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kristiyan/Documents/MSiA 421 - Data Mining/Homeworks/Recommender Systems/"/>
    </mc:Choice>
  </mc:AlternateContent>
  <xr:revisionPtr revIDLastSave="0" documentId="13_ncr:1_{317E766F-8A85-154B-9672-1268098B3742}" xr6:coauthVersionLast="45" xr6:coauthVersionMax="45" xr10:uidLastSave="{00000000-0000-0000-0000-000000000000}"/>
  <bookViews>
    <workbookView xWindow="33600" yWindow="0" windowWidth="38400" windowHeight="21600" activeTab="4" xr2:uid="{00000000-000D-0000-FFFF-FFFF00000000}"/>
  </bookViews>
  <sheets>
    <sheet name="movie-row" sheetId="1" r:id="rId1"/>
    <sheet name="user-row" sheetId="2" r:id="rId2"/>
    <sheet name="correlations" sheetId="3" r:id="rId3"/>
    <sheet name="Modified Weights" sheetId="4" r:id="rId4"/>
    <sheet name="Centered Ratings" sheetId="9" r:id="rId5"/>
    <sheet name="WeightedAveragesUnFiltered" sheetId="5" r:id="rId6"/>
    <sheet name="WeightedAveragesFiltered (e)" sheetId="6" r:id="rId7"/>
    <sheet name="WeightedAvePlusAverageUserScore" sheetId="10" r:id="rId8"/>
    <sheet name="WeightedAveragesNoDiv 0" sheetId="8" r:id="rId9"/>
    <sheet name="Top 3 Movies &amp; Predictions (f)" sheetId="7" r:id="rId10"/>
  </sheets>
  <definedNames>
    <definedName name="_xlnm._FilterDatabase" localSheetId="9" hidden="1">'Top 3 Movies &amp; Predictions (f)'!$A$3:$AY$103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1" i="8" l="1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B101" i="8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B2" i="10"/>
  <c r="V103" i="1"/>
  <c r="W103" i="1"/>
  <c r="X103" i="1"/>
  <c r="Y103" i="1"/>
  <c r="Z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B103" i="1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Q7" i="9" s="1"/>
  <c r="AR18" i="4"/>
  <c r="R7" i="9" s="1"/>
  <c r="AS18" i="4"/>
  <c r="S7" i="9" s="1"/>
  <c r="AT18" i="4"/>
  <c r="T7" i="9" s="1"/>
  <c r="AU18" i="4"/>
  <c r="U7" i="9" s="1"/>
  <c r="AV18" i="4"/>
  <c r="V7" i="9" s="1"/>
  <c r="AW18" i="4"/>
  <c r="W7" i="9" s="1"/>
  <c r="AX18" i="4"/>
  <c r="X7" i="9" s="1"/>
  <c r="AY18" i="4"/>
  <c r="Y7" i="9" s="1"/>
  <c r="AZ18" i="4"/>
  <c r="Z7" i="9" s="1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Q8" i="9" s="1"/>
  <c r="AR19" i="4"/>
  <c r="R8" i="9" s="1"/>
  <c r="AS19" i="4"/>
  <c r="S8" i="9" s="1"/>
  <c r="AT19" i="4"/>
  <c r="T8" i="9" s="1"/>
  <c r="AU19" i="4"/>
  <c r="U8" i="9" s="1"/>
  <c r="AV19" i="4"/>
  <c r="V8" i="9" s="1"/>
  <c r="AW19" i="4"/>
  <c r="W8" i="9" s="1"/>
  <c r="AX19" i="4"/>
  <c r="X8" i="9" s="1"/>
  <c r="AY19" i="4"/>
  <c r="Y8" i="9" s="1"/>
  <c r="AZ19" i="4"/>
  <c r="Z8" i="9" s="1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Q9" i="9" s="1"/>
  <c r="AR20" i="4"/>
  <c r="R9" i="9" s="1"/>
  <c r="AS20" i="4"/>
  <c r="S9" i="9" s="1"/>
  <c r="AT20" i="4"/>
  <c r="T9" i="9" s="1"/>
  <c r="AU20" i="4"/>
  <c r="U9" i="9" s="1"/>
  <c r="AV20" i="4"/>
  <c r="V9" i="9" s="1"/>
  <c r="AW20" i="4"/>
  <c r="W9" i="9" s="1"/>
  <c r="AX20" i="4"/>
  <c r="X9" i="9" s="1"/>
  <c r="AY20" i="4"/>
  <c r="Y9" i="9" s="1"/>
  <c r="AZ20" i="4"/>
  <c r="Z9" i="9" s="1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Q10" i="9" s="1"/>
  <c r="AR21" i="4"/>
  <c r="R10" i="9" s="1"/>
  <c r="AS21" i="4"/>
  <c r="S10" i="9" s="1"/>
  <c r="AT21" i="4"/>
  <c r="T10" i="9" s="1"/>
  <c r="AU21" i="4"/>
  <c r="U10" i="9" s="1"/>
  <c r="AV21" i="4"/>
  <c r="V10" i="9" s="1"/>
  <c r="AW21" i="4"/>
  <c r="W10" i="9" s="1"/>
  <c r="AX21" i="4"/>
  <c r="X10" i="9" s="1"/>
  <c r="AY21" i="4"/>
  <c r="Y10" i="9" s="1"/>
  <c r="AZ21" i="4"/>
  <c r="Z10" i="9" s="1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Q11" i="9" s="1"/>
  <c r="AR22" i="4"/>
  <c r="R11" i="9" s="1"/>
  <c r="AS22" i="4"/>
  <c r="S11" i="9" s="1"/>
  <c r="AT22" i="4"/>
  <c r="T11" i="9" s="1"/>
  <c r="AU22" i="4"/>
  <c r="U11" i="9" s="1"/>
  <c r="AV22" i="4"/>
  <c r="V11" i="9" s="1"/>
  <c r="AW22" i="4"/>
  <c r="W11" i="9" s="1"/>
  <c r="AX22" i="4"/>
  <c r="X11" i="9" s="1"/>
  <c r="AY22" i="4"/>
  <c r="Y11" i="9" s="1"/>
  <c r="AZ22" i="4"/>
  <c r="Z11" i="9" s="1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Q12" i="9" s="1"/>
  <c r="AR23" i="4"/>
  <c r="R12" i="9" s="1"/>
  <c r="AS23" i="4"/>
  <c r="S12" i="9" s="1"/>
  <c r="AT23" i="4"/>
  <c r="T12" i="9" s="1"/>
  <c r="AU23" i="4"/>
  <c r="U12" i="9" s="1"/>
  <c r="AV23" i="4"/>
  <c r="V12" i="9" s="1"/>
  <c r="AW23" i="4"/>
  <c r="W12" i="9" s="1"/>
  <c r="AX23" i="4"/>
  <c r="X12" i="9" s="1"/>
  <c r="AY23" i="4"/>
  <c r="Y12" i="9" s="1"/>
  <c r="AZ23" i="4"/>
  <c r="Z12" i="9" s="1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Q13" i="9" s="1"/>
  <c r="AR24" i="4"/>
  <c r="R13" i="9" s="1"/>
  <c r="AS24" i="4"/>
  <c r="S13" i="9" s="1"/>
  <c r="AT24" i="4"/>
  <c r="T13" i="9" s="1"/>
  <c r="AU24" i="4"/>
  <c r="U13" i="9" s="1"/>
  <c r="AV24" i="4"/>
  <c r="V13" i="9" s="1"/>
  <c r="AW24" i="4"/>
  <c r="W13" i="9" s="1"/>
  <c r="AX24" i="4"/>
  <c r="X13" i="9" s="1"/>
  <c r="AY24" i="4"/>
  <c r="Y13" i="9" s="1"/>
  <c r="AZ24" i="4"/>
  <c r="Z13" i="9" s="1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Q14" i="9" s="1"/>
  <c r="AR25" i="4"/>
  <c r="R14" i="9" s="1"/>
  <c r="AS25" i="4"/>
  <c r="S14" i="9" s="1"/>
  <c r="AT25" i="4"/>
  <c r="T14" i="9" s="1"/>
  <c r="AU25" i="4"/>
  <c r="U14" i="9" s="1"/>
  <c r="AV25" i="4"/>
  <c r="V14" i="9" s="1"/>
  <c r="AW25" i="4"/>
  <c r="W14" i="9" s="1"/>
  <c r="AX25" i="4"/>
  <c r="X14" i="9" s="1"/>
  <c r="AY25" i="4"/>
  <c r="Y14" i="9" s="1"/>
  <c r="AZ25" i="4"/>
  <c r="Z14" i="9" s="1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Q15" i="9" s="1"/>
  <c r="AR26" i="4"/>
  <c r="R15" i="9" s="1"/>
  <c r="AS26" i="4"/>
  <c r="S15" i="9" s="1"/>
  <c r="AT26" i="4"/>
  <c r="T15" i="9" s="1"/>
  <c r="AU26" i="4"/>
  <c r="U15" i="9" s="1"/>
  <c r="AV26" i="4"/>
  <c r="V15" i="9" s="1"/>
  <c r="AW26" i="4"/>
  <c r="W15" i="9" s="1"/>
  <c r="AX26" i="4"/>
  <c r="X15" i="9" s="1"/>
  <c r="AY26" i="4"/>
  <c r="Y15" i="9" s="1"/>
  <c r="AZ26" i="4"/>
  <c r="Z15" i="9" s="1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Q16" i="9" s="1"/>
  <c r="AR27" i="4"/>
  <c r="R16" i="9" s="1"/>
  <c r="AS27" i="4"/>
  <c r="S16" i="9" s="1"/>
  <c r="AT27" i="4"/>
  <c r="T16" i="9" s="1"/>
  <c r="AU27" i="4"/>
  <c r="U16" i="9" s="1"/>
  <c r="AV27" i="4"/>
  <c r="V16" i="9" s="1"/>
  <c r="AW27" i="4"/>
  <c r="W16" i="9" s="1"/>
  <c r="AX27" i="4"/>
  <c r="X16" i="9" s="1"/>
  <c r="AY27" i="4"/>
  <c r="Y16" i="9" s="1"/>
  <c r="AZ27" i="4"/>
  <c r="Z16" i="9" s="1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Q17" i="9" s="1"/>
  <c r="AR28" i="4"/>
  <c r="R17" i="9" s="1"/>
  <c r="AS28" i="4"/>
  <c r="S17" i="9" s="1"/>
  <c r="AT28" i="4"/>
  <c r="T17" i="9" s="1"/>
  <c r="AU28" i="4"/>
  <c r="U17" i="9" s="1"/>
  <c r="AV28" i="4"/>
  <c r="V17" i="9" s="1"/>
  <c r="AW28" i="4"/>
  <c r="W17" i="9" s="1"/>
  <c r="AX28" i="4"/>
  <c r="X17" i="9" s="1"/>
  <c r="AY28" i="4"/>
  <c r="Y17" i="9" s="1"/>
  <c r="AZ28" i="4"/>
  <c r="Z17" i="9" s="1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Q18" i="9" s="1"/>
  <c r="AR29" i="4"/>
  <c r="R18" i="9" s="1"/>
  <c r="AS29" i="4"/>
  <c r="S18" i="9" s="1"/>
  <c r="AT29" i="4"/>
  <c r="T18" i="9" s="1"/>
  <c r="AU29" i="4"/>
  <c r="U18" i="9" s="1"/>
  <c r="AV29" i="4"/>
  <c r="V18" i="9" s="1"/>
  <c r="AW29" i="4"/>
  <c r="W18" i="9" s="1"/>
  <c r="AX29" i="4"/>
  <c r="X18" i="9" s="1"/>
  <c r="AY29" i="4"/>
  <c r="Y18" i="9" s="1"/>
  <c r="AZ29" i="4"/>
  <c r="Z18" i="9" s="1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Q19" i="9" s="1"/>
  <c r="AR30" i="4"/>
  <c r="R19" i="9" s="1"/>
  <c r="AS30" i="4"/>
  <c r="S19" i="9" s="1"/>
  <c r="AT30" i="4"/>
  <c r="T19" i="9" s="1"/>
  <c r="AU30" i="4"/>
  <c r="U19" i="9" s="1"/>
  <c r="AV30" i="4"/>
  <c r="V19" i="9" s="1"/>
  <c r="AW30" i="4"/>
  <c r="W19" i="9" s="1"/>
  <c r="AX30" i="4"/>
  <c r="X19" i="9" s="1"/>
  <c r="AY30" i="4"/>
  <c r="Y19" i="9" s="1"/>
  <c r="AZ30" i="4"/>
  <c r="Z19" i="9" s="1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Q20" i="9" s="1"/>
  <c r="AR31" i="4"/>
  <c r="R20" i="9" s="1"/>
  <c r="AS31" i="4"/>
  <c r="S20" i="9" s="1"/>
  <c r="AT31" i="4"/>
  <c r="T20" i="9" s="1"/>
  <c r="AU31" i="4"/>
  <c r="U20" i="9" s="1"/>
  <c r="AV31" i="4"/>
  <c r="V20" i="9" s="1"/>
  <c r="AW31" i="4"/>
  <c r="W20" i="9" s="1"/>
  <c r="AX31" i="4"/>
  <c r="X20" i="9" s="1"/>
  <c r="AY31" i="4"/>
  <c r="Y20" i="9" s="1"/>
  <c r="AZ31" i="4"/>
  <c r="Z20" i="9" s="1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Q21" i="9" s="1"/>
  <c r="AR32" i="4"/>
  <c r="R21" i="9" s="1"/>
  <c r="AS32" i="4"/>
  <c r="S21" i="9" s="1"/>
  <c r="AT32" i="4"/>
  <c r="T21" i="9" s="1"/>
  <c r="AU32" i="4"/>
  <c r="U21" i="9" s="1"/>
  <c r="AV32" i="4"/>
  <c r="V21" i="9" s="1"/>
  <c r="AW32" i="4"/>
  <c r="W21" i="9" s="1"/>
  <c r="AX32" i="4"/>
  <c r="X21" i="9" s="1"/>
  <c r="AY32" i="4"/>
  <c r="Y21" i="9" s="1"/>
  <c r="AZ32" i="4"/>
  <c r="Z21" i="9" s="1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Q22" i="9" s="1"/>
  <c r="AR33" i="4"/>
  <c r="R22" i="9" s="1"/>
  <c r="AS33" i="4"/>
  <c r="S22" i="9" s="1"/>
  <c r="AT33" i="4"/>
  <c r="T22" i="9" s="1"/>
  <c r="AU33" i="4"/>
  <c r="U22" i="9" s="1"/>
  <c r="AV33" i="4"/>
  <c r="V22" i="9" s="1"/>
  <c r="AW33" i="4"/>
  <c r="W22" i="9" s="1"/>
  <c r="AX33" i="4"/>
  <c r="X22" i="9" s="1"/>
  <c r="AY33" i="4"/>
  <c r="Y22" i="9" s="1"/>
  <c r="AZ33" i="4"/>
  <c r="Z22" i="9" s="1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Q23" i="9" s="1"/>
  <c r="AR34" i="4"/>
  <c r="R23" i="9" s="1"/>
  <c r="AS34" i="4"/>
  <c r="S23" i="9" s="1"/>
  <c r="AT34" i="4"/>
  <c r="T23" i="9" s="1"/>
  <c r="AU34" i="4"/>
  <c r="U23" i="9" s="1"/>
  <c r="AV34" i="4"/>
  <c r="V23" i="9" s="1"/>
  <c r="AW34" i="4"/>
  <c r="W23" i="9" s="1"/>
  <c r="AX34" i="4"/>
  <c r="X23" i="9" s="1"/>
  <c r="AY34" i="4"/>
  <c r="Y23" i="9" s="1"/>
  <c r="AZ34" i="4"/>
  <c r="Z23" i="9" s="1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Q24" i="9" s="1"/>
  <c r="AR35" i="4"/>
  <c r="R24" i="9" s="1"/>
  <c r="AS35" i="4"/>
  <c r="S24" i="9" s="1"/>
  <c r="AT35" i="4"/>
  <c r="T24" i="9" s="1"/>
  <c r="AU35" i="4"/>
  <c r="U24" i="9" s="1"/>
  <c r="AV35" i="4"/>
  <c r="V24" i="9" s="1"/>
  <c r="AW35" i="4"/>
  <c r="W24" i="9" s="1"/>
  <c r="AX35" i="4"/>
  <c r="X24" i="9" s="1"/>
  <c r="AY35" i="4"/>
  <c r="Y24" i="9" s="1"/>
  <c r="AZ35" i="4"/>
  <c r="Z24" i="9" s="1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Q25" i="9" s="1"/>
  <c r="AR36" i="4"/>
  <c r="R25" i="9" s="1"/>
  <c r="AS36" i="4"/>
  <c r="S25" i="9" s="1"/>
  <c r="AT36" i="4"/>
  <c r="T25" i="9" s="1"/>
  <c r="AU36" i="4"/>
  <c r="U25" i="9" s="1"/>
  <c r="AV36" i="4"/>
  <c r="V25" i="9" s="1"/>
  <c r="AW36" i="4"/>
  <c r="W25" i="9" s="1"/>
  <c r="AX36" i="4"/>
  <c r="X25" i="9" s="1"/>
  <c r="AY36" i="4"/>
  <c r="Y25" i="9" s="1"/>
  <c r="AZ36" i="4"/>
  <c r="Z25" i="9" s="1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Q26" i="9" s="1"/>
  <c r="AR37" i="4"/>
  <c r="R26" i="9" s="1"/>
  <c r="AS37" i="4"/>
  <c r="S26" i="9" s="1"/>
  <c r="AT37" i="4"/>
  <c r="T26" i="9" s="1"/>
  <c r="AU37" i="4"/>
  <c r="U26" i="9" s="1"/>
  <c r="AV37" i="4"/>
  <c r="V26" i="9" s="1"/>
  <c r="AW37" i="4"/>
  <c r="W26" i="9" s="1"/>
  <c r="AX37" i="4"/>
  <c r="X26" i="9" s="1"/>
  <c r="AY37" i="4"/>
  <c r="Y26" i="9" s="1"/>
  <c r="AZ37" i="4"/>
  <c r="Z26" i="9" s="1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Q27" i="9" s="1"/>
  <c r="AR38" i="4"/>
  <c r="R27" i="9" s="1"/>
  <c r="AS38" i="4"/>
  <c r="S27" i="9" s="1"/>
  <c r="AT38" i="4"/>
  <c r="T27" i="9" s="1"/>
  <c r="AU38" i="4"/>
  <c r="U27" i="9" s="1"/>
  <c r="AV38" i="4"/>
  <c r="V27" i="9" s="1"/>
  <c r="AW38" i="4"/>
  <c r="W27" i="9" s="1"/>
  <c r="AX38" i="4"/>
  <c r="X27" i="9" s="1"/>
  <c r="AY38" i="4"/>
  <c r="Y27" i="9" s="1"/>
  <c r="AZ38" i="4"/>
  <c r="Z27" i="9" s="1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Q28" i="9" s="1"/>
  <c r="AR39" i="4"/>
  <c r="R28" i="9" s="1"/>
  <c r="AS39" i="4"/>
  <c r="S28" i="9" s="1"/>
  <c r="AT39" i="4"/>
  <c r="T28" i="9" s="1"/>
  <c r="AU39" i="4"/>
  <c r="U28" i="9" s="1"/>
  <c r="AV39" i="4"/>
  <c r="V28" i="9" s="1"/>
  <c r="AW39" i="4"/>
  <c r="W28" i="9" s="1"/>
  <c r="AX39" i="4"/>
  <c r="X28" i="9" s="1"/>
  <c r="AY39" i="4"/>
  <c r="Y28" i="9" s="1"/>
  <c r="AZ39" i="4"/>
  <c r="Z28" i="9" s="1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Q29" i="9" s="1"/>
  <c r="AR40" i="4"/>
  <c r="R29" i="9" s="1"/>
  <c r="AS40" i="4"/>
  <c r="S29" i="9" s="1"/>
  <c r="AT40" i="4"/>
  <c r="T29" i="9" s="1"/>
  <c r="AU40" i="4"/>
  <c r="U29" i="9" s="1"/>
  <c r="AV40" i="4"/>
  <c r="V29" i="9" s="1"/>
  <c r="AW40" i="4"/>
  <c r="W29" i="9" s="1"/>
  <c r="AX40" i="4"/>
  <c r="X29" i="9" s="1"/>
  <c r="AY40" i="4"/>
  <c r="Y29" i="9" s="1"/>
  <c r="AZ40" i="4"/>
  <c r="Z29" i="9" s="1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Q30" i="9" s="1"/>
  <c r="AR41" i="4"/>
  <c r="R30" i="9" s="1"/>
  <c r="AS41" i="4"/>
  <c r="S30" i="9" s="1"/>
  <c r="AT41" i="4"/>
  <c r="T30" i="9" s="1"/>
  <c r="AU41" i="4"/>
  <c r="U30" i="9" s="1"/>
  <c r="AV41" i="4"/>
  <c r="V30" i="9" s="1"/>
  <c r="AW41" i="4"/>
  <c r="W30" i="9" s="1"/>
  <c r="AX41" i="4"/>
  <c r="X30" i="9" s="1"/>
  <c r="AY41" i="4"/>
  <c r="Y30" i="9" s="1"/>
  <c r="AZ41" i="4"/>
  <c r="Z30" i="9" s="1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Q31" i="9" s="1"/>
  <c r="AR42" i="4"/>
  <c r="R31" i="9" s="1"/>
  <c r="AS42" i="4"/>
  <c r="S31" i="9" s="1"/>
  <c r="AT42" i="4"/>
  <c r="T31" i="9" s="1"/>
  <c r="AU42" i="4"/>
  <c r="U31" i="9" s="1"/>
  <c r="AV42" i="4"/>
  <c r="V31" i="9" s="1"/>
  <c r="AW42" i="4"/>
  <c r="W31" i="9" s="1"/>
  <c r="AX42" i="4"/>
  <c r="X31" i="9" s="1"/>
  <c r="AY42" i="4"/>
  <c r="Y31" i="9" s="1"/>
  <c r="AZ42" i="4"/>
  <c r="Z31" i="9" s="1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Q32" i="9" s="1"/>
  <c r="AR43" i="4"/>
  <c r="R32" i="9" s="1"/>
  <c r="AS43" i="4"/>
  <c r="S32" i="9" s="1"/>
  <c r="AT43" i="4"/>
  <c r="T32" i="9" s="1"/>
  <c r="AU43" i="4"/>
  <c r="U32" i="9" s="1"/>
  <c r="AV43" i="4"/>
  <c r="V32" i="9" s="1"/>
  <c r="AW43" i="4"/>
  <c r="W32" i="9" s="1"/>
  <c r="AX43" i="4"/>
  <c r="X32" i="9" s="1"/>
  <c r="AY43" i="4"/>
  <c r="Y32" i="9" s="1"/>
  <c r="AZ43" i="4"/>
  <c r="Z32" i="9" s="1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Q33" i="9" s="1"/>
  <c r="AR44" i="4"/>
  <c r="R33" i="9" s="1"/>
  <c r="AS44" i="4"/>
  <c r="S33" i="9" s="1"/>
  <c r="AT44" i="4"/>
  <c r="T33" i="9" s="1"/>
  <c r="AU44" i="4"/>
  <c r="U33" i="9" s="1"/>
  <c r="AV44" i="4"/>
  <c r="V33" i="9" s="1"/>
  <c r="AW44" i="4"/>
  <c r="W33" i="9" s="1"/>
  <c r="AX44" i="4"/>
  <c r="X33" i="9" s="1"/>
  <c r="AY44" i="4"/>
  <c r="Y33" i="9" s="1"/>
  <c r="AZ44" i="4"/>
  <c r="Z33" i="9" s="1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Q34" i="9" s="1"/>
  <c r="AR45" i="4"/>
  <c r="R34" i="9" s="1"/>
  <c r="AS45" i="4"/>
  <c r="S34" i="9" s="1"/>
  <c r="AT45" i="4"/>
  <c r="T34" i="9" s="1"/>
  <c r="AU45" i="4"/>
  <c r="U34" i="9" s="1"/>
  <c r="AV45" i="4"/>
  <c r="V34" i="9" s="1"/>
  <c r="AW45" i="4"/>
  <c r="W34" i="9" s="1"/>
  <c r="AX45" i="4"/>
  <c r="X34" i="9" s="1"/>
  <c r="AY45" i="4"/>
  <c r="Y34" i="9" s="1"/>
  <c r="AZ45" i="4"/>
  <c r="Z34" i="9" s="1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Q35" i="9" s="1"/>
  <c r="AR46" i="4"/>
  <c r="R35" i="9" s="1"/>
  <c r="AS46" i="4"/>
  <c r="S35" i="9" s="1"/>
  <c r="AT46" i="4"/>
  <c r="T35" i="9" s="1"/>
  <c r="AU46" i="4"/>
  <c r="U35" i="9" s="1"/>
  <c r="AV46" i="4"/>
  <c r="V35" i="9" s="1"/>
  <c r="AW46" i="4"/>
  <c r="W35" i="9" s="1"/>
  <c r="AX46" i="4"/>
  <c r="X35" i="9" s="1"/>
  <c r="AY46" i="4"/>
  <c r="Y35" i="9" s="1"/>
  <c r="AZ46" i="4"/>
  <c r="Z35" i="9" s="1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Q36" i="9" s="1"/>
  <c r="AR47" i="4"/>
  <c r="R36" i="9" s="1"/>
  <c r="AS47" i="4"/>
  <c r="S36" i="9" s="1"/>
  <c r="AT47" i="4"/>
  <c r="T36" i="9" s="1"/>
  <c r="AU47" i="4"/>
  <c r="U36" i="9" s="1"/>
  <c r="AV47" i="4"/>
  <c r="V36" i="9" s="1"/>
  <c r="AW47" i="4"/>
  <c r="W36" i="9" s="1"/>
  <c r="AX47" i="4"/>
  <c r="X36" i="9" s="1"/>
  <c r="AY47" i="4"/>
  <c r="Y36" i="9" s="1"/>
  <c r="AZ47" i="4"/>
  <c r="Z36" i="9" s="1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Q37" i="9" s="1"/>
  <c r="AR48" i="4"/>
  <c r="R37" i="9" s="1"/>
  <c r="AS48" i="4"/>
  <c r="S37" i="9" s="1"/>
  <c r="AT48" i="4"/>
  <c r="T37" i="9" s="1"/>
  <c r="AU48" i="4"/>
  <c r="U37" i="9" s="1"/>
  <c r="AV48" i="4"/>
  <c r="V37" i="9" s="1"/>
  <c r="AW48" i="4"/>
  <c r="W37" i="9" s="1"/>
  <c r="AX48" i="4"/>
  <c r="X37" i="9" s="1"/>
  <c r="AY48" i="4"/>
  <c r="Y37" i="9" s="1"/>
  <c r="AZ48" i="4"/>
  <c r="Z37" i="9" s="1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Q38" i="9" s="1"/>
  <c r="AR49" i="4"/>
  <c r="R38" i="9" s="1"/>
  <c r="AS49" i="4"/>
  <c r="S38" i="9" s="1"/>
  <c r="AT49" i="4"/>
  <c r="T38" i="9" s="1"/>
  <c r="AU49" i="4"/>
  <c r="U38" i="9" s="1"/>
  <c r="AV49" i="4"/>
  <c r="V38" i="9" s="1"/>
  <c r="AW49" i="4"/>
  <c r="W38" i="9" s="1"/>
  <c r="AX49" i="4"/>
  <c r="X38" i="9" s="1"/>
  <c r="AY49" i="4"/>
  <c r="Y38" i="9" s="1"/>
  <c r="AZ49" i="4"/>
  <c r="Z38" i="9" s="1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Q39" i="9" s="1"/>
  <c r="AR50" i="4"/>
  <c r="R39" i="9" s="1"/>
  <c r="AS50" i="4"/>
  <c r="S39" i="9" s="1"/>
  <c r="AT50" i="4"/>
  <c r="T39" i="9" s="1"/>
  <c r="AU50" i="4"/>
  <c r="U39" i="9" s="1"/>
  <c r="AV50" i="4"/>
  <c r="V39" i="9" s="1"/>
  <c r="AW50" i="4"/>
  <c r="W39" i="9" s="1"/>
  <c r="AX50" i="4"/>
  <c r="X39" i="9" s="1"/>
  <c r="AY50" i="4"/>
  <c r="Y39" i="9" s="1"/>
  <c r="AZ50" i="4"/>
  <c r="Z39" i="9" s="1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Q40" i="9" s="1"/>
  <c r="AR51" i="4"/>
  <c r="R40" i="9" s="1"/>
  <c r="AS51" i="4"/>
  <c r="S40" i="9" s="1"/>
  <c r="AT51" i="4"/>
  <c r="T40" i="9" s="1"/>
  <c r="AU51" i="4"/>
  <c r="U40" i="9" s="1"/>
  <c r="AV51" i="4"/>
  <c r="V40" i="9" s="1"/>
  <c r="AW51" i="4"/>
  <c r="W40" i="9" s="1"/>
  <c r="AX51" i="4"/>
  <c r="X40" i="9" s="1"/>
  <c r="AY51" i="4"/>
  <c r="Y40" i="9" s="1"/>
  <c r="AZ51" i="4"/>
  <c r="Z40" i="9" s="1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Q41" i="9" s="1"/>
  <c r="AR52" i="4"/>
  <c r="R41" i="9" s="1"/>
  <c r="AS52" i="4"/>
  <c r="S41" i="9" s="1"/>
  <c r="AT52" i="4"/>
  <c r="T41" i="9" s="1"/>
  <c r="AU52" i="4"/>
  <c r="U41" i="9" s="1"/>
  <c r="AV52" i="4"/>
  <c r="V41" i="9" s="1"/>
  <c r="AW52" i="4"/>
  <c r="W41" i="9" s="1"/>
  <c r="AX52" i="4"/>
  <c r="X41" i="9" s="1"/>
  <c r="AY52" i="4"/>
  <c r="Y41" i="9" s="1"/>
  <c r="AZ52" i="4"/>
  <c r="Z41" i="9" s="1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Q42" i="9" s="1"/>
  <c r="AR53" i="4"/>
  <c r="R42" i="9" s="1"/>
  <c r="AS53" i="4"/>
  <c r="S42" i="9" s="1"/>
  <c r="S43" i="5" s="1"/>
  <c r="AT53" i="4"/>
  <c r="T42" i="9" s="1"/>
  <c r="AU53" i="4"/>
  <c r="U42" i="9" s="1"/>
  <c r="AV53" i="4"/>
  <c r="V42" i="9" s="1"/>
  <c r="AW53" i="4"/>
  <c r="W42" i="9" s="1"/>
  <c r="AX53" i="4"/>
  <c r="X42" i="9" s="1"/>
  <c r="AY53" i="4"/>
  <c r="Y42" i="9" s="1"/>
  <c r="AZ53" i="4"/>
  <c r="Z42" i="9" s="1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Q43" i="9" s="1"/>
  <c r="AR54" i="4"/>
  <c r="R43" i="9" s="1"/>
  <c r="AS54" i="4"/>
  <c r="S43" i="9" s="1"/>
  <c r="S44" i="5" s="1"/>
  <c r="AT54" i="4"/>
  <c r="T43" i="9" s="1"/>
  <c r="AU54" i="4"/>
  <c r="U43" i="9" s="1"/>
  <c r="AV54" i="4"/>
  <c r="V43" i="9" s="1"/>
  <c r="AW54" i="4"/>
  <c r="W43" i="9" s="1"/>
  <c r="AX54" i="4"/>
  <c r="X43" i="9" s="1"/>
  <c r="AY54" i="4"/>
  <c r="Y43" i="9" s="1"/>
  <c r="AZ54" i="4"/>
  <c r="Z43" i="9" s="1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Q44" i="9" s="1"/>
  <c r="AR55" i="4"/>
  <c r="R44" i="9" s="1"/>
  <c r="AS55" i="4"/>
  <c r="S44" i="9" s="1"/>
  <c r="S45" i="5" s="1"/>
  <c r="AT55" i="4"/>
  <c r="T44" i="9" s="1"/>
  <c r="AU55" i="4"/>
  <c r="U44" i="9" s="1"/>
  <c r="AV55" i="4"/>
  <c r="V44" i="9" s="1"/>
  <c r="AW55" i="4"/>
  <c r="W44" i="9" s="1"/>
  <c r="AX55" i="4"/>
  <c r="X44" i="9" s="1"/>
  <c r="AY55" i="4"/>
  <c r="Y44" i="9" s="1"/>
  <c r="AZ55" i="4"/>
  <c r="Z44" i="9" s="1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Q45" i="9" s="1"/>
  <c r="AR56" i="4"/>
  <c r="R45" i="9" s="1"/>
  <c r="AS56" i="4"/>
  <c r="S45" i="9" s="1"/>
  <c r="S46" i="5" s="1"/>
  <c r="AT56" i="4"/>
  <c r="T45" i="9" s="1"/>
  <c r="AU56" i="4"/>
  <c r="U45" i="9" s="1"/>
  <c r="AV56" i="4"/>
  <c r="V45" i="9" s="1"/>
  <c r="AW56" i="4"/>
  <c r="W45" i="9" s="1"/>
  <c r="AX56" i="4"/>
  <c r="X45" i="9" s="1"/>
  <c r="AY56" i="4"/>
  <c r="Y45" i="9" s="1"/>
  <c r="AZ56" i="4"/>
  <c r="Z45" i="9" s="1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Q46" i="9" s="1"/>
  <c r="AR57" i="4"/>
  <c r="R46" i="9" s="1"/>
  <c r="AS57" i="4"/>
  <c r="S46" i="9" s="1"/>
  <c r="S47" i="5" s="1"/>
  <c r="AT57" i="4"/>
  <c r="T46" i="9" s="1"/>
  <c r="AU57" i="4"/>
  <c r="U46" i="9" s="1"/>
  <c r="AV57" i="4"/>
  <c r="V46" i="9" s="1"/>
  <c r="AW57" i="4"/>
  <c r="W46" i="9" s="1"/>
  <c r="AX57" i="4"/>
  <c r="X46" i="9" s="1"/>
  <c r="AY57" i="4"/>
  <c r="Y46" i="9" s="1"/>
  <c r="AZ57" i="4"/>
  <c r="Z46" i="9" s="1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Q47" i="9" s="1"/>
  <c r="AR58" i="4"/>
  <c r="R47" i="9" s="1"/>
  <c r="AS58" i="4"/>
  <c r="S47" i="9" s="1"/>
  <c r="AT58" i="4"/>
  <c r="T47" i="9" s="1"/>
  <c r="AU58" i="4"/>
  <c r="U47" i="9" s="1"/>
  <c r="AV58" i="4"/>
  <c r="V47" i="9" s="1"/>
  <c r="AW58" i="4"/>
  <c r="W47" i="9" s="1"/>
  <c r="AX58" i="4"/>
  <c r="X47" i="9" s="1"/>
  <c r="AY58" i="4"/>
  <c r="Y47" i="9" s="1"/>
  <c r="AZ58" i="4"/>
  <c r="Z47" i="9" s="1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Q48" i="9" s="1"/>
  <c r="AR59" i="4"/>
  <c r="R48" i="9" s="1"/>
  <c r="AS59" i="4"/>
  <c r="S48" i="9" s="1"/>
  <c r="AT59" i="4"/>
  <c r="T48" i="9" s="1"/>
  <c r="AU59" i="4"/>
  <c r="U48" i="9" s="1"/>
  <c r="AV59" i="4"/>
  <c r="V48" i="9" s="1"/>
  <c r="AW59" i="4"/>
  <c r="W48" i="9" s="1"/>
  <c r="AX59" i="4"/>
  <c r="X48" i="9" s="1"/>
  <c r="AY59" i="4"/>
  <c r="Y48" i="9" s="1"/>
  <c r="AZ59" i="4"/>
  <c r="Z48" i="9" s="1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Q49" i="9" s="1"/>
  <c r="AR60" i="4"/>
  <c r="R49" i="9" s="1"/>
  <c r="AS60" i="4"/>
  <c r="S49" i="9" s="1"/>
  <c r="AT60" i="4"/>
  <c r="T49" i="9" s="1"/>
  <c r="AU60" i="4"/>
  <c r="U49" i="9" s="1"/>
  <c r="AV60" i="4"/>
  <c r="V49" i="9" s="1"/>
  <c r="AW60" i="4"/>
  <c r="W49" i="9" s="1"/>
  <c r="AX60" i="4"/>
  <c r="X49" i="9" s="1"/>
  <c r="AY60" i="4"/>
  <c r="Y49" i="9" s="1"/>
  <c r="AZ60" i="4"/>
  <c r="Z49" i="9" s="1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Q50" i="9" s="1"/>
  <c r="AR61" i="4"/>
  <c r="R50" i="9" s="1"/>
  <c r="AS61" i="4"/>
  <c r="S50" i="9" s="1"/>
  <c r="AT61" i="4"/>
  <c r="T50" i="9" s="1"/>
  <c r="AU61" i="4"/>
  <c r="U50" i="9" s="1"/>
  <c r="AV61" i="4"/>
  <c r="V50" i="9" s="1"/>
  <c r="AW61" i="4"/>
  <c r="W50" i="9" s="1"/>
  <c r="AX61" i="4"/>
  <c r="X50" i="9" s="1"/>
  <c r="AY61" i="4"/>
  <c r="Y50" i="9" s="1"/>
  <c r="AZ61" i="4"/>
  <c r="Z50" i="9" s="1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Q51" i="9" s="1"/>
  <c r="AR62" i="4"/>
  <c r="R51" i="9" s="1"/>
  <c r="AS62" i="4"/>
  <c r="S51" i="9" s="1"/>
  <c r="AT62" i="4"/>
  <c r="T51" i="9" s="1"/>
  <c r="AU62" i="4"/>
  <c r="U51" i="9" s="1"/>
  <c r="AV62" i="4"/>
  <c r="V51" i="9" s="1"/>
  <c r="AW62" i="4"/>
  <c r="W51" i="9" s="1"/>
  <c r="AX62" i="4"/>
  <c r="X51" i="9" s="1"/>
  <c r="AY62" i="4"/>
  <c r="Y51" i="9" s="1"/>
  <c r="AZ62" i="4"/>
  <c r="Z51" i="9" s="1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Q52" i="9" s="1"/>
  <c r="AR63" i="4"/>
  <c r="R52" i="9" s="1"/>
  <c r="AS63" i="4"/>
  <c r="S52" i="9" s="1"/>
  <c r="AT63" i="4"/>
  <c r="T52" i="9" s="1"/>
  <c r="AU63" i="4"/>
  <c r="U52" i="9" s="1"/>
  <c r="AV63" i="4"/>
  <c r="V52" i="9" s="1"/>
  <c r="AW63" i="4"/>
  <c r="W52" i="9" s="1"/>
  <c r="AX63" i="4"/>
  <c r="X52" i="9" s="1"/>
  <c r="AY63" i="4"/>
  <c r="Y52" i="9" s="1"/>
  <c r="AZ63" i="4"/>
  <c r="Z52" i="9" s="1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Q53" i="9" s="1"/>
  <c r="AR64" i="4"/>
  <c r="R53" i="9" s="1"/>
  <c r="AS64" i="4"/>
  <c r="S53" i="9" s="1"/>
  <c r="AT64" i="4"/>
  <c r="T53" i="9" s="1"/>
  <c r="AU64" i="4"/>
  <c r="U53" i="9" s="1"/>
  <c r="AV64" i="4"/>
  <c r="V53" i="9" s="1"/>
  <c r="AW64" i="4"/>
  <c r="W53" i="9" s="1"/>
  <c r="AX64" i="4"/>
  <c r="X53" i="9" s="1"/>
  <c r="AY64" i="4"/>
  <c r="Y53" i="9" s="1"/>
  <c r="AZ64" i="4"/>
  <c r="Z53" i="9" s="1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Q54" i="9" s="1"/>
  <c r="AR65" i="4"/>
  <c r="R54" i="9" s="1"/>
  <c r="AS65" i="4"/>
  <c r="S54" i="9" s="1"/>
  <c r="AT65" i="4"/>
  <c r="T54" i="9" s="1"/>
  <c r="AU65" i="4"/>
  <c r="U54" i="9" s="1"/>
  <c r="AV65" i="4"/>
  <c r="V54" i="9" s="1"/>
  <c r="AW65" i="4"/>
  <c r="W54" i="9" s="1"/>
  <c r="AX65" i="4"/>
  <c r="X54" i="9" s="1"/>
  <c r="AY65" i="4"/>
  <c r="Y54" i="9" s="1"/>
  <c r="AZ65" i="4"/>
  <c r="Z54" i="9" s="1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Q55" i="9" s="1"/>
  <c r="AR66" i="4"/>
  <c r="R55" i="9" s="1"/>
  <c r="AS66" i="4"/>
  <c r="S55" i="9" s="1"/>
  <c r="AT66" i="4"/>
  <c r="T55" i="9" s="1"/>
  <c r="AU66" i="4"/>
  <c r="U55" i="9" s="1"/>
  <c r="AV66" i="4"/>
  <c r="V55" i="9" s="1"/>
  <c r="AW66" i="4"/>
  <c r="W55" i="9" s="1"/>
  <c r="AX66" i="4"/>
  <c r="X55" i="9" s="1"/>
  <c r="AY66" i="4"/>
  <c r="Y55" i="9" s="1"/>
  <c r="AZ66" i="4"/>
  <c r="Z55" i="9" s="1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Q56" i="9" s="1"/>
  <c r="AR67" i="4"/>
  <c r="R56" i="9" s="1"/>
  <c r="AS67" i="4"/>
  <c r="S56" i="9" s="1"/>
  <c r="AT67" i="4"/>
  <c r="T56" i="9" s="1"/>
  <c r="AU67" i="4"/>
  <c r="U56" i="9" s="1"/>
  <c r="AV67" i="4"/>
  <c r="V56" i="9" s="1"/>
  <c r="AW67" i="4"/>
  <c r="W56" i="9" s="1"/>
  <c r="AX67" i="4"/>
  <c r="X56" i="9" s="1"/>
  <c r="AY67" i="4"/>
  <c r="Y56" i="9" s="1"/>
  <c r="AZ67" i="4"/>
  <c r="Z56" i="9" s="1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Q57" i="9" s="1"/>
  <c r="AR68" i="4"/>
  <c r="R57" i="9" s="1"/>
  <c r="AS68" i="4"/>
  <c r="S57" i="9" s="1"/>
  <c r="AT68" i="4"/>
  <c r="T57" i="9" s="1"/>
  <c r="AU68" i="4"/>
  <c r="U57" i="9" s="1"/>
  <c r="AV68" i="4"/>
  <c r="V57" i="9" s="1"/>
  <c r="AW68" i="4"/>
  <c r="W57" i="9" s="1"/>
  <c r="AX68" i="4"/>
  <c r="X57" i="9" s="1"/>
  <c r="AY68" i="4"/>
  <c r="Y57" i="9" s="1"/>
  <c r="AZ68" i="4"/>
  <c r="Z57" i="9" s="1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Q58" i="9" s="1"/>
  <c r="AR69" i="4"/>
  <c r="R58" i="9" s="1"/>
  <c r="AS69" i="4"/>
  <c r="S58" i="9" s="1"/>
  <c r="AT69" i="4"/>
  <c r="T58" i="9" s="1"/>
  <c r="AU69" i="4"/>
  <c r="U58" i="9" s="1"/>
  <c r="AV69" i="4"/>
  <c r="V58" i="9" s="1"/>
  <c r="AW69" i="4"/>
  <c r="W58" i="9" s="1"/>
  <c r="AX69" i="4"/>
  <c r="X58" i="9" s="1"/>
  <c r="AY69" i="4"/>
  <c r="Y58" i="9" s="1"/>
  <c r="AZ69" i="4"/>
  <c r="Z58" i="9" s="1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Q59" i="9" s="1"/>
  <c r="AR70" i="4"/>
  <c r="R59" i="9" s="1"/>
  <c r="AS70" i="4"/>
  <c r="S59" i="9" s="1"/>
  <c r="AT70" i="4"/>
  <c r="T59" i="9" s="1"/>
  <c r="AU70" i="4"/>
  <c r="U59" i="9" s="1"/>
  <c r="AV70" i="4"/>
  <c r="V59" i="9" s="1"/>
  <c r="AW70" i="4"/>
  <c r="W59" i="9" s="1"/>
  <c r="AX70" i="4"/>
  <c r="X59" i="9" s="1"/>
  <c r="AY70" i="4"/>
  <c r="Y59" i="9" s="1"/>
  <c r="AZ70" i="4"/>
  <c r="Z59" i="9" s="1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Q60" i="9" s="1"/>
  <c r="AR71" i="4"/>
  <c r="R60" i="9" s="1"/>
  <c r="AS71" i="4"/>
  <c r="S60" i="9" s="1"/>
  <c r="AT71" i="4"/>
  <c r="T60" i="9" s="1"/>
  <c r="AU71" i="4"/>
  <c r="U60" i="9" s="1"/>
  <c r="AV71" i="4"/>
  <c r="V60" i="9" s="1"/>
  <c r="AW71" i="4"/>
  <c r="W60" i="9" s="1"/>
  <c r="AX71" i="4"/>
  <c r="X60" i="9" s="1"/>
  <c r="AY71" i="4"/>
  <c r="Y60" i="9" s="1"/>
  <c r="AZ71" i="4"/>
  <c r="Z60" i="9" s="1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Q61" i="9" s="1"/>
  <c r="AR72" i="4"/>
  <c r="R61" i="9" s="1"/>
  <c r="AS72" i="4"/>
  <c r="S61" i="9" s="1"/>
  <c r="AT72" i="4"/>
  <c r="T61" i="9" s="1"/>
  <c r="AU72" i="4"/>
  <c r="U61" i="9" s="1"/>
  <c r="AV72" i="4"/>
  <c r="V61" i="9" s="1"/>
  <c r="AW72" i="4"/>
  <c r="W61" i="9" s="1"/>
  <c r="AX72" i="4"/>
  <c r="X61" i="9" s="1"/>
  <c r="AY72" i="4"/>
  <c r="Y61" i="9" s="1"/>
  <c r="AZ72" i="4"/>
  <c r="Z61" i="9" s="1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Q62" i="9" s="1"/>
  <c r="AR73" i="4"/>
  <c r="R62" i="9" s="1"/>
  <c r="AS73" i="4"/>
  <c r="S62" i="9" s="1"/>
  <c r="S63" i="5" s="1"/>
  <c r="AT73" i="4"/>
  <c r="T62" i="9" s="1"/>
  <c r="AU73" i="4"/>
  <c r="U62" i="9" s="1"/>
  <c r="AV73" i="4"/>
  <c r="V62" i="9" s="1"/>
  <c r="AW73" i="4"/>
  <c r="W62" i="9" s="1"/>
  <c r="W63" i="5" s="1"/>
  <c r="AX73" i="4"/>
  <c r="X62" i="9" s="1"/>
  <c r="AY73" i="4"/>
  <c r="Y62" i="9" s="1"/>
  <c r="AZ73" i="4"/>
  <c r="Z62" i="9" s="1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Q63" i="9" s="1"/>
  <c r="AR74" i="4"/>
  <c r="R63" i="9" s="1"/>
  <c r="AS74" i="4"/>
  <c r="S63" i="9" s="1"/>
  <c r="S64" i="5" s="1"/>
  <c r="AT74" i="4"/>
  <c r="T63" i="9" s="1"/>
  <c r="AU74" i="4"/>
  <c r="U63" i="9" s="1"/>
  <c r="AV74" i="4"/>
  <c r="V63" i="9" s="1"/>
  <c r="AW74" i="4"/>
  <c r="W63" i="9" s="1"/>
  <c r="W64" i="5" s="1"/>
  <c r="AX74" i="4"/>
  <c r="X63" i="9" s="1"/>
  <c r="AY74" i="4"/>
  <c r="Y63" i="9" s="1"/>
  <c r="AZ74" i="4"/>
  <c r="Z63" i="9" s="1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Q64" i="9" s="1"/>
  <c r="AR75" i="4"/>
  <c r="R64" i="9" s="1"/>
  <c r="AS75" i="4"/>
  <c r="S64" i="9" s="1"/>
  <c r="S65" i="5" s="1"/>
  <c r="AT75" i="4"/>
  <c r="T64" i="9" s="1"/>
  <c r="AU75" i="4"/>
  <c r="U64" i="9" s="1"/>
  <c r="AV75" i="4"/>
  <c r="V64" i="9" s="1"/>
  <c r="AW75" i="4"/>
  <c r="W64" i="9" s="1"/>
  <c r="W65" i="5" s="1"/>
  <c r="AX75" i="4"/>
  <c r="X64" i="9" s="1"/>
  <c r="AY75" i="4"/>
  <c r="Y64" i="9" s="1"/>
  <c r="AZ75" i="4"/>
  <c r="Z64" i="9" s="1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Q65" i="9" s="1"/>
  <c r="AR76" i="4"/>
  <c r="R65" i="9" s="1"/>
  <c r="AS76" i="4"/>
  <c r="S65" i="9" s="1"/>
  <c r="S66" i="5" s="1"/>
  <c r="AT76" i="4"/>
  <c r="T65" i="9" s="1"/>
  <c r="AU76" i="4"/>
  <c r="U65" i="9" s="1"/>
  <c r="AV76" i="4"/>
  <c r="V65" i="9" s="1"/>
  <c r="AW76" i="4"/>
  <c r="W65" i="9" s="1"/>
  <c r="W66" i="5" s="1"/>
  <c r="AX76" i="4"/>
  <c r="X65" i="9" s="1"/>
  <c r="AY76" i="4"/>
  <c r="Y65" i="9" s="1"/>
  <c r="AZ76" i="4"/>
  <c r="Z65" i="9" s="1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Q66" i="9" s="1"/>
  <c r="AR77" i="4"/>
  <c r="R66" i="9" s="1"/>
  <c r="AS77" i="4"/>
  <c r="S66" i="9" s="1"/>
  <c r="S67" i="5" s="1"/>
  <c r="AT77" i="4"/>
  <c r="T66" i="9" s="1"/>
  <c r="AU77" i="4"/>
  <c r="U66" i="9" s="1"/>
  <c r="AV77" i="4"/>
  <c r="V66" i="9" s="1"/>
  <c r="AW77" i="4"/>
  <c r="W66" i="9" s="1"/>
  <c r="W67" i="5" s="1"/>
  <c r="AX77" i="4"/>
  <c r="X66" i="9" s="1"/>
  <c r="AY77" i="4"/>
  <c r="Y66" i="9" s="1"/>
  <c r="AZ77" i="4"/>
  <c r="Z66" i="9" s="1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Q67" i="9" s="1"/>
  <c r="AR78" i="4"/>
  <c r="R67" i="9" s="1"/>
  <c r="AS78" i="4"/>
  <c r="S67" i="9" s="1"/>
  <c r="AT78" i="4"/>
  <c r="T67" i="9" s="1"/>
  <c r="AU78" i="4"/>
  <c r="U67" i="9" s="1"/>
  <c r="AV78" i="4"/>
  <c r="V67" i="9" s="1"/>
  <c r="AW78" i="4"/>
  <c r="W67" i="9" s="1"/>
  <c r="AX78" i="4"/>
  <c r="X67" i="9" s="1"/>
  <c r="AY78" i="4"/>
  <c r="Y67" i="9" s="1"/>
  <c r="AZ78" i="4"/>
  <c r="Z67" i="9" s="1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Q68" i="9" s="1"/>
  <c r="AR79" i="4"/>
  <c r="R68" i="9" s="1"/>
  <c r="AS79" i="4"/>
  <c r="S68" i="9" s="1"/>
  <c r="AT79" i="4"/>
  <c r="T68" i="9" s="1"/>
  <c r="AU79" i="4"/>
  <c r="U68" i="9" s="1"/>
  <c r="AV79" i="4"/>
  <c r="V68" i="9" s="1"/>
  <c r="AW79" i="4"/>
  <c r="W68" i="9" s="1"/>
  <c r="AX79" i="4"/>
  <c r="X68" i="9" s="1"/>
  <c r="AY79" i="4"/>
  <c r="Y68" i="9" s="1"/>
  <c r="AZ79" i="4"/>
  <c r="Z68" i="9" s="1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Q69" i="9" s="1"/>
  <c r="AR80" i="4"/>
  <c r="R69" i="9" s="1"/>
  <c r="AS80" i="4"/>
  <c r="S69" i="9" s="1"/>
  <c r="AT80" i="4"/>
  <c r="T69" i="9" s="1"/>
  <c r="AU80" i="4"/>
  <c r="U69" i="9" s="1"/>
  <c r="AV80" i="4"/>
  <c r="V69" i="9" s="1"/>
  <c r="AW80" i="4"/>
  <c r="W69" i="9" s="1"/>
  <c r="AX80" i="4"/>
  <c r="X69" i="9" s="1"/>
  <c r="AY80" i="4"/>
  <c r="Y69" i="9" s="1"/>
  <c r="AZ80" i="4"/>
  <c r="Z69" i="9" s="1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Q70" i="9" s="1"/>
  <c r="AR81" i="4"/>
  <c r="R70" i="9" s="1"/>
  <c r="AS81" i="4"/>
  <c r="S70" i="9" s="1"/>
  <c r="AT81" i="4"/>
  <c r="T70" i="9" s="1"/>
  <c r="AU81" i="4"/>
  <c r="U70" i="9" s="1"/>
  <c r="AV81" i="4"/>
  <c r="V70" i="9" s="1"/>
  <c r="AW81" i="4"/>
  <c r="W70" i="9" s="1"/>
  <c r="AX81" i="4"/>
  <c r="X70" i="9" s="1"/>
  <c r="AY81" i="4"/>
  <c r="Y70" i="9" s="1"/>
  <c r="AZ81" i="4"/>
  <c r="Z70" i="9" s="1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Q71" i="9" s="1"/>
  <c r="AR82" i="4"/>
  <c r="R71" i="9" s="1"/>
  <c r="AS82" i="4"/>
  <c r="S71" i="9" s="1"/>
  <c r="AT82" i="4"/>
  <c r="T71" i="9" s="1"/>
  <c r="AU82" i="4"/>
  <c r="U71" i="9" s="1"/>
  <c r="AV82" i="4"/>
  <c r="V71" i="9" s="1"/>
  <c r="AW82" i="4"/>
  <c r="W71" i="9" s="1"/>
  <c r="AX82" i="4"/>
  <c r="X71" i="9" s="1"/>
  <c r="AY82" i="4"/>
  <c r="Y71" i="9" s="1"/>
  <c r="AZ82" i="4"/>
  <c r="Z71" i="9" s="1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Q72" i="9" s="1"/>
  <c r="AR83" i="4"/>
  <c r="R72" i="9" s="1"/>
  <c r="AS83" i="4"/>
  <c r="S72" i="9" s="1"/>
  <c r="AT83" i="4"/>
  <c r="T72" i="9" s="1"/>
  <c r="AU83" i="4"/>
  <c r="U72" i="9" s="1"/>
  <c r="AV83" i="4"/>
  <c r="V72" i="9" s="1"/>
  <c r="AW83" i="4"/>
  <c r="W72" i="9" s="1"/>
  <c r="AX83" i="4"/>
  <c r="X72" i="9" s="1"/>
  <c r="AY83" i="4"/>
  <c r="Y72" i="9" s="1"/>
  <c r="AZ83" i="4"/>
  <c r="Z72" i="9" s="1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Q73" i="9" s="1"/>
  <c r="AR84" i="4"/>
  <c r="R73" i="9" s="1"/>
  <c r="AS84" i="4"/>
  <c r="S73" i="9" s="1"/>
  <c r="AT84" i="4"/>
  <c r="T73" i="9" s="1"/>
  <c r="AU84" i="4"/>
  <c r="U73" i="9" s="1"/>
  <c r="AV84" i="4"/>
  <c r="V73" i="9" s="1"/>
  <c r="AW84" i="4"/>
  <c r="W73" i="9" s="1"/>
  <c r="AX84" i="4"/>
  <c r="X73" i="9" s="1"/>
  <c r="AY84" i="4"/>
  <c r="Y73" i="9" s="1"/>
  <c r="AZ84" i="4"/>
  <c r="Z73" i="9" s="1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Q74" i="9" s="1"/>
  <c r="AR85" i="4"/>
  <c r="R74" i="9" s="1"/>
  <c r="AS85" i="4"/>
  <c r="S74" i="9" s="1"/>
  <c r="AT85" i="4"/>
  <c r="T74" i="9" s="1"/>
  <c r="AU85" i="4"/>
  <c r="U74" i="9" s="1"/>
  <c r="AV85" i="4"/>
  <c r="V74" i="9" s="1"/>
  <c r="AW85" i="4"/>
  <c r="W74" i="9" s="1"/>
  <c r="AX85" i="4"/>
  <c r="X74" i="9" s="1"/>
  <c r="AY85" i="4"/>
  <c r="Y74" i="9" s="1"/>
  <c r="AZ85" i="4"/>
  <c r="Z74" i="9" s="1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Q75" i="9" s="1"/>
  <c r="AR86" i="4"/>
  <c r="R75" i="9" s="1"/>
  <c r="AS86" i="4"/>
  <c r="S75" i="9" s="1"/>
  <c r="AT86" i="4"/>
  <c r="T75" i="9" s="1"/>
  <c r="AU86" i="4"/>
  <c r="U75" i="9" s="1"/>
  <c r="AV86" i="4"/>
  <c r="V75" i="9" s="1"/>
  <c r="AW86" i="4"/>
  <c r="W75" i="9" s="1"/>
  <c r="AX86" i="4"/>
  <c r="X75" i="9" s="1"/>
  <c r="AY86" i="4"/>
  <c r="Y75" i="9" s="1"/>
  <c r="AZ86" i="4"/>
  <c r="Z75" i="9" s="1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Q76" i="9" s="1"/>
  <c r="AR87" i="4"/>
  <c r="R76" i="9" s="1"/>
  <c r="AS87" i="4"/>
  <c r="S76" i="9" s="1"/>
  <c r="AT87" i="4"/>
  <c r="T76" i="9" s="1"/>
  <c r="AU87" i="4"/>
  <c r="U76" i="9" s="1"/>
  <c r="AV87" i="4"/>
  <c r="V76" i="9" s="1"/>
  <c r="AW87" i="4"/>
  <c r="W76" i="9" s="1"/>
  <c r="AX87" i="4"/>
  <c r="X76" i="9" s="1"/>
  <c r="AY87" i="4"/>
  <c r="Y76" i="9" s="1"/>
  <c r="AZ87" i="4"/>
  <c r="Z76" i="9" s="1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Q77" i="9" s="1"/>
  <c r="AR88" i="4"/>
  <c r="R77" i="9" s="1"/>
  <c r="AS88" i="4"/>
  <c r="S77" i="9" s="1"/>
  <c r="AT88" i="4"/>
  <c r="T77" i="9" s="1"/>
  <c r="AU88" i="4"/>
  <c r="U77" i="9" s="1"/>
  <c r="AV88" i="4"/>
  <c r="V77" i="9" s="1"/>
  <c r="AW88" i="4"/>
  <c r="W77" i="9" s="1"/>
  <c r="AX88" i="4"/>
  <c r="X77" i="9" s="1"/>
  <c r="AY88" i="4"/>
  <c r="Y77" i="9" s="1"/>
  <c r="AZ88" i="4"/>
  <c r="Z77" i="9" s="1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Q78" i="9" s="1"/>
  <c r="AR89" i="4"/>
  <c r="R78" i="9" s="1"/>
  <c r="AS89" i="4"/>
  <c r="S78" i="9" s="1"/>
  <c r="AT89" i="4"/>
  <c r="T78" i="9" s="1"/>
  <c r="AU89" i="4"/>
  <c r="U78" i="9" s="1"/>
  <c r="AV89" i="4"/>
  <c r="V78" i="9" s="1"/>
  <c r="AW89" i="4"/>
  <c r="W78" i="9" s="1"/>
  <c r="AX89" i="4"/>
  <c r="X78" i="9" s="1"/>
  <c r="AY89" i="4"/>
  <c r="Y78" i="9" s="1"/>
  <c r="AZ89" i="4"/>
  <c r="Z78" i="9" s="1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Q79" i="9" s="1"/>
  <c r="AR90" i="4"/>
  <c r="R79" i="9" s="1"/>
  <c r="AS90" i="4"/>
  <c r="S79" i="9" s="1"/>
  <c r="AT90" i="4"/>
  <c r="T79" i="9" s="1"/>
  <c r="AU90" i="4"/>
  <c r="U79" i="9" s="1"/>
  <c r="AV90" i="4"/>
  <c r="V79" i="9" s="1"/>
  <c r="AW90" i="4"/>
  <c r="W79" i="9" s="1"/>
  <c r="AX90" i="4"/>
  <c r="X79" i="9" s="1"/>
  <c r="AY90" i="4"/>
  <c r="Y79" i="9" s="1"/>
  <c r="AZ90" i="4"/>
  <c r="Z79" i="9" s="1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Q80" i="9" s="1"/>
  <c r="AR91" i="4"/>
  <c r="R80" i="9" s="1"/>
  <c r="AS91" i="4"/>
  <c r="S80" i="9" s="1"/>
  <c r="AT91" i="4"/>
  <c r="T80" i="9" s="1"/>
  <c r="AU91" i="4"/>
  <c r="U80" i="9" s="1"/>
  <c r="AV91" i="4"/>
  <c r="V80" i="9" s="1"/>
  <c r="AW91" i="4"/>
  <c r="W80" i="9" s="1"/>
  <c r="AX91" i="4"/>
  <c r="X80" i="9" s="1"/>
  <c r="AY91" i="4"/>
  <c r="Y80" i="9" s="1"/>
  <c r="AZ91" i="4"/>
  <c r="Z80" i="9" s="1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Q81" i="9" s="1"/>
  <c r="AR92" i="4"/>
  <c r="R81" i="9" s="1"/>
  <c r="AS92" i="4"/>
  <c r="S81" i="9" s="1"/>
  <c r="AT92" i="4"/>
  <c r="T81" i="9" s="1"/>
  <c r="AU92" i="4"/>
  <c r="U81" i="9" s="1"/>
  <c r="AV92" i="4"/>
  <c r="V81" i="9" s="1"/>
  <c r="AW92" i="4"/>
  <c r="W81" i="9" s="1"/>
  <c r="AX92" i="4"/>
  <c r="X81" i="9" s="1"/>
  <c r="AY92" i="4"/>
  <c r="Y81" i="9" s="1"/>
  <c r="AZ92" i="4"/>
  <c r="Z81" i="9" s="1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Q82" i="9" s="1"/>
  <c r="AR93" i="4"/>
  <c r="R82" i="9" s="1"/>
  <c r="AS93" i="4"/>
  <c r="S82" i="9" s="1"/>
  <c r="AT93" i="4"/>
  <c r="T82" i="9" s="1"/>
  <c r="AU93" i="4"/>
  <c r="U82" i="9" s="1"/>
  <c r="AV93" i="4"/>
  <c r="V82" i="9" s="1"/>
  <c r="AW93" i="4"/>
  <c r="W82" i="9" s="1"/>
  <c r="AX93" i="4"/>
  <c r="X82" i="9" s="1"/>
  <c r="AY93" i="4"/>
  <c r="Y82" i="9" s="1"/>
  <c r="AZ93" i="4"/>
  <c r="Z82" i="9" s="1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Q83" i="9" s="1"/>
  <c r="AR94" i="4"/>
  <c r="R83" i="9" s="1"/>
  <c r="AS94" i="4"/>
  <c r="S83" i="9" s="1"/>
  <c r="AT94" i="4"/>
  <c r="T83" i="9" s="1"/>
  <c r="AU94" i="4"/>
  <c r="U83" i="9" s="1"/>
  <c r="AV94" i="4"/>
  <c r="V83" i="9" s="1"/>
  <c r="AW94" i="4"/>
  <c r="W83" i="9" s="1"/>
  <c r="AX94" i="4"/>
  <c r="X83" i="9" s="1"/>
  <c r="AY94" i="4"/>
  <c r="Y83" i="9" s="1"/>
  <c r="AZ94" i="4"/>
  <c r="Z83" i="9" s="1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Q84" i="9" s="1"/>
  <c r="AR95" i="4"/>
  <c r="R84" i="9" s="1"/>
  <c r="AS95" i="4"/>
  <c r="S84" i="9" s="1"/>
  <c r="AT95" i="4"/>
  <c r="T84" i="9" s="1"/>
  <c r="AU95" i="4"/>
  <c r="U84" i="9" s="1"/>
  <c r="AV95" i="4"/>
  <c r="V84" i="9" s="1"/>
  <c r="AW95" i="4"/>
  <c r="W84" i="9" s="1"/>
  <c r="AX95" i="4"/>
  <c r="X84" i="9" s="1"/>
  <c r="AY95" i="4"/>
  <c r="Y84" i="9" s="1"/>
  <c r="AZ95" i="4"/>
  <c r="Z84" i="9" s="1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Q85" i="9" s="1"/>
  <c r="AR96" i="4"/>
  <c r="R85" i="9" s="1"/>
  <c r="AS96" i="4"/>
  <c r="S85" i="9" s="1"/>
  <c r="AT96" i="4"/>
  <c r="T85" i="9" s="1"/>
  <c r="AU96" i="4"/>
  <c r="U85" i="9" s="1"/>
  <c r="AV96" i="4"/>
  <c r="V85" i="9" s="1"/>
  <c r="AW96" i="4"/>
  <c r="W85" i="9" s="1"/>
  <c r="AX96" i="4"/>
  <c r="X85" i="9" s="1"/>
  <c r="AY96" i="4"/>
  <c r="Y85" i="9" s="1"/>
  <c r="AZ96" i="4"/>
  <c r="Z85" i="9" s="1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Q86" i="9" s="1"/>
  <c r="AR97" i="4"/>
  <c r="R86" i="9" s="1"/>
  <c r="AS97" i="4"/>
  <c r="S86" i="9" s="1"/>
  <c r="AT97" i="4"/>
  <c r="T86" i="9" s="1"/>
  <c r="AU97" i="4"/>
  <c r="U86" i="9" s="1"/>
  <c r="AV97" i="4"/>
  <c r="V86" i="9" s="1"/>
  <c r="AW97" i="4"/>
  <c r="W86" i="9" s="1"/>
  <c r="AX97" i="4"/>
  <c r="X86" i="9" s="1"/>
  <c r="AY97" i="4"/>
  <c r="Y86" i="9" s="1"/>
  <c r="AZ97" i="4"/>
  <c r="Z86" i="9" s="1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Q87" i="9" s="1"/>
  <c r="AR98" i="4"/>
  <c r="R87" i="9" s="1"/>
  <c r="R88" i="5" s="1"/>
  <c r="AS98" i="4"/>
  <c r="S87" i="9" s="1"/>
  <c r="S88" i="5" s="1"/>
  <c r="AT98" i="4"/>
  <c r="T87" i="9" s="1"/>
  <c r="AU98" i="4"/>
  <c r="U87" i="9" s="1"/>
  <c r="AV98" i="4"/>
  <c r="V87" i="9" s="1"/>
  <c r="V88" i="5" s="1"/>
  <c r="AW98" i="4"/>
  <c r="W87" i="9" s="1"/>
  <c r="AX98" i="4"/>
  <c r="X87" i="9" s="1"/>
  <c r="X88" i="5" s="1"/>
  <c r="AY98" i="4"/>
  <c r="Y87" i="9" s="1"/>
  <c r="AZ98" i="4"/>
  <c r="Z87" i="9" s="1"/>
  <c r="Z88" i="5" s="1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Q88" i="9" s="1"/>
  <c r="AR99" i="4"/>
  <c r="R88" i="9" s="1"/>
  <c r="R89" i="5" s="1"/>
  <c r="AS99" i="4"/>
  <c r="S88" i="9" s="1"/>
  <c r="S89" i="5" s="1"/>
  <c r="AT99" i="4"/>
  <c r="T88" i="9" s="1"/>
  <c r="AU99" i="4"/>
  <c r="U88" i="9" s="1"/>
  <c r="AV99" i="4"/>
  <c r="V88" i="9" s="1"/>
  <c r="V89" i="5" s="1"/>
  <c r="AW99" i="4"/>
  <c r="W88" i="9" s="1"/>
  <c r="AX99" i="4"/>
  <c r="X88" i="9" s="1"/>
  <c r="X89" i="5" s="1"/>
  <c r="AY99" i="4"/>
  <c r="Y88" i="9" s="1"/>
  <c r="AZ99" i="4"/>
  <c r="Z88" i="9" s="1"/>
  <c r="Z89" i="5" s="1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Q89" i="9" s="1"/>
  <c r="AR100" i="4"/>
  <c r="R89" i="9" s="1"/>
  <c r="R90" i="5" s="1"/>
  <c r="AS100" i="4"/>
  <c r="S89" i="9" s="1"/>
  <c r="S90" i="5" s="1"/>
  <c r="AT100" i="4"/>
  <c r="T89" i="9" s="1"/>
  <c r="AU100" i="4"/>
  <c r="U89" i="9" s="1"/>
  <c r="AV100" i="4"/>
  <c r="V89" i="9" s="1"/>
  <c r="V90" i="5" s="1"/>
  <c r="AW100" i="4"/>
  <c r="W89" i="9" s="1"/>
  <c r="AX100" i="4"/>
  <c r="X89" i="9" s="1"/>
  <c r="X90" i="5" s="1"/>
  <c r="AY100" i="4"/>
  <c r="Y89" i="9" s="1"/>
  <c r="AZ100" i="4"/>
  <c r="Z89" i="9" s="1"/>
  <c r="Z90" i="5" s="1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Q90" i="9" s="1"/>
  <c r="AR101" i="4"/>
  <c r="R90" i="9" s="1"/>
  <c r="R91" i="5" s="1"/>
  <c r="AS101" i="4"/>
  <c r="S90" i="9" s="1"/>
  <c r="S91" i="5" s="1"/>
  <c r="AT101" i="4"/>
  <c r="T90" i="9" s="1"/>
  <c r="AU101" i="4"/>
  <c r="U90" i="9" s="1"/>
  <c r="AV101" i="4"/>
  <c r="V90" i="9" s="1"/>
  <c r="V91" i="5" s="1"/>
  <c r="AW101" i="4"/>
  <c r="W90" i="9" s="1"/>
  <c r="AX101" i="4"/>
  <c r="X90" i="9" s="1"/>
  <c r="X91" i="5" s="1"/>
  <c r="AY101" i="4"/>
  <c r="Y90" i="9" s="1"/>
  <c r="AZ101" i="4"/>
  <c r="Z90" i="9" s="1"/>
  <c r="Z91" i="5" s="1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Q91" i="9" s="1"/>
  <c r="AR102" i="4"/>
  <c r="R91" i="9" s="1"/>
  <c r="R92" i="5" s="1"/>
  <c r="AS102" i="4"/>
  <c r="S91" i="9" s="1"/>
  <c r="S92" i="5" s="1"/>
  <c r="AT102" i="4"/>
  <c r="T91" i="9" s="1"/>
  <c r="AU102" i="4"/>
  <c r="U91" i="9" s="1"/>
  <c r="AV102" i="4"/>
  <c r="V91" i="9" s="1"/>
  <c r="V92" i="5" s="1"/>
  <c r="AW102" i="4"/>
  <c r="W91" i="9" s="1"/>
  <c r="AX102" i="4"/>
  <c r="X91" i="9" s="1"/>
  <c r="X92" i="5" s="1"/>
  <c r="AY102" i="4"/>
  <c r="Y91" i="9" s="1"/>
  <c r="AZ102" i="4"/>
  <c r="Z91" i="9" s="1"/>
  <c r="Z92" i="5" s="1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Q92" i="9" s="1"/>
  <c r="AR103" i="4"/>
  <c r="R92" i="9" s="1"/>
  <c r="AS103" i="4"/>
  <c r="S92" i="9" s="1"/>
  <c r="AT103" i="4"/>
  <c r="T92" i="9" s="1"/>
  <c r="AU103" i="4"/>
  <c r="U92" i="9" s="1"/>
  <c r="AV103" i="4"/>
  <c r="V92" i="9" s="1"/>
  <c r="AW103" i="4"/>
  <c r="W92" i="9" s="1"/>
  <c r="AX103" i="4"/>
  <c r="X92" i="9" s="1"/>
  <c r="AY103" i="4"/>
  <c r="Y92" i="9" s="1"/>
  <c r="AZ103" i="4"/>
  <c r="Z92" i="9" s="1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Q93" i="9" s="1"/>
  <c r="AR104" i="4"/>
  <c r="R93" i="9" s="1"/>
  <c r="AS104" i="4"/>
  <c r="S93" i="9" s="1"/>
  <c r="AT104" i="4"/>
  <c r="T93" i="9" s="1"/>
  <c r="AU104" i="4"/>
  <c r="U93" i="9" s="1"/>
  <c r="AV104" i="4"/>
  <c r="V93" i="9" s="1"/>
  <c r="AW104" i="4"/>
  <c r="W93" i="9" s="1"/>
  <c r="AX104" i="4"/>
  <c r="X93" i="9" s="1"/>
  <c r="AY104" i="4"/>
  <c r="Y93" i="9" s="1"/>
  <c r="AZ104" i="4"/>
  <c r="Z93" i="9" s="1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Q94" i="9" s="1"/>
  <c r="AR105" i="4"/>
  <c r="R94" i="9" s="1"/>
  <c r="AS105" i="4"/>
  <c r="S94" i="9" s="1"/>
  <c r="AT105" i="4"/>
  <c r="T94" i="9" s="1"/>
  <c r="AU105" i="4"/>
  <c r="U94" i="9" s="1"/>
  <c r="AV105" i="4"/>
  <c r="V94" i="9" s="1"/>
  <c r="AW105" i="4"/>
  <c r="W94" i="9" s="1"/>
  <c r="AX105" i="4"/>
  <c r="X94" i="9" s="1"/>
  <c r="AY105" i="4"/>
  <c r="Y94" i="9" s="1"/>
  <c r="AZ105" i="4"/>
  <c r="Z94" i="9" s="1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Q95" i="9" s="1"/>
  <c r="AR106" i="4"/>
  <c r="R95" i="9" s="1"/>
  <c r="AS106" i="4"/>
  <c r="S95" i="9" s="1"/>
  <c r="AT106" i="4"/>
  <c r="T95" i="9" s="1"/>
  <c r="AU106" i="4"/>
  <c r="U95" i="9" s="1"/>
  <c r="AV106" i="4"/>
  <c r="V95" i="9" s="1"/>
  <c r="AW106" i="4"/>
  <c r="W95" i="9" s="1"/>
  <c r="AX106" i="4"/>
  <c r="X95" i="9" s="1"/>
  <c r="AY106" i="4"/>
  <c r="Y95" i="9" s="1"/>
  <c r="AZ106" i="4"/>
  <c r="Z95" i="9" s="1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Q96" i="9" s="1"/>
  <c r="AR107" i="4"/>
  <c r="R96" i="9" s="1"/>
  <c r="AS107" i="4"/>
  <c r="S96" i="9" s="1"/>
  <c r="AT107" i="4"/>
  <c r="T96" i="9" s="1"/>
  <c r="AU107" i="4"/>
  <c r="U96" i="9" s="1"/>
  <c r="AV107" i="4"/>
  <c r="V96" i="9" s="1"/>
  <c r="AW107" i="4"/>
  <c r="W96" i="9" s="1"/>
  <c r="AX107" i="4"/>
  <c r="X96" i="9" s="1"/>
  <c r="AY107" i="4"/>
  <c r="Y96" i="9" s="1"/>
  <c r="AZ107" i="4"/>
  <c r="Z96" i="9" s="1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Q97" i="9" s="1"/>
  <c r="AR108" i="4"/>
  <c r="R97" i="9" s="1"/>
  <c r="AS108" i="4"/>
  <c r="S97" i="9" s="1"/>
  <c r="AT108" i="4"/>
  <c r="T97" i="9" s="1"/>
  <c r="AU108" i="4"/>
  <c r="U97" i="9" s="1"/>
  <c r="AV108" i="4"/>
  <c r="V97" i="9" s="1"/>
  <c r="AW108" i="4"/>
  <c r="W97" i="9" s="1"/>
  <c r="AX108" i="4"/>
  <c r="X97" i="9" s="1"/>
  <c r="AY108" i="4"/>
  <c r="Y97" i="9" s="1"/>
  <c r="AZ108" i="4"/>
  <c r="Z97" i="9" s="1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Q98" i="9" s="1"/>
  <c r="AR109" i="4"/>
  <c r="R98" i="9" s="1"/>
  <c r="AS109" i="4"/>
  <c r="S98" i="9" s="1"/>
  <c r="AT109" i="4"/>
  <c r="T98" i="9" s="1"/>
  <c r="AU109" i="4"/>
  <c r="U98" i="9" s="1"/>
  <c r="AV109" i="4"/>
  <c r="V98" i="9" s="1"/>
  <c r="AW109" i="4"/>
  <c r="W98" i="9" s="1"/>
  <c r="AX109" i="4"/>
  <c r="X98" i="9" s="1"/>
  <c r="AY109" i="4"/>
  <c r="Y98" i="9" s="1"/>
  <c r="AZ109" i="4"/>
  <c r="Z98" i="9" s="1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Q99" i="9" s="1"/>
  <c r="AR110" i="4"/>
  <c r="R99" i="9" s="1"/>
  <c r="AS110" i="4"/>
  <c r="S99" i="9" s="1"/>
  <c r="AT110" i="4"/>
  <c r="T99" i="9" s="1"/>
  <c r="AU110" i="4"/>
  <c r="U99" i="9" s="1"/>
  <c r="AV110" i="4"/>
  <c r="V99" i="9" s="1"/>
  <c r="AW110" i="4"/>
  <c r="W99" i="9" s="1"/>
  <c r="AX110" i="4"/>
  <c r="X99" i="9" s="1"/>
  <c r="AY110" i="4"/>
  <c r="Y99" i="9" s="1"/>
  <c r="AZ110" i="4"/>
  <c r="Z99" i="9" s="1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Q100" i="9" s="1"/>
  <c r="AR111" i="4"/>
  <c r="R100" i="9" s="1"/>
  <c r="AS111" i="4"/>
  <c r="S100" i="9" s="1"/>
  <c r="AT111" i="4"/>
  <c r="T100" i="9" s="1"/>
  <c r="AU111" i="4"/>
  <c r="U100" i="9" s="1"/>
  <c r="AV111" i="4"/>
  <c r="V100" i="9" s="1"/>
  <c r="AW111" i="4"/>
  <c r="W100" i="9" s="1"/>
  <c r="AX111" i="4"/>
  <c r="X100" i="9" s="1"/>
  <c r="AY111" i="4"/>
  <c r="Y100" i="9" s="1"/>
  <c r="AZ111" i="4"/>
  <c r="Z100" i="9" s="1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Q101" i="9" s="1"/>
  <c r="AR112" i="4"/>
  <c r="R101" i="9" s="1"/>
  <c r="AS112" i="4"/>
  <c r="S101" i="9" s="1"/>
  <c r="AT112" i="4"/>
  <c r="T101" i="9" s="1"/>
  <c r="AU112" i="4"/>
  <c r="U101" i="9" s="1"/>
  <c r="AV112" i="4"/>
  <c r="V101" i="9" s="1"/>
  <c r="AW112" i="4"/>
  <c r="W101" i="9" s="1"/>
  <c r="AX112" i="4"/>
  <c r="X101" i="9" s="1"/>
  <c r="AY112" i="4"/>
  <c r="Y101" i="9" s="1"/>
  <c r="AZ112" i="4"/>
  <c r="Z101" i="9" s="1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Q102" i="9" s="1"/>
  <c r="AR113" i="4"/>
  <c r="R102" i="9" s="1"/>
  <c r="AS113" i="4"/>
  <c r="S102" i="9" s="1"/>
  <c r="AT113" i="4"/>
  <c r="T102" i="9" s="1"/>
  <c r="AU113" i="4"/>
  <c r="U102" i="9" s="1"/>
  <c r="AV113" i="4"/>
  <c r="V102" i="9" s="1"/>
  <c r="AW113" i="4"/>
  <c r="W102" i="9" s="1"/>
  <c r="AX113" i="4"/>
  <c r="X102" i="9" s="1"/>
  <c r="AY113" i="4"/>
  <c r="Y102" i="9" s="1"/>
  <c r="AZ113" i="4"/>
  <c r="Z102" i="9" s="1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Q103" i="9" s="1"/>
  <c r="AR114" i="4"/>
  <c r="R103" i="9" s="1"/>
  <c r="AS114" i="4"/>
  <c r="S103" i="9" s="1"/>
  <c r="AT114" i="4"/>
  <c r="T103" i="9" s="1"/>
  <c r="AU114" i="4"/>
  <c r="U103" i="9" s="1"/>
  <c r="AV114" i="4"/>
  <c r="V103" i="9" s="1"/>
  <c r="AW114" i="4"/>
  <c r="W103" i="9" s="1"/>
  <c r="AX114" i="4"/>
  <c r="X103" i="9" s="1"/>
  <c r="AY114" i="4"/>
  <c r="Y103" i="9" s="1"/>
  <c r="AZ114" i="4"/>
  <c r="Z103" i="9" s="1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Q104" i="9" s="1"/>
  <c r="AR115" i="4"/>
  <c r="R104" i="9" s="1"/>
  <c r="AS115" i="4"/>
  <c r="S104" i="9" s="1"/>
  <c r="AT115" i="4"/>
  <c r="T104" i="9" s="1"/>
  <c r="AU115" i="4"/>
  <c r="U104" i="9" s="1"/>
  <c r="AV115" i="4"/>
  <c r="V104" i="9" s="1"/>
  <c r="AW115" i="4"/>
  <c r="W104" i="9" s="1"/>
  <c r="AX115" i="4"/>
  <c r="X104" i="9" s="1"/>
  <c r="AY115" i="4"/>
  <c r="Y104" i="9" s="1"/>
  <c r="AZ115" i="4"/>
  <c r="Z104" i="9" s="1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Q105" i="9" s="1"/>
  <c r="AR116" i="4"/>
  <c r="R105" i="9" s="1"/>
  <c r="AS116" i="4"/>
  <c r="S105" i="9" s="1"/>
  <c r="AT116" i="4"/>
  <c r="T105" i="9" s="1"/>
  <c r="AU116" i="4"/>
  <c r="U105" i="9" s="1"/>
  <c r="AV116" i="4"/>
  <c r="V105" i="9" s="1"/>
  <c r="AW116" i="4"/>
  <c r="W105" i="9" s="1"/>
  <c r="AX116" i="4"/>
  <c r="X105" i="9" s="1"/>
  <c r="AY116" i="4"/>
  <c r="Y105" i="9" s="1"/>
  <c r="AZ116" i="4"/>
  <c r="Z105" i="9" s="1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Q106" i="9" s="1"/>
  <c r="AR117" i="4"/>
  <c r="R106" i="9" s="1"/>
  <c r="AS117" i="4"/>
  <c r="S106" i="9" s="1"/>
  <c r="AT117" i="4"/>
  <c r="T106" i="9" s="1"/>
  <c r="AU117" i="4"/>
  <c r="U106" i="9" s="1"/>
  <c r="AV117" i="4"/>
  <c r="V106" i="9" s="1"/>
  <c r="AW117" i="4"/>
  <c r="W106" i="9" s="1"/>
  <c r="AX117" i="4"/>
  <c r="X106" i="9" s="1"/>
  <c r="AY117" i="4"/>
  <c r="Y106" i="9" s="1"/>
  <c r="AZ117" i="4"/>
  <c r="Z106" i="9" s="1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Q107" i="9" s="1"/>
  <c r="AR118" i="4"/>
  <c r="R107" i="9" s="1"/>
  <c r="AS118" i="4"/>
  <c r="S107" i="9" s="1"/>
  <c r="AT118" i="4"/>
  <c r="T107" i="9" s="1"/>
  <c r="AU118" i="4"/>
  <c r="U107" i="9" s="1"/>
  <c r="AV118" i="4"/>
  <c r="V107" i="9" s="1"/>
  <c r="AW118" i="4"/>
  <c r="W107" i="9" s="1"/>
  <c r="AX118" i="4"/>
  <c r="X107" i="9" s="1"/>
  <c r="AY118" i="4"/>
  <c r="Y107" i="9" s="1"/>
  <c r="AZ118" i="4"/>
  <c r="Z107" i="9" s="1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Q108" i="9" s="1"/>
  <c r="AR119" i="4"/>
  <c r="R108" i="9" s="1"/>
  <c r="AS119" i="4"/>
  <c r="S108" i="9" s="1"/>
  <c r="AT119" i="4"/>
  <c r="T108" i="9" s="1"/>
  <c r="AU119" i="4"/>
  <c r="U108" i="9" s="1"/>
  <c r="AV119" i="4"/>
  <c r="V108" i="9" s="1"/>
  <c r="AW119" i="4"/>
  <c r="W108" i="9" s="1"/>
  <c r="AX119" i="4"/>
  <c r="X108" i="9" s="1"/>
  <c r="AY119" i="4"/>
  <c r="Y108" i="9" s="1"/>
  <c r="AZ119" i="4"/>
  <c r="Z108" i="9" s="1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Q109" i="9" s="1"/>
  <c r="AR120" i="4"/>
  <c r="R109" i="9" s="1"/>
  <c r="AS120" i="4"/>
  <c r="S109" i="9" s="1"/>
  <c r="AT120" i="4"/>
  <c r="T109" i="9" s="1"/>
  <c r="AU120" i="4"/>
  <c r="U109" i="9" s="1"/>
  <c r="AV120" i="4"/>
  <c r="V109" i="9" s="1"/>
  <c r="AW120" i="4"/>
  <c r="W109" i="9" s="1"/>
  <c r="AX120" i="4"/>
  <c r="X109" i="9" s="1"/>
  <c r="AY120" i="4"/>
  <c r="Y109" i="9" s="1"/>
  <c r="AZ120" i="4"/>
  <c r="Z109" i="9" s="1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Q110" i="9" s="1"/>
  <c r="AR121" i="4"/>
  <c r="R110" i="9" s="1"/>
  <c r="AS121" i="4"/>
  <c r="S110" i="9" s="1"/>
  <c r="AT121" i="4"/>
  <c r="T110" i="9" s="1"/>
  <c r="AU121" i="4"/>
  <c r="U110" i="9" s="1"/>
  <c r="AV121" i="4"/>
  <c r="V110" i="9" s="1"/>
  <c r="AW121" i="4"/>
  <c r="W110" i="9" s="1"/>
  <c r="AX121" i="4"/>
  <c r="X110" i="9" s="1"/>
  <c r="AY121" i="4"/>
  <c r="Y110" i="9" s="1"/>
  <c r="AZ121" i="4"/>
  <c r="Z110" i="9" s="1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Q111" i="9" s="1"/>
  <c r="AR122" i="4"/>
  <c r="R111" i="9" s="1"/>
  <c r="AS122" i="4"/>
  <c r="S111" i="9" s="1"/>
  <c r="AT122" i="4"/>
  <c r="T111" i="9" s="1"/>
  <c r="AU122" i="4"/>
  <c r="U111" i="9" s="1"/>
  <c r="AV122" i="4"/>
  <c r="V111" i="9" s="1"/>
  <c r="AW122" i="4"/>
  <c r="W111" i="9" s="1"/>
  <c r="AX122" i="4"/>
  <c r="X111" i="9" s="1"/>
  <c r="AY122" i="4"/>
  <c r="Y111" i="9" s="1"/>
  <c r="AZ122" i="4"/>
  <c r="Z111" i="9" s="1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Q112" i="9" s="1"/>
  <c r="AR123" i="4"/>
  <c r="R112" i="9" s="1"/>
  <c r="AS123" i="4"/>
  <c r="S112" i="9" s="1"/>
  <c r="AT123" i="4"/>
  <c r="T112" i="9" s="1"/>
  <c r="AU123" i="4"/>
  <c r="U112" i="9" s="1"/>
  <c r="AV123" i="4"/>
  <c r="V112" i="9" s="1"/>
  <c r="AW123" i="4"/>
  <c r="W112" i="9" s="1"/>
  <c r="AX123" i="4"/>
  <c r="X112" i="9" s="1"/>
  <c r="AY123" i="4"/>
  <c r="Y112" i="9" s="1"/>
  <c r="AZ123" i="4"/>
  <c r="Z112" i="9" s="1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Q113" i="9" s="1"/>
  <c r="AR124" i="4"/>
  <c r="R113" i="9" s="1"/>
  <c r="AS124" i="4"/>
  <c r="S113" i="9" s="1"/>
  <c r="AT124" i="4"/>
  <c r="T113" i="9" s="1"/>
  <c r="AU124" i="4"/>
  <c r="U113" i="9" s="1"/>
  <c r="AV124" i="4"/>
  <c r="V113" i="9" s="1"/>
  <c r="AW124" i="4"/>
  <c r="W113" i="9" s="1"/>
  <c r="AX124" i="4"/>
  <c r="X113" i="9" s="1"/>
  <c r="AY124" i="4"/>
  <c r="Y113" i="9" s="1"/>
  <c r="AZ124" i="4"/>
  <c r="Z113" i="9" s="1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Q114" i="9" s="1"/>
  <c r="AR125" i="4"/>
  <c r="R114" i="9" s="1"/>
  <c r="AS125" i="4"/>
  <c r="S114" i="9" s="1"/>
  <c r="AT125" i="4"/>
  <c r="T114" i="9" s="1"/>
  <c r="AU125" i="4"/>
  <c r="U114" i="9" s="1"/>
  <c r="AV125" i="4"/>
  <c r="V114" i="9" s="1"/>
  <c r="AW125" i="4"/>
  <c r="W114" i="9" s="1"/>
  <c r="AX125" i="4"/>
  <c r="X114" i="9" s="1"/>
  <c r="AY125" i="4"/>
  <c r="Y114" i="9" s="1"/>
  <c r="AZ125" i="4"/>
  <c r="Z114" i="9" s="1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Q115" i="9" s="1"/>
  <c r="AR126" i="4"/>
  <c r="R115" i="9" s="1"/>
  <c r="AS126" i="4"/>
  <c r="S115" i="9" s="1"/>
  <c r="AT126" i="4"/>
  <c r="T115" i="9" s="1"/>
  <c r="AU126" i="4"/>
  <c r="U115" i="9" s="1"/>
  <c r="AV126" i="4"/>
  <c r="V115" i="9" s="1"/>
  <c r="AW126" i="4"/>
  <c r="W115" i="9" s="1"/>
  <c r="AX126" i="4"/>
  <c r="X115" i="9" s="1"/>
  <c r="AY126" i="4"/>
  <c r="Y115" i="9" s="1"/>
  <c r="AZ126" i="4"/>
  <c r="Z115" i="9" s="1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Q116" i="9" s="1"/>
  <c r="AR127" i="4"/>
  <c r="R116" i="9" s="1"/>
  <c r="AS127" i="4"/>
  <c r="S116" i="9" s="1"/>
  <c r="AT127" i="4"/>
  <c r="T116" i="9" s="1"/>
  <c r="AU127" i="4"/>
  <c r="U116" i="9" s="1"/>
  <c r="AV127" i="4"/>
  <c r="V116" i="9" s="1"/>
  <c r="AW127" i="4"/>
  <c r="W116" i="9" s="1"/>
  <c r="AX127" i="4"/>
  <c r="X116" i="9" s="1"/>
  <c r="AY127" i="4"/>
  <c r="Y116" i="9" s="1"/>
  <c r="AZ127" i="4"/>
  <c r="Z116" i="9" s="1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Q117" i="9" s="1"/>
  <c r="AR128" i="4"/>
  <c r="R117" i="9" s="1"/>
  <c r="AS128" i="4"/>
  <c r="S117" i="9" s="1"/>
  <c r="AT128" i="4"/>
  <c r="T117" i="9" s="1"/>
  <c r="AU128" i="4"/>
  <c r="U117" i="9" s="1"/>
  <c r="AV128" i="4"/>
  <c r="V117" i="9" s="1"/>
  <c r="AW128" i="4"/>
  <c r="W117" i="9" s="1"/>
  <c r="AX128" i="4"/>
  <c r="X117" i="9" s="1"/>
  <c r="AY128" i="4"/>
  <c r="Y117" i="9" s="1"/>
  <c r="AZ128" i="4"/>
  <c r="Z117" i="9" s="1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Q118" i="9" s="1"/>
  <c r="AR129" i="4"/>
  <c r="R118" i="9" s="1"/>
  <c r="AS129" i="4"/>
  <c r="S118" i="9" s="1"/>
  <c r="AT129" i="4"/>
  <c r="T118" i="9" s="1"/>
  <c r="AU129" i="4"/>
  <c r="U118" i="9" s="1"/>
  <c r="AV129" i="4"/>
  <c r="V118" i="9" s="1"/>
  <c r="AW129" i="4"/>
  <c r="W118" i="9" s="1"/>
  <c r="AX129" i="4"/>
  <c r="X118" i="9" s="1"/>
  <c r="AY129" i="4"/>
  <c r="Y118" i="9" s="1"/>
  <c r="AZ129" i="4"/>
  <c r="Z118" i="9" s="1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Q119" i="9" s="1"/>
  <c r="AR130" i="4"/>
  <c r="R119" i="9" s="1"/>
  <c r="AS130" i="4"/>
  <c r="S119" i="9" s="1"/>
  <c r="AT130" i="4"/>
  <c r="T119" i="9" s="1"/>
  <c r="AU130" i="4"/>
  <c r="U119" i="9" s="1"/>
  <c r="AV130" i="4"/>
  <c r="V119" i="9" s="1"/>
  <c r="AW130" i="4"/>
  <c r="W119" i="9" s="1"/>
  <c r="AX130" i="4"/>
  <c r="X119" i="9" s="1"/>
  <c r="AY130" i="4"/>
  <c r="Y119" i="9" s="1"/>
  <c r="AZ130" i="4"/>
  <c r="Z119" i="9" s="1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Q120" i="9" s="1"/>
  <c r="AR131" i="4"/>
  <c r="R120" i="9" s="1"/>
  <c r="AS131" i="4"/>
  <c r="S120" i="9" s="1"/>
  <c r="AT131" i="4"/>
  <c r="T120" i="9" s="1"/>
  <c r="AU131" i="4"/>
  <c r="U120" i="9" s="1"/>
  <c r="AV131" i="4"/>
  <c r="V120" i="9" s="1"/>
  <c r="AW131" i="4"/>
  <c r="W120" i="9" s="1"/>
  <c r="AX131" i="4"/>
  <c r="X120" i="9" s="1"/>
  <c r="AY131" i="4"/>
  <c r="Y120" i="9" s="1"/>
  <c r="AZ131" i="4"/>
  <c r="Z120" i="9" s="1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Q121" i="9" s="1"/>
  <c r="AR132" i="4"/>
  <c r="R121" i="9" s="1"/>
  <c r="AS132" i="4"/>
  <c r="S121" i="9" s="1"/>
  <c r="AT132" i="4"/>
  <c r="T121" i="9" s="1"/>
  <c r="AU132" i="4"/>
  <c r="U121" i="9" s="1"/>
  <c r="AV132" i="4"/>
  <c r="V121" i="9" s="1"/>
  <c r="AW132" i="4"/>
  <c r="W121" i="9" s="1"/>
  <c r="AX132" i="4"/>
  <c r="X121" i="9" s="1"/>
  <c r="AY132" i="4"/>
  <c r="Y121" i="9" s="1"/>
  <c r="AZ132" i="4"/>
  <c r="Z121" i="9" s="1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Q122" i="9" s="1"/>
  <c r="AR133" i="4"/>
  <c r="R122" i="9" s="1"/>
  <c r="AS133" i="4"/>
  <c r="S122" i="9" s="1"/>
  <c r="AT133" i="4"/>
  <c r="T122" i="9" s="1"/>
  <c r="AU133" i="4"/>
  <c r="U122" i="9" s="1"/>
  <c r="AV133" i="4"/>
  <c r="V122" i="9" s="1"/>
  <c r="AW133" i="4"/>
  <c r="W122" i="9" s="1"/>
  <c r="AX133" i="4"/>
  <c r="X122" i="9" s="1"/>
  <c r="AY133" i="4"/>
  <c r="Y122" i="9" s="1"/>
  <c r="AZ133" i="4"/>
  <c r="Z122" i="9" s="1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Q123" i="9" s="1"/>
  <c r="AR134" i="4"/>
  <c r="R123" i="9" s="1"/>
  <c r="AS134" i="4"/>
  <c r="S123" i="9" s="1"/>
  <c r="AT134" i="4"/>
  <c r="T123" i="9" s="1"/>
  <c r="AU134" i="4"/>
  <c r="U123" i="9" s="1"/>
  <c r="AV134" i="4"/>
  <c r="V123" i="9" s="1"/>
  <c r="AW134" i="4"/>
  <c r="W123" i="9" s="1"/>
  <c r="AX134" i="4"/>
  <c r="X123" i="9" s="1"/>
  <c r="AY134" i="4"/>
  <c r="Y123" i="9" s="1"/>
  <c r="AZ134" i="4"/>
  <c r="Z123" i="9" s="1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Q124" i="9" s="1"/>
  <c r="AR135" i="4"/>
  <c r="R124" i="9" s="1"/>
  <c r="AS135" i="4"/>
  <c r="S124" i="9" s="1"/>
  <c r="AT135" i="4"/>
  <c r="T124" i="9" s="1"/>
  <c r="AU135" i="4"/>
  <c r="U124" i="9" s="1"/>
  <c r="AV135" i="4"/>
  <c r="V124" i="9" s="1"/>
  <c r="AW135" i="4"/>
  <c r="W124" i="9" s="1"/>
  <c r="AX135" i="4"/>
  <c r="X124" i="9" s="1"/>
  <c r="AY135" i="4"/>
  <c r="Y124" i="9" s="1"/>
  <c r="AZ135" i="4"/>
  <c r="Z124" i="9" s="1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Q125" i="9" s="1"/>
  <c r="AR136" i="4"/>
  <c r="R125" i="9" s="1"/>
  <c r="AS136" i="4"/>
  <c r="S125" i="9" s="1"/>
  <c r="AT136" i="4"/>
  <c r="T125" i="9" s="1"/>
  <c r="AU136" i="4"/>
  <c r="U125" i="9" s="1"/>
  <c r="AV136" i="4"/>
  <c r="V125" i="9" s="1"/>
  <c r="AW136" i="4"/>
  <c r="W125" i="9" s="1"/>
  <c r="AX136" i="4"/>
  <c r="X125" i="9" s="1"/>
  <c r="AY136" i="4"/>
  <c r="Y125" i="9" s="1"/>
  <c r="AZ136" i="4"/>
  <c r="Z125" i="9" s="1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Q126" i="9" s="1"/>
  <c r="AR137" i="4"/>
  <c r="R126" i="9" s="1"/>
  <c r="AS137" i="4"/>
  <c r="S126" i="9" s="1"/>
  <c r="AT137" i="4"/>
  <c r="T126" i="9" s="1"/>
  <c r="AU137" i="4"/>
  <c r="U126" i="9" s="1"/>
  <c r="AV137" i="4"/>
  <c r="V126" i="9" s="1"/>
  <c r="AW137" i="4"/>
  <c r="W126" i="9" s="1"/>
  <c r="AX137" i="4"/>
  <c r="X126" i="9" s="1"/>
  <c r="AY137" i="4"/>
  <c r="Y126" i="9" s="1"/>
  <c r="AZ137" i="4"/>
  <c r="Z126" i="9" s="1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Q127" i="9" s="1"/>
  <c r="AR138" i="4"/>
  <c r="R127" i="9" s="1"/>
  <c r="AS138" i="4"/>
  <c r="S127" i="9" s="1"/>
  <c r="AT138" i="4"/>
  <c r="T127" i="9" s="1"/>
  <c r="AU138" i="4"/>
  <c r="U127" i="9" s="1"/>
  <c r="AV138" i="4"/>
  <c r="V127" i="9" s="1"/>
  <c r="AW138" i="4"/>
  <c r="W127" i="9" s="1"/>
  <c r="AX138" i="4"/>
  <c r="X127" i="9" s="1"/>
  <c r="AY138" i="4"/>
  <c r="Y127" i="9" s="1"/>
  <c r="AZ138" i="4"/>
  <c r="Z127" i="9" s="1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Q128" i="9" s="1"/>
  <c r="AR139" i="4"/>
  <c r="R128" i="9" s="1"/>
  <c r="AS139" i="4"/>
  <c r="S128" i="9" s="1"/>
  <c r="AT139" i="4"/>
  <c r="T128" i="9" s="1"/>
  <c r="AU139" i="4"/>
  <c r="U128" i="9" s="1"/>
  <c r="AV139" i="4"/>
  <c r="V128" i="9" s="1"/>
  <c r="AW139" i="4"/>
  <c r="W128" i="9" s="1"/>
  <c r="AX139" i="4"/>
  <c r="X128" i="9" s="1"/>
  <c r="AY139" i="4"/>
  <c r="Y128" i="9" s="1"/>
  <c r="AZ139" i="4"/>
  <c r="Z128" i="9" s="1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Q129" i="9" s="1"/>
  <c r="AR140" i="4"/>
  <c r="R129" i="9" s="1"/>
  <c r="AS140" i="4"/>
  <c r="S129" i="9" s="1"/>
  <c r="AT140" i="4"/>
  <c r="T129" i="9" s="1"/>
  <c r="AU140" i="4"/>
  <c r="U129" i="9" s="1"/>
  <c r="AV140" i="4"/>
  <c r="V129" i="9" s="1"/>
  <c r="AW140" i="4"/>
  <c r="W129" i="9" s="1"/>
  <c r="AX140" i="4"/>
  <c r="X129" i="9" s="1"/>
  <c r="AY140" i="4"/>
  <c r="Y129" i="9" s="1"/>
  <c r="AZ140" i="4"/>
  <c r="Z129" i="9" s="1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Q130" i="9" s="1"/>
  <c r="AR141" i="4"/>
  <c r="R130" i="9" s="1"/>
  <c r="AS141" i="4"/>
  <c r="S130" i="9" s="1"/>
  <c r="AT141" i="4"/>
  <c r="T130" i="9" s="1"/>
  <c r="AU141" i="4"/>
  <c r="U130" i="9" s="1"/>
  <c r="AV141" i="4"/>
  <c r="V130" i="9" s="1"/>
  <c r="AW141" i="4"/>
  <c r="W130" i="9" s="1"/>
  <c r="AX141" i="4"/>
  <c r="X130" i="9" s="1"/>
  <c r="AY141" i="4"/>
  <c r="Y130" i="9" s="1"/>
  <c r="AZ141" i="4"/>
  <c r="Z130" i="9" s="1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Q131" i="9" s="1"/>
  <c r="AR142" i="4"/>
  <c r="R131" i="9" s="1"/>
  <c r="AS142" i="4"/>
  <c r="S131" i="9" s="1"/>
  <c r="AT142" i="4"/>
  <c r="T131" i="9" s="1"/>
  <c r="AU142" i="4"/>
  <c r="U131" i="9" s="1"/>
  <c r="AV142" i="4"/>
  <c r="V131" i="9" s="1"/>
  <c r="AW142" i="4"/>
  <c r="W131" i="9" s="1"/>
  <c r="AX142" i="4"/>
  <c r="X131" i="9" s="1"/>
  <c r="AY142" i="4"/>
  <c r="Y131" i="9" s="1"/>
  <c r="AZ142" i="4"/>
  <c r="Z131" i="9" s="1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Q132" i="9" s="1"/>
  <c r="AR143" i="4"/>
  <c r="R132" i="9" s="1"/>
  <c r="AS143" i="4"/>
  <c r="S132" i="9" s="1"/>
  <c r="AT143" i="4"/>
  <c r="T132" i="9" s="1"/>
  <c r="AU143" i="4"/>
  <c r="U132" i="9" s="1"/>
  <c r="AV143" i="4"/>
  <c r="V132" i="9" s="1"/>
  <c r="AW143" i="4"/>
  <c r="W132" i="9" s="1"/>
  <c r="AX143" i="4"/>
  <c r="X132" i="9" s="1"/>
  <c r="AY143" i="4"/>
  <c r="Y132" i="9" s="1"/>
  <c r="AZ143" i="4"/>
  <c r="Z132" i="9" s="1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Q133" i="9" s="1"/>
  <c r="AR144" i="4"/>
  <c r="R133" i="9" s="1"/>
  <c r="AS144" i="4"/>
  <c r="S133" i="9" s="1"/>
  <c r="AT144" i="4"/>
  <c r="T133" i="9" s="1"/>
  <c r="AU144" i="4"/>
  <c r="U133" i="9" s="1"/>
  <c r="AV144" i="4"/>
  <c r="V133" i="9" s="1"/>
  <c r="AW144" i="4"/>
  <c r="W133" i="9" s="1"/>
  <c r="AX144" i="4"/>
  <c r="X133" i="9" s="1"/>
  <c r="AY144" i="4"/>
  <c r="Y133" i="9" s="1"/>
  <c r="AZ144" i="4"/>
  <c r="Z133" i="9" s="1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Q134" i="9" s="1"/>
  <c r="AR145" i="4"/>
  <c r="R134" i="9" s="1"/>
  <c r="AS145" i="4"/>
  <c r="S134" i="9" s="1"/>
  <c r="AT145" i="4"/>
  <c r="T134" i="9" s="1"/>
  <c r="AU145" i="4"/>
  <c r="U134" i="9" s="1"/>
  <c r="AV145" i="4"/>
  <c r="V134" i="9" s="1"/>
  <c r="AW145" i="4"/>
  <c r="W134" i="9" s="1"/>
  <c r="AX145" i="4"/>
  <c r="X134" i="9" s="1"/>
  <c r="AY145" i="4"/>
  <c r="Y134" i="9" s="1"/>
  <c r="AZ145" i="4"/>
  <c r="Z134" i="9" s="1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Q135" i="9" s="1"/>
  <c r="AR146" i="4"/>
  <c r="R135" i="9" s="1"/>
  <c r="AS146" i="4"/>
  <c r="S135" i="9" s="1"/>
  <c r="AT146" i="4"/>
  <c r="T135" i="9" s="1"/>
  <c r="AU146" i="4"/>
  <c r="U135" i="9" s="1"/>
  <c r="AV146" i="4"/>
  <c r="V135" i="9" s="1"/>
  <c r="AW146" i="4"/>
  <c r="W135" i="9" s="1"/>
  <c r="AX146" i="4"/>
  <c r="X135" i="9" s="1"/>
  <c r="AY146" i="4"/>
  <c r="Y135" i="9" s="1"/>
  <c r="AZ146" i="4"/>
  <c r="Z135" i="9" s="1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Q136" i="9" s="1"/>
  <c r="AR147" i="4"/>
  <c r="R136" i="9" s="1"/>
  <c r="AS147" i="4"/>
  <c r="S136" i="9" s="1"/>
  <c r="AT147" i="4"/>
  <c r="T136" i="9" s="1"/>
  <c r="AU147" i="4"/>
  <c r="U136" i="9" s="1"/>
  <c r="AV147" i="4"/>
  <c r="V136" i="9" s="1"/>
  <c r="AW147" i="4"/>
  <c r="W136" i="9" s="1"/>
  <c r="AX147" i="4"/>
  <c r="X136" i="9" s="1"/>
  <c r="AY147" i="4"/>
  <c r="Y136" i="9" s="1"/>
  <c r="AZ147" i="4"/>
  <c r="Z136" i="9" s="1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Q137" i="9" s="1"/>
  <c r="AR148" i="4"/>
  <c r="R137" i="9" s="1"/>
  <c r="AS148" i="4"/>
  <c r="S137" i="9" s="1"/>
  <c r="AT148" i="4"/>
  <c r="T137" i="9" s="1"/>
  <c r="AU148" i="4"/>
  <c r="U137" i="9" s="1"/>
  <c r="AV148" i="4"/>
  <c r="V137" i="9" s="1"/>
  <c r="AW148" i="4"/>
  <c r="W137" i="9" s="1"/>
  <c r="AX148" i="4"/>
  <c r="X137" i="9" s="1"/>
  <c r="AY148" i="4"/>
  <c r="Y137" i="9" s="1"/>
  <c r="AZ148" i="4"/>
  <c r="Z137" i="9" s="1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Q138" i="9" s="1"/>
  <c r="AR149" i="4"/>
  <c r="R138" i="9" s="1"/>
  <c r="AS149" i="4"/>
  <c r="S138" i="9" s="1"/>
  <c r="AT149" i="4"/>
  <c r="T138" i="9" s="1"/>
  <c r="AU149" i="4"/>
  <c r="U138" i="9" s="1"/>
  <c r="AV149" i="4"/>
  <c r="V138" i="9" s="1"/>
  <c r="AW149" i="4"/>
  <c r="W138" i="9" s="1"/>
  <c r="AX149" i="4"/>
  <c r="X138" i="9" s="1"/>
  <c r="AY149" i="4"/>
  <c r="Y138" i="9" s="1"/>
  <c r="AZ149" i="4"/>
  <c r="Z138" i="9" s="1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Q139" i="9" s="1"/>
  <c r="AR150" i="4"/>
  <c r="R139" i="9" s="1"/>
  <c r="AS150" i="4"/>
  <c r="S139" i="9" s="1"/>
  <c r="AT150" i="4"/>
  <c r="T139" i="9" s="1"/>
  <c r="AU150" i="4"/>
  <c r="U139" i="9" s="1"/>
  <c r="AV150" i="4"/>
  <c r="V139" i="9" s="1"/>
  <c r="AW150" i="4"/>
  <c r="W139" i="9" s="1"/>
  <c r="AX150" i="4"/>
  <c r="X139" i="9" s="1"/>
  <c r="AY150" i="4"/>
  <c r="Y139" i="9" s="1"/>
  <c r="AZ150" i="4"/>
  <c r="Z139" i="9" s="1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Q140" i="9" s="1"/>
  <c r="AR151" i="4"/>
  <c r="R140" i="9" s="1"/>
  <c r="AS151" i="4"/>
  <c r="S140" i="9" s="1"/>
  <c r="AT151" i="4"/>
  <c r="T140" i="9" s="1"/>
  <c r="AU151" i="4"/>
  <c r="U140" i="9" s="1"/>
  <c r="AV151" i="4"/>
  <c r="V140" i="9" s="1"/>
  <c r="AW151" i="4"/>
  <c r="W140" i="9" s="1"/>
  <c r="AX151" i="4"/>
  <c r="X140" i="9" s="1"/>
  <c r="AY151" i="4"/>
  <c r="Y140" i="9" s="1"/>
  <c r="AZ151" i="4"/>
  <c r="Z140" i="9" s="1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Q141" i="9" s="1"/>
  <c r="AR152" i="4"/>
  <c r="R141" i="9" s="1"/>
  <c r="AS152" i="4"/>
  <c r="S141" i="9" s="1"/>
  <c r="AT152" i="4"/>
  <c r="T141" i="9" s="1"/>
  <c r="AU152" i="4"/>
  <c r="U141" i="9" s="1"/>
  <c r="AV152" i="4"/>
  <c r="V141" i="9" s="1"/>
  <c r="AW152" i="4"/>
  <c r="W141" i="9" s="1"/>
  <c r="AX152" i="4"/>
  <c r="X141" i="9" s="1"/>
  <c r="AY152" i="4"/>
  <c r="Y141" i="9" s="1"/>
  <c r="AZ152" i="4"/>
  <c r="Z141" i="9" s="1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Q142" i="9" s="1"/>
  <c r="AR153" i="4"/>
  <c r="R142" i="9" s="1"/>
  <c r="R143" i="5" s="1"/>
  <c r="AS153" i="4"/>
  <c r="S142" i="9" s="1"/>
  <c r="AT153" i="4"/>
  <c r="T142" i="9" s="1"/>
  <c r="AU153" i="4"/>
  <c r="U142" i="9" s="1"/>
  <c r="AV153" i="4"/>
  <c r="V142" i="9" s="1"/>
  <c r="V143" i="5" s="1"/>
  <c r="AW153" i="4"/>
  <c r="W142" i="9" s="1"/>
  <c r="AX153" i="4"/>
  <c r="X142" i="9" s="1"/>
  <c r="X143" i="5" s="1"/>
  <c r="AY153" i="4"/>
  <c r="Y142" i="9" s="1"/>
  <c r="AZ153" i="4"/>
  <c r="Z142" i="9" s="1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Q143" i="9" s="1"/>
  <c r="AR154" i="4"/>
  <c r="R143" i="9" s="1"/>
  <c r="R144" i="5" s="1"/>
  <c r="AS154" i="4"/>
  <c r="S143" i="9" s="1"/>
  <c r="AT154" i="4"/>
  <c r="T143" i="9" s="1"/>
  <c r="AU154" i="4"/>
  <c r="U143" i="9" s="1"/>
  <c r="AV154" i="4"/>
  <c r="V143" i="9" s="1"/>
  <c r="V144" i="5" s="1"/>
  <c r="AW154" i="4"/>
  <c r="W143" i="9" s="1"/>
  <c r="AX154" i="4"/>
  <c r="X143" i="9" s="1"/>
  <c r="X144" i="5" s="1"/>
  <c r="AY154" i="4"/>
  <c r="Y143" i="9" s="1"/>
  <c r="AZ154" i="4"/>
  <c r="Z143" i="9" s="1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Q144" i="9" s="1"/>
  <c r="AR155" i="4"/>
  <c r="R144" i="9" s="1"/>
  <c r="R145" i="5" s="1"/>
  <c r="AS155" i="4"/>
  <c r="S144" i="9" s="1"/>
  <c r="AT155" i="4"/>
  <c r="T144" i="9" s="1"/>
  <c r="AU155" i="4"/>
  <c r="U144" i="9" s="1"/>
  <c r="AV155" i="4"/>
  <c r="V144" i="9" s="1"/>
  <c r="V145" i="5" s="1"/>
  <c r="AW155" i="4"/>
  <c r="W144" i="9" s="1"/>
  <c r="AX155" i="4"/>
  <c r="X144" i="9" s="1"/>
  <c r="X145" i="5" s="1"/>
  <c r="AY155" i="4"/>
  <c r="Y144" i="9" s="1"/>
  <c r="AZ155" i="4"/>
  <c r="Z144" i="9" s="1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Q145" i="9" s="1"/>
  <c r="AR156" i="4"/>
  <c r="R145" i="9" s="1"/>
  <c r="R146" i="5" s="1"/>
  <c r="AS156" i="4"/>
  <c r="S145" i="9" s="1"/>
  <c r="AT156" i="4"/>
  <c r="T145" i="9" s="1"/>
  <c r="AU156" i="4"/>
  <c r="U145" i="9" s="1"/>
  <c r="AV156" i="4"/>
  <c r="V145" i="9" s="1"/>
  <c r="V146" i="5" s="1"/>
  <c r="AW156" i="4"/>
  <c r="W145" i="9" s="1"/>
  <c r="AX156" i="4"/>
  <c r="X145" i="9" s="1"/>
  <c r="X146" i="5" s="1"/>
  <c r="AY156" i="4"/>
  <c r="Y145" i="9" s="1"/>
  <c r="AZ156" i="4"/>
  <c r="Z145" i="9" s="1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Q146" i="9" s="1"/>
  <c r="AR157" i="4"/>
  <c r="R146" i="9" s="1"/>
  <c r="R147" i="5" s="1"/>
  <c r="AS157" i="4"/>
  <c r="S146" i="9" s="1"/>
  <c r="AT157" i="4"/>
  <c r="T146" i="9" s="1"/>
  <c r="AU157" i="4"/>
  <c r="U146" i="9" s="1"/>
  <c r="AV157" i="4"/>
  <c r="V146" i="9" s="1"/>
  <c r="V147" i="5" s="1"/>
  <c r="AW157" i="4"/>
  <c r="W146" i="9" s="1"/>
  <c r="AX157" i="4"/>
  <c r="X146" i="9" s="1"/>
  <c r="X147" i="5" s="1"/>
  <c r="AY157" i="4"/>
  <c r="Y146" i="9" s="1"/>
  <c r="AZ157" i="4"/>
  <c r="Z146" i="9" s="1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Q147" i="9" s="1"/>
  <c r="AR158" i="4"/>
  <c r="R147" i="9" s="1"/>
  <c r="AS158" i="4"/>
  <c r="S147" i="9" s="1"/>
  <c r="AT158" i="4"/>
  <c r="T147" i="9" s="1"/>
  <c r="AU158" i="4"/>
  <c r="U147" i="9" s="1"/>
  <c r="AV158" i="4"/>
  <c r="V147" i="9" s="1"/>
  <c r="AW158" i="4"/>
  <c r="W147" i="9" s="1"/>
  <c r="AX158" i="4"/>
  <c r="X147" i="9" s="1"/>
  <c r="AY158" i="4"/>
  <c r="Y147" i="9" s="1"/>
  <c r="AZ158" i="4"/>
  <c r="Z147" i="9" s="1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Q148" i="9" s="1"/>
  <c r="AR159" i="4"/>
  <c r="R148" i="9" s="1"/>
  <c r="AS159" i="4"/>
  <c r="S148" i="9" s="1"/>
  <c r="AT159" i="4"/>
  <c r="T148" i="9" s="1"/>
  <c r="AU159" i="4"/>
  <c r="U148" i="9" s="1"/>
  <c r="AV159" i="4"/>
  <c r="V148" i="9" s="1"/>
  <c r="AW159" i="4"/>
  <c r="W148" i="9" s="1"/>
  <c r="AX159" i="4"/>
  <c r="X148" i="9" s="1"/>
  <c r="AY159" i="4"/>
  <c r="Y148" i="9" s="1"/>
  <c r="AZ159" i="4"/>
  <c r="Z148" i="9" s="1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Q149" i="9" s="1"/>
  <c r="AR160" i="4"/>
  <c r="R149" i="9" s="1"/>
  <c r="AS160" i="4"/>
  <c r="S149" i="9" s="1"/>
  <c r="AT160" i="4"/>
  <c r="T149" i="9" s="1"/>
  <c r="AU160" i="4"/>
  <c r="U149" i="9" s="1"/>
  <c r="AV160" i="4"/>
  <c r="V149" i="9" s="1"/>
  <c r="AW160" i="4"/>
  <c r="W149" i="9" s="1"/>
  <c r="AX160" i="4"/>
  <c r="X149" i="9" s="1"/>
  <c r="AY160" i="4"/>
  <c r="Y149" i="9" s="1"/>
  <c r="AZ160" i="4"/>
  <c r="Z149" i="9" s="1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Q150" i="9" s="1"/>
  <c r="AR161" i="4"/>
  <c r="R150" i="9" s="1"/>
  <c r="AS161" i="4"/>
  <c r="S150" i="9" s="1"/>
  <c r="AT161" i="4"/>
  <c r="T150" i="9" s="1"/>
  <c r="AU161" i="4"/>
  <c r="U150" i="9" s="1"/>
  <c r="AV161" i="4"/>
  <c r="V150" i="9" s="1"/>
  <c r="AW161" i="4"/>
  <c r="W150" i="9" s="1"/>
  <c r="AX161" i="4"/>
  <c r="X150" i="9" s="1"/>
  <c r="AY161" i="4"/>
  <c r="Y150" i="9" s="1"/>
  <c r="AZ161" i="4"/>
  <c r="Z150" i="9" s="1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Q151" i="9" s="1"/>
  <c r="AR162" i="4"/>
  <c r="R151" i="9" s="1"/>
  <c r="AS162" i="4"/>
  <c r="S151" i="9" s="1"/>
  <c r="AT162" i="4"/>
  <c r="T151" i="9" s="1"/>
  <c r="AU162" i="4"/>
  <c r="U151" i="9" s="1"/>
  <c r="AV162" i="4"/>
  <c r="V151" i="9" s="1"/>
  <c r="AW162" i="4"/>
  <c r="W151" i="9" s="1"/>
  <c r="AX162" i="4"/>
  <c r="X151" i="9" s="1"/>
  <c r="AY162" i="4"/>
  <c r="Y151" i="9" s="1"/>
  <c r="AZ162" i="4"/>
  <c r="Z151" i="9" s="1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Q152" i="9" s="1"/>
  <c r="AR163" i="4"/>
  <c r="R152" i="9" s="1"/>
  <c r="AS163" i="4"/>
  <c r="S152" i="9" s="1"/>
  <c r="AT163" i="4"/>
  <c r="T152" i="9" s="1"/>
  <c r="AU163" i="4"/>
  <c r="U152" i="9" s="1"/>
  <c r="AV163" i="4"/>
  <c r="V152" i="9" s="1"/>
  <c r="AW163" i="4"/>
  <c r="W152" i="9" s="1"/>
  <c r="AX163" i="4"/>
  <c r="X152" i="9" s="1"/>
  <c r="AY163" i="4"/>
  <c r="Y152" i="9" s="1"/>
  <c r="AZ163" i="4"/>
  <c r="Z152" i="9" s="1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Q153" i="9" s="1"/>
  <c r="AR164" i="4"/>
  <c r="R153" i="9" s="1"/>
  <c r="AS164" i="4"/>
  <c r="S153" i="9" s="1"/>
  <c r="AT164" i="4"/>
  <c r="T153" i="9" s="1"/>
  <c r="AU164" i="4"/>
  <c r="U153" i="9" s="1"/>
  <c r="AV164" i="4"/>
  <c r="V153" i="9" s="1"/>
  <c r="AW164" i="4"/>
  <c r="W153" i="9" s="1"/>
  <c r="AX164" i="4"/>
  <c r="X153" i="9" s="1"/>
  <c r="AY164" i="4"/>
  <c r="Y153" i="9" s="1"/>
  <c r="AZ164" i="4"/>
  <c r="Z153" i="9" s="1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Q154" i="9" s="1"/>
  <c r="AR165" i="4"/>
  <c r="R154" i="9" s="1"/>
  <c r="AS165" i="4"/>
  <c r="S154" i="9" s="1"/>
  <c r="AT165" i="4"/>
  <c r="T154" i="9" s="1"/>
  <c r="AU165" i="4"/>
  <c r="U154" i="9" s="1"/>
  <c r="AV165" i="4"/>
  <c r="V154" i="9" s="1"/>
  <c r="AW165" i="4"/>
  <c r="W154" i="9" s="1"/>
  <c r="AX165" i="4"/>
  <c r="X154" i="9" s="1"/>
  <c r="AY165" i="4"/>
  <c r="Y154" i="9" s="1"/>
  <c r="AZ165" i="4"/>
  <c r="Z154" i="9" s="1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Q155" i="9" s="1"/>
  <c r="AR166" i="4"/>
  <c r="R155" i="9" s="1"/>
  <c r="AS166" i="4"/>
  <c r="S155" i="9" s="1"/>
  <c r="AT166" i="4"/>
  <c r="T155" i="9" s="1"/>
  <c r="AU166" i="4"/>
  <c r="U155" i="9" s="1"/>
  <c r="AV166" i="4"/>
  <c r="V155" i="9" s="1"/>
  <c r="AW166" i="4"/>
  <c r="W155" i="9" s="1"/>
  <c r="AX166" i="4"/>
  <c r="X155" i="9" s="1"/>
  <c r="AY166" i="4"/>
  <c r="Y155" i="9" s="1"/>
  <c r="AZ166" i="4"/>
  <c r="Z155" i="9" s="1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Q156" i="9" s="1"/>
  <c r="AR167" i="4"/>
  <c r="R156" i="9" s="1"/>
  <c r="AS167" i="4"/>
  <c r="S156" i="9" s="1"/>
  <c r="AT167" i="4"/>
  <c r="T156" i="9" s="1"/>
  <c r="AU167" i="4"/>
  <c r="U156" i="9" s="1"/>
  <c r="AV167" i="4"/>
  <c r="V156" i="9" s="1"/>
  <c r="AW167" i="4"/>
  <c r="W156" i="9" s="1"/>
  <c r="AX167" i="4"/>
  <c r="X156" i="9" s="1"/>
  <c r="AY167" i="4"/>
  <c r="Y156" i="9" s="1"/>
  <c r="AZ167" i="4"/>
  <c r="Z156" i="9" s="1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Q157" i="9" s="1"/>
  <c r="AR168" i="4"/>
  <c r="R157" i="9" s="1"/>
  <c r="AS168" i="4"/>
  <c r="S157" i="9" s="1"/>
  <c r="AT168" i="4"/>
  <c r="T157" i="9" s="1"/>
  <c r="AU168" i="4"/>
  <c r="U157" i="9" s="1"/>
  <c r="AV168" i="4"/>
  <c r="V157" i="9" s="1"/>
  <c r="AW168" i="4"/>
  <c r="W157" i="9" s="1"/>
  <c r="AX168" i="4"/>
  <c r="X157" i="9" s="1"/>
  <c r="AY168" i="4"/>
  <c r="Y157" i="9" s="1"/>
  <c r="AZ168" i="4"/>
  <c r="Z157" i="9" s="1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Q158" i="9" s="1"/>
  <c r="AR169" i="4"/>
  <c r="R158" i="9" s="1"/>
  <c r="AS169" i="4"/>
  <c r="S158" i="9" s="1"/>
  <c r="AT169" i="4"/>
  <c r="T158" i="9" s="1"/>
  <c r="AU169" i="4"/>
  <c r="U158" i="9" s="1"/>
  <c r="AV169" i="4"/>
  <c r="V158" i="9" s="1"/>
  <c r="AW169" i="4"/>
  <c r="W158" i="9" s="1"/>
  <c r="AX169" i="4"/>
  <c r="X158" i="9" s="1"/>
  <c r="AY169" i="4"/>
  <c r="Y158" i="9" s="1"/>
  <c r="AZ169" i="4"/>
  <c r="Z158" i="9" s="1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Q159" i="9" s="1"/>
  <c r="AR170" i="4"/>
  <c r="R159" i="9" s="1"/>
  <c r="AS170" i="4"/>
  <c r="S159" i="9" s="1"/>
  <c r="AT170" i="4"/>
  <c r="T159" i="9" s="1"/>
  <c r="AU170" i="4"/>
  <c r="U159" i="9" s="1"/>
  <c r="AV170" i="4"/>
  <c r="V159" i="9" s="1"/>
  <c r="AW170" i="4"/>
  <c r="W159" i="9" s="1"/>
  <c r="AX170" i="4"/>
  <c r="X159" i="9" s="1"/>
  <c r="AY170" i="4"/>
  <c r="Y159" i="9" s="1"/>
  <c r="AZ170" i="4"/>
  <c r="Z159" i="9" s="1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Q160" i="9" s="1"/>
  <c r="AR171" i="4"/>
  <c r="R160" i="9" s="1"/>
  <c r="AS171" i="4"/>
  <c r="S160" i="9" s="1"/>
  <c r="AT171" i="4"/>
  <c r="T160" i="9" s="1"/>
  <c r="AU171" i="4"/>
  <c r="U160" i="9" s="1"/>
  <c r="AV171" i="4"/>
  <c r="V160" i="9" s="1"/>
  <c r="AW171" i="4"/>
  <c r="W160" i="9" s="1"/>
  <c r="AX171" i="4"/>
  <c r="X160" i="9" s="1"/>
  <c r="AY171" i="4"/>
  <c r="Y160" i="9" s="1"/>
  <c r="AZ171" i="4"/>
  <c r="Z160" i="9" s="1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Q161" i="9" s="1"/>
  <c r="AR172" i="4"/>
  <c r="R161" i="9" s="1"/>
  <c r="AS172" i="4"/>
  <c r="S161" i="9" s="1"/>
  <c r="AT172" i="4"/>
  <c r="T161" i="9" s="1"/>
  <c r="AU172" i="4"/>
  <c r="U161" i="9" s="1"/>
  <c r="AV172" i="4"/>
  <c r="V161" i="9" s="1"/>
  <c r="AW172" i="4"/>
  <c r="W161" i="9" s="1"/>
  <c r="AX172" i="4"/>
  <c r="X161" i="9" s="1"/>
  <c r="AY172" i="4"/>
  <c r="Y161" i="9" s="1"/>
  <c r="AZ172" i="4"/>
  <c r="Z161" i="9" s="1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Q162" i="9" s="1"/>
  <c r="AR173" i="4"/>
  <c r="R162" i="9" s="1"/>
  <c r="R163" i="5" s="1"/>
  <c r="AS173" i="4"/>
  <c r="S162" i="9" s="1"/>
  <c r="AT173" i="4"/>
  <c r="T162" i="9" s="1"/>
  <c r="AU173" i="4"/>
  <c r="U162" i="9" s="1"/>
  <c r="AV173" i="4"/>
  <c r="V162" i="9" s="1"/>
  <c r="AW173" i="4"/>
  <c r="W162" i="9" s="1"/>
  <c r="AX173" i="4"/>
  <c r="X162" i="9" s="1"/>
  <c r="AY173" i="4"/>
  <c r="Y162" i="9" s="1"/>
  <c r="AZ173" i="4"/>
  <c r="Z162" i="9" s="1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Q163" i="9" s="1"/>
  <c r="AR174" i="4"/>
  <c r="R163" i="9" s="1"/>
  <c r="R164" i="5" s="1"/>
  <c r="AS174" i="4"/>
  <c r="S163" i="9" s="1"/>
  <c r="AT174" i="4"/>
  <c r="T163" i="9" s="1"/>
  <c r="AU174" i="4"/>
  <c r="U163" i="9" s="1"/>
  <c r="AV174" i="4"/>
  <c r="V163" i="9" s="1"/>
  <c r="AW174" i="4"/>
  <c r="W163" i="9" s="1"/>
  <c r="AX174" i="4"/>
  <c r="X163" i="9" s="1"/>
  <c r="AY174" i="4"/>
  <c r="Y163" i="9" s="1"/>
  <c r="AZ174" i="4"/>
  <c r="Z163" i="9" s="1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Q164" i="9" s="1"/>
  <c r="AR175" i="4"/>
  <c r="R164" i="9" s="1"/>
  <c r="R165" i="5" s="1"/>
  <c r="AS175" i="4"/>
  <c r="S164" i="9" s="1"/>
  <c r="AT175" i="4"/>
  <c r="T164" i="9" s="1"/>
  <c r="AU175" i="4"/>
  <c r="U164" i="9" s="1"/>
  <c r="AV175" i="4"/>
  <c r="V164" i="9" s="1"/>
  <c r="AW175" i="4"/>
  <c r="W164" i="9" s="1"/>
  <c r="AX175" i="4"/>
  <c r="X164" i="9" s="1"/>
  <c r="AY175" i="4"/>
  <c r="Y164" i="9" s="1"/>
  <c r="AZ175" i="4"/>
  <c r="Z164" i="9" s="1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Q165" i="9" s="1"/>
  <c r="AR176" i="4"/>
  <c r="R165" i="9" s="1"/>
  <c r="R166" i="5" s="1"/>
  <c r="AS176" i="4"/>
  <c r="S165" i="9" s="1"/>
  <c r="AT176" i="4"/>
  <c r="T165" i="9" s="1"/>
  <c r="AU176" i="4"/>
  <c r="U165" i="9" s="1"/>
  <c r="AV176" i="4"/>
  <c r="V165" i="9" s="1"/>
  <c r="AW176" i="4"/>
  <c r="W165" i="9" s="1"/>
  <c r="AX176" i="4"/>
  <c r="X165" i="9" s="1"/>
  <c r="AY176" i="4"/>
  <c r="Y165" i="9" s="1"/>
  <c r="AZ176" i="4"/>
  <c r="Z165" i="9" s="1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Q166" i="9" s="1"/>
  <c r="AR177" i="4"/>
  <c r="R166" i="9" s="1"/>
  <c r="R167" i="5" s="1"/>
  <c r="AS177" i="4"/>
  <c r="S166" i="9" s="1"/>
  <c r="AT177" i="4"/>
  <c r="T166" i="9" s="1"/>
  <c r="AU177" i="4"/>
  <c r="U166" i="9" s="1"/>
  <c r="AV177" i="4"/>
  <c r="V166" i="9" s="1"/>
  <c r="AW177" i="4"/>
  <c r="W166" i="9" s="1"/>
  <c r="AX177" i="4"/>
  <c r="X166" i="9" s="1"/>
  <c r="AY177" i="4"/>
  <c r="Y166" i="9" s="1"/>
  <c r="AZ177" i="4"/>
  <c r="Z166" i="9" s="1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Q167" i="9" s="1"/>
  <c r="AR178" i="4"/>
  <c r="R167" i="9" s="1"/>
  <c r="AS178" i="4"/>
  <c r="S167" i="9" s="1"/>
  <c r="AT178" i="4"/>
  <c r="T167" i="9" s="1"/>
  <c r="AU178" i="4"/>
  <c r="U167" i="9" s="1"/>
  <c r="AV178" i="4"/>
  <c r="V167" i="9" s="1"/>
  <c r="AW178" i="4"/>
  <c r="W167" i="9" s="1"/>
  <c r="AX178" i="4"/>
  <c r="X167" i="9" s="1"/>
  <c r="AY178" i="4"/>
  <c r="Y167" i="9" s="1"/>
  <c r="AZ178" i="4"/>
  <c r="Z167" i="9" s="1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Q168" i="9" s="1"/>
  <c r="AR179" i="4"/>
  <c r="R168" i="9" s="1"/>
  <c r="AS179" i="4"/>
  <c r="S168" i="9" s="1"/>
  <c r="AT179" i="4"/>
  <c r="T168" i="9" s="1"/>
  <c r="AU179" i="4"/>
  <c r="U168" i="9" s="1"/>
  <c r="AV179" i="4"/>
  <c r="V168" i="9" s="1"/>
  <c r="AW179" i="4"/>
  <c r="W168" i="9" s="1"/>
  <c r="AX179" i="4"/>
  <c r="X168" i="9" s="1"/>
  <c r="AY179" i="4"/>
  <c r="Y168" i="9" s="1"/>
  <c r="AZ179" i="4"/>
  <c r="Z168" i="9" s="1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Q169" i="9" s="1"/>
  <c r="AR180" i="4"/>
  <c r="R169" i="9" s="1"/>
  <c r="AS180" i="4"/>
  <c r="S169" i="9" s="1"/>
  <c r="AT180" i="4"/>
  <c r="T169" i="9" s="1"/>
  <c r="AU180" i="4"/>
  <c r="U169" i="9" s="1"/>
  <c r="AV180" i="4"/>
  <c r="V169" i="9" s="1"/>
  <c r="AW180" i="4"/>
  <c r="W169" i="9" s="1"/>
  <c r="AX180" i="4"/>
  <c r="X169" i="9" s="1"/>
  <c r="AY180" i="4"/>
  <c r="Y169" i="9" s="1"/>
  <c r="AZ180" i="4"/>
  <c r="Z169" i="9" s="1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Q170" i="9" s="1"/>
  <c r="AR181" i="4"/>
  <c r="R170" i="9" s="1"/>
  <c r="AS181" i="4"/>
  <c r="S170" i="9" s="1"/>
  <c r="AT181" i="4"/>
  <c r="T170" i="9" s="1"/>
  <c r="AU181" i="4"/>
  <c r="U170" i="9" s="1"/>
  <c r="AV181" i="4"/>
  <c r="V170" i="9" s="1"/>
  <c r="AW181" i="4"/>
  <c r="W170" i="9" s="1"/>
  <c r="AX181" i="4"/>
  <c r="X170" i="9" s="1"/>
  <c r="AY181" i="4"/>
  <c r="Y170" i="9" s="1"/>
  <c r="AZ181" i="4"/>
  <c r="Z170" i="9" s="1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Q171" i="9" s="1"/>
  <c r="AR182" i="4"/>
  <c r="R171" i="9" s="1"/>
  <c r="AS182" i="4"/>
  <c r="S171" i="9" s="1"/>
  <c r="AT182" i="4"/>
  <c r="T171" i="9" s="1"/>
  <c r="AU182" i="4"/>
  <c r="U171" i="9" s="1"/>
  <c r="AV182" i="4"/>
  <c r="V171" i="9" s="1"/>
  <c r="AW182" i="4"/>
  <c r="W171" i="9" s="1"/>
  <c r="AX182" i="4"/>
  <c r="X171" i="9" s="1"/>
  <c r="AY182" i="4"/>
  <c r="Y171" i="9" s="1"/>
  <c r="AZ182" i="4"/>
  <c r="Z171" i="9" s="1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Q172" i="9" s="1"/>
  <c r="AR183" i="4"/>
  <c r="R172" i="9" s="1"/>
  <c r="AS183" i="4"/>
  <c r="S172" i="9" s="1"/>
  <c r="AT183" i="4"/>
  <c r="T172" i="9" s="1"/>
  <c r="AU183" i="4"/>
  <c r="U172" i="9" s="1"/>
  <c r="AV183" i="4"/>
  <c r="V172" i="9" s="1"/>
  <c r="AW183" i="4"/>
  <c r="W172" i="9" s="1"/>
  <c r="AX183" i="4"/>
  <c r="X172" i="9" s="1"/>
  <c r="AY183" i="4"/>
  <c r="Y172" i="9" s="1"/>
  <c r="AZ183" i="4"/>
  <c r="Z172" i="9" s="1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Q173" i="9" s="1"/>
  <c r="AR184" i="4"/>
  <c r="R173" i="9" s="1"/>
  <c r="AS184" i="4"/>
  <c r="S173" i="9" s="1"/>
  <c r="AT184" i="4"/>
  <c r="T173" i="9" s="1"/>
  <c r="AU184" i="4"/>
  <c r="U173" i="9" s="1"/>
  <c r="AV184" i="4"/>
  <c r="V173" i="9" s="1"/>
  <c r="AW184" i="4"/>
  <c r="W173" i="9" s="1"/>
  <c r="AX184" i="4"/>
  <c r="X173" i="9" s="1"/>
  <c r="AY184" i="4"/>
  <c r="Y173" i="9" s="1"/>
  <c r="AZ184" i="4"/>
  <c r="Z173" i="9" s="1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Q174" i="9" s="1"/>
  <c r="AR185" i="4"/>
  <c r="R174" i="9" s="1"/>
  <c r="AS185" i="4"/>
  <c r="S174" i="9" s="1"/>
  <c r="AT185" i="4"/>
  <c r="T174" i="9" s="1"/>
  <c r="AU185" i="4"/>
  <c r="U174" i="9" s="1"/>
  <c r="AV185" i="4"/>
  <c r="V174" i="9" s="1"/>
  <c r="AW185" i="4"/>
  <c r="W174" i="9" s="1"/>
  <c r="AX185" i="4"/>
  <c r="X174" i="9" s="1"/>
  <c r="AY185" i="4"/>
  <c r="Y174" i="9" s="1"/>
  <c r="AZ185" i="4"/>
  <c r="Z174" i="9" s="1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Q175" i="9" s="1"/>
  <c r="AR186" i="4"/>
  <c r="R175" i="9" s="1"/>
  <c r="AS186" i="4"/>
  <c r="S175" i="9" s="1"/>
  <c r="AT186" i="4"/>
  <c r="T175" i="9" s="1"/>
  <c r="AU186" i="4"/>
  <c r="U175" i="9" s="1"/>
  <c r="AV186" i="4"/>
  <c r="V175" i="9" s="1"/>
  <c r="AW186" i="4"/>
  <c r="W175" i="9" s="1"/>
  <c r="AX186" i="4"/>
  <c r="X175" i="9" s="1"/>
  <c r="AY186" i="4"/>
  <c r="Y175" i="9" s="1"/>
  <c r="AZ186" i="4"/>
  <c r="Z175" i="9" s="1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Q176" i="9" s="1"/>
  <c r="AR187" i="4"/>
  <c r="R176" i="9" s="1"/>
  <c r="AS187" i="4"/>
  <c r="S176" i="9" s="1"/>
  <c r="AT187" i="4"/>
  <c r="T176" i="9" s="1"/>
  <c r="AU187" i="4"/>
  <c r="U176" i="9" s="1"/>
  <c r="AV187" i="4"/>
  <c r="V176" i="9" s="1"/>
  <c r="AW187" i="4"/>
  <c r="W176" i="9" s="1"/>
  <c r="AX187" i="4"/>
  <c r="X176" i="9" s="1"/>
  <c r="AY187" i="4"/>
  <c r="Y176" i="9" s="1"/>
  <c r="AZ187" i="4"/>
  <c r="Z176" i="9" s="1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Q177" i="9" s="1"/>
  <c r="AR188" i="4"/>
  <c r="R177" i="9" s="1"/>
  <c r="AS188" i="4"/>
  <c r="S177" i="9" s="1"/>
  <c r="AT188" i="4"/>
  <c r="T177" i="9" s="1"/>
  <c r="AU188" i="4"/>
  <c r="U177" i="9" s="1"/>
  <c r="AV188" i="4"/>
  <c r="V177" i="9" s="1"/>
  <c r="AW188" i="4"/>
  <c r="W177" i="9" s="1"/>
  <c r="AX188" i="4"/>
  <c r="X177" i="9" s="1"/>
  <c r="AY188" i="4"/>
  <c r="Y177" i="9" s="1"/>
  <c r="AZ188" i="4"/>
  <c r="Z177" i="9" s="1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Q178" i="9" s="1"/>
  <c r="AR189" i="4"/>
  <c r="R178" i="9" s="1"/>
  <c r="AS189" i="4"/>
  <c r="S178" i="9" s="1"/>
  <c r="AT189" i="4"/>
  <c r="T178" i="9" s="1"/>
  <c r="AU189" i="4"/>
  <c r="U178" i="9" s="1"/>
  <c r="AV189" i="4"/>
  <c r="V178" i="9" s="1"/>
  <c r="AW189" i="4"/>
  <c r="W178" i="9" s="1"/>
  <c r="AX189" i="4"/>
  <c r="X178" i="9" s="1"/>
  <c r="AY189" i="4"/>
  <c r="Y178" i="9" s="1"/>
  <c r="AZ189" i="4"/>
  <c r="Z178" i="9" s="1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Q179" i="9" s="1"/>
  <c r="AR190" i="4"/>
  <c r="R179" i="9" s="1"/>
  <c r="AS190" i="4"/>
  <c r="S179" i="9" s="1"/>
  <c r="AT190" i="4"/>
  <c r="T179" i="9" s="1"/>
  <c r="AU190" i="4"/>
  <c r="U179" i="9" s="1"/>
  <c r="AV190" i="4"/>
  <c r="V179" i="9" s="1"/>
  <c r="AW190" i="4"/>
  <c r="W179" i="9" s="1"/>
  <c r="AX190" i="4"/>
  <c r="X179" i="9" s="1"/>
  <c r="AY190" i="4"/>
  <c r="Y179" i="9" s="1"/>
  <c r="AZ190" i="4"/>
  <c r="Z179" i="9" s="1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Q180" i="9" s="1"/>
  <c r="AR191" i="4"/>
  <c r="R180" i="9" s="1"/>
  <c r="AS191" i="4"/>
  <c r="S180" i="9" s="1"/>
  <c r="AT191" i="4"/>
  <c r="T180" i="9" s="1"/>
  <c r="AU191" i="4"/>
  <c r="U180" i="9" s="1"/>
  <c r="AV191" i="4"/>
  <c r="V180" i="9" s="1"/>
  <c r="AW191" i="4"/>
  <c r="W180" i="9" s="1"/>
  <c r="AX191" i="4"/>
  <c r="X180" i="9" s="1"/>
  <c r="AY191" i="4"/>
  <c r="Y180" i="9" s="1"/>
  <c r="AZ191" i="4"/>
  <c r="Z180" i="9" s="1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Q181" i="9" s="1"/>
  <c r="AR192" i="4"/>
  <c r="R181" i="9" s="1"/>
  <c r="AS192" i="4"/>
  <c r="S181" i="9" s="1"/>
  <c r="AT192" i="4"/>
  <c r="T181" i="9" s="1"/>
  <c r="AU192" i="4"/>
  <c r="U181" i="9" s="1"/>
  <c r="AV192" i="4"/>
  <c r="V181" i="9" s="1"/>
  <c r="AW192" i="4"/>
  <c r="W181" i="9" s="1"/>
  <c r="AX192" i="4"/>
  <c r="X181" i="9" s="1"/>
  <c r="AY192" i="4"/>
  <c r="Y181" i="9" s="1"/>
  <c r="AZ192" i="4"/>
  <c r="Z181" i="9" s="1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Q182" i="9" s="1"/>
  <c r="AR193" i="4"/>
  <c r="R182" i="9" s="1"/>
  <c r="AS193" i="4"/>
  <c r="S182" i="9" s="1"/>
  <c r="AT193" i="4"/>
  <c r="T182" i="9" s="1"/>
  <c r="AU193" i="4"/>
  <c r="U182" i="9" s="1"/>
  <c r="AV193" i="4"/>
  <c r="V182" i="9" s="1"/>
  <c r="AW193" i="4"/>
  <c r="W182" i="9" s="1"/>
  <c r="AX193" i="4"/>
  <c r="X182" i="9" s="1"/>
  <c r="AY193" i="4"/>
  <c r="Y182" i="9" s="1"/>
  <c r="AZ193" i="4"/>
  <c r="Z182" i="9" s="1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Q183" i="9" s="1"/>
  <c r="AR194" i="4"/>
  <c r="R183" i="9" s="1"/>
  <c r="AS194" i="4"/>
  <c r="S183" i="9" s="1"/>
  <c r="AT194" i="4"/>
  <c r="T183" i="9" s="1"/>
  <c r="AU194" i="4"/>
  <c r="U183" i="9" s="1"/>
  <c r="AV194" i="4"/>
  <c r="V183" i="9" s="1"/>
  <c r="AW194" i="4"/>
  <c r="W183" i="9" s="1"/>
  <c r="AX194" i="4"/>
  <c r="X183" i="9" s="1"/>
  <c r="AY194" i="4"/>
  <c r="Y183" i="9" s="1"/>
  <c r="AZ194" i="4"/>
  <c r="Z183" i="9" s="1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Q184" i="9" s="1"/>
  <c r="AR195" i="4"/>
  <c r="R184" i="9" s="1"/>
  <c r="AS195" i="4"/>
  <c r="S184" i="9" s="1"/>
  <c r="AT195" i="4"/>
  <c r="T184" i="9" s="1"/>
  <c r="AU195" i="4"/>
  <c r="U184" i="9" s="1"/>
  <c r="AV195" i="4"/>
  <c r="V184" i="9" s="1"/>
  <c r="AW195" i="4"/>
  <c r="W184" i="9" s="1"/>
  <c r="AX195" i="4"/>
  <c r="X184" i="9" s="1"/>
  <c r="AY195" i="4"/>
  <c r="Y184" i="9" s="1"/>
  <c r="AZ195" i="4"/>
  <c r="Z184" i="9" s="1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Q185" i="9" s="1"/>
  <c r="AR196" i="4"/>
  <c r="R185" i="9" s="1"/>
  <c r="AS196" i="4"/>
  <c r="S185" i="9" s="1"/>
  <c r="AT196" i="4"/>
  <c r="T185" i="9" s="1"/>
  <c r="AU196" i="4"/>
  <c r="U185" i="9" s="1"/>
  <c r="AV196" i="4"/>
  <c r="V185" i="9" s="1"/>
  <c r="AW196" i="4"/>
  <c r="W185" i="9" s="1"/>
  <c r="AX196" i="4"/>
  <c r="X185" i="9" s="1"/>
  <c r="AY196" i="4"/>
  <c r="Y185" i="9" s="1"/>
  <c r="AZ196" i="4"/>
  <c r="Z185" i="9" s="1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Q186" i="9" s="1"/>
  <c r="AR197" i="4"/>
  <c r="R186" i="9" s="1"/>
  <c r="AS197" i="4"/>
  <c r="S186" i="9" s="1"/>
  <c r="AT197" i="4"/>
  <c r="T186" i="9" s="1"/>
  <c r="AU197" i="4"/>
  <c r="U186" i="9" s="1"/>
  <c r="AV197" i="4"/>
  <c r="V186" i="9" s="1"/>
  <c r="AW197" i="4"/>
  <c r="W186" i="9" s="1"/>
  <c r="AX197" i="4"/>
  <c r="X186" i="9" s="1"/>
  <c r="AY197" i="4"/>
  <c r="Y186" i="9" s="1"/>
  <c r="AZ197" i="4"/>
  <c r="Z186" i="9" s="1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Q187" i="9" s="1"/>
  <c r="AR198" i="4"/>
  <c r="R187" i="9" s="1"/>
  <c r="AS198" i="4"/>
  <c r="S187" i="9" s="1"/>
  <c r="AT198" i="4"/>
  <c r="T187" i="9" s="1"/>
  <c r="AU198" i="4"/>
  <c r="U187" i="9" s="1"/>
  <c r="AV198" i="4"/>
  <c r="V187" i="9" s="1"/>
  <c r="AW198" i="4"/>
  <c r="W187" i="9" s="1"/>
  <c r="AX198" i="4"/>
  <c r="X187" i="9" s="1"/>
  <c r="AY198" i="4"/>
  <c r="Y187" i="9" s="1"/>
  <c r="AZ198" i="4"/>
  <c r="Z187" i="9" s="1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Q188" i="9" s="1"/>
  <c r="AR199" i="4"/>
  <c r="R188" i="9" s="1"/>
  <c r="AS199" i="4"/>
  <c r="S188" i="9" s="1"/>
  <c r="AT199" i="4"/>
  <c r="T188" i="9" s="1"/>
  <c r="AU199" i="4"/>
  <c r="U188" i="9" s="1"/>
  <c r="AV199" i="4"/>
  <c r="V188" i="9" s="1"/>
  <c r="AW199" i="4"/>
  <c r="W188" i="9" s="1"/>
  <c r="AX199" i="4"/>
  <c r="X188" i="9" s="1"/>
  <c r="AY199" i="4"/>
  <c r="Y188" i="9" s="1"/>
  <c r="AZ199" i="4"/>
  <c r="Z188" i="9" s="1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Q189" i="9" s="1"/>
  <c r="AR200" i="4"/>
  <c r="R189" i="9" s="1"/>
  <c r="AS200" i="4"/>
  <c r="S189" i="9" s="1"/>
  <c r="AT200" i="4"/>
  <c r="T189" i="9" s="1"/>
  <c r="AU200" i="4"/>
  <c r="U189" i="9" s="1"/>
  <c r="AV200" i="4"/>
  <c r="V189" i="9" s="1"/>
  <c r="AW200" i="4"/>
  <c r="W189" i="9" s="1"/>
  <c r="AX200" i="4"/>
  <c r="X189" i="9" s="1"/>
  <c r="AY200" i="4"/>
  <c r="Y189" i="9" s="1"/>
  <c r="AZ200" i="4"/>
  <c r="Z189" i="9" s="1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Q190" i="9" s="1"/>
  <c r="AR201" i="4"/>
  <c r="R190" i="9" s="1"/>
  <c r="AS201" i="4"/>
  <c r="S190" i="9" s="1"/>
  <c r="AT201" i="4"/>
  <c r="T190" i="9" s="1"/>
  <c r="AU201" i="4"/>
  <c r="U190" i="9" s="1"/>
  <c r="AV201" i="4"/>
  <c r="V190" i="9" s="1"/>
  <c r="AW201" i="4"/>
  <c r="W190" i="9" s="1"/>
  <c r="AX201" i="4"/>
  <c r="X190" i="9" s="1"/>
  <c r="AY201" i="4"/>
  <c r="Y190" i="9" s="1"/>
  <c r="AZ201" i="4"/>
  <c r="Z190" i="9" s="1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Q191" i="9" s="1"/>
  <c r="AR202" i="4"/>
  <c r="R191" i="9" s="1"/>
  <c r="AS202" i="4"/>
  <c r="S191" i="9" s="1"/>
  <c r="AT202" i="4"/>
  <c r="T191" i="9" s="1"/>
  <c r="AU202" i="4"/>
  <c r="U191" i="9" s="1"/>
  <c r="AV202" i="4"/>
  <c r="V191" i="9" s="1"/>
  <c r="AW202" i="4"/>
  <c r="W191" i="9" s="1"/>
  <c r="AX202" i="4"/>
  <c r="X191" i="9" s="1"/>
  <c r="AY202" i="4"/>
  <c r="Y191" i="9" s="1"/>
  <c r="AZ202" i="4"/>
  <c r="Z191" i="9" s="1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Q192" i="9" s="1"/>
  <c r="AR203" i="4"/>
  <c r="R192" i="9" s="1"/>
  <c r="AS203" i="4"/>
  <c r="S192" i="9" s="1"/>
  <c r="AT203" i="4"/>
  <c r="T192" i="9" s="1"/>
  <c r="AU203" i="4"/>
  <c r="U192" i="9" s="1"/>
  <c r="AV203" i="4"/>
  <c r="V192" i="9" s="1"/>
  <c r="AW203" i="4"/>
  <c r="W192" i="9" s="1"/>
  <c r="AX203" i="4"/>
  <c r="X192" i="9" s="1"/>
  <c r="AY203" i="4"/>
  <c r="Y192" i="9" s="1"/>
  <c r="AZ203" i="4"/>
  <c r="Z192" i="9" s="1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Q193" i="9" s="1"/>
  <c r="AR204" i="4"/>
  <c r="R193" i="9" s="1"/>
  <c r="AS204" i="4"/>
  <c r="S193" i="9" s="1"/>
  <c r="AT204" i="4"/>
  <c r="T193" i="9" s="1"/>
  <c r="AU204" i="4"/>
  <c r="U193" i="9" s="1"/>
  <c r="AV204" i="4"/>
  <c r="V193" i="9" s="1"/>
  <c r="AW204" i="4"/>
  <c r="W193" i="9" s="1"/>
  <c r="AX204" i="4"/>
  <c r="X193" i="9" s="1"/>
  <c r="AY204" i="4"/>
  <c r="Y193" i="9" s="1"/>
  <c r="AZ204" i="4"/>
  <c r="Z193" i="9" s="1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Q194" i="9" s="1"/>
  <c r="AR205" i="4"/>
  <c r="R194" i="9" s="1"/>
  <c r="AS205" i="4"/>
  <c r="S194" i="9" s="1"/>
  <c r="AT205" i="4"/>
  <c r="T194" i="9" s="1"/>
  <c r="AU205" i="4"/>
  <c r="U194" i="9" s="1"/>
  <c r="AV205" i="4"/>
  <c r="V194" i="9" s="1"/>
  <c r="AW205" i="4"/>
  <c r="W194" i="9" s="1"/>
  <c r="AX205" i="4"/>
  <c r="X194" i="9" s="1"/>
  <c r="AY205" i="4"/>
  <c r="Y194" i="9" s="1"/>
  <c r="AZ205" i="4"/>
  <c r="Z194" i="9" s="1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Q195" i="9" s="1"/>
  <c r="AR206" i="4"/>
  <c r="R195" i="9" s="1"/>
  <c r="AS206" i="4"/>
  <c r="S195" i="9" s="1"/>
  <c r="AT206" i="4"/>
  <c r="T195" i="9" s="1"/>
  <c r="AU206" i="4"/>
  <c r="U195" i="9" s="1"/>
  <c r="AV206" i="4"/>
  <c r="V195" i="9" s="1"/>
  <c r="AW206" i="4"/>
  <c r="W195" i="9" s="1"/>
  <c r="AX206" i="4"/>
  <c r="X195" i="9" s="1"/>
  <c r="AY206" i="4"/>
  <c r="Y195" i="9" s="1"/>
  <c r="AZ206" i="4"/>
  <c r="Z195" i="9" s="1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Q196" i="9" s="1"/>
  <c r="AR207" i="4"/>
  <c r="R196" i="9" s="1"/>
  <c r="AS207" i="4"/>
  <c r="S196" i="9" s="1"/>
  <c r="AT207" i="4"/>
  <c r="T196" i="9" s="1"/>
  <c r="AU207" i="4"/>
  <c r="U196" i="9" s="1"/>
  <c r="AV207" i="4"/>
  <c r="V196" i="9" s="1"/>
  <c r="AW207" i="4"/>
  <c r="W196" i="9" s="1"/>
  <c r="AX207" i="4"/>
  <c r="X196" i="9" s="1"/>
  <c r="AY207" i="4"/>
  <c r="Y196" i="9" s="1"/>
  <c r="AZ207" i="4"/>
  <c r="Z196" i="9" s="1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Q197" i="9" s="1"/>
  <c r="AR208" i="4"/>
  <c r="R197" i="9" s="1"/>
  <c r="AS208" i="4"/>
  <c r="S197" i="9" s="1"/>
  <c r="AT208" i="4"/>
  <c r="T197" i="9" s="1"/>
  <c r="AU208" i="4"/>
  <c r="U197" i="9" s="1"/>
  <c r="AV208" i="4"/>
  <c r="V197" i="9" s="1"/>
  <c r="AW208" i="4"/>
  <c r="W197" i="9" s="1"/>
  <c r="AX208" i="4"/>
  <c r="X197" i="9" s="1"/>
  <c r="AY208" i="4"/>
  <c r="Y197" i="9" s="1"/>
  <c r="AZ208" i="4"/>
  <c r="Z197" i="9" s="1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Q198" i="9" s="1"/>
  <c r="AR209" i="4"/>
  <c r="R198" i="9" s="1"/>
  <c r="AS209" i="4"/>
  <c r="S198" i="9" s="1"/>
  <c r="AT209" i="4"/>
  <c r="T198" i="9" s="1"/>
  <c r="AU209" i="4"/>
  <c r="U198" i="9" s="1"/>
  <c r="AV209" i="4"/>
  <c r="V198" i="9" s="1"/>
  <c r="AW209" i="4"/>
  <c r="W198" i="9" s="1"/>
  <c r="AX209" i="4"/>
  <c r="X198" i="9" s="1"/>
  <c r="AY209" i="4"/>
  <c r="Y198" i="9" s="1"/>
  <c r="AZ209" i="4"/>
  <c r="Z198" i="9" s="1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Q199" i="9" s="1"/>
  <c r="AR210" i="4"/>
  <c r="R199" i="9" s="1"/>
  <c r="AS210" i="4"/>
  <c r="S199" i="9" s="1"/>
  <c r="AT210" i="4"/>
  <c r="T199" i="9" s="1"/>
  <c r="AU210" i="4"/>
  <c r="U199" i="9" s="1"/>
  <c r="AV210" i="4"/>
  <c r="V199" i="9" s="1"/>
  <c r="AW210" i="4"/>
  <c r="W199" i="9" s="1"/>
  <c r="AX210" i="4"/>
  <c r="X199" i="9" s="1"/>
  <c r="AY210" i="4"/>
  <c r="Y199" i="9" s="1"/>
  <c r="AZ210" i="4"/>
  <c r="Z199" i="9" s="1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Q200" i="9" s="1"/>
  <c r="AR211" i="4"/>
  <c r="R200" i="9" s="1"/>
  <c r="AS211" i="4"/>
  <c r="S200" i="9" s="1"/>
  <c r="AT211" i="4"/>
  <c r="T200" i="9" s="1"/>
  <c r="AU211" i="4"/>
  <c r="U200" i="9" s="1"/>
  <c r="AV211" i="4"/>
  <c r="V200" i="9" s="1"/>
  <c r="AW211" i="4"/>
  <c r="W200" i="9" s="1"/>
  <c r="AX211" i="4"/>
  <c r="X200" i="9" s="1"/>
  <c r="AY211" i="4"/>
  <c r="Y200" i="9" s="1"/>
  <c r="AZ211" i="4"/>
  <c r="Z200" i="9" s="1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Q201" i="9" s="1"/>
  <c r="AR212" i="4"/>
  <c r="R201" i="9" s="1"/>
  <c r="AS212" i="4"/>
  <c r="S201" i="9" s="1"/>
  <c r="AT212" i="4"/>
  <c r="T201" i="9" s="1"/>
  <c r="AU212" i="4"/>
  <c r="U201" i="9" s="1"/>
  <c r="AV212" i="4"/>
  <c r="V201" i="9" s="1"/>
  <c r="AW212" i="4"/>
  <c r="W201" i="9" s="1"/>
  <c r="AX212" i="4"/>
  <c r="X201" i="9" s="1"/>
  <c r="AY212" i="4"/>
  <c r="Y201" i="9" s="1"/>
  <c r="AZ212" i="4"/>
  <c r="Z201" i="9" s="1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Q202" i="9" s="1"/>
  <c r="AR213" i="4"/>
  <c r="R202" i="9" s="1"/>
  <c r="AS213" i="4"/>
  <c r="S202" i="9" s="1"/>
  <c r="AT213" i="4"/>
  <c r="T202" i="9" s="1"/>
  <c r="AU213" i="4"/>
  <c r="U202" i="9" s="1"/>
  <c r="AV213" i="4"/>
  <c r="V202" i="9" s="1"/>
  <c r="V203" i="5" s="1"/>
  <c r="AW213" i="4"/>
  <c r="W202" i="9" s="1"/>
  <c r="AX213" i="4"/>
  <c r="X202" i="9" s="1"/>
  <c r="X203" i="5" s="1"/>
  <c r="AY213" i="4"/>
  <c r="Y202" i="9" s="1"/>
  <c r="AZ213" i="4"/>
  <c r="Z202" i="9" s="1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Q203" i="9" s="1"/>
  <c r="AR214" i="4"/>
  <c r="R203" i="9" s="1"/>
  <c r="AS214" i="4"/>
  <c r="S203" i="9" s="1"/>
  <c r="AT214" i="4"/>
  <c r="T203" i="9" s="1"/>
  <c r="AU214" i="4"/>
  <c r="U203" i="9" s="1"/>
  <c r="AV214" i="4"/>
  <c r="V203" i="9" s="1"/>
  <c r="V204" i="5" s="1"/>
  <c r="AW214" i="4"/>
  <c r="W203" i="9" s="1"/>
  <c r="AX214" i="4"/>
  <c r="X203" i="9" s="1"/>
  <c r="X204" i="5" s="1"/>
  <c r="AY214" i="4"/>
  <c r="Y203" i="9" s="1"/>
  <c r="AZ214" i="4"/>
  <c r="Z203" i="9" s="1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Q204" i="9" s="1"/>
  <c r="AR215" i="4"/>
  <c r="R204" i="9" s="1"/>
  <c r="AS215" i="4"/>
  <c r="S204" i="9" s="1"/>
  <c r="AT215" i="4"/>
  <c r="T204" i="9" s="1"/>
  <c r="AU215" i="4"/>
  <c r="U204" i="9" s="1"/>
  <c r="AV215" i="4"/>
  <c r="V204" i="9" s="1"/>
  <c r="V205" i="5" s="1"/>
  <c r="AW215" i="4"/>
  <c r="W204" i="9" s="1"/>
  <c r="AX215" i="4"/>
  <c r="X204" i="9" s="1"/>
  <c r="X205" i="5" s="1"/>
  <c r="AY215" i="4"/>
  <c r="Y204" i="9" s="1"/>
  <c r="AZ215" i="4"/>
  <c r="Z204" i="9" s="1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Q205" i="9" s="1"/>
  <c r="AR216" i="4"/>
  <c r="R205" i="9" s="1"/>
  <c r="AS216" i="4"/>
  <c r="S205" i="9" s="1"/>
  <c r="AT216" i="4"/>
  <c r="T205" i="9" s="1"/>
  <c r="AU216" i="4"/>
  <c r="U205" i="9" s="1"/>
  <c r="AV216" i="4"/>
  <c r="V205" i="9" s="1"/>
  <c r="V206" i="5" s="1"/>
  <c r="AW216" i="4"/>
  <c r="W205" i="9" s="1"/>
  <c r="AX216" i="4"/>
  <c r="X205" i="9" s="1"/>
  <c r="X206" i="5" s="1"/>
  <c r="AY216" i="4"/>
  <c r="Y205" i="9" s="1"/>
  <c r="AZ216" i="4"/>
  <c r="Z205" i="9" s="1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Q206" i="9" s="1"/>
  <c r="AR217" i="4"/>
  <c r="R206" i="9" s="1"/>
  <c r="AS217" i="4"/>
  <c r="S206" i="9" s="1"/>
  <c r="AT217" i="4"/>
  <c r="T206" i="9" s="1"/>
  <c r="AU217" i="4"/>
  <c r="U206" i="9" s="1"/>
  <c r="AV217" i="4"/>
  <c r="V206" i="9" s="1"/>
  <c r="V207" i="5" s="1"/>
  <c r="AW217" i="4"/>
  <c r="W206" i="9" s="1"/>
  <c r="AX217" i="4"/>
  <c r="X206" i="9" s="1"/>
  <c r="X207" i="5" s="1"/>
  <c r="AY217" i="4"/>
  <c r="Y206" i="9" s="1"/>
  <c r="AZ217" i="4"/>
  <c r="Z206" i="9" s="1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Q207" i="9" s="1"/>
  <c r="AR218" i="4"/>
  <c r="R207" i="9" s="1"/>
  <c r="AS218" i="4"/>
  <c r="S207" i="9" s="1"/>
  <c r="AT218" i="4"/>
  <c r="T207" i="9" s="1"/>
  <c r="AU218" i="4"/>
  <c r="U207" i="9" s="1"/>
  <c r="AV218" i="4"/>
  <c r="V207" i="9" s="1"/>
  <c r="AW218" i="4"/>
  <c r="W207" i="9" s="1"/>
  <c r="AX218" i="4"/>
  <c r="X207" i="9" s="1"/>
  <c r="AY218" i="4"/>
  <c r="Y207" i="9" s="1"/>
  <c r="AZ218" i="4"/>
  <c r="Z207" i="9" s="1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Q208" i="9" s="1"/>
  <c r="AR219" i="4"/>
  <c r="R208" i="9" s="1"/>
  <c r="AS219" i="4"/>
  <c r="S208" i="9" s="1"/>
  <c r="AT219" i="4"/>
  <c r="T208" i="9" s="1"/>
  <c r="AU219" i="4"/>
  <c r="U208" i="9" s="1"/>
  <c r="AV219" i="4"/>
  <c r="V208" i="9" s="1"/>
  <c r="AW219" i="4"/>
  <c r="W208" i="9" s="1"/>
  <c r="AX219" i="4"/>
  <c r="X208" i="9" s="1"/>
  <c r="AY219" i="4"/>
  <c r="Y208" i="9" s="1"/>
  <c r="AZ219" i="4"/>
  <c r="Z208" i="9" s="1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Q209" i="9" s="1"/>
  <c r="AR220" i="4"/>
  <c r="R209" i="9" s="1"/>
  <c r="AS220" i="4"/>
  <c r="S209" i="9" s="1"/>
  <c r="AT220" i="4"/>
  <c r="T209" i="9" s="1"/>
  <c r="AU220" i="4"/>
  <c r="U209" i="9" s="1"/>
  <c r="AV220" i="4"/>
  <c r="V209" i="9" s="1"/>
  <c r="AW220" i="4"/>
  <c r="W209" i="9" s="1"/>
  <c r="AX220" i="4"/>
  <c r="X209" i="9" s="1"/>
  <c r="AY220" i="4"/>
  <c r="Y209" i="9" s="1"/>
  <c r="AZ220" i="4"/>
  <c r="Z209" i="9" s="1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Q210" i="9" s="1"/>
  <c r="AR221" i="4"/>
  <c r="R210" i="9" s="1"/>
  <c r="AS221" i="4"/>
  <c r="S210" i="9" s="1"/>
  <c r="AT221" i="4"/>
  <c r="T210" i="9" s="1"/>
  <c r="AU221" i="4"/>
  <c r="U210" i="9" s="1"/>
  <c r="AV221" i="4"/>
  <c r="V210" i="9" s="1"/>
  <c r="AW221" i="4"/>
  <c r="W210" i="9" s="1"/>
  <c r="AX221" i="4"/>
  <c r="X210" i="9" s="1"/>
  <c r="AY221" i="4"/>
  <c r="Y210" i="9" s="1"/>
  <c r="AZ221" i="4"/>
  <c r="Z210" i="9" s="1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Q211" i="9" s="1"/>
  <c r="AR222" i="4"/>
  <c r="R211" i="9" s="1"/>
  <c r="AS222" i="4"/>
  <c r="S211" i="9" s="1"/>
  <c r="AT222" i="4"/>
  <c r="T211" i="9" s="1"/>
  <c r="AU222" i="4"/>
  <c r="U211" i="9" s="1"/>
  <c r="AV222" i="4"/>
  <c r="V211" i="9" s="1"/>
  <c r="AW222" i="4"/>
  <c r="W211" i="9" s="1"/>
  <c r="AX222" i="4"/>
  <c r="X211" i="9" s="1"/>
  <c r="AY222" i="4"/>
  <c r="Y211" i="9" s="1"/>
  <c r="AZ222" i="4"/>
  <c r="Z211" i="9" s="1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Q212" i="9" s="1"/>
  <c r="AR223" i="4"/>
  <c r="R212" i="9" s="1"/>
  <c r="AS223" i="4"/>
  <c r="S212" i="9" s="1"/>
  <c r="AT223" i="4"/>
  <c r="T212" i="9" s="1"/>
  <c r="AU223" i="4"/>
  <c r="U212" i="9" s="1"/>
  <c r="AV223" i="4"/>
  <c r="V212" i="9" s="1"/>
  <c r="AW223" i="4"/>
  <c r="W212" i="9" s="1"/>
  <c r="AX223" i="4"/>
  <c r="X212" i="9" s="1"/>
  <c r="AY223" i="4"/>
  <c r="Y212" i="9" s="1"/>
  <c r="AZ223" i="4"/>
  <c r="Z212" i="9" s="1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Q213" i="9" s="1"/>
  <c r="AR224" i="4"/>
  <c r="R213" i="9" s="1"/>
  <c r="AS224" i="4"/>
  <c r="S213" i="9" s="1"/>
  <c r="AT224" i="4"/>
  <c r="T213" i="9" s="1"/>
  <c r="AU224" i="4"/>
  <c r="U213" i="9" s="1"/>
  <c r="AV224" i="4"/>
  <c r="V213" i="9" s="1"/>
  <c r="AW224" i="4"/>
  <c r="W213" i="9" s="1"/>
  <c r="AX224" i="4"/>
  <c r="X213" i="9" s="1"/>
  <c r="AY224" i="4"/>
  <c r="Y213" i="9" s="1"/>
  <c r="AZ224" i="4"/>
  <c r="Z213" i="9" s="1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Q214" i="9" s="1"/>
  <c r="AR225" i="4"/>
  <c r="R214" i="9" s="1"/>
  <c r="AS225" i="4"/>
  <c r="S214" i="9" s="1"/>
  <c r="AT225" i="4"/>
  <c r="T214" i="9" s="1"/>
  <c r="AU225" i="4"/>
  <c r="U214" i="9" s="1"/>
  <c r="AV225" i="4"/>
  <c r="V214" i="9" s="1"/>
  <c r="AW225" i="4"/>
  <c r="W214" i="9" s="1"/>
  <c r="AX225" i="4"/>
  <c r="X214" i="9" s="1"/>
  <c r="AY225" i="4"/>
  <c r="Y214" i="9" s="1"/>
  <c r="AZ225" i="4"/>
  <c r="Z214" i="9" s="1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Q215" i="9" s="1"/>
  <c r="AR226" i="4"/>
  <c r="R215" i="9" s="1"/>
  <c r="AS226" i="4"/>
  <c r="S215" i="9" s="1"/>
  <c r="AT226" i="4"/>
  <c r="T215" i="9" s="1"/>
  <c r="AU226" i="4"/>
  <c r="U215" i="9" s="1"/>
  <c r="AV226" i="4"/>
  <c r="V215" i="9" s="1"/>
  <c r="AW226" i="4"/>
  <c r="W215" i="9" s="1"/>
  <c r="AX226" i="4"/>
  <c r="X215" i="9" s="1"/>
  <c r="AY226" i="4"/>
  <c r="Y215" i="9" s="1"/>
  <c r="AZ226" i="4"/>
  <c r="Z215" i="9" s="1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Q216" i="9" s="1"/>
  <c r="AR227" i="4"/>
  <c r="R216" i="9" s="1"/>
  <c r="AS227" i="4"/>
  <c r="S216" i="9" s="1"/>
  <c r="AT227" i="4"/>
  <c r="T216" i="9" s="1"/>
  <c r="AU227" i="4"/>
  <c r="U216" i="9" s="1"/>
  <c r="AV227" i="4"/>
  <c r="V216" i="9" s="1"/>
  <c r="AW227" i="4"/>
  <c r="W216" i="9" s="1"/>
  <c r="AX227" i="4"/>
  <c r="X216" i="9" s="1"/>
  <c r="AY227" i="4"/>
  <c r="Y216" i="9" s="1"/>
  <c r="AZ227" i="4"/>
  <c r="Z216" i="9" s="1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Q217" i="9" s="1"/>
  <c r="AR228" i="4"/>
  <c r="R217" i="9" s="1"/>
  <c r="AS228" i="4"/>
  <c r="S217" i="9" s="1"/>
  <c r="AT228" i="4"/>
  <c r="T217" i="9" s="1"/>
  <c r="AU228" i="4"/>
  <c r="U217" i="9" s="1"/>
  <c r="AV228" i="4"/>
  <c r="V217" i="9" s="1"/>
  <c r="AW228" i="4"/>
  <c r="W217" i="9" s="1"/>
  <c r="AX228" i="4"/>
  <c r="X217" i="9" s="1"/>
  <c r="AY228" i="4"/>
  <c r="Y217" i="9" s="1"/>
  <c r="AZ228" i="4"/>
  <c r="Z217" i="9" s="1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Q218" i="9" s="1"/>
  <c r="AR229" i="4"/>
  <c r="R218" i="9" s="1"/>
  <c r="AS229" i="4"/>
  <c r="S218" i="9" s="1"/>
  <c r="AT229" i="4"/>
  <c r="T218" i="9" s="1"/>
  <c r="AU229" i="4"/>
  <c r="U218" i="9" s="1"/>
  <c r="AV229" i="4"/>
  <c r="V218" i="9" s="1"/>
  <c r="AW229" i="4"/>
  <c r="W218" i="9" s="1"/>
  <c r="AX229" i="4"/>
  <c r="X218" i="9" s="1"/>
  <c r="AY229" i="4"/>
  <c r="Y218" i="9" s="1"/>
  <c r="AZ229" i="4"/>
  <c r="Z218" i="9" s="1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Q219" i="9" s="1"/>
  <c r="AR230" i="4"/>
  <c r="R219" i="9" s="1"/>
  <c r="AS230" i="4"/>
  <c r="S219" i="9" s="1"/>
  <c r="AT230" i="4"/>
  <c r="T219" i="9" s="1"/>
  <c r="AU230" i="4"/>
  <c r="U219" i="9" s="1"/>
  <c r="AV230" i="4"/>
  <c r="V219" i="9" s="1"/>
  <c r="AW230" i="4"/>
  <c r="W219" i="9" s="1"/>
  <c r="AX230" i="4"/>
  <c r="X219" i="9" s="1"/>
  <c r="AY230" i="4"/>
  <c r="Y219" i="9" s="1"/>
  <c r="AZ230" i="4"/>
  <c r="Z219" i="9" s="1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Q220" i="9" s="1"/>
  <c r="AR231" i="4"/>
  <c r="R220" i="9" s="1"/>
  <c r="AS231" i="4"/>
  <c r="S220" i="9" s="1"/>
  <c r="AT231" i="4"/>
  <c r="T220" i="9" s="1"/>
  <c r="AU231" i="4"/>
  <c r="U220" i="9" s="1"/>
  <c r="AV231" i="4"/>
  <c r="V220" i="9" s="1"/>
  <c r="AW231" i="4"/>
  <c r="W220" i="9" s="1"/>
  <c r="AX231" i="4"/>
  <c r="X220" i="9" s="1"/>
  <c r="AY231" i="4"/>
  <c r="Y220" i="9" s="1"/>
  <c r="AZ231" i="4"/>
  <c r="Z220" i="9" s="1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Q221" i="9" s="1"/>
  <c r="AR232" i="4"/>
  <c r="R221" i="9" s="1"/>
  <c r="AS232" i="4"/>
  <c r="S221" i="9" s="1"/>
  <c r="AT232" i="4"/>
  <c r="T221" i="9" s="1"/>
  <c r="AU232" i="4"/>
  <c r="U221" i="9" s="1"/>
  <c r="AV232" i="4"/>
  <c r="V221" i="9" s="1"/>
  <c r="AW232" i="4"/>
  <c r="W221" i="9" s="1"/>
  <c r="AX232" i="4"/>
  <c r="X221" i="9" s="1"/>
  <c r="AY232" i="4"/>
  <c r="Y221" i="9" s="1"/>
  <c r="AZ232" i="4"/>
  <c r="Z221" i="9" s="1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Q222" i="9" s="1"/>
  <c r="AR233" i="4"/>
  <c r="R222" i="9" s="1"/>
  <c r="AS233" i="4"/>
  <c r="S222" i="9" s="1"/>
  <c r="AT233" i="4"/>
  <c r="T222" i="9" s="1"/>
  <c r="AU233" i="4"/>
  <c r="U222" i="9" s="1"/>
  <c r="AV233" i="4"/>
  <c r="V222" i="9" s="1"/>
  <c r="AW233" i="4"/>
  <c r="W222" i="9" s="1"/>
  <c r="AX233" i="4"/>
  <c r="X222" i="9" s="1"/>
  <c r="AY233" i="4"/>
  <c r="Y222" i="9" s="1"/>
  <c r="AZ233" i="4"/>
  <c r="Z222" i="9" s="1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Q223" i="9" s="1"/>
  <c r="AR234" i="4"/>
  <c r="R223" i="9" s="1"/>
  <c r="AS234" i="4"/>
  <c r="S223" i="9" s="1"/>
  <c r="AT234" i="4"/>
  <c r="T223" i="9" s="1"/>
  <c r="AU234" i="4"/>
  <c r="U223" i="9" s="1"/>
  <c r="AV234" i="4"/>
  <c r="V223" i="9" s="1"/>
  <c r="AW234" i="4"/>
  <c r="W223" i="9" s="1"/>
  <c r="AX234" i="4"/>
  <c r="X223" i="9" s="1"/>
  <c r="AY234" i="4"/>
  <c r="Y223" i="9" s="1"/>
  <c r="AZ234" i="4"/>
  <c r="Z223" i="9" s="1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Q224" i="9" s="1"/>
  <c r="AR235" i="4"/>
  <c r="R224" i="9" s="1"/>
  <c r="AS235" i="4"/>
  <c r="S224" i="9" s="1"/>
  <c r="AT235" i="4"/>
  <c r="T224" i="9" s="1"/>
  <c r="AU235" i="4"/>
  <c r="U224" i="9" s="1"/>
  <c r="AV235" i="4"/>
  <c r="V224" i="9" s="1"/>
  <c r="AW235" i="4"/>
  <c r="W224" i="9" s="1"/>
  <c r="AX235" i="4"/>
  <c r="X224" i="9" s="1"/>
  <c r="AY235" i="4"/>
  <c r="Y224" i="9" s="1"/>
  <c r="AZ235" i="4"/>
  <c r="Z224" i="9" s="1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Q225" i="9" s="1"/>
  <c r="AR236" i="4"/>
  <c r="R225" i="9" s="1"/>
  <c r="AS236" i="4"/>
  <c r="S225" i="9" s="1"/>
  <c r="AT236" i="4"/>
  <c r="T225" i="9" s="1"/>
  <c r="AU236" i="4"/>
  <c r="U225" i="9" s="1"/>
  <c r="AV236" i="4"/>
  <c r="V225" i="9" s="1"/>
  <c r="AW236" i="4"/>
  <c r="W225" i="9" s="1"/>
  <c r="AX236" i="4"/>
  <c r="X225" i="9" s="1"/>
  <c r="AY236" i="4"/>
  <c r="Y225" i="9" s="1"/>
  <c r="AZ236" i="4"/>
  <c r="Z225" i="9" s="1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Q226" i="9" s="1"/>
  <c r="AR237" i="4"/>
  <c r="R226" i="9" s="1"/>
  <c r="AS237" i="4"/>
  <c r="S226" i="9" s="1"/>
  <c r="AT237" i="4"/>
  <c r="T226" i="9" s="1"/>
  <c r="AU237" i="4"/>
  <c r="U226" i="9" s="1"/>
  <c r="AV237" i="4"/>
  <c r="V226" i="9" s="1"/>
  <c r="AW237" i="4"/>
  <c r="W226" i="9" s="1"/>
  <c r="AX237" i="4"/>
  <c r="X226" i="9" s="1"/>
  <c r="AY237" i="4"/>
  <c r="Y226" i="9" s="1"/>
  <c r="AZ237" i="4"/>
  <c r="Z226" i="9" s="1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Q227" i="9" s="1"/>
  <c r="AR238" i="4"/>
  <c r="R227" i="9" s="1"/>
  <c r="AS238" i="4"/>
  <c r="S227" i="9" s="1"/>
  <c r="S228" i="5" s="1"/>
  <c r="AT238" i="4"/>
  <c r="T227" i="9" s="1"/>
  <c r="AU238" i="4"/>
  <c r="U227" i="9" s="1"/>
  <c r="U228" i="5" s="1"/>
  <c r="AV238" i="4"/>
  <c r="V227" i="9" s="1"/>
  <c r="AW238" i="4"/>
  <c r="W227" i="9" s="1"/>
  <c r="AX238" i="4"/>
  <c r="X227" i="9" s="1"/>
  <c r="AY238" i="4"/>
  <c r="Y227" i="9" s="1"/>
  <c r="AZ238" i="4"/>
  <c r="Z227" i="9" s="1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Q228" i="9" s="1"/>
  <c r="AR239" i="4"/>
  <c r="R228" i="9" s="1"/>
  <c r="AS239" i="4"/>
  <c r="S228" i="9" s="1"/>
  <c r="S229" i="5" s="1"/>
  <c r="AT239" i="4"/>
  <c r="T228" i="9" s="1"/>
  <c r="AU239" i="4"/>
  <c r="U228" i="9" s="1"/>
  <c r="U229" i="5" s="1"/>
  <c r="AV239" i="4"/>
  <c r="V228" i="9" s="1"/>
  <c r="AW239" i="4"/>
  <c r="W228" i="9" s="1"/>
  <c r="AX239" i="4"/>
  <c r="X228" i="9" s="1"/>
  <c r="AY239" i="4"/>
  <c r="Y228" i="9" s="1"/>
  <c r="AZ239" i="4"/>
  <c r="Z228" i="9" s="1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Q229" i="9" s="1"/>
  <c r="AR240" i="4"/>
  <c r="R229" i="9" s="1"/>
  <c r="AS240" i="4"/>
  <c r="S229" i="9" s="1"/>
  <c r="S230" i="5" s="1"/>
  <c r="AT240" i="4"/>
  <c r="T229" i="9" s="1"/>
  <c r="AU240" i="4"/>
  <c r="U229" i="9" s="1"/>
  <c r="U230" i="5" s="1"/>
  <c r="AV240" i="4"/>
  <c r="V229" i="9" s="1"/>
  <c r="AW240" i="4"/>
  <c r="W229" i="9" s="1"/>
  <c r="AX240" i="4"/>
  <c r="X229" i="9" s="1"/>
  <c r="AY240" i="4"/>
  <c r="Y229" i="9" s="1"/>
  <c r="AZ240" i="4"/>
  <c r="Z229" i="9" s="1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Q230" i="9" s="1"/>
  <c r="AR241" i="4"/>
  <c r="R230" i="9" s="1"/>
  <c r="AS241" i="4"/>
  <c r="S230" i="9" s="1"/>
  <c r="S231" i="5" s="1"/>
  <c r="AT241" i="4"/>
  <c r="T230" i="9" s="1"/>
  <c r="AU241" i="4"/>
  <c r="U230" i="9" s="1"/>
  <c r="U231" i="5" s="1"/>
  <c r="AV241" i="4"/>
  <c r="V230" i="9" s="1"/>
  <c r="AW241" i="4"/>
  <c r="W230" i="9" s="1"/>
  <c r="AX241" i="4"/>
  <c r="X230" i="9" s="1"/>
  <c r="AY241" i="4"/>
  <c r="Y230" i="9" s="1"/>
  <c r="AZ241" i="4"/>
  <c r="Z230" i="9" s="1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Q231" i="9" s="1"/>
  <c r="AR242" i="4"/>
  <c r="R231" i="9" s="1"/>
  <c r="AS242" i="4"/>
  <c r="S231" i="9" s="1"/>
  <c r="S232" i="5" s="1"/>
  <c r="AT242" i="4"/>
  <c r="T231" i="9" s="1"/>
  <c r="AU242" i="4"/>
  <c r="U231" i="9" s="1"/>
  <c r="U232" i="5" s="1"/>
  <c r="AV242" i="4"/>
  <c r="V231" i="9" s="1"/>
  <c r="AW242" i="4"/>
  <c r="W231" i="9" s="1"/>
  <c r="AX242" i="4"/>
  <c r="X231" i="9" s="1"/>
  <c r="AY242" i="4"/>
  <c r="Y231" i="9" s="1"/>
  <c r="AZ242" i="4"/>
  <c r="Z231" i="9" s="1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Q232" i="9" s="1"/>
  <c r="AR243" i="4"/>
  <c r="R232" i="9" s="1"/>
  <c r="AS243" i="4"/>
  <c r="S232" i="9" s="1"/>
  <c r="AT243" i="4"/>
  <c r="T232" i="9" s="1"/>
  <c r="AU243" i="4"/>
  <c r="U232" i="9" s="1"/>
  <c r="AV243" i="4"/>
  <c r="V232" i="9" s="1"/>
  <c r="AW243" i="4"/>
  <c r="W232" i="9" s="1"/>
  <c r="AX243" i="4"/>
  <c r="X232" i="9" s="1"/>
  <c r="AY243" i="4"/>
  <c r="Y232" i="9" s="1"/>
  <c r="AZ243" i="4"/>
  <c r="Z232" i="9" s="1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Q233" i="9" s="1"/>
  <c r="AR244" i="4"/>
  <c r="R233" i="9" s="1"/>
  <c r="AS244" i="4"/>
  <c r="S233" i="9" s="1"/>
  <c r="AT244" i="4"/>
  <c r="T233" i="9" s="1"/>
  <c r="AU244" i="4"/>
  <c r="U233" i="9" s="1"/>
  <c r="AV244" i="4"/>
  <c r="V233" i="9" s="1"/>
  <c r="AW244" i="4"/>
  <c r="W233" i="9" s="1"/>
  <c r="AX244" i="4"/>
  <c r="X233" i="9" s="1"/>
  <c r="AY244" i="4"/>
  <c r="Y233" i="9" s="1"/>
  <c r="AZ244" i="4"/>
  <c r="Z233" i="9" s="1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Q234" i="9" s="1"/>
  <c r="AR245" i="4"/>
  <c r="R234" i="9" s="1"/>
  <c r="AS245" i="4"/>
  <c r="S234" i="9" s="1"/>
  <c r="AT245" i="4"/>
  <c r="T234" i="9" s="1"/>
  <c r="AU245" i="4"/>
  <c r="U234" i="9" s="1"/>
  <c r="AV245" i="4"/>
  <c r="V234" i="9" s="1"/>
  <c r="AW245" i="4"/>
  <c r="W234" i="9" s="1"/>
  <c r="AX245" i="4"/>
  <c r="X234" i="9" s="1"/>
  <c r="AY245" i="4"/>
  <c r="Y234" i="9" s="1"/>
  <c r="AZ245" i="4"/>
  <c r="Z234" i="9" s="1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Q235" i="9" s="1"/>
  <c r="AR246" i="4"/>
  <c r="R235" i="9" s="1"/>
  <c r="AS246" i="4"/>
  <c r="S235" i="9" s="1"/>
  <c r="AT246" i="4"/>
  <c r="T235" i="9" s="1"/>
  <c r="AU246" i="4"/>
  <c r="U235" i="9" s="1"/>
  <c r="AV246" i="4"/>
  <c r="V235" i="9" s="1"/>
  <c r="AW246" i="4"/>
  <c r="W235" i="9" s="1"/>
  <c r="AX246" i="4"/>
  <c r="X235" i="9" s="1"/>
  <c r="AY246" i="4"/>
  <c r="Y235" i="9" s="1"/>
  <c r="AZ246" i="4"/>
  <c r="Z235" i="9" s="1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Q236" i="9" s="1"/>
  <c r="AR247" i="4"/>
  <c r="R236" i="9" s="1"/>
  <c r="AS247" i="4"/>
  <c r="S236" i="9" s="1"/>
  <c r="AT247" i="4"/>
  <c r="T236" i="9" s="1"/>
  <c r="AU247" i="4"/>
  <c r="U236" i="9" s="1"/>
  <c r="AV247" i="4"/>
  <c r="V236" i="9" s="1"/>
  <c r="AW247" i="4"/>
  <c r="W236" i="9" s="1"/>
  <c r="AX247" i="4"/>
  <c r="X236" i="9" s="1"/>
  <c r="AY247" i="4"/>
  <c r="Y236" i="9" s="1"/>
  <c r="AZ247" i="4"/>
  <c r="Z236" i="9" s="1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Q237" i="9" s="1"/>
  <c r="AR248" i="4"/>
  <c r="R237" i="9" s="1"/>
  <c r="AS248" i="4"/>
  <c r="S237" i="9" s="1"/>
  <c r="AT248" i="4"/>
  <c r="T237" i="9" s="1"/>
  <c r="AU248" i="4"/>
  <c r="U237" i="9" s="1"/>
  <c r="AV248" i="4"/>
  <c r="V237" i="9" s="1"/>
  <c r="AW248" i="4"/>
  <c r="W237" i="9" s="1"/>
  <c r="AX248" i="4"/>
  <c r="X237" i="9" s="1"/>
  <c r="AY248" i="4"/>
  <c r="Y237" i="9" s="1"/>
  <c r="AZ248" i="4"/>
  <c r="Z237" i="9" s="1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Q238" i="9" s="1"/>
  <c r="AR249" i="4"/>
  <c r="R238" i="9" s="1"/>
  <c r="AS249" i="4"/>
  <c r="S238" i="9" s="1"/>
  <c r="AT249" i="4"/>
  <c r="T238" i="9" s="1"/>
  <c r="AU249" i="4"/>
  <c r="U238" i="9" s="1"/>
  <c r="AV249" i="4"/>
  <c r="V238" i="9" s="1"/>
  <c r="AW249" i="4"/>
  <c r="W238" i="9" s="1"/>
  <c r="AX249" i="4"/>
  <c r="X238" i="9" s="1"/>
  <c r="AY249" i="4"/>
  <c r="Y238" i="9" s="1"/>
  <c r="AZ249" i="4"/>
  <c r="Z238" i="9" s="1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Q239" i="9" s="1"/>
  <c r="AR250" i="4"/>
  <c r="R239" i="9" s="1"/>
  <c r="AS250" i="4"/>
  <c r="S239" i="9" s="1"/>
  <c r="AT250" i="4"/>
  <c r="T239" i="9" s="1"/>
  <c r="AU250" i="4"/>
  <c r="U239" i="9" s="1"/>
  <c r="AV250" i="4"/>
  <c r="V239" i="9" s="1"/>
  <c r="AW250" i="4"/>
  <c r="W239" i="9" s="1"/>
  <c r="AX250" i="4"/>
  <c r="X239" i="9" s="1"/>
  <c r="AY250" i="4"/>
  <c r="Y239" i="9" s="1"/>
  <c r="AZ250" i="4"/>
  <c r="Z239" i="9" s="1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Q240" i="9" s="1"/>
  <c r="AR251" i="4"/>
  <c r="R240" i="9" s="1"/>
  <c r="AS251" i="4"/>
  <c r="S240" i="9" s="1"/>
  <c r="AT251" i="4"/>
  <c r="T240" i="9" s="1"/>
  <c r="AU251" i="4"/>
  <c r="U240" i="9" s="1"/>
  <c r="AV251" i="4"/>
  <c r="V240" i="9" s="1"/>
  <c r="AW251" i="4"/>
  <c r="W240" i="9" s="1"/>
  <c r="AX251" i="4"/>
  <c r="X240" i="9" s="1"/>
  <c r="AY251" i="4"/>
  <c r="Y240" i="9" s="1"/>
  <c r="AZ251" i="4"/>
  <c r="Z240" i="9" s="1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Q241" i="9" s="1"/>
  <c r="AR252" i="4"/>
  <c r="R241" i="9" s="1"/>
  <c r="AS252" i="4"/>
  <c r="S241" i="9" s="1"/>
  <c r="AT252" i="4"/>
  <c r="T241" i="9" s="1"/>
  <c r="AU252" i="4"/>
  <c r="U241" i="9" s="1"/>
  <c r="AV252" i="4"/>
  <c r="V241" i="9" s="1"/>
  <c r="AW252" i="4"/>
  <c r="W241" i="9" s="1"/>
  <c r="AX252" i="4"/>
  <c r="X241" i="9" s="1"/>
  <c r="AY252" i="4"/>
  <c r="Y241" i="9" s="1"/>
  <c r="AZ252" i="4"/>
  <c r="Z241" i="9" s="1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Q242" i="9" s="1"/>
  <c r="AR253" i="4"/>
  <c r="R242" i="9" s="1"/>
  <c r="AS253" i="4"/>
  <c r="S242" i="9" s="1"/>
  <c r="AT253" i="4"/>
  <c r="T242" i="9" s="1"/>
  <c r="AU253" i="4"/>
  <c r="U242" i="9" s="1"/>
  <c r="AV253" i="4"/>
  <c r="V242" i="9" s="1"/>
  <c r="AW253" i="4"/>
  <c r="W242" i="9" s="1"/>
  <c r="AX253" i="4"/>
  <c r="X242" i="9" s="1"/>
  <c r="AY253" i="4"/>
  <c r="Y242" i="9" s="1"/>
  <c r="AZ253" i="4"/>
  <c r="Z242" i="9" s="1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Q243" i="9" s="1"/>
  <c r="AR254" i="4"/>
  <c r="R243" i="9" s="1"/>
  <c r="AS254" i="4"/>
  <c r="S243" i="9" s="1"/>
  <c r="AT254" i="4"/>
  <c r="T243" i="9" s="1"/>
  <c r="AU254" i="4"/>
  <c r="U243" i="9" s="1"/>
  <c r="AV254" i="4"/>
  <c r="V243" i="9" s="1"/>
  <c r="AW254" i="4"/>
  <c r="W243" i="9" s="1"/>
  <c r="AX254" i="4"/>
  <c r="X243" i="9" s="1"/>
  <c r="AY254" i="4"/>
  <c r="Y243" i="9" s="1"/>
  <c r="AZ254" i="4"/>
  <c r="Z243" i="9" s="1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Q244" i="9" s="1"/>
  <c r="AR255" i="4"/>
  <c r="R244" i="9" s="1"/>
  <c r="AS255" i="4"/>
  <c r="S244" i="9" s="1"/>
  <c r="AT255" i="4"/>
  <c r="T244" i="9" s="1"/>
  <c r="AU255" i="4"/>
  <c r="U244" i="9" s="1"/>
  <c r="AV255" i="4"/>
  <c r="V244" i="9" s="1"/>
  <c r="AW255" i="4"/>
  <c r="W244" i="9" s="1"/>
  <c r="AX255" i="4"/>
  <c r="X244" i="9" s="1"/>
  <c r="AY255" i="4"/>
  <c r="Y244" i="9" s="1"/>
  <c r="AZ255" i="4"/>
  <c r="Z244" i="9" s="1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Q245" i="9" s="1"/>
  <c r="AR256" i="4"/>
  <c r="R245" i="9" s="1"/>
  <c r="AS256" i="4"/>
  <c r="S245" i="9" s="1"/>
  <c r="AT256" i="4"/>
  <c r="T245" i="9" s="1"/>
  <c r="AU256" i="4"/>
  <c r="U245" i="9" s="1"/>
  <c r="AV256" i="4"/>
  <c r="V245" i="9" s="1"/>
  <c r="AW256" i="4"/>
  <c r="W245" i="9" s="1"/>
  <c r="AX256" i="4"/>
  <c r="X245" i="9" s="1"/>
  <c r="AY256" i="4"/>
  <c r="Y245" i="9" s="1"/>
  <c r="AZ256" i="4"/>
  <c r="Z245" i="9" s="1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Q246" i="9" s="1"/>
  <c r="AR257" i="4"/>
  <c r="R246" i="9" s="1"/>
  <c r="AS257" i="4"/>
  <c r="S246" i="9" s="1"/>
  <c r="AT257" i="4"/>
  <c r="T246" i="9" s="1"/>
  <c r="AU257" i="4"/>
  <c r="U246" i="9" s="1"/>
  <c r="AV257" i="4"/>
  <c r="V246" i="9" s="1"/>
  <c r="AW257" i="4"/>
  <c r="W246" i="9" s="1"/>
  <c r="AX257" i="4"/>
  <c r="X246" i="9" s="1"/>
  <c r="AY257" i="4"/>
  <c r="Y246" i="9" s="1"/>
  <c r="AZ257" i="4"/>
  <c r="Z246" i="9" s="1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Q247" i="9" s="1"/>
  <c r="AR258" i="4"/>
  <c r="R247" i="9" s="1"/>
  <c r="AS258" i="4"/>
  <c r="S247" i="9" s="1"/>
  <c r="AT258" i="4"/>
  <c r="T247" i="9" s="1"/>
  <c r="AU258" i="4"/>
  <c r="U247" i="9" s="1"/>
  <c r="AV258" i="4"/>
  <c r="V247" i="9" s="1"/>
  <c r="AW258" i="4"/>
  <c r="W247" i="9" s="1"/>
  <c r="AX258" i="4"/>
  <c r="X247" i="9" s="1"/>
  <c r="AY258" i="4"/>
  <c r="Y247" i="9" s="1"/>
  <c r="AZ258" i="4"/>
  <c r="Z247" i="9" s="1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Q248" i="9" s="1"/>
  <c r="AR259" i="4"/>
  <c r="R248" i="9" s="1"/>
  <c r="AS259" i="4"/>
  <c r="S248" i="9" s="1"/>
  <c r="AT259" i="4"/>
  <c r="T248" i="9" s="1"/>
  <c r="AU259" i="4"/>
  <c r="U248" i="9" s="1"/>
  <c r="AV259" i="4"/>
  <c r="V248" i="9" s="1"/>
  <c r="AW259" i="4"/>
  <c r="W248" i="9" s="1"/>
  <c r="AX259" i="4"/>
  <c r="X248" i="9" s="1"/>
  <c r="AY259" i="4"/>
  <c r="Y248" i="9" s="1"/>
  <c r="AZ259" i="4"/>
  <c r="Z248" i="9" s="1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Q249" i="9" s="1"/>
  <c r="AR260" i="4"/>
  <c r="R249" i="9" s="1"/>
  <c r="AS260" i="4"/>
  <c r="S249" i="9" s="1"/>
  <c r="AT260" i="4"/>
  <c r="T249" i="9" s="1"/>
  <c r="AU260" i="4"/>
  <c r="U249" i="9" s="1"/>
  <c r="AV260" i="4"/>
  <c r="V249" i="9" s="1"/>
  <c r="AW260" i="4"/>
  <c r="W249" i="9" s="1"/>
  <c r="AX260" i="4"/>
  <c r="X249" i="9" s="1"/>
  <c r="AY260" i="4"/>
  <c r="Y249" i="9" s="1"/>
  <c r="AZ260" i="4"/>
  <c r="Z249" i="9" s="1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Q250" i="9" s="1"/>
  <c r="AR261" i="4"/>
  <c r="R250" i="9" s="1"/>
  <c r="AS261" i="4"/>
  <c r="S250" i="9" s="1"/>
  <c r="AT261" i="4"/>
  <c r="T250" i="9" s="1"/>
  <c r="AU261" i="4"/>
  <c r="U250" i="9" s="1"/>
  <c r="AV261" i="4"/>
  <c r="V250" i="9" s="1"/>
  <c r="AW261" i="4"/>
  <c r="W250" i="9" s="1"/>
  <c r="AX261" i="4"/>
  <c r="X250" i="9" s="1"/>
  <c r="AY261" i="4"/>
  <c r="Y250" i="9" s="1"/>
  <c r="AZ261" i="4"/>
  <c r="Z250" i="9" s="1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Q251" i="9" s="1"/>
  <c r="AR262" i="4"/>
  <c r="R251" i="9" s="1"/>
  <c r="AS262" i="4"/>
  <c r="S251" i="9" s="1"/>
  <c r="AT262" i="4"/>
  <c r="T251" i="9" s="1"/>
  <c r="AU262" i="4"/>
  <c r="U251" i="9" s="1"/>
  <c r="AV262" i="4"/>
  <c r="V251" i="9" s="1"/>
  <c r="AW262" i="4"/>
  <c r="W251" i="9" s="1"/>
  <c r="AX262" i="4"/>
  <c r="X251" i="9" s="1"/>
  <c r="AY262" i="4"/>
  <c r="Y251" i="9" s="1"/>
  <c r="AZ262" i="4"/>
  <c r="Z251" i="9" s="1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Q252" i="9" s="1"/>
  <c r="AR263" i="4"/>
  <c r="R252" i="9" s="1"/>
  <c r="AS263" i="4"/>
  <c r="S252" i="9" s="1"/>
  <c r="AT263" i="4"/>
  <c r="T252" i="9" s="1"/>
  <c r="AU263" i="4"/>
  <c r="U252" i="9" s="1"/>
  <c r="AV263" i="4"/>
  <c r="V252" i="9" s="1"/>
  <c r="AW263" i="4"/>
  <c r="W252" i="9" s="1"/>
  <c r="AX263" i="4"/>
  <c r="X252" i="9" s="1"/>
  <c r="AY263" i="4"/>
  <c r="Y252" i="9" s="1"/>
  <c r="AZ263" i="4"/>
  <c r="Z252" i="9" s="1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Q253" i="9" s="1"/>
  <c r="AR264" i="4"/>
  <c r="R253" i="9" s="1"/>
  <c r="AS264" i="4"/>
  <c r="S253" i="9" s="1"/>
  <c r="AT264" i="4"/>
  <c r="T253" i="9" s="1"/>
  <c r="AU264" i="4"/>
  <c r="U253" i="9" s="1"/>
  <c r="AV264" i="4"/>
  <c r="V253" i="9" s="1"/>
  <c r="AW264" i="4"/>
  <c r="W253" i="9" s="1"/>
  <c r="AX264" i="4"/>
  <c r="X253" i="9" s="1"/>
  <c r="AY264" i="4"/>
  <c r="Y253" i="9" s="1"/>
  <c r="AZ264" i="4"/>
  <c r="Z253" i="9" s="1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Q254" i="9" s="1"/>
  <c r="AR265" i="4"/>
  <c r="R254" i="9" s="1"/>
  <c r="AS265" i="4"/>
  <c r="S254" i="9" s="1"/>
  <c r="AT265" i="4"/>
  <c r="T254" i="9" s="1"/>
  <c r="AU265" i="4"/>
  <c r="U254" i="9" s="1"/>
  <c r="AV265" i="4"/>
  <c r="V254" i="9" s="1"/>
  <c r="AW265" i="4"/>
  <c r="W254" i="9" s="1"/>
  <c r="AX265" i="4"/>
  <c r="X254" i="9" s="1"/>
  <c r="AY265" i="4"/>
  <c r="Y254" i="9" s="1"/>
  <c r="AZ265" i="4"/>
  <c r="Z254" i="9" s="1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Q255" i="9" s="1"/>
  <c r="AR266" i="4"/>
  <c r="R255" i="9" s="1"/>
  <c r="AS266" i="4"/>
  <c r="S255" i="9" s="1"/>
  <c r="AT266" i="4"/>
  <c r="T255" i="9" s="1"/>
  <c r="AU266" i="4"/>
  <c r="U255" i="9" s="1"/>
  <c r="AV266" i="4"/>
  <c r="V255" i="9" s="1"/>
  <c r="AW266" i="4"/>
  <c r="W255" i="9" s="1"/>
  <c r="AX266" i="4"/>
  <c r="X255" i="9" s="1"/>
  <c r="AY266" i="4"/>
  <c r="Y255" i="9" s="1"/>
  <c r="AZ266" i="4"/>
  <c r="Z255" i="9" s="1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Q256" i="9" s="1"/>
  <c r="AR267" i="4"/>
  <c r="R256" i="9" s="1"/>
  <c r="AS267" i="4"/>
  <c r="S256" i="9" s="1"/>
  <c r="AT267" i="4"/>
  <c r="T256" i="9" s="1"/>
  <c r="AU267" i="4"/>
  <c r="U256" i="9" s="1"/>
  <c r="AV267" i="4"/>
  <c r="V256" i="9" s="1"/>
  <c r="AW267" i="4"/>
  <c r="W256" i="9" s="1"/>
  <c r="AX267" i="4"/>
  <c r="X256" i="9" s="1"/>
  <c r="AY267" i="4"/>
  <c r="Y256" i="9" s="1"/>
  <c r="AZ267" i="4"/>
  <c r="Z256" i="9" s="1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Q257" i="9" s="1"/>
  <c r="AR268" i="4"/>
  <c r="R257" i="9" s="1"/>
  <c r="AS268" i="4"/>
  <c r="S257" i="9" s="1"/>
  <c r="AT268" i="4"/>
  <c r="T257" i="9" s="1"/>
  <c r="AU268" i="4"/>
  <c r="U257" i="9" s="1"/>
  <c r="AV268" i="4"/>
  <c r="V257" i="9" s="1"/>
  <c r="AW268" i="4"/>
  <c r="W257" i="9" s="1"/>
  <c r="AX268" i="4"/>
  <c r="X257" i="9" s="1"/>
  <c r="AY268" i="4"/>
  <c r="Y257" i="9" s="1"/>
  <c r="AZ268" i="4"/>
  <c r="Z257" i="9" s="1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Q258" i="9" s="1"/>
  <c r="AR269" i="4"/>
  <c r="R258" i="9" s="1"/>
  <c r="AS269" i="4"/>
  <c r="S258" i="9" s="1"/>
  <c r="AT269" i="4"/>
  <c r="T258" i="9" s="1"/>
  <c r="AU269" i="4"/>
  <c r="U258" i="9" s="1"/>
  <c r="AV269" i="4"/>
  <c r="V258" i="9" s="1"/>
  <c r="AW269" i="4"/>
  <c r="W258" i="9" s="1"/>
  <c r="AX269" i="4"/>
  <c r="X258" i="9" s="1"/>
  <c r="AY269" i="4"/>
  <c r="Y258" i="9" s="1"/>
  <c r="AZ269" i="4"/>
  <c r="Z258" i="9" s="1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Q259" i="9" s="1"/>
  <c r="AR270" i="4"/>
  <c r="R259" i="9" s="1"/>
  <c r="AS270" i="4"/>
  <c r="S259" i="9" s="1"/>
  <c r="AT270" i="4"/>
  <c r="T259" i="9" s="1"/>
  <c r="AU270" i="4"/>
  <c r="U259" i="9" s="1"/>
  <c r="AV270" i="4"/>
  <c r="V259" i="9" s="1"/>
  <c r="AW270" i="4"/>
  <c r="W259" i="9" s="1"/>
  <c r="AX270" i="4"/>
  <c r="X259" i="9" s="1"/>
  <c r="AY270" i="4"/>
  <c r="Y259" i="9" s="1"/>
  <c r="AZ270" i="4"/>
  <c r="Z259" i="9" s="1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Q260" i="9" s="1"/>
  <c r="AR271" i="4"/>
  <c r="R260" i="9" s="1"/>
  <c r="AS271" i="4"/>
  <c r="S260" i="9" s="1"/>
  <c r="AT271" i="4"/>
  <c r="T260" i="9" s="1"/>
  <c r="AU271" i="4"/>
  <c r="U260" i="9" s="1"/>
  <c r="AV271" i="4"/>
  <c r="V260" i="9" s="1"/>
  <c r="AW271" i="4"/>
  <c r="W260" i="9" s="1"/>
  <c r="AX271" i="4"/>
  <c r="X260" i="9" s="1"/>
  <c r="AY271" i="4"/>
  <c r="Y260" i="9" s="1"/>
  <c r="AZ271" i="4"/>
  <c r="Z260" i="9" s="1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Q261" i="9" s="1"/>
  <c r="AR272" i="4"/>
  <c r="R261" i="9" s="1"/>
  <c r="AS272" i="4"/>
  <c r="S261" i="9" s="1"/>
  <c r="AT272" i="4"/>
  <c r="T261" i="9" s="1"/>
  <c r="AU272" i="4"/>
  <c r="U261" i="9" s="1"/>
  <c r="AV272" i="4"/>
  <c r="V261" i="9" s="1"/>
  <c r="AW272" i="4"/>
  <c r="W261" i="9" s="1"/>
  <c r="AX272" i="4"/>
  <c r="X261" i="9" s="1"/>
  <c r="AY272" i="4"/>
  <c r="Y261" i="9" s="1"/>
  <c r="AZ272" i="4"/>
  <c r="Z261" i="9" s="1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Q262" i="9" s="1"/>
  <c r="AR273" i="4"/>
  <c r="R262" i="9" s="1"/>
  <c r="AS273" i="4"/>
  <c r="S262" i="9" s="1"/>
  <c r="AT273" i="4"/>
  <c r="T262" i="9" s="1"/>
  <c r="AU273" i="4"/>
  <c r="U262" i="9" s="1"/>
  <c r="AV273" i="4"/>
  <c r="V262" i="9" s="1"/>
  <c r="AW273" i="4"/>
  <c r="W262" i="9" s="1"/>
  <c r="AX273" i="4"/>
  <c r="X262" i="9" s="1"/>
  <c r="AY273" i="4"/>
  <c r="Y262" i="9" s="1"/>
  <c r="AZ273" i="4"/>
  <c r="Z262" i="9" s="1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Q263" i="9" s="1"/>
  <c r="AR274" i="4"/>
  <c r="R263" i="9" s="1"/>
  <c r="AS274" i="4"/>
  <c r="S263" i="9" s="1"/>
  <c r="AT274" i="4"/>
  <c r="T263" i="9" s="1"/>
  <c r="AU274" i="4"/>
  <c r="U263" i="9" s="1"/>
  <c r="AV274" i="4"/>
  <c r="V263" i="9" s="1"/>
  <c r="AW274" i="4"/>
  <c r="W263" i="9" s="1"/>
  <c r="AX274" i="4"/>
  <c r="X263" i="9" s="1"/>
  <c r="AY274" i="4"/>
  <c r="Y263" i="9" s="1"/>
  <c r="AZ274" i="4"/>
  <c r="Z263" i="9" s="1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Q264" i="9" s="1"/>
  <c r="AR275" i="4"/>
  <c r="R264" i="9" s="1"/>
  <c r="AS275" i="4"/>
  <c r="S264" i="9" s="1"/>
  <c r="AT275" i="4"/>
  <c r="T264" i="9" s="1"/>
  <c r="AU275" i="4"/>
  <c r="U264" i="9" s="1"/>
  <c r="AV275" i="4"/>
  <c r="V264" i="9" s="1"/>
  <c r="AW275" i="4"/>
  <c r="W264" i="9" s="1"/>
  <c r="AX275" i="4"/>
  <c r="X264" i="9" s="1"/>
  <c r="AY275" i="4"/>
  <c r="Y264" i="9" s="1"/>
  <c r="AZ275" i="4"/>
  <c r="Z264" i="9" s="1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Q265" i="9" s="1"/>
  <c r="AR276" i="4"/>
  <c r="R265" i="9" s="1"/>
  <c r="AS276" i="4"/>
  <c r="S265" i="9" s="1"/>
  <c r="AT276" i="4"/>
  <c r="T265" i="9" s="1"/>
  <c r="AU276" i="4"/>
  <c r="U265" i="9" s="1"/>
  <c r="AV276" i="4"/>
  <c r="V265" i="9" s="1"/>
  <c r="AW276" i="4"/>
  <c r="W265" i="9" s="1"/>
  <c r="AX276" i="4"/>
  <c r="X265" i="9" s="1"/>
  <c r="AY276" i="4"/>
  <c r="Y265" i="9" s="1"/>
  <c r="AZ276" i="4"/>
  <c r="Z265" i="9" s="1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Q266" i="9" s="1"/>
  <c r="AR277" i="4"/>
  <c r="R266" i="9" s="1"/>
  <c r="AS277" i="4"/>
  <c r="S266" i="9" s="1"/>
  <c r="AT277" i="4"/>
  <c r="T266" i="9" s="1"/>
  <c r="AU277" i="4"/>
  <c r="U266" i="9" s="1"/>
  <c r="AV277" i="4"/>
  <c r="V266" i="9" s="1"/>
  <c r="AW277" i="4"/>
  <c r="W266" i="9" s="1"/>
  <c r="AX277" i="4"/>
  <c r="X266" i="9" s="1"/>
  <c r="AY277" i="4"/>
  <c r="Y266" i="9" s="1"/>
  <c r="AZ277" i="4"/>
  <c r="Z266" i="9" s="1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Q267" i="9" s="1"/>
  <c r="AR278" i="4"/>
  <c r="R267" i="9" s="1"/>
  <c r="AS278" i="4"/>
  <c r="S267" i="9" s="1"/>
  <c r="AT278" i="4"/>
  <c r="T267" i="9" s="1"/>
  <c r="AU278" i="4"/>
  <c r="U267" i="9" s="1"/>
  <c r="AV278" i="4"/>
  <c r="V267" i="9" s="1"/>
  <c r="AW278" i="4"/>
  <c r="W267" i="9" s="1"/>
  <c r="AX278" i="4"/>
  <c r="X267" i="9" s="1"/>
  <c r="AY278" i="4"/>
  <c r="Y267" i="9" s="1"/>
  <c r="AZ278" i="4"/>
  <c r="Z267" i="9" s="1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Q268" i="9" s="1"/>
  <c r="AR279" i="4"/>
  <c r="R268" i="9" s="1"/>
  <c r="AS279" i="4"/>
  <c r="S268" i="9" s="1"/>
  <c r="AT279" i="4"/>
  <c r="T268" i="9" s="1"/>
  <c r="AU279" i="4"/>
  <c r="U268" i="9" s="1"/>
  <c r="AV279" i="4"/>
  <c r="V268" i="9" s="1"/>
  <c r="AW279" i="4"/>
  <c r="W268" i="9" s="1"/>
  <c r="AX279" i="4"/>
  <c r="X268" i="9" s="1"/>
  <c r="AY279" i="4"/>
  <c r="Y268" i="9" s="1"/>
  <c r="AZ279" i="4"/>
  <c r="Z268" i="9" s="1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Q269" i="9" s="1"/>
  <c r="AR280" i="4"/>
  <c r="R269" i="9" s="1"/>
  <c r="AS280" i="4"/>
  <c r="S269" i="9" s="1"/>
  <c r="AT280" i="4"/>
  <c r="T269" i="9" s="1"/>
  <c r="AU280" i="4"/>
  <c r="U269" i="9" s="1"/>
  <c r="AV280" i="4"/>
  <c r="V269" i="9" s="1"/>
  <c r="AW280" i="4"/>
  <c r="W269" i="9" s="1"/>
  <c r="AX280" i="4"/>
  <c r="X269" i="9" s="1"/>
  <c r="AY280" i="4"/>
  <c r="Y269" i="9" s="1"/>
  <c r="AZ280" i="4"/>
  <c r="Z269" i="9" s="1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Q270" i="9" s="1"/>
  <c r="AR281" i="4"/>
  <c r="R270" i="9" s="1"/>
  <c r="AS281" i="4"/>
  <c r="S270" i="9" s="1"/>
  <c r="AT281" i="4"/>
  <c r="T270" i="9" s="1"/>
  <c r="AU281" i="4"/>
  <c r="U270" i="9" s="1"/>
  <c r="AV281" i="4"/>
  <c r="V270" i="9" s="1"/>
  <c r="AW281" i="4"/>
  <c r="W270" i="9" s="1"/>
  <c r="AX281" i="4"/>
  <c r="X270" i="9" s="1"/>
  <c r="AY281" i="4"/>
  <c r="Y270" i="9" s="1"/>
  <c r="AZ281" i="4"/>
  <c r="Z270" i="9" s="1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Q271" i="9" s="1"/>
  <c r="AR282" i="4"/>
  <c r="R271" i="9" s="1"/>
  <c r="AS282" i="4"/>
  <c r="S271" i="9" s="1"/>
  <c r="AT282" i="4"/>
  <c r="T271" i="9" s="1"/>
  <c r="AU282" i="4"/>
  <c r="U271" i="9" s="1"/>
  <c r="AV282" i="4"/>
  <c r="V271" i="9" s="1"/>
  <c r="AW282" i="4"/>
  <c r="W271" i="9" s="1"/>
  <c r="AX282" i="4"/>
  <c r="X271" i="9" s="1"/>
  <c r="AY282" i="4"/>
  <c r="Y271" i="9" s="1"/>
  <c r="AZ282" i="4"/>
  <c r="Z271" i="9" s="1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Q272" i="9" s="1"/>
  <c r="AR283" i="4"/>
  <c r="R272" i="9" s="1"/>
  <c r="AS283" i="4"/>
  <c r="S272" i="9" s="1"/>
  <c r="AT283" i="4"/>
  <c r="T272" i="9" s="1"/>
  <c r="AU283" i="4"/>
  <c r="U272" i="9" s="1"/>
  <c r="AV283" i="4"/>
  <c r="V272" i="9" s="1"/>
  <c r="AW283" i="4"/>
  <c r="W272" i="9" s="1"/>
  <c r="AX283" i="4"/>
  <c r="X272" i="9" s="1"/>
  <c r="AY283" i="4"/>
  <c r="Y272" i="9" s="1"/>
  <c r="AZ283" i="4"/>
  <c r="Z272" i="9" s="1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Q273" i="9" s="1"/>
  <c r="AR284" i="4"/>
  <c r="R273" i="9" s="1"/>
  <c r="AS284" i="4"/>
  <c r="S273" i="9" s="1"/>
  <c r="AT284" i="4"/>
  <c r="T273" i="9" s="1"/>
  <c r="AU284" i="4"/>
  <c r="U273" i="9" s="1"/>
  <c r="AV284" i="4"/>
  <c r="V273" i="9" s="1"/>
  <c r="AW284" i="4"/>
  <c r="W273" i="9" s="1"/>
  <c r="AX284" i="4"/>
  <c r="X273" i="9" s="1"/>
  <c r="AY284" i="4"/>
  <c r="Y273" i="9" s="1"/>
  <c r="AZ284" i="4"/>
  <c r="Z273" i="9" s="1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Q274" i="9" s="1"/>
  <c r="AR285" i="4"/>
  <c r="R274" i="9" s="1"/>
  <c r="AS285" i="4"/>
  <c r="S274" i="9" s="1"/>
  <c r="AT285" i="4"/>
  <c r="T274" i="9" s="1"/>
  <c r="AU285" i="4"/>
  <c r="U274" i="9" s="1"/>
  <c r="AV285" i="4"/>
  <c r="V274" i="9" s="1"/>
  <c r="AW285" i="4"/>
  <c r="W274" i="9" s="1"/>
  <c r="AX285" i="4"/>
  <c r="X274" i="9" s="1"/>
  <c r="AY285" i="4"/>
  <c r="Y274" i="9" s="1"/>
  <c r="AZ285" i="4"/>
  <c r="Z274" i="9" s="1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Q275" i="9" s="1"/>
  <c r="AR286" i="4"/>
  <c r="R275" i="9" s="1"/>
  <c r="AS286" i="4"/>
  <c r="S275" i="9" s="1"/>
  <c r="AT286" i="4"/>
  <c r="T275" i="9" s="1"/>
  <c r="AU286" i="4"/>
  <c r="U275" i="9" s="1"/>
  <c r="AV286" i="4"/>
  <c r="V275" i="9" s="1"/>
  <c r="AW286" i="4"/>
  <c r="W275" i="9" s="1"/>
  <c r="AX286" i="4"/>
  <c r="X275" i="9" s="1"/>
  <c r="AY286" i="4"/>
  <c r="Y275" i="9" s="1"/>
  <c r="AZ286" i="4"/>
  <c r="Z275" i="9" s="1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Q276" i="9" s="1"/>
  <c r="AR287" i="4"/>
  <c r="R276" i="9" s="1"/>
  <c r="AS287" i="4"/>
  <c r="S276" i="9" s="1"/>
  <c r="AT287" i="4"/>
  <c r="T276" i="9" s="1"/>
  <c r="AU287" i="4"/>
  <c r="U276" i="9" s="1"/>
  <c r="AV287" i="4"/>
  <c r="V276" i="9" s="1"/>
  <c r="AW287" i="4"/>
  <c r="W276" i="9" s="1"/>
  <c r="AX287" i="4"/>
  <c r="X276" i="9" s="1"/>
  <c r="AY287" i="4"/>
  <c r="Y276" i="9" s="1"/>
  <c r="AZ287" i="4"/>
  <c r="Z276" i="9" s="1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Q277" i="9" s="1"/>
  <c r="AR288" i="4"/>
  <c r="R277" i="9" s="1"/>
  <c r="AS288" i="4"/>
  <c r="S277" i="9" s="1"/>
  <c r="AT288" i="4"/>
  <c r="T277" i="9" s="1"/>
  <c r="AU288" i="4"/>
  <c r="U277" i="9" s="1"/>
  <c r="AV288" i="4"/>
  <c r="V277" i="9" s="1"/>
  <c r="AW288" i="4"/>
  <c r="W277" i="9" s="1"/>
  <c r="AX288" i="4"/>
  <c r="X277" i="9" s="1"/>
  <c r="AY288" i="4"/>
  <c r="Y277" i="9" s="1"/>
  <c r="AZ288" i="4"/>
  <c r="Z277" i="9" s="1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Q278" i="9" s="1"/>
  <c r="AR289" i="4"/>
  <c r="R278" i="9" s="1"/>
  <c r="AS289" i="4"/>
  <c r="S278" i="9" s="1"/>
  <c r="AT289" i="4"/>
  <c r="T278" i="9" s="1"/>
  <c r="AU289" i="4"/>
  <c r="U278" i="9" s="1"/>
  <c r="AV289" i="4"/>
  <c r="V278" i="9" s="1"/>
  <c r="AW289" i="4"/>
  <c r="W278" i="9" s="1"/>
  <c r="AX289" i="4"/>
  <c r="X278" i="9" s="1"/>
  <c r="AY289" i="4"/>
  <c r="Y278" i="9" s="1"/>
  <c r="AZ289" i="4"/>
  <c r="Z278" i="9" s="1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Q279" i="9" s="1"/>
  <c r="AR290" i="4"/>
  <c r="R279" i="9" s="1"/>
  <c r="AS290" i="4"/>
  <c r="S279" i="9" s="1"/>
  <c r="AT290" i="4"/>
  <c r="T279" i="9" s="1"/>
  <c r="AU290" i="4"/>
  <c r="U279" i="9" s="1"/>
  <c r="AV290" i="4"/>
  <c r="V279" i="9" s="1"/>
  <c r="AW290" i="4"/>
  <c r="W279" i="9" s="1"/>
  <c r="AX290" i="4"/>
  <c r="X279" i="9" s="1"/>
  <c r="AY290" i="4"/>
  <c r="Y279" i="9" s="1"/>
  <c r="AZ290" i="4"/>
  <c r="Z279" i="9" s="1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Q280" i="9" s="1"/>
  <c r="AR291" i="4"/>
  <c r="R280" i="9" s="1"/>
  <c r="AS291" i="4"/>
  <c r="S280" i="9" s="1"/>
  <c r="AT291" i="4"/>
  <c r="T280" i="9" s="1"/>
  <c r="AU291" i="4"/>
  <c r="U280" i="9" s="1"/>
  <c r="AV291" i="4"/>
  <c r="V280" i="9" s="1"/>
  <c r="AW291" i="4"/>
  <c r="W280" i="9" s="1"/>
  <c r="AX291" i="4"/>
  <c r="X280" i="9" s="1"/>
  <c r="AY291" i="4"/>
  <c r="Y280" i="9" s="1"/>
  <c r="AZ291" i="4"/>
  <c r="Z280" i="9" s="1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Q281" i="9" s="1"/>
  <c r="AR292" i="4"/>
  <c r="R281" i="9" s="1"/>
  <c r="AS292" i="4"/>
  <c r="S281" i="9" s="1"/>
  <c r="AT292" i="4"/>
  <c r="T281" i="9" s="1"/>
  <c r="AU292" i="4"/>
  <c r="U281" i="9" s="1"/>
  <c r="AV292" i="4"/>
  <c r="V281" i="9" s="1"/>
  <c r="AW292" i="4"/>
  <c r="W281" i="9" s="1"/>
  <c r="AX292" i="4"/>
  <c r="X281" i="9" s="1"/>
  <c r="AY292" i="4"/>
  <c r="Y281" i="9" s="1"/>
  <c r="AZ292" i="4"/>
  <c r="Z281" i="9" s="1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Q282" i="9" s="1"/>
  <c r="AR293" i="4"/>
  <c r="R282" i="9" s="1"/>
  <c r="AS293" i="4"/>
  <c r="S282" i="9" s="1"/>
  <c r="AT293" i="4"/>
  <c r="T282" i="9" s="1"/>
  <c r="AU293" i="4"/>
  <c r="U282" i="9" s="1"/>
  <c r="AV293" i="4"/>
  <c r="V282" i="9" s="1"/>
  <c r="AW293" i="4"/>
  <c r="W282" i="9" s="1"/>
  <c r="AX293" i="4"/>
  <c r="X282" i="9" s="1"/>
  <c r="AY293" i="4"/>
  <c r="Y282" i="9" s="1"/>
  <c r="AZ293" i="4"/>
  <c r="Z282" i="9" s="1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Q283" i="9" s="1"/>
  <c r="AR294" i="4"/>
  <c r="R283" i="9" s="1"/>
  <c r="AS294" i="4"/>
  <c r="S283" i="9" s="1"/>
  <c r="AT294" i="4"/>
  <c r="T283" i="9" s="1"/>
  <c r="AU294" i="4"/>
  <c r="U283" i="9" s="1"/>
  <c r="AV294" i="4"/>
  <c r="V283" i="9" s="1"/>
  <c r="AW294" i="4"/>
  <c r="W283" i="9" s="1"/>
  <c r="AX294" i="4"/>
  <c r="X283" i="9" s="1"/>
  <c r="AY294" i="4"/>
  <c r="Y283" i="9" s="1"/>
  <c r="AZ294" i="4"/>
  <c r="Z283" i="9" s="1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Q284" i="9" s="1"/>
  <c r="AR295" i="4"/>
  <c r="R284" i="9" s="1"/>
  <c r="AS295" i="4"/>
  <c r="S284" i="9" s="1"/>
  <c r="AT295" i="4"/>
  <c r="T284" i="9" s="1"/>
  <c r="AU295" i="4"/>
  <c r="U284" i="9" s="1"/>
  <c r="AV295" i="4"/>
  <c r="V284" i="9" s="1"/>
  <c r="AW295" i="4"/>
  <c r="W284" i="9" s="1"/>
  <c r="AX295" i="4"/>
  <c r="X284" i="9" s="1"/>
  <c r="AY295" i="4"/>
  <c r="Y284" i="9" s="1"/>
  <c r="AZ295" i="4"/>
  <c r="Z284" i="9" s="1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Q285" i="9" s="1"/>
  <c r="AR296" i="4"/>
  <c r="R285" i="9" s="1"/>
  <c r="AS296" i="4"/>
  <c r="S285" i="9" s="1"/>
  <c r="AT296" i="4"/>
  <c r="T285" i="9" s="1"/>
  <c r="AU296" i="4"/>
  <c r="U285" i="9" s="1"/>
  <c r="AV296" i="4"/>
  <c r="V285" i="9" s="1"/>
  <c r="AW296" i="4"/>
  <c r="W285" i="9" s="1"/>
  <c r="AX296" i="4"/>
  <c r="X285" i="9" s="1"/>
  <c r="AY296" i="4"/>
  <c r="Y285" i="9" s="1"/>
  <c r="AZ296" i="4"/>
  <c r="Z285" i="9" s="1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Q286" i="9" s="1"/>
  <c r="AR297" i="4"/>
  <c r="R286" i="9" s="1"/>
  <c r="AS297" i="4"/>
  <c r="S286" i="9" s="1"/>
  <c r="AT297" i="4"/>
  <c r="T286" i="9" s="1"/>
  <c r="AU297" i="4"/>
  <c r="U286" i="9" s="1"/>
  <c r="AV297" i="4"/>
  <c r="V286" i="9" s="1"/>
  <c r="AW297" i="4"/>
  <c r="W286" i="9" s="1"/>
  <c r="AX297" i="4"/>
  <c r="X286" i="9" s="1"/>
  <c r="AY297" i="4"/>
  <c r="Y286" i="9" s="1"/>
  <c r="AZ297" i="4"/>
  <c r="Z286" i="9" s="1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Q287" i="9" s="1"/>
  <c r="AR298" i="4"/>
  <c r="R287" i="9" s="1"/>
  <c r="AS298" i="4"/>
  <c r="S287" i="9" s="1"/>
  <c r="AT298" i="4"/>
  <c r="T287" i="9" s="1"/>
  <c r="AU298" i="4"/>
  <c r="U287" i="9" s="1"/>
  <c r="AV298" i="4"/>
  <c r="V287" i="9" s="1"/>
  <c r="AW298" i="4"/>
  <c r="W287" i="9" s="1"/>
  <c r="AX298" i="4"/>
  <c r="X287" i="9" s="1"/>
  <c r="AY298" i="4"/>
  <c r="Y287" i="9" s="1"/>
  <c r="AZ298" i="4"/>
  <c r="Z287" i="9" s="1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Q288" i="9" s="1"/>
  <c r="AR299" i="4"/>
  <c r="R288" i="9" s="1"/>
  <c r="AS299" i="4"/>
  <c r="S288" i="9" s="1"/>
  <c r="AT299" i="4"/>
  <c r="T288" i="9" s="1"/>
  <c r="AU299" i="4"/>
  <c r="U288" i="9" s="1"/>
  <c r="AV299" i="4"/>
  <c r="V288" i="9" s="1"/>
  <c r="AW299" i="4"/>
  <c r="W288" i="9" s="1"/>
  <c r="AX299" i="4"/>
  <c r="X288" i="9" s="1"/>
  <c r="AY299" i="4"/>
  <c r="Y288" i="9" s="1"/>
  <c r="AZ299" i="4"/>
  <c r="Z288" i="9" s="1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Q289" i="9" s="1"/>
  <c r="AR300" i="4"/>
  <c r="R289" i="9" s="1"/>
  <c r="AS300" i="4"/>
  <c r="S289" i="9" s="1"/>
  <c r="AT300" i="4"/>
  <c r="T289" i="9" s="1"/>
  <c r="AU300" i="4"/>
  <c r="U289" i="9" s="1"/>
  <c r="AV300" i="4"/>
  <c r="V289" i="9" s="1"/>
  <c r="AW300" i="4"/>
  <c r="W289" i="9" s="1"/>
  <c r="AX300" i="4"/>
  <c r="X289" i="9" s="1"/>
  <c r="AY300" i="4"/>
  <c r="Y289" i="9" s="1"/>
  <c r="AZ300" i="4"/>
  <c r="Z289" i="9" s="1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Q290" i="9" s="1"/>
  <c r="AR301" i="4"/>
  <c r="R290" i="9" s="1"/>
  <c r="AS301" i="4"/>
  <c r="S290" i="9" s="1"/>
  <c r="AT301" i="4"/>
  <c r="T290" i="9" s="1"/>
  <c r="AU301" i="4"/>
  <c r="U290" i="9" s="1"/>
  <c r="AV301" i="4"/>
  <c r="V290" i="9" s="1"/>
  <c r="AW301" i="4"/>
  <c r="W290" i="9" s="1"/>
  <c r="AX301" i="4"/>
  <c r="X290" i="9" s="1"/>
  <c r="AY301" i="4"/>
  <c r="Y290" i="9" s="1"/>
  <c r="AZ301" i="4"/>
  <c r="Z290" i="9" s="1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Q291" i="9" s="1"/>
  <c r="AR302" i="4"/>
  <c r="R291" i="9" s="1"/>
  <c r="AS302" i="4"/>
  <c r="S291" i="9" s="1"/>
  <c r="AT302" i="4"/>
  <c r="T291" i="9" s="1"/>
  <c r="AU302" i="4"/>
  <c r="U291" i="9" s="1"/>
  <c r="AV302" i="4"/>
  <c r="V291" i="9" s="1"/>
  <c r="AW302" i="4"/>
  <c r="W291" i="9" s="1"/>
  <c r="AX302" i="4"/>
  <c r="X291" i="9" s="1"/>
  <c r="AY302" i="4"/>
  <c r="Y291" i="9" s="1"/>
  <c r="AZ302" i="4"/>
  <c r="Z291" i="9" s="1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Q292" i="9" s="1"/>
  <c r="AR303" i="4"/>
  <c r="R292" i="9" s="1"/>
  <c r="AS303" i="4"/>
  <c r="S292" i="9" s="1"/>
  <c r="AT303" i="4"/>
  <c r="T292" i="9" s="1"/>
  <c r="AU303" i="4"/>
  <c r="U292" i="9" s="1"/>
  <c r="AV303" i="4"/>
  <c r="V292" i="9" s="1"/>
  <c r="AW303" i="4"/>
  <c r="W292" i="9" s="1"/>
  <c r="AX303" i="4"/>
  <c r="X292" i="9" s="1"/>
  <c r="AY303" i="4"/>
  <c r="Y292" i="9" s="1"/>
  <c r="AZ303" i="4"/>
  <c r="Z292" i="9" s="1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Q293" i="9" s="1"/>
  <c r="AR304" i="4"/>
  <c r="R293" i="9" s="1"/>
  <c r="AS304" i="4"/>
  <c r="S293" i="9" s="1"/>
  <c r="AT304" i="4"/>
  <c r="T293" i="9" s="1"/>
  <c r="AU304" i="4"/>
  <c r="U293" i="9" s="1"/>
  <c r="AV304" i="4"/>
  <c r="V293" i="9" s="1"/>
  <c r="AW304" i="4"/>
  <c r="W293" i="9" s="1"/>
  <c r="AX304" i="4"/>
  <c r="X293" i="9" s="1"/>
  <c r="AY304" i="4"/>
  <c r="Y293" i="9" s="1"/>
  <c r="AZ304" i="4"/>
  <c r="Z293" i="9" s="1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Q294" i="9" s="1"/>
  <c r="AR305" i="4"/>
  <c r="R294" i="9" s="1"/>
  <c r="AS305" i="4"/>
  <c r="S294" i="9" s="1"/>
  <c r="AT305" i="4"/>
  <c r="T294" i="9" s="1"/>
  <c r="AU305" i="4"/>
  <c r="U294" i="9" s="1"/>
  <c r="AV305" i="4"/>
  <c r="V294" i="9" s="1"/>
  <c r="AW305" i="4"/>
  <c r="W294" i="9" s="1"/>
  <c r="AX305" i="4"/>
  <c r="X294" i="9" s="1"/>
  <c r="AY305" i="4"/>
  <c r="Y294" i="9" s="1"/>
  <c r="AZ305" i="4"/>
  <c r="Z294" i="9" s="1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Q295" i="9" s="1"/>
  <c r="AR306" i="4"/>
  <c r="R295" i="9" s="1"/>
  <c r="AS306" i="4"/>
  <c r="S295" i="9" s="1"/>
  <c r="AT306" i="4"/>
  <c r="T295" i="9" s="1"/>
  <c r="AU306" i="4"/>
  <c r="U295" i="9" s="1"/>
  <c r="AV306" i="4"/>
  <c r="V295" i="9" s="1"/>
  <c r="AW306" i="4"/>
  <c r="W295" i="9" s="1"/>
  <c r="AX306" i="4"/>
  <c r="X295" i="9" s="1"/>
  <c r="AY306" i="4"/>
  <c r="Y295" i="9" s="1"/>
  <c r="AZ306" i="4"/>
  <c r="Z295" i="9" s="1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Q296" i="9" s="1"/>
  <c r="AR307" i="4"/>
  <c r="R296" i="9" s="1"/>
  <c r="AS307" i="4"/>
  <c r="S296" i="9" s="1"/>
  <c r="AT307" i="4"/>
  <c r="T296" i="9" s="1"/>
  <c r="AU307" i="4"/>
  <c r="U296" i="9" s="1"/>
  <c r="AV307" i="4"/>
  <c r="V296" i="9" s="1"/>
  <c r="AW307" i="4"/>
  <c r="W296" i="9" s="1"/>
  <c r="AX307" i="4"/>
  <c r="X296" i="9" s="1"/>
  <c r="AY307" i="4"/>
  <c r="Y296" i="9" s="1"/>
  <c r="AZ307" i="4"/>
  <c r="Z296" i="9" s="1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Q297" i="9" s="1"/>
  <c r="AR308" i="4"/>
  <c r="R297" i="9" s="1"/>
  <c r="AS308" i="4"/>
  <c r="S297" i="9" s="1"/>
  <c r="AT308" i="4"/>
  <c r="T297" i="9" s="1"/>
  <c r="AU308" i="4"/>
  <c r="U297" i="9" s="1"/>
  <c r="AV308" i="4"/>
  <c r="V297" i="9" s="1"/>
  <c r="AW308" i="4"/>
  <c r="W297" i="9" s="1"/>
  <c r="AX308" i="4"/>
  <c r="X297" i="9" s="1"/>
  <c r="AY308" i="4"/>
  <c r="Y297" i="9" s="1"/>
  <c r="AZ308" i="4"/>
  <c r="Z297" i="9" s="1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Q298" i="9" s="1"/>
  <c r="AR309" i="4"/>
  <c r="R298" i="9" s="1"/>
  <c r="AS309" i="4"/>
  <c r="S298" i="9" s="1"/>
  <c r="AT309" i="4"/>
  <c r="T298" i="9" s="1"/>
  <c r="AU309" i="4"/>
  <c r="U298" i="9" s="1"/>
  <c r="AV309" i="4"/>
  <c r="V298" i="9" s="1"/>
  <c r="AW309" i="4"/>
  <c r="W298" i="9" s="1"/>
  <c r="AX309" i="4"/>
  <c r="X298" i="9" s="1"/>
  <c r="AY309" i="4"/>
  <c r="Y298" i="9" s="1"/>
  <c r="AZ309" i="4"/>
  <c r="Z298" i="9" s="1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Q299" i="9" s="1"/>
  <c r="AR310" i="4"/>
  <c r="R299" i="9" s="1"/>
  <c r="AS310" i="4"/>
  <c r="S299" i="9" s="1"/>
  <c r="AT310" i="4"/>
  <c r="T299" i="9" s="1"/>
  <c r="AU310" i="4"/>
  <c r="U299" i="9" s="1"/>
  <c r="AV310" i="4"/>
  <c r="V299" i="9" s="1"/>
  <c r="AW310" i="4"/>
  <c r="W299" i="9" s="1"/>
  <c r="AX310" i="4"/>
  <c r="X299" i="9" s="1"/>
  <c r="AY310" i="4"/>
  <c r="Y299" i="9" s="1"/>
  <c r="AZ310" i="4"/>
  <c r="Z299" i="9" s="1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Q300" i="9" s="1"/>
  <c r="AR311" i="4"/>
  <c r="R300" i="9" s="1"/>
  <c r="AS311" i="4"/>
  <c r="S300" i="9" s="1"/>
  <c r="AT311" i="4"/>
  <c r="T300" i="9" s="1"/>
  <c r="AU311" i="4"/>
  <c r="U300" i="9" s="1"/>
  <c r="AV311" i="4"/>
  <c r="V300" i="9" s="1"/>
  <c r="AW311" i="4"/>
  <c r="W300" i="9" s="1"/>
  <c r="AX311" i="4"/>
  <c r="X300" i="9" s="1"/>
  <c r="AY311" i="4"/>
  <c r="Y300" i="9" s="1"/>
  <c r="AZ311" i="4"/>
  <c r="Z300" i="9" s="1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Q301" i="9" s="1"/>
  <c r="AR312" i="4"/>
  <c r="R301" i="9" s="1"/>
  <c r="AS312" i="4"/>
  <c r="S301" i="9" s="1"/>
  <c r="AT312" i="4"/>
  <c r="T301" i="9" s="1"/>
  <c r="AU312" i="4"/>
  <c r="U301" i="9" s="1"/>
  <c r="AV312" i="4"/>
  <c r="V301" i="9" s="1"/>
  <c r="AW312" i="4"/>
  <c r="W301" i="9" s="1"/>
  <c r="AX312" i="4"/>
  <c r="X301" i="9" s="1"/>
  <c r="AY312" i="4"/>
  <c r="Y301" i="9" s="1"/>
  <c r="AZ312" i="4"/>
  <c r="Z301" i="9" s="1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Q302" i="9" s="1"/>
  <c r="AR313" i="4"/>
  <c r="R302" i="9" s="1"/>
  <c r="AS313" i="4"/>
  <c r="S302" i="9" s="1"/>
  <c r="AT313" i="4"/>
  <c r="T302" i="9" s="1"/>
  <c r="AU313" i="4"/>
  <c r="U302" i="9" s="1"/>
  <c r="AV313" i="4"/>
  <c r="V302" i="9" s="1"/>
  <c r="AW313" i="4"/>
  <c r="W302" i="9" s="1"/>
  <c r="AX313" i="4"/>
  <c r="X302" i="9" s="1"/>
  <c r="AY313" i="4"/>
  <c r="Y302" i="9" s="1"/>
  <c r="AZ313" i="4"/>
  <c r="Z302" i="9" s="1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Q303" i="9" s="1"/>
  <c r="AR314" i="4"/>
  <c r="R303" i="9" s="1"/>
  <c r="AS314" i="4"/>
  <c r="S303" i="9" s="1"/>
  <c r="AT314" i="4"/>
  <c r="T303" i="9" s="1"/>
  <c r="AU314" i="4"/>
  <c r="U303" i="9" s="1"/>
  <c r="AV314" i="4"/>
  <c r="V303" i="9" s="1"/>
  <c r="AW314" i="4"/>
  <c r="W303" i="9" s="1"/>
  <c r="AX314" i="4"/>
  <c r="X303" i="9" s="1"/>
  <c r="AY314" i="4"/>
  <c r="Y303" i="9" s="1"/>
  <c r="AZ314" i="4"/>
  <c r="Z303" i="9" s="1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Q304" i="9" s="1"/>
  <c r="AR315" i="4"/>
  <c r="R304" i="9" s="1"/>
  <c r="AS315" i="4"/>
  <c r="S304" i="9" s="1"/>
  <c r="AT315" i="4"/>
  <c r="T304" i="9" s="1"/>
  <c r="AU315" i="4"/>
  <c r="U304" i="9" s="1"/>
  <c r="AV315" i="4"/>
  <c r="V304" i="9" s="1"/>
  <c r="AW315" i="4"/>
  <c r="W304" i="9" s="1"/>
  <c r="AX315" i="4"/>
  <c r="X304" i="9" s="1"/>
  <c r="AY315" i="4"/>
  <c r="Y304" i="9" s="1"/>
  <c r="AZ315" i="4"/>
  <c r="Z304" i="9" s="1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Q305" i="9" s="1"/>
  <c r="AR316" i="4"/>
  <c r="R305" i="9" s="1"/>
  <c r="AS316" i="4"/>
  <c r="S305" i="9" s="1"/>
  <c r="AT316" i="4"/>
  <c r="T305" i="9" s="1"/>
  <c r="AU316" i="4"/>
  <c r="U305" i="9" s="1"/>
  <c r="AV316" i="4"/>
  <c r="V305" i="9" s="1"/>
  <c r="AW316" i="4"/>
  <c r="W305" i="9" s="1"/>
  <c r="AX316" i="4"/>
  <c r="X305" i="9" s="1"/>
  <c r="AY316" i="4"/>
  <c r="Y305" i="9" s="1"/>
  <c r="AZ316" i="4"/>
  <c r="Z305" i="9" s="1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Q306" i="9" s="1"/>
  <c r="AR317" i="4"/>
  <c r="R306" i="9" s="1"/>
  <c r="AS317" i="4"/>
  <c r="S306" i="9" s="1"/>
  <c r="AT317" i="4"/>
  <c r="T306" i="9" s="1"/>
  <c r="AU317" i="4"/>
  <c r="U306" i="9" s="1"/>
  <c r="AV317" i="4"/>
  <c r="V306" i="9" s="1"/>
  <c r="AW317" i="4"/>
  <c r="W306" i="9" s="1"/>
  <c r="AX317" i="4"/>
  <c r="X306" i="9" s="1"/>
  <c r="AY317" i="4"/>
  <c r="Y306" i="9" s="1"/>
  <c r="AZ317" i="4"/>
  <c r="Z306" i="9" s="1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Q307" i="9" s="1"/>
  <c r="AR318" i="4"/>
  <c r="R307" i="9" s="1"/>
  <c r="AS318" i="4"/>
  <c r="S307" i="9" s="1"/>
  <c r="AT318" i="4"/>
  <c r="T307" i="9" s="1"/>
  <c r="AU318" i="4"/>
  <c r="U307" i="9" s="1"/>
  <c r="AV318" i="4"/>
  <c r="V307" i="9" s="1"/>
  <c r="AW318" i="4"/>
  <c r="W307" i="9" s="1"/>
  <c r="AX318" i="4"/>
  <c r="X307" i="9" s="1"/>
  <c r="AY318" i="4"/>
  <c r="Y307" i="9" s="1"/>
  <c r="AZ318" i="4"/>
  <c r="Z307" i="9" s="1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Q308" i="9" s="1"/>
  <c r="AR319" i="4"/>
  <c r="R308" i="9" s="1"/>
  <c r="AS319" i="4"/>
  <c r="S308" i="9" s="1"/>
  <c r="AT319" i="4"/>
  <c r="T308" i="9" s="1"/>
  <c r="AU319" i="4"/>
  <c r="U308" i="9" s="1"/>
  <c r="AV319" i="4"/>
  <c r="V308" i="9" s="1"/>
  <c r="AW319" i="4"/>
  <c r="W308" i="9" s="1"/>
  <c r="AX319" i="4"/>
  <c r="X308" i="9" s="1"/>
  <c r="AY319" i="4"/>
  <c r="Y308" i="9" s="1"/>
  <c r="AZ319" i="4"/>
  <c r="Z308" i="9" s="1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Q309" i="9" s="1"/>
  <c r="AR320" i="4"/>
  <c r="R309" i="9" s="1"/>
  <c r="AS320" i="4"/>
  <c r="S309" i="9" s="1"/>
  <c r="AT320" i="4"/>
  <c r="T309" i="9" s="1"/>
  <c r="AU320" i="4"/>
  <c r="U309" i="9" s="1"/>
  <c r="AV320" i="4"/>
  <c r="V309" i="9" s="1"/>
  <c r="AW320" i="4"/>
  <c r="W309" i="9" s="1"/>
  <c r="AX320" i="4"/>
  <c r="X309" i="9" s="1"/>
  <c r="AY320" i="4"/>
  <c r="Y309" i="9" s="1"/>
  <c r="AZ320" i="4"/>
  <c r="Z309" i="9" s="1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Q310" i="9" s="1"/>
  <c r="AR321" i="4"/>
  <c r="R310" i="9" s="1"/>
  <c r="AS321" i="4"/>
  <c r="S310" i="9" s="1"/>
  <c r="AT321" i="4"/>
  <c r="T310" i="9" s="1"/>
  <c r="AU321" i="4"/>
  <c r="U310" i="9" s="1"/>
  <c r="AV321" i="4"/>
  <c r="V310" i="9" s="1"/>
  <c r="AW321" i="4"/>
  <c r="W310" i="9" s="1"/>
  <c r="AX321" i="4"/>
  <c r="X310" i="9" s="1"/>
  <c r="AY321" i="4"/>
  <c r="Y310" i="9" s="1"/>
  <c r="AZ321" i="4"/>
  <c r="Z310" i="9" s="1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Q311" i="9" s="1"/>
  <c r="AR322" i="4"/>
  <c r="R311" i="9" s="1"/>
  <c r="AS322" i="4"/>
  <c r="S311" i="9" s="1"/>
  <c r="AT322" i="4"/>
  <c r="T311" i="9" s="1"/>
  <c r="AU322" i="4"/>
  <c r="U311" i="9" s="1"/>
  <c r="AV322" i="4"/>
  <c r="V311" i="9" s="1"/>
  <c r="AW322" i="4"/>
  <c r="W311" i="9" s="1"/>
  <c r="AX322" i="4"/>
  <c r="X311" i="9" s="1"/>
  <c r="AY322" i="4"/>
  <c r="Y311" i="9" s="1"/>
  <c r="AZ322" i="4"/>
  <c r="Z311" i="9" s="1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Q312" i="9" s="1"/>
  <c r="AR323" i="4"/>
  <c r="R312" i="9" s="1"/>
  <c r="R313" i="5" s="1"/>
  <c r="AS323" i="4"/>
  <c r="S312" i="9" s="1"/>
  <c r="AT323" i="4"/>
  <c r="T312" i="9" s="1"/>
  <c r="AU323" i="4"/>
  <c r="U312" i="9" s="1"/>
  <c r="AV323" i="4"/>
  <c r="V312" i="9" s="1"/>
  <c r="V313" i="5" s="1"/>
  <c r="AW323" i="4"/>
  <c r="W312" i="9" s="1"/>
  <c r="AX323" i="4"/>
  <c r="X312" i="9" s="1"/>
  <c r="X313" i="5" s="1"/>
  <c r="AY323" i="4"/>
  <c r="Y312" i="9" s="1"/>
  <c r="AZ323" i="4"/>
  <c r="Z312" i="9" s="1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Q313" i="9" s="1"/>
  <c r="AR324" i="4"/>
  <c r="R313" i="9" s="1"/>
  <c r="R314" i="5" s="1"/>
  <c r="AS324" i="4"/>
  <c r="S313" i="9" s="1"/>
  <c r="AT324" i="4"/>
  <c r="T313" i="9" s="1"/>
  <c r="AU324" i="4"/>
  <c r="U313" i="9" s="1"/>
  <c r="AV324" i="4"/>
  <c r="V313" i="9" s="1"/>
  <c r="V314" i="5" s="1"/>
  <c r="AW324" i="4"/>
  <c r="W313" i="9" s="1"/>
  <c r="AX324" i="4"/>
  <c r="X313" i="9" s="1"/>
  <c r="X314" i="5" s="1"/>
  <c r="AY324" i="4"/>
  <c r="Y313" i="9" s="1"/>
  <c r="AZ324" i="4"/>
  <c r="Z313" i="9" s="1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Q314" i="9" s="1"/>
  <c r="AR325" i="4"/>
  <c r="R314" i="9" s="1"/>
  <c r="R315" i="5" s="1"/>
  <c r="AS325" i="4"/>
  <c r="S314" i="9" s="1"/>
  <c r="AT325" i="4"/>
  <c r="T314" i="9" s="1"/>
  <c r="AU325" i="4"/>
  <c r="U314" i="9" s="1"/>
  <c r="AV325" i="4"/>
  <c r="V314" i="9" s="1"/>
  <c r="V315" i="5" s="1"/>
  <c r="AW325" i="4"/>
  <c r="W314" i="9" s="1"/>
  <c r="AX325" i="4"/>
  <c r="X314" i="9" s="1"/>
  <c r="X315" i="5" s="1"/>
  <c r="AY325" i="4"/>
  <c r="Y314" i="9" s="1"/>
  <c r="AZ325" i="4"/>
  <c r="Z314" i="9" s="1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Q315" i="9" s="1"/>
  <c r="AR326" i="4"/>
  <c r="R315" i="9" s="1"/>
  <c r="R316" i="5" s="1"/>
  <c r="AS326" i="4"/>
  <c r="S315" i="9" s="1"/>
  <c r="AT326" i="4"/>
  <c r="T315" i="9" s="1"/>
  <c r="AU326" i="4"/>
  <c r="U315" i="9" s="1"/>
  <c r="AV326" i="4"/>
  <c r="V315" i="9" s="1"/>
  <c r="V316" i="5" s="1"/>
  <c r="AW326" i="4"/>
  <c r="W315" i="9" s="1"/>
  <c r="AX326" i="4"/>
  <c r="X315" i="9" s="1"/>
  <c r="X316" i="5" s="1"/>
  <c r="AY326" i="4"/>
  <c r="Y315" i="9" s="1"/>
  <c r="AZ326" i="4"/>
  <c r="Z315" i="9" s="1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Q316" i="9" s="1"/>
  <c r="AR327" i="4"/>
  <c r="R316" i="9" s="1"/>
  <c r="R317" i="5" s="1"/>
  <c r="AS327" i="4"/>
  <c r="S316" i="9" s="1"/>
  <c r="AT327" i="4"/>
  <c r="T316" i="9" s="1"/>
  <c r="AU327" i="4"/>
  <c r="U316" i="9" s="1"/>
  <c r="AV327" i="4"/>
  <c r="V316" i="9" s="1"/>
  <c r="V317" i="5" s="1"/>
  <c r="AW327" i="4"/>
  <c r="W316" i="9" s="1"/>
  <c r="AX327" i="4"/>
  <c r="X316" i="9" s="1"/>
  <c r="X317" i="5" s="1"/>
  <c r="AY327" i="4"/>
  <c r="Y316" i="9" s="1"/>
  <c r="AZ327" i="4"/>
  <c r="Z316" i="9" s="1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Q317" i="9" s="1"/>
  <c r="AR328" i="4"/>
  <c r="R317" i="9" s="1"/>
  <c r="AS328" i="4"/>
  <c r="S317" i="9" s="1"/>
  <c r="AT328" i="4"/>
  <c r="T317" i="9" s="1"/>
  <c r="AU328" i="4"/>
  <c r="U317" i="9" s="1"/>
  <c r="AV328" i="4"/>
  <c r="V317" i="9" s="1"/>
  <c r="AW328" i="4"/>
  <c r="W317" i="9" s="1"/>
  <c r="AX328" i="4"/>
  <c r="X317" i="9" s="1"/>
  <c r="AY328" i="4"/>
  <c r="Y317" i="9" s="1"/>
  <c r="AZ328" i="4"/>
  <c r="Z317" i="9" s="1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Q318" i="9" s="1"/>
  <c r="AR329" i="4"/>
  <c r="R318" i="9" s="1"/>
  <c r="AS329" i="4"/>
  <c r="S318" i="9" s="1"/>
  <c r="AT329" i="4"/>
  <c r="T318" i="9" s="1"/>
  <c r="AU329" i="4"/>
  <c r="U318" i="9" s="1"/>
  <c r="AV329" i="4"/>
  <c r="V318" i="9" s="1"/>
  <c r="AW329" i="4"/>
  <c r="W318" i="9" s="1"/>
  <c r="AX329" i="4"/>
  <c r="X318" i="9" s="1"/>
  <c r="AY329" i="4"/>
  <c r="Y318" i="9" s="1"/>
  <c r="AZ329" i="4"/>
  <c r="Z318" i="9" s="1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Q319" i="9" s="1"/>
  <c r="AR330" i="4"/>
  <c r="R319" i="9" s="1"/>
  <c r="AS330" i="4"/>
  <c r="S319" i="9" s="1"/>
  <c r="AT330" i="4"/>
  <c r="T319" i="9" s="1"/>
  <c r="AU330" i="4"/>
  <c r="U319" i="9" s="1"/>
  <c r="AV330" i="4"/>
  <c r="V319" i="9" s="1"/>
  <c r="AW330" i="4"/>
  <c r="W319" i="9" s="1"/>
  <c r="AX330" i="4"/>
  <c r="X319" i="9" s="1"/>
  <c r="AY330" i="4"/>
  <c r="Y319" i="9" s="1"/>
  <c r="AZ330" i="4"/>
  <c r="Z319" i="9" s="1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Q320" i="9" s="1"/>
  <c r="AR331" i="4"/>
  <c r="R320" i="9" s="1"/>
  <c r="AS331" i="4"/>
  <c r="S320" i="9" s="1"/>
  <c r="AT331" i="4"/>
  <c r="T320" i="9" s="1"/>
  <c r="AU331" i="4"/>
  <c r="U320" i="9" s="1"/>
  <c r="AV331" i="4"/>
  <c r="V320" i="9" s="1"/>
  <c r="AW331" i="4"/>
  <c r="W320" i="9" s="1"/>
  <c r="AX331" i="4"/>
  <c r="X320" i="9" s="1"/>
  <c r="AY331" i="4"/>
  <c r="Y320" i="9" s="1"/>
  <c r="AZ331" i="4"/>
  <c r="Z320" i="9" s="1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Q321" i="9" s="1"/>
  <c r="AR332" i="4"/>
  <c r="R321" i="9" s="1"/>
  <c r="AS332" i="4"/>
  <c r="S321" i="9" s="1"/>
  <c r="AT332" i="4"/>
  <c r="T321" i="9" s="1"/>
  <c r="AU332" i="4"/>
  <c r="U321" i="9" s="1"/>
  <c r="AV332" i="4"/>
  <c r="V321" i="9" s="1"/>
  <c r="AW332" i="4"/>
  <c r="W321" i="9" s="1"/>
  <c r="AX332" i="4"/>
  <c r="X321" i="9" s="1"/>
  <c r="AY332" i="4"/>
  <c r="Y321" i="9" s="1"/>
  <c r="AZ332" i="4"/>
  <c r="Z321" i="9" s="1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Q322" i="9" s="1"/>
  <c r="AR333" i="4"/>
  <c r="R322" i="9" s="1"/>
  <c r="AS333" i="4"/>
  <c r="S322" i="9" s="1"/>
  <c r="AT333" i="4"/>
  <c r="T322" i="9" s="1"/>
  <c r="AU333" i="4"/>
  <c r="U322" i="9" s="1"/>
  <c r="AV333" i="4"/>
  <c r="V322" i="9" s="1"/>
  <c r="AW333" i="4"/>
  <c r="W322" i="9" s="1"/>
  <c r="AX333" i="4"/>
  <c r="X322" i="9" s="1"/>
  <c r="AY333" i="4"/>
  <c r="Y322" i="9" s="1"/>
  <c r="AZ333" i="4"/>
  <c r="Z322" i="9" s="1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Q323" i="9" s="1"/>
  <c r="AR334" i="4"/>
  <c r="R323" i="9" s="1"/>
  <c r="AS334" i="4"/>
  <c r="S323" i="9" s="1"/>
  <c r="AT334" i="4"/>
  <c r="T323" i="9" s="1"/>
  <c r="AU334" i="4"/>
  <c r="U323" i="9" s="1"/>
  <c r="AV334" i="4"/>
  <c r="V323" i="9" s="1"/>
  <c r="AW334" i="4"/>
  <c r="W323" i="9" s="1"/>
  <c r="AX334" i="4"/>
  <c r="X323" i="9" s="1"/>
  <c r="AY334" i="4"/>
  <c r="Y323" i="9" s="1"/>
  <c r="AZ334" i="4"/>
  <c r="Z323" i="9" s="1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Q324" i="9" s="1"/>
  <c r="AR335" i="4"/>
  <c r="R324" i="9" s="1"/>
  <c r="AS335" i="4"/>
  <c r="S324" i="9" s="1"/>
  <c r="AT335" i="4"/>
  <c r="T324" i="9" s="1"/>
  <c r="AU335" i="4"/>
  <c r="U324" i="9" s="1"/>
  <c r="AV335" i="4"/>
  <c r="V324" i="9" s="1"/>
  <c r="AW335" i="4"/>
  <c r="W324" i="9" s="1"/>
  <c r="AX335" i="4"/>
  <c r="X324" i="9" s="1"/>
  <c r="AY335" i="4"/>
  <c r="Y324" i="9" s="1"/>
  <c r="AZ335" i="4"/>
  <c r="Z324" i="9" s="1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Q325" i="9" s="1"/>
  <c r="AR336" i="4"/>
  <c r="R325" i="9" s="1"/>
  <c r="AS336" i="4"/>
  <c r="S325" i="9" s="1"/>
  <c r="AT336" i="4"/>
  <c r="T325" i="9" s="1"/>
  <c r="AU336" i="4"/>
  <c r="U325" i="9" s="1"/>
  <c r="AV336" i="4"/>
  <c r="V325" i="9" s="1"/>
  <c r="AW336" i="4"/>
  <c r="W325" i="9" s="1"/>
  <c r="AX336" i="4"/>
  <c r="X325" i="9" s="1"/>
  <c r="AY336" i="4"/>
  <c r="Y325" i="9" s="1"/>
  <c r="AZ336" i="4"/>
  <c r="Z325" i="9" s="1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Q326" i="9" s="1"/>
  <c r="AR337" i="4"/>
  <c r="R326" i="9" s="1"/>
  <c r="AS337" i="4"/>
  <c r="S326" i="9" s="1"/>
  <c r="AT337" i="4"/>
  <c r="T326" i="9" s="1"/>
  <c r="AU337" i="4"/>
  <c r="U326" i="9" s="1"/>
  <c r="AV337" i="4"/>
  <c r="V326" i="9" s="1"/>
  <c r="AW337" i="4"/>
  <c r="W326" i="9" s="1"/>
  <c r="AX337" i="4"/>
  <c r="X326" i="9" s="1"/>
  <c r="AY337" i="4"/>
  <c r="Y326" i="9" s="1"/>
  <c r="AZ337" i="4"/>
  <c r="Z326" i="9" s="1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Q327" i="9" s="1"/>
  <c r="AR338" i="4"/>
  <c r="R327" i="9" s="1"/>
  <c r="AS338" i="4"/>
  <c r="S327" i="9" s="1"/>
  <c r="AT338" i="4"/>
  <c r="T327" i="9" s="1"/>
  <c r="AU338" i="4"/>
  <c r="U327" i="9" s="1"/>
  <c r="AV338" i="4"/>
  <c r="V327" i="9" s="1"/>
  <c r="AW338" i="4"/>
  <c r="W327" i="9" s="1"/>
  <c r="AX338" i="4"/>
  <c r="X327" i="9" s="1"/>
  <c r="AY338" i="4"/>
  <c r="Y327" i="9" s="1"/>
  <c r="AZ338" i="4"/>
  <c r="Z327" i="9" s="1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Q328" i="9" s="1"/>
  <c r="AR339" i="4"/>
  <c r="R328" i="9" s="1"/>
  <c r="AS339" i="4"/>
  <c r="S328" i="9" s="1"/>
  <c r="AT339" i="4"/>
  <c r="T328" i="9" s="1"/>
  <c r="AU339" i="4"/>
  <c r="U328" i="9" s="1"/>
  <c r="AV339" i="4"/>
  <c r="V328" i="9" s="1"/>
  <c r="AW339" i="4"/>
  <c r="W328" i="9" s="1"/>
  <c r="AX339" i="4"/>
  <c r="X328" i="9" s="1"/>
  <c r="AY339" i="4"/>
  <c r="Y328" i="9" s="1"/>
  <c r="AZ339" i="4"/>
  <c r="Z328" i="9" s="1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Q329" i="9" s="1"/>
  <c r="AR340" i="4"/>
  <c r="R329" i="9" s="1"/>
  <c r="AS340" i="4"/>
  <c r="S329" i="9" s="1"/>
  <c r="AT340" i="4"/>
  <c r="T329" i="9" s="1"/>
  <c r="AU340" i="4"/>
  <c r="U329" i="9" s="1"/>
  <c r="AV340" i="4"/>
  <c r="V329" i="9" s="1"/>
  <c r="AW340" i="4"/>
  <c r="W329" i="9" s="1"/>
  <c r="AX340" i="4"/>
  <c r="X329" i="9" s="1"/>
  <c r="AY340" i="4"/>
  <c r="Y329" i="9" s="1"/>
  <c r="AZ340" i="4"/>
  <c r="Z329" i="9" s="1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Q330" i="9" s="1"/>
  <c r="AR341" i="4"/>
  <c r="R330" i="9" s="1"/>
  <c r="AS341" i="4"/>
  <c r="S330" i="9" s="1"/>
  <c r="AT341" i="4"/>
  <c r="T330" i="9" s="1"/>
  <c r="AU341" i="4"/>
  <c r="U330" i="9" s="1"/>
  <c r="AV341" i="4"/>
  <c r="V330" i="9" s="1"/>
  <c r="AW341" i="4"/>
  <c r="W330" i="9" s="1"/>
  <c r="AX341" i="4"/>
  <c r="X330" i="9" s="1"/>
  <c r="AY341" i="4"/>
  <c r="Y330" i="9" s="1"/>
  <c r="AZ341" i="4"/>
  <c r="Z330" i="9" s="1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Q331" i="9" s="1"/>
  <c r="AR342" i="4"/>
  <c r="R331" i="9" s="1"/>
  <c r="AS342" i="4"/>
  <c r="S331" i="9" s="1"/>
  <c r="AT342" i="4"/>
  <c r="T331" i="9" s="1"/>
  <c r="AU342" i="4"/>
  <c r="U331" i="9" s="1"/>
  <c r="AV342" i="4"/>
  <c r="V331" i="9" s="1"/>
  <c r="AW342" i="4"/>
  <c r="W331" i="9" s="1"/>
  <c r="AX342" i="4"/>
  <c r="X331" i="9" s="1"/>
  <c r="AY342" i="4"/>
  <c r="Y331" i="9" s="1"/>
  <c r="AZ342" i="4"/>
  <c r="Z331" i="9" s="1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Q332" i="9" s="1"/>
  <c r="AR343" i="4"/>
  <c r="R332" i="9" s="1"/>
  <c r="AS343" i="4"/>
  <c r="S332" i="9" s="1"/>
  <c r="AT343" i="4"/>
  <c r="T332" i="9" s="1"/>
  <c r="AU343" i="4"/>
  <c r="U332" i="9" s="1"/>
  <c r="AV343" i="4"/>
  <c r="V332" i="9" s="1"/>
  <c r="AW343" i="4"/>
  <c r="W332" i="9" s="1"/>
  <c r="AX343" i="4"/>
  <c r="X332" i="9" s="1"/>
  <c r="AY343" i="4"/>
  <c r="Y332" i="9" s="1"/>
  <c r="AZ343" i="4"/>
  <c r="Z332" i="9" s="1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Q333" i="9" s="1"/>
  <c r="AR344" i="4"/>
  <c r="R333" i="9" s="1"/>
  <c r="AS344" i="4"/>
  <c r="S333" i="9" s="1"/>
  <c r="AT344" i="4"/>
  <c r="T333" i="9" s="1"/>
  <c r="AU344" i="4"/>
  <c r="U333" i="9" s="1"/>
  <c r="AV344" i="4"/>
  <c r="V333" i="9" s="1"/>
  <c r="AW344" i="4"/>
  <c r="W333" i="9" s="1"/>
  <c r="AX344" i="4"/>
  <c r="X333" i="9" s="1"/>
  <c r="AY344" i="4"/>
  <c r="Y333" i="9" s="1"/>
  <c r="AZ344" i="4"/>
  <c r="Z333" i="9" s="1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Q334" i="9" s="1"/>
  <c r="AR345" i="4"/>
  <c r="R334" i="9" s="1"/>
  <c r="AS345" i="4"/>
  <c r="S334" i="9" s="1"/>
  <c r="AT345" i="4"/>
  <c r="T334" i="9" s="1"/>
  <c r="AU345" i="4"/>
  <c r="U334" i="9" s="1"/>
  <c r="AV345" i="4"/>
  <c r="V334" i="9" s="1"/>
  <c r="AW345" i="4"/>
  <c r="W334" i="9" s="1"/>
  <c r="AX345" i="4"/>
  <c r="X334" i="9" s="1"/>
  <c r="AY345" i="4"/>
  <c r="Y334" i="9" s="1"/>
  <c r="AZ345" i="4"/>
  <c r="Z334" i="9" s="1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Q335" i="9" s="1"/>
  <c r="AR346" i="4"/>
  <c r="R335" i="9" s="1"/>
  <c r="AS346" i="4"/>
  <c r="S335" i="9" s="1"/>
  <c r="AT346" i="4"/>
  <c r="T335" i="9" s="1"/>
  <c r="AU346" i="4"/>
  <c r="U335" i="9" s="1"/>
  <c r="AV346" i="4"/>
  <c r="V335" i="9" s="1"/>
  <c r="AW346" i="4"/>
  <c r="W335" i="9" s="1"/>
  <c r="AX346" i="4"/>
  <c r="X335" i="9" s="1"/>
  <c r="AY346" i="4"/>
  <c r="Y335" i="9" s="1"/>
  <c r="AZ346" i="4"/>
  <c r="Z335" i="9" s="1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Q336" i="9" s="1"/>
  <c r="AR347" i="4"/>
  <c r="R336" i="9" s="1"/>
  <c r="AS347" i="4"/>
  <c r="S336" i="9" s="1"/>
  <c r="AT347" i="4"/>
  <c r="T336" i="9" s="1"/>
  <c r="AU347" i="4"/>
  <c r="U336" i="9" s="1"/>
  <c r="AV347" i="4"/>
  <c r="V336" i="9" s="1"/>
  <c r="AW347" i="4"/>
  <c r="W336" i="9" s="1"/>
  <c r="AX347" i="4"/>
  <c r="X336" i="9" s="1"/>
  <c r="AY347" i="4"/>
  <c r="Y336" i="9" s="1"/>
  <c r="AZ347" i="4"/>
  <c r="Z336" i="9" s="1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Q337" i="9" s="1"/>
  <c r="AR348" i="4"/>
  <c r="R337" i="9" s="1"/>
  <c r="AS348" i="4"/>
  <c r="S337" i="9" s="1"/>
  <c r="AT348" i="4"/>
  <c r="T337" i="9" s="1"/>
  <c r="AU348" i="4"/>
  <c r="U337" i="9" s="1"/>
  <c r="AV348" i="4"/>
  <c r="V337" i="9" s="1"/>
  <c r="AW348" i="4"/>
  <c r="W337" i="9" s="1"/>
  <c r="AX348" i="4"/>
  <c r="X337" i="9" s="1"/>
  <c r="AY348" i="4"/>
  <c r="Y337" i="9" s="1"/>
  <c r="AZ348" i="4"/>
  <c r="Z337" i="9" s="1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Q338" i="9" s="1"/>
  <c r="AR349" i="4"/>
  <c r="R338" i="9" s="1"/>
  <c r="AS349" i="4"/>
  <c r="S338" i="9" s="1"/>
  <c r="AT349" i="4"/>
  <c r="T338" i="9" s="1"/>
  <c r="AU349" i="4"/>
  <c r="U338" i="9" s="1"/>
  <c r="AV349" i="4"/>
  <c r="V338" i="9" s="1"/>
  <c r="AW349" i="4"/>
  <c r="W338" i="9" s="1"/>
  <c r="AX349" i="4"/>
  <c r="X338" i="9" s="1"/>
  <c r="AY349" i="4"/>
  <c r="Y338" i="9" s="1"/>
  <c r="AZ349" i="4"/>
  <c r="Z338" i="9" s="1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Q339" i="9" s="1"/>
  <c r="AR350" i="4"/>
  <c r="R339" i="9" s="1"/>
  <c r="AS350" i="4"/>
  <c r="S339" i="9" s="1"/>
  <c r="AT350" i="4"/>
  <c r="T339" i="9" s="1"/>
  <c r="AU350" i="4"/>
  <c r="U339" i="9" s="1"/>
  <c r="AV350" i="4"/>
  <c r="V339" i="9" s="1"/>
  <c r="AW350" i="4"/>
  <c r="W339" i="9" s="1"/>
  <c r="AX350" i="4"/>
  <c r="X339" i="9" s="1"/>
  <c r="AY350" i="4"/>
  <c r="Y339" i="9" s="1"/>
  <c r="AZ350" i="4"/>
  <c r="Z339" i="9" s="1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Q340" i="9" s="1"/>
  <c r="AR351" i="4"/>
  <c r="R340" i="9" s="1"/>
  <c r="AS351" i="4"/>
  <c r="S340" i="9" s="1"/>
  <c r="AT351" i="4"/>
  <c r="T340" i="9" s="1"/>
  <c r="AU351" i="4"/>
  <c r="U340" i="9" s="1"/>
  <c r="AV351" i="4"/>
  <c r="V340" i="9" s="1"/>
  <c r="AW351" i="4"/>
  <c r="W340" i="9" s="1"/>
  <c r="AX351" i="4"/>
  <c r="X340" i="9" s="1"/>
  <c r="AY351" i="4"/>
  <c r="Y340" i="9" s="1"/>
  <c r="AZ351" i="4"/>
  <c r="Z340" i="9" s="1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Q341" i="9" s="1"/>
  <c r="AR352" i="4"/>
  <c r="R341" i="9" s="1"/>
  <c r="AS352" i="4"/>
  <c r="S341" i="9" s="1"/>
  <c r="AT352" i="4"/>
  <c r="T341" i="9" s="1"/>
  <c r="AU352" i="4"/>
  <c r="U341" i="9" s="1"/>
  <c r="AV352" i="4"/>
  <c r="V341" i="9" s="1"/>
  <c r="AW352" i="4"/>
  <c r="W341" i="9" s="1"/>
  <c r="AX352" i="4"/>
  <c r="X341" i="9" s="1"/>
  <c r="AY352" i="4"/>
  <c r="Y341" i="9" s="1"/>
  <c r="AZ352" i="4"/>
  <c r="Z341" i="9" s="1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Q342" i="9" s="1"/>
  <c r="AR353" i="4"/>
  <c r="R342" i="9" s="1"/>
  <c r="AS353" i="4"/>
  <c r="S342" i="9" s="1"/>
  <c r="AT353" i="4"/>
  <c r="T342" i="9" s="1"/>
  <c r="AU353" i="4"/>
  <c r="U342" i="9" s="1"/>
  <c r="AV353" i="4"/>
  <c r="V342" i="9" s="1"/>
  <c r="AW353" i="4"/>
  <c r="W342" i="9" s="1"/>
  <c r="AX353" i="4"/>
  <c r="X342" i="9" s="1"/>
  <c r="AY353" i="4"/>
  <c r="Y342" i="9" s="1"/>
  <c r="AZ353" i="4"/>
  <c r="Z342" i="9" s="1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Q343" i="9" s="1"/>
  <c r="AR354" i="4"/>
  <c r="R343" i="9" s="1"/>
  <c r="AS354" i="4"/>
  <c r="S343" i="9" s="1"/>
  <c r="AT354" i="4"/>
  <c r="T343" i="9" s="1"/>
  <c r="AU354" i="4"/>
  <c r="U343" i="9" s="1"/>
  <c r="AV354" i="4"/>
  <c r="V343" i="9" s="1"/>
  <c r="AW354" i="4"/>
  <c r="W343" i="9" s="1"/>
  <c r="AX354" i="4"/>
  <c r="X343" i="9" s="1"/>
  <c r="AY354" i="4"/>
  <c r="Y343" i="9" s="1"/>
  <c r="AZ354" i="4"/>
  <c r="Z343" i="9" s="1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Q344" i="9" s="1"/>
  <c r="AR355" i="4"/>
  <c r="R344" i="9" s="1"/>
  <c r="AS355" i="4"/>
  <c r="S344" i="9" s="1"/>
  <c r="AT355" i="4"/>
  <c r="T344" i="9" s="1"/>
  <c r="AU355" i="4"/>
  <c r="U344" i="9" s="1"/>
  <c r="AV355" i="4"/>
  <c r="V344" i="9" s="1"/>
  <c r="AW355" i="4"/>
  <c r="W344" i="9" s="1"/>
  <c r="AX355" i="4"/>
  <c r="X344" i="9" s="1"/>
  <c r="AY355" i="4"/>
  <c r="Y344" i="9" s="1"/>
  <c r="AZ355" i="4"/>
  <c r="Z344" i="9" s="1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Q345" i="9" s="1"/>
  <c r="AR356" i="4"/>
  <c r="R345" i="9" s="1"/>
  <c r="AS356" i="4"/>
  <c r="S345" i="9" s="1"/>
  <c r="AT356" i="4"/>
  <c r="T345" i="9" s="1"/>
  <c r="AU356" i="4"/>
  <c r="U345" i="9" s="1"/>
  <c r="AV356" i="4"/>
  <c r="V345" i="9" s="1"/>
  <c r="AW356" i="4"/>
  <c r="W345" i="9" s="1"/>
  <c r="AX356" i="4"/>
  <c r="X345" i="9" s="1"/>
  <c r="AY356" i="4"/>
  <c r="Y345" i="9" s="1"/>
  <c r="AZ356" i="4"/>
  <c r="Z345" i="9" s="1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Q346" i="9" s="1"/>
  <c r="AR357" i="4"/>
  <c r="R346" i="9" s="1"/>
  <c r="AS357" i="4"/>
  <c r="S346" i="9" s="1"/>
  <c r="AT357" i="4"/>
  <c r="T346" i="9" s="1"/>
  <c r="AU357" i="4"/>
  <c r="U346" i="9" s="1"/>
  <c r="AV357" i="4"/>
  <c r="V346" i="9" s="1"/>
  <c r="AW357" i="4"/>
  <c r="W346" i="9" s="1"/>
  <c r="AX357" i="4"/>
  <c r="X346" i="9" s="1"/>
  <c r="AY357" i="4"/>
  <c r="Y346" i="9" s="1"/>
  <c r="AZ357" i="4"/>
  <c r="Z346" i="9" s="1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Q347" i="9" s="1"/>
  <c r="AR358" i="4"/>
  <c r="R347" i="9" s="1"/>
  <c r="AS358" i="4"/>
  <c r="S347" i="9" s="1"/>
  <c r="AT358" i="4"/>
  <c r="T347" i="9" s="1"/>
  <c r="AU358" i="4"/>
  <c r="U347" i="9" s="1"/>
  <c r="AV358" i="4"/>
  <c r="V347" i="9" s="1"/>
  <c r="AW358" i="4"/>
  <c r="W347" i="9" s="1"/>
  <c r="AX358" i="4"/>
  <c r="X347" i="9" s="1"/>
  <c r="AY358" i="4"/>
  <c r="Y347" i="9" s="1"/>
  <c r="AZ358" i="4"/>
  <c r="Z347" i="9" s="1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Q348" i="9" s="1"/>
  <c r="AR359" i="4"/>
  <c r="R348" i="9" s="1"/>
  <c r="AS359" i="4"/>
  <c r="S348" i="9" s="1"/>
  <c r="AT359" i="4"/>
  <c r="T348" i="9" s="1"/>
  <c r="AU359" i="4"/>
  <c r="U348" i="9" s="1"/>
  <c r="AV359" i="4"/>
  <c r="V348" i="9" s="1"/>
  <c r="AW359" i="4"/>
  <c r="W348" i="9" s="1"/>
  <c r="AX359" i="4"/>
  <c r="X348" i="9" s="1"/>
  <c r="AY359" i="4"/>
  <c r="Y348" i="9" s="1"/>
  <c r="AZ359" i="4"/>
  <c r="Z348" i="9" s="1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Q349" i="9" s="1"/>
  <c r="AR360" i="4"/>
  <c r="R349" i="9" s="1"/>
  <c r="AS360" i="4"/>
  <c r="S349" i="9" s="1"/>
  <c r="AT360" i="4"/>
  <c r="T349" i="9" s="1"/>
  <c r="AU360" i="4"/>
  <c r="U349" i="9" s="1"/>
  <c r="AV360" i="4"/>
  <c r="V349" i="9" s="1"/>
  <c r="AW360" i="4"/>
  <c r="W349" i="9" s="1"/>
  <c r="AX360" i="4"/>
  <c r="X349" i="9" s="1"/>
  <c r="AY360" i="4"/>
  <c r="Y349" i="9" s="1"/>
  <c r="AZ360" i="4"/>
  <c r="Z349" i="9" s="1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Q350" i="9" s="1"/>
  <c r="AR361" i="4"/>
  <c r="R350" i="9" s="1"/>
  <c r="AS361" i="4"/>
  <c r="S350" i="9" s="1"/>
  <c r="AT361" i="4"/>
  <c r="T350" i="9" s="1"/>
  <c r="AU361" i="4"/>
  <c r="U350" i="9" s="1"/>
  <c r="AV361" i="4"/>
  <c r="V350" i="9" s="1"/>
  <c r="AW361" i="4"/>
  <c r="W350" i="9" s="1"/>
  <c r="AX361" i="4"/>
  <c r="X350" i="9" s="1"/>
  <c r="AY361" i="4"/>
  <c r="Y350" i="9" s="1"/>
  <c r="AZ361" i="4"/>
  <c r="Z350" i="9" s="1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Q351" i="9" s="1"/>
  <c r="AR362" i="4"/>
  <c r="R351" i="9" s="1"/>
  <c r="AS362" i="4"/>
  <c r="S351" i="9" s="1"/>
  <c r="AT362" i="4"/>
  <c r="T351" i="9" s="1"/>
  <c r="AU362" i="4"/>
  <c r="U351" i="9" s="1"/>
  <c r="AV362" i="4"/>
  <c r="V351" i="9" s="1"/>
  <c r="AW362" i="4"/>
  <c r="W351" i="9" s="1"/>
  <c r="AX362" i="4"/>
  <c r="X351" i="9" s="1"/>
  <c r="AY362" i="4"/>
  <c r="Y351" i="9" s="1"/>
  <c r="AZ362" i="4"/>
  <c r="Z351" i="9" s="1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Q352" i="9" s="1"/>
  <c r="AR363" i="4"/>
  <c r="R352" i="9" s="1"/>
  <c r="AS363" i="4"/>
  <c r="S352" i="9" s="1"/>
  <c r="AT363" i="4"/>
  <c r="T352" i="9" s="1"/>
  <c r="AU363" i="4"/>
  <c r="U352" i="9" s="1"/>
  <c r="AV363" i="4"/>
  <c r="V352" i="9" s="1"/>
  <c r="AW363" i="4"/>
  <c r="W352" i="9" s="1"/>
  <c r="AX363" i="4"/>
  <c r="X352" i="9" s="1"/>
  <c r="AY363" i="4"/>
  <c r="Y352" i="9" s="1"/>
  <c r="AZ363" i="4"/>
  <c r="Z352" i="9" s="1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Q353" i="9" s="1"/>
  <c r="AR364" i="4"/>
  <c r="R353" i="9" s="1"/>
  <c r="AS364" i="4"/>
  <c r="S353" i="9" s="1"/>
  <c r="AT364" i="4"/>
  <c r="T353" i="9" s="1"/>
  <c r="AU364" i="4"/>
  <c r="U353" i="9" s="1"/>
  <c r="AV364" i="4"/>
  <c r="V353" i="9" s="1"/>
  <c r="AW364" i="4"/>
  <c r="W353" i="9" s="1"/>
  <c r="AX364" i="4"/>
  <c r="X353" i="9" s="1"/>
  <c r="AY364" i="4"/>
  <c r="Y353" i="9" s="1"/>
  <c r="AZ364" i="4"/>
  <c r="Z353" i="9" s="1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Q354" i="9" s="1"/>
  <c r="AR365" i="4"/>
  <c r="R354" i="9" s="1"/>
  <c r="AS365" i="4"/>
  <c r="S354" i="9" s="1"/>
  <c r="AT365" i="4"/>
  <c r="T354" i="9" s="1"/>
  <c r="AU365" i="4"/>
  <c r="U354" i="9" s="1"/>
  <c r="AV365" i="4"/>
  <c r="V354" i="9" s="1"/>
  <c r="AW365" i="4"/>
  <c r="W354" i="9" s="1"/>
  <c r="AX365" i="4"/>
  <c r="X354" i="9" s="1"/>
  <c r="AY365" i="4"/>
  <c r="Y354" i="9" s="1"/>
  <c r="AZ365" i="4"/>
  <c r="Z354" i="9" s="1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Q355" i="9" s="1"/>
  <c r="AR366" i="4"/>
  <c r="R355" i="9" s="1"/>
  <c r="AS366" i="4"/>
  <c r="S355" i="9" s="1"/>
  <c r="AT366" i="4"/>
  <c r="T355" i="9" s="1"/>
  <c r="AU366" i="4"/>
  <c r="U355" i="9" s="1"/>
  <c r="AV366" i="4"/>
  <c r="V355" i="9" s="1"/>
  <c r="AW366" i="4"/>
  <c r="W355" i="9" s="1"/>
  <c r="AX366" i="4"/>
  <c r="X355" i="9" s="1"/>
  <c r="AY366" i="4"/>
  <c r="Y355" i="9" s="1"/>
  <c r="AZ366" i="4"/>
  <c r="Z355" i="9" s="1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Q356" i="9" s="1"/>
  <c r="AR367" i="4"/>
  <c r="R356" i="9" s="1"/>
  <c r="AS367" i="4"/>
  <c r="S356" i="9" s="1"/>
  <c r="AT367" i="4"/>
  <c r="T356" i="9" s="1"/>
  <c r="AU367" i="4"/>
  <c r="U356" i="9" s="1"/>
  <c r="AV367" i="4"/>
  <c r="V356" i="9" s="1"/>
  <c r="AW367" i="4"/>
  <c r="W356" i="9" s="1"/>
  <c r="AX367" i="4"/>
  <c r="X356" i="9" s="1"/>
  <c r="AY367" i="4"/>
  <c r="Y356" i="9" s="1"/>
  <c r="AZ367" i="4"/>
  <c r="Z356" i="9" s="1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Q357" i="9" s="1"/>
  <c r="AR368" i="4"/>
  <c r="R357" i="9" s="1"/>
  <c r="AS368" i="4"/>
  <c r="S357" i="9" s="1"/>
  <c r="AT368" i="4"/>
  <c r="T357" i="9" s="1"/>
  <c r="AU368" i="4"/>
  <c r="U357" i="9" s="1"/>
  <c r="AV368" i="4"/>
  <c r="V357" i="9" s="1"/>
  <c r="AW368" i="4"/>
  <c r="W357" i="9" s="1"/>
  <c r="AX368" i="4"/>
  <c r="X357" i="9" s="1"/>
  <c r="AY368" i="4"/>
  <c r="Y357" i="9" s="1"/>
  <c r="AZ368" i="4"/>
  <c r="Z357" i="9" s="1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Q358" i="9" s="1"/>
  <c r="AR369" i="4"/>
  <c r="R358" i="9" s="1"/>
  <c r="AS369" i="4"/>
  <c r="S358" i="9" s="1"/>
  <c r="AT369" i="4"/>
  <c r="T358" i="9" s="1"/>
  <c r="AU369" i="4"/>
  <c r="U358" i="9" s="1"/>
  <c r="AV369" i="4"/>
  <c r="V358" i="9" s="1"/>
  <c r="AW369" i="4"/>
  <c r="W358" i="9" s="1"/>
  <c r="AX369" i="4"/>
  <c r="X358" i="9" s="1"/>
  <c r="AY369" i="4"/>
  <c r="Y358" i="9" s="1"/>
  <c r="AZ369" i="4"/>
  <c r="Z358" i="9" s="1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Q359" i="9" s="1"/>
  <c r="AR370" i="4"/>
  <c r="R359" i="9" s="1"/>
  <c r="AS370" i="4"/>
  <c r="S359" i="9" s="1"/>
  <c r="AT370" i="4"/>
  <c r="T359" i="9" s="1"/>
  <c r="AU370" i="4"/>
  <c r="U359" i="9" s="1"/>
  <c r="AV370" i="4"/>
  <c r="V359" i="9" s="1"/>
  <c r="AW370" i="4"/>
  <c r="W359" i="9" s="1"/>
  <c r="AX370" i="4"/>
  <c r="X359" i="9" s="1"/>
  <c r="AY370" i="4"/>
  <c r="Y359" i="9" s="1"/>
  <c r="AZ370" i="4"/>
  <c r="Z359" i="9" s="1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Q360" i="9" s="1"/>
  <c r="AR371" i="4"/>
  <c r="R360" i="9" s="1"/>
  <c r="AS371" i="4"/>
  <c r="S360" i="9" s="1"/>
  <c r="AT371" i="4"/>
  <c r="T360" i="9" s="1"/>
  <c r="AU371" i="4"/>
  <c r="U360" i="9" s="1"/>
  <c r="AV371" i="4"/>
  <c r="V360" i="9" s="1"/>
  <c r="AW371" i="4"/>
  <c r="W360" i="9" s="1"/>
  <c r="AX371" i="4"/>
  <c r="X360" i="9" s="1"/>
  <c r="AY371" i="4"/>
  <c r="Y360" i="9" s="1"/>
  <c r="AZ371" i="4"/>
  <c r="Z360" i="9" s="1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Q361" i="9" s="1"/>
  <c r="AR372" i="4"/>
  <c r="R361" i="9" s="1"/>
  <c r="AS372" i="4"/>
  <c r="S361" i="9" s="1"/>
  <c r="AT372" i="4"/>
  <c r="T361" i="9" s="1"/>
  <c r="AU372" i="4"/>
  <c r="U361" i="9" s="1"/>
  <c r="AV372" i="4"/>
  <c r="V361" i="9" s="1"/>
  <c r="AW372" i="4"/>
  <c r="W361" i="9" s="1"/>
  <c r="AX372" i="4"/>
  <c r="X361" i="9" s="1"/>
  <c r="AY372" i="4"/>
  <c r="Y361" i="9" s="1"/>
  <c r="AZ372" i="4"/>
  <c r="Z361" i="9" s="1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Q362" i="9" s="1"/>
  <c r="AR373" i="4"/>
  <c r="R362" i="9" s="1"/>
  <c r="AS373" i="4"/>
  <c r="S362" i="9" s="1"/>
  <c r="AT373" i="4"/>
  <c r="T362" i="9" s="1"/>
  <c r="AU373" i="4"/>
  <c r="U362" i="9" s="1"/>
  <c r="AV373" i="4"/>
  <c r="V362" i="9" s="1"/>
  <c r="AW373" i="4"/>
  <c r="W362" i="9" s="1"/>
  <c r="AX373" i="4"/>
  <c r="X362" i="9" s="1"/>
  <c r="AY373" i="4"/>
  <c r="Y362" i="9" s="1"/>
  <c r="AZ373" i="4"/>
  <c r="Z362" i="9" s="1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Q363" i="9" s="1"/>
  <c r="AR374" i="4"/>
  <c r="R363" i="9" s="1"/>
  <c r="AS374" i="4"/>
  <c r="S363" i="9" s="1"/>
  <c r="AT374" i="4"/>
  <c r="T363" i="9" s="1"/>
  <c r="AU374" i="4"/>
  <c r="U363" i="9" s="1"/>
  <c r="AV374" i="4"/>
  <c r="V363" i="9" s="1"/>
  <c r="AW374" i="4"/>
  <c r="W363" i="9" s="1"/>
  <c r="AX374" i="4"/>
  <c r="X363" i="9" s="1"/>
  <c r="AY374" i="4"/>
  <c r="Y363" i="9" s="1"/>
  <c r="AZ374" i="4"/>
  <c r="Z363" i="9" s="1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Q364" i="9" s="1"/>
  <c r="AR375" i="4"/>
  <c r="R364" i="9" s="1"/>
  <c r="AS375" i="4"/>
  <c r="S364" i="9" s="1"/>
  <c r="AT375" i="4"/>
  <c r="T364" i="9" s="1"/>
  <c r="AU375" i="4"/>
  <c r="U364" i="9" s="1"/>
  <c r="AV375" i="4"/>
  <c r="V364" i="9" s="1"/>
  <c r="AW375" i="4"/>
  <c r="W364" i="9" s="1"/>
  <c r="AX375" i="4"/>
  <c r="X364" i="9" s="1"/>
  <c r="AY375" i="4"/>
  <c r="Y364" i="9" s="1"/>
  <c r="AZ375" i="4"/>
  <c r="Z364" i="9" s="1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Q365" i="9" s="1"/>
  <c r="AR376" i="4"/>
  <c r="R365" i="9" s="1"/>
  <c r="AS376" i="4"/>
  <c r="S365" i="9" s="1"/>
  <c r="AT376" i="4"/>
  <c r="T365" i="9" s="1"/>
  <c r="AU376" i="4"/>
  <c r="U365" i="9" s="1"/>
  <c r="AV376" i="4"/>
  <c r="V365" i="9" s="1"/>
  <c r="AW376" i="4"/>
  <c r="W365" i="9" s="1"/>
  <c r="AX376" i="4"/>
  <c r="X365" i="9" s="1"/>
  <c r="AY376" i="4"/>
  <c r="Y365" i="9" s="1"/>
  <c r="AZ376" i="4"/>
  <c r="Z365" i="9" s="1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Q366" i="9" s="1"/>
  <c r="AR377" i="4"/>
  <c r="R366" i="9" s="1"/>
  <c r="AS377" i="4"/>
  <c r="S366" i="9" s="1"/>
  <c r="AT377" i="4"/>
  <c r="T366" i="9" s="1"/>
  <c r="AU377" i="4"/>
  <c r="U366" i="9" s="1"/>
  <c r="AV377" i="4"/>
  <c r="V366" i="9" s="1"/>
  <c r="AW377" i="4"/>
  <c r="W366" i="9" s="1"/>
  <c r="AX377" i="4"/>
  <c r="X366" i="9" s="1"/>
  <c r="AY377" i="4"/>
  <c r="Y366" i="9" s="1"/>
  <c r="AZ377" i="4"/>
  <c r="Z366" i="9" s="1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Q367" i="9" s="1"/>
  <c r="AR378" i="4"/>
  <c r="R367" i="9" s="1"/>
  <c r="AS378" i="4"/>
  <c r="S367" i="9" s="1"/>
  <c r="AT378" i="4"/>
  <c r="T367" i="9" s="1"/>
  <c r="AU378" i="4"/>
  <c r="U367" i="9" s="1"/>
  <c r="AV378" i="4"/>
  <c r="V367" i="9" s="1"/>
  <c r="AW378" i="4"/>
  <c r="W367" i="9" s="1"/>
  <c r="AX378" i="4"/>
  <c r="X367" i="9" s="1"/>
  <c r="AY378" i="4"/>
  <c r="Y367" i="9" s="1"/>
  <c r="AZ378" i="4"/>
  <c r="Z367" i="9" s="1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Q368" i="9" s="1"/>
  <c r="AR379" i="4"/>
  <c r="R368" i="9" s="1"/>
  <c r="AS379" i="4"/>
  <c r="S368" i="9" s="1"/>
  <c r="AT379" i="4"/>
  <c r="T368" i="9" s="1"/>
  <c r="AU379" i="4"/>
  <c r="U368" i="9" s="1"/>
  <c r="AV379" i="4"/>
  <c r="V368" i="9" s="1"/>
  <c r="AW379" i="4"/>
  <c r="W368" i="9" s="1"/>
  <c r="AX379" i="4"/>
  <c r="X368" i="9" s="1"/>
  <c r="AY379" i="4"/>
  <c r="Y368" i="9" s="1"/>
  <c r="AZ379" i="4"/>
  <c r="Z368" i="9" s="1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Q369" i="9" s="1"/>
  <c r="AR380" i="4"/>
  <c r="R369" i="9" s="1"/>
  <c r="AS380" i="4"/>
  <c r="S369" i="9" s="1"/>
  <c r="AT380" i="4"/>
  <c r="T369" i="9" s="1"/>
  <c r="AU380" i="4"/>
  <c r="U369" i="9" s="1"/>
  <c r="AV380" i="4"/>
  <c r="V369" i="9" s="1"/>
  <c r="AW380" i="4"/>
  <c r="W369" i="9" s="1"/>
  <c r="AX380" i="4"/>
  <c r="X369" i="9" s="1"/>
  <c r="AY380" i="4"/>
  <c r="Y369" i="9" s="1"/>
  <c r="AZ380" i="4"/>
  <c r="Z369" i="9" s="1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Q370" i="9" s="1"/>
  <c r="AR381" i="4"/>
  <c r="R370" i="9" s="1"/>
  <c r="AS381" i="4"/>
  <c r="S370" i="9" s="1"/>
  <c r="AT381" i="4"/>
  <c r="T370" i="9" s="1"/>
  <c r="AU381" i="4"/>
  <c r="U370" i="9" s="1"/>
  <c r="AV381" i="4"/>
  <c r="V370" i="9" s="1"/>
  <c r="AW381" i="4"/>
  <c r="W370" i="9" s="1"/>
  <c r="AX381" i="4"/>
  <c r="X370" i="9" s="1"/>
  <c r="AY381" i="4"/>
  <c r="Y370" i="9" s="1"/>
  <c r="AZ381" i="4"/>
  <c r="Z370" i="9" s="1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Q371" i="9" s="1"/>
  <c r="AR382" i="4"/>
  <c r="R371" i="9" s="1"/>
  <c r="AS382" i="4"/>
  <c r="S371" i="9" s="1"/>
  <c r="AT382" i="4"/>
  <c r="T371" i="9" s="1"/>
  <c r="AU382" i="4"/>
  <c r="U371" i="9" s="1"/>
  <c r="AV382" i="4"/>
  <c r="V371" i="9" s="1"/>
  <c r="AW382" i="4"/>
  <c r="W371" i="9" s="1"/>
  <c r="AX382" i="4"/>
  <c r="X371" i="9" s="1"/>
  <c r="AY382" i="4"/>
  <c r="Y371" i="9" s="1"/>
  <c r="AZ382" i="4"/>
  <c r="Z371" i="9" s="1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Q372" i="9" s="1"/>
  <c r="AR383" i="4"/>
  <c r="R372" i="9" s="1"/>
  <c r="AS383" i="4"/>
  <c r="S372" i="9" s="1"/>
  <c r="AT383" i="4"/>
  <c r="T372" i="9" s="1"/>
  <c r="AU383" i="4"/>
  <c r="U372" i="9" s="1"/>
  <c r="AV383" i="4"/>
  <c r="V372" i="9" s="1"/>
  <c r="AW383" i="4"/>
  <c r="W372" i="9" s="1"/>
  <c r="AX383" i="4"/>
  <c r="X372" i="9" s="1"/>
  <c r="AY383" i="4"/>
  <c r="Y372" i="9" s="1"/>
  <c r="AZ383" i="4"/>
  <c r="Z372" i="9" s="1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Q373" i="9" s="1"/>
  <c r="AR384" i="4"/>
  <c r="R373" i="9" s="1"/>
  <c r="AS384" i="4"/>
  <c r="S373" i="9" s="1"/>
  <c r="AT384" i="4"/>
  <c r="T373" i="9" s="1"/>
  <c r="AU384" i="4"/>
  <c r="U373" i="9" s="1"/>
  <c r="AV384" i="4"/>
  <c r="V373" i="9" s="1"/>
  <c r="AW384" i="4"/>
  <c r="W373" i="9" s="1"/>
  <c r="AX384" i="4"/>
  <c r="X373" i="9" s="1"/>
  <c r="AY384" i="4"/>
  <c r="Y373" i="9" s="1"/>
  <c r="AZ384" i="4"/>
  <c r="Z373" i="9" s="1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Q374" i="9" s="1"/>
  <c r="AR385" i="4"/>
  <c r="R374" i="9" s="1"/>
  <c r="AS385" i="4"/>
  <c r="S374" i="9" s="1"/>
  <c r="AT385" i="4"/>
  <c r="T374" i="9" s="1"/>
  <c r="AU385" i="4"/>
  <c r="U374" i="9" s="1"/>
  <c r="AV385" i="4"/>
  <c r="V374" i="9" s="1"/>
  <c r="AW385" i="4"/>
  <c r="W374" i="9" s="1"/>
  <c r="AX385" i="4"/>
  <c r="X374" i="9" s="1"/>
  <c r="AY385" i="4"/>
  <c r="Y374" i="9" s="1"/>
  <c r="AZ385" i="4"/>
  <c r="Z374" i="9" s="1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Q375" i="9" s="1"/>
  <c r="AR386" i="4"/>
  <c r="R375" i="9" s="1"/>
  <c r="AS386" i="4"/>
  <c r="S375" i="9" s="1"/>
  <c r="AT386" i="4"/>
  <c r="T375" i="9" s="1"/>
  <c r="AU386" i="4"/>
  <c r="U375" i="9" s="1"/>
  <c r="AV386" i="4"/>
  <c r="V375" i="9" s="1"/>
  <c r="AW386" i="4"/>
  <c r="W375" i="9" s="1"/>
  <c r="AX386" i="4"/>
  <c r="X375" i="9" s="1"/>
  <c r="AY386" i="4"/>
  <c r="Y375" i="9" s="1"/>
  <c r="AZ386" i="4"/>
  <c r="Z375" i="9" s="1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Q376" i="9" s="1"/>
  <c r="AR387" i="4"/>
  <c r="R376" i="9" s="1"/>
  <c r="AS387" i="4"/>
  <c r="S376" i="9" s="1"/>
  <c r="AT387" i="4"/>
  <c r="T376" i="9" s="1"/>
  <c r="AU387" i="4"/>
  <c r="U376" i="9" s="1"/>
  <c r="AV387" i="4"/>
  <c r="V376" i="9" s="1"/>
  <c r="AW387" i="4"/>
  <c r="W376" i="9" s="1"/>
  <c r="AX387" i="4"/>
  <c r="X376" i="9" s="1"/>
  <c r="AY387" i="4"/>
  <c r="Y376" i="9" s="1"/>
  <c r="AZ387" i="4"/>
  <c r="Z376" i="9" s="1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Q377" i="9" s="1"/>
  <c r="AR388" i="4"/>
  <c r="R377" i="9" s="1"/>
  <c r="AS388" i="4"/>
  <c r="S377" i="9" s="1"/>
  <c r="AT388" i="4"/>
  <c r="T377" i="9" s="1"/>
  <c r="AU388" i="4"/>
  <c r="U377" i="9" s="1"/>
  <c r="AV388" i="4"/>
  <c r="V377" i="9" s="1"/>
  <c r="AW388" i="4"/>
  <c r="W377" i="9" s="1"/>
  <c r="AX388" i="4"/>
  <c r="X377" i="9" s="1"/>
  <c r="X378" i="5" s="1"/>
  <c r="AY388" i="4"/>
  <c r="Y377" i="9" s="1"/>
  <c r="AZ388" i="4"/>
  <c r="Z377" i="9" s="1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Q378" i="9" s="1"/>
  <c r="AR389" i="4"/>
  <c r="R378" i="9" s="1"/>
  <c r="AS389" i="4"/>
  <c r="S378" i="9" s="1"/>
  <c r="AT389" i="4"/>
  <c r="T378" i="9" s="1"/>
  <c r="AU389" i="4"/>
  <c r="U378" i="9" s="1"/>
  <c r="AV389" i="4"/>
  <c r="V378" i="9" s="1"/>
  <c r="AW389" i="4"/>
  <c r="W378" i="9" s="1"/>
  <c r="AX389" i="4"/>
  <c r="X378" i="9" s="1"/>
  <c r="X379" i="5" s="1"/>
  <c r="AY389" i="4"/>
  <c r="Y378" i="9" s="1"/>
  <c r="AZ389" i="4"/>
  <c r="Z378" i="9" s="1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Q379" i="9" s="1"/>
  <c r="AR390" i="4"/>
  <c r="R379" i="9" s="1"/>
  <c r="AS390" i="4"/>
  <c r="S379" i="9" s="1"/>
  <c r="AT390" i="4"/>
  <c r="T379" i="9" s="1"/>
  <c r="AU390" i="4"/>
  <c r="U379" i="9" s="1"/>
  <c r="AV390" i="4"/>
  <c r="V379" i="9" s="1"/>
  <c r="AW390" i="4"/>
  <c r="W379" i="9" s="1"/>
  <c r="AX390" i="4"/>
  <c r="X379" i="9" s="1"/>
  <c r="X380" i="5" s="1"/>
  <c r="AY390" i="4"/>
  <c r="Y379" i="9" s="1"/>
  <c r="AZ390" i="4"/>
  <c r="Z379" i="9" s="1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Q380" i="9" s="1"/>
  <c r="AR391" i="4"/>
  <c r="R380" i="9" s="1"/>
  <c r="AS391" i="4"/>
  <c r="S380" i="9" s="1"/>
  <c r="AT391" i="4"/>
  <c r="T380" i="9" s="1"/>
  <c r="AU391" i="4"/>
  <c r="U380" i="9" s="1"/>
  <c r="AV391" i="4"/>
  <c r="V380" i="9" s="1"/>
  <c r="AW391" i="4"/>
  <c r="W380" i="9" s="1"/>
  <c r="AX391" i="4"/>
  <c r="X380" i="9" s="1"/>
  <c r="X381" i="5" s="1"/>
  <c r="AY391" i="4"/>
  <c r="Y380" i="9" s="1"/>
  <c r="AZ391" i="4"/>
  <c r="Z380" i="9" s="1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Q381" i="9" s="1"/>
  <c r="AR392" i="4"/>
  <c r="R381" i="9" s="1"/>
  <c r="AS392" i="4"/>
  <c r="S381" i="9" s="1"/>
  <c r="AT392" i="4"/>
  <c r="T381" i="9" s="1"/>
  <c r="AU392" i="4"/>
  <c r="U381" i="9" s="1"/>
  <c r="AV392" i="4"/>
  <c r="V381" i="9" s="1"/>
  <c r="AW392" i="4"/>
  <c r="W381" i="9" s="1"/>
  <c r="AX392" i="4"/>
  <c r="X381" i="9" s="1"/>
  <c r="X382" i="5" s="1"/>
  <c r="AY392" i="4"/>
  <c r="Y381" i="9" s="1"/>
  <c r="AZ392" i="4"/>
  <c r="Z381" i="9" s="1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Q382" i="9" s="1"/>
  <c r="AR393" i="4"/>
  <c r="R382" i="9" s="1"/>
  <c r="AS393" i="4"/>
  <c r="S382" i="9" s="1"/>
  <c r="AT393" i="4"/>
  <c r="T382" i="9" s="1"/>
  <c r="AU393" i="4"/>
  <c r="U382" i="9" s="1"/>
  <c r="AV393" i="4"/>
  <c r="V382" i="9" s="1"/>
  <c r="AW393" i="4"/>
  <c r="W382" i="9" s="1"/>
  <c r="AX393" i="4"/>
  <c r="X382" i="9" s="1"/>
  <c r="AY393" i="4"/>
  <c r="Y382" i="9" s="1"/>
  <c r="AZ393" i="4"/>
  <c r="Z382" i="9" s="1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Q383" i="9" s="1"/>
  <c r="AR394" i="4"/>
  <c r="R383" i="9" s="1"/>
  <c r="AS394" i="4"/>
  <c r="S383" i="9" s="1"/>
  <c r="AT394" i="4"/>
  <c r="T383" i="9" s="1"/>
  <c r="AU394" i="4"/>
  <c r="U383" i="9" s="1"/>
  <c r="AV394" i="4"/>
  <c r="V383" i="9" s="1"/>
  <c r="AW394" i="4"/>
  <c r="W383" i="9" s="1"/>
  <c r="AX394" i="4"/>
  <c r="X383" i="9" s="1"/>
  <c r="AY394" i="4"/>
  <c r="Y383" i="9" s="1"/>
  <c r="AZ394" i="4"/>
  <c r="Z383" i="9" s="1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Q384" i="9" s="1"/>
  <c r="AR395" i="4"/>
  <c r="R384" i="9" s="1"/>
  <c r="AS395" i="4"/>
  <c r="S384" i="9" s="1"/>
  <c r="AT395" i="4"/>
  <c r="T384" i="9" s="1"/>
  <c r="AU395" i="4"/>
  <c r="U384" i="9" s="1"/>
  <c r="AV395" i="4"/>
  <c r="V384" i="9" s="1"/>
  <c r="AW395" i="4"/>
  <c r="W384" i="9" s="1"/>
  <c r="AX395" i="4"/>
  <c r="X384" i="9" s="1"/>
  <c r="AY395" i="4"/>
  <c r="Y384" i="9" s="1"/>
  <c r="AZ395" i="4"/>
  <c r="Z384" i="9" s="1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Q385" i="9" s="1"/>
  <c r="AR396" i="4"/>
  <c r="R385" i="9" s="1"/>
  <c r="AS396" i="4"/>
  <c r="S385" i="9" s="1"/>
  <c r="AT396" i="4"/>
  <c r="T385" i="9" s="1"/>
  <c r="AU396" i="4"/>
  <c r="U385" i="9" s="1"/>
  <c r="AV396" i="4"/>
  <c r="V385" i="9" s="1"/>
  <c r="AW396" i="4"/>
  <c r="W385" i="9" s="1"/>
  <c r="AX396" i="4"/>
  <c r="X385" i="9" s="1"/>
  <c r="AY396" i="4"/>
  <c r="Y385" i="9" s="1"/>
  <c r="AZ396" i="4"/>
  <c r="Z385" i="9" s="1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Q386" i="9" s="1"/>
  <c r="AR397" i="4"/>
  <c r="R386" i="9" s="1"/>
  <c r="AS397" i="4"/>
  <c r="S386" i="9" s="1"/>
  <c r="AT397" i="4"/>
  <c r="T386" i="9" s="1"/>
  <c r="AU397" i="4"/>
  <c r="U386" i="9" s="1"/>
  <c r="AV397" i="4"/>
  <c r="V386" i="9" s="1"/>
  <c r="AW397" i="4"/>
  <c r="W386" i="9" s="1"/>
  <c r="AX397" i="4"/>
  <c r="X386" i="9" s="1"/>
  <c r="AY397" i="4"/>
  <c r="Y386" i="9" s="1"/>
  <c r="AZ397" i="4"/>
  <c r="Z386" i="9" s="1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Q387" i="9" s="1"/>
  <c r="AR398" i="4"/>
  <c r="R387" i="9" s="1"/>
  <c r="AS398" i="4"/>
  <c r="S387" i="9" s="1"/>
  <c r="AT398" i="4"/>
  <c r="T387" i="9" s="1"/>
  <c r="AU398" i="4"/>
  <c r="U387" i="9" s="1"/>
  <c r="AV398" i="4"/>
  <c r="V387" i="9" s="1"/>
  <c r="AW398" i="4"/>
  <c r="W387" i="9" s="1"/>
  <c r="AX398" i="4"/>
  <c r="X387" i="9" s="1"/>
  <c r="AY398" i="4"/>
  <c r="Y387" i="9" s="1"/>
  <c r="AZ398" i="4"/>
  <c r="Z387" i="9" s="1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Q388" i="9" s="1"/>
  <c r="AR399" i="4"/>
  <c r="R388" i="9" s="1"/>
  <c r="AS399" i="4"/>
  <c r="S388" i="9" s="1"/>
  <c r="AT399" i="4"/>
  <c r="T388" i="9" s="1"/>
  <c r="AU399" i="4"/>
  <c r="U388" i="9" s="1"/>
  <c r="AV399" i="4"/>
  <c r="V388" i="9" s="1"/>
  <c r="AW399" i="4"/>
  <c r="W388" i="9" s="1"/>
  <c r="AX399" i="4"/>
  <c r="X388" i="9" s="1"/>
  <c r="AY399" i="4"/>
  <c r="Y388" i="9" s="1"/>
  <c r="AZ399" i="4"/>
  <c r="Z388" i="9" s="1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Q389" i="9" s="1"/>
  <c r="AR400" i="4"/>
  <c r="R389" i="9" s="1"/>
  <c r="AS400" i="4"/>
  <c r="S389" i="9" s="1"/>
  <c r="AT400" i="4"/>
  <c r="T389" i="9" s="1"/>
  <c r="AU400" i="4"/>
  <c r="U389" i="9" s="1"/>
  <c r="AV400" i="4"/>
  <c r="V389" i="9" s="1"/>
  <c r="AW400" i="4"/>
  <c r="W389" i="9" s="1"/>
  <c r="AX400" i="4"/>
  <c r="X389" i="9" s="1"/>
  <c r="AY400" i="4"/>
  <c r="Y389" i="9" s="1"/>
  <c r="AZ400" i="4"/>
  <c r="Z389" i="9" s="1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Q390" i="9" s="1"/>
  <c r="AR401" i="4"/>
  <c r="R390" i="9" s="1"/>
  <c r="AS401" i="4"/>
  <c r="S390" i="9" s="1"/>
  <c r="AT401" i="4"/>
  <c r="T390" i="9" s="1"/>
  <c r="AU401" i="4"/>
  <c r="U390" i="9" s="1"/>
  <c r="AV401" i="4"/>
  <c r="V390" i="9" s="1"/>
  <c r="AW401" i="4"/>
  <c r="W390" i="9" s="1"/>
  <c r="AX401" i="4"/>
  <c r="X390" i="9" s="1"/>
  <c r="AY401" i="4"/>
  <c r="Y390" i="9" s="1"/>
  <c r="AZ401" i="4"/>
  <c r="Z390" i="9" s="1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Q391" i="9" s="1"/>
  <c r="AR402" i="4"/>
  <c r="R391" i="9" s="1"/>
  <c r="AS402" i="4"/>
  <c r="S391" i="9" s="1"/>
  <c r="AT402" i="4"/>
  <c r="T391" i="9" s="1"/>
  <c r="AU402" i="4"/>
  <c r="U391" i="9" s="1"/>
  <c r="AV402" i="4"/>
  <c r="V391" i="9" s="1"/>
  <c r="AW402" i="4"/>
  <c r="W391" i="9" s="1"/>
  <c r="AX402" i="4"/>
  <c r="X391" i="9" s="1"/>
  <c r="AY402" i="4"/>
  <c r="Y391" i="9" s="1"/>
  <c r="AZ402" i="4"/>
  <c r="Z391" i="9" s="1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Q392" i="9" s="1"/>
  <c r="AR403" i="4"/>
  <c r="R392" i="9" s="1"/>
  <c r="AS403" i="4"/>
  <c r="S392" i="9" s="1"/>
  <c r="AT403" i="4"/>
  <c r="T392" i="9" s="1"/>
  <c r="AU403" i="4"/>
  <c r="U392" i="9" s="1"/>
  <c r="AV403" i="4"/>
  <c r="V392" i="9" s="1"/>
  <c r="AW403" i="4"/>
  <c r="W392" i="9" s="1"/>
  <c r="AX403" i="4"/>
  <c r="X392" i="9" s="1"/>
  <c r="AY403" i="4"/>
  <c r="Y392" i="9" s="1"/>
  <c r="AZ403" i="4"/>
  <c r="Z392" i="9" s="1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Q393" i="9" s="1"/>
  <c r="AR404" i="4"/>
  <c r="R393" i="9" s="1"/>
  <c r="AS404" i="4"/>
  <c r="S393" i="9" s="1"/>
  <c r="AT404" i="4"/>
  <c r="T393" i="9" s="1"/>
  <c r="AU404" i="4"/>
  <c r="U393" i="9" s="1"/>
  <c r="AV404" i="4"/>
  <c r="V393" i="9" s="1"/>
  <c r="AW404" i="4"/>
  <c r="W393" i="9" s="1"/>
  <c r="AX404" i="4"/>
  <c r="X393" i="9" s="1"/>
  <c r="AY404" i="4"/>
  <c r="Y393" i="9" s="1"/>
  <c r="AZ404" i="4"/>
  <c r="Z393" i="9" s="1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Q394" i="9" s="1"/>
  <c r="AR405" i="4"/>
  <c r="R394" i="9" s="1"/>
  <c r="AS405" i="4"/>
  <c r="S394" i="9" s="1"/>
  <c r="AT405" i="4"/>
  <c r="T394" i="9" s="1"/>
  <c r="AU405" i="4"/>
  <c r="U394" i="9" s="1"/>
  <c r="AV405" i="4"/>
  <c r="V394" i="9" s="1"/>
  <c r="AW405" i="4"/>
  <c r="W394" i="9" s="1"/>
  <c r="AX405" i="4"/>
  <c r="X394" i="9" s="1"/>
  <c r="AY405" i="4"/>
  <c r="Y394" i="9" s="1"/>
  <c r="AZ405" i="4"/>
  <c r="Z394" i="9" s="1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Q395" i="9" s="1"/>
  <c r="AR406" i="4"/>
  <c r="R395" i="9" s="1"/>
  <c r="AS406" i="4"/>
  <c r="S395" i="9" s="1"/>
  <c r="AT406" i="4"/>
  <c r="T395" i="9" s="1"/>
  <c r="AU406" i="4"/>
  <c r="U395" i="9" s="1"/>
  <c r="AV406" i="4"/>
  <c r="V395" i="9" s="1"/>
  <c r="AW406" i="4"/>
  <c r="W395" i="9" s="1"/>
  <c r="AX406" i="4"/>
  <c r="X395" i="9" s="1"/>
  <c r="AY406" i="4"/>
  <c r="Y395" i="9" s="1"/>
  <c r="AZ406" i="4"/>
  <c r="Z395" i="9" s="1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Q396" i="9" s="1"/>
  <c r="AR407" i="4"/>
  <c r="R396" i="9" s="1"/>
  <c r="AS407" i="4"/>
  <c r="S396" i="9" s="1"/>
  <c r="AT407" i="4"/>
  <c r="T396" i="9" s="1"/>
  <c r="AU407" i="4"/>
  <c r="U396" i="9" s="1"/>
  <c r="AV407" i="4"/>
  <c r="V396" i="9" s="1"/>
  <c r="AW407" i="4"/>
  <c r="W396" i="9" s="1"/>
  <c r="AX407" i="4"/>
  <c r="X396" i="9" s="1"/>
  <c r="AY407" i="4"/>
  <c r="Y396" i="9" s="1"/>
  <c r="AZ407" i="4"/>
  <c r="Z396" i="9" s="1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Q397" i="9" s="1"/>
  <c r="AR408" i="4"/>
  <c r="R397" i="9" s="1"/>
  <c r="AS408" i="4"/>
  <c r="S397" i="9" s="1"/>
  <c r="AT408" i="4"/>
  <c r="T397" i="9" s="1"/>
  <c r="AU408" i="4"/>
  <c r="U397" i="9" s="1"/>
  <c r="AV408" i="4"/>
  <c r="V397" i="9" s="1"/>
  <c r="AW408" i="4"/>
  <c r="W397" i="9" s="1"/>
  <c r="AX408" i="4"/>
  <c r="X397" i="9" s="1"/>
  <c r="AY408" i="4"/>
  <c r="Y397" i="9" s="1"/>
  <c r="AZ408" i="4"/>
  <c r="Z397" i="9" s="1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Q398" i="9" s="1"/>
  <c r="AR409" i="4"/>
  <c r="R398" i="9" s="1"/>
  <c r="AS409" i="4"/>
  <c r="S398" i="9" s="1"/>
  <c r="AT409" i="4"/>
  <c r="T398" i="9" s="1"/>
  <c r="AU409" i="4"/>
  <c r="U398" i="9" s="1"/>
  <c r="AV409" i="4"/>
  <c r="V398" i="9" s="1"/>
  <c r="AW409" i="4"/>
  <c r="W398" i="9" s="1"/>
  <c r="AX409" i="4"/>
  <c r="X398" i="9" s="1"/>
  <c r="AY409" i="4"/>
  <c r="Y398" i="9" s="1"/>
  <c r="AZ409" i="4"/>
  <c r="Z398" i="9" s="1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Q399" i="9" s="1"/>
  <c r="AR410" i="4"/>
  <c r="R399" i="9" s="1"/>
  <c r="AS410" i="4"/>
  <c r="S399" i="9" s="1"/>
  <c r="AT410" i="4"/>
  <c r="T399" i="9" s="1"/>
  <c r="AU410" i="4"/>
  <c r="U399" i="9" s="1"/>
  <c r="AV410" i="4"/>
  <c r="V399" i="9" s="1"/>
  <c r="AW410" i="4"/>
  <c r="W399" i="9" s="1"/>
  <c r="AX410" i="4"/>
  <c r="X399" i="9" s="1"/>
  <c r="AY410" i="4"/>
  <c r="Y399" i="9" s="1"/>
  <c r="AZ410" i="4"/>
  <c r="Z399" i="9" s="1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Q400" i="9" s="1"/>
  <c r="AR411" i="4"/>
  <c r="R400" i="9" s="1"/>
  <c r="AS411" i="4"/>
  <c r="S400" i="9" s="1"/>
  <c r="AT411" i="4"/>
  <c r="T400" i="9" s="1"/>
  <c r="AU411" i="4"/>
  <c r="U400" i="9" s="1"/>
  <c r="AV411" i="4"/>
  <c r="V400" i="9" s="1"/>
  <c r="AW411" i="4"/>
  <c r="W400" i="9" s="1"/>
  <c r="AX411" i="4"/>
  <c r="X400" i="9" s="1"/>
  <c r="AY411" i="4"/>
  <c r="Y400" i="9" s="1"/>
  <c r="AZ411" i="4"/>
  <c r="Z400" i="9" s="1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Q401" i="9" s="1"/>
  <c r="AR412" i="4"/>
  <c r="R401" i="9" s="1"/>
  <c r="AS412" i="4"/>
  <c r="S401" i="9" s="1"/>
  <c r="AT412" i="4"/>
  <c r="T401" i="9" s="1"/>
  <c r="AU412" i="4"/>
  <c r="U401" i="9" s="1"/>
  <c r="AV412" i="4"/>
  <c r="V401" i="9" s="1"/>
  <c r="AW412" i="4"/>
  <c r="W401" i="9" s="1"/>
  <c r="AX412" i="4"/>
  <c r="X401" i="9" s="1"/>
  <c r="AY412" i="4"/>
  <c r="Y401" i="9" s="1"/>
  <c r="AZ412" i="4"/>
  <c r="Z401" i="9" s="1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Q402" i="9" s="1"/>
  <c r="AR413" i="4"/>
  <c r="R402" i="9" s="1"/>
  <c r="R403" i="5" s="1"/>
  <c r="AS413" i="4"/>
  <c r="S402" i="9" s="1"/>
  <c r="AT413" i="4"/>
  <c r="T402" i="9" s="1"/>
  <c r="AU413" i="4"/>
  <c r="U402" i="9" s="1"/>
  <c r="AV413" i="4"/>
  <c r="V402" i="9" s="1"/>
  <c r="AW413" i="4"/>
  <c r="W402" i="9" s="1"/>
  <c r="AX413" i="4"/>
  <c r="X402" i="9" s="1"/>
  <c r="AY413" i="4"/>
  <c r="Y402" i="9" s="1"/>
  <c r="AZ413" i="4"/>
  <c r="Z402" i="9" s="1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Q403" i="9" s="1"/>
  <c r="AR414" i="4"/>
  <c r="R403" i="9" s="1"/>
  <c r="R404" i="5" s="1"/>
  <c r="AS414" i="4"/>
  <c r="S403" i="9" s="1"/>
  <c r="AT414" i="4"/>
  <c r="T403" i="9" s="1"/>
  <c r="AU414" i="4"/>
  <c r="U403" i="9" s="1"/>
  <c r="AV414" i="4"/>
  <c r="V403" i="9" s="1"/>
  <c r="AW414" i="4"/>
  <c r="W403" i="9" s="1"/>
  <c r="AX414" i="4"/>
  <c r="X403" i="9" s="1"/>
  <c r="AY414" i="4"/>
  <c r="Y403" i="9" s="1"/>
  <c r="AZ414" i="4"/>
  <c r="Z403" i="9" s="1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Q404" i="9" s="1"/>
  <c r="AR415" i="4"/>
  <c r="R404" i="9" s="1"/>
  <c r="R405" i="5" s="1"/>
  <c r="AS415" i="4"/>
  <c r="S404" i="9" s="1"/>
  <c r="AT415" i="4"/>
  <c r="T404" i="9" s="1"/>
  <c r="AU415" i="4"/>
  <c r="U404" i="9" s="1"/>
  <c r="AV415" i="4"/>
  <c r="V404" i="9" s="1"/>
  <c r="AW415" i="4"/>
  <c r="W404" i="9" s="1"/>
  <c r="AX415" i="4"/>
  <c r="X404" i="9" s="1"/>
  <c r="AY415" i="4"/>
  <c r="Y404" i="9" s="1"/>
  <c r="AZ415" i="4"/>
  <c r="Z404" i="9" s="1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Q405" i="9" s="1"/>
  <c r="AR416" i="4"/>
  <c r="R405" i="9" s="1"/>
  <c r="R406" i="5" s="1"/>
  <c r="AS416" i="4"/>
  <c r="S405" i="9" s="1"/>
  <c r="AT416" i="4"/>
  <c r="T405" i="9" s="1"/>
  <c r="AU416" i="4"/>
  <c r="U405" i="9" s="1"/>
  <c r="AV416" i="4"/>
  <c r="V405" i="9" s="1"/>
  <c r="AW416" i="4"/>
  <c r="W405" i="9" s="1"/>
  <c r="AX416" i="4"/>
  <c r="X405" i="9" s="1"/>
  <c r="AY416" i="4"/>
  <c r="Y405" i="9" s="1"/>
  <c r="AZ416" i="4"/>
  <c r="Z405" i="9" s="1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Q406" i="9" s="1"/>
  <c r="AR417" i="4"/>
  <c r="R406" i="9" s="1"/>
  <c r="R407" i="5" s="1"/>
  <c r="AS417" i="4"/>
  <c r="S406" i="9" s="1"/>
  <c r="AT417" i="4"/>
  <c r="T406" i="9" s="1"/>
  <c r="AU417" i="4"/>
  <c r="U406" i="9" s="1"/>
  <c r="AV417" i="4"/>
  <c r="V406" i="9" s="1"/>
  <c r="AW417" i="4"/>
  <c r="W406" i="9" s="1"/>
  <c r="AX417" i="4"/>
  <c r="X406" i="9" s="1"/>
  <c r="AY417" i="4"/>
  <c r="Y406" i="9" s="1"/>
  <c r="AZ417" i="4"/>
  <c r="Z406" i="9" s="1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Q407" i="9" s="1"/>
  <c r="AR418" i="4"/>
  <c r="R407" i="9" s="1"/>
  <c r="AS418" i="4"/>
  <c r="S407" i="9" s="1"/>
  <c r="S408" i="5" s="1"/>
  <c r="AT418" i="4"/>
  <c r="T407" i="9" s="1"/>
  <c r="AU418" i="4"/>
  <c r="U407" i="9" s="1"/>
  <c r="AV418" i="4"/>
  <c r="V407" i="9" s="1"/>
  <c r="AW418" i="4"/>
  <c r="W407" i="9" s="1"/>
  <c r="AX418" i="4"/>
  <c r="X407" i="9" s="1"/>
  <c r="AY418" i="4"/>
  <c r="Y407" i="9" s="1"/>
  <c r="AZ418" i="4"/>
  <c r="Z407" i="9" s="1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Q408" i="9" s="1"/>
  <c r="AR419" i="4"/>
  <c r="R408" i="9" s="1"/>
  <c r="AS419" i="4"/>
  <c r="S408" i="9" s="1"/>
  <c r="S409" i="5" s="1"/>
  <c r="AT419" i="4"/>
  <c r="T408" i="9" s="1"/>
  <c r="AU419" i="4"/>
  <c r="U408" i="9" s="1"/>
  <c r="AV419" i="4"/>
  <c r="V408" i="9" s="1"/>
  <c r="AW419" i="4"/>
  <c r="W408" i="9" s="1"/>
  <c r="AX419" i="4"/>
  <c r="X408" i="9" s="1"/>
  <c r="AY419" i="4"/>
  <c r="Y408" i="9" s="1"/>
  <c r="AZ419" i="4"/>
  <c r="Z408" i="9" s="1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Q409" i="9" s="1"/>
  <c r="AR420" i="4"/>
  <c r="R409" i="9" s="1"/>
  <c r="AS420" i="4"/>
  <c r="S409" i="9" s="1"/>
  <c r="S410" i="5" s="1"/>
  <c r="AT420" i="4"/>
  <c r="T409" i="9" s="1"/>
  <c r="AU420" i="4"/>
  <c r="U409" i="9" s="1"/>
  <c r="AV420" i="4"/>
  <c r="V409" i="9" s="1"/>
  <c r="AW420" i="4"/>
  <c r="W409" i="9" s="1"/>
  <c r="AX420" i="4"/>
  <c r="X409" i="9" s="1"/>
  <c r="AY420" i="4"/>
  <c r="Y409" i="9" s="1"/>
  <c r="AZ420" i="4"/>
  <c r="Z409" i="9" s="1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Q410" i="9" s="1"/>
  <c r="AR421" i="4"/>
  <c r="R410" i="9" s="1"/>
  <c r="AS421" i="4"/>
  <c r="S410" i="9" s="1"/>
  <c r="S411" i="5" s="1"/>
  <c r="AT421" i="4"/>
  <c r="T410" i="9" s="1"/>
  <c r="AU421" i="4"/>
  <c r="U410" i="9" s="1"/>
  <c r="AV421" i="4"/>
  <c r="V410" i="9" s="1"/>
  <c r="AW421" i="4"/>
  <c r="W410" i="9" s="1"/>
  <c r="AX421" i="4"/>
  <c r="X410" i="9" s="1"/>
  <c r="AY421" i="4"/>
  <c r="Y410" i="9" s="1"/>
  <c r="AZ421" i="4"/>
  <c r="Z410" i="9" s="1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Q411" i="9" s="1"/>
  <c r="AR422" i="4"/>
  <c r="R411" i="9" s="1"/>
  <c r="AS422" i="4"/>
  <c r="S411" i="9" s="1"/>
  <c r="S412" i="5" s="1"/>
  <c r="AT422" i="4"/>
  <c r="T411" i="9" s="1"/>
  <c r="AU422" i="4"/>
  <c r="U411" i="9" s="1"/>
  <c r="AV422" i="4"/>
  <c r="V411" i="9" s="1"/>
  <c r="AW422" i="4"/>
  <c r="W411" i="9" s="1"/>
  <c r="AX422" i="4"/>
  <c r="X411" i="9" s="1"/>
  <c r="AY422" i="4"/>
  <c r="Y411" i="9" s="1"/>
  <c r="AZ422" i="4"/>
  <c r="Z411" i="9" s="1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Q412" i="9" s="1"/>
  <c r="AR423" i="4"/>
  <c r="R412" i="9" s="1"/>
  <c r="AS423" i="4"/>
  <c r="S412" i="9" s="1"/>
  <c r="S413" i="5" s="1"/>
  <c r="AT423" i="4"/>
  <c r="T412" i="9" s="1"/>
  <c r="AU423" i="4"/>
  <c r="U412" i="9" s="1"/>
  <c r="AV423" i="4"/>
  <c r="V412" i="9" s="1"/>
  <c r="AW423" i="4"/>
  <c r="W412" i="9" s="1"/>
  <c r="AX423" i="4"/>
  <c r="X412" i="9" s="1"/>
  <c r="AY423" i="4"/>
  <c r="Y412" i="9" s="1"/>
  <c r="AZ423" i="4"/>
  <c r="Z412" i="9" s="1"/>
  <c r="Z413" i="5" s="1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Q413" i="9" s="1"/>
  <c r="AR424" i="4"/>
  <c r="R413" i="9" s="1"/>
  <c r="AS424" i="4"/>
  <c r="S413" i="9" s="1"/>
  <c r="S414" i="5" s="1"/>
  <c r="AT424" i="4"/>
  <c r="T413" i="9" s="1"/>
  <c r="AU424" i="4"/>
  <c r="U413" i="9" s="1"/>
  <c r="AV424" i="4"/>
  <c r="V413" i="9" s="1"/>
  <c r="AW424" i="4"/>
  <c r="W413" i="9" s="1"/>
  <c r="AX424" i="4"/>
  <c r="X413" i="9" s="1"/>
  <c r="AY424" i="4"/>
  <c r="Y413" i="9" s="1"/>
  <c r="AZ424" i="4"/>
  <c r="Z413" i="9" s="1"/>
  <c r="Z414" i="5" s="1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Q414" i="9" s="1"/>
  <c r="AR425" i="4"/>
  <c r="R414" i="9" s="1"/>
  <c r="AS425" i="4"/>
  <c r="S414" i="9" s="1"/>
  <c r="S415" i="5" s="1"/>
  <c r="AT425" i="4"/>
  <c r="T414" i="9" s="1"/>
  <c r="AU425" i="4"/>
  <c r="U414" i="9" s="1"/>
  <c r="AV425" i="4"/>
  <c r="V414" i="9" s="1"/>
  <c r="AW425" i="4"/>
  <c r="W414" i="9" s="1"/>
  <c r="AX425" i="4"/>
  <c r="X414" i="9" s="1"/>
  <c r="AY425" i="4"/>
  <c r="Y414" i="9" s="1"/>
  <c r="AZ425" i="4"/>
  <c r="Z414" i="9" s="1"/>
  <c r="Z415" i="5" s="1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Q415" i="9" s="1"/>
  <c r="AR426" i="4"/>
  <c r="R415" i="9" s="1"/>
  <c r="AS426" i="4"/>
  <c r="S415" i="9" s="1"/>
  <c r="S416" i="5" s="1"/>
  <c r="AT426" i="4"/>
  <c r="T415" i="9" s="1"/>
  <c r="AU426" i="4"/>
  <c r="U415" i="9" s="1"/>
  <c r="AV426" i="4"/>
  <c r="V415" i="9" s="1"/>
  <c r="AW426" i="4"/>
  <c r="W415" i="9" s="1"/>
  <c r="AX426" i="4"/>
  <c r="X415" i="9" s="1"/>
  <c r="AY426" i="4"/>
  <c r="Y415" i="9" s="1"/>
  <c r="AZ426" i="4"/>
  <c r="Z415" i="9" s="1"/>
  <c r="Z416" i="5" s="1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Q416" i="9" s="1"/>
  <c r="AR427" i="4"/>
  <c r="R416" i="9" s="1"/>
  <c r="AS427" i="4"/>
  <c r="S416" i="9" s="1"/>
  <c r="S417" i="5" s="1"/>
  <c r="AT427" i="4"/>
  <c r="T416" i="9" s="1"/>
  <c r="AU427" i="4"/>
  <c r="U416" i="9" s="1"/>
  <c r="AV427" i="4"/>
  <c r="V416" i="9" s="1"/>
  <c r="AW427" i="4"/>
  <c r="W416" i="9" s="1"/>
  <c r="AX427" i="4"/>
  <c r="X416" i="9" s="1"/>
  <c r="AY427" i="4"/>
  <c r="Y416" i="9" s="1"/>
  <c r="AZ427" i="4"/>
  <c r="Z416" i="9" s="1"/>
  <c r="Z417" i="5" s="1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Q417" i="9" s="1"/>
  <c r="AR428" i="4"/>
  <c r="R417" i="9" s="1"/>
  <c r="AS428" i="4"/>
  <c r="S417" i="9" s="1"/>
  <c r="AT428" i="4"/>
  <c r="T417" i="9" s="1"/>
  <c r="AU428" i="4"/>
  <c r="U417" i="9" s="1"/>
  <c r="AV428" i="4"/>
  <c r="V417" i="9" s="1"/>
  <c r="AW428" i="4"/>
  <c r="W417" i="9" s="1"/>
  <c r="AX428" i="4"/>
  <c r="X417" i="9" s="1"/>
  <c r="AY428" i="4"/>
  <c r="Y417" i="9" s="1"/>
  <c r="AZ428" i="4"/>
  <c r="Z417" i="9" s="1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Q418" i="9" s="1"/>
  <c r="AR429" i="4"/>
  <c r="R418" i="9" s="1"/>
  <c r="AS429" i="4"/>
  <c r="S418" i="9" s="1"/>
  <c r="AT429" i="4"/>
  <c r="T418" i="9" s="1"/>
  <c r="AU429" i="4"/>
  <c r="U418" i="9" s="1"/>
  <c r="AV429" i="4"/>
  <c r="V418" i="9" s="1"/>
  <c r="AW429" i="4"/>
  <c r="W418" i="9" s="1"/>
  <c r="AX429" i="4"/>
  <c r="X418" i="9" s="1"/>
  <c r="AY429" i="4"/>
  <c r="Y418" i="9" s="1"/>
  <c r="AZ429" i="4"/>
  <c r="Z418" i="9" s="1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Q419" i="9" s="1"/>
  <c r="AR430" i="4"/>
  <c r="R419" i="9" s="1"/>
  <c r="AS430" i="4"/>
  <c r="S419" i="9" s="1"/>
  <c r="AT430" i="4"/>
  <c r="T419" i="9" s="1"/>
  <c r="AU430" i="4"/>
  <c r="U419" i="9" s="1"/>
  <c r="AV430" i="4"/>
  <c r="V419" i="9" s="1"/>
  <c r="AW430" i="4"/>
  <c r="W419" i="9" s="1"/>
  <c r="AX430" i="4"/>
  <c r="X419" i="9" s="1"/>
  <c r="AY430" i="4"/>
  <c r="Y419" i="9" s="1"/>
  <c r="AZ430" i="4"/>
  <c r="Z419" i="9" s="1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Q420" i="9" s="1"/>
  <c r="AR431" i="4"/>
  <c r="R420" i="9" s="1"/>
  <c r="AS431" i="4"/>
  <c r="S420" i="9" s="1"/>
  <c r="AT431" i="4"/>
  <c r="T420" i="9" s="1"/>
  <c r="AU431" i="4"/>
  <c r="U420" i="9" s="1"/>
  <c r="AV431" i="4"/>
  <c r="V420" i="9" s="1"/>
  <c r="AW431" i="4"/>
  <c r="W420" i="9" s="1"/>
  <c r="AX431" i="4"/>
  <c r="X420" i="9" s="1"/>
  <c r="AY431" i="4"/>
  <c r="Y420" i="9" s="1"/>
  <c r="AZ431" i="4"/>
  <c r="Z420" i="9" s="1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Q421" i="9" s="1"/>
  <c r="AR432" i="4"/>
  <c r="R421" i="9" s="1"/>
  <c r="AS432" i="4"/>
  <c r="S421" i="9" s="1"/>
  <c r="AT432" i="4"/>
  <c r="T421" i="9" s="1"/>
  <c r="AU432" i="4"/>
  <c r="U421" i="9" s="1"/>
  <c r="AV432" i="4"/>
  <c r="V421" i="9" s="1"/>
  <c r="AW432" i="4"/>
  <c r="W421" i="9" s="1"/>
  <c r="AX432" i="4"/>
  <c r="X421" i="9" s="1"/>
  <c r="AY432" i="4"/>
  <c r="Y421" i="9" s="1"/>
  <c r="AZ432" i="4"/>
  <c r="Z421" i="9" s="1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Q422" i="9" s="1"/>
  <c r="AR433" i="4"/>
  <c r="R422" i="9" s="1"/>
  <c r="AS433" i="4"/>
  <c r="S422" i="9" s="1"/>
  <c r="AT433" i="4"/>
  <c r="T422" i="9" s="1"/>
  <c r="AU433" i="4"/>
  <c r="U422" i="9" s="1"/>
  <c r="AV433" i="4"/>
  <c r="V422" i="9" s="1"/>
  <c r="AW433" i="4"/>
  <c r="W422" i="9" s="1"/>
  <c r="AX433" i="4"/>
  <c r="X422" i="9" s="1"/>
  <c r="AY433" i="4"/>
  <c r="Y422" i="9" s="1"/>
  <c r="AZ433" i="4"/>
  <c r="Z422" i="9" s="1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Q423" i="9" s="1"/>
  <c r="AR434" i="4"/>
  <c r="R423" i="9" s="1"/>
  <c r="AS434" i="4"/>
  <c r="S423" i="9" s="1"/>
  <c r="AT434" i="4"/>
  <c r="T423" i="9" s="1"/>
  <c r="AU434" i="4"/>
  <c r="U423" i="9" s="1"/>
  <c r="AV434" i="4"/>
  <c r="V423" i="9" s="1"/>
  <c r="AW434" i="4"/>
  <c r="W423" i="9" s="1"/>
  <c r="AX434" i="4"/>
  <c r="X423" i="9" s="1"/>
  <c r="AY434" i="4"/>
  <c r="Y423" i="9" s="1"/>
  <c r="AZ434" i="4"/>
  <c r="Z423" i="9" s="1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Q424" i="9" s="1"/>
  <c r="AR435" i="4"/>
  <c r="R424" i="9" s="1"/>
  <c r="AS435" i="4"/>
  <c r="S424" i="9" s="1"/>
  <c r="AT435" i="4"/>
  <c r="T424" i="9" s="1"/>
  <c r="AU435" i="4"/>
  <c r="U424" i="9" s="1"/>
  <c r="AV435" i="4"/>
  <c r="V424" i="9" s="1"/>
  <c r="AW435" i="4"/>
  <c r="W424" i="9" s="1"/>
  <c r="AX435" i="4"/>
  <c r="X424" i="9" s="1"/>
  <c r="AY435" i="4"/>
  <c r="Y424" i="9" s="1"/>
  <c r="AZ435" i="4"/>
  <c r="Z424" i="9" s="1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Q425" i="9" s="1"/>
  <c r="AR436" i="4"/>
  <c r="R425" i="9" s="1"/>
  <c r="AS436" i="4"/>
  <c r="S425" i="9" s="1"/>
  <c r="AT436" i="4"/>
  <c r="T425" i="9" s="1"/>
  <c r="AU436" i="4"/>
  <c r="U425" i="9" s="1"/>
  <c r="AV436" i="4"/>
  <c r="V425" i="9" s="1"/>
  <c r="AW436" i="4"/>
  <c r="W425" i="9" s="1"/>
  <c r="AX436" i="4"/>
  <c r="X425" i="9" s="1"/>
  <c r="AY436" i="4"/>
  <c r="Y425" i="9" s="1"/>
  <c r="AZ436" i="4"/>
  <c r="Z425" i="9" s="1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Q426" i="9" s="1"/>
  <c r="AR437" i="4"/>
  <c r="R426" i="9" s="1"/>
  <c r="AS437" i="4"/>
  <c r="S426" i="9" s="1"/>
  <c r="AT437" i="4"/>
  <c r="T426" i="9" s="1"/>
  <c r="AU437" i="4"/>
  <c r="U426" i="9" s="1"/>
  <c r="AV437" i="4"/>
  <c r="V426" i="9" s="1"/>
  <c r="AW437" i="4"/>
  <c r="W426" i="9" s="1"/>
  <c r="AX437" i="4"/>
  <c r="X426" i="9" s="1"/>
  <c r="AY437" i="4"/>
  <c r="Y426" i="9" s="1"/>
  <c r="AZ437" i="4"/>
  <c r="Z426" i="9" s="1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Q427" i="9" s="1"/>
  <c r="AR438" i="4"/>
  <c r="R427" i="9" s="1"/>
  <c r="AS438" i="4"/>
  <c r="S427" i="9" s="1"/>
  <c r="AT438" i="4"/>
  <c r="T427" i="9" s="1"/>
  <c r="AU438" i="4"/>
  <c r="U427" i="9" s="1"/>
  <c r="AV438" i="4"/>
  <c r="V427" i="9" s="1"/>
  <c r="AW438" i="4"/>
  <c r="W427" i="9" s="1"/>
  <c r="AX438" i="4"/>
  <c r="X427" i="9" s="1"/>
  <c r="AY438" i="4"/>
  <c r="Y427" i="9" s="1"/>
  <c r="AZ438" i="4"/>
  <c r="Z427" i="9" s="1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Q428" i="9" s="1"/>
  <c r="AR439" i="4"/>
  <c r="R428" i="9" s="1"/>
  <c r="AS439" i="4"/>
  <c r="S428" i="9" s="1"/>
  <c r="AT439" i="4"/>
  <c r="T428" i="9" s="1"/>
  <c r="AU439" i="4"/>
  <c r="U428" i="9" s="1"/>
  <c r="AV439" i="4"/>
  <c r="V428" i="9" s="1"/>
  <c r="AW439" i="4"/>
  <c r="W428" i="9" s="1"/>
  <c r="AX439" i="4"/>
  <c r="X428" i="9" s="1"/>
  <c r="AY439" i="4"/>
  <c r="Y428" i="9" s="1"/>
  <c r="AZ439" i="4"/>
  <c r="Z428" i="9" s="1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Q429" i="9" s="1"/>
  <c r="AR440" i="4"/>
  <c r="R429" i="9" s="1"/>
  <c r="AS440" i="4"/>
  <c r="S429" i="9" s="1"/>
  <c r="AT440" i="4"/>
  <c r="T429" i="9" s="1"/>
  <c r="AU440" i="4"/>
  <c r="U429" i="9" s="1"/>
  <c r="AV440" i="4"/>
  <c r="V429" i="9" s="1"/>
  <c r="AW440" i="4"/>
  <c r="W429" i="9" s="1"/>
  <c r="AX440" i="4"/>
  <c r="X429" i="9" s="1"/>
  <c r="AY440" i="4"/>
  <c r="Y429" i="9" s="1"/>
  <c r="AZ440" i="4"/>
  <c r="Z429" i="9" s="1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Q430" i="9" s="1"/>
  <c r="AR441" i="4"/>
  <c r="R430" i="9" s="1"/>
  <c r="AS441" i="4"/>
  <c r="S430" i="9" s="1"/>
  <c r="AT441" i="4"/>
  <c r="T430" i="9" s="1"/>
  <c r="AU441" i="4"/>
  <c r="U430" i="9" s="1"/>
  <c r="AV441" i="4"/>
  <c r="V430" i="9" s="1"/>
  <c r="AW441" i="4"/>
  <c r="W430" i="9" s="1"/>
  <c r="AX441" i="4"/>
  <c r="X430" i="9" s="1"/>
  <c r="AY441" i="4"/>
  <c r="Y430" i="9" s="1"/>
  <c r="AZ441" i="4"/>
  <c r="Z430" i="9" s="1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Q431" i="9" s="1"/>
  <c r="AR442" i="4"/>
  <c r="R431" i="9" s="1"/>
  <c r="AS442" i="4"/>
  <c r="S431" i="9" s="1"/>
  <c r="AT442" i="4"/>
  <c r="T431" i="9" s="1"/>
  <c r="AU442" i="4"/>
  <c r="U431" i="9" s="1"/>
  <c r="AV442" i="4"/>
  <c r="V431" i="9" s="1"/>
  <c r="AW442" i="4"/>
  <c r="W431" i="9" s="1"/>
  <c r="AX442" i="4"/>
  <c r="X431" i="9" s="1"/>
  <c r="AY442" i="4"/>
  <c r="Y431" i="9" s="1"/>
  <c r="AZ442" i="4"/>
  <c r="Z431" i="9" s="1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Q432" i="9" s="1"/>
  <c r="AR443" i="4"/>
  <c r="R432" i="9" s="1"/>
  <c r="AS443" i="4"/>
  <c r="S432" i="9" s="1"/>
  <c r="AT443" i="4"/>
  <c r="T432" i="9" s="1"/>
  <c r="AU443" i="4"/>
  <c r="U432" i="9" s="1"/>
  <c r="AV443" i="4"/>
  <c r="V432" i="9" s="1"/>
  <c r="V433" i="5" s="1"/>
  <c r="AW443" i="4"/>
  <c r="W432" i="9" s="1"/>
  <c r="AX443" i="4"/>
  <c r="X432" i="9" s="1"/>
  <c r="AY443" i="4"/>
  <c r="Y432" i="9" s="1"/>
  <c r="AZ443" i="4"/>
  <c r="Z432" i="9" s="1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Q433" i="9" s="1"/>
  <c r="AR444" i="4"/>
  <c r="R433" i="9" s="1"/>
  <c r="AS444" i="4"/>
  <c r="S433" i="9" s="1"/>
  <c r="AT444" i="4"/>
  <c r="T433" i="9" s="1"/>
  <c r="AU444" i="4"/>
  <c r="U433" i="9" s="1"/>
  <c r="AV444" i="4"/>
  <c r="V433" i="9" s="1"/>
  <c r="V434" i="5" s="1"/>
  <c r="AW444" i="4"/>
  <c r="W433" i="9" s="1"/>
  <c r="AX444" i="4"/>
  <c r="X433" i="9" s="1"/>
  <c r="AY444" i="4"/>
  <c r="Y433" i="9" s="1"/>
  <c r="AZ444" i="4"/>
  <c r="Z433" i="9" s="1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Q434" i="9" s="1"/>
  <c r="AR445" i="4"/>
  <c r="R434" i="9" s="1"/>
  <c r="AS445" i="4"/>
  <c r="S434" i="9" s="1"/>
  <c r="AT445" i="4"/>
  <c r="T434" i="9" s="1"/>
  <c r="AU445" i="4"/>
  <c r="U434" i="9" s="1"/>
  <c r="AV445" i="4"/>
  <c r="V434" i="9" s="1"/>
  <c r="V435" i="5" s="1"/>
  <c r="AW445" i="4"/>
  <c r="W434" i="9" s="1"/>
  <c r="AX445" i="4"/>
  <c r="X434" i="9" s="1"/>
  <c r="AY445" i="4"/>
  <c r="Y434" i="9" s="1"/>
  <c r="AZ445" i="4"/>
  <c r="Z434" i="9" s="1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Q435" i="9" s="1"/>
  <c r="AR446" i="4"/>
  <c r="R435" i="9" s="1"/>
  <c r="AS446" i="4"/>
  <c r="S435" i="9" s="1"/>
  <c r="AT446" i="4"/>
  <c r="T435" i="9" s="1"/>
  <c r="AU446" i="4"/>
  <c r="U435" i="9" s="1"/>
  <c r="AV446" i="4"/>
  <c r="V435" i="9" s="1"/>
  <c r="V436" i="5" s="1"/>
  <c r="AW446" i="4"/>
  <c r="W435" i="9" s="1"/>
  <c r="AX446" i="4"/>
  <c r="X435" i="9" s="1"/>
  <c r="AY446" i="4"/>
  <c r="Y435" i="9" s="1"/>
  <c r="AZ446" i="4"/>
  <c r="Z435" i="9" s="1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Q436" i="9" s="1"/>
  <c r="AR447" i="4"/>
  <c r="R436" i="9" s="1"/>
  <c r="AS447" i="4"/>
  <c r="S436" i="9" s="1"/>
  <c r="AT447" i="4"/>
  <c r="T436" i="9" s="1"/>
  <c r="AU447" i="4"/>
  <c r="U436" i="9" s="1"/>
  <c r="AV447" i="4"/>
  <c r="V436" i="9" s="1"/>
  <c r="V437" i="5" s="1"/>
  <c r="AW447" i="4"/>
  <c r="W436" i="9" s="1"/>
  <c r="AX447" i="4"/>
  <c r="X436" i="9" s="1"/>
  <c r="AY447" i="4"/>
  <c r="Y436" i="9" s="1"/>
  <c r="AZ447" i="4"/>
  <c r="Z436" i="9" s="1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Q437" i="9" s="1"/>
  <c r="AR448" i="4"/>
  <c r="R437" i="9" s="1"/>
  <c r="AS448" i="4"/>
  <c r="S437" i="9" s="1"/>
  <c r="AT448" i="4"/>
  <c r="T437" i="9" s="1"/>
  <c r="AU448" i="4"/>
  <c r="U437" i="9" s="1"/>
  <c r="AV448" i="4"/>
  <c r="V437" i="9" s="1"/>
  <c r="AW448" i="4"/>
  <c r="W437" i="9" s="1"/>
  <c r="AX448" i="4"/>
  <c r="X437" i="9" s="1"/>
  <c r="AY448" i="4"/>
  <c r="Y437" i="9" s="1"/>
  <c r="AZ448" i="4"/>
  <c r="Z437" i="9" s="1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Q438" i="9" s="1"/>
  <c r="AR449" i="4"/>
  <c r="R438" i="9" s="1"/>
  <c r="AS449" i="4"/>
  <c r="S438" i="9" s="1"/>
  <c r="AT449" i="4"/>
  <c r="T438" i="9" s="1"/>
  <c r="AU449" i="4"/>
  <c r="U438" i="9" s="1"/>
  <c r="AV449" i="4"/>
  <c r="V438" i="9" s="1"/>
  <c r="AW449" i="4"/>
  <c r="W438" i="9" s="1"/>
  <c r="AX449" i="4"/>
  <c r="X438" i="9" s="1"/>
  <c r="AY449" i="4"/>
  <c r="Y438" i="9" s="1"/>
  <c r="AZ449" i="4"/>
  <c r="Z438" i="9" s="1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Q439" i="9" s="1"/>
  <c r="AR450" i="4"/>
  <c r="R439" i="9" s="1"/>
  <c r="AS450" i="4"/>
  <c r="S439" i="9" s="1"/>
  <c r="AT450" i="4"/>
  <c r="T439" i="9" s="1"/>
  <c r="AU450" i="4"/>
  <c r="U439" i="9" s="1"/>
  <c r="AV450" i="4"/>
  <c r="V439" i="9" s="1"/>
  <c r="AW450" i="4"/>
  <c r="W439" i="9" s="1"/>
  <c r="AX450" i="4"/>
  <c r="X439" i="9" s="1"/>
  <c r="AY450" i="4"/>
  <c r="Y439" i="9" s="1"/>
  <c r="AZ450" i="4"/>
  <c r="Z439" i="9" s="1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Q440" i="9" s="1"/>
  <c r="AR451" i="4"/>
  <c r="R440" i="9" s="1"/>
  <c r="AS451" i="4"/>
  <c r="S440" i="9" s="1"/>
  <c r="AT451" i="4"/>
  <c r="T440" i="9" s="1"/>
  <c r="AU451" i="4"/>
  <c r="U440" i="9" s="1"/>
  <c r="AV451" i="4"/>
  <c r="V440" i="9" s="1"/>
  <c r="AW451" i="4"/>
  <c r="W440" i="9" s="1"/>
  <c r="AX451" i="4"/>
  <c r="X440" i="9" s="1"/>
  <c r="AY451" i="4"/>
  <c r="Y440" i="9" s="1"/>
  <c r="AZ451" i="4"/>
  <c r="Z440" i="9" s="1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Q441" i="9" s="1"/>
  <c r="AR452" i="4"/>
  <c r="R441" i="9" s="1"/>
  <c r="AS452" i="4"/>
  <c r="S441" i="9" s="1"/>
  <c r="AT452" i="4"/>
  <c r="T441" i="9" s="1"/>
  <c r="AU452" i="4"/>
  <c r="U441" i="9" s="1"/>
  <c r="AV452" i="4"/>
  <c r="V441" i="9" s="1"/>
  <c r="AW452" i="4"/>
  <c r="W441" i="9" s="1"/>
  <c r="AX452" i="4"/>
  <c r="X441" i="9" s="1"/>
  <c r="AY452" i="4"/>
  <c r="Y441" i="9" s="1"/>
  <c r="AZ452" i="4"/>
  <c r="Z441" i="9" s="1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Q442" i="9" s="1"/>
  <c r="AR453" i="4"/>
  <c r="R442" i="9" s="1"/>
  <c r="AS453" i="4"/>
  <c r="S442" i="9" s="1"/>
  <c r="AT453" i="4"/>
  <c r="T442" i="9" s="1"/>
  <c r="AU453" i="4"/>
  <c r="U442" i="9" s="1"/>
  <c r="AV453" i="4"/>
  <c r="V442" i="9" s="1"/>
  <c r="AW453" i="4"/>
  <c r="W442" i="9" s="1"/>
  <c r="AX453" i="4"/>
  <c r="X442" i="9" s="1"/>
  <c r="AY453" i="4"/>
  <c r="Y442" i="9" s="1"/>
  <c r="AZ453" i="4"/>
  <c r="Z442" i="9" s="1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Q443" i="9" s="1"/>
  <c r="AR454" i="4"/>
  <c r="R443" i="9" s="1"/>
  <c r="AS454" i="4"/>
  <c r="S443" i="9" s="1"/>
  <c r="AT454" i="4"/>
  <c r="T443" i="9" s="1"/>
  <c r="AU454" i="4"/>
  <c r="U443" i="9" s="1"/>
  <c r="AV454" i="4"/>
  <c r="V443" i="9" s="1"/>
  <c r="AW454" i="4"/>
  <c r="W443" i="9" s="1"/>
  <c r="AX454" i="4"/>
  <c r="X443" i="9" s="1"/>
  <c r="AY454" i="4"/>
  <c r="Y443" i="9" s="1"/>
  <c r="AZ454" i="4"/>
  <c r="Z443" i="9" s="1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Q444" i="9" s="1"/>
  <c r="AR455" i="4"/>
  <c r="R444" i="9" s="1"/>
  <c r="AS455" i="4"/>
  <c r="S444" i="9" s="1"/>
  <c r="AT455" i="4"/>
  <c r="T444" i="9" s="1"/>
  <c r="AU455" i="4"/>
  <c r="U444" i="9" s="1"/>
  <c r="AV455" i="4"/>
  <c r="V444" i="9" s="1"/>
  <c r="AW455" i="4"/>
  <c r="W444" i="9" s="1"/>
  <c r="AX455" i="4"/>
  <c r="X444" i="9" s="1"/>
  <c r="AY455" i="4"/>
  <c r="Y444" i="9" s="1"/>
  <c r="AZ455" i="4"/>
  <c r="Z444" i="9" s="1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Q445" i="9" s="1"/>
  <c r="AR456" i="4"/>
  <c r="R445" i="9" s="1"/>
  <c r="AS456" i="4"/>
  <c r="S445" i="9" s="1"/>
  <c r="AT456" i="4"/>
  <c r="T445" i="9" s="1"/>
  <c r="AU456" i="4"/>
  <c r="U445" i="9" s="1"/>
  <c r="AV456" i="4"/>
  <c r="V445" i="9" s="1"/>
  <c r="AW456" i="4"/>
  <c r="W445" i="9" s="1"/>
  <c r="AX456" i="4"/>
  <c r="X445" i="9" s="1"/>
  <c r="AY456" i="4"/>
  <c r="Y445" i="9" s="1"/>
  <c r="AZ456" i="4"/>
  <c r="Z445" i="9" s="1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Q446" i="9" s="1"/>
  <c r="AR457" i="4"/>
  <c r="R446" i="9" s="1"/>
  <c r="AS457" i="4"/>
  <c r="S446" i="9" s="1"/>
  <c r="AT457" i="4"/>
  <c r="T446" i="9" s="1"/>
  <c r="AU457" i="4"/>
  <c r="U446" i="9" s="1"/>
  <c r="AV457" i="4"/>
  <c r="V446" i="9" s="1"/>
  <c r="AW457" i="4"/>
  <c r="W446" i="9" s="1"/>
  <c r="AX457" i="4"/>
  <c r="X446" i="9" s="1"/>
  <c r="AY457" i="4"/>
  <c r="Y446" i="9" s="1"/>
  <c r="AZ457" i="4"/>
  <c r="Z446" i="9" s="1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Q447" i="9" s="1"/>
  <c r="AR458" i="4"/>
  <c r="R447" i="9" s="1"/>
  <c r="AS458" i="4"/>
  <c r="S447" i="9" s="1"/>
  <c r="AT458" i="4"/>
  <c r="T447" i="9" s="1"/>
  <c r="AU458" i="4"/>
  <c r="U447" i="9" s="1"/>
  <c r="AV458" i="4"/>
  <c r="V447" i="9" s="1"/>
  <c r="AW458" i="4"/>
  <c r="W447" i="9" s="1"/>
  <c r="AX458" i="4"/>
  <c r="X447" i="9" s="1"/>
  <c r="AY458" i="4"/>
  <c r="Y447" i="9" s="1"/>
  <c r="AZ458" i="4"/>
  <c r="Z447" i="9" s="1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Q448" i="9" s="1"/>
  <c r="AR459" i="4"/>
  <c r="R448" i="9" s="1"/>
  <c r="AS459" i="4"/>
  <c r="S448" i="9" s="1"/>
  <c r="AT459" i="4"/>
  <c r="T448" i="9" s="1"/>
  <c r="AU459" i="4"/>
  <c r="U448" i="9" s="1"/>
  <c r="AV459" i="4"/>
  <c r="V448" i="9" s="1"/>
  <c r="AW459" i="4"/>
  <c r="W448" i="9" s="1"/>
  <c r="AX459" i="4"/>
  <c r="X448" i="9" s="1"/>
  <c r="AY459" i="4"/>
  <c r="Y448" i="9" s="1"/>
  <c r="AZ459" i="4"/>
  <c r="Z448" i="9" s="1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Q449" i="9" s="1"/>
  <c r="AR460" i="4"/>
  <c r="R449" i="9" s="1"/>
  <c r="AS460" i="4"/>
  <c r="S449" i="9" s="1"/>
  <c r="AT460" i="4"/>
  <c r="T449" i="9" s="1"/>
  <c r="AU460" i="4"/>
  <c r="U449" i="9" s="1"/>
  <c r="AV460" i="4"/>
  <c r="V449" i="9" s="1"/>
  <c r="AW460" i="4"/>
  <c r="W449" i="9" s="1"/>
  <c r="AX460" i="4"/>
  <c r="X449" i="9" s="1"/>
  <c r="AY460" i="4"/>
  <c r="Y449" i="9" s="1"/>
  <c r="AZ460" i="4"/>
  <c r="Z449" i="9" s="1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Q450" i="9" s="1"/>
  <c r="AR461" i="4"/>
  <c r="R450" i="9" s="1"/>
  <c r="AS461" i="4"/>
  <c r="S450" i="9" s="1"/>
  <c r="AT461" i="4"/>
  <c r="T450" i="9" s="1"/>
  <c r="AU461" i="4"/>
  <c r="U450" i="9" s="1"/>
  <c r="AV461" i="4"/>
  <c r="V450" i="9" s="1"/>
  <c r="AW461" i="4"/>
  <c r="W450" i="9" s="1"/>
  <c r="AX461" i="4"/>
  <c r="X450" i="9" s="1"/>
  <c r="AY461" i="4"/>
  <c r="Y450" i="9" s="1"/>
  <c r="AZ461" i="4"/>
  <c r="Z450" i="9" s="1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Q451" i="9" s="1"/>
  <c r="AR462" i="4"/>
  <c r="R451" i="9" s="1"/>
  <c r="AS462" i="4"/>
  <c r="S451" i="9" s="1"/>
  <c r="AT462" i="4"/>
  <c r="T451" i="9" s="1"/>
  <c r="AU462" i="4"/>
  <c r="U451" i="9" s="1"/>
  <c r="AV462" i="4"/>
  <c r="V451" i="9" s="1"/>
  <c r="AW462" i="4"/>
  <c r="W451" i="9" s="1"/>
  <c r="AX462" i="4"/>
  <c r="X451" i="9" s="1"/>
  <c r="AY462" i="4"/>
  <c r="Y451" i="9" s="1"/>
  <c r="AZ462" i="4"/>
  <c r="Z451" i="9" s="1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Q452" i="9" s="1"/>
  <c r="AR463" i="4"/>
  <c r="R452" i="9" s="1"/>
  <c r="AS463" i="4"/>
  <c r="S452" i="9" s="1"/>
  <c r="AT463" i="4"/>
  <c r="T452" i="9" s="1"/>
  <c r="AU463" i="4"/>
  <c r="U452" i="9" s="1"/>
  <c r="AV463" i="4"/>
  <c r="V452" i="9" s="1"/>
  <c r="AW463" i="4"/>
  <c r="W452" i="9" s="1"/>
  <c r="AX463" i="4"/>
  <c r="X452" i="9" s="1"/>
  <c r="AY463" i="4"/>
  <c r="Y452" i="9" s="1"/>
  <c r="AZ463" i="4"/>
  <c r="Z452" i="9" s="1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Q453" i="9" s="1"/>
  <c r="AR464" i="4"/>
  <c r="R453" i="9" s="1"/>
  <c r="AS464" i="4"/>
  <c r="S453" i="9" s="1"/>
  <c r="AT464" i="4"/>
  <c r="T453" i="9" s="1"/>
  <c r="AU464" i="4"/>
  <c r="U453" i="9" s="1"/>
  <c r="AV464" i="4"/>
  <c r="V453" i="9" s="1"/>
  <c r="AW464" i="4"/>
  <c r="W453" i="9" s="1"/>
  <c r="AX464" i="4"/>
  <c r="X453" i="9" s="1"/>
  <c r="AY464" i="4"/>
  <c r="Y453" i="9" s="1"/>
  <c r="AZ464" i="4"/>
  <c r="Z453" i="9" s="1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Q454" i="9" s="1"/>
  <c r="AR465" i="4"/>
  <c r="R454" i="9" s="1"/>
  <c r="AS465" i="4"/>
  <c r="S454" i="9" s="1"/>
  <c r="AT465" i="4"/>
  <c r="T454" i="9" s="1"/>
  <c r="AU465" i="4"/>
  <c r="U454" i="9" s="1"/>
  <c r="AV465" i="4"/>
  <c r="V454" i="9" s="1"/>
  <c r="AW465" i="4"/>
  <c r="W454" i="9" s="1"/>
  <c r="AX465" i="4"/>
  <c r="X454" i="9" s="1"/>
  <c r="AY465" i="4"/>
  <c r="Y454" i="9" s="1"/>
  <c r="AZ465" i="4"/>
  <c r="Z454" i="9" s="1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Q455" i="9" s="1"/>
  <c r="AR466" i="4"/>
  <c r="R455" i="9" s="1"/>
  <c r="AS466" i="4"/>
  <c r="S455" i="9" s="1"/>
  <c r="AT466" i="4"/>
  <c r="T455" i="9" s="1"/>
  <c r="AU466" i="4"/>
  <c r="U455" i="9" s="1"/>
  <c r="AV466" i="4"/>
  <c r="V455" i="9" s="1"/>
  <c r="AW466" i="4"/>
  <c r="W455" i="9" s="1"/>
  <c r="AX466" i="4"/>
  <c r="X455" i="9" s="1"/>
  <c r="AY466" i="4"/>
  <c r="Y455" i="9" s="1"/>
  <c r="AZ466" i="4"/>
  <c r="Z455" i="9" s="1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Q456" i="9" s="1"/>
  <c r="AR467" i="4"/>
  <c r="R456" i="9" s="1"/>
  <c r="AS467" i="4"/>
  <c r="S456" i="9" s="1"/>
  <c r="AT467" i="4"/>
  <c r="T456" i="9" s="1"/>
  <c r="AU467" i="4"/>
  <c r="U456" i="9" s="1"/>
  <c r="AV467" i="4"/>
  <c r="V456" i="9" s="1"/>
  <c r="AW467" i="4"/>
  <c r="W456" i="9" s="1"/>
  <c r="AX467" i="4"/>
  <c r="X456" i="9" s="1"/>
  <c r="AY467" i="4"/>
  <c r="Y456" i="9" s="1"/>
  <c r="AZ467" i="4"/>
  <c r="Z456" i="9" s="1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Q457" i="9" s="1"/>
  <c r="AR468" i="4"/>
  <c r="R457" i="9" s="1"/>
  <c r="AS468" i="4"/>
  <c r="S457" i="9" s="1"/>
  <c r="AT468" i="4"/>
  <c r="T457" i="9" s="1"/>
  <c r="AU468" i="4"/>
  <c r="U457" i="9" s="1"/>
  <c r="AV468" i="4"/>
  <c r="V457" i="9" s="1"/>
  <c r="AW468" i="4"/>
  <c r="W457" i="9" s="1"/>
  <c r="AX468" i="4"/>
  <c r="X457" i="9" s="1"/>
  <c r="AY468" i="4"/>
  <c r="Y457" i="9" s="1"/>
  <c r="AZ468" i="4"/>
  <c r="Z457" i="9" s="1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Q458" i="9" s="1"/>
  <c r="AR469" i="4"/>
  <c r="R458" i="9" s="1"/>
  <c r="AS469" i="4"/>
  <c r="S458" i="9" s="1"/>
  <c r="AT469" i="4"/>
  <c r="T458" i="9" s="1"/>
  <c r="AU469" i="4"/>
  <c r="U458" i="9" s="1"/>
  <c r="AV469" i="4"/>
  <c r="V458" i="9" s="1"/>
  <c r="AW469" i="4"/>
  <c r="W458" i="9" s="1"/>
  <c r="AX469" i="4"/>
  <c r="X458" i="9" s="1"/>
  <c r="AY469" i="4"/>
  <c r="Y458" i="9" s="1"/>
  <c r="AZ469" i="4"/>
  <c r="Z458" i="9" s="1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Q459" i="9" s="1"/>
  <c r="AR470" i="4"/>
  <c r="R459" i="9" s="1"/>
  <c r="AS470" i="4"/>
  <c r="S459" i="9" s="1"/>
  <c r="AT470" i="4"/>
  <c r="T459" i="9" s="1"/>
  <c r="AU470" i="4"/>
  <c r="U459" i="9" s="1"/>
  <c r="AV470" i="4"/>
  <c r="V459" i="9" s="1"/>
  <c r="AW470" i="4"/>
  <c r="W459" i="9" s="1"/>
  <c r="AX470" i="4"/>
  <c r="X459" i="9" s="1"/>
  <c r="AY470" i="4"/>
  <c r="Y459" i="9" s="1"/>
  <c r="AZ470" i="4"/>
  <c r="Z459" i="9" s="1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Q460" i="9" s="1"/>
  <c r="AR471" i="4"/>
  <c r="R460" i="9" s="1"/>
  <c r="AS471" i="4"/>
  <c r="S460" i="9" s="1"/>
  <c r="AT471" i="4"/>
  <c r="T460" i="9" s="1"/>
  <c r="AU471" i="4"/>
  <c r="U460" i="9" s="1"/>
  <c r="AV471" i="4"/>
  <c r="V460" i="9" s="1"/>
  <c r="AW471" i="4"/>
  <c r="W460" i="9" s="1"/>
  <c r="AX471" i="4"/>
  <c r="X460" i="9" s="1"/>
  <c r="AY471" i="4"/>
  <c r="Y460" i="9" s="1"/>
  <c r="AZ471" i="4"/>
  <c r="Z460" i="9" s="1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Q461" i="9" s="1"/>
  <c r="AR472" i="4"/>
  <c r="R461" i="9" s="1"/>
  <c r="AS472" i="4"/>
  <c r="S461" i="9" s="1"/>
  <c r="AT472" i="4"/>
  <c r="T461" i="9" s="1"/>
  <c r="AU472" i="4"/>
  <c r="U461" i="9" s="1"/>
  <c r="AV472" i="4"/>
  <c r="V461" i="9" s="1"/>
  <c r="AW472" i="4"/>
  <c r="W461" i="9" s="1"/>
  <c r="AX472" i="4"/>
  <c r="X461" i="9" s="1"/>
  <c r="AY472" i="4"/>
  <c r="Y461" i="9" s="1"/>
  <c r="AZ472" i="4"/>
  <c r="Z461" i="9" s="1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Q462" i="9" s="1"/>
  <c r="AR473" i="4"/>
  <c r="R462" i="9" s="1"/>
  <c r="R463" i="5" s="1"/>
  <c r="AS473" i="4"/>
  <c r="S462" i="9" s="1"/>
  <c r="S463" i="5" s="1"/>
  <c r="AT473" i="4"/>
  <c r="T462" i="9" s="1"/>
  <c r="AU473" i="4"/>
  <c r="U462" i="9" s="1"/>
  <c r="U463" i="5" s="1"/>
  <c r="AV473" i="4"/>
  <c r="V462" i="9" s="1"/>
  <c r="V463" i="5" s="1"/>
  <c r="AW473" i="4"/>
  <c r="W462" i="9" s="1"/>
  <c r="AX473" i="4"/>
  <c r="X462" i="9" s="1"/>
  <c r="AY473" i="4"/>
  <c r="Y462" i="9" s="1"/>
  <c r="AZ473" i="4"/>
  <c r="Z462" i="9" s="1"/>
  <c r="Z463" i="5" s="1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Q463" i="9" s="1"/>
  <c r="AR474" i="4"/>
  <c r="R463" i="9" s="1"/>
  <c r="R464" i="5" s="1"/>
  <c r="AS474" i="4"/>
  <c r="S463" i="9" s="1"/>
  <c r="S464" i="5" s="1"/>
  <c r="AT474" i="4"/>
  <c r="T463" i="9" s="1"/>
  <c r="AU474" i="4"/>
  <c r="U463" i="9" s="1"/>
  <c r="U464" i="5" s="1"/>
  <c r="AV474" i="4"/>
  <c r="V463" i="9" s="1"/>
  <c r="V464" i="5" s="1"/>
  <c r="AW474" i="4"/>
  <c r="W463" i="9" s="1"/>
  <c r="AX474" i="4"/>
  <c r="X463" i="9" s="1"/>
  <c r="AY474" i="4"/>
  <c r="Y463" i="9" s="1"/>
  <c r="AZ474" i="4"/>
  <c r="Z463" i="9" s="1"/>
  <c r="Z464" i="5" s="1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Q464" i="9" s="1"/>
  <c r="AR475" i="4"/>
  <c r="R464" i="9" s="1"/>
  <c r="R465" i="5" s="1"/>
  <c r="AS475" i="4"/>
  <c r="S464" i="9" s="1"/>
  <c r="S465" i="5" s="1"/>
  <c r="AT475" i="4"/>
  <c r="T464" i="9" s="1"/>
  <c r="AU475" i="4"/>
  <c r="U464" i="9" s="1"/>
  <c r="U465" i="5" s="1"/>
  <c r="AV475" i="4"/>
  <c r="V464" i="9" s="1"/>
  <c r="V465" i="5" s="1"/>
  <c r="AW475" i="4"/>
  <c r="W464" i="9" s="1"/>
  <c r="AX475" i="4"/>
  <c r="X464" i="9" s="1"/>
  <c r="AY475" i="4"/>
  <c r="Y464" i="9" s="1"/>
  <c r="AZ475" i="4"/>
  <c r="Z464" i="9" s="1"/>
  <c r="Z465" i="5" s="1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Q465" i="9" s="1"/>
  <c r="AR476" i="4"/>
  <c r="R465" i="9" s="1"/>
  <c r="R466" i="5" s="1"/>
  <c r="AS476" i="4"/>
  <c r="S465" i="9" s="1"/>
  <c r="S466" i="5" s="1"/>
  <c r="AT476" i="4"/>
  <c r="T465" i="9" s="1"/>
  <c r="AU476" i="4"/>
  <c r="U465" i="9" s="1"/>
  <c r="U466" i="5" s="1"/>
  <c r="AV476" i="4"/>
  <c r="V465" i="9" s="1"/>
  <c r="V466" i="5" s="1"/>
  <c r="AW476" i="4"/>
  <c r="W465" i="9" s="1"/>
  <c r="AX476" i="4"/>
  <c r="X465" i="9" s="1"/>
  <c r="AY476" i="4"/>
  <c r="Y465" i="9" s="1"/>
  <c r="AZ476" i="4"/>
  <c r="Z465" i="9" s="1"/>
  <c r="Z466" i="5" s="1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Q466" i="9" s="1"/>
  <c r="AR477" i="4"/>
  <c r="R466" i="9" s="1"/>
  <c r="R467" i="5" s="1"/>
  <c r="AS477" i="4"/>
  <c r="S466" i="9" s="1"/>
  <c r="S467" i="5" s="1"/>
  <c r="AT477" i="4"/>
  <c r="T466" i="9" s="1"/>
  <c r="AU477" i="4"/>
  <c r="U466" i="9" s="1"/>
  <c r="U467" i="5" s="1"/>
  <c r="AV477" i="4"/>
  <c r="V466" i="9" s="1"/>
  <c r="V467" i="5" s="1"/>
  <c r="AW477" i="4"/>
  <c r="W466" i="9" s="1"/>
  <c r="AX477" i="4"/>
  <c r="X466" i="9" s="1"/>
  <c r="AY477" i="4"/>
  <c r="Y466" i="9" s="1"/>
  <c r="AZ477" i="4"/>
  <c r="Z466" i="9" s="1"/>
  <c r="Z467" i="5" s="1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Q467" i="9" s="1"/>
  <c r="AR478" i="4"/>
  <c r="R467" i="9" s="1"/>
  <c r="R468" i="5" s="1"/>
  <c r="AS478" i="4"/>
  <c r="S467" i="9" s="1"/>
  <c r="S468" i="5" s="1"/>
  <c r="AT478" i="4"/>
  <c r="T467" i="9" s="1"/>
  <c r="AU478" i="4"/>
  <c r="U467" i="9" s="1"/>
  <c r="U468" i="5" s="1"/>
  <c r="AV478" i="4"/>
  <c r="V467" i="9" s="1"/>
  <c r="V468" i="5" s="1"/>
  <c r="AW478" i="4"/>
  <c r="W467" i="9" s="1"/>
  <c r="W468" i="5" s="1"/>
  <c r="AX478" i="4"/>
  <c r="X467" i="9" s="1"/>
  <c r="X468" i="5" s="1"/>
  <c r="AY478" i="4"/>
  <c r="Y467" i="9" s="1"/>
  <c r="AZ478" i="4"/>
  <c r="Z467" i="9" s="1"/>
  <c r="Z468" i="5" s="1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Q468" i="9" s="1"/>
  <c r="AR479" i="4"/>
  <c r="R468" i="9" s="1"/>
  <c r="R469" i="5" s="1"/>
  <c r="AS479" i="4"/>
  <c r="S468" i="9" s="1"/>
  <c r="S469" i="5" s="1"/>
  <c r="AT479" i="4"/>
  <c r="T468" i="9" s="1"/>
  <c r="AU479" i="4"/>
  <c r="U468" i="9" s="1"/>
  <c r="U469" i="5" s="1"/>
  <c r="AV479" i="4"/>
  <c r="V468" i="9" s="1"/>
  <c r="V469" i="5" s="1"/>
  <c r="AW479" i="4"/>
  <c r="W468" i="9" s="1"/>
  <c r="W469" i="5" s="1"/>
  <c r="AX479" i="4"/>
  <c r="X468" i="9" s="1"/>
  <c r="X469" i="5" s="1"/>
  <c r="AY479" i="4"/>
  <c r="Y468" i="9" s="1"/>
  <c r="AZ479" i="4"/>
  <c r="Z468" i="9" s="1"/>
  <c r="Z469" i="5" s="1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Q469" i="9" s="1"/>
  <c r="AR480" i="4"/>
  <c r="R469" i="9" s="1"/>
  <c r="R470" i="5" s="1"/>
  <c r="AS480" i="4"/>
  <c r="S469" i="9" s="1"/>
  <c r="S470" i="5" s="1"/>
  <c r="AT480" i="4"/>
  <c r="T469" i="9" s="1"/>
  <c r="AU480" i="4"/>
  <c r="U469" i="9" s="1"/>
  <c r="U470" i="5" s="1"/>
  <c r="AV480" i="4"/>
  <c r="V469" i="9" s="1"/>
  <c r="V470" i="5" s="1"/>
  <c r="AW480" i="4"/>
  <c r="W469" i="9" s="1"/>
  <c r="W470" i="5" s="1"/>
  <c r="AX480" i="4"/>
  <c r="X469" i="9" s="1"/>
  <c r="X470" i="5" s="1"/>
  <c r="AY480" i="4"/>
  <c r="Y469" i="9" s="1"/>
  <c r="AZ480" i="4"/>
  <c r="Z469" i="9" s="1"/>
  <c r="Z470" i="5" s="1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Q470" i="9" s="1"/>
  <c r="AR481" i="4"/>
  <c r="R470" i="9" s="1"/>
  <c r="R471" i="5" s="1"/>
  <c r="AS481" i="4"/>
  <c r="S470" i="9" s="1"/>
  <c r="S471" i="5" s="1"/>
  <c r="AT481" i="4"/>
  <c r="T470" i="9" s="1"/>
  <c r="AU481" i="4"/>
  <c r="U470" i="9" s="1"/>
  <c r="U471" i="5" s="1"/>
  <c r="AV481" i="4"/>
  <c r="V470" i="9" s="1"/>
  <c r="V471" i="5" s="1"/>
  <c r="AW481" i="4"/>
  <c r="W470" i="9" s="1"/>
  <c r="W471" i="5" s="1"/>
  <c r="AX481" i="4"/>
  <c r="X470" i="9" s="1"/>
  <c r="X471" i="5" s="1"/>
  <c r="AY481" i="4"/>
  <c r="Y470" i="9" s="1"/>
  <c r="AZ481" i="4"/>
  <c r="Z470" i="9" s="1"/>
  <c r="Z471" i="5" s="1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Q471" i="9" s="1"/>
  <c r="AR482" i="4"/>
  <c r="R471" i="9" s="1"/>
  <c r="R472" i="5" s="1"/>
  <c r="AS482" i="4"/>
  <c r="S471" i="9" s="1"/>
  <c r="S472" i="5" s="1"/>
  <c r="AT482" i="4"/>
  <c r="T471" i="9" s="1"/>
  <c r="AU482" i="4"/>
  <c r="U471" i="9" s="1"/>
  <c r="U472" i="5" s="1"/>
  <c r="AV482" i="4"/>
  <c r="V471" i="9" s="1"/>
  <c r="V472" i="5" s="1"/>
  <c r="AW482" i="4"/>
  <c r="W471" i="9" s="1"/>
  <c r="W472" i="5" s="1"/>
  <c r="AX482" i="4"/>
  <c r="X471" i="9" s="1"/>
  <c r="X472" i="5" s="1"/>
  <c r="AY482" i="4"/>
  <c r="Y471" i="9" s="1"/>
  <c r="AZ482" i="4"/>
  <c r="Z471" i="9" s="1"/>
  <c r="Z472" i="5" s="1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Q472" i="9" s="1"/>
  <c r="AR483" i="4"/>
  <c r="R472" i="9" s="1"/>
  <c r="AS483" i="4"/>
  <c r="S472" i="9" s="1"/>
  <c r="AT483" i="4"/>
  <c r="T472" i="9" s="1"/>
  <c r="AU483" i="4"/>
  <c r="U472" i="9" s="1"/>
  <c r="AV483" i="4"/>
  <c r="V472" i="9" s="1"/>
  <c r="AW483" i="4"/>
  <c r="W472" i="9" s="1"/>
  <c r="AX483" i="4"/>
  <c r="X472" i="9" s="1"/>
  <c r="AY483" i="4"/>
  <c r="Y472" i="9" s="1"/>
  <c r="AZ483" i="4"/>
  <c r="Z472" i="9" s="1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Q473" i="9" s="1"/>
  <c r="AR484" i="4"/>
  <c r="R473" i="9" s="1"/>
  <c r="AS484" i="4"/>
  <c r="S473" i="9" s="1"/>
  <c r="AT484" i="4"/>
  <c r="T473" i="9" s="1"/>
  <c r="AU484" i="4"/>
  <c r="U473" i="9" s="1"/>
  <c r="AV484" i="4"/>
  <c r="V473" i="9" s="1"/>
  <c r="AW484" i="4"/>
  <c r="W473" i="9" s="1"/>
  <c r="AX484" i="4"/>
  <c r="X473" i="9" s="1"/>
  <c r="AY484" i="4"/>
  <c r="Y473" i="9" s="1"/>
  <c r="AZ484" i="4"/>
  <c r="Z473" i="9" s="1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Q474" i="9" s="1"/>
  <c r="AR485" i="4"/>
  <c r="R474" i="9" s="1"/>
  <c r="AS485" i="4"/>
  <c r="S474" i="9" s="1"/>
  <c r="AT485" i="4"/>
  <c r="T474" i="9" s="1"/>
  <c r="AU485" i="4"/>
  <c r="U474" i="9" s="1"/>
  <c r="AV485" i="4"/>
  <c r="V474" i="9" s="1"/>
  <c r="AW485" i="4"/>
  <c r="W474" i="9" s="1"/>
  <c r="AX485" i="4"/>
  <c r="X474" i="9" s="1"/>
  <c r="AY485" i="4"/>
  <c r="Y474" i="9" s="1"/>
  <c r="AZ485" i="4"/>
  <c r="Z474" i="9" s="1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Q475" i="9" s="1"/>
  <c r="AR486" i="4"/>
  <c r="R475" i="9" s="1"/>
  <c r="AS486" i="4"/>
  <c r="S475" i="9" s="1"/>
  <c r="AT486" i="4"/>
  <c r="T475" i="9" s="1"/>
  <c r="AU486" i="4"/>
  <c r="U475" i="9" s="1"/>
  <c r="AV486" i="4"/>
  <c r="V475" i="9" s="1"/>
  <c r="AW486" i="4"/>
  <c r="W475" i="9" s="1"/>
  <c r="AX486" i="4"/>
  <c r="X475" i="9" s="1"/>
  <c r="AY486" i="4"/>
  <c r="Y475" i="9" s="1"/>
  <c r="AZ486" i="4"/>
  <c r="Z475" i="9" s="1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Q476" i="9" s="1"/>
  <c r="AR487" i="4"/>
  <c r="R476" i="9" s="1"/>
  <c r="AS487" i="4"/>
  <c r="S476" i="9" s="1"/>
  <c r="AT487" i="4"/>
  <c r="T476" i="9" s="1"/>
  <c r="AU487" i="4"/>
  <c r="U476" i="9" s="1"/>
  <c r="AV487" i="4"/>
  <c r="V476" i="9" s="1"/>
  <c r="AW487" i="4"/>
  <c r="W476" i="9" s="1"/>
  <c r="AX487" i="4"/>
  <c r="X476" i="9" s="1"/>
  <c r="AY487" i="4"/>
  <c r="Y476" i="9" s="1"/>
  <c r="AZ487" i="4"/>
  <c r="Z476" i="9" s="1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Q477" i="9" s="1"/>
  <c r="AR488" i="4"/>
  <c r="R477" i="9" s="1"/>
  <c r="AS488" i="4"/>
  <c r="S477" i="9" s="1"/>
  <c r="AT488" i="4"/>
  <c r="T477" i="9" s="1"/>
  <c r="AU488" i="4"/>
  <c r="U477" i="9" s="1"/>
  <c r="AV488" i="4"/>
  <c r="V477" i="9" s="1"/>
  <c r="AW488" i="4"/>
  <c r="W477" i="9" s="1"/>
  <c r="AX488" i="4"/>
  <c r="X477" i="9" s="1"/>
  <c r="AY488" i="4"/>
  <c r="Y477" i="9" s="1"/>
  <c r="AZ488" i="4"/>
  <c r="Z477" i="9" s="1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Q478" i="9" s="1"/>
  <c r="AR489" i="4"/>
  <c r="R478" i="9" s="1"/>
  <c r="AS489" i="4"/>
  <c r="S478" i="9" s="1"/>
  <c r="AT489" i="4"/>
  <c r="T478" i="9" s="1"/>
  <c r="AU489" i="4"/>
  <c r="U478" i="9" s="1"/>
  <c r="AV489" i="4"/>
  <c r="V478" i="9" s="1"/>
  <c r="AW489" i="4"/>
  <c r="W478" i="9" s="1"/>
  <c r="AX489" i="4"/>
  <c r="X478" i="9" s="1"/>
  <c r="AY489" i="4"/>
  <c r="Y478" i="9" s="1"/>
  <c r="AZ489" i="4"/>
  <c r="Z478" i="9" s="1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Q479" i="9" s="1"/>
  <c r="AR490" i="4"/>
  <c r="R479" i="9" s="1"/>
  <c r="AS490" i="4"/>
  <c r="S479" i="9" s="1"/>
  <c r="AT490" i="4"/>
  <c r="T479" i="9" s="1"/>
  <c r="AU490" i="4"/>
  <c r="U479" i="9" s="1"/>
  <c r="AV490" i="4"/>
  <c r="V479" i="9" s="1"/>
  <c r="AW490" i="4"/>
  <c r="W479" i="9" s="1"/>
  <c r="AX490" i="4"/>
  <c r="X479" i="9" s="1"/>
  <c r="AY490" i="4"/>
  <c r="Y479" i="9" s="1"/>
  <c r="AZ490" i="4"/>
  <c r="Z479" i="9" s="1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Q480" i="9" s="1"/>
  <c r="AR491" i="4"/>
  <c r="R480" i="9" s="1"/>
  <c r="AS491" i="4"/>
  <c r="S480" i="9" s="1"/>
  <c r="AT491" i="4"/>
  <c r="T480" i="9" s="1"/>
  <c r="AU491" i="4"/>
  <c r="U480" i="9" s="1"/>
  <c r="AV491" i="4"/>
  <c r="V480" i="9" s="1"/>
  <c r="AW491" i="4"/>
  <c r="W480" i="9" s="1"/>
  <c r="AX491" i="4"/>
  <c r="X480" i="9" s="1"/>
  <c r="AY491" i="4"/>
  <c r="Y480" i="9" s="1"/>
  <c r="AZ491" i="4"/>
  <c r="Z480" i="9" s="1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Q481" i="9" s="1"/>
  <c r="AR492" i="4"/>
  <c r="R481" i="9" s="1"/>
  <c r="AS492" i="4"/>
  <c r="S481" i="9" s="1"/>
  <c r="AT492" i="4"/>
  <c r="T481" i="9" s="1"/>
  <c r="AU492" i="4"/>
  <c r="U481" i="9" s="1"/>
  <c r="AV492" i="4"/>
  <c r="V481" i="9" s="1"/>
  <c r="AW492" i="4"/>
  <c r="W481" i="9" s="1"/>
  <c r="AX492" i="4"/>
  <c r="X481" i="9" s="1"/>
  <c r="AY492" i="4"/>
  <c r="Y481" i="9" s="1"/>
  <c r="AZ492" i="4"/>
  <c r="Z481" i="9" s="1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Q482" i="9" s="1"/>
  <c r="AR493" i="4"/>
  <c r="R482" i="9" s="1"/>
  <c r="AS493" i="4"/>
  <c r="S482" i="9" s="1"/>
  <c r="AT493" i="4"/>
  <c r="T482" i="9" s="1"/>
  <c r="AU493" i="4"/>
  <c r="U482" i="9" s="1"/>
  <c r="AV493" i="4"/>
  <c r="V482" i="9" s="1"/>
  <c r="V483" i="5" s="1"/>
  <c r="AW493" i="4"/>
  <c r="W482" i="9" s="1"/>
  <c r="AX493" i="4"/>
  <c r="X482" i="9" s="1"/>
  <c r="AY493" i="4"/>
  <c r="Y482" i="9" s="1"/>
  <c r="AZ493" i="4"/>
  <c r="Z482" i="9" s="1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Q483" i="9" s="1"/>
  <c r="AR494" i="4"/>
  <c r="R483" i="9" s="1"/>
  <c r="AS494" i="4"/>
  <c r="S483" i="9" s="1"/>
  <c r="AT494" i="4"/>
  <c r="T483" i="9" s="1"/>
  <c r="AU494" i="4"/>
  <c r="U483" i="9" s="1"/>
  <c r="AV494" i="4"/>
  <c r="V483" i="9" s="1"/>
  <c r="V484" i="5" s="1"/>
  <c r="AW494" i="4"/>
  <c r="W483" i="9" s="1"/>
  <c r="AX494" i="4"/>
  <c r="X483" i="9" s="1"/>
  <c r="AY494" i="4"/>
  <c r="Y483" i="9" s="1"/>
  <c r="AZ494" i="4"/>
  <c r="Z483" i="9" s="1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Q484" i="9" s="1"/>
  <c r="AR495" i="4"/>
  <c r="R484" i="9" s="1"/>
  <c r="AS495" i="4"/>
  <c r="S484" i="9" s="1"/>
  <c r="AT495" i="4"/>
  <c r="T484" i="9" s="1"/>
  <c r="AU495" i="4"/>
  <c r="U484" i="9" s="1"/>
  <c r="AV495" i="4"/>
  <c r="V484" i="9" s="1"/>
  <c r="V485" i="5" s="1"/>
  <c r="AW495" i="4"/>
  <c r="W484" i="9" s="1"/>
  <c r="AX495" i="4"/>
  <c r="X484" i="9" s="1"/>
  <c r="AY495" i="4"/>
  <c r="Y484" i="9" s="1"/>
  <c r="AZ495" i="4"/>
  <c r="Z484" i="9" s="1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Q485" i="9" s="1"/>
  <c r="AR496" i="4"/>
  <c r="R485" i="9" s="1"/>
  <c r="AS496" i="4"/>
  <c r="S485" i="9" s="1"/>
  <c r="AT496" i="4"/>
  <c r="T485" i="9" s="1"/>
  <c r="AU496" i="4"/>
  <c r="U485" i="9" s="1"/>
  <c r="AV496" i="4"/>
  <c r="V485" i="9" s="1"/>
  <c r="V486" i="5" s="1"/>
  <c r="AW496" i="4"/>
  <c r="W485" i="9" s="1"/>
  <c r="AX496" i="4"/>
  <c r="X485" i="9" s="1"/>
  <c r="AY496" i="4"/>
  <c r="Y485" i="9" s="1"/>
  <c r="AZ496" i="4"/>
  <c r="Z485" i="9" s="1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Q486" i="9" s="1"/>
  <c r="AR497" i="4"/>
  <c r="R486" i="9" s="1"/>
  <c r="AS497" i="4"/>
  <c r="S486" i="9" s="1"/>
  <c r="AT497" i="4"/>
  <c r="T486" i="9" s="1"/>
  <c r="AU497" i="4"/>
  <c r="U486" i="9" s="1"/>
  <c r="AV497" i="4"/>
  <c r="V486" i="9" s="1"/>
  <c r="V487" i="5" s="1"/>
  <c r="AW497" i="4"/>
  <c r="W486" i="9" s="1"/>
  <c r="AX497" i="4"/>
  <c r="X486" i="9" s="1"/>
  <c r="AY497" i="4"/>
  <c r="Y486" i="9" s="1"/>
  <c r="AZ497" i="4"/>
  <c r="Z486" i="9" s="1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Q487" i="9" s="1"/>
  <c r="AR498" i="4"/>
  <c r="R487" i="9" s="1"/>
  <c r="AS498" i="4"/>
  <c r="S487" i="9" s="1"/>
  <c r="AT498" i="4"/>
  <c r="T487" i="9" s="1"/>
  <c r="AU498" i="4"/>
  <c r="U487" i="9" s="1"/>
  <c r="AV498" i="4"/>
  <c r="V487" i="9" s="1"/>
  <c r="AW498" i="4"/>
  <c r="W487" i="9" s="1"/>
  <c r="AX498" i="4"/>
  <c r="X487" i="9" s="1"/>
  <c r="AY498" i="4"/>
  <c r="Y487" i="9" s="1"/>
  <c r="AZ498" i="4"/>
  <c r="Z487" i="9" s="1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Q488" i="9" s="1"/>
  <c r="AR499" i="4"/>
  <c r="R488" i="9" s="1"/>
  <c r="AS499" i="4"/>
  <c r="S488" i="9" s="1"/>
  <c r="AT499" i="4"/>
  <c r="T488" i="9" s="1"/>
  <c r="AU499" i="4"/>
  <c r="U488" i="9" s="1"/>
  <c r="AV499" i="4"/>
  <c r="V488" i="9" s="1"/>
  <c r="AW499" i="4"/>
  <c r="W488" i="9" s="1"/>
  <c r="AX499" i="4"/>
  <c r="X488" i="9" s="1"/>
  <c r="AY499" i="4"/>
  <c r="Y488" i="9" s="1"/>
  <c r="AZ499" i="4"/>
  <c r="Z488" i="9" s="1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Q489" i="9" s="1"/>
  <c r="AR500" i="4"/>
  <c r="R489" i="9" s="1"/>
  <c r="AS500" i="4"/>
  <c r="S489" i="9" s="1"/>
  <c r="AT500" i="4"/>
  <c r="T489" i="9" s="1"/>
  <c r="AU500" i="4"/>
  <c r="U489" i="9" s="1"/>
  <c r="AV500" i="4"/>
  <c r="V489" i="9" s="1"/>
  <c r="AW500" i="4"/>
  <c r="W489" i="9" s="1"/>
  <c r="AX500" i="4"/>
  <c r="X489" i="9" s="1"/>
  <c r="AY500" i="4"/>
  <c r="Y489" i="9" s="1"/>
  <c r="AZ500" i="4"/>
  <c r="Z489" i="9" s="1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Q490" i="9" s="1"/>
  <c r="AR501" i="4"/>
  <c r="R490" i="9" s="1"/>
  <c r="AS501" i="4"/>
  <c r="S490" i="9" s="1"/>
  <c r="AT501" i="4"/>
  <c r="T490" i="9" s="1"/>
  <c r="AU501" i="4"/>
  <c r="U490" i="9" s="1"/>
  <c r="AV501" i="4"/>
  <c r="V490" i="9" s="1"/>
  <c r="AW501" i="4"/>
  <c r="W490" i="9" s="1"/>
  <c r="AX501" i="4"/>
  <c r="X490" i="9" s="1"/>
  <c r="AY501" i="4"/>
  <c r="Y490" i="9" s="1"/>
  <c r="AZ501" i="4"/>
  <c r="Z490" i="9" s="1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Q491" i="9" s="1"/>
  <c r="AR502" i="4"/>
  <c r="R491" i="9" s="1"/>
  <c r="AS502" i="4"/>
  <c r="S491" i="9" s="1"/>
  <c r="AT502" i="4"/>
  <c r="T491" i="9" s="1"/>
  <c r="AU502" i="4"/>
  <c r="U491" i="9" s="1"/>
  <c r="AV502" i="4"/>
  <c r="V491" i="9" s="1"/>
  <c r="AW502" i="4"/>
  <c r="W491" i="9" s="1"/>
  <c r="AX502" i="4"/>
  <c r="X491" i="9" s="1"/>
  <c r="AY502" i="4"/>
  <c r="Y491" i="9" s="1"/>
  <c r="AZ502" i="4"/>
  <c r="Z491" i="9" s="1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Q492" i="9" s="1"/>
  <c r="AR503" i="4"/>
  <c r="R492" i="9" s="1"/>
  <c r="AS503" i="4"/>
  <c r="S492" i="9" s="1"/>
  <c r="AT503" i="4"/>
  <c r="T492" i="9" s="1"/>
  <c r="AU503" i="4"/>
  <c r="U492" i="9" s="1"/>
  <c r="AV503" i="4"/>
  <c r="V492" i="9" s="1"/>
  <c r="AW503" i="4"/>
  <c r="W492" i="9" s="1"/>
  <c r="AX503" i="4"/>
  <c r="X492" i="9" s="1"/>
  <c r="AY503" i="4"/>
  <c r="Y492" i="9" s="1"/>
  <c r="AZ503" i="4"/>
  <c r="Z492" i="9" s="1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Q493" i="9" s="1"/>
  <c r="AR504" i="4"/>
  <c r="R493" i="9" s="1"/>
  <c r="AS504" i="4"/>
  <c r="S493" i="9" s="1"/>
  <c r="AT504" i="4"/>
  <c r="T493" i="9" s="1"/>
  <c r="AU504" i="4"/>
  <c r="U493" i="9" s="1"/>
  <c r="AV504" i="4"/>
  <c r="V493" i="9" s="1"/>
  <c r="AW504" i="4"/>
  <c r="W493" i="9" s="1"/>
  <c r="AX504" i="4"/>
  <c r="X493" i="9" s="1"/>
  <c r="AY504" i="4"/>
  <c r="Y493" i="9" s="1"/>
  <c r="AZ504" i="4"/>
  <c r="Z493" i="9" s="1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Q494" i="9" s="1"/>
  <c r="AR505" i="4"/>
  <c r="R494" i="9" s="1"/>
  <c r="AS505" i="4"/>
  <c r="S494" i="9" s="1"/>
  <c r="AT505" i="4"/>
  <c r="T494" i="9" s="1"/>
  <c r="AU505" i="4"/>
  <c r="U494" i="9" s="1"/>
  <c r="AV505" i="4"/>
  <c r="V494" i="9" s="1"/>
  <c r="AW505" i="4"/>
  <c r="W494" i="9" s="1"/>
  <c r="AX505" i="4"/>
  <c r="X494" i="9" s="1"/>
  <c r="AY505" i="4"/>
  <c r="Y494" i="9" s="1"/>
  <c r="AZ505" i="4"/>
  <c r="Z494" i="9" s="1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Q495" i="9" s="1"/>
  <c r="AR506" i="4"/>
  <c r="R495" i="9" s="1"/>
  <c r="AS506" i="4"/>
  <c r="S495" i="9" s="1"/>
  <c r="AT506" i="4"/>
  <c r="T495" i="9" s="1"/>
  <c r="AU506" i="4"/>
  <c r="U495" i="9" s="1"/>
  <c r="AV506" i="4"/>
  <c r="V495" i="9" s="1"/>
  <c r="AW506" i="4"/>
  <c r="W495" i="9" s="1"/>
  <c r="AX506" i="4"/>
  <c r="X495" i="9" s="1"/>
  <c r="AY506" i="4"/>
  <c r="Y495" i="9" s="1"/>
  <c r="AZ506" i="4"/>
  <c r="Z495" i="9" s="1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Q496" i="9" s="1"/>
  <c r="AR507" i="4"/>
  <c r="R496" i="9" s="1"/>
  <c r="AS507" i="4"/>
  <c r="S496" i="9" s="1"/>
  <c r="AT507" i="4"/>
  <c r="T496" i="9" s="1"/>
  <c r="AU507" i="4"/>
  <c r="U496" i="9" s="1"/>
  <c r="AV507" i="4"/>
  <c r="V496" i="9" s="1"/>
  <c r="AW507" i="4"/>
  <c r="W496" i="9" s="1"/>
  <c r="AX507" i="4"/>
  <c r="X496" i="9" s="1"/>
  <c r="AY507" i="4"/>
  <c r="Y496" i="9" s="1"/>
  <c r="AZ507" i="4"/>
  <c r="Z496" i="9" s="1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Q497" i="9" s="1"/>
  <c r="AR508" i="4"/>
  <c r="R497" i="9" s="1"/>
  <c r="AS508" i="4"/>
  <c r="S497" i="9" s="1"/>
  <c r="AT508" i="4"/>
  <c r="T497" i="9" s="1"/>
  <c r="AU508" i="4"/>
  <c r="U497" i="9" s="1"/>
  <c r="AV508" i="4"/>
  <c r="V497" i="9" s="1"/>
  <c r="AW508" i="4"/>
  <c r="W497" i="9" s="1"/>
  <c r="AX508" i="4"/>
  <c r="X497" i="9" s="1"/>
  <c r="AY508" i="4"/>
  <c r="Y497" i="9" s="1"/>
  <c r="AZ508" i="4"/>
  <c r="Z497" i="9" s="1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Q498" i="9" s="1"/>
  <c r="AR509" i="4"/>
  <c r="R498" i="9" s="1"/>
  <c r="AS509" i="4"/>
  <c r="S498" i="9" s="1"/>
  <c r="AT509" i="4"/>
  <c r="T498" i="9" s="1"/>
  <c r="AU509" i="4"/>
  <c r="U498" i="9" s="1"/>
  <c r="AV509" i="4"/>
  <c r="V498" i="9" s="1"/>
  <c r="AW509" i="4"/>
  <c r="W498" i="9" s="1"/>
  <c r="AX509" i="4"/>
  <c r="X498" i="9" s="1"/>
  <c r="AY509" i="4"/>
  <c r="Y498" i="9" s="1"/>
  <c r="AZ509" i="4"/>
  <c r="Z498" i="9" s="1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Q499" i="9" s="1"/>
  <c r="AR510" i="4"/>
  <c r="R499" i="9" s="1"/>
  <c r="AS510" i="4"/>
  <c r="S499" i="9" s="1"/>
  <c r="AT510" i="4"/>
  <c r="T499" i="9" s="1"/>
  <c r="AU510" i="4"/>
  <c r="U499" i="9" s="1"/>
  <c r="AV510" i="4"/>
  <c r="V499" i="9" s="1"/>
  <c r="AW510" i="4"/>
  <c r="W499" i="9" s="1"/>
  <c r="AX510" i="4"/>
  <c r="X499" i="9" s="1"/>
  <c r="AY510" i="4"/>
  <c r="Y499" i="9" s="1"/>
  <c r="AZ510" i="4"/>
  <c r="Z499" i="9" s="1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Q500" i="9" s="1"/>
  <c r="AR511" i="4"/>
  <c r="R500" i="9" s="1"/>
  <c r="AS511" i="4"/>
  <c r="S500" i="9" s="1"/>
  <c r="AT511" i="4"/>
  <c r="T500" i="9" s="1"/>
  <c r="AU511" i="4"/>
  <c r="U500" i="9" s="1"/>
  <c r="AV511" i="4"/>
  <c r="V500" i="9" s="1"/>
  <c r="AW511" i="4"/>
  <c r="W500" i="9" s="1"/>
  <c r="AX511" i="4"/>
  <c r="X500" i="9" s="1"/>
  <c r="AY511" i="4"/>
  <c r="Y500" i="9" s="1"/>
  <c r="AZ511" i="4"/>
  <c r="Z500" i="9" s="1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Q501" i="9" s="1"/>
  <c r="Q502" i="5" s="1"/>
  <c r="AR512" i="4"/>
  <c r="R501" i="9" s="1"/>
  <c r="R502" i="5" s="1"/>
  <c r="AS512" i="4"/>
  <c r="S501" i="9" s="1"/>
  <c r="S502" i="5" s="1"/>
  <c r="AT512" i="4"/>
  <c r="T501" i="9" s="1"/>
  <c r="T502" i="5" s="1"/>
  <c r="AU512" i="4"/>
  <c r="U501" i="9" s="1"/>
  <c r="U502" i="5" s="1"/>
  <c r="AV512" i="4"/>
  <c r="V501" i="9" s="1"/>
  <c r="V502" i="5" s="1"/>
  <c r="AW512" i="4"/>
  <c r="W501" i="9" s="1"/>
  <c r="W502" i="5" s="1"/>
  <c r="AX512" i="4"/>
  <c r="X501" i="9" s="1"/>
  <c r="X502" i="5" s="1"/>
  <c r="AY512" i="4"/>
  <c r="Y501" i="9" s="1"/>
  <c r="Y502" i="5" s="1"/>
  <c r="AZ512" i="4"/>
  <c r="Z501" i="9" s="1"/>
  <c r="Z502" i="5" s="1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Q2" i="9" s="1"/>
  <c r="AR13" i="4"/>
  <c r="R2" i="9" s="1"/>
  <c r="AS13" i="4"/>
  <c r="S2" i="9" s="1"/>
  <c r="AT13" i="4"/>
  <c r="T2" i="9" s="1"/>
  <c r="AU13" i="4"/>
  <c r="U2" i="9" s="1"/>
  <c r="AV13" i="4"/>
  <c r="V2" i="9" s="1"/>
  <c r="AW13" i="4"/>
  <c r="W2" i="9" s="1"/>
  <c r="AX13" i="4"/>
  <c r="X2" i="9" s="1"/>
  <c r="AY13" i="4"/>
  <c r="Y2" i="9" s="1"/>
  <c r="AZ13" i="4"/>
  <c r="Z2" i="9" s="1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Q3" i="9" s="1"/>
  <c r="AR14" i="4"/>
  <c r="R3" i="9" s="1"/>
  <c r="AS14" i="4"/>
  <c r="S3" i="9" s="1"/>
  <c r="AT14" i="4"/>
  <c r="T3" i="9" s="1"/>
  <c r="AU14" i="4"/>
  <c r="U3" i="9" s="1"/>
  <c r="AV14" i="4"/>
  <c r="V3" i="9" s="1"/>
  <c r="AW14" i="4"/>
  <c r="W3" i="9" s="1"/>
  <c r="AX14" i="4"/>
  <c r="X3" i="9" s="1"/>
  <c r="AY14" i="4"/>
  <c r="Y3" i="9" s="1"/>
  <c r="AZ14" i="4"/>
  <c r="Z3" i="9" s="1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Q4" i="9" s="1"/>
  <c r="AR15" i="4"/>
  <c r="R4" i="9" s="1"/>
  <c r="AS15" i="4"/>
  <c r="S4" i="9" s="1"/>
  <c r="AT15" i="4"/>
  <c r="T4" i="9" s="1"/>
  <c r="AU15" i="4"/>
  <c r="U4" i="9" s="1"/>
  <c r="AV15" i="4"/>
  <c r="V4" i="9" s="1"/>
  <c r="AW15" i="4"/>
  <c r="W4" i="9" s="1"/>
  <c r="AX15" i="4"/>
  <c r="X4" i="9" s="1"/>
  <c r="AY15" i="4"/>
  <c r="Y4" i="9" s="1"/>
  <c r="AZ15" i="4"/>
  <c r="Z4" i="9" s="1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Q5" i="9" s="1"/>
  <c r="AR16" i="4"/>
  <c r="R5" i="9" s="1"/>
  <c r="AS16" i="4"/>
  <c r="S5" i="9" s="1"/>
  <c r="AT16" i="4"/>
  <c r="T5" i="9" s="1"/>
  <c r="AU16" i="4"/>
  <c r="U5" i="9" s="1"/>
  <c r="AV16" i="4"/>
  <c r="V5" i="9" s="1"/>
  <c r="AW16" i="4"/>
  <c r="W5" i="9" s="1"/>
  <c r="AX16" i="4"/>
  <c r="X5" i="9" s="1"/>
  <c r="AY16" i="4"/>
  <c r="Y5" i="9" s="1"/>
  <c r="AZ16" i="4"/>
  <c r="Z5" i="9" s="1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Q6" i="9" s="1"/>
  <c r="Q7" i="5" s="1"/>
  <c r="AR17" i="4"/>
  <c r="R6" i="9" s="1"/>
  <c r="AS17" i="4"/>
  <c r="S6" i="9" s="1"/>
  <c r="S7" i="5" s="1"/>
  <c r="AT17" i="4"/>
  <c r="T6" i="9" s="1"/>
  <c r="T7" i="5" s="1"/>
  <c r="AU17" i="4"/>
  <c r="U6" i="9" s="1"/>
  <c r="U7" i="5" s="1"/>
  <c r="AV17" i="4"/>
  <c r="V6" i="9" s="1"/>
  <c r="V7" i="5" s="1"/>
  <c r="AW17" i="4"/>
  <c r="W6" i="9" s="1"/>
  <c r="W7" i="5" s="1"/>
  <c r="AX17" i="4"/>
  <c r="X6" i="9" s="1"/>
  <c r="X7" i="5" s="1"/>
  <c r="AY17" i="4"/>
  <c r="Y6" i="9" s="1"/>
  <c r="AZ17" i="4"/>
  <c r="Z6" i="9" s="1"/>
  <c r="AC14" i="4"/>
  <c r="AC15" i="4"/>
  <c r="AC16" i="4"/>
  <c r="AC17" i="4"/>
  <c r="AC13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23" i="4"/>
  <c r="AB24" i="4"/>
  <c r="AB25" i="4"/>
  <c r="AB26" i="4"/>
  <c r="AB27" i="4"/>
  <c r="AB28" i="4"/>
  <c r="AB29" i="4"/>
  <c r="R7" i="5" l="1"/>
  <c r="Y7" i="5"/>
  <c r="Z7" i="5"/>
  <c r="Z6" i="5"/>
  <c r="Z5" i="5"/>
  <c r="Z4" i="5"/>
  <c r="Z501" i="5"/>
  <c r="Z412" i="5"/>
  <c r="Z327" i="5"/>
  <c r="Z324" i="5"/>
  <c r="Z298" i="5"/>
  <c r="Z75" i="5"/>
  <c r="Z63" i="5"/>
  <c r="Z51" i="5"/>
  <c r="Z39" i="5"/>
  <c r="Z27" i="5"/>
  <c r="Z15" i="5"/>
  <c r="Z499" i="5"/>
  <c r="Z482" i="5"/>
  <c r="Z475" i="5"/>
  <c r="Z461" i="5"/>
  <c r="Z455" i="5"/>
  <c r="Z442" i="5"/>
  <c r="Z435" i="5"/>
  <c r="Z427" i="5"/>
  <c r="Z420" i="5"/>
  <c r="Z396" i="5"/>
  <c r="Z389" i="5"/>
  <c r="Z376" i="5"/>
  <c r="Z368" i="5"/>
  <c r="Z362" i="5"/>
  <c r="Z355" i="5"/>
  <c r="Z344" i="5"/>
  <c r="Z335" i="5"/>
  <c r="Z332" i="5"/>
  <c r="Z321" i="5"/>
  <c r="Z315" i="5"/>
  <c r="Z312" i="5"/>
  <c r="Z308" i="5"/>
  <c r="Z304" i="5"/>
  <c r="Z302" i="5"/>
  <c r="Z301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485" i="5"/>
  <c r="Z456" i="5"/>
  <c r="Z449" i="5"/>
  <c r="Z443" i="5"/>
  <c r="Z426" i="5"/>
  <c r="Z392" i="5"/>
  <c r="Z381" i="5"/>
  <c r="Z373" i="5"/>
  <c r="Z366" i="5"/>
  <c r="Z359" i="5"/>
  <c r="Z352" i="5"/>
  <c r="Z340" i="5"/>
  <c r="Z333" i="5"/>
  <c r="Z330" i="5"/>
  <c r="Z319" i="5"/>
  <c r="Z313" i="5"/>
  <c r="Z310" i="5"/>
  <c r="Z300" i="5"/>
  <c r="Z498" i="5"/>
  <c r="Z492" i="5"/>
  <c r="Z476" i="5"/>
  <c r="Z460" i="5"/>
  <c r="Z453" i="5"/>
  <c r="Z428" i="5"/>
  <c r="Z422" i="5"/>
  <c r="Z410" i="5"/>
  <c r="Z378" i="5"/>
  <c r="Z361" i="5"/>
  <c r="Z354" i="5"/>
  <c r="Z348" i="5"/>
  <c r="Z329" i="5"/>
  <c r="Z323" i="5"/>
  <c r="Z317" i="5"/>
  <c r="Z311" i="5"/>
  <c r="Z490" i="5"/>
  <c r="Z483" i="5"/>
  <c r="Z477" i="5"/>
  <c r="Z450" i="5"/>
  <c r="Z439" i="5"/>
  <c r="Z395" i="5"/>
  <c r="Z387" i="5"/>
  <c r="Z380" i="5"/>
  <c r="Z364" i="5"/>
  <c r="Z357" i="5"/>
  <c r="Z349" i="5"/>
  <c r="Z343" i="5"/>
  <c r="Z337" i="5"/>
  <c r="Z334" i="5"/>
  <c r="Z328" i="5"/>
  <c r="Z320" i="5"/>
  <c r="Z309" i="5"/>
  <c r="Z306" i="5"/>
  <c r="Z496" i="5"/>
  <c r="Z489" i="5"/>
  <c r="Z478" i="5"/>
  <c r="Z459" i="5"/>
  <c r="Z448" i="5"/>
  <c r="Z436" i="5"/>
  <c r="Z429" i="5"/>
  <c r="Z404" i="5"/>
  <c r="Z397" i="5"/>
  <c r="Z385" i="5"/>
  <c r="Z369" i="5"/>
  <c r="Z353" i="5"/>
  <c r="Z341" i="5"/>
  <c r="Z336" i="5"/>
  <c r="Z325" i="5"/>
  <c r="Z318" i="5"/>
  <c r="Z314" i="5"/>
  <c r="Z307" i="5"/>
  <c r="Z303" i="5"/>
  <c r="Z452" i="5"/>
  <c r="Z444" i="5"/>
  <c r="Z438" i="5"/>
  <c r="Z425" i="5"/>
  <c r="Z418" i="5"/>
  <c r="Z406" i="5"/>
  <c r="Z399" i="5"/>
  <c r="Z388" i="5"/>
  <c r="Z375" i="5"/>
  <c r="Z363" i="5"/>
  <c r="Z356" i="5"/>
  <c r="Z345" i="5"/>
  <c r="Z338" i="5"/>
  <c r="Z331" i="5"/>
  <c r="Z322" i="5"/>
  <c r="Z316" i="5"/>
  <c r="Z305" i="5"/>
  <c r="Z299" i="5"/>
  <c r="Z494" i="5"/>
  <c r="Z487" i="5"/>
  <c r="Z480" i="5"/>
  <c r="Z474" i="5"/>
  <c r="Z457" i="5"/>
  <c r="Z431" i="5"/>
  <c r="Z423" i="5"/>
  <c r="Z409" i="5"/>
  <c r="Z402" i="5"/>
  <c r="Z390" i="5"/>
  <c r="Z374" i="5"/>
  <c r="Z500" i="5"/>
  <c r="Z479" i="5"/>
  <c r="Z447" i="5"/>
  <c r="Z430" i="5"/>
  <c r="Z419" i="5"/>
  <c r="Z408" i="5"/>
  <c r="Z401" i="5"/>
  <c r="Z394" i="5"/>
  <c r="Z386" i="5"/>
  <c r="Z379" i="5"/>
  <c r="Z372" i="5"/>
  <c r="Z365" i="5"/>
  <c r="Z358" i="5"/>
  <c r="Z497" i="5"/>
  <c r="Z484" i="5"/>
  <c r="Z458" i="5"/>
  <c r="Z451" i="5"/>
  <c r="Z440" i="5"/>
  <c r="Z433" i="5"/>
  <c r="Z405" i="5"/>
  <c r="Z398" i="5"/>
  <c r="Z391" i="5"/>
  <c r="Z384" i="5"/>
  <c r="Z377" i="5"/>
  <c r="Z370" i="5"/>
  <c r="Z350" i="5"/>
  <c r="Z342" i="5"/>
  <c r="Z326" i="5"/>
  <c r="Z495" i="5"/>
  <c r="Z491" i="5"/>
  <c r="Z488" i="5"/>
  <c r="Z481" i="5"/>
  <c r="Z473" i="5"/>
  <c r="Z462" i="5"/>
  <c r="Z454" i="5"/>
  <c r="Z446" i="5"/>
  <c r="Z441" i="5"/>
  <c r="Z437" i="5"/>
  <c r="Z434" i="5"/>
  <c r="Z424" i="5"/>
  <c r="Z411" i="5"/>
  <c r="Z407" i="5"/>
  <c r="Z403" i="5"/>
  <c r="Z383" i="5"/>
  <c r="Z371" i="5"/>
  <c r="Z367" i="5"/>
  <c r="Z351" i="5"/>
  <c r="Z346" i="5"/>
  <c r="Z493" i="5"/>
  <c r="Z486" i="5"/>
  <c r="Z445" i="5"/>
  <c r="Z432" i="5"/>
  <c r="Z421" i="5"/>
  <c r="Z400" i="5"/>
  <c r="Z393" i="5"/>
  <c r="Z382" i="5"/>
  <c r="Z360" i="5"/>
  <c r="Z347" i="5"/>
  <c r="Z339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45" i="5"/>
  <c r="Z144" i="5"/>
  <c r="Z143" i="5"/>
  <c r="Z142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101" i="5"/>
  <c r="Z100" i="5"/>
  <c r="Z99" i="5"/>
  <c r="Z98" i="5"/>
  <c r="Z97" i="5"/>
  <c r="Z96" i="5"/>
  <c r="Z95" i="5"/>
  <c r="Z94" i="5"/>
  <c r="Z93" i="5"/>
  <c r="Z87" i="5"/>
  <c r="Z86" i="5"/>
  <c r="Z85" i="5"/>
  <c r="Z84" i="5"/>
  <c r="Z83" i="5"/>
  <c r="Z82" i="5"/>
  <c r="Z81" i="5"/>
  <c r="Z80" i="5"/>
  <c r="Z79" i="5"/>
  <c r="Z78" i="5"/>
  <c r="Z77" i="5"/>
  <c r="Z76" i="5"/>
  <c r="Z74" i="5"/>
  <c r="Z73" i="5"/>
  <c r="Z72" i="5"/>
  <c r="Z71" i="5"/>
  <c r="Z70" i="5"/>
  <c r="Z69" i="5"/>
  <c r="Z68" i="5"/>
  <c r="Z67" i="5"/>
  <c r="Z66" i="5"/>
  <c r="Z65" i="5"/>
  <c r="Z64" i="5"/>
  <c r="Z62" i="5"/>
  <c r="Z61" i="5"/>
  <c r="Z60" i="5"/>
  <c r="Z59" i="5"/>
  <c r="Z58" i="5"/>
  <c r="Z57" i="5"/>
  <c r="Z56" i="5"/>
  <c r="Z55" i="5"/>
  <c r="Z54" i="5"/>
  <c r="Z53" i="5"/>
  <c r="Z52" i="5"/>
  <c r="Z50" i="5"/>
  <c r="Z49" i="5"/>
  <c r="Z48" i="5"/>
  <c r="Z47" i="5"/>
  <c r="Z46" i="5"/>
  <c r="Z45" i="5"/>
  <c r="Z44" i="5"/>
  <c r="Z43" i="5"/>
  <c r="Z42" i="5"/>
  <c r="Z41" i="5"/>
  <c r="Z40" i="5"/>
  <c r="Z38" i="5"/>
  <c r="Z37" i="5"/>
  <c r="Z36" i="5"/>
  <c r="Z35" i="5"/>
  <c r="Z34" i="5"/>
  <c r="Z33" i="5"/>
  <c r="Z32" i="5"/>
  <c r="Z31" i="5"/>
  <c r="Z30" i="5"/>
  <c r="Z29" i="5"/>
  <c r="Z28" i="5"/>
  <c r="Z26" i="5"/>
  <c r="Z25" i="5"/>
  <c r="Z24" i="5"/>
  <c r="Z23" i="5"/>
  <c r="Z22" i="5"/>
  <c r="Z21" i="5"/>
  <c r="Z20" i="5"/>
  <c r="Z19" i="5"/>
  <c r="Z18" i="5"/>
  <c r="Z17" i="5"/>
  <c r="Z16" i="5"/>
  <c r="Z14" i="5"/>
  <c r="Z13" i="5"/>
  <c r="Z12" i="5"/>
  <c r="Z11" i="5"/>
  <c r="Z10" i="5"/>
  <c r="Z9" i="5"/>
  <c r="Z8" i="5"/>
  <c r="Z3" i="5"/>
  <c r="R6" i="5"/>
  <c r="U6" i="5"/>
  <c r="T5" i="5"/>
  <c r="Q5" i="5"/>
  <c r="X6" i="5"/>
  <c r="V6" i="5"/>
  <c r="U5" i="5"/>
  <c r="T4" i="5"/>
  <c r="Y5" i="5"/>
  <c r="X4" i="5"/>
  <c r="Y6" i="5"/>
  <c r="X5" i="5"/>
  <c r="U501" i="5"/>
  <c r="F330" i="9"/>
  <c r="B440" i="9"/>
  <c r="B441" i="5" s="1"/>
  <c r="B368" i="9"/>
  <c r="B332" i="9"/>
  <c r="B296" i="9"/>
  <c r="B260" i="9"/>
  <c r="B224" i="9"/>
  <c r="B188" i="9"/>
  <c r="B152" i="9"/>
  <c r="B128" i="9"/>
  <c r="B92" i="9"/>
  <c r="B56" i="9"/>
  <c r="G2" i="9"/>
  <c r="F501" i="9"/>
  <c r="F502" i="5" s="1"/>
  <c r="R500" i="5"/>
  <c r="F498" i="9"/>
  <c r="R497" i="5"/>
  <c r="F495" i="9"/>
  <c r="R494" i="5"/>
  <c r="F492" i="9"/>
  <c r="F491" i="9"/>
  <c r="R490" i="5"/>
  <c r="F488" i="9"/>
  <c r="R487" i="5"/>
  <c r="F485" i="9"/>
  <c r="R484" i="5"/>
  <c r="F482" i="9"/>
  <c r="R481" i="5"/>
  <c r="R479" i="5"/>
  <c r="R477" i="5"/>
  <c r="R475" i="5"/>
  <c r="R473" i="5"/>
  <c r="F470" i="9"/>
  <c r="F469" i="9"/>
  <c r="F468" i="9"/>
  <c r="F467" i="9"/>
  <c r="F466" i="9"/>
  <c r="F465" i="9"/>
  <c r="F464" i="9"/>
  <c r="F463" i="9"/>
  <c r="R462" i="5"/>
  <c r="F460" i="9"/>
  <c r="F459" i="9"/>
  <c r="R458" i="5"/>
  <c r="F456" i="9"/>
  <c r="F455" i="9"/>
  <c r="R454" i="5"/>
  <c r="F452" i="9"/>
  <c r="F451" i="9"/>
  <c r="R450" i="5"/>
  <c r="F448" i="9"/>
  <c r="F447" i="9"/>
  <c r="R446" i="5"/>
  <c r="F444" i="9"/>
  <c r="F443" i="9"/>
  <c r="R442" i="5"/>
  <c r="F440" i="9"/>
  <c r="F439" i="9"/>
  <c r="R438" i="5"/>
  <c r="F436" i="9"/>
  <c r="F435" i="9"/>
  <c r="R434" i="5"/>
  <c r="F432" i="9"/>
  <c r="F431" i="9"/>
  <c r="R430" i="5"/>
  <c r="F428" i="9"/>
  <c r="F427" i="9"/>
  <c r="R426" i="5"/>
  <c r="F424" i="9"/>
  <c r="F423" i="9"/>
  <c r="R422" i="5"/>
  <c r="F420" i="9"/>
  <c r="F419" i="9"/>
  <c r="R418" i="5"/>
  <c r="F416" i="9"/>
  <c r="R415" i="5"/>
  <c r="F413" i="9"/>
  <c r="R412" i="5"/>
  <c r="F410" i="9"/>
  <c r="F409" i="9"/>
  <c r="R408" i="5"/>
  <c r="F402" i="9"/>
  <c r="F401" i="9"/>
  <c r="R400" i="5"/>
  <c r="F398" i="9"/>
  <c r="F397" i="9"/>
  <c r="R396" i="5"/>
  <c r="F394" i="9"/>
  <c r="F393" i="9"/>
  <c r="R392" i="5"/>
  <c r="F390" i="9"/>
  <c r="F389" i="9"/>
  <c r="R388" i="5"/>
  <c r="F386" i="9"/>
  <c r="F385" i="9"/>
  <c r="R384" i="5"/>
  <c r="F382" i="9"/>
  <c r="F381" i="9"/>
  <c r="R380" i="5"/>
  <c r="F378" i="9"/>
  <c r="F377" i="9"/>
  <c r="R376" i="5"/>
  <c r="R374" i="5"/>
  <c r="F372" i="9"/>
  <c r="F371" i="9"/>
  <c r="R370" i="5"/>
  <c r="F368" i="9"/>
  <c r="F367" i="9"/>
  <c r="R366" i="5"/>
  <c r="R364" i="5"/>
  <c r="F362" i="9"/>
  <c r="F361" i="9"/>
  <c r="R360" i="5"/>
  <c r="F358" i="9"/>
  <c r="F357" i="9"/>
  <c r="R356" i="5"/>
  <c r="F354" i="9"/>
  <c r="R353" i="5"/>
  <c r="F351" i="9"/>
  <c r="F350" i="9"/>
  <c r="F349" i="9"/>
  <c r="R348" i="5"/>
  <c r="F346" i="9"/>
  <c r="F345" i="9"/>
  <c r="R344" i="5"/>
  <c r="F342" i="9"/>
  <c r="F341" i="9"/>
  <c r="R340" i="5"/>
  <c r="F338" i="9"/>
  <c r="F337" i="9"/>
  <c r="R336" i="5"/>
  <c r="R334" i="5"/>
  <c r="R332" i="5"/>
  <c r="R330" i="5"/>
  <c r="B29" i="9"/>
  <c r="B392" i="9"/>
  <c r="B356" i="9"/>
  <c r="B320" i="9"/>
  <c r="B284" i="9"/>
  <c r="B248" i="9"/>
  <c r="B212" i="9"/>
  <c r="B176" i="9"/>
  <c r="B140" i="9"/>
  <c r="B104" i="9"/>
  <c r="B68" i="9"/>
  <c r="B44" i="9"/>
  <c r="K6" i="9"/>
  <c r="J5" i="9"/>
  <c r="I4" i="9"/>
  <c r="H3" i="9"/>
  <c r="F500" i="9"/>
  <c r="R499" i="5"/>
  <c r="F497" i="9"/>
  <c r="R496" i="5"/>
  <c r="F494" i="9"/>
  <c r="F493" i="9"/>
  <c r="R492" i="5"/>
  <c r="F490" i="9"/>
  <c r="R489" i="5"/>
  <c r="F487" i="9"/>
  <c r="F486" i="9"/>
  <c r="R485" i="5"/>
  <c r="F483" i="9"/>
  <c r="R482" i="5"/>
  <c r="R480" i="5"/>
  <c r="R478" i="5"/>
  <c r="R476" i="5"/>
  <c r="R474" i="5"/>
  <c r="F462" i="9"/>
  <c r="F461" i="9"/>
  <c r="R460" i="5"/>
  <c r="F458" i="9"/>
  <c r="F457" i="9"/>
  <c r="R456" i="5"/>
  <c r="F454" i="9"/>
  <c r="F453" i="9"/>
  <c r="R452" i="5"/>
  <c r="F450" i="9"/>
  <c r="F449" i="9"/>
  <c r="R448" i="5"/>
  <c r="F446" i="9"/>
  <c r="F445" i="9"/>
  <c r="R444" i="5"/>
  <c r="F442" i="9"/>
  <c r="F441" i="9"/>
  <c r="R440" i="5"/>
  <c r="F438" i="9"/>
  <c r="F437" i="9"/>
  <c r="R436" i="5"/>
  <c r="F434" i="9"/>
  <c r="F433" i="9"/>
  <c r="R432" i="5"/>
  <c r="F430" i="9"/>
  <c r="F429" i="9"/>
  <c r="R428" i="5"/>
  <c r="F426" i="9"/>
  <c r="F425" i="9"/>
  <c r="R424" i="5"/>
  <c r="F422" i="9"/>
  <c r="F421" i="9"/>
  <c r="R420" i="5"/>
  <c r="F418" i="9"/>
  <c r="F417" i="9"/>
  <c r="R416" i="5"/>
  <c r="F414" i="9"/>
  <c r="R413" i="5"/>
  <c r="R411" i="5"/>
  <c r="R409" i="5"/>
  <c r="F406" i="9"/>
  <c r="F405" i="9"/>
  <c r="F404" i="9"/>
  <c r="F403" i="9"/>
  <c r="R402" i="5"/>
  <c r="F400" i="9"/>
  <c r="F399" i="9"/>
  <c r="R398" i="5"/>
  <c r="F396" i="9"/>
  <c r="F395" i="9"/>
  <c r="R394" i="5"/>
  <c r="F392" i="9"/>
  <c r="F391" i="9"/>
  <c r="R390" i="5"/>
  <c r="F388" i="9"/>
  <c r="F387" i="9"/>
  <c r="R386" i="5"/>
  <c r="F384" i="9"/>
  <c r="F383" i="9"/>
  <c r="R382" i="5"/>
  <c r="F380" i="9"/>
  <c r="F379" i="9"/>
  <c r="R378" i="5"/>
  <c r="F376" i="9"/>
  <c r="F375" i="9"/>
  <c r="F374" i="9"/>
  <c r="F373" i="9"/>
  <c r="R372" i="5"/>
  <c r="F370" i="9"/>
  <c r="F369" i="9"/>
  <c r="R368" i="5"/>
  <c r="F366" i="9"/>
  <c r="F365" i="9"/>
  <c r="F364" i="9"/>
  <c r="F363" i="9"/>
  <c r="R362" i="5"/>
  <c r="F360" i="9"/>
  <c r="F359" i="9"/>
  <c r="R358" i="5"/>
  <c r="F356" i="9"/>
  <c r="F355" i="9"/>
  <c r="R354" i="5"/>
  <c r="F352" i="9"/>
  <c r="R351" i="5"/>
  <c r="R349" i="5"/>
  <c r="F347" i="9"/>
  <c r="R346" i="5"/>
  <c r="F344" i="9"/>
  <c r="F343" i="9"/>
  <c r="R342" i="5"/>
  <c r="F340" i="9"/>
  <c r="F339" i="9"/>
  <c r="R338" i="5"/>
  <c r="F336" i="9"/>
  <c r="F335" i="9"/>
  <c r="F334" i="9"/>
  <c r="F333" i="9"/>
  <c r="F332" i="9"/>
  <c r="R331" i="5"/>
  <c r="F329" i="9"/>
  <c r="B464" i="9"/>
  <c r="B465" i="5" s="1"/>
  <c r="B380" i="9"/>
  <c r="B344" i="9"/>
  <c r="B308" i="9"/>
  <c r="B272" i="9"/>
  <c r="B236" i="9"/>
  <c r="B200" i="9"/>
  <c r="B164" i="9"/>
  <c r="B116" i="9"/>
  <c r="B80" i="9"/>
  <c r="S3" i="5"/>
  <c r="R501" i="5"/>
  <c r="F499" i="9"/>
  <c r="R498" i="5"/>
  <c r="F496" i="9"/>
  <c r="R495" i="5"/>
  <c r="R493" i="5"/>
  <c r="R491" i="5"/>
  <c r="F489" i="9"/>
  <c r="R488" i="5"/>
  <c r="R486" i="5"/>
  <c r="F484" i="9"/>
  <c r="R483" i="5"/>
  <c r="F481" i="9"/>
  <c r="F480" i="9"/>
  <c r="F479" i="9"/>
  <c r="F478" i="9"/>
  <c r="F477" i="9"/>
  <c r="F476" i="9"/>
  <c r="F475" i="9"/>
  <c r="F474" i="9"/>
  <c r="F473" i="9"/>
  <c r="F472" i="9"/>
  <c r="F471" i="9"/>
  <c r="R461" i="5"/>
  <c r="R459" i="5"/>
  <c r="R457" i="5"/>
  <c r="R455" i="5"/>
  <c r="R453" i="5"/>
  <c r="R451" i="5"/>
  <c r="R449" i="5"/>
  <c r="R447" i="5"/>
  <c r="R445" i="5"/>
  <c r="R443" i="5"/>
  <c r="R441" i="5"/>
  <c r="R439" i="5"/>
  <c r="R437" i="5"/>
  <c r="R435" i="5"/>
  <c r="R433" i="5"/>
  <c r="R431" i="5"/>
  <c r="R429" i="5"/>
  <c r="R427" i="5"/>
  <c r="R425" i="5"/>
  <c r="R423" i="5"/>
  <c r="R421" i="5"/>
  <c r="R419" i="5"/>
  <c r="R417" i="5"/>
  <c r="F415" i="9"/>
  <c r="R414" i="5"/>
  <c r="F412" i="9"/>
  <c r="F411" i="9"/>
  <c r="R410" i="5"/>
  <c r="F408" i="9"/>
  <c r="F407" i="9"/>
  <c r="R401" i="5"/>
  <c r="R399" i="5"/>
  <c r="R397" i="5"/>
  <c r="R395" i="5"/>
  <c r="R393" i="5"/>
  <c r="R391" i="5"/>
  <c r="R389" i="5"/>
  <c r="R387" i="5"/>
  <c r="R385" i="5"/>
  <c r="R383" i="5"/>
  <c r="R381" i="5"/>
  <c r="R379" i="5"/>
  <c r="R377" i="5"/>
  <c r="R375" i="5"/>
  <c r="R373" i="5"/>
  <c r="R371" i="5"/>
  <c r="R369" i="5"/>
  <c r="R367" i="5"/>
  <c r="R365" i="5"/>
  <c r="R363" i="5"/>
  <c r="R361" i="5"/>
  <c r="R359" i="5"/>
  <c r="R357" i="5"/>
  <c r="R355" i="5"/>
  <c r="F353" i="9"/>
  <c r="R352" i="5"/>
  <c r="R350" i="5"/>
  <c r="F348" i="9"/>
  <c r="R347" i="5"/>
  <c r="R345" i="5"/>
  <c r="R343" i="5"/>
  <c r="R341" i="5"/>
  <c r="R339" i="5"/>
  <c r="R337" i="5"/>
  <c r="R335" i="5"/>
  <c r="R333" i="5"/>
  <c r="F331" i="9"/>
  <c r="R329" i="5"/>
  <c r="B37" i="9"/>
  <c r="B424" i="9"/>
  <c r="B316" i="9"/>
  <c r="B317" i="5" s="1"/>
  <c r="B208" i="9"/>
  <c r="B112" i="9"/>
  <c r="C2" i="9"/>
  <c r="P3" i="9"/>
  <c r="N499" i="9"/>
  <c r="N490" i="9"/>
  <c r="N483" i="9"/>
  <c r="N480" i="9"/>
  <c r="N475" i="9"/>
  <c r="N471" i="9"/>
  <c r="N472" i="5" s="1"/>
  <c r="N467" i="9"/>
  <c r="N468" i="5" s="1"/>
  <c r="N466" i="9"/>
  <c r="N467" i="5" s="1"/>
  <c r="N464" i="9"/>
  <c r="N465" i="5" s="1"/>
  <c r="N460" i="9"/>
  <c r="N458" i="9"/>
  <c r="N456" i="9"/>
  <c r="N454" i="9"/>
  <c r="N453" i="9"/>
  <c r="N452" i="9"/>
  <c r="N451" i="9"/>
  <c r="N450" i="9"/>
  <c r="N449" i="9"/>
  <c r="N448" i="9"/>
  <c r="N447" i="9"/>
  <c r="N446" i="9"/>
  <c r="N447" i="5" s="1"/>
  <c r="N445" i="9"/>
  <c r="N446" i="5" s="1"/>
  <c r="N444" i="9"/>
  <c r="N445" i="5" s="1"/>
  <c r="N443" i="9"/>
  <c r="N444" i="5" s="1"/>
  <c r="N442" i="9"/>
  <c r="N443" i="5" s="1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B428" i="9"/>
  <c r="B448" i="9"/>
  <c r="B352" i="9"/>
  <c r="B256" i="9"/>
  <c r="B160" i="9"/>
  <c r="B76" i="9"/>
  <c r="F5" i="9"/>
  <c r="N491" i="9"/>
  <c r="N478" i="9"/>
  <c r="N472" i="9"/>
  <c r="N470" i="9"/>
  <c r="N471" i="5" s="1"/>
  <c r="N469" i="9"/>
  <c r="N470" i="5" s="1"/>
  <c r="N465" i="9"/>
  <c r="N466" i="5" s="1"/>
  <c r="N462" i="9"/>
  <c r="N463" i="5" s="1"/>
  <c r="N461" i="9"/>
  <c r="N459" i="9"/>
  <c r="N457" i="9"/>
  <c r="N455" i="9"/>
  <c r="B36" i="9"/>
  <c r="B24" i="9"/>
  <c r="B495" i="9"/>
  <c r="B496" i="5" s="1"/>
  <c r="B483" i="9"/>
  <c r="B471" i="9"/>
  <c r="B472" i="5" s="1"/>
  <c r="B459" i="9"/>
  <c r="B447" i="9"/>
  <c r="B435" i="9"/>
  <c r="B423" i="9"/>
  <c r="B411" i="9"/>
  <c r="B399" i="9"/>
  <c r="B387" i="9"/>
  <c r="B375" i="9"/>
  <c r="B363" i="9"/>
  <c r="B351" i="9"/>
  <c r="B339" i="9"/>
  <c r="B327" i="9"/>
  <c r="B315" i="9"/>
  <c r="B316" i="5" s="1"/>
  <c r="B303" i="9"/>
  <c r="B291" i="9"/>
  <c r="B279" i="9"/>
  <c r="B267" i="9"/>
  <c r="B255" i="9"/>
  <c r="B243" i="9"/>
  <c r="B231" i="9"/>
  <c r="B219" i="9"/>
  <c r="B207" i="9"/>
  <c r="B195" i="9"/>
  <c r="B183" i="9"/>
  <c r="B171" i="9"/>
  <c r="B159" i="9"/>
  <c r="B147" i="9"/>
  <c r="B135" i="9"/>
  <c r="B123" i="9"/>
  <c r="B111" i="9"/>
  <c r="B99" i="9"/>
  <c r="B87" i="9"/>
  <c r="B75" i="9"/>
  <c r="B63" i="9"/>
  <c r="B51" i="9"/>
  <c r="C6" i="9"/>
  <c r="F6" i="9"/>
  <c r="Q6" i="5"/>
  <c r="E5" i="9"/>
  <c r="P4" i="9"/>
  <c r="D4" i="9"/>
  <c r="O3" i="9"/>
  <c r="N2" i="9"/>
  <c r="M501" i="9"/>
  <c r="M502" i="5" s="1"/>
  <c r="Y501" i="5"/>
  <c r="M500" i="9"/>
  <c r="Y500" i="5"/>
  <c r="M499" i="9"/>
  <c r="Y499" i="5"/>
  <c r="M498" i="9"/>
  <c r="Y498" i="5"/>
  <c r="M497" i="9"/>
  <c r="Y497" i="5"/>
  <c r="M496" i="9"/>
  <c r="Y496" i="5"/>
  <c r="M495" i="9"/>
  <c r="Y495" i="5"/>
  <c r="M494" i="9"/>
  <c r="Y494" i="5"/>
  <c r="M493" i="9"/>
  <c r="Y493" i="5"/>
  <c r="M492" i="9"/>
  <c r="Y492" i="5"/>
  <c r="M491" i="9"/>
  <c r="Y491" i="5"/>
  <c r="M490" i="9"/>
  <c r="Y490" i="5"/>
  <c r="M489" i="9"/>
  <c r="Y489" i="5"/>
  <c r="M488" i="9"/>
  <c r="Y488" i="5"/>
  <c r="M487" i="9"/>
  <c r="Y487" i="5"/>
  <c r="M486" i="9"/>
  <c r="Y486" i="5"/>
  <c r="M485" i="9"/>
  <c r="Y485" i="5"/>
  <c r="M484" i="9"/>
  <c r="Y484" i="5"/>
  <c r="M483" i="9"/>
  <c r="Y483" i="5"/>
  <c r="M482" i="9"/>
  <c r="Y482" i="5"/>
  <c r="M481" i="9"/>
  <c r="Y481" i="5"/>
  <c r="M480" i="9"/>
  <c r="Y480" i="5"/>
  <c r="M479" i="9"/>
  <c r="Y479" i="5"/>
  <c r="M478" i="9"/>
  <c r="Y478" i="5"/>
  <c r="M477" i="9"/>
  <c r="Y477" i="5"/>
  <c r="M476" i="9"/>
  <c r="Y476" i="5"/>
  <c r="M475" i="9"/>
  <c r="Y475" i="5"/>
  <c r="M474" i="9"/>
  <c r="Y474" i="5"/>
  <c r="M473" i="9"/>
  <c r="Y473" i="5"/>
  <c r="M472" i="9"/>
  <c r="Y472" i="5"/>
  <c r="M471" i="9"/>
  <c r="M472" i="5" s="1"/>
  <c r="B404" i="9"/>
  <c r="B405" i="5" s="1"/>
  <c r="B412" i="9"/>
  <c r="B413" i="5" s="1"/>
  <c r="B304" i="9"/>
  <c r="B196" i="9"/>
  <c r="B100" i="9"/>
  <c r="G6" i="9"/>
  <c r="N498" i="9"/>
  <c r="N495" i="9"/>
  <c r="N492" i="9"/>
  <c r="N489" i="9"/>
  <c r="N482" i="9"/>
  <c r="N476" i="9"/>
  <c r="N474" i="9"/>
  <c r="N468" i="9"/>
  <c r="N469" i="5" s="1"/>
  <c r="B23" i="9"/>
  <c r="B482" i="9"/>
  <c r="B458" i="9"/>
  <c r="B434" i="9"/>
  <c r="B410" i="9"/>
  <c r="B386" i="9"/>
  <c r="B362" i="9"/>
  <c r="B338" i="9"/>
  <c r="B326" i="9"/>
  <c r="B314" i="9"/>
  <c r="B315" i="5" s="1"/>
  <c r="B302" i="9"/>
  <c r="B290" i="9"/>
  <c r="B278" i="9"/>
  <c r="B266" i="9"/>
  <c r="B254" i="9"/>
  <c r="B242" i="9"/>
  <c r="B230" i="9"/>
  <c r="B218" i="9"/>
  <c r="B206" i="9"/>
  <c r="B207" i="5" s="1"/>
  <c r="B194" i="9"/>
  <c r="B182" i="9"/>
  <c r="B170" i="9"/>
  <c r="B158" i="9"/>
  <c r="B146" i="9"/>
  <c r="B134" i="9"/>
  <c r="B122" i="9"/>
  <c r="B110" i="9"/>
  <c r="B98" i="9"/>
  <c r="B86" i="9"/>
  <c r="B74" i="9"/>
  <c r="B62" i="9"/>
  <c r="B50" i="9"/>
  <c r="C5" i="9"/>
  <c r="E6" i="9"/>
  <c r="P5" i="9"/>
  <c r="D5" i="9"/>
  <c r="O4" i="9"/>
  <c r="N3" i="9"/>
  <c r="Y3" i="5"/>
  <c r="M2" i="9"/>
  <c r="L501" i="9"/>
  <c r="L502" i="5" s="1"/>
  <c r="X501" i="5"/>
  <c r="L500" i="9"/>
  <c r="X500" i="5"/>
  <c r="L499" i="9"/>
  <c r="X499" i="5"/>
  <c r="L498" i="9"/>
  <c r="X498" i="5"/>
  <c r="L497" i="9"/>
  <c r="X497" i="5"/>
  <c r="L496" i="9"/>
  <c r="X496" i="5"/>
  <c r="L495" i="9"/>
  <c r="X495" i="5"/>
  <c r="L494" i="9"/>
  <c r="X494" i="5"/>
  <c r="L493" i="9"/>
  <c r="X493" i="5"/>
  <c r="L492" i="9"/>
  <c r="X492" i="5"/>
  <c r="L491" i="9"/>
  <c r="X491" i="5"/>
  <c r="L490" i="9"/>
  <c r="X490" i="5"/>
  <c r="L489" i="9"/>
  <c r="X489" i="5"/>
  <c r="L488" i="9"/>
  <c r="X488" i="5"/>
  <c r="L487" i="9"/>
  <c r="X487" i="5"/>
  <c r="L486" i="9"/>
  <c r="X486" i="5"/>
  <c r="L485" i="9"/>
  <c r="X485" i="5"/>
  <c r="L484" i="9"/>
  <c r="X484" i="5"/>
  <c r="L483" i="9"/>
  <c r="X483" i="5"/>
  <c r="L482" i="9"/>
  <c r="X482" i="5"/>
  <c r="L481" i="9"/>
  <c r="X481" i="5"/>
  <c r="L480" i="9"/>
  <c r="X480" i="5"/>
  <c r="L479" i="9"/>
  <c r="X479" i="5"/>
  <c r="L478" i="9"/>
  <c r="X478" i="5"/>
  <c r="L477" i="9"/>
  <c r="X477" i="5"/>
  <c r="L476" i="9"/>
  <c r="X476" i="5"/>
  <c r="L475" i="9"/>
  <c r="X475" i="5"/>
  <c r="L474" i="9"/>
  <c r="X474" i="5"/>
  <c r="L473" i="9"/>
  <c r="X473" i="5"/>
  <c r="L472" i="9"/>
  <c r="L471" i="9"/>
  <c r="L470" i="9"/>
  <c r="L469" i="9"/>
  <c r="L468" i="9"/>
  <c r="L467" i="9"/>
  <c r="X467" i="5"/>
  <c r="L466" i="9"/>
  <c r="X466" i="5"/>
  <c r="L465" i="9"/>
  <c r="X465" i="5"/>
  <c r="L464" i="9"/>
  <c r="B416" i="9"/>
  <c r="B417" i="5" s="1"/>
  <c r="B436" i="9"/>
  <c r="B340" i="9"/>
  <c r="B232" i="9"/>
  <c r="B136" i="9"/>
  <c r="B52" i="9"/>
  <c r="D3" i="9"/>
  <c r="N494" i="9"/>
  <c r="N486" i="9"/>
  <c r="N479" i="9"/>
  <c r="N477" i="9"/>
  <c r="N473" i="9"/>
  <c r="N463" i="9"/>
  <c r="N464" i="5" s="1"/>
  <c r="B18" i="9"/>
  <c r="B35" i="9"/>
  <c r="B494" i="9"/>
  <c r="B495" i="5" s="1"/>
  <c r="B470" i="9"/>
  <c r="B471" i="5" s="1"/>
  <c r="B446" i="9"/>
  <c r="B422" i="9"/>
  <c r="B398" i="9"/>
  <c r="B374" i="9"/>
  <c r="B350" i="9"/>
  <c r="B17" i="9"/>
  <c r="B34" i="9"/>
  <c r="B22" i="9"/>
  <c r="B493" i="9"/>
  <c r="B494" i="5" s="1"/>
  <c r="B481" i="9"/>
  <c r="B469" i="9"/>
  <c r="B470" i="5" s="1"/>
  <c r="B457" i="9"/>
  <c r="B445" i="9"/>
  <c r="B433" i="9"/>
  <c r="B421" i="9"/>
  <c r="B409" i="9"/>
  <c r="B397" i="9"/>
  <c r="B385" i="9"/>
  <c r="B373" i="9"/>
  <c r="B361" i="9"/>
  <c r="B349" i="9"/>
  <c r="B337" i="9"/>
  <c r="B325" i="9"/>
  <c r="B313" i="9"/>
  <c r="B314" i="5" s="1"/>
  <c r="B301" i="9"/>
  <c r="B289" i="9"/>
  <c r="B277" i="9"/>
  <c r="B265" i="9"/>
  <c r="B253" i="9"/>
  <c r="B241" i="9"/>
  <c r="B229" i="9"/>
  <c r="B217" i="9"/>
  <c r="B205" i="9"/>
  <c r="B206" i="5" s="1"/>
  <c r="B193" i="9"/>
  <c r="B181" i="9"/>
  <c r="B169" i="9"/>
  <c r="B157" i="9"/>
  <c r="B145" i="9"/>
  <c r="B133" i="9"/>
  <c r="B121" i="9"/>
  <c r="B109" i="9"/>
  <c r="B97" i="9"/>
  <c r="B85" i="9"/>
  <c r="B73" i="9"/>
  <c r="B61" i="9"/>
  <c r="B49" i="9"/>
  <c r="C4" i="9"/>
  <c r="P6" i="9"/>
  <c r="D6" i="9"/>
  <c r="O5" i="9"/>
  <c r="N4" i="9"/>
  <c r="Y4" i="5"/>
  <c r="M3" i="9"/>
  <c r="X3" i="5"/>
  <c r="L2" i="9"/>
  <c r="K501" i="9"/>
  <c r="K502" i="5" s="1"/>
  <c r="W501" i="5"/>
  <c r="K500" i="9"/>
  <c r="W500" i="5"/>
  <c r="K499" i="9"/>
  <c r="W499" i="5"/>
  <c r="K498" i="9"/>
  <c r="W498" i="5"/>
  <c r="K497" i="9"/>
  <c r="W497" i="5"/>
  <c r="K496" i="9"/>
  <c r="W496" i="5"/>
  <c r="K495" i="9"/>
  <c r="W495" i="5"/>
  <c r="K494" i="9"/>
  <c r="W494" i="5"/>
  <c r="K493" i="9"/>
  <c r="W493" i="5"/>
  <c r="K492" i="9"/>
  <c r="W492" i="5"/>
  <c r="K491" i="9"/>
  <c r="W491" i="5"/>
  <c r="K490" i="9"/>
  <c r="W490" i="5"/>
  <c r="K489" i="9"/>
  <c r="W489" i="5"/>
  <c r="K488" i="9"/>
  <c r="W488" i="5"/>
  <c r="K487" i="9"/>
  <c r="W487" i="5"/>
  <c r="K486" i="9"/>
  <c r="W486" i="5"/>
  <c r="K485" i="9"/>
  <c r="W485" i="5"/>
  <c r="K484" i="9"/>
  <c r="W484" i="5"/>
  <c r="K483" i="9"/>
  <c r="W483" i="5"/>
  <c r="K482" i="9"/>
  <c r="W482" i="5"/>
  <c r="K481" i="9"/>
  <c r="W481" i="5"/>
  <c r="K480" i="9"/>
  <c r="W480" i="5"/>
  <c r="K479" i="9"/>
  <c r="W479" i="5"/>
  <c r="K478" i="9"/>
  <c r="W478" i="5"/>
  <c r="K477" i="9"/>
  <c r="W477" i="5"/>
  <c r="K476" i="9"/>
  <c r="W476" i="5"/>
  <c r="K475" i="9"/>
  <c r="W475" i="5"/>
  <c r="K474" i="9"/>
  <c r="W474" i="5"/>
  <c r="K473" i="9"/>
  <c r="W473" i="5"/>
  <c r="K472" i="9"/>
  <c r="K471" i="9"/>
  <c r="B500" i="9"/>
  <c r="B484" i="9"/>
  <c r="B376" i="9"/>
  <c r="B280" i="9"/>
  <c r="B172" i="9"/>
  <c r="B64" i="9"/>
  <c r="N487" i="9"/>
  <c r="B492" i="9"/>
  <c r="B493" i="5" s="1"/>
  <c r="B432" i="9"/>
  <c r="B372" i="9"/>
  <c r="B312" i="9"/>
  <c r="B313" i="5" s="1"/>
  <c r="B264" i="9"/>
  <c r="B204" i="9"/>
  <c r="B205" i="5" s="1"/>
  <c r="B144" i="9"/>
  <c r="B84" i="9"/>
  <c r="V499" i="5"/>
  <c r="J497" i="9"/>
  <c r="J495" i="9"/>
  <c r="J494" i="9"/>
  <c r="J492" i="9"/>
  <c r="J490" i="9"/>
  <c r="J484" i="9"/>
  <c r="J483" i="9"/>
  <c r="J482" i="9"/>
  <c r="V482" i="5"/>
  <c r="J481" i="9"/>
  <c r="V481" i="5"/>
  <c r="J480" i="9"/>
  <c r="V480" i="5"/>
  <c r="J479" i="9"/>
  <c r="V479" i="5"/>
  <c r="J478" i="9"/>
  <c r="V478" i="5"/>
  <c r="J477" i="9"/>
  <c r="V477" i="5"/>
  <c r="J476" i="9"/>
  <c r="V476" i="5"/>
  <c r="J475" i="9"/>
  <c r="V475" i="5"/>
  <c r="J474" i="9"/>
  <c r="V474" i="5"/>
  <c r="J473" i="9"/>
  <c r="V473" i="5"/>
  <c r="J472" i="9"/>
  <c r="J471" i="9"/>
  <c r="J472" i="5" s="1"/>
  <c r="J470" i="9"/>
  <c r="J471" i="5" s="1"/>
  <c r="J469" i="9"/>
  <c r="J470" i="5" s="1"/>
  <c r="J468" i="9"/>
  <c r="J469" i="5" s="1"/>
  <c r="J467" i="9"/>
  <c r="J468" i="5" s="1"/>
  <c r="J466" i="9"/>
  <c r="J467" i="5" s="1"/>
  <c r="J465" i="9"/>
  <c r="J466" i="5" s="1"/>
  <c r="J464" i="9"/>
  <c r="J465" i="5" s="1"/>
  <c r="J463" i="9"/>
  <c r="J464" i="5" s="1"/>
  <c r="J462" i="9"/>
  <c r="J463" i="5" s="1"/>
  <c r="V462" i="5"/>
  <c r="J461" i="9"/>
  <c r="V461" i="5"/>
  <c r="J460" i="9"/>
  <c r="V460" i="5"/>
  <c r="J459" i="9"/>
  <c r="V459" i="5"/>
  <c r="J458" i="9"/>
  <c r="V458" i="5"/>
  <c r="J457" i="9"/>
  <c r="V457" i="5"/>
  <c r="J456" i="9"/>
  <c r="V456" i="5"/>
  <c r="J455" i="9"/>
  <c r="V455" i="5"/>
  <c r="J454" i="9"/>
  <c r="V454" i="5"/>
  <c r="J453" i="9"/>
  <c r="V453" i="5"/>
  <c r="J452" i="9"/>
  <c r="V452" i="5"/>
  <c r="J451" i="9"/>
  <c r="V451" i="5"/>
  <c r="J450" i="9"/>
  <c r="V450" i="5"/>
  <c r="J449" i="9"/>
  <c r="V449" i="5"/>
  <c r="J448" i="9"/>
  <c r="V448" i="5"/>
  <c r="J447" i="9"/>
  <c r="V447" i="5"/>
  <c r="J446" i="9"/>
  <c r="V446" i="5"/>
  <c r="J445" i="9"/>
  <c r="V445" i="5"/>
  <c r="J444" i="9"/>
  <c r="V444" i="5"/>
  <c r="J443" i="9"/>
  <c r="V443" i="5"/>
  <c r="J442" i="9"/>
  <c r="V442" i="5"/>
  <c r="J441" i="9"/>
  <c r="V441" i="5"/>
  <c r="J440" i="9"/>
  <c r="V440" i="5"/>
  <c r="J439" i="9"/>
  <c r="V439" i="5"/>
  <c r="J438" i="9"/>
  <c r="V438" i="5"/>
  <c r="J437" i="9"/>
  <c r="J436" i="9"/>
  <c r="J435" i="9"/>
  <c r="J434" i="9"/>
  <c r="B476" i="9"/>
  <c r="B472" i="9"/>
  <c r="B364" i="9"/>
  <c r="B244" i="9"/>
  <c r="B124" i="9"/>
  <c r="N500" i="9"/>
  <c r="N497" i="9"/>
  <c r="N493" i="9"/>
  <c r="B16" i="9"/>
  <c r="B468" i="9"/>
  <c r="B469" i="5" s="1"/>
  <c r="B408" i="9"/>
  <c r="B360" i="9"/>
  <c r="B300" i="9"/>
  <c r="B240" i="9"/>
  <c r="B168" i="9"/>
  <c r="B120" i="9"/>
  <c r="B72" i="9"/>
  <c r="O6" i="9"/>
  <c r="W3" i="5"/>
  <c r="V500" i="5"/>
  <c r="V497" i="5"/>
  <c r="V494" i="5"/>
  <c r="V491" i="5"/>
  <c r="V488" i="5"/>
  <c r="B491" i="9"/>
  <c r="B443" i="9"/>
  <c r="B395" i="9"/>
  <c r="B359" i="9"/>
  <c r="B311" i="9"/>
  <c r="B275" i="9"/>
  <c r="B227" i="9"/>
  <c r="B167" i="9"/>
  <c r="B119" i="9"/>
  <c r="K3" i="9"/>
  <c r="I499" i="9"/>
  <c r="U498" i="5"/>
  <c r="I497" i="9"/>
  <c r="U497" i="5"/>
  <c r="I496" i="9"/>
  <c r="U496" i="5"/>
  <c r="I495" i="9"/>
  <c r="U495" i="5"/>
  <c r="I494" i="9"/>
  <c r="U494" i="5"/>
  <c r="I493" i="9"/>
  <c r="U493" i="5"/>
  <c r="I492" i="9"/>
  <c r="U492" i="5"/>
  <c r="I491" i="9"/>
  <c r="U491" i="5"/>
  <c r="I490" i="9"/>
  <c r="U490" i="5"/>
  <c r="I489" i="9"/>
  <c r="U489" i="5"/>
  <c r="I488" i="9"/>
  <c r="U488" i="5"/>
  <c r="I487" i="9"/>
  <c r="U487" i="5"/>
  <c r="I486" i="9"/>
  <c r="U486" i="5"/>
  <c r="I485" i="9"/>
  <c r="U485" i="5"/>
  <c r="I484" i="9"/>
  <c r="U484" i="5"/>
  <c r="I483" i="9"/>
  <c r="U483" i="5"/>
  <c r="I482" i="9"/>
  <c r="U482" i="5"/>
  <c r="I481" i="9"/>
  <c r="U481" i="5"/>
  <c r="I480" i="9"/>
  <c r="U480" i="5"/>
  <c r="I479" i="9"/>
  <c r="U479" i="5"/>
  <c r="I478" i="9"/>
  <c r="U478" i="5"/>
  <c r="I477" i="9"/>
  <c r="U477" i="5"/>
  <c r="I476" i="9"/>
  <c r="U476" i="5"/>
  <c r="I475" i="9"/>
  <c r="U475" i="5"/>
  <c r="I474" i="9"/>
  <c r="U474" i="5"/>
  <c r="I473" i="9"/>
  <c r="U473" i="5"/>
  <c r="I472" i="9"/>
  <c r="I471" i="9"/>
  <c r="I472" i="5" s="1"/>
  <c r="I470" i="9"/>
  <c r="I471" i="5" s="1"/>
  <c r="I469" i="9"/>
  <c r="I470" i="5" s="1"/>
  <c r="I468" i="9"/>
  <c r="I469" i="5" s="1"/>
  <c r="I467" i="9"/>
  <c r="I468" i="5" s="1"/>
  <c r="I466" i="9"/>
  <c r="I467" i="5" s="1"/>
  <c r="I465" i="9"/>
  <c r="I466" i="5" s="1"/>
  <c r="I464" i="9"/>
  <c r="I465" i="5" s="1"/>
  <c r="I463" i="9"/>
  <c r="I464" i="5" s="1"/>
  <c r="I462" i="9"/>
  <c r="I463" i="5" s="1"/>
  <c r="U462" i="5"/>
  <c r="I461" i="9"/>
  <c r="U461" i="5"/>
  <c r="I460" i="9"/>
  <c r="U460" i="5"/>
  <c r="I459" i="9"/>
  <c r="U459" i="5"/>
  <c r="I458" i="9"/>
  <c r="U458" i="5"/>
  <c r="I457" i="9"/>
  <c r="U457" i="5"/>
  <c r="I456" i="9"/>
  <c r="U456" i="5"/>
  <c r="I455" i="9"/>
  <c r="U455" i="5"/>
  <c r="I454" i="9"/>
  <c r="B488" i="9"/>
  <c r="B496" i="9"/>
  <c r="B497" i="5" s="1"/>
  <c r="B400" i="9"/>
  <c r="B292" i="9"/>
  <c r="B184" i="9"/>
  <c r="O2" i="9"/>
  <c r="N488" i="9"/>
  <c r="N485" i="9"/>
  <c r="N481" i="9"/>
  <c r="B33" i="9"/>
  <c r="B456" i="9"/>
  <c r="B396" i="9"/>
  <c r="B348" i="9"/>
  <c r="B288" i="9"/>
  <c r="B228" i="9"/>
  <c r="B180" i="9"/>
  <c r="B108" i="9"/>
  <c r="B60" i="9"/>
  <c r="C3" i="9"/>
  <c r="V501" i="5"/>
  <c r="J498" i="9"/>
  <c r="V496" i="5"/>
  <c r="V493" i="5"/>
  <c r="J491" i="9"/>
  <c r="V489" i="5"/>
  <c r="J486" i="9"/>
  <c r="J485" i="9"/>
  <c r="B15" i="9"/>
  <c r="B479" i="9"/>
  <c r="B431" i="9"/>
  <c r="B407" i="9"/>
  <c r="B347" i="9"/>
  <c r="B299" i="9"/>
  <c r="B263" i="9"/>
  <c r="B215" i="9"/>
  <c r="B179" i="9"/>
  <c r="B131" i="9"/>
  <c r="B95" i="9"/>
  <c r="B59" i="9"/>
  <c r="N6" i="9"/>
  <c r="W4" i="5"/>
  <c r="J2" i="9"/>
  <c r="I501" i="9"/>
  <c r="I502" i="5" s="1"/>
  <c r="U499" i="5"/>
  <c r="B31" i="9"/>
  <c r="B490" i="9"/>
  <c r="B454" i="9"/>
  <c r="B418" i="9"/>
  <c r="B382" i="9"/>
  <c r="B346" i="9"/>
  <c r="B322" i="9"/>
  <c r="B286" i="9"/>
  <c r="B262" i="9"/>
  <c r="B226" i="9"/>
  <c r="B190" i="9"/>
  <c r="B154" i="9"/>
  <c r="B130" i="9"/>
  <c r="B94" i="9"/>
  <c r="B58" i="9"/>
  <c r="B46" i="9"/>
  <c r="M6" i="9"/>
  <c r="L5" i="9"/>
  <c r="K4" i="9"/>
  <c r="J3" i="9"/>
  <c r="I2" i="9"/>
  <c r="H501" i="9"/>
  <c r="H502" i="5" s="1"/>
  <c r="H500" i="9"/>
  <c r="H499" i="9"/>
  <c r="H498" i="9"/>
  <c r="T497" i="5"/>
  <c r="T495" i="5"/>
  <c r="H494" i="9"/>
  <c r="H493" i="9"/>
  <c r="H492" i="9"/>
  <c r="H491" i="9"/>
  <c r="H490" i="9"/>
  <c r="H489" i="9"/>
  <c r="H488" i="9"/>
  <c r="H487" i="9"/>
  <c r="H486" i="9"/>
  <c r="H485" i="9"/>
  <c r="H484" i="9"/>
  <c r="T483" i="5"/>
  <c r="H482" i="9"/>
  <c r="H481" i="9"/>
  <c r="H480" i="9"/>
  <c r="H479" i="9"/>
  <c r="H478" i="9"/>
  <c r="H477" i="9"/>
  <c r="H476" i="9"/>
  <c r="T475" i="5"/>
  <c r="T473" i="5"/>
  <c r="H472" i="9"/>
  <c r="H471" i="9"/>
  <c r="H472" i="5" s="1"/>
  <c r="H470" i="9"/>
  <c r="H471" i="5" s="1"/>
  <c r="H469" i="9"/>
  <c r="H470" i="5" s="1"/>
  <c r="H468" i="9"/>
  <c r="H469" i="5" s="1"/>
  <c r="H467" i="9"/>
  <c r="H468" i="5" s="1"/>
  <c r="H466" i="9"/>
  <c r="H467" i="5" s="1"/>
  <c r="H465" i="9"/>
  <c r="H466" i="5" s="1"/>
  <c r="H464" i="9"/>
  <c r="H465" i="5" s="1"/>
  <c r="H463" i="9"/>
  <c r="H464" i="5" s="1"/>
  <c r="H462" i="9"/>
  <c r="H463" i="5" s="1"/>
  <c r="H461" i="9"/>
  <c r="H460" i="9"/>
  <c r="H459" i="9"/>
  <c r="H458" i="9"/>
  <c r="T457" i="5"/>
  <c r="T455" i="5"/>
  <c r="H454" i="9"/>
  <c r="H453" i="9"/>
  <c r="H452" i="9"/>
  <c r="H451" i="9"/>
  <c r="H450" i="9"/>
  <c r="H449" i="9"/>
  <c r="H448" i="9"/>
  <c r="H447" i="9"/>
  <c r="H446" i="9"/>
  <c r="H445" i="9"/>
  <c r="T444" i="5"/>
  <c r="T442" i="5"/>
  <c r="H441" i="9"/>
  <c r="H440" i="9"/>
  <c r="H439" i="9"/>
  <c r="H438" i="9"/>
  <c r="H437" i="9"/>
  <c r="H436" i="9"/>
  <c r="H435" i="9"/>
  <c r="H434" i="9"/>
  <c r="H433" i="9"/>
  <c r="H432" i="9"/>
  <c r="H431" i="9"/>
  <c r="H430" i="9"/>
  <c r="T429" i="5"/>
  <c r="T427" i="5"/>
  <c r="H426" i="9"/>
  <c r="H425" i="9"/>
  <c r="H424" i="9"/>
  <c r="H423" i="9"/>
  <c r="H422" i="9"/>
  <c r="H421" i="9"/>
  <c r="H420" i="9"/>
  <c r="H419" i="9"/>
  <c r="H418" i="9"/>
  <c r="H417" i="9"/>
  <c r="T416" i="5"/>
  <c r="T414" i="5"/>
  <c r="H413" i="9"/>
  <c r="H412" i="9"/>
  <c r="H411" i="9"/>
  <c r="H410" i="9"/>
  <c r="H409" i="9"/>
  <c r="H408" i="9"/>
  <c r="H407" i="9"/>
  <c r="H406" i="9"/>
  <c r="H405" i="9"/>
  <c r="H404" i="9"/>
  <c r="T402" i="5"/>
  <c r="T398" i="5"/>
  <c r="B12" i="9"/>
  <c r="B452" i="9"/>
  <c r="B25" i="9"/>
  <c r="B460" i="9"/>
  <c r="B388" i="9"/>
  <c r="B328" i="9"/>
  <c r="B268" i="9"/>
  <c r="B220" i="9"/>
  <c r="B148" i="9"/>
  <c r="B88" i="9"/>
  <c r="E4" i="9"/>
  <c r="N501" i="9"/>
  <c r="N502" i="5" s="1"/>
  <c r="N496" i="9"/>
  <c r="N484" i="9"/>
  <c r="B21" i="9"/>
  <c r="B480" i="9"/>
  <c r="B444" i="9"/>
  <c r="B420" i="9"/>
  <c r="B384" i="9"/>
  <c r="B336" i="9"/>
  <c r="B324" i="9"/>
  <c r="B276" i="9"/>
  <c r="B252" i="9"/>
  <c r="B216" i="9"/>
  <c r="B192" i="9"/>
  <c r="B156" i="9"/>
  <c r="B132" i="9"/>
  <c r="B96" i="9"/>
  <c r="B48" i="9"/>
  <c r="N5" i="9"/>
  <c r="M4" i="9"/>
  <c r="L3" i="9"/>
  <c r="K2" i="9"/>
  <c r="J501" i="9"/>
  <c r="J502" i="5" s="1"/>
  <c r="J500" i="9"/>
  <c r="J499" i="9"/>
  <c r="V498" i="5"/>
  <c r="J496" i="9"/>
  <c r="V495" i="5"/>
  <c r="J493" i="9"/>
  <c r="V492" i="5"/>
  <c r="V490" i="5"/>
  <c r="J489" i="9"/>
  <c r="J488" i="9"/>
  <c r="J487" i="9"/>
  <c r="B32" i="9"/>
  <c r="B20" i="9"/>
  <c r="B467" i="9"/>
  <c r="B468" i="5" s="1"/>
  <c r="B455" i="9"/>
  <c r="B419" i="9"/>
  <c r="B383" i="9"/>
  <c r="B371" i="9"/>
  <c r="B335" i="9"/>
  <c r="B323" i="9"/>
  <c r="B287" i="9"/>
  <c r="B251" i="9"/>
  <c r="B239" i="9"/>
  <c r="B203" i="9"/>
  <c r="B204" i="5" s="1"/>
  <c r="B191" i="9"/>
  <c r="B155" i="9"/>
  <c r="B143" i="9"/>
  <c r="B107" i="9"/>
  <c r="B83" i="9"/>
  <c r="B71" i="9"/>
  <c r="B47" i="9"/>
  <c r="M5" i="9"/>
  <c r="L4" i="9"/>
  <c r="V3" i="5"/>
  <c r="I500" i="9"/>
  <c r="U500" i="5"/>
  <c r="I498" i="9"/>
  <c r="B14" i="9"/>
  <c r="B19" i="9"/>
  <c r="B478" i="9"/>
  <c r="B466" i="9"/>
  <c r="B467" i="5" s="1"/>
  <c r="B442" i="9"/>
  <c r="B430" i="9"/>
  <c r="B406" i="9"/>
  <c r="B407" i="5" s="1"/>
  <c r="B394" i="9"/>
  <c r="B370" i="9"/>
  <c r="B358" i="9"/>
  <c r="B334" i="9"/>
  <c r="B310" i="9"/>
  <c r="B298" i="9"/>
  <c r="B274" i="9"/>
  <c r="B250" i="9"/>
  <c r="B238" i="9"/>
  <c r="B214" i="9"/>
  <c r="B202" i="9"/>
  <c r="B203" i="5" s="1"/>
  <c r="B178" i="9"/>
  <c r="B166" i="9"/>
  <c r="B142" i="9"/>
  <c r="B118" i="9"/>
  <c r="B106" i="9"/>
  <c r="B82" i="9"/>
  <c r="B70" i="9"/>
  <c r="W5" i="5"/>
  <c r="V4" i="5"/>
  <c r="U3" i="5"/>
  <c r="T501" i="5"/>
  <c r="T500" i="5"/>
  <c r="T499" i="5"/>
  <c r="T498" i="5"/>
  <c r="H497" i="9"/>
  <c r="H496" i="9"/>
  <c r="T496" i="5"/>
  <c r="H495" i="9"/>
  <c r="T494" i="5"/>
  <c r="T493" i="5"/>
  <c r="T492" i="5"/>
  <c r="T491" i="5"/>
  <c r="T490" i="5"/>
  <c r="T489" i="5"/>
  <c r="T488" i="5"/>
  <c r="T487" i="5"/>
  <c r="T486" i="5"/>
  <c r="T485" i="5"/>
  <c r="T484" i="5"/>
  <c r="H483" i="9"/>
  <c r="T482" i="5"/>
  <c r="T481" i="5"/>
  <c r="T480" i="5"/>
  <c r="T479" i="5"/>
  <c r="T478" i="5"/>
  <c r="T477" i="5"/>
  <c r="T476" i="5"/>
  <c r="H475" i="9"/>
  <c r="H474" i="9"/>
  <c r="T474" i="5"/>
  <c r="H473" i="9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H457" i="9"/>
  <c r="H456" i="9"/>
  <c r="T456" i="5"/>
  <c r="H455" i="9"/>
  <c r="T454" i="5"/>
  <c r="T453" i="5"/>
  <c r="T452" i="5"/>
  <c r="T451" i="5"/>
  <c r="T450" i="5"/>
  <c r="T449" i="5"/>
  <c r="T448" i="5"/>
  <c r="T447" i="5"/>
  <c r="T446" i="5"/>
  <c r="T445" i="5"/>
  <c r="H444" i="9"/>
  <c r="H443" i="9"/>
  <c r="T443" i="5"/>
  <c r="H442" i="9"/>
  <c r="T441" i="5"/>
  <c r="T440" i="5"/>
  <c r="T439" i="5"/>
  <c r="T438" i="5"/>
  <c r="T437" i="5"/>
  <c r="T436" i="5"/>
  <c r="T435" i="5"/>
  <c r="T434" i="5"/>
  <c r="T433" i="5"/>
  <c r="T432" i="5"/>
  <c r="T431" i="5"/>
  <c r="T430" i="5"/>
  <c r="H429" i="9"/>
  <c r="H428" i="9"/>
  <c r="T428" i="5"/>
  <c r="H427" i="9"/>
  <c r="T426" i="5"/>
  <c r="T425" i="5"/>
  <c r="T424" i="5"/>
  <c r="T423" i="5"/>
  <c r="T422" i="5"/>
  <c r="T421" i="5"/>
  <c r="T420" i="5"/>
  <c r="T419" i="5"/>
  <c r="T418" i="5"/>
  <c r="T417" i="5"/>
  <c r="H416" i="9"/>
  <c r="H415" i="9"/>
  <c r="T415" i="5"/>
  <c r="H414" i="9"/>
  <c r="T413" i="5"/>
  <c r="T412" i="5"/>
  <c r="T411" i="5"/>
  <c r="T410" i="5"/>
  <c r="T409" i="5"/>
  <c r="T408" i="5"/>
  <c r="T407" i="5"/>
  <c r="T406" i="5"/>
  <c r="T405" i="5"/>
  <c r="T404" i="5"/>
  <c r="H403" i="9"/>
  <c r="T403" i="5"/>
  <c r="H402" i="9"/>
  <c r="H401" i="9"/>
  <c r="T401" i="5"/>
  <c r="H400" i="9"/>
  <c r="T400" i="5"/>
  <c r="H399" i="9"/>
  <c r="T399" i="5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R312" i="5"/>
  <c r="F310" i="9"/>
  <c r="F309" i="9"/>
  <c r="R308" i="5"/>
  <c r="F306" i="9"/>
  <c r="F305" i="9"/>
  <c r="R304" i="5"/>
  <c r="F302" i="9"/>
  <c r="F301" i="9"/>
  <c r="R300" i="5"/>
  <c r="F298" i="9"/>
  <c r="F297" i="9"/>
  <c r="R296" i="5"/>
  <c r="F294" i="9"/>
  <c r="F293" i="9"/>
  <c r="R292" i="5"/>
  <c r="F290" i="9"/>
  <c r="F289" i="9"/>
  <c r="R288" i="5"/>
  <c r="F286" i="9"/>
  <c r="F285" i="9"/>
  <c r="R284" i="5"/>
  <c r="F282" i="9"/>
  <c r="F281" i="9"/>
  <c r="R280" i="5"/>
  <c r="F278" i="9"/>
  <c r="F277" i="9"/>
  <c r="R276" i="5"/>
  <c r="F274" i="9"/>
  <c r="F273" i="9"/>
  <c r="R272" i="5"/>
  <c r="F270" i="9"/>
  <c r="F269" i="9"/>
  <c r="R268" i="5"/>
  <c r="F266" i="9"/>
  <c r="F265" i="9"/>
  <c r="R264" i="5"/>
  <c r="F262" i="9"/>
  <c r="F261" i="9"/>
  <c r="R260" i="5"/>
  <c r="F258" i="9"/>
  <c r="F257" i="9"/>
  <c r="R256" i="5"/>
  <c r="R254" i="5"/>
  <c r="F252" i="9"/>
  <c r="F251" i="9"/>
  <c r="R250" i="5"/>
  <c r="F248" i="9"/>
  <c r="F247" i="9"/>
  <c r="F246" i="9"/>
  <c r="F245" i="9"/>
  <c r="F244" i="9"/>
  <c r="F243" i="9"/>
  <c r="R242" i="5"/>
  <c r="F240" i="9"/>
  <c r="F239" i="9"/>
  <c r="R238" i="5"/>
  <c r="F236" i="9"/>
  <c r="F235" i="9"/>
  <c r="R234" i="5"/>
  <c r="F232" i="9"/>
  <c r="F231" i="9"/>
  <c r="R230" i="5"/>
  <c r="F228" i="9"/>
  <c r="F227" i="9"/>
  <c r="R226" i="5"/>
  <c r="F224" i="9"/>
  <c r="R223" i="5"/>
  <c r="F221" i="9"/>
  <c r="R220" i="5"/>
  <c r="F218" i="9"/>
  <c r="R217" i="5"/>
  <c r="R215" i="5"/>
  <c r="R213" i="5"/>
  <c r="R211" i="5"/>
  <c r="F209" i="9"/>
  <c r="B499" i="9"/>
  <c r="B475" i="9"/>
  <c r="B439" i="9"/>
  <c r="B440" i="5" s="1"/>
  <c r="B403" i="9"/>
  <c r="B404" i="5" s="1"/>
  <c r="B367" i="9"/>
  <c r="B331" i="9"/>
  <c r="B295" i="9"/>
  <c r="B247" i="9"/>
  <c r="B211" i="9"/>
  <c r="B175" i="9"/>
  <c r="B151" i="9"/>
  <c r="B115" i="9"/>
  <c r="B79" i="9"/>
  <c r="B55" i="9"/>
  <c r="J6" i="9"/>
  <c r="I5" i="9"/>
  <c r="S4" i="5"/>
  <c r="F2" i="9"/>
  <c r="E501" i="9"/>
  <c r="E502" i="5" s="1"/>
  <c r="Q500" i="5"/>
  <c r="Q498" i="5"/>
  <c r="Q496" i="5"/>
  <c r="Q494" i="5"/>
  <c r="E492" i="9"/>
  <c r="E491" i="9"/>
  <c r="Q490" i="5"/>
  <c r="E488" i="9"/>
  <c r="Q487" i="5"/>
  <c r="E486" i="9"/>
  <c r="Q485" i="5"/>
  <c r="E484" i="9"/>
  <c r="Q483" i="5"/>
  <c r="E482" i="9"/>
  <c r="E481" i="9"/>
  <c r="Q480" i="5"/>
  <c r="E479" i="9"/>
  <c r="Q478" i="5"/>
  <c r="E477" i="9"/>
  <c r="Q476" i="5"/>
  <c r="E475" i="9"/>
  <c r="Q474" i="5"/>
  <c r="E473" i="9"/>
  <c r="Q472" i="5"/>
  <c r="Q471" i="5"/>
  <c r="E470" i="9"/>
  <c r="E471" i="5" s="1"/>
  <c r="E469" i="9"/>
  <c r="E470" i="5" s="1"/>
  <c r="Q468" i="5"/>
  <c r="Q467" i="5"/>
  <c r="E466" i="9"/>
  <c r="E467" i="5" s="1"/>
  <c r="E465" i="9"/>
  <c r="E466" i="5" s="1"/>
  <c r="Q464" i="5"/>
  <c r="Q463" i="5"/>
  <c r="E462" i="9"/>
  <c r="E463" i="5" s="1"/>
  <c r="Q461" i="5"/>
  <c r="E460" i="9"/>
  <c r="Q459" i="5"/>
  <c r="E458" i="9"/>
  <c r="E457" i="9"/>
  <c r="Q456" i="5"/>
  <c r="E455" i="9"/>
  <c r="Q454" i="5"/>
  <c r="E453" i="9"/>
  <c r="Q452" i="5"/>
  <c r="Q451" i="5"/>
  <c r="E450" i="9"/>
  <c r="E449" i="9"/>
  <c r="Q448" i="5"/>
  <c r="Q447" i="5"/>
  <c r="E446" i="9"/>
  <c r="Q445" i="5"/>
  <c r="E444" i="9"/>
  <c r="Q443" i="5"/>
  <c r="E442" i="9"/>
  <c r="E441" i="9"/>
  <c r="Q440" i="5"/>
  <c r="Q439" i="5"/>
  <c r="E438" i="9"/>
  <c r="E437" i="9"/>
  <c r="Q436" i="5"/>
  <c r="E435" i="9"/>
  <c r="Q434" i="5"/>
  <c r="E433" i="9"/>
  <c r="Q432" i="5"/>
  <c r="Q431" i="5"/>
  <c r="E430" i="9"/>
  <c r="E429" i="9"/>
  <c r="Q428" i="5"/>
  <c r="E427" i="9"/>
  <c r="Q426" i="5"/>
  <c r="E425" i="9"/>
  <c r="Q424" i="5"/>
  <c r="Q423" i="5"/>
  <c r="E422" i="9"/>
  <c r="E421" i="9"/>
  <c r="Q420" i="5"/>
  <c r="Q419" i="5"/>
  <c r="E418" i="9"/>
  <c r="E417" i="9"/>
  <c r="Q416" i="5"/>
  <c r="E415" i="9"/>
  <c r="E416" i="5" s="1"/>
  <c r="Q414" i="5"/>
  <c r="E413" i="9"/>
  <c r="E414" i="5" s="1"/>
  <c r="Q412" i="5"/>
  <c r="E411" i="9"/>
  <c r="Q410" i="5"/>
  <c r="E409" i="9"/>
  <c r="Q408" i="5"/>
  <c r="E407" i="9"/>
  <c r="Q406" i="5"/>
  <c r="E405" i="9"/>
  <c r="E406" i="5" s="1"/>
  <c r="Q404" i="5"/>
  <c r="E403" i="9"/>
  <c r="E404" i="5" s="1"/>
  <c r="Q402" i="5"/>
  <c r="E401" i="9"/>
  <c r="Q400" i="5"/>
  <c r="Q399" i="5"/>
  <c r="E398" i="9"/>
  <c r="E397" i="9"/>
  <c r="Q396" i="5"/>
  <c r="Q395" i="5"/>
  <c r="E394" i="9"/>
  <c r="E393" i="9"/>
  <c r="Q392" i="5"/>
  <c r="Q391" i="5"/>
  <c r="E390" i="9"/>
  <c r="E389" i="9"/>
  <c r="Q388" i="5"/>
  <c r="Q387" i="5"/>
  <c r="E386" i="9"/>
  <c r="E385" i="9"/>
  <c r="Q384" i="5"/>
  <c r="E383" i="9"/>
  <c r="Q382" i="5"/>
  <c r="Q381" i="5"/>
  <c r="E380" i="9"/>
  <c r="E379" i="9"/>
  <c r="Q378" i="5"/>
  <c r="Q377" i="5"/>
  <c r="E376" i="9"/>
  <c r="E375" i="9"/>
  <c r="Q374" i="5"/>
  <c r="E373" i="9"/>
  <c r="Q372" i="5"/>
  <c r="Q371" i="5"/>
  <c r="E370" i="9"/>
  <c r="E369" i="9"/>
  <c r="Q368" i="5"/>
  <c r="Q367" i="5"/>
  <c r="E366" i="9"/>
  <c r="Q365" i="5"/>
  <c r="E364" i="9"/>
  <c r="Q363" i="5"/>
  <c r="E362" i="9"/>
  <c r="Q361" i="5"/>
  <c r="E360" i="9"/>
  <c r="Q359" i="5"/>
  <c r="E358" i="9"/>
  <c r="Q357" i="5"/>
  <c r="E356" i="9"/>
  <c r="E355" i="9"/>
  <c r="R328" i="5"/>
  <c r="R326" i="5"/>
  <c r="R324" i="5"/>
  <c r="R322" i="5"/>
  <c r="R320" i="5"/>
  <c r="R318" i="5"/>
  <c r="F312" i="9"/>
  <c r="F311" i="9"/>
  <c r="R310" i="5"/>
  <c r="F308" i="9"/>
  <c r="F307" i="9"/>
  <c r="R306" i="5"/>
  <c r="F304" i="9"/>
  <c r="F303" i="9"/>
  <c r="R302" i="5"/>
  <c r="F300" i="9"/>
  <c r="F299" i="9"/>
  <c r="R298" i="5"/>
  <c r="F296" i="9"/>
  <c r="F295" i="9"/>
  <c r="R294" i="5"/>
  <c r="F292" i="9"/>
  <c r="F291" i="9"/>
  <c r="R290" i="5"/>
  <c r="F288" i="9"/>
  <c r="F287" i="9"/>
  <c r="R286" i="5"/>
  <c r="F284" i="9"/>
  <c r="F283" i="9"/>
  <c r="R282" i="5"/>
  <c r="F280" i="9"/>
  <c r="F279" i="9"/>
  <c r="R278" i="5"/>
  <c r="F276" i="9"/>
  <c r="F275" i="9"/>
  <c r="R274" i="5"/>
  <c r="F272" i="9"/>
  <c r="F271" i="9"/>
  <c r="R270" i="5"/>
  <c r="F268" i="9"/>
  <c r="F267" i="9"/>
  <c r="R266" i="5"/>
  <c r="F264" i="9"/>
  <c r="F263" i="9"/>
  <c r="R262" i="5"/>
  <c r="F260" i="9"/>
  <c r="F259" i="9"/>
  <c r="R258" i="5"/>
  <c r="F256" i="9"/>
  <c r="F255" i="9"/>
  <c r="F254" i="9"/>
  <c r="F253" i="9"/>
  <c r="R252" i="5"/>
  <c r="F250" i="9"/>
  <c r="F249" i="9"/>
  <c r="R248" i="5"/>
  <c r="R246" i="5"/>
  <c r="R244" i="5"/>
  <c r="F242" i="9"/>
  <c r="F241" i="9"/>
  <c r="R240" i="5"/>
  <c r="F238" i="9"/>
  <c r="F237" i="9"/>
  <c r="R236" i="5"/>
  <c r="F234" i="9"/>
  <c r="F233" i="9"/>
  <c r="R232" i="5"/>
  <c r="F230" i="9"/>
  <c r="F229" i="9"/>
  <c r="R228" i="5"/>
  <c r="F226" i="9"/>
  <c r="F225" i="9"/>
  <c r="R224" i="5"/>
  <c r="F222" i="9"/>
  <c r="R221" i="5"/>
  <c r="F219" i="9"/>
  <c r="R218" i="5"/>
  <c r="R216" i="5"/>
  <c r="R214" i="5"/>
  <c r="R212" i="5"/>
  <c r="R210" i="5"/>
  <c r="B28" i="9"/>
  <c r="B463" i="9"/>
  <c r="B464" i="5" s="1"/>
  <c r="B427" i="9"/>
  <c r="B391" i="9"/>
  <c r="B355" i="9"/>
  <c r="B319" i="9"/>
  <c r="B283" i="9"/>
  <c r="B259" i="9"/>
  <c r="B223" i="9"/>
  <c r="B187" i="9"/>
  <c r="B139" i="9"/>
  <c r="B103" i="9"/>
  <c r="B91" i="9"/>
  <c r="B43" i="9"/>
  <c r="H4" i="9"/>
  <c r="G3" i="9"/>
  <c r="E500" i="9"/>
  <c r="E499" i="9"/>
  <c r="E498" i="9"/>
  <c r="E497" i="9"/>
  <c r="E496" i="9"/>
  <c r="E495" i="9"/>
  <c r="E494" i="9"/>
  <c r="E493" i="9"/>
  <c r="Q492" i="5"/>
  <c r="E490" i="9"/>
  <c r="E489" i="9"/>
  <c r="Q488" i="5"/>
  <c r="Q486" i="5"/>
  <c r="E485" i="9"/>
  <c r="Q484" i="5"/>
  <c r="E483" i="9"/>
  <c r="Q482" i="5"/>
  <c r="Q481" i="5"/>
  <c r="E480" i="9"/>
  <c r="Q479" i="5"/>
  <c r="E478" i="9"/>
  <c r="Q477" i="5"/>
  <c r="E476" i="9"/>
  <c r="Q475" i="5"/>
  <c r="E474" i="9"/>
  <c r="Q473" i="5"/>
  <c r="E472" i="9"/>
  <c r="E471" i="9"/>
  <c r="E472" i="5" s="1"/>
  <c r="Q470" i="5"/>
  <c r="Q469" i="5"/>
  <c r="E468" i="9"/>
  <c r="E469" i="5" s="1"/>
  <c r="E467" i="9"/>
  <c r="E468" i="5" s="1"/>
  <c r="Q466" i="5"/>
  <c r="Q465" i="5"/>
  <c r="E464" i="9"/>
  <c r="E465" i="5" s="1"/>
  <c r="E463" i="9"/>
  <c r="E464" i="5" s="1"/>
  <c r="Q462" i="5"/>
  <c r="E461" i="9"/>
  <c r="Q460" i="5"/>
  <c r="E459" i="9"/>
  <c r="Q458" i="5"/>
  <c r="Q457" i="5"/>
  <c r="E456" i="9"/>
  <c r="Q455" i="5"/>
  <c r="E454" i="9"/>
  <c r="Q453" i="5"/>
  <c r="E452" i="9"/>
  <c r="E451" i="9"/>
  <c r="Q450" i="5"/>
  <c r="Q449" i="5"/>
  <c r="E448" i="9"/>
  <c r="E447" i="9"/>
  <c r="Q446" i="5"/>
  <c r="E445" i="9"/>
  <c r="Q444" i="5"/>
  <c r="E443" i="9"/>
  <c r="Q442" i="5"/>
  <c r="Q441" i="5"/>
  <c r="E440" i="9"/>
  <c r="E439" i="9"/>
  <c r="Q438" i="5"/>
  <c r="Q437" i="5"/>
  <c r="E436" i="9"/>
  <c r="Q435" i="5"/>
  <c r="E434" i="9"/>
  <c r="Q433" i="5"/>
  <c r="E432" i="9"/>
  <c r="E431" i="9"/>
  <c r="Q430" i="5"/>
  <c r="Q429" i="5"/>
  <c r="E428" i="9"/>
  <c r="Q427" i="5"/>
  <c r="E426" i="9"/>
  <c r="Q425" i="5"/>
  <c r="E424" i="9"/>
  <c r="E423" i="9"/>
  <c r="Q422" i="5"/>
  <c r="Q421" i="5"/>
  <c r="E420" i="9"/>
  <c r="E419" i="9"/>
  <c r="Q418" i="5"/>
  <c r="Q417" i="5"/>
  <c r="E416" i="9"/>
  <c r="E417" i="5" s="1"/>
  <c r="Q415" i="5"/>
  <c r="E414" i="9"/>
  <c r="E415" i="5" s="1"/>
  <c r="Q413" i="5"/>
  <c r="E412" i="9"/>
  <c r="E413" i="5" s="1"/>
  <c r="Q411" i="5"/>
  <c r="E410" i="9"/>
  <c r="Q409" i="5"/>
  <c r="E408" i="9"/>
  <c r="Q407" i="5"/>
  <c r="E406" i="9"/>
  <c r="E407" i="5" s="1"/>
  <c r="Q405" i="5"/>
  <c r="E404" i="9"/>
  <c r="E405" i="5" s="1"/>
  <c r="Q403" i="5"/>
  <c r="E402" i="9"/>
  <c r="E403" i="5" s="1"/>
  <c r="Q401" i="5"/>
  <c r="E400" i="9"/>
  <c r="E399" i="9"/>
  <c r="Q398" i="5"/>
  <c r="Q397" i="5"/>
  <c r="E396" i="9"/>
  <c r="E395" i="9"/>
  <c r="Q394" i="5"/>
  <c r="Q393" i="5"/>
  <c r="E392" i="9"/>
  <c r="E391" i="9"/>
  <c r="Q390" i="5"/>
  <c r="Q389" i="5"/>
  <c r="E388" i="9"/>
  <c r="E387" i="9"/>
  <c r="Q386" i="5"/>
  <c r="Q385" i="5"/>
  <c r="E384" i="9"/>
  <c r="Q383" i="5"/>
  <c r="E382" i="9"/>
  <c r="E381" i="9"/>
  <c r="Q380" i="5"/>
  <c r="Q379" i="5"/>
  <c r="E378" i="9"/>
  <c r="E377" i="9"/>
  <c r="Q376" i="5"/>
  <c r="Q375" i="5"/>
  <c r="E374" i="9"/>
  <c r="Q373" i="5"/>
  <c r="E372" i="9"/>
  <c r="E371" i="9"/>
  <c r="Q370" i="5"/>
  <c r="Q369" i="5"/>
  <c r="E368" i="9"/>
  <c r="E367" i="9"/>
  <c r="Q366" i="5"/>
  <c r="E365" i="9"/>
  <c r="Q364" i="5"/>
  <c r="E363" i="9"/>
  <c r="Q362" i="5"/>
  <c r="E361" i="9"/>
  <c r="Q360" i="5"/>
  <c r="E359" i="9"/>
  <c r="Q358" i="5"/>
  <c r="E357" i="9"/>
  <c r="Q356" i="5"/>
  <c r="R327" i="5"/>
  <c r="R325" i="5"/>
  <c r="R323" i="5"/>
  <c r="R321" i="5"/>
  <c r="R319" i="5"/>
  <c r="R311" i="5"/>
  <c r="R309" i="5"/>
  <c r="R307" i="5"/>
  <c r="R305" i="5"/>
  <c r="R303" i="5"/>
  <c r="R301" i="5"/>
  <c r="R299" i="5"/>
  <c r="R297" i="5"/>
  <c r="R295" i="5"/>
  <c r="R293" i="5"/>
  <c r="R291" i="5"/>
  <c r="R289" i="5"/>
  <c r="R287" i="5"/>
  <c r="R285" i="5"/>
  <c r="R283" i="5"/>
  <c r="R281" i="5"/>
  <c r="R279" i="5"/>
  <c r="R277" i="5"/>
  <c r="R275" i="5"/>
  <c r="R273" i="5"/>
  <c r="R271" i="5"/>
  <c r="R269" i="5"/>
  <c r="R267" i="5"/>
  <c r="R265" i="5"/>
  <c r="R263" i="5"/>
  <c r="R261" i="5"/>
  <c r="R259" i="5"/>
  <c r="R257" i="5"/>
  <c r="R255" i="5"/>
  <c r="R253" i="5"/>
  <c r="R251" i="5"/>
  <c r="R249" i="5"/>
  <c r="R247" i="5"/>
  <c r="R245" i="5"/>
  <c r="R243" i="5"/>
  <c r="R241" i="5"/>
  <c r="R239" i="5"/>
  <c r="R237" i="5"/>
  <c r="R235" i="5"/>
  <c r="R233" i="5"/>
  <c r="R231" i="5"/>
  <c r="R229" i="5"/>
  <c r="R227" i="5"/>
  <c r="R225" i="5"/>
  <c r="F223" i="9"/>
  <c r="R222" i="5"/>
  <c r="F220" i="9"/>
  <c r="R219" i="5"/>
  <c r="F217" i="9"/>
  <c r="F216" i="9"/>
  <c r="F215" i="9"/>
  <c r="F214" i="9"/>
  <c r="F213" i="9"/>
  <c r="F212" i="9"/>
  <c r="F211" i="9"/>
  <c r="F210" i="9"/>
  <c r="B40" i="9"/>
  <c r="B487" i="9"/>
  <c r="B451" i="9"/>
  <c r="B415" i="9"/>
  <c r="B416" i="5" s="1"/>
  <c r="B379" i="9"/>
  <c r="B343" i="9"/>
  <c r="B307" i="9"/>
  <c r="B271" i="9"/>
  <c r="B235" i="9"/>
  <c r="B199" i="9"/>
  <c r="B163" i="9"/>
  <c r="B127" i="9"/>
  <c r="B67" i="9"/>
  <c r="R3" i="5"/>
  <c r="Q501" i="5"/>
  <c r="Q499" i="5"/>
  <c r="Q497" i="5"/>
  <c r="Q495" i="5"/>
  <c r="Q493" i="5"/>
  <c r="Q491" i="5"/>
  <c r="Q489" i="5"/>
  <c r="E487" i="9"/>
  <c r="B38" i="9"/>
  <c r="B26" i="9"/>
  <c r="B497" i="9"/>
  <c r="B485" i="9"/>
  <c r="B473" i="9"/>
  <c r="B461" i="9"/>
  <c r="B449" i="9"/>
  <c r="B437" i="9"/>
  <c r="B438" i="5" s="1"/>
  <c r="B425" i="9"/>
  <c r="B413" i="9"/>
  <c r="B414" i="5" s="1"/>
  <c r="B401" i="9"/>
  <c r="B389" i="9"/>
  <c r="B377" i="9"/>
  <c r="B365" i="9"/>
  <c r="B353" i="9"/>
  <c r="B341" i="9"/>
  <c r="B329" i="9"/>
  <c r="B317" i="9"/>
  <c r="B305" i="9"/>
  <c r="B293" i="9"/>
  <c r="B281" i="9"/>
  <c r="B269" i="9"/>
  <c r="B257" i="9"/>
  <c r="B245" i="9"/>
  <c r="B233" i="9"/>
  <c r="B221" i="9"/>
  <c r="B209" i="9"/>
  <c r="B197" i="9"/>
  <c r="B185" i="9"/>
  <c r="B173" i="9"/>
  <c r="B161" i="9"/>
  <c r="B149" i="9"/>
  <c r="B137" i="9"/>
  <c r="B125" i="9"/>
  <c r="B113" i="9"/>
  <c r="B101" i="9"/>
  <c r="B89" i="9"/>
  <c r="B77" i="9"/>
  <c r="B65" i="9"/>
  <c r="B53" i="9"/>
  <c r="B41" i="9"/>
  <c r="H6" i="9"/>
  <c r="S6" i="5"/>
  <c r="G5" i="9"/>
  <c r="R5" i="5"/>
  <c r="F4" i="9"/>
  <c r="Q4" i="5"/>
  <c r="E3" i="9"/>
  <c r="P2" i="9"/>
  <c r="D2" i="9"/>
  <c r="O501" i="9"/>
  <c r="O502" i="5" s="1"/>
  <c r="C501" i="9"/>
  <c r="C502" i="5" s="1"/>
  <c r="O500" i="9"/>
  <c r="C500" i="9"/>
  <c r="O499" i="9"/>
  <c r="C499" i="9"/>
  <c r="O498" i="9"/>
  <c r="C498" i="9"/>
  <c r="O497" i="9"/>
  <c r="C497" i="9"/>
  <c r="O496" i="9"/>
  <c r="C496" i="9"/>
  <c r="O495" i="9"/>
  <c r="C495" i="9"/>
  <c r="O494" i="9"/>
  <c r="C494" i="9"/>
  <c r="O493" i="9"/>
  <c r="C493" i="9"/>
  <c r="O492" i="9"/>
  <c r="C492" i="9"/>
  <c r="O491" i="9"/>
  <c r="C491" i="9"/>
  <c r="O490" i="9"/>
  <c r="C490" i="9"/>
  <c r="O489" i="9"/>
  <c r="C489" i="9"/>
  <c r="O488" i="9"/>
  <c r="C488" i="9"/>
  <c r="O487" i="9"/>
  <c r="C487" i="9"/>
  <c r="O486" i="9"/>
  <c r="C486" i="9"/>
  <c r="O485" i="9"/>
  <c r="C485" i="9"/>
  <c r="O484" i="9"/>
  <c r="C484" i="9"/>
  <c r="O483" i="9"/>
  <c r="C483" i="9"/>
  <c r="O482" i="9"/>
  <c r="C482" i="9"/>
  <c r="O481" i="9"/>
  <c r="C481" i="9"/>
  <c r="O480" i="9"/>
  <c r="C480" i="9"/>
  <c r="O479" i="9"/>
  <c r="C479" i="9"/>
  <c r="O478" i="9"/>
  <c r="C478" i="9"/>
  <c r="O477" i="9"/>
  <c r="C477" i="9"/>
  <c r="O476" i="9"/>
  <c r="C476" i="9"/>
  <c r="O475" i="9"/>
  <c r="C475" i="9"/>
  <c r="O474" i="9"/>
  <c r="C474" i="9"/>
  <c r="O473" i="9"/>
  <c r="C473" i="9"/>
  <c r="O472" i="9"/>
  <c r="C472" i="9"/>
  <c r="O471" i="9"/>
  <c r="C471" i="9"/>
  <c r="C472" i="5" s="1"/>
  <c r="O470" i="9"/>
  <c r="C470" i="9"/>
  <c r="C471" i="5" s="1"/>
  <c r="O469" i="9"/>
  <c r="C469" i="9"/>
  <c r="C470" i="5" s="1"/>
  <c r="O468" i="9"/>
  <c r="C468" i="9"/>
  <c r="C469" i="5" s="1"/>
  <c r="O467" i="9"/>
  <c r="C467" i="9"/>
  <c r="C468" i="5" s="1"/>
  <c r="O466" i="9"/>
  <c r="C466" i="9"/>
  <c r="O465" i="9"/>
  <c r="C465" i="9"/>
  <c r="O464" i="9"/>
  <c r="C464" i="9"/>
  <c r="O463" i="9"/>
  <c r="C463" i="9"/>
  <c r="O462" i="9"/>
  <c r="C462" i="9"/>
  <c r="O461" i="9"/>
  <c r="C461" i="9"/>
  <c r="O460" i="9"/>
  <c r="C460" i="9"/>
  <c r="O459" i="9"/>
  <c r="C459" i="9"/>
  <c r="O458" i="9"/>
  <c r="C458" i="9"/>
  <c r="O457" i="9"/>
  <c r="C457" i="9"/>
  <c r="O456" i="9"/>
  <c r="C456" i="9"/>
  <c r="O455" i="9"/>
  <c r="C455" i="9"/>
  <c r="O454" i="9"/>
  <c r="C454" i="9"/>
  <c r="O453" i="9"/>
  <c r="C453" i="9"/>
  <c r="O452" i="9"/>
  <c r="C452" i="9"/>
  <c r="O451" i="9"/>
  <c r="C451" i="9"/>
  <c r="O450" i="9"/>
  <c r="C450" i="9"/>
  <c r="O449" i="9"/>
  <c r="C449" i="9"/>
  <c r="O448" i="9"/>
  <c r="C448" i="9"/>
  <c r="O447" i="9"/>
  <c r="C447" i="9"/>
  <c r="O446" i="9"/>
  <c r="C446" i="9"/>
  <c r="O445" i="9"/>
  <c r="C445" i="9"/>
  <c r="O444" i="9"/>
  <c r="C444" i="9"/>
  <c r="O443" i="9"/>
  <c r="C443" i="9"/>
  <c r="O442" i="9"/>
  <c r="C442" i="9"/>
  <c r="O441" i="9"/>
  <c r="C441" i="9"/>
  <c r="O440" i="9"/>
  <c r="C440" i="9"/>
  <c r="O439" i="9"/>
  <c r="C439" i="9"/>
  <c r="O438" i="9"/>
  <c r="C438" i="9"/>
  <c r="O437" i="9"/>
  <c r="C437" i="9"/>
  <c r="O436" i="9"/>
  <c r="C436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7" i="5" s="1"/>
  <c r="N315" i="9"/>
  <c r="N316" i="5" s="1"/>
  <c r="N314" i="9"/>
  <c r="N315" i="5" s="1"/>
  <c r="N313" i="9"/>
  <c r="N314" i="5" s="1"/>
  <c r="N312" i="9"/>
  <c r="N313" i="5" s="1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Y471" i="5"/>
  <c r="M470" i="9"/>
  <c r="M471" i="5" s="1"/>
  <c r="Y470" i="5"/>
  <c r="M469" i="9"/>
  <c r="M470" i="5" s="1"/>
  <c r="Y469" i="5"/>
  <c r="M468" i="9"/>
  <c r="M469" i="5" s="1"/>
  <c r="Y468" i="5"/>
  <c r="M467" i="9"/>
  <c r="M468" i="5" s="1"/>
  <c r="Y467" i="5"/>
  <c r="M466" i="9"/>
  <c r="Y466" i="5"/>
  <c r="M465" i="9"/>
  <c r="Y465" i="5"/>
  <c r="M464" i="9"/>
  <c r="Y464" i="5"/>
  <c r="M463" i="9"/>
  <c r="Y463" i="5"/>
  <c r="M462" i="9"/>
  <c r="Y462" i="5"/>
  <c r="M461" i="9"/>
  <c r="Y461" i="5"/>
  <c r="M460" i="9"/>
  <c r="Y460" i="5"/>
  <c r="M459" i="9"/>
  <c r="Y459" i="5"/>
  <c r="M458" i="9"/>
  <c r="Y458" i="5"/>
  <c r="M457" i="9"/>
  <c r="Y457" i="5"/>
  <c r="M456" i="9"/>
  <c r="Y456" i="5"/>
  <c r="M455" i="9"/>
  <c r="Y455" i="5"/>
  <c r="M454" i="9"/>
  <c r="Y454" i="5"/>
  <c r="M453" i="9"/>
  <c r="Y453" i="5"/>
  <c r="M452" i="9"/>
  <c r="Y452" i="5"/>
  <c r="M451" i="9"/>
  <c r="Y451" i="5"/>
  <c r="M450" i="9"/>
  <c r="Y450" i="5"/>
  <c r="M449" i="9"/>
  <c r="Y449" i="5"/>
  <c r="M448" i="9"/>
  <c r="Y448" i="5"/>
  <c r="M447" i="9"/>
  <c r="Y447" i="5"/>
  <c r="M446" i="9"/>
  <c r="Y446" i="5"/>
  <c r="M445" i="9"/>
  <c r="Y445" i="5"/>
  <c r="M444" i="9"/>
  <c r="Y444" i="5"/>
  <c r="M443" i="9"/>
  <c r="Y443" i="5"/>
  <c r="M442" i="9"/>
  <c r="Y442" i="5"/>
  <c r="M441" i="9"/>
  <c r="Y441" i="5"/>
  <c r="M440" i="9"/>
  <c r="Y440" i="5"/>
  <c r="M439" i="9"/>
  <c r="Y439" i="5"/>
  <c r="M438" i="9"/>
  <c r="Y438" i="5"/>
  <c r="M437" i="9"/>
  <c r="Y437" i="5"/>
  <c r="M436" i="9"/>
  <c r="Y436" i="5"/>
  <c r="M435" i="9"/>
  <c r="Y435" i="5"/>
  <c r="M434" i="9"/>
  <c r="Y434" i="5"/>
  <c r="M433" i="9"/>
  <c r="Y433" i="5"/>
  <c r="M432" i="9"/>
  <c r="Y432" i="5"/>
  <c r="M431" i="9"/>
  <c r="Y431" i="5"/>
  <c r="M430" i="9"/>
  <c r="Y430" i="5"/>
  <c r="M429" i="9"/>
  <c r="Y429" i="5"/>
  <c r="M428" i="9"/>
  <c r="Y428" i="5"/>
  <c r="M427" i="9"/>
  <c r="Y427" i="5"/>
  <c r="M426" i="9"/>
  <c r="Y426" i="5"/>
  <c r="M425" i="9"/>
  <c r="Y425" i="5"/>
  <c r="M424" i="9"/>
  <c r="Y424" i="5"/>
  <c r="M423" i="9"/>
  <c r="Y423" i="5"/>
  <c r="M422" i="9"/>
  <c r="Y422" i="5"/>
  <c r="M421" i="9"/>
  <c r="Y421" i="5"/>
  <c r="M420" i="9"/>
  <c r="Y420" i="5"/>
  <c r="M419" i="9"/>
  <c r="Y419" i="5"/>
  <c r="M418" i="9"/>
  <c r="Y418" i="5"/>
  <c r="M417" i="9"/>
  <c r="Y417" i="5"/>
  <c r="M416" i="9"/>
  <c r="Y416" i="5"/>
  <c r="M415" i="9"/>
  <c r="Y415" i="5"/>
  <c r="M414" i="9"/>
  <c r="Y414" i="5"/>
  <c r="M413" i="9"/>
  <c r="Y413" i="5"/>
  <c r="M412" i="9"/>
  <c r="Y412" i="5"/>
  <c r="M411" i="9"/>
  <c r="Y411" i="5"/>
  <c r="M410" i="9"/>
  <c r="Y410" i="5"/>
  <c r="M409" i="9"/>
  <c r="Y409" i="5"/>
  <c r="M408" i="9"/>
  <c r="Y408" i="5"/>
  <c r="M407" i="9"/>
  <c r="Y407" i="5"/>
  <c r="M406" i="9"/>
  <c r="Y406" i="5"/>
  <c r="M405" i="9"/>
  <c r="Y405" i="5"/>
  <c r="M404" i="9"/>
  <c r="Y404" i="5"/>
  <c r="M403" i="9"/>
  <c r="Y403" i="5"/>
  <c r="M402" i="9"/>
  <c r="Y402" i="5"/>
  <c r="M401" i="9"/>
  <c r="Y401" i="5"/>
  <c r="M400" i="9"/>
  <c r="Y400" i="5"/>
  <c r="M399" i="9"/>
  <c r="Y399" i="5"/>
  <c r="M398" i="9"/>
  <c r="Y398" i="5"/>
  <c r="M397" i="9"/>
  <c r="Y397" i="5"/>
  <c r="M396" i="9"/>
  <c r="Y396" i="5"/>
  <c r="M395" i="9"/>
  <c r="Y395" i="5"/>
  <c r="M394" i="9"/>
  <c r="Y394" i="5"/>
  <c r="M393" i="9"/>
  <c r="Y393" i="5"/>
  <c r="M392" i="9"/>
  <c r="Y392" i="5"/>
  <c r="M391" i="9"/>
  <c r="Y391" i="5"/>
  <c r="M390" i="9"/>
  <c r="Y390" i="5"/>
  <c r="M389" i="9"/>
  <c r="Y389" i="5"/>
  <c r="M388" i="9"/>
  <c r="Y388" i="5"/>
  <c r="M387" i="9"/>
  <c r="Y387" i="5"/>
  <c r="M386" i="9"/>
  <c r="Y386" i="5"/>
  <c r="M385" i="9"/>
  <c r="Y385" i="5"/>
  <c r="M384" i="9"/>
  <c r="Y384" i="5"/>
  <c r="M383" i="9"/>
  <c r="Y383" i="5"/>
  <c r="M382" i="9"/>
  <c r="Y382" i="5"/>
  <c r="M381" i="9"/>
  <c r="Y381" i="5"/>
  <c r="M380" i="9"/>
  <c r="Y380" i="5"/>
  <c r="M379" i="9"/>
  <c r="Y379" i="5"/>
  <c r="M378" i="9"/>
  <c r="Y378" i="5"/>
  <c r="M377" i="9"/>
  <c r="Y377" i="5"/>
  <c r="M376" i="9"/>
  <c r="Y376" i="5"/>
  <c r="M375" i="9"/>
  <c r="Y375" i="5"/>
  <c r="M374" i="9"/>
  <c r="Y374" i="5"/>
  <c r="M373" i="9"/>
  <c r="Y373" i="5"/>
  <c r="M372" i="9"/>
  <c r="Y372" i="5"/>
  <c r="M371" i="9"/>
  <c r="Y371" i="5"/>
  <c r="M370" i="9"/>
  <c r="Y370" i="5"/>
  <c r="M369" i="9"/>
  <c r="Y369" i="5"/>
  <c r="M368" i="9"/>
  <c r="Y368" i="5"/>
  <c r="M367" i="9"/>
  <c r="Y367" i="5"/>
  <c r="M366" i="9"/>
  <c r="Y366" i="5"/>
  <c r="M365" i="9"/>
  <c r="Y365" i="5"/>
  <c r="M364" i="9"/>
  <c r="Y364" i="5"/>
  <c r="M363" i="9"/>
  <c r="Y363" i="5"/>
  <c r="M362" i="9"/>
  <c r="Y362" i="5"/>
  <c r="M361" i="9"/>
  <c r="Y361" i="5"/>
  <c r="M360" i="9"/>
  <c r="Y360" i="5"/>
  <c r="M359" i="9"/>
  <c r="Y359" i="5"/>
  <c r="M358" i="9"/>
  <c r="Y358" i="5"/>
  <c r="M357" i="9"/>
  <c r="Y357" i="5"/>
  <c r="M356" i="9"/>
  <c r="Y356" i="5"/>
  <c r="M355" i="9"/>
  <c r="Y355" i="5"/>
  <c r="M354" i="9"/>
  <c r="Y354" i="5"/>
  <c r="M353" i="9"/>
  <c r="Y353" i="5"/>
  <c r="M352" i="9"/>
  <c r="Y352" i="5"/>
  <c r="M351" i="9"/>
  <c r="Y351" i="5"/>
  <c r="M350" i="9"/>
  <c r="Y350" i="5"/>
  <c r="M349" i="9"/>
  <c r="Y349" i="5"/>
  <c r="M348" i="9"/>
  <c r="Y348" i="5"/>
  <c r="M347" i="9"/>
  <c r="Y347" i="5"/>
  <c r="M346" i="9"/>
  <c r="Y346" i="5"/>
  <c r="M345" i="9"/>
  <c r="Y345" i="5"/>
  <c r="M344" i="9"/>
  <c r="Y344" i="5"/>
  <c r="X464" i="5"/>
  <c r="L463" i="9"/>
  <c r="X463" i="5"/>
  <c r="L462" i="9"/>
  <c r="X462" i="5"/>
  <c r="L461" i="9"/>
  <c r="X461" i="5"/>
  <c r="L460" i="9"/>
  <c r="X460" i="5"/>
  <c r="L459" i="9"/>
  <c r="X459" i="5"/>
  <c r="L458" i="9"/>
  <c r="X458" i="5"/>
  <c r="L457" i="9"/>
  <c r="X457" i="5"/>
  <c r="L456" i="9"/>
  <c r="X456" i="5"/>
  <c r="L455" i="9"/>
  <c r="X455" i="5"/>
  <c r="L454" i="9"/>
  <c r="X454" i="5"/>
  <c r="L453" i="9"/>
  <c r="X453" i="5"/>
  <c r="L452" i="9"/>
  <c r="X452" i="5"/>
  <c r="L451" i="9"/>
  <c r="X451" i="5"/>
  <c r="L450" i="9"/>
  <c r="X450" i="5"/>
  <c r="L449" i="9"/>
  <c r="X449" i="5"/>
  <c r="L448" i="9"/>
  <c r="X448" i="5"/>
  <c r="L447" i="9"/>
  <c r="X447" i="5"/>
  <c r="L446" i="9"/>
  <c r="X446" i="5"/>
  <c r="L445" i="9"/>
  <c r="X445" i="5"/>
  <c r="L444" i="9"/>
  <c r="X444" i="5"/>
  <c r="L443" i="9"/>
  <c r="X443" i="5"/>
  <c r="L442" i="9"/>
  <c r="X442" i="5"/>
  <c r="L441" i="9"/>
  <c r="X441" i="5"/>
  <c r="L440" i="9"/>
  <c r="X440" i="5"/>
  <c r="L439" i="9"/>
  <c r="X439" i="5"/>
  <c r="L438" i="9"/>
  <c r="X438" i="5"/>
  <c r="L437" i="9"/>
  <c r="X437" i="5"/>
  <c r="L436" i="9"/>
  <c r="X436" i="5"/>
  <c r="L435" i="9"/>
  <c r="X435" i="5"/>
  <c r="L434" i="9"/>
  <c r="X434" i="5"/>
  <c r="L433" i="9"/>
  <c r="X433" i="5"/>
  <c r="L432" i="9"/>
  <c r="X432" i="5"/>
  <c r="L431" i="9"/>
  <c r="X431" i="5"/>
  <c r="L430" i="9"/>
  <c r="X430" i="5"/>
  <c r="L429" i="9"/>
  <c r="X429" i="5"/>
  <c r="L428" i="9"/>
  <c r="X428" i="5"/>
  <c r="L427" i="9"/>
  <c r="X427" i="5"/>
  <c r="L426" i="9"/>
  <c r="X426" i="5"/>
  <c r="L425" i="9"/>
  <c r="X425" i="5"/>
  <c r="L424" i="9"/>
  <c r="X424" i="5"/>
  <c r="L423" i="9"/>
  <c r="X423" i="5"/>
  <c r="L422" i="9"/>
  <c r="X422" i="5"/>
  <c r="L421" i="9"/>
  <c r="X421" i="5"/>
  <c r="L420" i="9"/>
  <c r="X420" i="5"/>
  <c r="L419" i="9"/>
  <c r="X419" i="5"/>
  <c r="L418" i="9"/>
  <c r="X418" i="5"/>
  <c r="L417" i="9"/>
  <c r="X417" i="5"/>
  <c r="L416" i="9"/>
  <c r="X416" i="5"/>
  <c r="L415" i="9"/>
  <c r="X415" i="5"/>
  <c r="L414" i="9"/>
  <c r="X414" i="5"/>
  <c r="L413" i="9"/>
  <c r="X413" i="5"/>
  <c r="L412" i="9"/>
  <c r="X412" i="5"/>
  <c r="L411" i="9"/>
  <c r="X411" i="5"/>
  <c r="L410" i="9"/>
  <c r="X410" i="5"/>
  <c r="L409" i="9"/>
  <c r="X409" i="5"/>
  <c r="L408" i="9"/>
  <c r="X408" i="5"/>
  <c r="L407" i="9"/>
  <c r="X407" i="5"/>
  <c r="L406" i="9"/>
  <c r="X406" i="5"/>
  <c r="L405" i="9"/>
  <c r="X405" i="5"/>
  <c r="L404" i="9"/>
  <c r="X404" i="5"/>
  <c r="L403" i="9"/>
  <c r="X403" i="5"/>
  <c r="L402" i="9"/>
  <c r="X402" i="5"/>
  <c r="L401" i="9"/>
  <c r="X401" i="5"/>
  <c r="L400" i="9"/>
  <c r="X400" i="5"/>
  <c r="L399" i="9"/>
  <c r="X399" i="5"/>
  <c r="L398" i="9"/>
  <c r="X398" i="5"/>
  <c r="L397" i="9"/>
  <c r="X397" i="5"/>
  <c r="L396" i="9"/>
  <c r="X396" i="5"/>
  <c r="L395" i="9"/>
  <c r="X395" i="5"/>
  <c r="L394" i="9"/>
  <c r="X394" i="5"/>
  <c r="L393" i="9"/>
  <c r="X393" i="5"/>
  <c r="L392" i="9"/>
  <c r="X392" i="5"/>
  <c r="L391" i="9"/>
  <c r="X391" i="5"/>
  <c r="L390" i="9"/>
  <c r="X390" i="5"/>
  <c r="L389" i="9"/>
  <c r="X389" i="5"/>
  <c r="L388" i="9"/>
  <c r="X388" i="5"/>
  <c r="L387" i="9"/>
  <c r="X387" i="5"/>
  <c r="L386" i="9"/>
  <c r="X386" i="5"/>
  <c r="L385" i="9"/>
  <c r="X385" i="5"/>
  <c r="L384" i="9"/>
  <c r="X384" i="5"/>
  <c r="L383" i="9"/>
  <c r="X383" i="5"/>
  <c r="L382" i="9"/>
  <c r="L381" i="9"/>
  <c r="L380" i="9"/>
  <c r="L379" i="9"/>
  <c r="L378" i="9"/>
  <c r="L377" i="9"/>
  <c r="X377" i="5"/>
  <c r="L376" i="9"/>
  <c r="X376" i="5"/>
  <c r="L375" i="9"/>
  <c r="X375" i="5"/>
  <c r="L374" i="9"/>
  <c r="X374" i="5"/>
  <c r="L373" i="9"/>
  <c r="X373" i="5"/>
  <c r="L372" i="9"/>
  <c r="X372" i="5"/>
  <c r="L371" i="9"/>
  <c r="X371" i="5"/>
  <c r="L370" i="9"/>
  <c r="X370" i="5"/>
  <c r="L369" i="9"/>
  <c r="X369" i="5"/>
  <c r="L368" i="9"/>
  <c r="X368" i="5"/>
  <c r="L367" i="9"/>
  <c r="X367" i="5"/>
  <c r="L366" i="9"/>
  <c r="X366" i="5"/>
  <c r="L365" i="9"/>
  <c r="X365" i="5"/>
  <c r="L364" i="9"/>
  <c r="X364" i="5"/>
  <c r="L363" i="9"/>
  <c r="X363" i="5"/>
  <c r="L362" i="9"/>
  <c r="X362" i="5"/>
  <c r="L361" i="9"/>
  <c r="X361" i="5"/>
  <c r="L360" i="9"/>
  <c r="X360" i="5"/>
  <c r="L359" i="9"/>
  <c r="X359" i="5"/>
  <c r="L358" i="9"/>
  <c r="X358" i="5"/>
  <c r="L357" i="9"/>
  <c r="X357" i="5"/>
  <c r="L356" i="9"/>
  <c r="X356" i="5"/>
  <c r="L355" i="9"/>
  <c r="X355" i="5"/>
  <c r="L354" i="9"/>
  <c r="X354" i="5"/>
  <c r="L353" i="9"/>
  <c r="X353" i="5"/>
  <c r="L352" i="9"/>
  <c r="X352" i="5"/>
  <c r="L351" i="9"/>
  <c r="X351" i="5"/>
  <c r="L350" i="9"/>
  <c r="X350" i="5"/>
  <c r="L349" i="9"/>
  <c r="X349" i="5"/>
  <c r="L348" i="9"/>
  <c r="X348" i="5"/>
  <c r="L347" i="9"/>
  <c r="X347" i="5"/>
  <c r="L346" i="9"/>
  <c r="X346" i="5"/>
  <c r="L345" i="9"/>
  <c r="X345" i="5"/>
  <c r="L344" i="9"/>
  <c r="X344" i="5"/>
  <c r="L343" i="9"/>
  <c r="X343" i="5"/>
  <c r="L342" i="9"/>
  <c r="X342" i="5"/>
  <c r="L341" i="9"/>
  <c r="X341" i="5"/>
  <c r="L340" i="9"/>
  <c r="X340" i="5"/>
  <c r="L339" i="9"/>
  <c r="X339" i="5"/>
  <c r="L338" i="9"/>
  <c r="X338" i="5"/>
  <c r="L337" i="9"/>
  <c r="X337" i="5"/>
  <c r="L336" i="9"/>
  <c r="X336" i="5"/>
  <c r="L335" i="9"/>
  <c r="X335" i="5"/>
  <c r="K470" i="9"/>
  <c r="K469" i="9"/>
  <c r="K468" i="9"/>
  <c r="K467" i="9"/>
  <c r="W467" i="5"/>
  <c r="K466" i="9"/>
  <c r="W466" i="5"/>
  <c r="K465" i="9"/>
  <c r="W465" i="5"/>
  <c r="K464" i="9"/>
  <c r="W464" i="5"/>
  <c r="K463" i="9"/>
  <c r="W463" i="5"/>
  <c r="K462" i="9"/>
  <c r="W462" i="5"/>
  <c r="K461" i="9"/>
  <c r="W461" i="5"/>
  <c r="K460" i="9"/>
  <c r="W460" i="5"/>
  <c r="K459" i="9"/>
  <c r="W459" i="5"/>
  <c r="K458" i="9"/>
  <c r="W458" i="5"/>
  <c r="K457" i="9"/>
  <c r="W457" i="5"/>
  <c r="K456" i="9"/>
  <c r="W456" i="5"/>
  <c r="K455" i="9"/>
  <c r="W455" i="5"/>
  <c r="K454" i="9"/>
  <c r="W454" i="5"/>
  <c r="K453" i="9"/>
  <c r="W453" i="5"/>
  <c r="K452" i="9"/>
  <c r="W452" i="5"/>
  <c r="K451" i="9"/>
  <c r="W451" i="5"/>
  <c r="K450" i="9"/>
  <c r="W450" i="5"/>
  <c r="K449" i="9"/>
  <c r="W449" i="5"/>
  <c r="K448" i="9"/>
  <c r="W448" i="5"/>
  <c r="K447" i="9"/>
  <c r="W447" i="5"/>
  <c r="K446" i="9"/>
  <c r="W446" i="5"/>
  <c r="K445" i="9"/>
  <c r="W445" i="5"/>
  <c r="K444" i="9"/>
  <c r="W444" i="5"/>
  <c r="K443" i="9"/>
  <c r="W443" i="5"/>
  <c r="K442" i="9"/>
  <c r="W442" i="5"/>
  <c r="K441" i="9"/>
  <c r="W441" i="5"/>
  <c r="K440" i="9"/>
  <c r="W440" i="5"/>
  <c r="K439" i="9"/>
  <c r="W439" i="5"/>
  <c r="K438" i="9"/>
  <c r="W438" i="5"/>
  <c r="K437" i="9"/>
  <c r="W437" i="5"/>
  <c r="K436" i="9"/>
  <c r="W436" i="5"/>
  <c r="K435" i="9"/>
  <c r="W435" i="5"/>
  <c r="K434" i="9"/>
  <c r="W434" i="5"/>
  <c r="K433" i="9"/>
  <c r="W433" i="5"/>
  <c r="K432" i="9"/>
  <c r="W432" i="5"/>
  <c r="K431" i="9"/>
  <c r="W431" i="5"/>
  <c r="K430" i="9"/>
  <c r="W430" i="5"/>
  <c r="K429" i="9"/>
  <c r="W429" i="5"/>
  <c r="K428" i="9"/>
  <c r="W428" i="5"/>
  <c r="K427" i="9"/>
  <c r="W427" i="5"/>
  <c r="K426" i="9"/>
  <c r="W426" i="5"/>
  <c r="K425" i="9"/>
  <c r="W425" i="5"/>
  <c r="K424" i="9"/>
  <c r="W424" i="5"/>
  <c r="K423" i="9"/>
  <c r="W423" i="5"/>
  <c r="K422" i="9"/>
  <c r="W422" i="5"/>
  <c r="K421" i="9"/>
  <c r="W421" i="5"/>
  <c r="K420" i="9"/>
  <c r="W420" i="5"/>
  <c r="K419" i="9"/>
  <c r="W419" i="5"/>
  <c r="K418" i="9"/>
  <c r="W418" i="5"/>
  <c r="K417" i="9"/>
  <c r="W417" i="5"/>
  <c r="K416" i="9"/>
  <c r="W416" i="5"/>
  <c r="K415" i="9"/>
  <c r="W415" i="5"/>
  <c r="K414" i="9"/>
  <c r="W414" i="5"/>
  <c r="K413" i="9"/>
  <c r="W413" i="5"/>
  <c r="K412" i="9"/>
  <c r="W412" i="5"/>
  <c r="K411" i="9"/>
  <c r="W411" i="5"/>
  <c r="K410" i="9"/>
  <c r="W410" i="5"/>
  <c r="K409" i="9"/>
  <c r="W409" i="5"/>
  <c r="K408" i="9"/>
  <c r="W408" i="5"/>
  <c r="K407" i="9"/>
  <c r="W407" i="5"/>
  <c r="K406" i="9"/>
  <c r="W406" i="5"/>
  <c r="K405" i="9"/>
  <c r="W405" i="5"/>
  <c r="K404" i="9"/>
  <c r="W404" i="5"/>
  <c r="K403" i="9"/>
  <c r="W403" i="5"/>
  <c r="K402" i="9"/>
  <c r="W402" i="5"/>
  <c r="K401" i="9"/>
  <c r="W401" i="5"/>
  <c r="K400" i="9"/>
  <c r="W400" i="5"/>
  <c r="K399" i="9"/>
  <c r="W399" i="5"/>
  <c r="K398" i="9"/>
  <c r="W398" i="5"/>
  <c r="K397" i="9"/>
  <c r="W397" i="5"/>
  <c r="K396" i="9"/>
  <c r="W396" i="5"/>
  <c r="K395" i="9"/>
  <c r="W395" i="5"/>
  <c r="K394" i="9"/>
  <c r="W394" i="5"/>
  <c r="K393" i="9"/>
  <c r="W393" i="5"/>
  <c r="K392" i="9"/>
  <c r="W392" i="5"/>
  <c r="K391" i="9"/>
  <c r="W391" i="5"/>
  <c r="K390" i="9"/>
  <c r="W390" i="5"/>
  <c r="K389" i="9"/>
  <c r="W389" i="5"/>
  <c r="K388" i="9"/>
  <c r="W388" i="5"/>
  <c r="K387" i="9"/>
  <c r="W387" i="5"/>
  <c r="K386" i="9"/>
  <c r="W386" i="5"/>
  <c r="K385" i="9"/>
  <c r="W385" i="5"/>
  <c r="K384" i="9"/>
  <c r="W384" i="5"/>
  <c r="K383" i="9"/>
  <c r="W383" i="5"/>
  <c r="K382" i="9"/>
  <c r="W382" i="5"/>
  <c r="K381" i="9"/>
  <c r="W381" i="5"/>
  <c r="K380" i="9"/>
  <c r="W380" i="5"/>
  <c r="K379" i="9"/>
  <c r="W379" i="5"/>
  <c r="K378" i="9"/>
  <c r="W378" i="5"/>
  <c r="K377" i="9"/>
  <c r="W377" i="5"/>
  <c r="K376" i="9"/>
  <c r="W376" i="5"/>
  <c r="K375" i="9"/>
  <c r="W375" i="5"/>
  <c r="K374" i="9"/>
  <c r="W374" i="5"/>
  <c r="K373" i="9"/>
  <c r="W373" i="5"/>
  <c r="K372" i="9"/>
  <c r="W372" i="5"/>
  <c r="K371" i="9"/>
  <c r="W371" i="5"/>
  <c r="K370" i="9"/>
  <c r="W370" i="5"/>
  <c r="K369" i="9"/>
  <c r="W369" i="5"/>
  <c r="K368" i="9"/>
  <c r="W368" i="5"/>
  <c r="K367" i="9"/>
  <c r="W367" i="5"/>
  <c r="K366" i="9"/>
  <c r="W366" i="5"/>
  <c r="K365" i="9"/>
  <c r="W365" i="5"/>
  <c r="K364" i="9"/>
  <c r="W364" i="5"/>
  <c r="K363" i="9"/>
  <c r="W363" i="5"/>
  <c r="K362" i="9"/>
  <c r="W362" i="5"/>
  <c r="K361" i="9"/>
  <c r="W361" i="5"/>
  <c r="K360" i="9"/>
  <c r="W360" i="5"/>
  <c r="K359" i="9"/>
  <c r="W359" i="5"/>
  <c r="K358" i="9"/>
  <c r="W358" i="5"/>
  <c r="K357" i="9"/>
  <c r="W357" i="5"/>
  <c r="K356" i="9"/>
  <c r="W356" i="5"/>
  <c r="K355" i="9"/>
  <c r="W355" i="5"/>
  <c r="K354" i="9"/>
  <c r="W354" i="5"/>
  <c r="K353" i="9"/>
  <c r="W353" i="5"/>
  <c r="K352" i="9"/>
  <c r="W352" i="5"/>
  <c r="K351" i="9"/>
  <c r="W351" i="5"/>
  <c r="K350" i="9"/>
  <c r="W350" i="5"/>
  <c r="K349" i="9"/>
  <c r="W349" i="5"/>
  <c r="K348" i="9"/>
  <c r="W348" i="5"/>
  <c r="K347" i="9"/>
  <c r="W347" i="5"/>
  <c r="K346" i="9"/>
  <c r="W346" i="5"/>
  <c r="K345" i="9"/>
  <c r="W345" i="5"/>
  <c r="K344" i="9"/>
  <c r="J433" i="9"/>
  <c r="J432" i="9"/>
  <c r="V432" i="5"/>
  <c r="J431" i="9"/>
  <c r="V431" i="5"/>
  <c r="J430" i="9"/>
  <c r="V430" i="5"/>
  <c r="J429" i="9"/>
  <c r="V429" i="5"/>
  <c r="J428" i="9"/>
  <c r="V428" i="5"/>
  <c r="J427" i="9"/>
  <c r="V427" i="5"/>
  <c r="J426" i="9"/>
  <c r="V426" i="5"/>
  <c r="J425" i="9"/>
  <c r="V425" i="5"/>
  <c r="J424" i="9"/>
  <c r="V424" i="5"/>
  <c r="J423" i="9"/>
  <c r="V423" i="5"/>
  <c r="J422" i="9"/>
  <c r="V422" i="5"/>
  <c r="J421" i="9"/>
  <c r="V421" i="5"/>
  <c r="J420" i="9"/>
  <c r="V420" i="5"/>
  <c r="J419" i="9"/>
  <c r="V419" i="5"/>
  <c r="J418" i="9"/>
  <c r="V418" i="5"/>
  <c r="J417" i="9"/>
  <c r="V417" i="5"/>
  <c r="J416" i="9"/>
  <c r="V416" i="5"/>
  <c r="J415" i="9"/>
  <c r="V415" i="5"/>
  <c r="J414" i="9"/>
  <c r="V414" i="5"/>
  <c r="J413" i="9"/>
  <c r="V413" i="5"/>
  <c r="J412" i="9"/>
  <c r="V412" i="5"/>
  <c r="J411" i="9"/>
  <c r="V411" i="5"/>
  <c r="J410" i="9"/>
  <c r="V410" i="5"/>
  <c r="J409" i="9"/>
  <c r="V409" i="5"/>
  <c r="J408" i="9"/>
  <c r="V408" i="5"/>
  <c r="J407" i="9"/>
  <c r="V407" i="5"/>
  <c r="J406" i="9"/>
  <c r="V406" i="5"/>
  <c r="J405" i="9"/>
  <c r="V405" i="5"/>
  <c r="J404" i="9"/>
  <c r="V404" i="5"/>
  <c r="J403" i="9"/>
  <c r="V403" i="5"/>
  <c r="J402" i="9"/>
  <c r="V402" i="5"/>
  <c r="J401" i="9"/>
  <c r="V401" i="5"/>
  <c r="J400" i="9"/>
  <c r="V400" i="5"/>
  <c r="J399" i="9"/>
  <c r="V399" i="5"/>
  <c r="J398" i="9"/>
  <c r="V398" i="5"/>
  <c r="J397" i="9"/>
  <c r="V397" i="5"/>
  <c r="J396" i="9"/>
  <c r="V396" i="5"/>
  <c r="J395" i="9"/>
  <c r="V395" i="5"/>
  <c r="J394" i="9"/>
  <c r="V394" i="5"/>
  <c r="J393" i="9"/>
  <c r="V393" i="5"/>
  <c r="J392" i="9"/>
  <c r="V392" i="5"/>
  <c r="J391" i="9"/>
  <c r="V391" i="5"/>
  <c r="J390" i="9"/>
  <c r="V390" i="5"/>
  <c r="J389" i="9"/>
  <c r="V389" i="5"/>
  <c r="J388" i="9"/>
  <c r="V388" i="5"/>
  <c r="J387" i="9"/>
  <c r="V387" i="5"/>
  <c r="J386" i="9"/>
  <c r="V386" i="5"/>
  <c r="J385" i="9"/>
  <c r="V385" i="5"/>
  <c r="J384" i="9"/>
  <c r="V384" i="5"/>
  <c r="J383" i="9"/>
  <c r="V383" i="5"/>
  <c r="J382" i="9"/>
  <c r="V382" i="5"/>
  <c r="J381" i="9"/>
  <c r="V381" i="5"/>
  <c r="J380" i="9"/>
  <c r="V380" i="5"/>
  <c r="J379" i="9"/>
  <c r="V379" i="5"/>
  <c r="J378" i="9"/>
  <c r="V378" i="5"/>
  <c r="J377" i="9"/>
  <c r="V377" i="5"/>
  <c r="J376" i="9"/>
  <c r="V376" i="5"/>
  <c r="J375" i="9"/>
  <c r="V375" i="5"/>
  <c r="J374" i="9"/>
  <c r="V374" i="5"/>
  <c r="J373" i="9"/>
  <c r="V373" i="5"/>
  <c r="J372" i="9"/>
  <c r="V372" i="5"/>
  <c r="J371" i="9"/>
  <c r="V371" i="5"/>
  <c r="J370" i="9"/>
  <c r="V370" i="5"/>
  <c r="J369" i="9"/>
  <c r="V369" i="5"/>
  <c r="J368" i="9"/>
  <c r="V368" i="5"/>
  <c r="J367" i="9"/>
  <c r="V367" i="5"/>
  <c r="J366" i="9"/>
  <c r="V366" i="5"/>
  <c r="J365" i="9"/>
  <c r="V365" i="5"/>
  <c r="J364" i="9"/>
  <c r="V364" i="5"/>
  <c r="J363" i="9"/>
  <c r="V363" i="5"/>
  <c r="J362" i="9"/>
  <c r="V362" i="5"/>
  <c r="J361" i="9"/>
  <c r="V361" i="5"/>
  <c r="J360" i="9"/>
  <c r="V360" i="5"/>
  <c r="J359" i="9"/>
  <c r="V359" i="5"/>
  <c r="J358" i="9"/>
  <c r="V358" i="5"/>
  <c r="J357" i="9"/>
  <c r="V357" i="5"/>
  <c r="J356" i="9"/>
  <c r="V356" i="5"/>
  <c r="J355" i="9"/>
  <c r="V355" i="5"/>
  <c r="J354" i="9"/>
  <c r="V354" i="5"/>
  <c r="J353" i="9"/>
  <c r="V353" i="5"/>
  <c r="J352" i="9"/>
  <c r="V352" i="5"/>
  <c r="J351" i="9"/>
  <c r="V351" i="5"/>
  <c r="J350" i="9"/>
  <c r="V350" i="5"/>
  <c r="J349" i="9"/>
  <c r="V349" i="5"/>
  <c r="J348" i="9"/>
  <c r="V348" i="5"/>
  <c r="J347" i="9"/>
  <c r="V347" i="5"/>
  <c r="J346" i="9"/>
  <c r="V346" i="5"/>
  <c r="J345" i="9"/>
  <c r="V345" i="5"/>
  <c r="J344" i="9"/>
  <c r="V344" i="5"/>
  <c r="J343" i="9"/>
  <c r="V343" i="5"/>
  <c r="J342" i="9"/>
  <c r="V342" i="5"/>
  <c r="J341" i="9"/>
  <c r="V341" i="5"/>
  <c r="J340" i="9"/>
  <c r="V340" i="5"/>
  <c r="J339" i="9"/>
  <c r="V339" i="5"/>
  <c r="J338" i="9"/>
  <c r="V338" i="5"/>
  <c r="J337" i="9"/>
  <c r="V337" i="5"/>
  <c r="J336" i="9"/>
  <c r="V336" i="5"/>
  <c r="J335" i="9"/>
  <c r="V335" i="5"/>
  <c r="J334" i="9"/>
  <c r="V334" i="5"/>
  <c r="J333" i="9"/>
  <c r="V333" i="5"/>
  <c r="J332" i="9"/>
  <c r="V332" i="5"/>
  <c r="J331" i="9"/>
  <c r="V331" i="5"/>
  <c r="J330" i="9"/>
  <c r="V330" i="5"/>
  <c r="J329" i="9"/>
  <c r="V329" i="5"/>
  <c r="J328" i="9"/>
  <c r="V328" i="5"/>
  <c r="J327" i="9"/>
  <c r="V327" i="5"/>
  <c r="J326" i="9"/>
  <c r="V326" i="5"/>
  <c r="J325" i="9"/>
  <c r="V325" i="5"/>
  <c r="J324" i="9"/>
  <c r="V324" i="5"/>
  <c r="J323" i="9"/>
  <c r="V323" i="5"/>
  <c r="J322" i="9"/>
  <c r="V322" i="5"/>
  <c r="J321" i="9"/>
  <c r="V321" i="5"/>
  <c r="J320" i="9"/>
  <c r="V320" i="5"/>
  <c r="J319" i="9"/>
  <c r="V319" i="5"/>
  <c r="J318" i="9"/>
  <c r="V318" i="5"/>
  <c r="J317" i="9"/>
  <c r="J316" i="9"/>
  <c r="J315" i="9"/>
  <c r="J314" i="9"/>
  <c r="J313" i="9"/>
  <c r="J312" i="9"/>
  <c r="V312" i="5"/>
  <c r="J311" i="9"/>
  <c r="V311" i="5"/>
  <c r="J310" i="9"/>
  <c r="V310" i="5"/>
  <c r="J309" i="9"/>
  <c r="V309" i="5"/>
  <c r="J308" i="9"/>
  <c r="V308" i="5"/>
  <c r="J307" i="9"/>
  <c r="V307" i="5"/>
  <c r="U454" i="5"/>
  <c r="I453" i="9"/>
  <c r="U453" i="5"/>
  <c r="I452" i="9"/>
  <c r="U452" i="5"/>
  <c r="I451" i="9"/>
  <c r="U451" i="5"/>
  <c r="I450" i="9"/>
  <c r="U450" i="5"/>
  <c r="I449" i="9"/>
  <c r="U449" i="5"/>
  <c r="I448" i="9"/>
  <c r="U448" i="5"/>
  <c r="I447" i="9"/>
  <c r="U447" i="5"/>
  <c r="I446" i="9"/>
  <c r="U446" i="5"/>
  <c r="I445" i="9"/>
  <c r="U445" i="5"/>
  <c r="I444" i="9"/>
  <c r="U444" i="5"/>
  <c r="I443" i="9"/>
  <c r="U443" i="5"/>
  <c r="I442" i="9"/>
  <c r="U442" i="5"/>
  <c r="I441" i="9"/>
  <c r="U441" i="5"/>
  <c r="I440" i="9"/>
  <c r="U440" i="5"/>
  <c r="I439" i="9"/>
  <c r="U439" i="5"/>
  <c r="I438" i="9"/>
  <c r="U438" i="5"/>
  <c r="I437" i="9"/>
  <c r="U437" i="5"/>
  <c r="I436" i="9"/>
  <c r="U436" i="5"/>
  <c r="I435" i="9"/>
  <c r="U435" i="5"/>
  <c r="I434" i="9"/>
  <c r="U434" i="5"/>
  <c r="I433" i="9"/>
  <c r="U433" i="5"/>
  <c r="I432" i="9"/>
  <c r="U432" i="5"/>
  <c r="I431" i="9"/>
  <c r="U431" i="5"/>
  <c r="I430" i="9"/>
  <c r="U430" i="5"/>
  <c r="I429" i="9"/>
  <c r="U429" i="5"/>
  <c r="I428" i="9"/>
  <c r="U428" i="5"/>
  <c r="I427" i="9"/>
  <c r="U427" i="5"/>
  <c r="I426" i="9"/>
  <c r="U426" i="5"/>
  <c r="I425" i="9"/>
  <c r="U425" i="5"/>
  <c r="I424" i="9"/>
  <c r="U424" i="5"/>
  <c r="I423" i="9"/>
  <c r="U423" i="5"/>
  <c r="I422" i="9"/>
  <c r="U422" i="5"/>
  <c r="I421" i="9"/>
  <c r="U421" i="5"/>
  <c r="I420" i="9"/>
  <c r="U420" i="5"/>
  <c r="I419" i="9"/>
  <c r="U419" i="5"/>
  <c r="I418" i="9"/>
  <c r="U418" i="5"/>
  <c r="I417" i="9"/>
  <c r="U417" i="5"/>
  <c r="I416" i="9"/>
  <c r="U416" i="5"/>
  <c r="I415" i="9"/>
  <c r="U415" i="5"/>
  <c r="I414" i="9"/>
  <c r="U414" i="5"/>
  <c r="I413" i="9"/>
  <c r="U413" i="5"/>
  <c r="I412" i="9"/>
  <c r="U412" i="5"/>
  <c r="I411" i="9"/>
  <c r="U411" i="5"/>
  <c r="I410" i="9"/>
  <c r="U410" i="5"/>
  <c r="I409" i="9"/>
  <c r="U409" i="5"/>
  <c r="I408" i="9"/>
  <c r="U408" i="5"/>
  <c r="I407" i="9"/>
  <c r="U407" i="5"/>
  <c r="I406" i="9"/>
  <c r="I407" i="5" s="1"/>
  <c r="U406" i="5"/>
  <c r="I405" i="9"/>
  <c r="I406" i="5" s="1"/>
  <c r="U405" i="5"/>
  <c r="I404" i="9"/>
  <c r="I405" i="5" s="1"/>
  <c r="U404" i="5"/>
  <c r="I403" i="9"/>
  <c r="I404" i="5" s="1"/>
  <c r="U403" i="5"/>
  <c r="I402" i="9"/>
  <c r="I403" i="5" s="1"/>
  <c r="U402" i="5"/>
  <c r="I401" i="9"/>
  <c r="U401" i="5"/>
  <c r="I400" i="9"/>
  <c r="U400" i="5"/>
  <c r="I399" i="9"/>
  <c r="U399" i="5"/>
  <c r="I398" i="9"/>
  <c r="U398" i="5"/>
  <c r="I397" i="9"/>
  <c r="U397" i="5"/>
  <c r="I396" i="9"/>
  <c r="U396" i="5"/>
  <c r="I395" i="9"/>
  <c r="U395" i="5"/>
  <c r="I394" i="9"/>
  <c r="U394" i="5"/>
  <c r="I393" i="9"/>
  <c r="U393" i="5"/>
  <c r="I392" i="9"/>
  <c r="U392" i="5"/>
  <c r="I391" i="9"/>
  <c r="U391" i="5"/>
  <c r="I390" i="9"/>
  <c r="U390" i="5"/>
  <c r="I389" i="9"/>
  <c r="U389" i="5"/>
  <c r="I388" i="9"/>
  <c r="U388" i="5"/>
  <c r="I387" i="9"/>
  <c r="U387" i="5"/>
  <c r="I386" i="9"/>
  <c r="U386" i="5"/>
  <c r="I385" i="9"/>
  <c r="U385" i="5"/>
  <c r="I384" i="9"/>
  <c r="U384" i="5"/>
  <c r="I383" i="9"/>
  <c r="U383" i="5"/>
  <c r="I382" i="9"/>
  <c r="U382" i="5"/>
  <c r="I381" i="9"/>
  <c r="U381" i="5"/>
  <c r="I380" i="9"/>
  <c r="U380" i="5"/>
  <c r="I379" i="9"/>
  <c r="U379" i="5"/>
  <c r="I378" i="9"/>
  <c r="U378" i="5"/>
  <c r="I377" i="9"/>
  <c r="U377" i="5"/>
  <c r="I376" i="9"/>
  <c r="U376" i="5"/>
  <c r="I375" i="9"/>
  <c r="U375" i="5"/>
  <c r="I374" i="9"/>
  <c r="U374" i="5"/>
  <c r="I373" i="9"/>
  <c r="U373" i="5"/>
  <c r="I372" i="9"/>
  <c r="U372" i="5"/>
  <c r="I371" i="9"/>
  <c r="U371" i="5"/>
  <c r="I370" i="9"/>
  <c r="U370" i="5"/>
  <c r="I369" i="9"/>
  <c r="U369" i="5"/>
  <c r="I368" i="9"/>
  <c r="U368" i="5"/>
  <c r="I367" i="9"/>
  <c r="U367" i="5"/>
  <c r="I366" i="9"/>
  <c r="U366" i="5"/>
  <c r="I365" i="9"/>
  <c r="U365" i="5"/>
  <c r="I364" i="9"/>
  <c r="U364" i="5"/>
  <c r="I363" i="9"/>
  <c r="U363" i="5"/>
  <c r="I362" i="9"/>
  <c r="U362" i="5"/>
  <c r="I361" i="9"/>
  <c r="U361" i="5"/>
  <c r="I360" i="9"/>
  <c r="U360" i="5"/>
  <c r="I359" i="9"/>
  <c r="U359" i="5"/>
  <c r="I358" i="9"/>
  <c r="U358" i="5"/>
  <c r="I357" i="9"/>
  <c r="U357" i="5"/>
  <c r="I356" i="9"/>
  <c r="U356" i="5"/>
  <c r="I355" i="9"/>
  <c r="U355" i="5"/>
  <c r="I354" i="9"/>
  <c r="U354" i="5"/>
  <c r="I353" i="9"/>
  <c r="U353" i="5"/>
  <c r="I352" i="9"/>
  <c r="U352" i="5"/>
  <c r="I351" i="9"/>
  <c r="U351" i="5"/>
  <c r="I350" i="9"/>
  <c r="U350" i="5"/>
  <c r="I349" i="9"/>
  <c r="U349" i="5"/>
  <c r="I348" i="9"/>
  <c r="U348" i="5"/>
  <c r="I347" i="9"/>
  <c r="U347" i="5"/>
  <c r="I346" i="9"/>
  <c r="U346" i="5"/>
  <c r="I345" i="9"/>
  <c r="U345" i="5"/>
  <c r="I344" i="9"/>
  <c r="U344" i="5"/>
  <c r="I343" i="9"/>
  <c r="U343" i="5"/>
  <c r="I342" i="9"/>
  <c r="U342" i="5"/>
  <c r="I341" i="9"/>
  <c r="U341" i="5"/>
  <c r="I340" i="9"/>
  <c r="U340" i="5"/>
  <c r="I339" i="9"/>
  <c r="U339" i="5"/>
  <c r="I338" i="9"/>
  <c r="U338" i="5"/>
  <c r="I337" i="9"/>
  <c r="U337" i="5"/>
  <c r="I336" i="9"/>
  <c r="U336" i="5"/>
  <c r="I335" i="9"/>
  <c r="U335" i="5"/>
  <c r="I334" i="9"/>
  <c r="U334" i="5"/>
  <c r="I333" i="9"/>
  <c r="U333" i="5"/>
  <c r="I332" i="9"/>
  <c r="U332" i="5"/>
  <c r="I331" i="9"/>
  <c r="U331" i="5"/>
  <c r="I330" i="9"/>
  <c r="U330" i="5"/>
  <c r="I329" i="9"/>
  <c r="U329" i="5"/>
  <c r="I328" i="9"/>
  <c r="U328" i="5"/>
  <c r="I327" i="9"/>
  <c r="U327" i="5"/>
  <c r="T396" i="5"/>
  <c r="H395" i="9"/>
  <c r="H394" i="9"/>
  <c r="H393" i="9"/>
  <c r="H392" i="9"/>
  <c r="H391" i="9"/>
  <c r="H390" i="9"/>
  <c r="H389" i="9"/>
  <c r="H388" i="9"/>
  <c r="H387" i="9"/>
  <c r="H386" i="9"/>
  <c r="T385" i="5"/>
  <c r="T383" i="5"/>
  <c r="H382" i="9"/>
  <c r="H381" i="9"/>
  <c r="H380" i="9"/>
  <c r="H379" i="9"/>
  <c r="H378" i="9"/>
  <c r="H377" i="9"/>
  <c r="H376" i="9"/>
  <c r="H375" i="9"/>
  <c r="H374" i="9"/>
  <c r="H373" i="9"/>
  <c r="T372" i="5"/>
  <c r="T370" i="5"/>
  <c r="H369" i="9"/>
  <c r="H368" i="9"/>
  <c r="H367" i="9"/>
  <c r="H366" i="9"/>
  <c r="H365" i="9"/>
  <c r="H364" i="9"/>
  <c r="H363" i="9"/>
  <c r="H362" i="9"/>
  <c r="H361" i="9"/>
  <c r="H360" i="9"/>
  <c r="H359" i="9"/>
  <c r="T358" i="5"/>
  <c r="T356" i="5"/>
  <c r="H355" i="9"/>
  <c r="H354" i="9"/>
  <c r="H353" i="9"/>
  <c r="H352" i="9"/>
  <c r="H351" i="9"/>
  <c r="H350" i="9"/>
  <c r="H349" i="9"/>
  <c r="H348" i="9"/>
  <c r="H347" i="9"/>
  <c r="H346" i="9"/>
  <c r="H345" i="9"/>
  <c r="T344" i="5"/>
  <c r="H343" i="9"/>
  <c r="H342" i="9"/>
  <c r="H341" i="9"/>
  <c r="H340" i="9"/>
  <c r="H339" i="9"/>
  <c r="H338" i="9"/>
  <c r="H337" i="9"/>
  <c r="H336" i="9"/>
  <c r="T335" i="5"/>
  <c r="H333" i="9"/>
  <c r="T332" i="5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T319" i="5"/>
  <c r="H318" i="9"/>
  <c r="T318" i="5"/>
  <c r="T317" i="5"/>
  <c r="H316" i="9"/>
  <c r="H317" i="5" s="1"/>
  <c r="T316" i="5"/>
  <c r="H315" i="9"/>
  <c r="H316" i="5" s="1"/>
  <c r="T315" i="5"/>
  <c r="H314" i="9"/>
  <c r="H315" i="5" s="1"/>
  <c r="T314" i="5"/>
  <c r="H313" i="9"/>
  <c r="H314" i="5" s="1"/>
  <c r="T313" i="5"/>
  <c r="H312" i="9"/>
  <c r="H313" i="5" s="1"/>
  <c r="T312" i="5"/>
  <c r="H311" i="9"/>
  <c r="T311" i="5"/>
  <c r="H310" i="9"/>
  <c r="T310" i="5"/>
  <c r="H309" i="9"/>
  <c r="T309" i="5"/>
  <c r="H308" i="9"/>
  <c r="T308" i="5"/>
  <c r="H307" i="9"/>
  <c r="T307" i="5"/>
  <c r="H306" i="9"/>
  <c r="T306" i="5"/>
  <c r="H305" i="9"/>
  <c r="T305" i="5"/>
  <c r="H304" i="9"/>
  <c r="T304" i="5"/>
  <c r="H303" i="9"/>
  <c r="T303" i="5"/>
  <c r="H302" i="9"/>
  <c r="T302" i="5"/>
  <c r="H301" i="9"/>
  <c r="T301" i="5"/>
  <c r="H300" i="9"/>
  <c r="T300" i="5"/>
  <c r="H299" i="9"/>
  <c r="T299" i="5"/>
  <c r="H298" i="9"/>
  <c r="T298" i="5"/>
  <c r="H297" i="9"/>
  <c r="T297" i="5"/>
  <c r="H296" i="9"/>
  <c r="T296" i="5"/>
  <c r="H295" i="9"/>
  <c r="T295" i="5"/>
  <c r="H294" i="9"/>
  <c r="T294" i="5"/>
  <c r="H293" i="9"/>
  <c r="T293" i="5"/>
  <c r="H292" i="9"/>
  <c r="T292" i="5"/>
  <c r="H291" i="9"/>
  <c r="T291" i="5"/>
  <c r="H290" i="9"/>
  <c r="T290" i="5"/>
  <c r="H289" i="9"/>
  <c r="T289" i="5"/>
  <c r="H288" i="9"/>
  <c r="T288" i="5"/>
  <c r="H287" i="9"/>
  <c r="T287" i="5"/>
  <c r="H286" i="9"/>
  <c r="T286" i="5"/>
  <c r="H285" i="9"/>
  <c r="T285" i="5"/>
  <c r="H284" i="9"/>
  <c r="T284" i="5"/>
  <c r="H283" i="9"/>
  <c r="T283" i="5"/>
  <c r="H282" i="9"/>
  <c r="T282" i="5"/>
  <c r="H281" i="9"/>
  <c r="T281" i="5"/>
  <c r="H280" i="9"/>
  <c r="T280" i="5"/>
  <c r="H279" i="9"/>
  <c r="T279" i="5"/>
  <c r="H278" i="9"/>
  <c r="T278" i="5"/>
  <c r="H277" i="9"/>
  <c r="T277" i="5"/>
  <c r="H276" i="9"/>
  <c r="T276" i="5"/>
  <c r="H275" i="9"/>
  <c r="T275" i="5"/>
  <c r="H274" i="9"/>
  <c r="T274" i="5"/>
  <c r="H273" i="9"/>
  <c r="T273" i="5"/>
  <c r="H272" i="9"/>
  <c r="T272" i="5"/>
  <c r="H271" i="9"/>
  <c r="T271" i="5"/>
  <c r="H270" i="9"/>
  <c r="T270" i="5"/>
  <c r="H269" i="9"/>
  <c r="T269" i="5"/>
  <c r="H268" i="9"/>
  <c r="T268" i="5"/>
  <c r="H267" i="9"/>
  <c r="T267" i="5"/>
  <c r="H266" i="9"/>
  <c r="T266" i="5"/>
  <c r="H265" i="9"/>
  <c r="T265" i="5"/>
  <c r="H264" i="9"/>
  <c r="T264" i="5"/>
  <c r="H263" i="9"/>
  <c r="T263" i="5"/>
  <c r="H262" i="9"/>
  <c r="T262" i="5"/>
  <c r="H261" i="9"/>
  <c r="T261" i="5"/>
  <c r="H260" i="9"/>
  <c r="T260" i="5"/>
  <c r="H259" i="9"/>
  <c r="T259" i="5"/>
  <c r="H258" i="9"/>
  <c r="T258" i="5"/>
  <c r="H257" i="9"/>
  <c r="T257" i="5"/>
  <c r="H256" i="9"/>
  <c r="T256" i="5"/>
  <c r="H255" i="9"/>
  <c r="T255" i="5"/>
  <c r="H254" i="9"/>
  <c r="T254" i="5"/>
  <c r="H253" i="9"/>
  <c r="T253" i="5"/>
  <c r="H252" i="9"/>
  <c r="T252" i="5"/>
  <c r="H251" i="9"/>
  <c r="T251" i="5"/>
  <c r="H250" i="9"/>
  <c r="T250" i="5"/>
  <c r="H249" i="9"/>
  <c r="T249" i="5"/>
  <c r="H248" i="9"/>
  <c r="T248" i="5"/>
  <c r="H247" i="9"/>
  <c r="T247" i="5"/>
  <c r="H246" i="9"/>
  <c r="T246" i="5"/>
  <c r="H245" i="9"/>
  <c r="T245" i="5"/>
  <c r="H244" i="9"/>
  <c r="T244" i="5"/>
  <c r="H243" i="9"/>
  <c r="T243" i="5"/>
  <c r="H242" i="9"/>
  <c r="T242" i="5"/>
  <c r="H241" i="9"/>
  <c r="T241" i="5"/>
  <c r="H240" i="9"/>
  <c r="T240" i="5"/>
  <c r="H239" i="9"/>
  <c r="T239" i="5"/>
  <c r="H238" i="9"/>
  <c r="T238" i="5"/>
  <c r="H237" i="9"/>
  <c r="T237" i="5"/>
  <c r="H236" i="9"/>
  <c r="T236" i="5"/>
  <c r="H235" i="9"/>
  <c r="T235" i="5"/>
  <c r="H234" i="9"/>
  <c r="T234" i="5"/>
  <c r="H233" i="9"/>
  <c r="T233" i="5"/>
  <c r="H232" i="9"/>
  <c r="T232" i="5"/>
  <c r="H231" i="9"/>
  <c r="H232" i="5" s="1"/>
  <c r="T231" i="5"/>
  <c r="H230" i="9"/>
  <c r="H231" i="5" s="1"/>
  <c r="T230" i="5"/>
  <c r="H229" i="9"/>
  <c r="H230" i="5" s="1"/>
  <c r="T229" i="5"/>
  <c r="H228" i="9"/>
  <c r="H229" i="5" s="1"/>
  <c r="T228" i="5"/>
  <c r="H227" i="9"/>
  <c r="H228" i="5" s="1"/>
  <c r="T227" i="5"/>
  <c r="H226" i="9"/>
  <c r="T226" i="5"/>
  <c r="H225" i="9"/>
  <c r="T225" i="5"/>
  <c r="H224" i="9"/>
  <c r="T224" i="5"/>
  <c r="H223" i="9"/>
  <c r="T223" i="5"/>
  <c r="H222" i="9"/>
  <c r="T222" i="5"/>
  <c r="H221" i="9"/>
  <c r="T221" i="5"/>
  <c r="H220" i="9"/>
  <c r="H398" i="9"/>
  <c r="H397" i="9"/>
  <c r="T397" i="5"/>
  <c r="H396" i="9"/>
  <c r="T395" i="5"/>
  <c r="T394" i="5"/>
  <c r="T393" i="5"/>
  <c r="T392" i="5"/>
  <c r="T391" i="5"/>
  <c r="T390" i="5"/>
  <c r="T389" i="5"/>
  <c r="T388" i="5"/>
  <c r="T387" i="5"/>
  <c r="T386" i="5"/>
  <c r="H385" i="9"/>
  <c r="H384" i="9"/>
  <c r="T384" i="5"/>
  <c r="H383" i="9"/>
  <c r="T382" i="5"/>
  <c r="T381" i="5"/>
  <c r="T380" i="5"/>
  <c r="T379" i="5"/>
  <c r="T378" i="5"/>
  <c r="T377" i="5"/>
  <c r="T376" i="5"/>
  <c r="T375" i="5"/>
  <c r="T374" i="5"/>
  <c r="T373" i="5"/>
  <c r="H372" i="9"/>
  <c r="H371" i="9"/>
  <c r="T371" i="5"/>
  <c r="H370" i="9"/>
  <c r="T369" i="5"/>
  <c r="T368" i="5"/>
  <c r="T367" i="5"/>
  <c r="T366" i="5"/>
  <c r="T365" i="5"/>
  <c r="T364" i="5"/>
  <c r="T363" i="5"/>
  <c r="T362" i="5"/>
  <c r="T361" i="5"/>
  <c r="T360" i="5"/>
  <c r="T359" i="5"/>
  <c r="H358" i="9"/>
  <c r="H357" i="9"/>
  <c r="T357" i="5"/>
  <c r="H356" i="9"/>
  <c r="T355" i="5"/>
  <c r="T354" i="5"/>
  <c r="T353" i="5"/>
  <c r="T352" i="5"/>
  <c r="T351" i="5"/>
  <c r="T350" i="5"/>
  <c r="T349" i="5"/>
  <c r="T348" i="5"/>
  <c r="T347" i="5"/>
  <c r="T346" i="5"/>
  <c r="T345" i="5"/>
  <c r="H344" i="9"/>
  <c r="T343" i="5"/>
  <c r="T342" i="5"/>
  <c r="T341" i="5"/>
  <c r="T340" i="5"/>
  <c r="T339" i="5"/>
  <c r="T338" i="5"/>
  <c r="T337" i="5"/>
  <c r="T336" i="5"/>
  <c r="H335" i="9"/>
  <c r="H334" i="9"/>
  <c r="T334" i="5"/>
  <c r="T333" i="5"/>
  <c r="H332" i="9"/>
  <c r="T331" i="5"/>
  <c r="T330" i="5"/>
  <c r="T329" i="5"/>
  <c r="T328" i="5"/>
  <c r="T327" i="5"/>
  <c r="T326" i="5"/>
  <c r="T325" i="5"/>
  <c r="T324" i="5"/>
  <c r="T323" i="5"/>
  <c r="T322" i="5"/>
  <c r="T321" i="5"/>
  <c r="T320" i="5"/>
  <c r="H317" i="9"/>
  <c r="B13" i="9"/>
  <c r="B30" i="9"/>
  <c r="B501" i="9"/>
  <c r="B502" i="5" s="1"/>
  <c r="B489" i="9"/>
  <c r="B477" i="9"/>
  <c r="B465" i="9"/>
  <c r="B466" i="5" s="1"/>
  <c r="B453" i="9"/>
  <c r="B441" i="9"/>
  <c r="B442" i="5" s="1"/>
  <c r="B429" i="9"/>
  <c r="B417" i="9"/>
  <c r="B405" i="9"/>
  <c r="B406" i="5" s="1"/>
  <c r="B393" i="9"/>
  <c r="B381" i="9"/>
  <c r="B369" i="9"/>
  <c r="B357" i="9"/>
  <c r="B345" i="9"/>
  <c r="B333" i="9"/>
  <c r="B321" i="9"/>
  <c r="B309" i="9"/>
  <c r="B297" i="9"/>
  <c r="B285" i="9"/>
  <c r="B273" i="9"/>
  <c r="B261" i="9"/>
  <c r="B249" i="9"/>
  <c r="B237" i="9"/>
  <c r="B225" i="9"/>
  <c r="B213" i="9"/>
  <c r="B201" i="9"/>
  <c r="B189" i="9"/>
  <c r="B177" i="9"/>
  <c r="B165" i="9"/>
  <c r="B153" i="9"/>
  <c r="B141" i="9"/>
  <c r="B129" i="9"/>
  <c r="B117" i="9"/>
  <c r="B105" i="9"/>
  <c r="B93" i="9"/>
  <c r="B81" i="9"/>
  <c r="B69" i="9"/>
  <c r="B57" i="9"/>
  <c r="B45" i="9"/>
  <c r="L6" i="9"/>
  <c r="W6" i="5"/>
  <c r="K5" i="9"/>
  <c r="V5" i="5"/>
  <c r="J4" i="9"/>
  <c r="U4" i="5"/>
  <c r="I3" i="9"/>
  <c r="T3" i="5"/>
  <c r="H2" i="9"/>
  <c r="G501" i="9"/>
  <c r="G502" i="5" s="1"/>
  <c r="S501" i="5"/>
  <c r="G500" i="9"/>
  <c r="S500" i="5"/>
  <c r="G499" i="9"/>
  <c r="S499" i="5"/>
  <c r="G498" i="9"/>
  <c r="S498" i="5"/>
  <c r="G497" i="9"/>
  <c r="S497" i="5"/>
  <c r="G496" i="9"/>
  <c r="S496" i="5"/>
  <c r="G495" i="9"/>
  <c r="S495" i="5"/>
  <c r="G494" i="9"/>
  <c r="S494" i="5"/>
  <c r="G493" i="9"/>
  <c r="S493" i="5"/>
  <c r="G492" i="9"/>
  <c r="S492" i="5"/>
  <c r="G491" i="9"/>
  <c r="S491" i="5"/>
  <c r="G490" i="9"/>
  <c r="S490" i="5"/>
  <c r="G489" i="9"/>
  <c r="S489" i="5"/>
  <c r="G488" i="9"/>
  <c r="S488" i="5"/>
  <c r="G487" i="9"/>
  <c r="S487" i="5"/>
  <c r="G486" i="9"/>
  <c r="S486" i="5"/>
  <c r="G485" i="9"/>
  <c r="S485" i="5"/>
  <c r="G484" i="9"/>
  <c r="S484" i="5"/>
  <c r="G483" i="9"/>
  <c r="S483" i="5"/>
  <c r="G482" i="9"/>
  <c r="S482" i="5"/>
  <c r="G481" i="9"/>
  <c r="S481" i="5"/>
  <c r="G480" i="9"/>
  <c r="S480" i="5"/>
  <c r="G479" i="9"/>
  <c r="S479" i="5"/>
  <c r="G478" i="9"/>
  <c r="S478" i="5"/>
  <c r="G477" i="9"/>
  <c r="S477" i="5"/>
  <c r="G476" i="9"/>
  <c r="S476" i="5"/>
  <c r="G475" i="9"/>
  <c r="S475" i="5"/>
  <c r="G474" i="9"/>
  <c r="S474" i="5"/>
  <c r="G473" i="9"/>
  <c r="S473" i="5"/>
  <c r="G472" i="9"/>
  <c r="G471" i="9"/>
  <c r="G470" i="9"/>
  <c r="G469" i="9"/>
  <c r="G468" i="9"/>
  <c r="G467" i="9"/>
  <c r="G466" i="9"/>
  <c r="G465" i="9"/>
  <c r="G464" i="9"/>
  <c r="G463" i="9"/>
  <c r="G462" i="9"/>
  <c r="S462" i="5"/>
  <c r="G461" i="9"/>
  <c r="S461" i="5"/>
  <c r="G460" i="9"/>
  <c r="S460" i="5"/>
  <c r="G459" i="9"/>
  <c r="S459" i="5"/>
  <c r="G458" i="9"/>
  <c r="S458" i="5"/>
  <c r="G457" i="9"/>
  <c r="S457" i="5"/>
  <c r="G456" i="9"/>
  <c r="S456" i="5"/>
  <c r="G455" i="9"/>
  <c r="S455" i="5"/>
  <c r="G454" i="9"/>
  <c r="S454" i="5"/>
  <c r="G453" i="9"/>
  <c r="S453" i="5"/>
  <c r="G452" i="9"/>
  <c r="S452" i="5"/>
  <c r="G451" i="9"/>
  <c r="S451" i="5"/>
  <c r="G450" i="9"/>
  <c r="S450" i="5"/>
  <c r="G449" i="9"/>
  <c r="S449" i="5"/>
  <c r="G448" i="9"/>
  <c r="S448" i="5"/>
  <c r="G447" i="9"/>
  <c r="S447" i="5"/>
  <c r="G446" i="9"/>
  <c r="S446" i="5"/>
  <c r="G445" i="9"/>
  <c r="S445" i="5"/>
  <c r="G444" i="9"/>
  <c r="S444" i="5"/>
  <c r="G443" i="9"/>
  <c r="S443" i="5"/>
  <c r="G442" i="9"/>
  <c r="S442" i="5"/>
  <c r="G441" i="9"/>
  <c r="S441" i="5"/>
  <c r="G440" i="9"/>
  <c r="S440" i="5"/>
  <c r="G439" i="9"/>
  <c r="S439" i="5"/>
  <c r="G438" i="9"/>
  <c r="S438" i="5"/>
  <c r="G437" i="9"/>
  <c r="S437" i="5"/>
  <c r="G436" i="9"/>
  <c r="S436" i="5"/>
  <c r="G435" i="9"/>
  <c r="S435" i="5"/>
  <c r="G434" i="9"/>
  <c r="S434" i="5"/>
  <c r="G433" i="9"/>
  <c r="S433" i="5"/>
  <c r="G432" i="9"/>
  <c r="S432" i="5"/>
  <c r="G431" i="9"/>
  <c r="S431" i="5"/>
  <c r="G430" i="9"/>
  <c r="S430" i="5"/>
  <c r="G429" i="9"/>
  <c r="S429" i="5"/>
  <c r="G428" i="9"/>
  <c r="S428" i="5"/>
  <c r="G427" i="9"/>
  <c r="S427" i="5"/>
  <c r="G426" i="9"/>
  <c r="S426" i="5"/>
  <c r="G425" i="9"/>
  <c r="S425" i="5"/>
  <c r="G424" i="9"/>
  <c r="S424" i="5"/>
  <c r="G423" i="9"/>
  <c r="S423" i="5"/>
  <c r="G422" i="9"/>
  <c r="S422" i="5"/>
  <c r="G421" i="9"/>
  <c r="S421" i="5"/>
  <c r="G420" i="9"/>
  <c r="S420" i="5"/>
  <c r="G419" i="9"/>
  <c r="S419" i="5"/>
  <c r="G418" i="9"/>
  <c r="S418" i="5"/>
  <c r="G417" i="9"/>
  <c r="G416" i="9"/>
  <c r="G415" i="9"/>
  <c r="G414" i="9"/>
  <c r="G413" i="9"/>
  <c r="G412" i="9"/>
  <c r="G411" i="9"/>
  <c r="G410" i="9"/>
  <c r="G409" i="9"/>
  <c r="G408" i="9"/>
  <c r="G407" i="9"/>
  <c r="S407" i="5"/>
  <c r="G406" i="9"/>
  <c r="S406" i="5"/>
  <c r="G405" i="9"/>
  <c r="S405" i="5"/>
  <c r="G404" i="9"/>
  <c r="S404" i="5"/>
  <c r="G403" i="9"/>
  <c r="S403" i="5"/>
  <c r="G402" i="9"/>
  <c r="S402" i="5"/>
  <c r="G401" i="9"/>
  <c r="S401" i="5"/>
  <c r="G400" i="9"/>
  <c r="S400" i="5"/>
  <c r="G399" i="9"/>
  <c r="S399" i="5"/>
  <c r="G398" i="9"/>
  <c r="S398" i="5"/>
  <c r="G397" i="9"/>
  <c r="S397" i="5"/>
  <c r="G396" i="9"/>
  <c r="S396" i="5"/>
  <c r="G395" i="9"/>
  <c r="S395" i="5"/>
  <c r="G394" i="9"/>
  <c r="S394" i="5"/>
  <c r="G393" i="9"/>
  <c r="S393" i="5"/>
  <c r="G392" i="9"/>
  <c r="S392" i="5"/>
  <c r="G391" i="9"/>
  <c r="S391" i="5"/>
  <c r="G390" i="9"/>
  <c r="S390" i="5"/>
  <c r="G389" i="9"/>
  <c r="S389" i="5"/>
  <c r="G388" i="9"/>
  <c r="S388" i="5"/>
  <c r="G387" i="9"/>
  <c r="S387" i="5"/>
  <c r="G386" i="9"/>
  <c r="S386" i="5"/>
  <c r="G385" i="9"/>
  <c r="S385" i="5"/>
  <c r="G384" i="9"/>
  <c r="S384" i="5"/>
  <c r="G383" i="9"/>
  <c r="S383" i="5"/>
  <c r="G382" i="9"/>
  <c r="S382" i="5"/>
  <c r="G381" i="9"/>
  <c r="S381" i="5"/>
  <c r="G380" i="9"/>
  <c r="S380" i="5"/>
  <c r="G379" i="9"/>
  <c r="S379" i="5"/>
  <c r="G378" i="9"/>
  <c r="S378" i="5"/>
  <c r="G377" i="9"/>
  <c r="S377" i="5"/>
  <c r="G376" i="9"/>
  <c r="S376" i="5"/>
  <c r="G375" i="9"/>
  <c r="S375" i="5"/>
  <c r="G374" i="9"/>
  <c r="S374" i="5"/>
  <c r="G373" i="9"/>
  <c r="S373" i="5"/>
  <c r="G372" i="9"/>
  <c r="S372" i="5"/>
  <c r="G371" i="9"/>
  <c r="S371" i="5"/>
  <c r="G370" i="9"/>
  <c r="S370" i="5"/>
  <c r="G369" i="9"/>
  <c r="S369" i="5"/>
  <c r="G368" i="9"/>
  <c r="S368" i="5"/>
  <c r="G367" i="9"/>
  <c r="S367" i="5"/>
  <c r="G366" i="9"/>
  <c r="S366" i="5"/>
  <c r="G365" i="9"/>
  <c r="S365" i="5"/>
  <c r="G364" i="9"/>
  <c r="S364" i="5"/>
  <c r="G363" i="9"/>
  <c r="S363" i="5"/>
  <c r="G362" i="9"/>
  <c r="S362" i="5"/>
  <c r="G361" i="9"/>
  <c r="S361" i="5"/>
  <c r="G360" i="9"/>
  <c r="S360" i="5"/>
  <c r="G359" i="9"/>
  <c r="S359" i="5"/>
  <c r="G358" i="9"/>
  <c r="S358" i="5"/>
  <c r="G357" i="9"/>
  <c r="S357" i="5"/>
  <c r="G356" i="9"/>
  <c r="S356" i="5"/>
  <c r="G355" i="9"/>
  <c r="S355" i="5"/>
  <c r="G354" i="9"/>
  <c r="S354" i="5"/>
  <c r="G353" i="9"/>
  <c r="S353" i="5"/>
  <c r="G352" i="9"/>
  <c r="S352" i="5"/>
  <c r="Q354" i="5"/>
  <c r="E353" i="9"/>
  <c r="E352" i="9"/>
  <c r="E351" i="9"/>
  <c r="E350" i="9"/>
  <c r="E349" i="9"/>
  <c r="E348" i="9"/>
  <c r="E347" i="9"/>
  <c r="E346" i="9"/>
  <c r="E345" i="9"/>
  <c r="E344" i="9"/>
  <c r="E343" i="9"/>
  <c r="Q342" i="5"/>
  <c r="E341" i="9"/>
  <c r="E340" i="9"/>
  <c r="E339" i="9"/>
  <c r="E338" i="9"/>
  <c r="E337" i="9"/>
  <c r="E336" i="9"/>
  <c r="E335" i="9"/>
  <c r="E334" i="9"/>
  <c r="E333" i="9"/>
  <c r="E332" i="9"/>
  <c r="E331" i="9"/>
  <c r="E330" i="9"/>
  <c r="Q329" i="5"/>
  <c r="Q327" i="5"/>
  <c r="E326" i="9"/>
  <c r="E325" i="9"/>
  <c r="E324" i="9"/>
  <c r="E323" i="9"/>
  <c r="E322" i="9"/>
  <c r="Q321" i="5"/>
  <c r="E320" i="9"/>
  <c r="Q320" i="5"/>
  <c r="E319" i="9"/>
  <c r="Q319" i="5"/>
  <c r="E318" i="9"/>
  <c r="E317" i="9"/>
  <c r="Q317" i="5"/>
  <c r="E316" i="9"/>
  <c r="E317" i="5" s="1"/>
  <c r="Q316" i="5"/>
  <c r="E315" i="9"/>
  <c r="E316" i="5" s="1"/>
  <c r="Q315" i="5"/>
  <c r="E314" i="9"/>
  <c r="E315" i="5" s="1"/>
  <c r="Q314" i="5"/>
  <c r="E313" i="9"/>
  <c r="E314" i="5" s="1"/>
  <c r="Q313" i="5"/>
  <c r="E312" i="9"/>
  <c r="E313" i="5" s="1"/>
  <c r="Q312" i="5"/>
  <c r="E311" i="9"/>
  <c r="Q311" i="5"/>
  <c r="E310" i="9"/>
  <c r="Q310" i="5"/>
  <c r="E309" i="9"/>
  <c r="Q309" i="5"/>
  <c r="E308" i="9"/>
  <c r="Q308" i="5"/>
  <c r="E307" i="9"/>
  <c r="Q307" i="5"/>
  <c r="E306" i="9"/>
  <c r="E307" i="5" s="1"/>
  <c r="Q306" i="5"/>
  <c r="E305" i="9"/>
  <c r="E306" i="5" s="1"/>
  <c r="Q305" i="5"/>
  <c r="E304" i="9"/>
  <c r="E305" i="5" s="1"/>
  <c r="Q304" i="5"/>
  <c r="E303" i="9"/>
  <c r="E304" i="5" s="1"/>
  <c r="Q303" i="5"/>
  <c r="E302" i="9"/>
  <c r="E303" i="5" s="1"/>
  <c r="Q302" i="5"/>
  <c r="E301" i="9"/>
  <c r="Q301" i="5"/>
  <c r="E300" i="9"/>
  <c r="Q300" i="5"/>
  <c r="E299" i="9"/>
  <c r="Q299" i="5"/>
  <c r="E298" i="9"/>
  <c r="Q298" i="5"/>
  <c r="E297" i="9"/>
  <c r="Q297" i="5"/>
  <c r="E296" i="9"/>
  <c r="Q296" i="5"/>
  <c r="E295" i="9"/>
  <c r="Q295" i="5"/>
  <c r="E294" i="9"/>
  <c r="Q294" i="5"/>
  <c r="E293" i="9"/>
  <c r="Q293" i="5"/>
  <c r="E292" i="9"/>
  <c r="Q292" i="5"/>
  <c r="E291" i="9"/>
  <c r="Q291" i="5"/>
  <c r="E290" i="9"/>
  <c r="Q290" i="5"/>
  <c r="E289" i="9"/>
  <c r="Q289" i="5"/>
  <c r="E288" i="9"/>
  <c r="Q288" i="5"/>
  <c r="E287" i="9"/>
  <c r="Q287" i="5"/>
  <c r="E286" i="9"/>
  <c r="Q286" i="5"/>
  <c r="E285" i="9"/>
  <c r="Q285" i="5"/>
  <c r="E284" i="9"/>
  <c r="Q284" i="5"/>
  <c r="E283" i="9"/>
  <c r="Q283" i="5"/>
  <c r="E282" i="9"/>
  <c r="Q282" i="5"/>
  <c r="E281" i="9"/>
  <c r="E282" i="5" s="1"/>
  <c r="Q281" i="5"/>
  <c r="E280" i="9"/>
  <c r="E281" i="5" s="1"/>
  <c r="Q280" i="5"/>
  <c r="E279" i="9"/>
  <c r="E280" i="5" s="1"/>
  <c r="Q279" i="5"/>
  <c r="E278" i="9"/>
  <c r="E279" i="5" s="1"/>
  <c r="Q278" i="5"/>
  <c r="E277" i="9"/>
  <c r="E278" i="5" s="1"/>
  <c r="Q277" i="5"/>
  <c r="E276" i="9"/>
  <c r="Q276" i="5"/>
  <c r="E275" i="9"/>
  <c r="Q275" i="5"/>
  <c r="E274" i="9"/>
  <c r="Q274" i="5"/>
  <c r="E273" i="9"/>
  <c r="Q273" i="5"/>
  <c r="E272" i="9"/>
  <c r="Q272" i="5"/>
  <c r="E271" i="9"/>
  <c r="Q271" i="5"/>
  <c r="E270" i="9"/>
  <c r="Q270" i="5"/>
  <c r="E269" i="9"/>
  <c r="Q269" i="5"/>
  <c r="E268" i="9"/>
  <c r="Q268" i="5"/>
  <c r="E267" i="9"/>
  <c r="Q267" i="5"/>
  <c r="E266" i="9"/>
  <c r="Q266" i="5"/>
  <c r="E265" i="9"/>
  <c r="Q265" i="5"/>
  <c r="E264" i="9"/>
  <c r="Q264" i="5"/>
  <c r="E263" i="9"/>
  <c r="Q263" i="5"/>
  <c r="E262" i="9"/>
  <c r="Q262" i="5"/>
  <c r="E261" i="9"/>
  <c r="Q261" i="5"/>
  <c r="E260" i="9"/>
  <c r="Q260" i="5"/>
  <c r="E259" i="9"/>
  <c r="Q259" i="5"/>
  <c r="E258" i="9"/>
  <c r="Q258" i="5"/>
  <c r="E257" i="9"/>
  <c r="Q257" i="5"/>
  <c r="E256" i="9"/>
  <c r="Q256" i="5"/>
  <c r="E255" i="9"/>
  <c r="Q255" i="5"/>
  <c r="E254" i="9"/>
  <c r="Q254" i="5"/>
  <c r="E253" i="9"/>
  <c r="Q253" i="5"/>
  <c r="E252" i="9"/>
  <c r="Q252" i="5"/>
  <c r="E251" i="9"/>
  <c r="Q251" i="5"/>
  <c r="E250" i="9"/>
  <c r="Q250" i="5"/>
  <c r="E249" i="9"/>
  <c r="Q249" i="5"/>
  <c r="E248" i="9"/>
  <c r="Q248" i="5"/>
  <c r="E247" i="9"/>
  <c r="Q247" i="5"/>
  <c r="E246" i="9"/>
  <c r="Q246" i="5"/>
  <c r="E245" i="9"/>
  <c r="Q245" i="5"/>
  <c r="E244" i="9"/>
  <c r="Q244" i="5"/>
  <c r="E243" i="9"/>
  <c r="Q243" i="5"/>
  <c r="E242" i="9"/>
  <c r="Q242" i="5"/>
  <c r="E241" i="9"/>
  <c r="Q241" i="5"/>
  <c r="E240" i="9"/>
  <c r="Q240" i="5"/>
  <c r="E239" i="9"/>
  <c r="Q239" i="5"/>
  <c r="E238" i="9"/>
  <c r="Q238" i="5"/>
  <c r="E237" i="9"/>
  <c r="Q237" i="5"/>
  <c r="E236" i="9"/>
  <c r="Q236" i="5"/>
  <c r="E235" i="9"/>
  <c r="Q235" i="5"/>
  <c r="E234" i="9"/>
  <c r="Q234" i="5"/>
  <c r="E233" i="9"/>
  <c r="Q233" i="5"/>
  <c r="E232" i="9"/>
  <c r="Q232" i="5"/>
  <c r="E231" i="9"/>
  <c r="Q231" i="5"/>
  <c r="E230" i="9"/>
  <c r="Q230" i="5"/>
  <c r="E229" i="9"/>
  <c r="Q229" i="5"/>
  <c r="E228" i="9"/>
  <c r="Q228" i="5"/>
  <c r="E227" i="9"/>
  <c r="Q227" i="5"/>
  <c r="E226" i="9"/>
  <c r="Q226" i="5"/>
  <c r="E225" i="9"/>
  <c r="Q225" i="5"/>
  <c r="E224" i="9"/>
  <c r="Q224" i="5"/>
  <c r="E223" i="9"/>
  <c r="Q223" i="5"/>
  <c r="E222" i="9"/>
  <c r="Q222" i="5"/>
  <c r="E221" i="9"/>
  <c r="Q221" i="5"/>
  <c r="E220" i="9"/>
  <c r="Q220" i="5"/>
  <c r="E219" i="9"/>
  <c r="Q219" i="5"/>
  <c r="E218" i="9"/>
  <c r="Q218" i="5"/>
  <c r="E217" i="9"/>
  <c r="Q217" i="5"/>
  <c r="E216" i="9"/>
  <c r="Q216" i="5"/>
  <c r="E215" i="9"/>
  <c r="Q215" i="5"/>
  <c r="E214" i="9"/>
  <c r="Q214" i="5"/>
  <c r="E213" i="9"/>
  <c r="Q213" i="5"/>
  <c r="E212" i="9"/>
  <c r="Q212" i="5"/>
  <c r="E211" i="9"/>
  <c r="Q211" i="5"/>
  <c r="E210" i="9"/>
  <c r="Q210" i="5"/>
  <c r="E209" i="9"/>
  <c r="Q209" i="5"/>
  <c r="E208" i="9"/>
  <c r="Q208" i="5"/>
  <c r="Q355" i="5"/>
  <c r="E354" i="9"/>
  <c r="Q353" i="5"/>
  <c r="Q352" i="5"/>
  <c r="Q351" i="5"/>
  <c r="Q350" i="5"/>
  <c r="Q349" i="5"/>
  <c r="Q348" i="5"/>
  <c r="Q347" i="5"/>
  <c r="Q346" i="5"/>
  <c r="Q345" i="5"/>
  <c r="Q344" i="5"/>
  <c r="Q343" i="5"/>
  <c r="E342" i="9"/>
  <c r="Q341" i="5"/>
  <c r="Q340" i="5"/>
  <c r="Q339" i="5"/>
  <c r="Q338" i="5"/>
  <c r="Q337" i="5"/>
  <c r="Q336" i="5"/>
  <c r="Q335" i="5"/>
  <c r="Q334" i="5"/>
  <c r="Q333" i="5"/>
  <c r="Q332" i="5"/>
  <c r="Q331" i="5"/>
  <c r="Q330" i="5"/>
  <c r="E329" i="9"/>
  <c r="E328" i="9"/>
  <c r="Q328" i="5"/>
  <c r="E327" i="9"/>
  <c r="Q326" i="5"/>
  <c r="Q325" i="5"/>
  <c r="Q324" i="5"/>
  <c r="Q323" i="5"/>
  <c r="Q322" i="5"/>
  <c r="E321" i="9"/>
  <c r="Q318" i="5"/>
  <c r="B39" i="9"/>
  <c r="B27" i="9"/>
  <c r="B498" i="9"/>
  <c r="B486" i="9"/>
  <c r="B474" i="9"/>
  <c r="B462" i="9"/>
  <c r="B463" i="5" s="1"/>
  <c r="B450" i="9"/>
  <c r="B438" i="9"/>
  <c r="B439" i="5" s="1"/>
  <c r="B426" i="9"/>
  <c r="B414" i="9"/>
  <c r="B415" i="5" s="1"/>
  <c r="B402" i="9"/>
  <c r="B403" i="5" s="1"/>
  <c r="B390" i="9"/>
  <c r="B378" i="9"/>
  <c r="B366" i="9"/>
  <c r="B354" i="9"/>
  <c r="B342" i="9"/>
  <c r="B330" i="9"/>
  <c r="B318" i="9"/>
  <c r="B306" i="9"/>
  <c r="B294" i="9"/>
  <c r="B282" i="9"/>
  <c r="B270" i="9"/>
  <c r="B258" i="9"/>
  <c r="B246" i="9"/>
  <c r="B234" i="9"/>
  <c r="B222" i="9"/>
  <c r="B210" i="9"/>
  <c r="B198" i="9"/>
  <c r="B186" i="9"/>
  <c r="B174" i="9"/>
  <c r="B162" i="9"/>
  <c r="B150" i="9"/>
  <c r="B138" i="9"/>
  <c r="B126" i="9"/>
  <c r="B114" i="9"/>
  <c r="B102" i="9"/>
  <c r="B90" i="9"/>
  <c r="B78" i="9"/>
  <c r="B66" i="9"/>
  <c r="B54" i="9"/>
  <c r="B42" i="9"/>
  <c r="I6" i="9"/>
  <c r="T6" i="5"/>
  <c r="H5" i="9"/>
  <c r="S5" i="5"/>
  <c r="G4" i="9"/>
  <c r="R4" i="5"/>
  <c r="F3" i="9"/>
  <c r="Q3" i="5"/>
  <c r="E2" i="9"/>
  <c r="P501" i="9"/>
  <c r="P502" i="5" s="1"/>
  <c r="D501" i="9"/>
  <c r="D502" i="5" s="1"/>
  <c r="P500" i="9"/>
  <c r="D500" i="9"/>
  <c r="P499" i="9"/>
  <c r="D499" i="9"/>
  <c r="P498" i="9"/>
  <c r="D498" i="9"/>
  <c r="P497" i="9"/>
  <c r="D497" i="9"/>
  <c r="P496" i="9"/>
  <c r="D496" i="9"/>
  <c r="P495" i="9"/>
  <c r="D495" i="9"/>
  <c r="P494" i="9"/>
  <c r="D494" i="9"/>
  <c r="P493" i="9"/>
  <c r="D493" i="9"/>
  <c r="P492" i="9"/>
  <c r="D492" i="9"/>
  <c r="P491" i="9"/>
  <c r="D491" i="9"/>
  <c r="P490" i="9"/>
  <c r="D490" i="9"/>
  <c r="P489" i="9"/>
  <c r="D489" i="9"/>
  <c r="P488" i="9"/>
  <c r="D488" i="9"/>
  <c r="P487" i="9"/>
  <c r="D487" i="9"/>
  <c r="P486" i="9"/>
  <c r="D486" i="9"/>
  <c r="P485" i="9"/>
  <c r="D485" i="9"/>
  <c r="P484" i="9"/>
  <c r="D484" i="9"/>
  <c r="P483" i="9"/>
  <c r="D483" i="9"/>
  <c r="P482" i="9"/>
  <c r="D482" i="9"/>
  <c r="P481" i="9"/>
  <c r="D481" i="9"/>
  <c r="P480" i="9"/>
  <c r="D480" i="9"/>
  <c r="P479" i="9"/>
  <c r="D479" i="9"/>
  <c r="P478" i="9"/>
  <c r="D478" i="9"/>
  <c r="P477" i="9"/>
  <c r="D477" i="9"/>
  <c r="P476" i="9"/>
  <c r="D476" i="9"/>
  <c r="P475" i="9"/>
  <c r="D475" i="9"/>
  <c r="P474" i="9"/>
  <c r="D474" i="9"/>
  <c r="P473" i="9"/>
  <c r="D473" i="9"/>
  <c r="P472" i="9"/>
  <c r="D472" i="9"/>
  <c r="P471" i="9"/>
  <c r="D471" i="9"/>
  <c r="P470" i="9"/>
  <c r="D470" i="9"/>
  <c r="P469" i="9"/>
  <c r="D469" i="9"/>
  <c r="P468" i="9"/>
  <c r="D468" i="9"/>
  <c r="P467" i="9"/>
  <c r="D467" i="9"/>
  <c r="P466" i="9"/>
  <c r="D466" i="9"/>
  <c r="P465" i="9"/>
  <c r="D465" i="9"/>
  <c r="P464" i="9"/>
  <c r="D464" i="9"/>
  <c r="P463" i="9"/>
  <c r="D463" i="9"/>
  <c r="P462" i="9"/>
  <c r="D462" i="9"/>
  <c r="P461" i="9"/>
  <c r="D461" i="9"/>
  <c r="P460" i="9"/>
  <c r="D460" i="9"/>
  <c r="P459" i="9"/>
  <c r="D459" i="9"/>
  <c r="P458" i="9"/>
  <c r="D458" i="9"/>
  <c r="P457" i="9"/>
  <c r="D457" i="9"/>
  <c r="P456" i="9"/>
  <c r="D456" i="9"/>
  <c r="P455" i="9"/>
  <c r="D455" i="9"/>
  <c r="P454" i="9"/>
  <c r="D454" i="9"/>
  <c r="P453" i="9"/>
  <c r="D453" i="9"/>
  <c r="P452" i="9"/>
  <c r="D452" i="9"/>
  <c r="P451" i="9"/>
  <c r="D451" i="9"/>
  <c r="P450" i="9"/>
  <c r="D450" i="9"/>
  <c r="P449" i="9"/>
  <c r="D449" i="9"/>
  <c r="P448" i="9"/>
  <c r="D448" i="9"/>
  <c r="P447" i="9"/>
  <c r="D447" i="9"/>
  <c r="P446" i="9"/>
  <c r="D446" i="9"/>
  <c r="P445" i="9"/>
  <c r="D445" i="9"/>
  <c r="P444" i="9"/>
  <c r="D444" i="9"/>
  <c r="P443" i="9"/>
  <c r="D443" i="9"/>
  <c r="P442" i="9"/>
  <c r="D442" i="9"/>
  <c r="P441" i="9"/>
  <c r="D441" i="9"/>
  <c r="P440" i="9"/>
  <c r="D440" i="9"/>
  <c r="P439" i="9"/>
  <c r="D439" i="9"/>
  <c r="P438" i="9"/>
  <c r="D438" i="9"/>
  <c r="P437" i="9"/>
  <c r="D437" i="9"/>
  <c r="P436" i="9"/>
  <c r="D436" i="9"/>
  <c r="P435" i="9"/>
  <c r="D435" i="9"/>
  <c r="P434" i="9"/>
  <c r="D434" i="9"/>
  <c r="P433" i="9"/>
  <c r="D433" i="9"/>
  <c r="P432" i="9"/>
  <c r="D432" i="9"/>
  <c r="P431" i="9"/>
  <c r="D431" i="9"/>
  <c r="P430" i="9"/>
  <c r="D430" i="9"/>
  <c r="P429" i="9"/>
  <c r="D429" i="9"/>
  <c r="P428" i="9"/>
  <c r="D428" i="9"/>
  <c r="P427" i="9"/>
  <c r="D427" i="9"/>
  <c r="P426" i="9"/>
  <c r="D426" i="9"/>
  <c r="P425" i="9"/>
  <c r="D425" i="9"/>
  <c r="P424" i="9"/>
  <c r="D424" i="9"/>
  <c r="P423" i="9"/>
  <c r="D423" i="9"/>
  <c r="P422" i="9"/>
  <c r="D422" i="9"/>
  <c r="P421" i="9"/>
  <c r="D421" i="9"/>
  <c r="P420" i="9"/>
  <c r="D420" i="9"/>
  <c r="P419" i="9"/>
  <c r="D419" i="9"/>
  <c r="P418" i="9"/>
  <c r="D418" i="9"/>
  <c r="P417" i="9"/>
  <c r="D417" i="9"/>
  <c r="P416" i="9"/>
  <c r="D416" i="9"/>
  <c r="P415" i="9"/>
  <c r="D415" i="9"/>
  <c r="P414" i="9"/>
  <c r="D414" i="9"/>
  <c r="P413" i="9"/>
  <c r="D413" i="9"/>
  <c r="P412" i="9"/>
  <c r="D412" i="9"/>
  <c r="P411" i="9"/>
  <c r="D411" i="9"/>
  <c r="P410" i="9"/>
  <c r="D410" i="9"/>
  <c r="P409" i="9"/>
  <c r="D409" i="9"/>
  <c r="P408" i="9"/>
  <c r="D408" i="9"/>
  <c r="P407" i="9"/>
  <c r="D407" i="9"/>
  <c r="P406" i="9"/>
  <c r="D406" i="9"/>
  <c r="P405" i="9"/>
  <c r="D405" i="9"/>
  <c r="P404" i="9"/>
  <c r="D404" i="9"/>
  <c r="P403" i="9"/>
  <c r="D403" i="9"/>
  <c r="P402" i="9"/>
  <c r="D402" i="9"/>
  <c r="P401" i="9"/>
  <c r="D401" i="9"/>
  <c r="P400" i="9"/>
  <c r="D400" i="9"/>
  <c r="P399" i="9"/>
  <c r="D399" i="9"/>
  <c r="P398" i="9"/>
  <c r="D398" i="9"/>
  <c r="P397" i="9"/>
  <c r="D397" i="9"/>
  <c r="P396" i="9"/>
  <c r="D396" i="9"/>
  <c r="P395" i="9"/>
  <c r="D395" i="9"/>
  <c r="P394" i="9"/>
  <c r="D394" i="9"/>
  <c r="P393" i="9"/>
  <c r="D393" i="9"/>
  <c r="P392" i="9"/>
  <c r="D392" i="9"/>
  <c r="P391" i="9"/>
  <c r="D391" i="9"/>
  <c r="P390" i="9"/>
  <c r="D390" i="9"/>
  <c r="P389" i="9"/>
  <c r="D389" i="9"/>
  <c r="P388" i="9"/>
  <c r="D388" i="9"/>
  <c r="P387" i="9"/>
  <c r="D387" i="9"/>
  <c r="P386" i="9"/>
  <c r="D386" i="9"/>
  <c r="P385" i="9"/>
  <c r="D385" i="9"/>
  <c r="P384" i="9"/>
  <c r="D384" i="9"/>
  <c r="P383" i="9"/>
  <c r="D383" i="9"/>
  <c r="P382" i="9"/>
  <c r="D382" i="9"/>
  <c r="P381" i="9"/>
  <c r="D381" i="9"/>
  <c r="P380" i="9"/>
  <c r="D380" i="9"/>
  <c r="P379" i="9"/>
  <c r="D379" i="9"/>
  <c r="P378" i="9"/>
  <c r="D378" i="9"/>
  <c r="P377" i="9"/>
  <c r="D377" i="9"/>
  <c r="P376" i="9"/>
  <c r="D376" i="9"/>
  <c r="P375" i="9"/>
  <c r="D375" i="9"/>
  <c r="P374" i="9"/>
  <c r="D374" i="9"/>
  <c r="P373" i="9"/>
  <c r="D373" i="9"/>
  <c r="P372" i="9"/>
  <c r="D372" i="9"/>
  <c r="P371" i="9"/>
  <c r="D371" i="9"/>
  <c r="P370" i="9"/>
  <c r="D370" i="9"/>
  <c r="P369" i="9"/>
  <c r="D369" i="9"/>
  <c r="P368" i="9"/>
  <c r="D368" i="9"/>
  <c r="P367" i="9"/>
  <c r="D367" i="9"/>
  <c r="P366" i="9"/>
  <c r="D366" i="9"/>
  <c r="P365" i="9"/>
  <c r="D365" i="9"/>
  <c r="P364" i="9"/>
  <c r="D364" i="9"/>
  <c r="P363" i="9"/>
  <c r="D363" i="9"/>
  <c r="P362" i="9"/>
  <c r="D362" i="9"/>
  <c r="P361" i="9"/>
  <c r="D361" i="9"/>
  <c r="P360" i="9"/>
  <c r="D360" i="9"/>
  <c r="P359" i="9"/>
  <c r="D359" i="9"/>
  <c r="P358" i="9"/>
  <c r="D358" i="9"/>
  <c r="P357" i="9"/>
  <c r="D357" i="9"/>
  <c r="P356" i="9"/>
  <c r="D356" i="9"/>
  <c r="P355" i="9"/>
  <c r="D355" i="9"/>
  <c r="P354" i="9"/>
  <c r="D354" i="9"/>
  <c r="P353" i="9"/>
  <c r="D353" i="9"/>
  <c r="P352" i="9"/>
  <c r="D352" i="9"/>
  <c r="P351" i="9"/>
  <c r="D351" i="9"/>
  <c r="P350" i="9"/>
  <c r="D350" i="9"/>
  <c r="P349" i="9"/>
  <c r="D349" i="9"/>
  <c r="P348" i="9"/>
  <c r="D348" i="9"/>
  <c r="P347" i="9"/>
  <c r="D347" i="9"/>
  <c r="P346" i="9"/>
  <c r="D346" i="9"/>
  <c r="P345" i="9"/>
  <c r="D345" i="9"/>
  <c r="P344" i="9"/>
  <c r="D344" i="9"/>
  <c r="P343" i="9"/>
  <c r="D343" i="9"/>
  <c r="P342" i="9"/>
  <c r="D342" i="9"/>
  <c r="P341" i="9"/>
  <c r="D341" i="9"/>
  <c r="P340" i="9"/>
  <c r="D340" i="9"/>
  <c r="P339" i="9"/>
  <c r="D339" i="9"/>
  <c r="P338" i="9"/>
  <c r="D338" i="9"/>
  <c r="P337" i="9"/>
  <c r="D337" i="9"/>
  <c r="P336" i="9"/>
  <c r="D336" i="9"/>
  <c r="P335" i="9"/>
  <c r="D335" i="9"/>
  <c r="P334" i="9"/>
  <c r="D334" i="9"/>
  <c r="P333" i="9"/>
  <c r="D333" i="9"/>
  <c r="P332" i="9"/>
  <c r="D332" i="9"/>
  <c r="P331" i="9"/>
  <c r="D331" i="9"/>
  <c r="P330" i="9"/>
  <c r="D330" i="9"/>
  <c r="P329" i="9"/>
  <c r="D329" i="9"/>
  <c r="P328" i="9"/>
  <c r="D328" i="9"/>
  <c r="P327" i="9"/>
  <c r="D327" i="9"/>
  <c r="P326" i="9"/>
  <c r="D326" i="9"/>
  <c r="P325" i="9"/>
  <c r="D325" i="9"/>
  <c r="P324" i="9"/>
  <c r="D324" i="9"/>
  <c r="P323" i="9"/>
  <c r="D323" i="9"/>
  <c r="O435" i="9"/>
  <c r="C435" i="9"/>
  <c r="O434" i="9"/>
  <c r="C434" i="9"/>
  <c r="O433" i="9"/>
  <c r="C433" i="9"/>
  <c r="O432" i="9"/>
  <c r="C432" i="9"/>
  <c r="O431" i="9"/>
  <c r="C431" i="9"/>
  <c r="O430" i="9"/>
  <c r="C430" i="9"/>
  <c r="O429" i="9"/>
  <c r="C429" i="9"/>
  <c r="O428" i="9"/>
  <c r="C428" i="9"/>
  <c r="O427" i="9"/>
  <c r="C427" i="9"/>
  <c r="O426" i="9"/>
  <c r="C426" i="9"/>
  <c r="O425" i="9"/>
  <c r="C425" i="9"/>
  <c r="O424" i="9"/>
  <c r="C424" i="9"/>
  <c r="O423" i="9"/>
  <c r="C423" i="9"/>
  <c r="O422" i="9"/>
  <c r="C422" i="9"/>
  <c r="O421" i="9"/>
  <c r="C421" i="9"/>
  <c r="O420" i="9"/>
  <c r="C420" i="9"/>
  <c r="O419" i="9"/>
  <c r="C419" i="9"/>
  <c r="O418" i="9"/>
  <c r="C418" i="9"/>
  <c r="O417" i="9"/>
  <c r="C417" i="9"/>
  <c r="O416" i="9"/>
  <c r="C416" i="9"/>
  <c r="O415" i="9"/>
  <c r="C415" i="9"/>
  <c r="O414" i="9"/>
  <c r="C414" i="9"/>
  <c r="O413" i="9"/>
  <c r="C413" i="9"/>
  <c r="O412" i="9"/>
  <c r="C412" i="9"/>
  <c r="O411" i="9"/>
  <c r="C411" i="9"/>
  <c r="O410" i="9"/>
  <c r="C410" i="9"/>
  <c r="O409" i="9"/>
  <c r="C409" i="9"/>
  <c r="O408" i="9"/>
  <c r="C408" i="9"/>
  <c r="O407" i="9"/>
  <c r="C407" i="9"/>
  <c r="O406" i="9"/>
  <c r="C406" i="9"/>
  <c r="O405" i="9"/>
  <c r="C405" i="9"/>
  <c r="O404" i="9"/>
  <c r="C404" i="9"/>
  <c r="O403" i="9"/>
  <c r="C403" i="9"/>
  <c r="O402" i="9"/>
  <c r="C402" i="9"/>
  <c r="O401" i="9"/>
  <c r="C401" i="9"/>
  <c r="O400" i="9"/>
  <c r="C400" i="9"/>
  <c r="O399" i="9"/>
  <c r="C399" i="9"/>
  <c r="O398" i="9"/>
  <c r="C398" i="9"/>
  <c r="O397" i="9"/>
  <c r="C397" i="9"/>
  <c r="O396" i="9"/>
  <c r="C396" i="9"/>
  <c r="O395" i="9"/>
  <c r="C395" i="9"/>
  <c r="O394" i="9"/>
  <c r="C394" i="9"/>
  <c r="O393" i="9"/>
  <c r="C393" i="9"/>
  <c r="O392" i="9"/>
  <c r="C392" i="9"/>
  <c r="O391" i="9"/>
  <c r="C391" i="9"/>
  <c r="O390" i="9"/>
  <c r="C390" i="9"/>
  <c r="O389" i="9"/>
  <c r="C389" i="9"/>
  <c r="O388" i="9"/>
  <c r="C388" i="9"/>
  <c r="O387" i="9"/>
  <c r="C387" i="9"/>
  <c r="O386" i="9"/>
  <c r="C386" i="9"/>
  <c r="O385" i="9"/>
  <c r="C385" i="9"/>
  <c r="O384" i="9"/>
  <c r="C384" i="9"/>
  <c r="O383" i="9"/>
  <c r="C383" i="9"/>
  <c r="O382" i="9"/>
  <c r="C382" i="9"/>
  <c r="O381" i="9"/>
  <c r="C381" i="9"/>
  <c r="O380" i="9"/>
  <c r="C380" i="9"/>
  <c r="O379" i="9"/>
  <c r="C379" i="9"/>
  <c r="O378" i="9"/>
  <c r="C378" i="9"/>
  <c r="O377" i="9"/>
  <c r="C377" i="9"/>
  <c r="O376" i="9"/>
  <c r="C376" i="9"/>
  <c r="O375" i="9"/>
  <c r="C375" i="9"/>
  <c r="O374" i="9"/>
  <c r="C374" i="9"/>
  <c r="O373" i="9"/>
  <c r="C373" i="9"/>
  <c r="O372" i="9"/>
  <c r="C372" i="9"/>
  <c r="O371" i="9"/>
  <c r="C371" i="9"/>
  <c r="O370" i="9"/>
  <c r="C370" i="9"/>
  <c r="O369" i="9"/>
  <c r="C369" i="9"/>
  <c r="O368" i="9"/>
  <c r="C368" i="9"/>
  <c r="O367" i="9"/>
  <c r="C367" i="9"/>
  <c r="O366" i="9"/>
  <c r="C366" i="9"/>
  <c r="O365" i="9"/>
  <c r="C365" i="9"/>
  <c r="O364" i="9"/>
  <c r="C364" i="9"/>
  <c r="O363" i="9"/>
  <c r="C363" i="9"/>
  <c r="O362" i="9"/>
  <c r="C362" i="9"/>
  <c r="O361" i="9"/>
  <c r="C361" i="9"/>
  <c r="O360" i="9"/>
  <c r="C360" i="9"/>
  <c r="O359" i="9"/>
  <c r="C359" i="9"/>
  <c r="O358" i="9"/>
  <c r="C358" i="9"/>
  <c r="O357" i="9"/>
  <c r="C357" i="9"/>
  <c r="O356" i="9"/>
  <c r="C356" i="9"/>
  <c r="O355" i="9"/>
  <c r="C355" i="9"/>
  <c r="O354" i="9"/>
  <c r="C354" i="9"/>
  <c r="O353" i="9"/>
  <c r="C353" i="9"/>
  <c r="O352" i="9"/>
  <c r="C352" i="9"/>
  <c r="O351" i="9"/>
  <c r="C351" i="9"/>
  <c r="O350" i="9"/>
  <c r="C350" i="9"/>
  <c r="O349" i="9"/>
  <c r="C349" i="9"/>
  <c r="O348" i="9"/>
  <c r="C348" i="9"/>
  <c r="O347" i="9"/>
  <c r="C347" i="9"/>
  <c r="O346" i="9"/>
  <c r="C346" i="9"/>
  <c r="O345" i="9"/>
  <c r="C345" i="9"/>
  <c r="O344" i="9"/>
  <c r="C344" i="9"/>
  <c r="O343" i="9"/>
  <c r="C343" i="9"/>
  <c r="O342" i="9"/>
  <c r="C342" i="9"/>
  <c r="O341" i="9"/>
  <c r="C341" i="9"/>
  <c r="O340" i="9"/>
  <c r="C340" i="9"/>
  <c r="O339" i="9"/>
  <c r="C339" i="9"/>
  <c r="O338" i="9"/>
  <c r="C338" i="9"/>
  <c r="O337" i="9"/>
  <c r="C337" i="9"/>
  <c r="O336" i="9"/>
  <c r="C336" i="9"/>
  <c r="O335" i="9"/>
  <c r="C335" i="9"/>
  <c r="O334" i="9"/>
  <c r="C334" i="9"/>
  <c r="O333" i="9"/>
  <c r="C333" i="9"/>
  <c r="O332" i="9"/>
  <c r="C332" i="9"/>
  <c r="O331" i="9"/>
  <c r="C331" i="9"/>
  <c r="O330" i="9"/>
  <c r="C330" i="9"/>
  <c r="O329" i="9"/>
  <c r="C329" i="9"/>
  <c r="O328" i="9"/>
  <c r="C328" i="9"/>
  <c r="O327" i="9"/>
  <c r="C327" i="9"/>
  <c r="O326" i="9"/>
  <c r="C326" i="9"/>
  <c r="O325" i="9"/>
  <c r="C325" i="9"/>
  <c r="O324" i="9"/>
  <c r="C324" i="9"/>
  <c r="O323" i="9"/>
  <c r="C323" i="9"/>
  <c r="O322" i="9"/>
  <c r="C322" i="9"/>
  <c r="O321" i="9"/>
  <c r="C321" i="9"/>
  <c r="O320" i="9"/>
  <c r="C320" i="9"/>
  <c r="O319" i="9"/>
  <c r="C319" i="9"/>
  <c r="O318" i="9"/>
  <c r="C318" i="9"/>
  <c r="O317" i="9"/>
  <c r="C317" i="9"/>
  <c r="O316" i="9"/>
  <c r="C316" i="9"/>
  <c r="C317" i="5" s="1"/>
  <c r="O315" i="9"/>
  <c r="C315" i="9"/>
  <c r="C316" i="5" s="1"/>
  <c r="O314" i="9"/>
  <c r="C314" i="9"/>
  <c r="C315" i="5" s="1"/>
  <c r="O313" i="9"/>
  <c r="C313" i="9"/>
  <c r="C314" i="5" s="1"/>
  <c r="O312" i="9"/>
  <c r="C312" i="9"/>
  <c r="C313" i="5" s="1"/>
  <c r="O311" i="9"/>
  <c r="C311" i="9"/>
  <c r="O310" i="9"/>
  <c r="C310" i="9"/>
  <c r="O309" i="9"/>
  <c r="C309" i="9"/>
  <c r="O308" i="9"/>
  <c r="C308" i="9"/>
  <c r="O307" i="9"/>
  <c r="C307" i="9"/>
  <c r="O306" i="9"/>
  <c r="C306" i="9"/>
  <c r="O305" i="9"/>
  <c r="C305" i="9"/>
  <c r="O304" i="9"/>
  <c r="C304" i="9"/>
  <c r="O303" i="9"/>
  <c r="C303" i="9"/>
  <c r="O302" i="9"/>
  <c r="C302" i="9"/>
  <c r="O301" i="9"/>
  <c r="C301" i="9"/>
  <c r="O300" i="9"/>
  <c r="C300" i="9"/>
  <c r="O299" i="9"/>
  <c r="C299" i="9"/>
  <c r="O298" i="9"/>
  <c r="C298" i="9"/>
  <c r="O297" i="9"/>
  <c r="C297" i="9"/>
  <c r="O296" i="9"/>
  <c r="C296" i="9"/>
  <c r="O295" i="9"/>
  <c r="C295" i="9"/>
  <c r="O294" i="9"/>
  <c r="C294" i="9"/>
  <c r="O293" i="9"/>
  <c r="C293" i="9"/>
  <c r="O292" i="9"/>
  <c r="C292" i="9"/>
  <c r="O291" i="9"/>
  <c r="C291" i="9"/>
  <c r="O290" i="9"/>
  <c r="C290" i="9"/>
  <c r="O289" i="9"/>
  <c r="C289" i="9"/>
  <c r="O288" i="9"/>
  <c r="C288" i="9"/>
  <c r="O287" i="9"/>
  <c r="C287" i="9"/>
  <c r="O286" i="9"/>
  <c r="C286" i="9"/>
  <c r="O285" i="9"/>
  <c r="C285" i="9"/>
  <c r="O284" i="9"/>
  <c r="C284" i="9"/>
  <c r="O283" i="9"/>
  <c r="C283" i="9"/>
  <c r="O282" i="9"/>
  <c r="C282" i="9"/>
  <c r="O281" i="9"/>
  <c r="C281" i="9"/>
  <c r="O280" i="9"/>
  <c r="C280" i="9"/>
  <c r="O279" i="9"/>
  <c r="C279" i="9"/>
  <c r="O278" i="9"/>
  <c r="C278" i="9"/>
  <c r="O277" i="9"/>
  <c r="C277" i="9"/>
  <c r="O276" i="9"/>
  <c r="C276" i="9"/>
  <c r="O275" i="9"/>
  <c r="C275" i="9"/>
  <c r="O274" i="9"/>
  <c r="C274" i="9"/>
  <c r="O273" i="9"/>
  <c r="C273" i="9"/>
  <c r="O272" i="9"/>
  <c r="C272" i="9"/>
  <c r="O271" i="9"/>
  <c r="C271" i="9"/>
  <c r="C272" i="5" s="1"/>
  <c r="O270" i="9"/>
  <c r="C270" i="9"/>
  <c r="C271" i="5" s="1"/>
  <c r="O269" i="9"/>
  <c r="C269" i="9"/>
  <c r="C270" i="5" s="1"/>
  <c r="O268" i="9"/>
  <c r="C268" i="9"/>
  <c r="C269" i="5" s="1"/>
  <c r="O267" i="9"/>
  <c r="C267" i="9"/>
  <c r="C268" i="5" s="1"/>
  <c r="O266" i="9"/>
  <c r="C266" i="9"/>
  <c r="O265" i="9"/>
  <c r="C265" i="9"/>
  <c r="O264" i="9"/>
  <c r="C264" i="9"/>
  <c r="O263" i="9"/>
  <c r="C263" i="9"/>
  <c r="O262" i="9"/>
  <c r="C262" i="9"/>
  <c r="O261" i="9"/>
  <c r="C261" i="9"/>
  <c r="O260" i="9"/>
  <c r="C260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7" i="5" s="1"/>
  <c r="M343" i="9"/>
  <c r="Y343" i="5"/>
  <c r="M342" i="9"/>
  <c r="Y342" i="5"/>
  <c r="M341" i="9"/>
  <c r="Y341" i="5"/>
  <c r="M340" i="9"/>
  <c r="Y340" i="5"/>
  <c r="M339" i="9"/>
  <c r="Y339" i="5"/>
  <c r="M338" i="9"/>
  <c r="Y338" i="5"/>
  <c r="M337" i="9"/>
  <c r="Y337" i="5"/>
  <c r="M336" i="9"/>
  <c r="Y336" i="5"/>
  <c r="M335" i="9"/>
  <c r="Y335" i="5"/>
  <c r="M334" i="9"/>
  <c r="Y334" i="5"/>
  <c r="M333" i="9"/>
  <c r="Y333" i="5"/>
  <c r="M332" i="9"/>
  <c r="Y332" i="5"/>
  <c r="M331" i="9"/>
  <c r="Y331" i="5"/>
  <c r="M330" i="9"/>
  <c r="Y330" i="5"/>
  <c r="M329" i="9"/>
  <c r="Y329" i="5"/>
  <c r="M328" i="9"/>
  <c r="Y328" i="5"/>
  <c r="M327" i="9"/>
  <c r="Y327" i="5"/>
  <c r="M326" i="9"/>
  <c r="Y326" i="5"/>
  <c r="M325" i="9"/>
  <c r="Y325" i="5"/>
  <c r="M324" i="9"/>
  <c r="Y324" i="5"/>
  <c r="M323" i="9"/>
  <c r="Y323" i="5"/>
  <c r="M322" i="9"/>
  <c r="Y322" i="5"/>
  <c r="M321" i="9"/>
  <c r="Y321" i="5"/>
  <c r="M320" i="9"/>
  <c r="Y320" i="5"/>
  <c r="M319" i="9"/>
  <c r="Y319" i="5"/>
  <c r="M318" i="9"/>
  <c r="Y318" i="5"/>
  <c r="M317" i="9"/>
  <c r="Y317" i="5"/>
  <c r="M316" i="9"/>
  <c r="M317" i="5" s="1"/>
  <c r="Y316" i="5"/>
  <c r="M315" i="9"/>
  <c r="M316" i="5" s="1"/>
  <c r="Y315" i="5"/>
  <c r="M314" i="9"/>
  <c r="M315" i="5" s="1"/>
  <c r="Y314" i="5"/>
  <c r="M313" i="9"/>
  <c r="M314" i="5" s="1"/>
  <c r="Y313" i="5"/>
  <c r="M312" i="9"/>
  <c r="M313" i="5" s="1"/>
  <c r="Y312" i="5"/>
  <c r="M311" i="9"/>
  <c r="Y311" i="5"/>
  <c r="M310" i="9"/>
  <c r="Y310" i="5"/>
  <c r="M309" i="9"/>
  <c r="Y309" i="5"/>
  <c r="M308" i="9"/>
  <c r="Y308" i="5"/>
  <c r="M307" i="9"/>
  <c r="Y307" i="5"/>
  <c r="M306" i="9"/>
  <c r="Y306" i="5"/>
  <c r="M305" i="9"/>
  <c r="Y305" i="5"/>
  <c r="M304" i="9"/>
  <c r="Y304" i="5"/>
  <c r="M303" i="9"/>
  <c r="Y303" i="5"/>
  <c r="M302" i="9"/>
  <c r="Y302" i="5"/>
  <c r="M301" i="9"/>
  <c r="Y301" i="5"/>
  <c r="M300" i="9"/>
  <c r="Y300" i="5"/>
  <c r="M299" i="9"/>
  <c r="Y299" i="5"/>
  <c r="M298" i="9"/>
  <c r="Y298" i="5"/>
  <c r="M297" i="9"/>
  <c r="Y297" i="5"/>
  <c r="M296" i="9"/>
  <c r="Y296" i="5"/>
  <c r="M295" i="9"/>
  <c r="Y295" i="5"/>
  <c r="M294" i="9"/>
  <c r="Y294" i="5"/>
  <c r="M293" i="9"/>
  <c r="Y293" i="5"/>
  <c r="M292" i="9"/>
  <c r="Y292" i="5"/>
  <c r="M291" i="9"/>
  <c r="Y291" i="5"/>
  <c r="M290" i="9"/>
  <c r="Y290" i="5"/>
  <c r="M289" i="9"/>
  <c r="Y289" i="5"/>
  <c r="M288" i="9"/>
  <c r="Y288" i="5"/>
  <c r="M287" i="9"/>
  <c r="Y287" i="5"/>
  <c r="M286" i="9"/>
  <c r="Y286" i="5"/>
  <c r="M285" i="9"/>
  <c r="Y285" i="5"/>
  <c r="M284" i="9"/>
  <c r="Y284" i="5"/>
  <c r="M283" i="9"/>
  <c r="Y283" i="5"/>
  <c r="M282" i="9"/>
  <c r="Y282" i="5"/>
  <c r="M281" i="9"/>
  <c r="Y281" i="5"/>
  <c r="M280" i="9"/>
  <c r="Y280" i="5"/>
  <c r="M279" i="9"/>
  <c r="Y279" i="5"/>
  <c r="M278" i="9"/>
  <c r="Y278" i="5"/>
  <c r="M277" i="9"/>
  <c r="Y277" i="5"/>
  <c r="M276" i="9"/>
  <c r="Y276" i="5"/>
  <c r="M275" i="9"/>
  <c r="Y275" i="5"/>
  <c r="M274" i="9"/>
  <c r="Y274" i="5"/>
  <c r="M273" i="9"/>
  <c r="Y273" i="5"/>
  <c r="M272" i="9"/>
  <c r="Y272" i="5"/>
  <c r="M271" i="9"/>
  <c r="Y271" i="5"/>
  <c r="M270" i="9"/>
  <c r="Y270" i="5"/>
  <c r="M269" i="9"/>
  <c r="Y269" i="5"/>
  <c r="M268" i="9"/>
  <c r="Y268" i="5"/>
  <c r="M267" i="9"/>
  <c r="Y267" i="5"/>
  <c r="M266" i="9"/>
  <c r="Y266" i="5"/>
  <c r="M265" i="9"/>
  <c r="Y265" i="5"/>
  <c r="M264" i="9"/>
  <c r="Y264" i="5"/>
  <c r="M263" i="9"/>
  <c r="Y263" i="5"/>
  <c r="M262" i="9"/>
  <c r="Y262" i="5"/>
  <c r="M261" i="9"/>
  <c r="Y261" i="5"/>
  <c r="M260" i="9"/>
  <c r="Y260" i="5"/>
  <c r="M259" i="9"/>
  <c r="Y259" i="5"/>
  <c r="M258" i="9"/>
  <c r="Y258" i="5"/>
  <c r="M257" i="9"/>
  <c r="Y257" i="5"/>
  <c r="M256" i="9"/>
  <c r="Y256" i="5"/>
  <c r="M255" i="9"/>
  <c r="Y255" i="5"/>
  <c r="M254" i="9"/>
  <c r="Y254" i="5"/>
  <c r="M253" i="9"/>
  <c r="Y253" i="5"/>
  <c r="M252" i="9"/>
  <c r="Y252" i="5"/>
  <c r="M251" i="9"/>
  <c r="Y251" i="5"/>
  <c r="M250" i="9"/>
  <c r="Y250" i="5"/>
  <c r="M249" i="9"/>
  <c r="Y249" i="5"/>
  <c r="M248" i="9"/>
  <c r="Y248" i="5"/>
  <c r="M247" i="9"/>
  <c r="Y247" i="5"/>
  <c r="M246" i="9"/>
  <c r="Y246" i="5"/>
  <c r="M245" i="9"/>
  <c r="Y245" i="5"/>
  <c r="M244" i="9"/>
  <c r="Y244" i="5"/>
  <c r="M243" i="9"/>
  <c r="Y243" i="5"/>
  <c r="M242" i="9"/>
  <c r="Y242" i="5"/>
  <c r="M241" i="9"/>
  <c r="Y241" i="5"/>
  <c r="M240" i="9"/>
  <c r="Y240" i="5"/>
  <c r="M239" i="9"/>
  <c r="Y239" i="5"/>
  <c r="M238" i="9"/>
  <c r="Y238" i="5"/>
  <c r="M237" i="9"/>
  <c r="Y237" i="5"/>
  <c r="M236" i="9"/>
  <c r="M237" i="5" s="1"/>
  <c r="Y236" i="5"/>
  <c r="M235" i="9"/>
  <c r="M236" i="5" s="1"/>
  <c r="Y235" i="5"/>
  <c r="M234" i="9"/>
  <c r="M235" i="5" s="1"/>
  <c r="Y234" i="5"/>
  <c r="M233" i="9"/>
  <c r="M234" i="5" s="1"/>
  <c r="Y233" i="5"/>
  <c r="M232" i="9"/>
  <c r="M233" i="5" s="1"/>
  <c r="Y232" i="5"/>
  <c r="M231" i="9"/>
  <c r="Y231" i="5"/>
  <c r="M230" i="9"/>
  <c r="Y230" i="5"/>
  <c r="M229" i="9"/>
  <c r="Y229" i="5"/>
  <c r="M228" i="9"/>
  <c r="Y228" i="5"/>
  <c r="M227" i="9"/>
  <c r="Y227" i="5"/>
  <c r="M226" i="9"/>
  <c r="Y226" i="5"/>
  <c r="M225" i="9"/>
  <c r="Y225" i="5"/>
  <c r="M224" i="9"/>
  <c r="Y224" i="5"/>
  <c r="M223" i="9"/>
  <c r="Y223" i="5"/>
  <c r="M222" i="9"/>
  <c r="Y222" i="5"/>
  <c r="M221" i="9"/>
  <c r="Y221" i="5"/>
  <c r="M220" i="9"/>
  <c r="Y220" i="5"/>
  <c r="M219" i="9"/>
  <c r="Y219" i="5"/>
  <c r="L334" i="9"/>
  <c r="X334" i="5"/>
  <c r="L333" i="9"/>
  <c r="X333" i="5"/>
  <c r="L332" i="9"/>
  <c r="X332" i="5"/>
  <c r="L331" i="9"/>
  <c r="X331" i="5"/>
  <c r="L330" i="9"/>
  <c r="X330" i="5"/>
  <c r="L329" i="9"/>
  <c r="X329" i="5"/>
  <c r="L328" i="9"/>
  <c r="X328" i="5"/>
  <c r="L327" i="9"/>
  <c r="X327" i="5"/>
  <c r="L326" i="9"/>
  <c r="X326" i="5"/>
  <c r="L325" i="9"/>
  <c r="X325" i="5"/>
  <c r="L324" i="9"/>
  <c r="X324" i="5"/>
  <c r="L323" i="9"/>
  <c r="X323" i="5"/>
  <c r="L322" i="9"/>
  <c r="X322" i="5"/>
  <c r="L321" i="9"/>
  <c r="X321" i="5"/>
  <c r="L320" i="9"/>
  <c r="X320" i="5"/>
  <c r="L319" i="9"/>
  <c r="X319" i="5"/>
  <c r="L318" i="9"/>
  <c r="X318" i="5"/>
  <c r="L317" i="9"/>
  <c r="L316" i="9"/>
  <c r="L315" i="9"/>
  <c r="L314" i="9"/>
  <c r="L313" i="9"/>
  <c r="L312" i="9"/>
  <c r="X312" i="5"/>
  <c r="L311" i="9"/>
  <c r="X311" i="5"/>
  <c r="L310" i="9"/>
  <c r="X310" i="5"/>
  <c r="L309" i="9"/>
  <c r="X309" i="5"/>
  <c r="L308" i="9"/>
  <c r="X308" i="5"/>
  <c r="L307" i="9"/>
  <c r="X307" i="5"/>
  <c r="L306" i="9"/>
  <c r="X306" i="5"/>
  <c r="L305" i="9"/>
  <c r="X305" i="5"/>
  <c r="L304" i="9"/>
  <c r="X304" i="5"/>
  <c r="L303" i="9"/>
  <c r="X303" i="5"/>
  <c r="L302" i="9"/>
  <c r="X302" i="5"/>
  <c r="L301" i="9"/>
  <c r="X301" i="5"/>
  <c r="L300" i="9"/>
  <c r="X300" i="5"/>
  <c r="L299" i="9"/>
  <c r="X299" i="5"/>
  <c r="L298" i="9"/>
  <c r="X298" i="5"/>
  <c r="L297" i="9"/>
  <c r="X297" i="5"/>
  <c r="L296" i="9"/>
  <c r="X296" i="5"/>
  <c r="L295" i="9"/>
  <c r="X295" i="5"/>
  <c r="L294" i="9"/>
  <c r="X294" i="5"/>
  <c r="L293" i="9"/>
  <c r="X293" i="5"/>
  <c r="L292" i="9"/>
  <c r="X292" i="5"/>
  <c r="L291" i="9"/>
  <c r="X291" i="5"/>
  <c r="L290" i="9"/>
  <c r="X290" i="5"/>
  <c r="L289" i="9"/>
  <c r="X289" i="5"/>
  <c r="L288" i="9"/>
  <c r="X288" i="5"/>
  <c r="L287" i="9"/>
  <c r="X287" i="5"/>
  <c r="L286" i="9"/>
  <c r="X286" i="5"/>
  <c r="L285" i="9"/>
  <c r="X285" i="5"/>
  <c r="L284" i="9"/>
  <c r="X284" i="5"/>
  <c r="L283" i="9"/>
  <c r="X283" i="5"/>
  <c r="L282" i="9"/>
  <c r="X282" i="5"/>
  <c r="L281" i="9"/>
  <c r="X281" i="5"/>
  <c r="L280" i="9"/>
  <c r="X280" i="5"/>
  <c r="L279" i="9"/>
  <c r="X279" i="5"/>
  <c r="L278" i="9"/>
  <c r="X278" i="5"/>
  <c r="L277" i="9"/>
  <c r="X277" i="5"/>
  <c r="L276" i="9"/>
  <c r="X276" i="5"/>
  <c r="L275" i="9"/>
  <c r="X275" i="5"/>
  <c r="L274" i="9"/>
  <c r="X274" i="5"/>
  <c r="L273" i="9"/>
  <c r="X273" i="5"/>
  <c r="L272" i="9"/>
  <c r="X272" i="5"/>
  <c r="L271" i="9"/>
  <c r="X271" i="5"/>
  <c r="L270" i="9"/>
  <c r="X270" i="5"/>
  <c r="L269" i="9"/>
  <c r="X269" i="5"/>
  <c r="L268" i="9"/>
  <c r="X268" i="5"/>
  <c r="L267" i="9"/>
  <c r="X267" i="5"/>
  <c r="L266" i="9"/>
  <c r="X266" i="5"/>
  <c r="L265" i="9"/>
  <c r="X265" i="5"/>
  <c r="L264" i="9"/>
  <c r="X264" i="5"/>
  <c r="L263" i="9"/>
  <c r="X263" i="5"/>
  <c r="L262" i="9"/>
  <c r="X262" i="5"/>
  <c r="L261" i="9"/>
  <c r="X261" i="5"/>
  <c r="L260" i="9"/>
  <c r="X260" i="5"/>
  <c r="L259" i="9"/>
  <c r="X259" i="5"/>
  <c r="L258" i="9"/>
  <c r="X258" i="5"/>
  <c r="L257" i="9"/>
  <c r="X257" i="5"/>
  <c r="L256" i="9"/>
  <c r="X256" i="5"/>
  <c r="L255" i="9"/>
  <c r="X255" i="5"/>
  <c r="L254" i="9"/>
  <c r="X254" i="5"/>
  <c r="L253" i="9"/>
  <c r="X253" i="5"/>
  <c r="L252" i="9"/>
  <c r="X252" i="5"/>
  <c r="L251" i="9"/>
  <c r="X251" i="5"/>
  <c r="L250" i="9"/>
  <c r="X250" i="5"/>
  <c r="L249" i="9"/>
  <c r="X249" i="5"/>
  <c r="L248" i="9"/>
  <c r="X248" i="5"/>
  <c r="L247" i="9"/>
  <c r="X247" i="5"/>
  <c r="L246" i="9"/>
  <c r="X246" i="5"/>
  <c r="L245" i="9"/>
  <c r="X245" i="5"/>
  <c r="L244" i="9"/>
  <c r="X244" i="5"/>
  <c r="L243" i="9"/>
  <c r="X243" i="5"/>
  <c r="L242" i="9"/>
  <c r="X242" i="5"/>
  <c r="L241" i="9"/>
  <c r="X241" i="5"/>
  <c r="L240" i="9"/>
  <c r="X240" i="5"/>
  <c r="L239" i="9"/>
  <c r="X239" i="5"/>
  <c r="L238" i="9"/>
  <c r="X238" i="5"/>
  <c r="L237" i="9"/>
  <c r="X237" i="5"/>
  <c r="L236" i="9"/>
  <c r="X236" i="5"/>
  <c r="L235" i="9"/>
  <c r="X235" i="5"/>
  <c r="L234" i="9"/>
  <c r="X234" i="5"/>
  <c r="L233" i="9"/>
  <c r="X233" i="5"/>
  <c r="L232" i="9"/>
  <c r="X232" i="5"/>
  <c r="L231" i="9"/>
  <c r="X231" i="5"/>
  <c r="L230" i="9"/>
  <c r="X230" i="5"/>
  <c r="L229" i="9"/>
  <c r="X229" i="5"/>
  <c r="L228" i="9"/>
  <c r="X228" i="5"/>
  <c r="L227" i="9"/>
  <c r="X227" i="5"/>
  <c r="L226" i="9"/>
  <c r="X226" i="5"/>
  <c r="L225" i="9"/>
  <c r="X225" i="5"/>
  <c r="L224" i="9"/>
  <c r="X224" i="5"/>
  <c r="L223" i="9"/>
  <c r="X223" i="5"/>
  <c r="L222" i="9"/>
  <c r="X222" i="5"/>
  <c r="L221" i="9"/>
  <c r="X221" i="5"/>
  <c r="L220" i="9"/>
  <c r="X220" i="5"/>
  <c r="L219" i="9"/>
  <c r="X219" i="5"/>
  <c r="L218" i="9"/>
  <c r="X218" i="5"/>
  <c r="L217" i="9"/>
  <c r="X217" i="5"/>
  <c r="L216" i="9"/>
  <c r="X216" i="5"/>
  <c r="L215" i="9"/>
  <c r="X215" i="5"/>
  <c r="L214" i="9"/>
  <c r="X214" i="5"/>
  <c r="W344" i="5"/>
  <c r="K343" i="9"/>
  <c r="W343" i="5"/>
  <c r="K342" i="9"/>
  <c r="W342" i="5"/>
  <c r="K341" i="9"/>
  <c r="W341" i="5"/>
  <c r="K340" i="9"/>
  <c r="W340" i="5"/>
  <c r="K339" i="9"/>
  <c r="W339" i="5"/>
  <c r="K338" i="9"/>
  <c r="W338" i="5"/>
  <c r="K337" i="9"/>
  <c r="W337" i="5"/>
  <c r="K336" i="9"/>
  <c r="W336" i="5"/>
  <c r="K335" i="9"/>
  <c r="W335" i="5"/>
  <c r="K334" i="9"/>
  <c r="W334" i="5"/>
  <c r="K333" i="9"/>
  <c r="W333" i="5"/>
  <c r="K332" i="9"/>
  <c r="W332" i="5"/>
  <c r="K331" i="9"/>
  <c r="W331" i="5"/>
  <c r="K330" i="9"/>
  <c r="W330" i="5"/>
  <c r="K329" i="9"/>
  <c r="W329" i="5"/>
  <c r="K328" i="9"/>
  <c r="W328" i="5"/>
  <c r="K327" i="9"/>
  <c r="W327" i="5"/>
  <c r="K326" i="9"/>
  <c r="W326" i="5"/>
  <c r="K325" i="9"/>
  <c r="W325" i="5"/>
  <c r="K324" i="9"/>
  <c r="W324" i="5"/>
  <c r="K323" i="9"/>
  <c r="W323" i="5"/>
  <c r="K322" i="9"/>
  <c r="W322" i="5"/>
  <c r="K321" i="9"/>
  <c r="W321" i="5"/>
  <c r="K320" i="9"/>
  <c r="W320" i="5"/>
  <c r="K319" i="9"/>
  <c r="W319" i="5"/>
  <c r="K318" i="9"/>
  <c r="W318" i="5"/>
  <c r="K317" i="9"/>
  <c r="W317" i="5"/>
  <c r="K316" i="9"/>
  <c r="W316" i="5"/>
  <c r="K315" i="9"/>
  <c r="W315" i="5"/>
  <c r="K314" i="9"/>
  <c r="W314" i="5"/>
  <c r="K313" i="9"/>
  <c r="W313" i="5"/>
  <c r="K312" i="9"/>
  <c r="W312" i="5"/>
  <c r="K311" i="9"/>
  <c r="W311" i="5"/>
  <c r="K310" i="9"/>
  <c r="W310" i="5"/>
  <c r="K309" i="9"/>
  <c r="W309" i="5"/>
  <c r="K308" i="9"/>
  <c r="W308" i="5"/>
  <c r="K307" i="9"/>
  <c r="W307" i="5"/>
  <c r="K306" i="9"/>
  <c r="W306" i="5"/>
  <c r="K305" i="9"/>
  <c r="W305" i="5"/>
  <c r="K304" i="9"/>
  <c r="W304" i="5"/>
  <c r="K303" i="9"/>
  <c r="W303" i="5"/>
  <c r="K302" i="9"/>
  <c r="W302" i="5"/>
  <c r="K301" i="9"/>
  <c r="W301" i="5"/>
  <c r="K300" i="9"/>
  <c r="W300" i="5"/>
  <c r="K299" i="9"/>
  <c r="W299" i="5"/>
  <c r="K298" i="9"/>
  <c r="W298" i="5"/>
  <c r="K297" i="9"/>
  <c r="W297" i="5"/>
  <c r="K296" i="9"/>
  <c r="W296" i="5"/>
  <c r="K295" i="9"/>
  <c r="W295" i="5"/>
  <c r="K294" i="9"/>
  <c r="W294" i="5"/>
  <c r="K293" i="9"/>
  <c r="W293" i="5"/>
  <c r="K292" i="9"/>
  <c r="W292" i="5"/>
  <c r="K291" i="9"/>
  <c r="W291" i="5"/>
  <c r="K290" i="9"/>
  <c r="W290" i="5"/>
  <c r="K289" i="9"/>
  <c r="W289" i="5"/>
  <c r="K288" i="9"/>
  <c r="W288" i="5"/>
  <c r="K287" i="9"/>
  <c r="W287" i="5"/>
  <c r="K286" i="9"/>
  <c r="W286" i="5"/>
  <c r="K285" i="9"/>
  <c r="W285" i="5"/>
  <c r="K284" i="9"/>
  <c r="W284" i="5"/>
  <c r="K283" i="9"/>
  <c r="W283" i="5"/>
  <c r="K282" i="9"/>
  <c r="W282" i="5"/>
  <c r="K281" i="9"/>
  <c r="W281" i="5"/>
  <c r="K280" i="9"/>
  <c r="W280" i="5"/>
  <c r="K279" i="9"/>
  <c r="W279" i="5"/>
  <c r="K278" i="9"/>
  <c r="W278" i="5"/>
  <c r="K277" i="9"/>
  <c r="W277" i="5"/>
  <c r="K276" i="9"/>
  <c r="W276" i="5"/>
  <c r="K275" i="9"/>
  <c r="W275" i="5"/>
  <c r="K274" i="9"/>
  <c r="W274" i="5"/>
  <c r="K273" i="9"/>
  <c r="W273" i="5"/>
  <c r="K272" i="9"/>
  <c r="W272" i="5"/>
  <c r="K271" i="9"/>
  <c r="W271" i="5"/>
  <c r="K270" i="9"/>
  <c r="W270" i="5"/>
  <c r="K269" i="9"/>
  <c r="W269" i="5"/>
  <c r="K268" i="9"/>
  <c r="W268" i="5"/>
  <c r="K267" i="9"/>
  <c r="W267" i="5"/>
  <c r="K266" i="9"/>
  <c r="W266" i="5"/>
  <c r="K265" i="9"/>
  <c r="W265" i="5"/>
  <c r="K264" i="9"/>
  <c r="W264" i="5"/>
  <c r="K263" i="9"/>
  <c r="W263" i="5"/>
  <c r="K262" i="9"/>
  <c r="W262" i="5"/>
  <c r="K261" i="9"/>
  <c r="W261" i="5"/>
  <c r="K260" i="9"/>
  <c r="W260" i="5"/>
  <c r="K259" i="9"/>
  <c r="W259" i="5"/>
  <c r="K258" i="9"/>
  <c r="W258" i="5"/>
  <c r="K257" i="9"/>
  <c r="W257" i="5"/>
  <c r="K256" i="9"/>
  <c r="W256" i="5"/>
  <c r="K255" i="9"/>
  <c r="W255" i="5"/>
  <c r="K254" i="9"/>
  <c r="W254" i="5"/>
  <c r="K253" i="9"/>
  <c r="W253" i="5"/>
  <c r="K252" i="9"/>
  <c r="W252" i="5"/>
  <c r="K251" i="9"/>
  <c r="W251" i="5"/>
  <c r="K250" i="9"/>
  <c r="W250" i="5"/>
  <c r="K249" i="9"/>
  <c r="W249" i="5"/>
  <c r="K248" i="9"/>
  <c r="W248" i="5"/>
  <c r="K247" i="9"/>
  <c r="W247" i="5"/>
  <c r="K246" i="9"/>
  <c r="W246" i="5"/>
  <c r="K245" i="9"/>
  <c r="W245" i="5"/>
  <c r="K244" i="9"/>
  <c r="W244" i="5"/>
  <c r="K243" i="9"/>
  <c r="W243" i="5"/>
  <c r="K242" i="9"/>
  <c r="W242" i="5"/>
  <c r="K241" i="9"/>
  <c r="W241" i="5"/>
  <c r="K240" i="9"/>
  <c r="W240" i="5"/>
  <c r="K239" i="9"/>
  <c r="W239" i="5"/>
  <c r="K238" i="9"/>
  <c r="W238" i="5"/>
  <c r="K237" i="9"/>
  <c r="W237" i="5"/>
  <c r="K236" i="9"/>
  <c r="W236" i="5"/>
  <c r="K235" i="9"/>
  <c r="W235" i="5"/>
  <c r="K234" i="9"/>
  <c r="W234" i="5"/>
  <c r="K233" i="9"/>
  <c r="W233" i="5"/>
  <c r="K232" i="9"/>
  <c r="W232" i="5"/>
  <c r="K231" i="9"/>
  <c r="W231" i="5"/>
  <c r="K230" i="9"/>
  <c r="W230" i="5"/>
  <c r="K229" i="9"/>
  <c r="W229" i="5"/>
  <c r="K228" i="9"/>
  <c r="W228" i="5"/>
  <c r="K227" i="9"/>
  <c r="W227" i="5"/>
  <c r="K226" i="9"/>
  <c r="W226" i="5"/>
  <c r="K225" i="9"/>
  <c r="W225" i="5"/>
  <c r="K224" i="9"/>
  <c r="W224" i="5"/>
  <c r="K223" i="9"/>
  <c r="W223" i="5"/>
  <c r="K222" i="9"/>
  <c r="W222" i="5"/>
  <c r="K221" i="9"/>
  <c r="W221" i="5"/>
  <c r="K220" i="9"/>
  <c r="W220" i="5"/>
  <c r="K219" i="9"/>
  <c r="W219" i="5"/>
  <c r="K218" i="9"/>
  <c r="W218" i="5"/>
  <c r="K217" i="9"/>
  <c r="W217" i="5"/>
  <c r="K216" i="9"/>
  <c r="J306" i="9"/>
  <c r="V306" i="5"/>
  <c r="J305" i="9"/>
  <c r="V305" i="5"/>
  <c r="J304" i="9"/>
  <c r="V304" i="5"/>
  <c r="J303" i="9"/>
  <c r="V303" i="5"/>
  <c r="J302" i="9"/>
  <c r="V302" i="5"/>
  <c r="J301" i="9"/>
  <c r="V301" i="5"/>
  <c r="J300" i="9"/>
  <c r="V300" i="5"/>
  <c r="J299" i="9"/>
  <c r="V299" i="5"/>
  <c r="J298" i="9"/>
  <c r="V298" i="5"/>
  <c r="J297" i="9"/>
  <c r="V297" i="5"/>
  <c r="J296" i="9"/>
  <c r="V296" i="5"/>
  <c r="J295" i="9"/>
  <c r="V295" i="5"/>
  <c r="J294" i="9"/>
  <c r="V294" i="5"/>
  <c r="J293" i="9"/>
  <c r="V293" i="5"/>
  <c r="J292" i="9"/>
  <c r="V292" i="5"/>
  <c r="J291" i="9"/>
  <c r="V291" i="5"/>
  <c r="J290" i="9"/>
  <c r="V290" i="5"/>
  <c r="J289" i="9"/>
  <c r="V289" i="5"/>
  <c r="J288" i="9"/>
  <c r="V288" i="5"/>
  <c r="J287" i="9"/>
  <c r="V287" i="5"/>
  <c r="J286" i="9"/>
  <c r="V286" i="5"/>
  <c r="J285" i="9"/>
  <c r="V285" i="5"/>
  <c r="J284" i="9"/>
  <c r="V284" i="5"/>
  <c r="J283" i="9"/>
  <c r="V283" i="5"/>
  <c r="J282" i="9"/>
  <c r="V282" i="5"/>
  <c r="J281" i="9"/>
  <c r="V281" i="5"/>
  <c r="J280" i="9"/>
  <c r="V280" i="5"/>
  <c r="J279" i="9"/>
  <c r="V279" i="5"/>
  <c r="J278" i="9"/>
  <c r="V278" i="5"/>
  <c r="J277" i="9"/>
  <c r="V277" i="5"/>
  <c r="J276" i="9"/>
  <c r="V276" i="5"/>
  <c r="J275" i="9"/>
  <c r="V275" i="5"/>
  <c r="J274" i="9"/>
  <c r="V274" i="5"/>
  <c r="J273" i="9"/>
  <c r="V273" i="5"/>
  <c r="J272" i="9"/>
  <c r="V272" i="5"/>
  <c r="J271" i="9"/>
  <c r="V271" i="5"/>
  <c r="J270" i="9"/>
  <c r="V270" i="5"/>
  <c r="J269" i="9"/>
  <c r="V269" i="5"/>
  <c r="J268" i="9"/>
  <c r="V268" i="5"/>
  <c r="J267" i="9"/>
  <c r="V267" i="5"/>
  <c r="J266" i="9"/>
  <c r="V266" i="5"/>
  <c r="J265" i="9"/>
  <c r="V265" i="5"/>
  <c r="J264" i="9"/>
  <c r="V264" i="5"/>
  <c r="J263" i="9"/>
  <c r="V263" i="5"/>
  <c r="J262" i="9"/>
  <c r="V262" i="5"/>
  <c r="J261" i="9"/>
  <c r="V261" i="5"/>
  <c r="J260" i="9"/>
  <c r="V260" i="5"/>
  <c r="J259" i="9"/>
  <c r="V259" i="5"/>
  <c r="J258" i="9"/>
  <c r="V258" i="5"/>
  <c r="J257" i="9"/>
  <c r="V257" i="5"/>
  <c r="J256" i="9"/>
  <c r="V256" i="5"/>
  <c r="J255" i="9"/>
  <c r="V255" i="5"/>
  <c r="J254" i="9"/>
  <c r="V254" i="5"/>
  <c r="J253" i="9"/>
  <c r="V253" i="5"/>
  <c r="J252" i="9"/>
  <c r="V252" i="5"/>
  <c r="J251" i="9"/>
  <c r="V251" i="5"/>
  <c r="J250" i="9"/>
  <c r="V250" i="5"/>
  <c r="J249" i="9"/>
  <c r="V249" i="5"/>
  <c r="J248" i="9"/>
  <c r="V248" i="5"/>
  <c r="J247" i="9"/>
  <c r="V247" i="5"/>
  <c r="J246" i="9"/>
  <c r="V246" i="5"/>
  <c r="J245" i="9"/>
  <c r="V245" i="5"/>
  <c r="J244" i="9"/>
  <c r="V244" i="5"/>
  <c r="J243" i="9"/>
  <c r="V243" i="5"/>
  <c r="J242" i="9"/>
  <c r="V242" i="5"/>
  <c r="J241" i="9"/>
  <c r="V241" i="5"/>
  <c r="J240" i="9"/>
  <c r="V240" i="5"/>
  <c r="J239" i="9"/>
  <c r="V239" i="5"/>
  <c r="J238" i="9"/>
  <c r="V238" i="5"/>
  <c r="J237" i="9"/>
  <c r="V237" i="5"/>
  <c r="J236" i="9"/>
  <c r="V236" i="5"/>
  <c r="J235" i="9"/>
  <c r="V235" i="5"/>
  <c r="J234" i="9"/>
  <c r="V234" i="5"/>
  <c r="J233" i="9"/>
  <c r="V233" i="5"/>
  <c r="J232" i="9"/>
  <c r="V232" i="5"/>
  <c r="J231" i="9"/>
  <c r="V231" i="5"/>
  <c r="J230" i="9"/>
  <c r="V230" i="5"/>
  <c r="J229" i="9"/>
  <c r="V229" i="5"/>
  <c r="J228" i="9"/>
  <c r="V228" i="5"/>
  <c r="J227" i="9"/>
  <c r="V227" i="5"/>
  <c r="J226" i="9"/>
  <c r="V226" i="5"/>
  <c r="J225" i="9"/>
  <c r="V225" i="5"/>
  <c r="J224" i="9"/>
  <c r="V224" i="5"/>
  <c r="J223" i="9"/>
  <c r="V223" i="5"/>
  <c r="J222" i="9"/>
  <c r="V222" i="5"/>
  <c r="J221" i="9"/>
  <c r="V221" i="5"/>
  <c r="J220" i="9"/>
  <c r="V220" i="5"/>
  <c r="J219" i="9"/>
  <c r="V219" i="5"/>
  <c r="J218" i="9"/>
  <c r="V218" i="5"/>
  <c r="J217" i="9"/>
  <c r="V217" i="5"/>
  <c r="J216" i="9"/>
  <c r="V216" i="5"/>
  <c r="J215" i="9"/>
  <c r="V215" i="5"/>
  <c r="J214" i="9"/>
  <c r="V214" i="5"/>
  <c r="J213" i="9"/>
  <c r="V213" i="5"/>
  <c r="J212" i="9"/>
  <c r="V212" i="5"/>
  <c r="J211" i="9"/>
  <c r="V211" i="5"/>
  <c r="J210" i="9"/>
  <c r="V210" i="5"/>
  <c r="J209" i="9"/>
  <c r="V209" i="5"/>
  <c r="J208" i="9"/>
  <c r="V208" i="5"/>
  <c r="J207" i="9"/>
  <c r="J206" i="9"/>
  <c r="J205" i="9"/>
  <c r="J204" i="9"/>
  <c r="J203" i="9"/>
  <c r="J202" i="9"/>
  <c r="V202" i="5"/>
  <c r="J201" i="9"/>
  <c r="V201" i="5"/>
  <c r="J200" i="9"/>
  <c r="V200" i="5"/>
  <c r="J199" i="9"/>
  <c r="V199" i="5"/>
  <c r="J198" i="9"/>
  <c r="V198" i="5"/>
  <c r="J197" i="9"/>
  <c r="V197" i="5"/>
  <c r="J196" i="9"/>
  <c r="V196" i="5"/>
  <c r="J195" i="9"/>
  <c r="V195" i="5"/>
  <c r="J194" i="9"/>
  <c r="V194" i="5"/>
  <c r="J193" i="9"/>
  <c r="V193" i="5"/>
  <c r="J192" i="9"/>
  <c r="V192" i="5"/>
  <c r="J191" i="9"/>
  <c r="V191" i="5"/>
  <c r="J190" i="9"/>
  <c r="V190" i="5"/>
  <c r="J189" i="9"/>
  <c r="V189" i="5"/>
  <c r="J188" i="9"/>
  <c r="V188" i="5"/>
  <c r="J187" i="9"/>
  <c r="V187" i="5"/>
  <c r="J186" i="9"/>
  <c r="V186" i="5"/>
  <c r="J185" i="9"/>
  <c r="V185" i="5"/>
  <c r="J184" i="9"/>
  <c r="V184" i="5"/>
  <c r="J183" i="9"/>
  <c r="V183" i="5"/>
  <c r="J182" i="9"/>
  <c r="V182" i="5"/>
  <c r="J181" i="9"/>
  <c r="V181" i="5"/>
  <c r="J180" i="9"/>
  <c r="V180" i="5"/>
  <c r="J179" i="9"/>
  <c r="V179" i="5"/>
  <c r="J178" i="9"/>
  <c r="V178" i="5"/>
  <c r="J177" i="9"/>
  <c r="V177" i="5"/>
  <c r="I326" i="9"/>
  <c r="U326" i="5"/>
  <c r="I325" i="9"/>
  <c r="U325" i="5"/>
  <c r="I324" i="9"/>
  <c r="U324" i="5"/>
  <c r="I323" i="9"/>
  <c r="U323" i="5"/>
  <c r="I322" i="9"/>
  <c r="U322" i="5"/>
  <c r="I321" i="9"/>
  <c r="U321" i="5"/>
  <c r="I320" i="9"/>
  <c r="U320" i="5"/>
  <c r="I319" i="9"/>
  <c r="U319" i="5"/>
  <c r="I318" i="9"/>
  <c r="U318" i="5"/>
  <c r="I317" i="9"/>
  <c r="U317" i="5"/>
  <c r="I316" i="9"/>
  <c r="I317" i="5" s="1"/>
  <c r="U316" i="5"/>
  <c r="I315" i="9"/>
  <c r="I316" i="5" s="1"/>
  <c r="U315" i="5"/>
  <c r="I314" i="9"/>
  <c r="I315" i="5" s="1"/>
  <c r="U314" i="5"/>
  <c r="I313" i="9"/>
  <c r="I314" i="5" s="1"/>
  <c r="U313" i="5"/>
  <c r="I312" i="9"/>
  <c r="I313" i="5" s="1"/>
  <c r="U312" i="5"/>
  <c r="I311" i="9"/>
  <c r="U311" i="5"/>
  <c r="I310" i="9"/>
  <c r="U310" i="5"/>
  <c r="I309" i="9"/>
  <c r="U309" i="5"/>
  <c r="I308" i="9"/>
  <c r="U308" i="5"/>
  <c r="I307" i="9"/>
  <c r="U307" i="5"/>
  <c r="I306" i="9"/>
  <c r="U306" i="5"/>
  <c r="I305" i="9"/>
  <c r="U305" i="5"/>
  <c r="I304" i="9"/>
  <c r="U304" i="5"/>
  <c r="I303" i="9"/>
  <c r="U303" i="5"/>
  <c r="I302" i="9"/>
  <c r="U302" i="5"/>
  <c r="I301" i="9"/>
  <c r="U301" i="5"/>
  <c r="I300" i="9"/>
  <c r="U300" i="5"/>
  <c r="I299" i="9"/>
  <c r="U299" i="5"/>
  <c r="I298" i="9"/>
  <c r="U298" i="5"/>
  <c r="I297" i="9"/>
  <c r="U297" i="5"/>
  <c r="I296" i="9"/>
  <c r="U296" i="5"/>
  <c r="I295" i="9"/>
  <c r="U295" i="5"/>
  <c r="I294" i="9"/>
  <c r="U294" i="5"/>
  <c r="I293" i="9"/>
  <c r="U293" i="5"/>
  <c r="I292" i="9"/>
  <c r="U292" i="5"/>
  <c r="I291" i="9"/>
  <c r="U291" i="5"/>
  <c r="I290" i="9"/>
  <c r="U290" i="5"/>
  <c r="I289" i="9"/>
  <c r="U289" i="5"/>
  <c r="I288" i="9"/>
  <c r="U288" i="5"/>
  <c r="I287" i="9"/>
  <c r="U287" i="5"/>
  <c r="I286" i="9"/>
  <c r="I287" i="5" s="1"/>
  <c r="U286" i="5"/>
  <c r="I285" i="9"/>
  <c r="I286" i="5" s="1"/>
  <c r="U285" i="5"/>
  <c r="I284" i="9"/>
  <c r="I285" i="5" s="1"/>
  <c r="U284" i="5"/>
  <c r="I283" i="9"/>
  <c r="I284" i="5" s="1"/>
  <c r="U283" i="5"/>
  <c r="I282" i="9"/>
  <c r="I283" i="5" s="1"/>
  <c r="U282" i="5"/>
  <c r="I281" i="9"/>
  <c r="I282" i="5" s="1"/>
  <c r="U281" i="5"/>
  <c r="I280" i="9"/>
  <c r="I281" i="5" s="1"/>
  <c r="U280" i="5"/>
  <c r="I279" i="9"/>
  <c r="I280" i="5" s="1"/>
  <c r="U279" i="5"/>
  <c r="I278" i="9"/>
  <c r="I279" i="5" s="1"/>
  <c r="U278" i="5"/>
  <c r="I277" i="9"/>
  <c r="I278" i="5" s="1"/>
  <c r="U277" i="5"/>
  <c r="I276" i="9"/>
  <c r="U276" i="5"/>
  <c r="I275" i="9"/>
  <c r="U275" i="5"/>
  <c r="I274" i="9"/>
  <c r="U274" i="5"/>
  <c r="I273" i="9"/>
  <c r="U273" i="5"/>
  <c r="I272" i="9"/>
  <c r="U272" i="5"/>
  <c r="I271" i="9"/>
  <c r="U271" i="5"/>
  <c r="I270" i="9"/>
  <c r="U270" i="5"/>
  <c r="I269" i="9"/>
  <c r="U269" i="5"/>
  <c r="I268" i="9"/>
  <c r="U268" i="5"/>
  <c r="I267" i="9"/>
  <c r="U267" i="5"/>
  <c r="I266" i="9"/>
  <c r="U266" i="5"/>
  <c r="I265" i="9"/>
  <c r="U265" i="5"/>
  <c r="I264" i="9"/>
  <c r="U264" i="5"/>
  <c r="I263" i="9"/>
  <c r="U263" i="5"/>
  <c r="I262" i="9"/>
  <c r="U262" i="5"/>
  <c r="I261" i="9"/>
  <c r="U261" i="5"/>
  <c r="I260" i="9"/>
  <c r="U260" i="5"/>
  <c r="I259" i="9"/>
  <c r="U259" i="5"/>
  <c r="I258" i="9"/>
  <c r="U258" i="5"/>
  <c r="I257" i="9"/>
  <c r="U257" i="5"/>
  <c r="I256" i="9"/>
  <c r="U256" i="5"/>
  <c r="I255" i="9"/>
  <c r="U255" i="5"/>
  <c r="I254" i="9"/>
  <c r="U254" i="5"/>
  <c r="I253" i="9"/>
  <c r="U253" i="5"/>
  <c r="I252" i="9"/>
  <c r="U252" i="5"/>
  <c r="I251" i="9"/>
  <c r="U251" i="5"/>
  <c r="I250" i="9"/>
  <c r="U250" i="5"/>
  <c r="I249" i="9"/>
  <c r="U249" i="5"/>
  <c r="I248" i="9"/>
  <c r="U248" i="5"/>
  <c r="I247" i="9"/>
  <c r="U247" i="5"/>
  <c r="I246" i="9"/>
  <c r="U246" i="5"/>
  <c r="I245" i="9"/>
  <c r="U245" i="5"/>
  <c r="I244" i="9"/>
  <c r="U244" i="5"/>
  <c r="I243" i="9"/>
  <c r="U243" i="5"/>
  <c r="I242" i="9"/>
  <c r="U242" i="5"/>
  <c r="I241" i="9"/>
  <c r="U241" i="5"/>
  <c r="I240" i="9"/>
  <c r="U240" i="5"/>
  <c r="I239" i="9"/>
  <c r="U239" i="5"/>
  <c r="I238" i="9"/>
  <c r="U238" i="5"/>
  <c r="I237" i="9"/>
  <c r="U237" i="5"/>
  <c r="I236" i="9"/>
  <c r="U236" i="5"/>
  <c r="I235" i="9"/>
  <c r="U235" i="5"/>
  <c r="I234" i="9"/>
  <c r="U234" i="5"/>
  <c r="I233" i="9"/>
  <c r="U233" i="5"/>
  <c r="I232" i="9"/>
  <c r="I231" i="9"/>
  <c r="I230" i="9"/>
  <c r="I229" i="9"/>
  <c r="I228" i="9"/>
  <c r="I227" i="9"/>
  <c r="U227" i="5"/>
  <c r="I226" i="9"/>
  <c r="U226" i="5"/>
  <c r="I225" i="9"/>
  <c r="U225" i="5"/>
  <c r="I224" i="9"/>
  <c r="U224" i="5"/>
  <c r="I223" i="9"/>
  <c r="U223" i="5"/>
  <c r="I222" i="9"/>
  <c r="U222" i="5"/>
  <c r="I221" i="9"/>
  <c r="U221" i="5"/>
  <c r="I220" i="9"/>
  <c r="U220" i="5"/>
  <c r="I219" i="9"/>
  <c r="U219" i="5"/>
  <c r="I218" i="9"/>
  <c r="U218" i="5"/>
  <c r="I217" i="9"/>
  <c r="U217" i="5"/>
  <c r="I216" i="9"/>
  <c r="U216" i="5"/>
  <c r="I215" i="9"/>
  <c r="U215" i="5"/>
  <c r="I214" i="9"/>
  <c r="U214" i="5"/>
  <c r="I213" i="9"/>
  <c r="U213" i="5"/>
  <c r="I212" i="9"/>
  <c r="U212" i="5"/>
  <c r="I211" i="9"/>
  <c r="U211" i="5"/>
  <c r="I210" i="9"/>
  <c r="U210" i="5"/>
  <c r="I209" i="9"/>
  <c r="T220" i="5"/>
  <c r="H219" i="9"/>
  <c r="T219" i="5"/>
  <c r="H218" i="9"/>
  <c r="T218" i="5"/>
  <c r="H217" i="9"/>
  <c r="T217" i="5"/>
  <c r="H216" i="9"/>
  <c r="T216" i="5"/>
  <c r="H215" i="9"/>
  <c r="T215" i="5"/>
  <c r="H214" i="9"/>
  <c r="T214" i="5"/>
  <c r="H213" i="9"/>
  <c r="T213" i="5"/>
  <c r="H212" i="9"/>
  <c r="T212" i="5"/>
  <c r="H211" i="9"/>
  <c r="T211" i="5"/>
  <c r="H210" i="9"/>
  <c r="T210" i="5"/>
  <c r="H209" i="9"/>
  <c r="T209" i="5"/>
  <c r="H208" i="9"/>
  <c r="T208" i="5"/>
  <c r="H207" i="9"/>
  <c r="T207" i="5"/>
  <c r="H206" i="9"/>
  <c r="T206" i="5"/>
  <c r="H205" i="9"/>
  <c r="T205" i="5"/>
  <c r="H204" i="9"/>
  <c r="T204" i="5"/>
  <c r="H203" i="9"/>
  <c r="T203" i="5"/>
  <c r="H202" i="9"/>
  <c r="T202" i="5"/>
  <c r="H201" i="9"/>
  <c r="T201" i="5"/>
  <c r="H200" i="9"/>
  <c r="T200" i="5"/>
  <c r="H199" i="9"/>
  <c r="T199" i="5"/>
  <c r="H198" i="9"/>
  <c r="T198" i="5"/>
  <c r="H197" i="9"/>
  <c r="T197" i="5"/>
  <c r="H196" i="9"/>
  <c r="T196" i="5"/>
  <c r="H195" i="9"/>
  <c r="T195" i="5"/>
  <c r="H194" i="9"/>
  <c r="T194" i="5"/>
  <c r="H193" i="9"/>
  <c r="T193" i="5"/>
  <c r="H192" i="9"/>
  <c r="T192" i="5"/>
  <c r="H191" i="9"/>
  <c r="T191" i="5"/>
  <c r="H190" i="9"/>
  <c r="T190" i="5"/>
  <c r="H189" i="9"/>
  <c r="T189" i="5"/>
  <c r="H188" i="9"/>
  <c r="T188" i="5"/>
  <c r="H187" i="9"/>
  <c r="T187" i="5"/>
  <c r="H186" i="9"/>
  <c r="T186" i="5"/>
  <c r="H185" i="9"/>
  <c r="T185" i="5"/>
  <c r="H184" i="9"/>
  <c r="T184" i="5"/>
  <c r="H183" i="9"/>
  <c r="T183" i="5"/>
  <c r="H182" i="9"/>
  <c r="T182" i="5"/>
  <c r="H181" i="9"/>
  <c r="T181" i="5"/>
  <c r="H180" i="9"/>
  <c r="T180" i="5"/>
  <c r="H179" i="9"/>
  <c r="T179" i="5"/>
  <c r="H178" i="9"/>
  <c r="T178" i="5"/>
  <c r="H177" i="9"/>
  <c r="T177" i="5"/>
  <c r="H176" i="9"/>
  <c r="T176" i="5"/>
  <c r="H175" i="9"/>
  <c r="T175" i="5"/>
  <c r="H174" i="9"/>
  <c r="T174" i="5"/>
  <c r="H173" i="9"/>
  <c r="T173" i="5"/>
  <c r="H172" i="9"/>
  <c r="T172" i="5"/>
  <c r="H171" i="9"/>
  <c r="T171" i="5"/>
  <c r="H170" i="9"/>
  <c r="T170" i="5"/>
  <c r="H169" i="9"/>
  <c r="T169" i="5"/>
  <c r="H168" i="9"/>
  <c r="T168" i="5"/>
  <c r="H167" i="9"/>
  <c r="T167" i="5"/>
  <c r="H166" i="9"/>
  <c r="H167" i="5" s="1"/>
  <c r="T166" i="5"/>
  <c r="H165" i="9"/>
  <c r="H166" i="5" s="1"/>
  <c r="T165" i="5"/>
  <c r="H164" i="9"/>
  <c r="H165" i="5" s="1"/>
  <c r="T164" i="5"/>
  <c r="H163" i="9"/>
  <c r="H164" i="5" s="1"/>
  <c r="T163" i="5"/>
  <c r="H162" i="9"/>
  <c r="H163" i="5" s="1"/>
  <c r="T162" i="5"/>
  <c r="H161" i="9"/>
  <c r="T161" i="5"/>
  <c r="H160" i="9"/>
  <c r="T160" i="5"/>
  <c r="H159" i="9"/>
  <c r="T159" i="5"/>
  <c r="H158" i="9"/>
  <c r="T158" i="5"/>
  <c r="H157" i="9"/>
  <c r="T157" i="5"/>
  <c r="H156" i="9"/>
  <c r="T156" i="5"/>
  <c r="H155" i="9"/>
  <c r="T155" i="5"/>
  <c r="H154" i="9"/>
  <c r="T154" i="5"/>
  <c r="H153" i="9"/>
  <c r="T153" i="5"/>
  <c r="H152" i="9"/>
  <c r="T152" i="5"/>
  <c r="H151" i="9"/>
  <c r="T151" i="5"/>
  <c r="H150" i="9"/>
  <c r="T150" i="5"/>
  <c r="H149" i="9"/>
  <c r="T149" i="5"/>
  <c r="H148" i="9"/>
  <c r="T148" i="5"/>
  <c r="H147" i="9"/>
  <c r="T147" i="5"/>
  <c r="H146" i="9"/>
  <c r="T146" i="5"/>
  <c r="H145" i="9"/>
  <c r="T145" i="5"/>
  <c r="H144" i="9"/>
  <c r="T144" i="5"/>
  <c r="H143" i="9"/>
  <c r="T143" i="5"/>
  <c r="H142" i="9"/>
  <c r="T142" i="5"/>
  <c r="H141" i="9"/>
  <c r="T141" i="5"/>
  <c r="H140" i="9"/>
  <c r="T140" i="5"/>
  <c r="H139" i="9"/>
  <c r="T139" i="5"/>
  <c r="H138" i="9"/>
  <c r="T138" i="5"/>
  <c r="H137" i="9"/>
  <c r="T137" i="5"/>
  <c r="H136" i="9"/>
  <c r="T136" i="5"/>
  <c r="H135" i="9"/>
  <c r="T135" i="5"/>
  <c r="H134" i="9"/>
  <c r="T134" i="5"/>
  <c r="H133" i="9"/>
  <c r="T133" i="5"/>
  <c r="H132" i="9"/>
  <c r="T132" i="5"/>
  <c r="H131" i="9"/>
  <c r="T131" i="5"/>
  <c r="H130" i="9"/>
  <c r="T130" i="5"/>
  <c r="H129" i="9"/>
  <c r="T129" i="5"/>
  <c r="H128" i="9"/>
  <c r="T128" i="5"/>
  <c r="H127" i="9"/>
  <c r="T127" i="5"/>
  <c r="H126" i="9"/>
  <c r="T126" i="5"/>
  <c r="H125" i="9"/>
  <c r="T125" i="5"/>
  <c r="H124" i="9"/>
  <c r="T124" i="5"/>
  <c r="H123" i="9"/>
  <c r="T123" i="5"/>
  <c r="H122" i="9"/>
  <c r="T122" i="5"/>
  <c r="H121" i="9"/>
  <c r="T121" i="5"/>
  <c r="H120" i="9"/>
  <c r="T120" i="5"/>
  <c r="H119" i="9"/>
  <c r="T119" i="5"/>
  <c r="H118" i="9"/>
  <c r="T118" i="5"/>
  <c r="H117" i="9"/>
  <c r="T117" i="5"/>
  <c r="H116" i="9"/>
  <c r="T116" i="5"/>
  <c r="H115" i="9"/>
  <c r="T115" i="5"/>
  <c r="H114" i="9"/>
  <c r="T114" i="5"/>
  <c r="H113" i="9"/>
  <c r="T113" i="5"/>
  <c r="H112" i="9"/>
  <c r="T112" i="5"/>
  <c r="H111" i="9"/>
  <c r="T111" i="5"/>
  <c r="H110" i="9"/>
  <c r="T110" i="5"/>
  <c r="H109" i="9"/>
  <c r="T109" i="5"/>
  <c r="H108" i="9"/>
  <c r="T108" i="5"/>
  <c r="H107" i="9"/>
  <c r="T107" i="5"/>
  <c r="H106" i="9"/>
  <c r="T106" i="5"/>
  <c r="H105" i="9"/>
  <c r="T105" i="5"/>
  <c r="H104" i="9"/>
  <c r="T104" i="5"/>
  <c r="H103" i="9"/>
  <c r="T103" i="5"/>
  <c r="H102" i="9"/>
  <c r="T102" i="5"/>
  <c r="H101" i="9"/>
  <c r="T101" i="5"/>
  <c r="H100" i="9"/>
  <c r="T100" i="5"/>
  <c r="H99" i="9"/>
  <c r="T99" i="5"/>
  <c r="H98" i="9"/>
  <c r="T98" i="5"/>
  <c r="H97" i="9"/>
  <c r="T97" i="5"/>
  <c r="H96" i="9"/>
  <c r="T96" i="5"/>
  <c r="H95" i="9"/>
  <c r="T95" i="5"/>
  <c r="H94" i="9"/>
  <c r="T94" i="5"/>
  <c r="H93" i="9"/>
  <c r="T93" i="5"/>
  <c r="H92" i="9"/>
  <c r="T92" i="5"/>
  <c r="H91" i="9"/>
  <c r="T91" i="5"/>
  <c r="H90" i="9"/>
  <c r="T90" i="5"/>
  <c r="H89" i="9"/>
  <c r="T89" i="5"/>
  <c r="H88" i="9"/>
  <c r="T88" i="5"/>
  <c r="H87" i="9"/>
  <c r="T87" i="5"/>
  <c r="G351" i="9"/>
  <c r="S351" i="5"/>
  <c r="G350" i="9"/>
  <c r="S350" i="5"/>
  <c r="G349" i="9"/>
  <c r="S349" i="5"/>
  <c r="G348" i="9"/>
  <c r="S348" i="5"/>
  <c r="G347" i="9"/>
  <c r="S347" i="5"/>
  <c r="G346" i="9"/>
  <c r="S346" i="5"/>
  <c r="G345" i="9"/>
  <c r="S345" i="5"/>
  <c r="G344" i="9"/>
  <c r="S344" i="5"/>
  <c r="G343" i="9"/>
  <c r="S343" i="5"/>
  <c r="G342" i="9"/>
  <c r="S342" i="5"/>
  <c r="G341" i="9"/>
  <c r="S341" i="5"/>
  <c r="G340" i="9"/>
  <c r="S340" i="5"/>
  <c r="G339" i="9"/>
  <c r="S339" i="5"/>
  <c r="G338" i="9"/>
  <c r="S338" i="5"/>
  <c r="G337" i="9"/>
  <c r="S337" i="5"/>
  <c r="G336" i="9"/>
  <c r="S336" i="5"/>
  <c r="G335" i="9"/>
  <c r="S335" i="5"/>
  <c r="G334" i="9"/>
  <c r="S334" i="5"/>
  <c r="G333" i="9"/>
  <c r="S333" i="5"/>
  <c r="G332" i="9"/>
  <c r="S332" i="5"/>
  <c r="G331" i="9"/>
  <c r="S331" i="5"/>
  <c r="G330" i="9"/>
  <c r="S330" i="5"/>
  <c r="G329" i="9"/>
  <c r="S329" i="5"/>
  <c r="G328" i="9"/>
  <c r="S328" i="5"/>
  <c r="G327" i="9"/>
  <c r="S327" i="5"/>
  <c r="G326" i="9"/>
  <c r="S326" i="5"/>
  <c r="G325" i="9"/>
  <c r="S325" i="5"/>
  <c r="G324" i="9"/>
  <c r="S324" i="5"/>
  <c r="G323" i="9"/>
  <c r="S323" i="5"/>
  <c r="G322" i="9"/>
  <c r="S322" i="5"/>
  <c r="G321" i="9"/>
  <c r="S321" i="5"/>
  <c r="G320" i="9"/>
  <c r="S320" i="5"/>
  <c r="G319" i="9"/>
  <c r="S319" i="5"/>
  <c r="G318" i="9"/>
  <c r="S318" i="5"/>
  <c r="G317" i="9"/>
  <c r="S317" i="5"/>
  <c r="G316" i="9"/>
  <c r="S316" i="5"/>
  <c r="G315" i="9"/>
  <c r="S315" i="5"/>
  <c r="G314" i="9"/>
  <c r="S314" i="5"/>
  <c r="G313" i="9"/>
  <c r="S313" i="5"/>
  <c r="G312" i="9"/>
  <c r="S312" i="5"/>
  <c r="G311" i="9"/>
  <c r="S311" i="5"/>
  <c r="G310" i="9"/>
  <c r="S310" i="5"/>
  <c r="G309" i="9"/>
  <c r="S309" i="5"/>
  <c r="G308" i="9"/>
  <c r="S308" i="5"/>
  <c r="G307" i="9"/>
  <c r="S307" i="5"/>
  <c r="G306" i="9"/>
  <c r="S306" i="5"/>
  <c r="G305" i="9"/>
  <c r="S305" i="5"/>
  <c r="G304" i="9"/>
  <c r="S304" i="5"/>
  <c r="G303" i="9"/>
  <c r="S303" i="5"/>
  <c r="G302" i="9"/>
  <c r="S302" i="5"/>
  <c r="G301" i="9"/>
  <c r="S301" i="5"/>
  <c r="G300" i="9"/>
  <c r="S300" i="5"/>
  <c r="G299" i="9"/>
  <c r="S299" i="5"/>
  <c r="G298" i="9"/>
  <c r="S298" i="5"/>
  <c r="G297" i="9"/>
  <c r="S297" i="5"/>
  <c r="G296" i="9"/>
  <c r="S296" i="5"/>
  <c r="G295" i="9"/>
  <c r="S295" i="5"/>
  <c r="G294" i="9"/>
  <c r="S294" i="5"/>
  <c r="G293" i="9"/>
  <c r="S293" i="5"/>
  <c r="G292" i="9"/>
  <c r="S292" i="5"/>
  <c r="G291" i="9"/>
  <c r="S291" i="5"/>
  <c r="G290" i="9"/>
  <c r="S290" i="5"/>
  <c r="G289" i="9"/>
  <c r="S289" i="5"/>
  <c r="G288" i="9"/>
  <c r="S288" i="5"/>
  <c r="G287" i="9"/>
  <c r="S287" i="5"/>
  <c r="G286" i="9"/>
  <c r="S286" i="5"/>
  <c r="G285" i="9"/>
  <c r="S285" i="5"/>
  <c r="G284" i="9"/>
  <c r="S284" i="5"/>
  <c r="G283" i="9"/>
  <c r="S283" i="5"/>
  <c r="G282" i="9"/>
  <c r="S282" i="5"/>
  <c r="G281" i="9"/>
  <c r="S281" i="5"/>
  <c r="G280" i="9"/>
  <c r="S280" i="5"/>
  <c r="G279" i="9"/>
  <c r="S279" i="5"/>
  <c r="G278" i="9"/>
  <c r="S278" i="5"/>
  <c r="G277" i="9"/>
  <c r="S277" i="5"/>
  <c r="G276" i="9"/>
  <c r="S276" i="5"/>
  <c r="G275" i="9"/>
  <c r="S275" i="5"/>
  <c r="G274" i="9"/>
  <c r="S274" i="5"/>
  <c r="G273" i="9"/>
  <c r="S273" i="5"/>
  <c r="G272" i="9"/>
  <c r="S272" i="5"/>
  <c r="G271" i="9"/>
  <c r="S271" i="5"/>
  <c r="G270" i="9"/>
  <c r="S270" i="5"/>
  <c r="G269" i="9"/>
  <c r="S269" i="5"/>
  <c r="G268" i="9"/>
  <c r="S268" i="5"/>
  <c r="G267" i="9"/>
  <c r="S267" i="5"/>
  <c r="G266" i="9"/>
  <c r="S266" i="5"/>
  <c r="G265" i="9"/>
  <c r="S265" i="5"/>
  <c r="G264" i="9"/>
  <c r="S264" i="5"/>
  <c r="G263" i="9"/>
  <c r="S263" i="5"/>
  <c r="G262" i="9"/>
  <c r="S262" i="5"/>
  <c r="G261" i="9"/>
  <c r="S261" i="5"/>
  <c r="G260" i="9"/>
  <c r="S260" i="5"/>
  <c r="G259" i="9"/>
  <c r="S259" i="5"/>
  <c r="G258" i="9"/>
  <c r="S258" i="5"/>
  <c r="G257" i="9"/>
  <c r="S257" i="5"/>
  <c r="G256" i="9"/>
  <c r="S256" i="5"/>
  <c r="G255" i="9"/>
  <c r="S255" i="5"/>
  <c r="G254" i="9"/>
  <c r="S254" i="5"/>
  <c r="G253" i="9"/>
  <c r="S253" i="5"/>
  <c r="G252" i="9"/>
  <c r="S252" i="5"/>
  <c r="G251" i="9"/>
  <c r="S251" i="5"/>
  <c r="G250" i="9"/>
  <c r="S250" i="5"/>
  <c r="G249" i="9"/>
  <c r="S249" i="5"/>
  <c r="G248" i="9"/>
  <c r="S248" i="5"/>
  <c r="G247" i="9"/>
  <c r="S247" i="5"/>
  <c r="G246" i="9"/>
  <c r="S246" i="5"/>
  <c r="G245" i="9"/>
  <c r="S245" i="5"/>
  <c r="G244" i="9"/>
  <c r="S244" i="5"/>
  <c r="G243" i="9"/>
  <c r="S243" i="5"/>
  <c r="G242" i="9"/>
  <c r="S242" i="5"/>
  <c r="G241" i="9"/>
  <c r="S241" i="5"/>
  <c r="G240" i="9"/>
  <c r="S240" i="5"/>
  <c r="G239" i="9"/>
  <c r="S239" i="5"/>
  <c r="G238" i="9"/>
  <c r="S238" i="5"/>
  <c r="G237" i="9"/>
  <c r="S237" i="5"/>
  <c r="G236" i="9"/>
  <c r="S236" i="5"/>
  <c r="G235" i="9"/>
  <c r="S235" i="5"/>
  <c r="G234" i="9"/>
  <c r="S234" i="5"/>
  <c r="G233" i="9"/>
  <c r="S233" i="5"/>
  <c r="G232" i="9"/>
  <c r="G231" i="9"/>
  <c r="G230" i="9"/>
  <c r="G229" i="9"/>
  <c r="G228" i="9"/>
  <c r="G227" i="9"/>
  <c r="S227" i="5"/>
  <c r="G226" i="9"/>
  <c r="S226" i="5"/>
  <c r="G225" i="9"/>
  <c r="S225" i="5"/>
  <c r="G224" i="9"/>
  <c r="S224" i="5"/>
  <c r="G223" i="9"/>
  <c r="S223" i="5"/>
  <c r="G222" i="9"/>
  <c r="S222" i="5"/>
  <c r="O259" i="9"/>
  <c r="C259" i="9"/>
  <c r="O258" i="9"/>
  <c r="C258" i="9"/>
  <c r="O257" i="9"/>
  <c r="C257" i="9"/>
  <c r="O256" i="9"/>
  <c r="C256" i="9"/>
  <c r="O255" i="9"/>
  <c r="C255" i="9"/>
  <c r="O254" i="9"/>
  <c r="C254" i="9"/>
  <c r="O253" i="9"/>
  <c r="C253" i="9"/>
  <c r="O252" i="9"/>
  <c r="C252" i="9"/>
  <c r="O251" i="9"/>
  <c r="C251" i="9"/>
  <c r="O250" i="9"/>
  <c r="C250" i="9"/>
  <c r="O249" i="9"/>
  <c r="C249" i="9"/>
  <c r="O248" i="9"/>
  <c r="C248" i="9"/>
  <c r="O247" i="9"/>
  <c r="C247" i="9"/>
  <c r="O246" i="9"/>
  <c r="C246" i="9"/>
  <c r="O245" i="9"/>
  <c r="C245" i="9"/>
  <c r="O244" i="9"/>
  <c r="C244" i="9"/>
  <c r="O243" i="9"/>
  <c r="C243" i="9"/>
  <c r="O242" i="9"/>
  <c r="C242" i="9"/>
  <c r="O241" i="9"/>
  <c r="C241" i="9"/>
  <c r="O240" i="9"/>
  <c r="C240" i="9"/>
  <c r="O239" i="9"/>
  <c r="C239" i="9"/>
  <c r="O238" i="9"/>
  <c r="C238" i="9"/>
  <c r="O237" i="9"/>
  <c r="C237" i="9"/>
  <c r="O236" i="9"/>
  <c r="C236" i="9"/>
  <c r="O235" i="9"/>
  <c r="C235" i="9"/>
  <c r="O234" i="9"/>
  <c r="C234" i="9"/>
  <c r="O233" i="9"/>
  <c r="C233" i="9"/>
  <c r="O232" i="9"/>
  <c r="C232" i="9"/>
  <c r="O231" i="9"/>
  <c r="C231" i="9"/>
  <c r="O230" i="9"/>
  <c r="C230" i="9"/>
  <c r="O229" i="9"/>
  <c r="C229" i="9"/>
  <c r="O228" i="9"/>
  <c r="C228" i="9"/>
  <c r="O227" i="9"/>
  <c r="C227" i="9"/>
  <c r="O226" i="9"/>
  <c r="C226" i="9"/>
  <c r="O225" i="9"/>
  <c r="C225" i="9"/>
  <c r="O224" i="9"/>
  <c r="C224" i="9"/>
  <c r="O223" i="9"/>
  <c r="C223" i="9"/>
  <c r="O222" i="9"/>
  <c r="C222" i="9"/>
  <c r="O221" i="9"/>
  <c r="C221" i="9"/>
  <c r="O220" i="9"/>
  <c r="C220" i="9"/>
  <c r="O219" i="9"/>
  <c r="C219" i="9"/>
  <c r="O218" i="9"/>
  <c r="C218" i="9"/>
  <c r="O217" i="9"/>
  <c r="C217" i="9"/>
  <c r="O216" i="9"/>
  <c r="C216" i="9"/>
  <c r="O215" i="9"/>
  <c r="C215" i="9"/>
  <c r="O214" i="9"/>
  <c r="C214" i="9"/>
  <c r="O213" i="9"/>
  <c r="C213" i="9"/>
  <c r="O212" i="9"/>
  <c r="C212" i="9"/>
  <c r="O211" i="9"/>
  <c r="C211" i="9"/>
  <c r="O210" i="9"/>
  <c r="C210" i="9"/>
  <c r="O209" i="9"/>
  <c r="C209" i="9"/>
  <c r="O208" i="9"/>
  <c r="C208" i="9"/>
  <c r="O207" i="9"/>
  <c r="C207" i="9"/>
  <c r="O206" i="9"/>
  <c r="C206" i="9"/>
  <c r="O205" i="9"/>
  <c r="C205" i="9"/>
  <c r="O204" i="9"/>
  <c r="C204" i="9"/>
  <c r="O203" i="9"/>
  <c r="C203" i="9"/>
  <c r="O202" i="9"/>
  <c r="C202" i="9"/>
  <c r="O201" i="9"/>
  <c r="C201" i="9"/>
  <c r="O200" i="9"/>
  <c r="C200" i="9"/>
  <c r="O199" i="9"/>
  <c r="C199" i="9"/>
  <c r="O198" i="9"/>
  <c r="C198" i="9"/>
  <c r="O197" i="9"/>
  <c r="C197" i="9"/>
  <c r="O196" i="9"/>
  <c r="C196" i="9"/>
  <c r="O195" i="9"/>
  <c r="C195" i="9"/>
  <c r="O194" i="9"/>
  <c r="C194" i="9"/>
  <c r="O193" i="9"/>
  <c r="C193" i="9"/>
  <c r="O192" i="9"/>
  <c r="C192" i="9"/>
  <c r="O191" i="9"/>
  <c r="C191" i="9"/>
  <c r="O190" i="9"/>
  <c r="C190" i="9"/>
  <c r="O189" i="9"/>
  <c r="C189" i="9"/>
  <c r="O188" i="9"/>
  <c r="C188" i="9"/>
  <c r="O187" i="9"/>
  <c r="C187" i="9"/>
  <c r="O186" i="9"/>
  <c r="C186" i="9"/>
  <c r="O185" i="9"/>
  <c r="C185" i="9"/>
  <c r="O184" i="9"/>
  <c r="C184" i="9"/>
  <c r="O183" i="9"/>
  <c r="C183" i="9"/>
  <c r="O182" i="9"/>
  <c r="C182" i="9"/>
  <c r="O181" i="9"/>
  <c r="C181" i="9"/>
  <c r="O180" i="9"/>
  <c r="C180" i="9"/>
  <c r="O179" i="9"/>
  <c r="N145" i="9"/>
  <c r="N146" i="5" s="1"/>
  <c r="N144" i="9"/>
  <c r="N145" i="5" s="1"/>
  <c r="N143" i="9"/>
  <c r="N144" i="5" s="1"/>
  <c r="N142" i="9"/>
  <c r="N143" i="5" s="1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2" i="5" s="1"/>
  <c r="N90" i="9"/>
  <c r="N91" i="5" s="1"/>
  <c r="N89" i="9"/>
  <c r="N90" i="5" s="1"/>
  <c r="N88" i="9"/>
  <c r="N89" i="5" s="1"/>
  <c r="N87" i="9"/>
  <c r="N88" i="5" s="1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2" i="5" s="1"/>
  <c r="N20" i="9"/>
  <c r="N21" i="5" s="1"/>
  <c r="N19" i="9"/>
  <c r="N20" i="5" s="1"/>
  <c r="N18" i="9"/>
  <c r="N19" i="5" s="1"/>
  <c r="N17" i="9"/>
  <c r="N18" i="5" s="1"/>
  <c r="N16" i="9"/>
  <c r="N15" i="9"/>
  <c r="N14" i="9"/>
  <c r="N13" i="9"/>
  <c r="N12" i="9"/>
  <c r="N11" i="9"/>
  <c r="N10" i="9"/>
  <c r="N9" i="9"/>
  <c r="N8" i="9"/>
  <c r="N7" i="9"/>
  <c r="M218" i="9"/>
  <c r="Y218" i="5"/>
  <c r="M217" i="9"/>
  <c r="Y217" i="5"/>
  <c r="M216" i="9"/>
  <c r="Y216" i="5"/>
  <c r="M215" i="9"/>
  <c r="Y215" i="5"/>
  <c r="M214" i="9"/>
  <c r="Y214" i="5"/>
  <c r="M213" i="9"/>
  <c r="Y213" i="5"/>
  <c r="M212" i="9"/>
  <c r="Y212" i="5"/>
  <c r="M211" i="9"/>
  <c r="Y211" i="5"/>
  <c r="M210" i="9"/>
  <c r="Y210" i="5"/>
  <c r="M209" i="9"/>
  <c r="Y209" i="5"/>
  <c r="M208" i="9"/>
  <c r="Y208" i="5"/>
  <c r="M207" i="9"/>
  <c r="Y207" i="5"/>
  <c r="M206" i="9"/>
  <c r="Y206" i="5"/>
  <c r="M205" i="9"/>
  <c r="Y205" i="5"/>
  <c r="M204" i="9"/>
  <c r="Y204" i="5"/>
  <c r="M203" i="9"/>
  <c r="Y203" i="5"/>
  <c r="M202" i="9"/>
  <c r="Y202" i="5"/>
  <c r="M201" i="9"/>
  <c r="Y201" i="5"/>
  <c r="M200" i="9"/>
  <c r="Y200" i="5"/>
  <c r="M199" i="9"/>
  <c r="Y199" i="5"/>
  <c r="M198" i="9"/>
  <c r="Y198" i="5"/>
  <c r="M197" i="9"/>
  <c r="Y197" i="5"/>
  <c r="M196" i="9"/>
  <c r="Y196" i="5"/>
  <c r="M195" i="9"/>
  <c r="Y195" i="5"/>
  <c r="M194" i="9"/>
  <c r="Y194" i="5"/>
  <c r="M193" i="9"/>
  <c r="Y193" i="5"/>
  <c r="M192" i="9"/>
  <c r="Y192" i="5"/>
  <c r="M191" i="9"/>
  <c r="Y191" i="5"/>
  <c r="M190" i="9"/>
  <c r="Y190" i="5"/>
  <c r="M189" i="9"/>
  <c r="Y189" i="5"/>
  <c r="M188" i="9"/>
  <c r="Y188" i="5"/>
  <c r="M187" i="9"/>
  <c r="Y187" i="5"/>
  <c r="M186" i="9"/>
  <c r="Y186" i="5"/>
  <c r="M185" i="9"/>
  <c r="Y185" i="5"/>
  <c r="M184" i="9"/>
  <c r="Y184" i="5"/>
  <c r="M183" i="9"/>
  <c r="Y183" i="5"/>
  <c r="M182" i="9"/>
  <c r="Y182" i="5"/>
  <c r="M181" i="9"/>
  <c r="Y181" i="5"/>
  <c r="M180" i="9"/>
  <c r="Y180" i="5"/>
  <c r="M179" i="9"/>
  <c r="Y179" i="5"/>
  <c r="M178" i="9"/>
  <c r="Y178" i="5"/>
  <c r="M177" i="9"/>
  <c r="Y177" i="5"/>
  <c r="M176" i="9"/>
  <c r="Y176" i="5"/>
  <c r="M175" i="9"/>
  <c r="Y175" i="5"/>
  <c r="M174" i="9"/>
  <c r="Y174" i="5"/>
  <c r="M173" i="9"/>
  <c r="Y173" i="5"/>
  <c r="M172" i="9"/>
  <c r="Y172" i="5"/>
  <c r="M171" i="9"/>
  <c r="Y171" i="5"/>
  <c r="M170" i="9"/>
  <c r="Y170" i="5"/>
  <c r="M169" i="9"/>
  <c r="Y169" i="5"/>
  <c r="M168" i="9"/>
  <c r="Y168" i="5"/>
  <c r="M167" i="9"/>
  <c r="Y167" i="5"/>
  <c r="M166" i="9"/>
  <c r="Y166" i="5"/>
  <c r="M165" i="9"/>
  <c r="Y165" i="5"/>
  <c r="M164" i="9"/>
  <c r="Y164" i="5"/>
  <c r="M163" i="9"/>
  <c r="Y163" i="5"/>
  <c r="M162" i="9"/>
  <c r="Y162" i="5"/>
  <c r="M161" i="9"/>
  <c r="Y161" i="5"/>
  <c r="M160" i="9"/>
  <c r="Y160" i="5"/>
  <c r="M159" i="9"/>
  <c r="Y159" i="5"/>
  <c r="M158" i="9"/>
  <c r="Y158" i="5"/>
  <c r="M157" i="9"/>
  <c r="Y157" i="5"/>
  <c r="M156" i="9"/>
  <c r="Y156" i="5"/>
  <c r="M155" i="9"/>
  <c r="Y155" i="5"/>
  <c r="M154" i="9"/>
  <c r="Y154" i="5"/>
  <c r="M153" i="9"/>
  <c r="Y153" i="5"/>
  <c r="M152" i="9"/>
  <c r="Y152" i="5"/>
  <c r="M151" i="9"/>
  <c r="Y151" i="5"/>
  <c r="M150" i="9"/>
  <c r="Y150" i="5"/>
  <c r="M149" i="9"/>
  <c r="Y149" i="5"/>
  <c r="M148" i="9"/>
  <c r="Y148" i="5"/>
  <c r="M147" i="9"/>
  <c r="Y147" i="5"/>
  <c r="M146" i="9"/>
  <c r="M147" i="5" s="1"/>
  <c r="Y146" i="5"/>
  <c r="M145" i="9"/>
  <c r="M146" i="5" s="1"/>
  <c r="Y145" i="5"/>
  <c r="M144" i="9"/>
  <c r="M145" i="5" s="1"/>
  <c r="Y144" i="5"/>
  <c r="M143" i="9"/>
  <c r="M144" i="5" s="1"/>
  <c r="Y143" i="5"/>
  <c r="M142" i="9"/>
  <c r="M143" i="5" s="1"/>
  <c r="Y142" i="5"/>
  <c r="M141" i="9"/>
  <c r="Y141" i="5"/>
  <c r="M140" i="9"/>
  <c r="Y140" i="5"/>
  <c r="M139" i="9"/>
  <c r="Y139" i="5"/>
  <c r="M138" i="9"/>
  <c r="Y138" i="5"/>
  <c r="M137" i="9"/>
  <c r="Y137" i="5"/>
  <c r="M136" i="9"/>
  <c r="Y136" i="5"/>
  <c r="M135" i="9"/>
  <c r="Y135" i="5"/>
  <c r="M134" i="9"/>
  <c r="Y134" i="5"/>
  <c r="M133" i="9"/>
  <c r="Y133" i="5"/>
  <c r="M132" i="9"/>
  <c r="Y132" i="5"/>
  <c r="M131" i="9"/>
  <c r="Y131" i="5"/>
  <c r="M130" i="9"/>
  <c r="Y130" i="5"/>
  <c r="M129" i="9"/>
  <c r="Y129" i="5"/>
  <c r="M128" i="9"/>
  <c r="Y128" i="5"/>
  <c r="M127" i="9"/>
  <c r="Y127" i="5"/>
  <c r="M126" i="9"/>
  <c r="Y126" i="5"/>
  <c r="M125" i="9"/>
  <c r="Y125" i="5"/>
  <c r="M124" i="9"/>
  <c r="Y124" i="5"/>
  <c r="M123" i="9"/>
  <c r="Y123" i="5"/>
  <c r="M122" i="9"/>
  <c r="Y122" i="5"/>
  <c r="M121" i="9"/>
  <c r="Y121" i="5"/>
  <c r="M120" i="9"/>
  <c r="Y120" i="5"/>
  <c r="M119" i="9"/>
  <c r="Y119" i="5"/>
  <c r="M118" i="9"/>
  <c r="Y118" i="5"/>
  <c r="M117" i="9"/>
  <c r="Y117" i="5"/>
  <c r="M116" i="9"/>
  <c r="Y116" i="5"/>
  <c r="M115" i="9"/>
  <c r="Y115" i="5"/>
  <c r="M114" i="9"/>
  <c r="Y114" i="5"/>
  <c r="M113" i="9"/>
  <c r="Y113" i="5"/>
  <c r="M112" i="9"/>
  <c r="Y112" i="5"/>
  <c r="M111" i="9"/>
  <c r="Y111" i="5"/>
  <c r="M110" i="9"/>
  <c r="Y110" i="5"/>
  <c r="M109" i="9"/>
  <c r="Y109" i="5"/>
  <c r="M108" i="9"/>
  <c r="Y108" i="5"/>
  <c r="M107" i="9"/>
  <c r="Y107" i="5"/>
  <c r="M106" i="9"/>
  <c r="Y106" i="5"/>
  <c r="M105" i="9"/>
  <c r="Y105" i="5"/>
  <c r="M104" i="9"/>
  <c r="Y104" i="5"/>
  <c r="M103" i="9"/>
  <c r="Y103" i="5"/>
  <c r="M102" i="9"/>
  <c r="Y102" i="5"/>
  <c r="M101" i="9"/>
  <c r="Y101" i="5"/>
  <c r="M100" i="9"/>
  <c r="Y100" i="5"/>
  <c r="M99" i="9"/>
  <c r="Y99" i="5"/>
  <c r="M98" i="9"/>
  <c r="Y98" i="5"/>
  <c r="M97" i="9"/>
  <c r="Y97" i="5"/>
  <c r="M96" i="9"/>
  <c r="Y96" i="5"/>
  <c r="M95" i="9"/>
  <c r="Y95" i="5"/>
  <c r="M94" i="9"/>
  <c r="Y94" i="5"/>
  <c r="M93" i="9"/>
  <c r="Y93" i="5"/>
  <c r="M92" i="9"/>
  <c r="Y92" i="5"/>
  <c r="M91" i="9"/>
  <c r="Y91" i="5"/>
  <c r="M90" i="9"/>
  <c r="Y90" i="5"/>
  <c r="M89" i="9"/>
  <c r="Y89" i="5"/>
  <c r="M88" i="9"/>
  <c r="Y88" i="5"/>
  <c r="M87" i="9"/>
  <c r="Y87" i="5"/>
  <c r="M86" i="9"/>
  <c r="L213" i="9"/>
  <c r="X213" i="5"/>
  <c r="L212" i="9"/>
  <c r="X212" i="5"/>
  <c r="L211" i="9"/>
  <c r="X211" i="5"/>
  <c r="L210" i="9"/>
  <c r="X210" i="5"/>
  <c r="L209" i="9"/>
  <c r="X209" i="5"/>
  <c r="L208" i="9"/>
  <c r="X208" i="5"/>
  <c r="L207" i="9"/>
  <c r="L206" i="9"/>
  <c r="L205" i="9"/>
  <c r="L204" i="9"/>
  <c r="L203" i="9"/>
  <c r="L202" i="9"/>
  <c r="X202" i="5"/>
  <c r="L201" i="9"/>
  <c r="X201" i="5"/>
  <c r="L200" i="9"/>
  <c r="X200" i="5"/>
  <c r="L199" i="9"/>
  <c r="X199" i="5"/>
  <c r="L198" i="9"/>
  <c r="X198" i="5"/>
  <c r="L197" i="9"/>
  <c r="X197" i="5"/>
  <c r="L196" i="9"/>
  <c r="X196" i="5"/>
  <c r="L195" i="9"/>
  <c r="X195" i="5"/>
  <c r="L194" i="9"/>
  <c r="X194" i="5"/>
  <c r="L193" i="9"/>
  <c r="X193" i="5"/>
  <c r="L192" i="9"/>
  <c r="X192" i="5"/>
  <c r="L191" i="9"/>
  <c r="X191" i="5"/>
  <c r="L190" i="9"/>
  <c r="X190" i="5"/>
  <c r="L189" i="9"/>
  <c r="X189" i="5"/>
  <c r="L188" i="9"/>
  <c r="X188" i="5"/>
  <c r="L187" i="9"/>
  <c r="X187" i="5"/>
  <c r="L186" i="9"/>
  <c r="X186" i="5"/>
  <c r="L185" i="9"/>
  <c r="X185" i="5"/>
  <c r="L184" i="9"/>
  <c r="X184" i="5"/>
  <c r="L183" i="9"/>
  <c r="X183" i="5"/>
  <c r="L182" i="9"/>
  <c r="X182" i="5"/>
  <c r="L181" i="9"/>
  <c r="X181" i="5"/>
  <c r="L180" i="9"/>
  <c r="X180" i="5"/>
  <c r="L179" i="9"/>
  <c r="X179" i="5"/>
  <c r="L178" i="9"/>
  <c r="X178" i="5"/>
  <c r="L177" i="9"/>
  <c r="X177" i="5"/>
  <c r="L176" i="9"/>
  <c r="X176" i="5"/>
  <c r="L175" i="9"/>
  <c r="X175" i="5"/>
  <c r="L174" i="9"/>
  <c r="X174" i="5"/>
  <c r="L173" i="9"/>
  <c r="X173" i="5"/>
  <c r="L172" i="9"/>
  <c r="X172" i="5"/>
  <c r="L171" i="9"/>
  <c r="X171" i="5"/>
  <c r="L170" i="9"/>
  <c r="X170" i="5"/>
  <c r="L169" i="9"/>
  <c r="X169" i="5"/>
  <c r="L168" i="9"/>
  <c r="X168" i="5"/>
  <c r="L167" i="9"/>
  <c r="X167" i="5"/>
  <c r="L166" i="9"/>
  <c r="X166" i="5"/>
  <c r="L165" i="9"/>
  <c r="X165" i="5"/>
  <c r="L164" i="9"/>
  <c r="X164" i="5"/>
  <c r="L163" i="9"/>
  <c r="X163" i="5"/>
  <c r="L162" i="9"/>
  <c r="X162" i="5"/>
  <c r="L161" i="9"/>
  <c r="X161" i="5"/>
  <c r="L160" i="9"/>
  <c r="X160" i="5"/>
  <c r="L159" i="9"/>
  <c r="X159" i="5"/>
  <c r="L158" i="9"/>
  <c r="X158" i="5"/>
  <c r="L157" i="9"/>
  <c r="X157" i="5"/>
  <c r="L156" i="9"/>
  <c r="X156" i="5"/>
  <c r="L155" i="9"/>
  <c r="X155" i="5"/>
  <c r="L154" i="9"/>
  <c r="X154" i="5"/>
  <c r="L153" i="9"/>
  <c r="X153" i="5"/>
  <c r="L152" i="9"/>
  <c r="X152" i="5"/>
  <c r="L151" i="9"/>
  <c r="X151" i="5"/>
  <c r="L150" i="9"/>
  <c r="X150" i="5"/>
  <c r="L149" i="9"/>
  <c r="X149" i="5"/>
  <c r="L148" i="9"/>
  <c r="X148" i="5"/>
  <c r="L147" i="9"/>
  <c r="L146" i="9"/>
  <c r="L145" i="9"/>
  <c r="L144" i="9"/>
  <c r="L143" i="9"/>
  <c r="L142" i="9"/>
  <c r="X142" i="5"/>
  <c r="L141" i="9"/>
  <c r="X141" i="5"/>
  <c r="L140" i="9"/>
  <c r="X140" i="5"/>
  <c r="L139" i="9"/>
  <c r="X139" i="5"/>
  <c r="L138" i="9"/>
  <c r="X138" i="5"/>
  <c r="L137" i="9"/>
  <c r="X137" i="5"/>
  <c r="L136" i="9"/>
  <c r="X136" i="5"/>
  <c r="L135" i="9"/>
  <c r="X135" i="5"/>
  <c r="L134" i="9"/>
  <c r="X134" i="5"/>
  <c r="L133" i="9"/>
  <c r="X133" i="5"/>
  <c r="L132" i="9"/>
  <c r="X132" i="5"/>
  <c r="L131" i="9"/>
  <c r="X131" i="5"/>
  <c r="L130" i="9"/>
  <c r="X130" i="5"/>
  <c r="L129" i="9"/>
  <c r="X129" i="5"/>
  <c r="L128" i="9"/>
  <c r="X128" i="5"/>
  <c r="L127" i="9"/>
  <c r="X127" i="5"/>
  <c r="L126" i="9"/>
  <c r="X126" i="5"/>
  <c r="L125" i="9"/>
  <c r="X125" i="5"/>
  <c r="L124" i="9"/>
  <c r="X124" i="5"/>
  <c r="L123" i="9"/>
  <c r="X123" i="5"/>
  <c r="L122" i="9"/>
  <c r="X122" i="5"/>
  <c r="L121" i="9"/>
  <c r="X121" i="5"/>
  <c r="L120" i="9"/>
  <c r="X120" i="5"/>
  <c r="L119" i="9"/>
  <c r="X119" i="5"/>
  <c r="L118" i="9"/>
  <c r="X118" i="5"/>
  <c r="L117" i="9"/>
  <c r="X117" i="5"/>
  <c r="L116" i="9"/>
  <c r="X116" i="5"/>
  <c r="L115" i="9"/>
  <c r="X115" i="5"/>
  <c r="L114" i="9"/>
  <c r="X114" i="5"/>
  <c r="L113" i="9"/>
  <c r="X113" i="5"/>
  <c r="L112" i="9"/>
  <c r="X112" i="5"/>
  <c r="L111" i="9"/>
  <c r="X111" i="5"/>
  <c r="L110" i="9"/>
  <c r="X110" i="5"/>
  <c r="L109" i="9"/>
  <c r="X109" i="5"/>
  <c r="L108" i="9"/>
  <c r="X108" i="5"/>
  <c r="L107" i="9"/>
  <c r="X107" i="5"/>
  <c r="L106" i="9"/>
  <c r="X106" i="5"/>
  <c r="L105" i="9"/>
  <c r="X105" i="5"/>
  <c r="L104" i="9"/>
  <c r="X104" i="5"/>
  <c r="L103" i="9"/>
  <c r="X103" i="5"/>
  <c r="L102" i="9"/>
  <c r="X102" i="5"/>
  <c r="L101" i="9"/>
  <c r="X101" i="5"/>
  <c r="L100" i="9"/>
  <c r="X100" i="5"/>
  <c r="L99" i="9"/>
  <c r="X99" i="5"/>
  <c r="L98" i="9"/>
  <c r="X98" i="5"/>
  <c r="L97" i="9"/>
  <c r="X97" i="5"/>
  <c r="L96" i="9"/>
  <c r="X96" i="5"/>
  <c r="L95" i="9"/>
  <c r="X95" i="5"/>
  <c r="L94" i="9"/>
  <c r="X94" i="5"/>
  <c r="L93" i="9"/>
  <c r="X93" i="5"/>
  <c r="L92" i="9"/>
  <c r="L91" i="9"/>
  <c r="L90" i="9"/>
  <c r="L89" i="9"/>
  <c r="L88" i="9"/>
  <c r="L87" i="9"/>
  <c r="X87" i="5"/>
  <c r="L86" i="9"/>
  <c r="W216" i="5"/>
  <c r="K215" i="9"/>
  <c r="W215" i="5"/>
  <c r="K214" i="9"/>
  <c r="W214" i="5"/>
  <c r="K213" i="9"/>
  <c r="W213" i="5"/>
  <c r="K212" i="9"/>
  <c r="W212" i="5"/>
  <c r="K211" i="9"/>
  <c r="W211" i="5"/>
  <c r="K210" i="9"/>
  <c r="W210" i="5"/>
  <c r="K209" i="9"/>
  <c r="W209" i="5"/>
  <c r="K208" i="9"/>
  <c r="W208" i="5"/>
  <c r="K207" i="9"/>
  <c r="W207" i="5"/>
  <c r="K206" i="9"/>
  <c r="W206" i="5"/>
  <c r="K205" i="9"/>
  <c r="W205" i="5"/>
  <c r="K204" i="9"/>
  <c r="W204" i="5"/>
  <c r="K203" i="9"/>
  <c r="W203" i="5"/>
  <c r="K202" i="9"/>
  <c r="W202" i="5"/>
  <c r="K201" i="9"/>
  <c r="W201" i="5"/>
  <c r="K200" i="9"/>
  <c r="W200" i="5"/>
  <c r="K199" i="9"/>
  <c r="W199" i="5"/>
  <c r="K198" i="9"/>
  <c r="W198" i="5"/>
  <c r="K197" i="9"/>
  <c r="W197" i="5"/>
  <c r="K196" i="9"/>
  <c r="W196" i="5"/>
  <c r="K195" i="9"/>
  <c r="W195" i="5"/>
  <c r="K194" i="9"/>
  <c r="W194" i="5"/>
  <c r="K193" i="9"/>
  <c r="W193" i="5"/>
  <c r="K192" i="9"/>
  <c r="W192" i="5"/>
  <c r="K191" i="9"/>
  <c r="W191" i="5"/>
  <c r="K190" i="9"/>
  <c r="W190" i="5"/>
  <c r="K189" i="9"/>
  <c r="W189" i="5"/>
  <c r="K188" i="9"/>
  <c r="W188" i="5"/>
  <c r="K187" i="9"/>
  <c r="W187" i="5"/>
  <c r="K186" i="9"/>
  <c r="W186" i="5"/>
  <c r="K185" i="9"/>
  <c r="W185" i="5"/>
  <c r="K184" i="9"/>
  <c r="W184" i="5"/>
  <c r="K183" i="9"/>
  <c r="W183" i="5"/>
  <c r="K182" i="9"/>
  <c r="W182" i="5"/>
  <c r="K181" i="9"/>
  <c r="W181" i="5"/>
  <c r="K180" i="9"/>
  <c r="W180" i="5"/>
  <c r="K179" i="9"/>
  <c r="W179" i="5"/>
  <c r="K178" i="9"/>
  <c r="W178" i="5"/>
  <c r="K177" i="9"/>
  <c r="W177" i="5"/>
  <c r="K176" i="9"/>
  <c r="W176" i="5"/>
  <c r="K175" i="9"/>
  <c r="W175" i="5"/>
  <c r="K174" i="9"/>
  <c r="W174" i="5"/>
  <c r="K173" i="9"/>
  <c r="W173" i="5"/>
  <c r="K172" i="9"/>
  <c r="W172" i="5"/>
  <c r="K171" i="9"/>
  <c r="W171" i="5"/>
  <c r="K170" i="9"/>
  <c r="W170" i="5"/>
  <c r="K169" i="9"/>
  <c r="W169" i="5"/>
  <c r="K168" i="9"/>
  <c r="W168" i="5"/>
  <c r="K167" i="9"/>
  <c r="W167" i="5"/>
  <c r="K166" i="9"/>
  <c r="W166" i="5"/>
  <c r="K165" i="9"/>
  <c r="W165" i="5"/>
  <c r="K164" i="9"/>
  <c r="W164" i="5"/>
  <c r="K163" i="9"/>
  <c r="W163" i="5"/>
  <c r="K162" i="9"/>
  <c r="W162" i="5"/>
  <c r="K161" i="9"/>
  <c r="W161" i="5"/>
  <c r="K160" i="9"/>
  <c r="W160" i="5"/>
  <c r="K159" i="9"/>
  <c r="W159" i="5"/>
  <c r="K158" i="9"/>
  <c r="W158" i="5"/>
  <c r="K157" i="9"/>
  <c r="W157" i="5"/>
  <c r="K156" i="9"/>
  <c r="W156" i="5"/>
  <c r="K155" i="9"/>
  <c r="W155" i="5"/>
  <c r="K154" i="9"/>
  <c r="W154" i="5"/>
  <c r="K153" i="9"/>
  <c r="W153" i="5"/>
  <c r="K152" i="9"/>
  <c r="W152" i="5"/>
  <c r="K151" i="9"/>
  <c r="W151" i="5"/>
  <c r="K150" i="9"/>
  <c r="W150" i="5"/>
  <c r="K149" i="9"/>
  <c r="W149" i="5"/>
  <c r="K148" i="9"/>
  <c r="W148" i="5"/>
  <c r="K147" i="9"/>
  <c r="W147" i="5"/>
  <c r="K146" i="9"/>
  <c r="W146" i="5"/>
  <c r="K145" i="9"/>
  <c r="W145" i="5"/>
  <c r="K144" i="9"/>
  <c r="W144" i="5"/>
  <c r="K143" i="9"/>
  <c r="W143" i="5"/>
  <c r="K142" i="9"/>
  <c r="W142" i="5"/>
  <c r="K141" i="9"/>
  <c r="W141" i="5"/>
  <c r="K140" i="9"/>
  <c r="W140" i="5"/>
  <c r="K139" i="9"/>
  <c r="W139" i="5"/>
  <c r="K138" i="9"/>
  <c r="W138" i="5"/>
  <c r="K137" i="9"/>
  <c r="W137" i="5"/>
  <c r="K136" i="9"/>
  <c r="W136" i="5"/>
  <c r="K135" i="9"/>
  <c r="W135" i="5"/>
  <c r="K134" i="9"/>
  <c r="W134" i="5"/>
  <c r="K133" i="9"/>
  <c r="W133" i="5"/>
  <c r="K132" i="9"/>
  <c r="W132" i="5"/>
  <c r="K131" i="9"/>
  <c r="W131" i="5"/>
  <c r="K130" i="9"/>
  <c r="W130" i="5"/>
  <c r="K129" i="9"/>
  <c r="W129" i="5"/>
  <c r="K128" i="9"/>
  <c r="W128" i="5"/>
  <c r="K127" i="9"/>
  <c r="W127" i="5"/>
  <c r="K126" i="9"/>
  <c r="W126" i="5"/>
  <c r="K125" i="9"/>
  <c r="W125" i="5"/>
  <c r="K124" i="9"/>
  <c r="W124" i="5"/>
  <c r="K123" i="9"/>
  <c r="W123" i="5"/>
  <c r="K122" i="9"/>
  <c r="W122" i="5"/>
  <c r="K121" i="9"/>
  <c r="W121" i="5"/>
  <c r="K120" i="9"/>
  <c r="W120" i="5"/>
  <c r="K119" i="9"/>
  <c r="W119" i="5"/>
  <c r="K118" i="9"/>
  <c r="W118" i="5"/>
  <c r="K117" i="9"/>
  <c r="W117" i="5"/>
  <c r="K116" i="9"/>
  <c r="W116" i="5"/>
  <c r="K115" i="9"/>
  <c r="W115" i="5"/>
  <c r="K114" i="9"/>
  <c r="W114" i="5"/>
  <c r="K113" i="9"/>
  <c r="W113" i="5"/>
  <c r="K112" i="9"/>
  <c r="W112" i="5"/>
  <c r="K111" i="9"/>
  <c r="W111" i="5"/>
  <c r="K110" i="9"/>
  <c r="W110" i="5"/>
  <c r="K109" i="9"/>
  <c r="W109" i="5"/>
  <c r="K108" i="9"/>
  <c r="W108" i="5"/>
  <c r="K107" i="9"/>
  <c r="W107" i="5"/>
  <c r="K106" i="9"/>
  <c r="W106" i="5"/>
  <c r="K105" i="9"/>
  <c r="W105" i="5"/>
  <c r="K104" i="9"/>
  <c r="W104" i="5"/>
  <c r="K103" i="9"/>
  <c r="W103" i="5"/>
  <c r="K102" i="9"/>
  <c r="W102" i="5"/>
  <c r="K101" i="9"/>
  <c r="W101" i="5"/>
  <c r="K100" i="9"/>
  <c r="W100" i="5"/>
  <c r="K99" i="9"/>
  <c r="W99" i="5"/>
  <c r="K98" i="9"/>
  <c r="W98" i="5"/>
  <c r="K97" i="9"/>
  <c r="W97" i="5"/>
  <c r="K96" i="9"/>
  <c r="W96" i="5"/>
  <c r="K95" i="9"/>
  <c r="W95" i="5"/>
  <c r="K94" i="9"/>
  <c r="W94" i="5"/>
  <c r="K93" i="9"/>
  <c r="W93" i="5"/>
  <c r="K92" i="9"/>
  <c r="W92" i="5"/>
  <c r="K91" i="9"/>
  <c r="W91" i="5"/>
  <c r="K90" i="9"/>
  <c r="W90" i="5"/>
  <c r="K89" i="9"/>
  <c r="W89" i="5"/>
  <c r="K88" i="9"/>
  <c r="W88" i="5"/>
  <c r="K87" i="9"/>
  <c r="W87" i="5"/>
  <c r="K86" i="9"/>
  <c r="J176" i="9"/>
  <c r="V176" i="5"/>
  <c r="J175" i="9"/>
  <c r="V175" i="5"/>
  <c r="J174" i="9"/>
  <c r="V174" i="5"/>
  <c r="J173" i="9"/>
  <c r="V173" i="5"/>
  <c r="J172" i="9"/>
  <c r="V172" i="5"/>
  <c r="J171" i="9"/>
  <c r="V171" i="5"/>
  <c r="J170" i="9"/>
  <c r="V170" i="5"/>
  <c r="J169" i="9"/>
  <c r="V169" i="5"/>
  <c r="J168" i="9"/>
  <c r="V168" i="5"/>
  <c r="J167" i="9"/>
  <c r="V167" i="5"/>
  <c r="J166" i="9"/>
  <c r="V166" i="5"/>
  <c r="J165" i="9"/>
  <c r="V165" i="5"/>
  <c r="J164" i="9"/>
  <c r="V164" i="5"/>
  <c r="J163" i="9"/>
  <c r="V163" i="5"/>
  <c r="J162" i="9"/>
  <c r="V162" i="5"/>
  <c r="J161" i="9"/>
  <c r="V161" i="5"/>
  <c r="J160" i="9"/>
  <c r="V160" i="5"/>
  <c r="J159" i="9"/>
  <c r="V159" i="5"/>
  <c r="J158" i="9"/>
  <c r="V158" i="5"/>
  <c r="J157" i="9"/>
  <c r="V157" i="5"/>
  <c r="J156" i="9"/>
  <c r="V156" i="5"/>
  <c r="J155" i="9"/>
  <c r="V155" i="5"/>
  <c r="J154" i="9"/>
  <c r="V154" i="5"/>
  <c r="J153" i="9"/>
  <c r="V153" i="5"/>
  <c r="J152" i="9"/>
  <c r="V152" i="5"/>
  <c r="J151" i="9"/>
  <c r="V151" i="5"/>
  <c r="J150" i="9"/>
  <c r="V150" i="5"/>
  <c r="J149" i="9"/>
  <c r="V149" i="5"/>
  <c r="J148" i="9"/>
  <c r="V148" i="5"/>
  <c r="J147" i="9"/>
  <c r="J146" i="9"/>
  <c r="J145" i="9"/>
  <c r="J144" i="9"/>
  <c r="J143" i="9"/>
  <c r="J142" i="9"/>
  <c r="V142" i="5"/>
  <c r="J141" i="9"/>
  <c r="V141" i="5"/>
  <c r="J140" i="9"/>
  <c r="V140" i="5"/>
  <c r="J139" i="9"/>
  <c r="V139" i="5"/>
  <c r="J138" i="9"/>
  <c r="V138" i="5"/>
  <c r="J137" i="9"/>
  <c r="V137" i="5"/>
  <c r="J136" i="9"/>
  <c r="V136" i="5"/>
  <c r="J135" i="9"/>
  <c r="V135" i="5"/>
  <c r="J134" i="9"/>
  <c r="V134" i="5"/>
  <c r="J133" i="9"/>
  <c r="V133" i="5"/>
  <c r="J132" i="9"/>
  <c r="V132" i="5"/>
  <c r="J131" i="9"/>
  <c r="V131" i="5"/>
  <c r="J130" i="9"/>
  <c r="V130" i="5"/>
  <c r="J129" i="9"/>
  <c r="V129" i="5"/>
  <c r="J128" i="9"/>
  <c r="V128" i="5"/>
  <c r="J127" i="9"/>
  <c r="V127" i="5"/>
  <c r="J126" i="9"/>
  <c r="V126" i="5"/>
  <c r="J125" i="9"/>
  <c r="V125" i="5"/>
  <c r="J124" i="9"/>
  <c r="V124" i="5"/>
  <c r="J123" i="9"/>
  <c r="V123" i="5"/>
  <c r="J122" i="9"/>
  <c r="V122" i="5"/>
  <c r="J121" i="9"/>
  <c r="V121" i="5"/>
  <c r="J120" i="9"/>
  <c r="V120" i="5"/>
  <c r="J119" i="9"/>
  <c r="V119" i="5"/>
  <c r="J118" i="9"/>
  <c r="V118" i="5"/>
  <c r="J117" i="9"/>
  <c r="V117" i="5"/>
  <c r="J116" i="9"/>
  <c r="V116" i="5"/>
  <c r="J115" i="9"/>
  <c r="V115" i="5"/>
  <c r="J114" i="9"/>
  <c r="V114" i="5"/>
  <c r="J113" i="9"/>
  <c r="V113" i="5"/>
  <c r="J112" i="9"/>
  <c r="V112" i="5"/>
  <c r="J111" i="9"/>
  <c r="V111" i="5"/>
  <c r="J110" i="9"/>
  <c r="V110" i="5"/>
  <c r="J109" i="9"/>
  <c r="V109" i="5"/>
  <c r="J108" i="9"/>
  <c r="V108" i="5"/>
  <c r="J107" i="9"/>
  <c r="V107" i="5"/>
  <c r="J106" i="9"/>
  <c r="V106" i="5"/>
  <c r="J105" i="9"/>
  <c r="V105" i="5"/>
  <c r="J104" i="9"/>
  <c r="V104" i="5"/>
  <c r="J103" i="9"/>
  <c r="V103" i="5"/>
  <c r="J102" i="9"/>
  <c r="V102" i="5"/>
  <c r="J101" i="9"/>
  <c r="V101" i="5"/>
  <c r="J100" i="9"/>
  <c r="V100" i="5"/>
  <c r="J99" i="9"/>
  <c r="V99" i="5"/>
  <c r="J98" i="9"/>
  <c r="V98" i="5"/>
  <c r="J97" i="9"/>
  <c r="V97" i="5"/>
  <c r="J96" i="9"/>
  <c r="V96" i="5"/>
  <c r="J95" i="9"/>
  <c r="V95" i="5"/>
  <c r="J94" i="9"/>
  <c r="V94" i="5"/>
  <c r="J93" i="9"/>
  <c r="V93" i="5"/>
  <c r="J92" i="9"/>
  <c r="J91" i="9"/>
  <c r="J90" i="9"/>
  <c r="J89" i="9"/>
  <c r="J88" i="9"/>
  <c r="J87" i="9"/>
  <c r="V87" i="5"/>
  <c r="U209" i="5"/>
  <c r="I208" i="9"/>
  <c r="U208" i="5"/>
  <c r="I207" i="9"/>
  <c r="U207" i="5"/>
  <c r="I206" i="9"/>
  <c r="U206" i="5"/>
  <c r="I205" i="9"/>
  <c r="U205" i="5"/>
  <c r="I204" i="9"/>
  <c r="U204" i="5"/>
  <c r="I203" i="9"/>
  <c r="U203" i="5"/>
  <c r="I202" i="9"/>
  <c r="U202" i="5"/>
  <c r="I201" i="9"/>
  <c r="U201" i="5"/>
  <c r="I200" i="9"/>
  <c r="U200" i="5"/>
  <c r="I199" i="9"/>
  <c r="U199" i="5"/>
  <c r="I198" i="9"/>
  <c r="U198" i="5"/>
  <c r="I197" i="9"/>
  <c r="U197" i="5"/>
  <c r="I196" i="9"/>
  <c r="U196" i="5"/>
  <c r="I195" i="9"/>
  <c r="U195" i="5"/>
  <c r="I194" i="9"/>
  <c r="U194" i="5"/>
  <c r="I193" i="9"/>
  <c r="U193" i="5"/>
  <c r="I192" i="9"/>
  <c r="U192" i="5"/>
  <c r="I191" i="9"/>
  <c r="U191" i="5"/>
  <c r="I190" i="9"/>
  <c r="U190" i="5"/>
  <c r="I189" i="9"/>
  <c r="U189" i="5"/>
  <c r="I188" i="9"/>
  <c r="U188" i="5"/>
  <c r="I187" i="9"/>
  <c r="U187" i="5"/>
  <c r="I186" i="9"/>
  <c r="U186" i="5"/>
  <c r="I185" i="9"/>
  <c r="U185" i="5"/>
  <c r="I184" i="9"/>
  <c r="U184" i="5"/>
  <c r="I183" i="9"/>
  <c r="U183" i="5"/>
  <c r="I182" i="9"/>
  <c r="U182" i="5"/>
  <c r="I181" i="9"/>
  <c r="U181" i="5"/>
  <c r="I180" i="9"/>
  <c r="U180" i="5"/>
  <c r="I179" i="9"/>
  <c r="U179" i="5"/>
  <c r="I178" i="9"/>
  <c r="U178" i="5"/>
  <c r="I177" i="9"/>
  <c r="U177" i="5"/>
  <c r="I176" i="9"/>
  <c r="U176" i="5"/>
  <c r="I175" i="9"/>
  <c r="U175" i="5"/>
  <c r="I174" i="9"/>
  <c r="U174" i="5"/>
  <c r="I173" i="9"/>
  <c r="U173" i="5"/>
  <c r="I172" i="9"/>
  <c r="U172" i="5"/>
  <c r="I171" i="9"/>
  <c r="U171" i="5"/>
  <c r="I170" i="9"/>
  <c r="U170" i="5"/>
  <c r="I169" i="9"/>
  <c r="U169" i="5"/>
  <c r="I168" i="9"/>
  <c r="U168" i="5"/>
  <c r="I167" i="9"/>
  <c r="U167" i="5"/>
  <c r="I166" i="9"/>
  <c r="I167" i="5" s="1"/>
  <c r="U166" i="5"/>
  <c r="I165" i="9"/>
  <c r="I166" i="5" s="1"/>
  <c r="U165" i="5"/>
  <c r="I164" i="9"/>
  <c r="I165" i="5" s="1"/>
  <c r="U164" i="5"/>
  <c r="I163" i="9"/>
  <c r="I164" i="5" s="1"/>
  <c r="U163" i="5"/>
  <c r="I162" i="9"/>
  <c r="I163" i="5" s="1"/>
  <c r="U162" i="5"/>
  <c r="I161" i="9"/>
  <c r="U161" i="5"/>
  <c r="I160" i="9"/>
  <c r="U160" i="5"/>
  <c r="I159" i="9"/>
  <c r="U159" i="5"/>
  <c r="I158" i="9"/>
  <c r="U158" i="5"/>
  <c r="I157" i="9"/>
  <c r="U157" i="5"/>
  <c r="I156" i="9"/>
  <c r="U156" i="5"/>
  <c r="I155" i="9"/>
  <c r="U155" i="5"/>
  <c r="I154" i="9"/>
  <c r="U154" i="5"/>
  <c r="I153" i="9"/>
  <c r="U153" i="5"/>
  <c r="I152" i="9"/>
  <c r="U152" i="5"/>
  <c r="I151" i="9"/>
  <c r="U151" i="5"/>
  <c r="I150" i="9"/>
  <c r="U150" i="5"/>
  <c r="I149" i="9"/>
  <c r="U149" i="5"/>
  <c r="I148" i="9"/>
  <c r="U148" i="5"/>
  <c r="I147" i="9"/>
  <c r="U147" i="5"/>
  <c r="I146" i="9"/>
  <c r="I147" i="5" s="1"/>
  <c r="U146" i="5"/>
  <c r="I145" i="9"/>
  <c r="I146" i="5" s="1"/>
  <c r="U145" i="5"/>
  <c r="I144" i="9"/>
  <c r="I145" i="5" s="1"/>
  <c r="U144" i="5"/>
  <c r="I143" i="9"/>
  <c r="I144" i="5" s="1"/>
  <c r="U143" i="5"/>
  <c r="I142" i="9"/>
  <c r="I143" i="5" s="1"/>
  <c r="U142" i="5"/>
  <c r="I141" i="9"/>
  <c r="U141" i="5"/>
  <c r="I140" i="9"/>
  <c r="U140" i="5"/>
  <c r="I139" i="9"/>
  <c r="U139" i="5"/>
  <c r="I138" i="9"/>
  <c r="U138" i="5"/>
  <c r="I137" i="9"/>
  <c r="U137" i="5"/>
  <c r="I136" i="9"/>
  <c r="U136" i="5"/>
  <c r="I135" i="9"/>
  <c r="U135" i="5"/>
  <c r="I134" i="9"/>
  <c r="U134" i="5"/>
  <c r="I133" i="9"/>
  <c r="U133" i="5"/>
  <c r="I132" i="9"/>
  <c r="U132" i="5"/>
  <c r="I131" i="9"/>
  <c r="I132" i="5" s="1"/>
  <c r="U131" i="5"/>
  <c r="I130" i="9"/>
  <c r="I131" i="5" s="1"/>
  <c r="U130" i="5"/>
  <c r="I129" i="9"/>
  <c r="I130" i="5" s="1"/>
  <c r="U129" i="5"/>
  <c r="I128" i="9"/>
  <c r="I129" i="5" s="1"/>
  <c r="U128" i="5"/>
  <c r="I127" i="9"/>
  <c r="I128" i="5" s="1"/>
  <c r="U127" i="5"/>
  <c r="I126" i="9"/>
  <c r="U126" i="5"/>
  <c r="I125" i="9"/>
  <c r="U125" i="5"/>
  <c r="I124" i="9"/>
  <c r="U124" i="5"/>
  <c r="I123" i="9"/>
  <c r="U123" i="5"/>
  <c r="I122" i="9"/>
  <c r="U122" i="5"/>
  <c r="I121" i="9"/>
  <c r="U121" i="5"/>
  <c r="I120" i="9"/>
  <c r="U120" i="5"/>
  <c r="I119" i="9"/>
  <c r="U119" i="5"/>
  <c r="I118" i="9"/>
  <c r="U118" i="5"/>
  <c r="I117" i="9"/>
  <c r="U117" i="5"/>
  <c r="I116" i="9"/>
  <c r="U116" i="5"/>
  <c r="I115" i="9"/>
  <c r="U115" i="5"/>
  <c r="I114" i="9"/>
  <c r="U114" i="5"/>
  <c r="I113" i="9"/>
  <c r="U113" i="5"/>
  <c r="I112" i="9"/>
  <c r="U112" i="5"/>
  <c r="I111" i="9"/>
  <c r="U111" i="5"/>
  <c r="I110" i="9"/>
  <c r="U110" i="5"/>
  <c r="I109" i="9"/>
  <c r="U109" i="5"/>
  <c r="I108" i="9"/>
  <c r="U108" i="5"/>
  <c r="I107" i="9"/>
  <c r="U107" i="5"/>
  <c r="I106" i="9"/>
  <c r="U106" i="5"/>
  <c r="I105" i="9"/>
  <c r="U105" i="5"/>
  <c r="I104" i="9"/>
  <c r="U104" i="5"/>
  <c r="I103" i="9"/>
  <c r="U103" i="5"/>
  <c r="I102" i="9"/>
  <c r="U102" i="5"/>
  <c r="I101" i="9"/>
  <c r="U101" i="5"/>
  <c r="I100" i="9"/>
  <c r="U100" i="5"/>
  <c r="I99" i="9"/>
  <c r="U99" i="5"/>
  <c r="I98" i="9"/>
  <c r="U98" i="5"/>
  <c r="I97" i="9"/>
  <c r="U97" i="5"/>
  <c r="I96" i="9"/>
  <c r="I97" i="5" s="1"/>
  <c r="U96" i="5"/>
  <c r="I95" i="9"/>
  <c r="I96" i="5" s="1"/>
  <c r="U95" i="5"/>
  <c r="I94" i="9"/>
  <c r="I95" i="5" s="1"/>
  <c r="U94" i="5"/>
  <c r="I93" i="9"/>
  <c r="I94" i="5" s="1"/>
  <c r="U93" i="5"/>
  <c r="I92" i="9"/>
  <c r="I93" i="5" s="1"/>
  <c r="U92" i="5"/>
  <c r="I91" i="9"/>
  <c r="I92" i="5" s="1"/>
  <c r="U91" i="5"/>
  <c r="I90" i="9"/>
  <c r="I91" i="5" s="1"/>
  <c r="U90" i="5"/>
  <c r="I89" i="9"/>
  <c r="I90" i="5" s="1"/>
  <c r="U89" i="5"/>
  <c r="I88" i="9"/>
  <c r="I89" i="5" s="1"/>
  <c r="U88" i="5"/>
  <c r="I87" i="9"/>
  <c r="I88" i="5" s="1"/>
  <c r="U87" i="5"/>
  <c r="I86" i="9"/>
  <c r="G221" i="9"/>
  <c r="S221" i="5"/>
  <c r="G220" i="9"/>
  <c r="S220" i="5"/>
  <c r="G219" i="9"/>
  <c r="S219" i="5"/>
  <c r="G218" i="9"/>
  <c r="S218" i="5"/>
  <c r="G217" i="9"/>
  <c r="S217" i="5"/>
  <c r="G216" i="9"/>
  <c r="S216" i="5"/>
  <c r="G215" i="9"/>
  <c r="S215" i="5"/>
  <c r="G214" i="9"/>
  <c r="S214" i="5"/>
  <c r="G213" i="9"/>
  <c r="S213" i="5"/>
  <c r="G212" i="9"/>
  <c r="S212" i="5"/>
  <c r="G211" i="9"/>
  <c r="S211" i="5"/>
  <c r="G210" i="9"/>
  <c r="S210" i="5"/>
  <c r="G209" i="9"/>
  <c r="S209" i="5"/>
  <c r="G208" i="9"/>
  <c r="S208" i="5"/>
  <c r="G207" i="9"/>
  <c r="S207" i="5"/>
  <c r="G206" i="9"/>
  <c r="S206" i="5"/>
  <c r="G205" i="9"/>
  <c r="S205" i="5"/>
  <c r="G204" i="9"/>
  <c r="S204" i="5"/>
  <c r="G203" i="9"/>
  <c r="S203" i="5"/>
  <c r="G202" i="9"/>
  <c r="S202" i="5"/>
  <c r="G201" i="9"/>
  <c r="S201" i="5"/>
  <c r="G200" i="9"/>
  <c r="S200" i="5"/>
  <c r="G199" i="9"/>
  <c r="S199" i="5"/>
  <c r="G198" i="9"/>
  <c r="S198" i="5"/>
  <c r="G197" i="9"/>
  <c r="S197" i="5"/>
  <c r="G196" i="9"/>
  <c r="S196" i="5"/>
  <c r="G195" i="9"/>
  <c r="S195" i="5"/>
  <c r="G194" i="9"/>
  <c r="S194" i="5"/>
  <c r="G193" i="9"/>
  <c r="S193" i="5"/>
  <c r="G192" i="9"/>
  <c r="S192" i="5"/>
  <c r="G191" i="9"/>
  <c r="S191" i="5"/>
  <c r="G190" i="9"/>
  <c r="S190" i="5"/>
  <c r="G189" i="9"/>
  <c r="S189" i="5"/>
  <c r="G188" i="9"/>
  <c r="S188" i="5"/>
  <c r="G187" i="9"/>
  <c r="S187" i="5"/>
  <c r="G186" i="9"/>
  <c r="S186" i="5"/>
  <c r="G185" i="9"/>
  <c r="S185" i="5"/>
  <c r="G184" i="9"/>
  <c r="S184" i="5"/>
  <c r="G183" i="9"/>
  <c r="S183" i="5"/>
  <c r="G182" i="9"/>
  <c r="S182" i="5"/>
  <c r="G181" i="9"/>
  <c r="S181" i="5"/>
  <c r="G180" i="9"/>
  <c r="S180" i="5"/>
  <c r="G179" i="9"/>
  <c r="S179" i="5"/>
  <c r="G178" i="9"/>
  <c r="S178" i="5"/>
  <c r="G177" i="9"/>
  <c r="S177" i="5"/>
  <c r="G176" i="9"/>
  <c r="S176" i="5"/>
  <c r="G175" i="9"/>
  <c r="S175" i="5"/>
  <c r="G174" i="9"/>
  <c r="S174" i="5"/>
  <c r="G173" i="9"/>
  <c r="S173" i="5"/>
  <c r="G172" i="9"/>
  <c r="S172" i="5"/>
  <c r="G171" i="9"/>
  <c r="S171" i="5"/>
  <c r="G170" i="9"/>
  <c r="S170" i="5"/>
  <c r="G169" i="9"/>
  <c r="S169" i="5"/>
  <c r="G168" i="9"/>
  <c r="S168" i="5"/>
  <c r="G167" i="9"/>
  <c r="S167" i="5"/>
  <c r="G166" i="9"/>
  <c r="S166" i="5"/>
  <c r="G165" i="9"/>
  <c r="S165" i="5"/>
  <c r="G164" i="9"/>
  <c r="S164" i="5"/>
  <c r="G163" i="9"/>
  <c r="S163" i="5"/>
  <c r="G162" i="9"/>
  <c r="S162" i="5"/>
  <c r="G161" i="9"/>
  <c r="S161" i="5"/>
  <c r="G160" i="9"/>
  <c r="S160" i="5"/>
  <c r="G159" i="9"/>
  <c r="S159" i="5"/>
  <c r="G158" i="9"/>
  <c r="S158" i="5"/>
  <c r="G157" i="9"/>
  <c r="S157" i="5"/>
  <c r="G156" i="9"/>
  <c r="S156" i="5"/>
  <c r="G155" i="9"/>
  <c r="S155" i="5"/>
  <c r="G154" i="9"/>
  <c r="S154" i="5"/>
  <c r="G153" i="9"/>
  <c r="S153" i="5"/>
  <c r="G152" i="9"/>
  <c r="S152" i="5"/>
  <c r="G151" i="9"/>
  <c r="S151" i="5"/>
  <c r="G150" i="9"/>
  <c r="S150" i="5"/>
  <c r="G149" i="9"/>
  <c r="S149" i="5"/>
  <c r="G148" i="9"/>
  <c r="S148" i="5"/>
  <c r="G147" i="9"/>
  <c r="S147" i="5"/>
  <c r="G146" i="9"/>
  <c r="G147" i="5" s="1"/>
  <c r="S146" i="5"/>
  <c r="G145" i="9"/>
  <c r="G146" i="5" s="1"/>
  <c r="S145" i="5"/>
  <c r="G144" i="9"/>
  <c r="G145" i="5" s="1"/>
  <c r="S144" i="5"/>
  <c r="G143" i="9"/>
  <c r="G144" i="5" s="1"/>
  <c r="S143" i="5"/>
  <c r="G142" i="9"/>
  <c r="G143" i="5" s="1"/>
  <c r="S142" i="5"/>
  <c r="G141" i="9"/>
  <c r="S141" i="5"/>
  <c r="G140" i="9"/>
  <c r="S140" i="5"/>
  <c r="G139" i="9"/>
  <c r="S139" i="5"/>
  <c r="G138" i="9"/>
  <c r="S138" i="5"/>
  <c r="G137" i="9"/>
  <c r="S137" i="5"/>
  <c r="G136" i="9"/>
  <c r="S136" i="5"/>
  <c r="G135" i="9"/>
  <c r="S135" i="5"/>
  <c r="G134" i="9"/>
  <c r="S134" i="5"/>
  <c r="G133" i="9"/>
  <c r="S133" i="5"/>
  <c r="G132" i="9"/>
  <c r="S132" i="5"/>
  <c r="G131" i="9"/>
  <c r="S131" i="5"/>
  <c r="G130" i="9"/>
  <c r="S130" i="5"/>
  <c r="G129" i="9"/>
  <c r="S129" i="5"/>
  <c r="G128" i="9"/>
  <c r="S128" i="5"/>
  <c r="G127" i="9"/>
  <c r="S127" i="5"/>
  <c r="G126" i="9"/>
  <c r="S126" i="5"/>
  <c r="G125" i="9"/>
  <c r="S125" i="5"/>
  <c r="G124" i="9"/>
  <c r="S124" i="5"/>
  <c r="G123" i="9"/>
  <c r="S123" i="5"/>
  <c r="G122" i="9"/>
  <c r="S122" i="5"/>
  <c r="G121" i="9"/>
  <c r="S121" i="5"/>
  <c r="G120" i="9"/>
  <c r="S120" i="5"/>
  <c r="G119" i="9"/>
  <c r="S119" i="5"/>
  <c r="G118" i="9"/>
  <c r="S118" i="5"/>
  <c r="G117" i="9"/>
  <c r="S117" i="5"/>
  <c r="G116" i="9"/>
  <c r="S116" i="5"/>
  <c r="G115" i="9"/>
  <c r="S115" i="5"/>
  <c r="G114" i="9"/>
  <c r="S114" i="5"/>
  <c r="G113" i="9"/>
  <c r="S113" i="5"/>
  <c r="G112" i="9"/>
  <c r="S112" i="5"/>
  <c r="G111" i="9"/>
  <c r="S111" i="5"/>
  <c r="G110" i="9"/>
  <c r="S110" i="5"/>
  <c r="G109" i="9"/>
  <c r="S109" i="5"/>
  <c r="G108" i="9"/>
  <c r="S108" i="5"/>
  <c r="G107" i="9"/>
  <c r="S107" i="5"/>
  <c r="G106" i="9"/>
  <c r="S106" i="5"/>
  <c r="G105" i="9"/>
  <c r="S105" i="5"/>
  <c r="G104" i="9"/>
  <c r="S104" i="5"/>
  <c r="G103" i="9"/>
  <c r="S103" i="5"/>
  <c r="G102" i="9"/>
  <c r="S102" i="5"/>
  <c r="G101" i="9"/>
  <c r="S101" i="5"/>
  <c r="G100" i="9"/>
  <c r="S100" i="5"/>
  <c r="G99" i="9"/>
  <c r="S99" i="5"/>
  <c r="G98" i="9"/>
  <c r="S98" i="5"/>
  <c r="G97" i="9"/>
  <c r="S97" i="5"/>
  <c r="G96" i="9"/>
  <c r="S96" i="5"/>
  <c r="G95" i="9"/>
  <c r="S95" i="5"/>
  <c r="G94" i="9"/>
  <c r="S94" i="5"/>
  <c r="G93" i="9"/>
  <c r="S93" i="5"/>
  <c r="G92" i="9"/>
  <c r="G91" i="9"/>
  <c r="G92" i="5" s="1"/>
  <c r="G90" i="9"/>
  <c r="G91" i="5" s="1"/>
  <c r="G89" i="9"/>
  <c r="G90" i="5" s="1"/>
  <c r="G88" i="9"/>
  <c r="G89" i="5" s="1"/>
  <c r="G87" i="9"/>
  <c r="G88" i="5" s="1"/>
  <c r="R209" i="5"/>
  <c r="F208" i="9"/>
  <c r="R208" i="5"/>
  <c r="F207" i="9"/>
  <c r="R207" i="5"/>
  <c r="F206" i="9"/>
  <c r="R206" i="5"/>
  <c r="F205" i="9"/>
  <c r="R205" i="5"/>
  <c r="F204" i="9"/>
  <c r="R204" i="5"/>
  <c r="F203" i="9"/>
  <c r="R203" i="5"/>
  <c r="F202" i="9"/>
  <c r="R202" i="5"/>
  <c r="F201" i="9"/>
  <c r="R201" i="5"/>
  <c r="F200" i="9"/>
  <c r="R200" i="5"/>
  <c r="F199" i="9"/>
  <c r="R199" i="5"/>
  <c r="F198" i="9"/>
  <c r="R198" i="5"/>
  <c r="F197" i="9"/>
  <c r="R197" i="5"/>
  <c r="F196" i="9"/>
  <c r="R196" i="5"/>
  <c r="F195" i="9"/>
  <c r="R195" i="5"/>
  <c r="F194" i="9"/>
  <c r="R194" i="5"/>
  <c r="F193" i="9"/>
  <c r="R193" i="5"/>
  <c r="F192" i="9"/>
  <c r="R192" i="5"/>
  <c r="F191" i="9"/>
  <c r="R191" i="5"/>
  <c r="F190" i="9"/>
  <c r="R190" i="5"/>
  <c r="F189" i="9"/>
  <c r="R189" i="5"/>
  <c r="F188" i="9"/>
  <c r="R188" i="5"/>
  <c r="F187" i="9"/>
  <c r="R187" i="5"/>
  <c r="F186" i="9"/>
  <c r="R186" i="5"/>
  <c r="F185" i="9"/>
  <c r="R185" i="5"/>
  <c r="F184" i="9"/>
  <c r="R184" i="5"/>
  <c r="F183" i="9"/>
  <c r="R183" i="5"/>
  <c r="F182" i="9"/>
  <c r="R182" i="5"/>
  <c r="F181" i="9"/>
  <c r="R181" i="5"/>
  <c r="F180" i="9"/>
  <c r="R180" i="5"/>
  <c r="F179" i="9"/>
  <c r="R179" i="5"/>
  <c r="F178" i="9"/>
  <c r="R178" i="5"/>
  <c r="F177" i="9"/>
  <c r="R177" i="5"/>
  <c r="F176" i="9"/>
  <c r="R176" i="5"/>
  <c r="F175" i="9"/>
  <c r="R175" i="5"/>
  <c r="F174" i="9"/>
  <c r="R174" i="5"/>
  <c r="F173" i="9"/>
  <c r="R173" i="5"/>
  <c r="F172" i="9"/>
  <c r="R172" i="5"/>
  <c r="F171" i="9"/>
  <c r="R171" i="5"/>
  <c r="F170" i="9"/>
  <c r="R170" i="5"/>
  <c r="F169" i="9"/>
  <c r="R169" i="5"/>
  <c r="F168" i="9"/>
  <c r="R168" i="5"/>
  <c r="F167" i="9"/>
  <c r="F166" i="9"/>
  <c r="F165" i="9"/>
  <c r="F164" i="9"/>
  <c r="F163" i="9"/>
  <c r="F162" i="9"/>
  <c r="R162" i="5"/>
  <c r="F161" i="9"/>
  <c r="R161" i="5"/>
  <c r="F160" i="9"/>
  <c r="R160" i="5"/>
  <c r="F159" i="9"/>
  <c r="R159" i="5"/>
  <c r="F158" i="9"/>
  <c r="R158" i="5"/>
  <c r="F157" i="9"/>
  <c r="R157" i="5"/>
  <c r="F156" i="9"/>
  <c r="R156" i="5"/>
  <c r="F155" i="9"/>
  <c r="R155" i="5"/>
  <c r="F154" i="9"/>
  <c r="R154" i="5"/>
  <c r="F153" i="9"/>
  <c r="R153" i="5"/>
  <c r="F152" i="9"/>
  <c r="R152" i="5"/>
  <c r="F151" i="9"/>
  <c r="R151" i="5"/>
  <c r="F150" i="9"/>
  <c r="R150" i="5"/>
  <c r="F149" i="9"/>
  <c r="R149" i="5"/>
  <c r="F148" i="9"/>
  <c r="R148" i="5"/>
  <c r="F147" i="9"/>
  <c r="F146" i="9"/>
  <c r="F145" i="9"/>
  <c r="F144" i="9"/>
  <c r="F143" i="9"/>
  <c r="F142" i="9"/>
  <c r="R142" i="5"/>
  <c r="F141" i="9"/>
  <c r="R141" i="5"/>
  <c r="F140" i="9"/>
  <c r="R140" i="5"/>
  <c r="F139" i="9"/>
  <c r="R139" i="5"/>
  <c r="F138" i="9"/>
  <c r="R138" i="5"/>
  <c r="F137" i="9"/>
  <c r="R137" i="5"/>
  <c r="F136" i="9"/>
  <c r="R136" i="5"/>
  <c r="F135" i="9"/>
  <c r="R135" i="5"/>
  <c r="F134" i="9"/>
  <c r="R134" i="5"/>
  <c r="F133" i="9"/>
  <c r="R133" i="5"/>
  <c r="F132" i="9"/>
  <c r="R132" i="5"/>
  <c r="F131" i="9"/>
  <c r="R131" i="5"/>
  <c r="F130" i="9"/>
  <c r="R130" i="5"/>
  <c r="F129" i="9"/>
  <c r="R129" i="5"/>
  <c r="F128" i="9"/>
  <c r="R128" i="5"/>
  <c r="F127" i="9"/>
  <c r="R127" i="5"/>
  <c r="F126" i="9"/>
  <c r="R126" i="5"/>
  <c r="F125" i="9"/>
  <c r="R125" i="5"/>
  <c r="F124" i="9"/>
  <c r="R124" i="5"/>
  <c r="F123" i="9"/>
  <c r="R123" i="5"/>
  <c r="F122" i="9"/>
  <c r="R122" i="5"/>
  <c r="F121" i="9"/>
  <c r="R121" i="5"/>
  <c r="F120" i="9"/>
  <c r="R120" i="5"/>
  <c r="F119" i="9"/>
  <c r="R119" i="5"/>
  <c r="F118" i="9"/>
  <c r="R118" i="5"/>
  <c r="F117" i="9"/>
  <c r="R117" i="5"/>
  <c r="F116" i="9"/>
  <c r="R116" i="5"/>
  <c r="F115" i="9"/>
  <c r="R115" i="5"/>
  <c r="F114" i="9"/>
  <c r="R114" i="5"/>
  <c r="F113" i="9"/>
  <c r="R113" i="5"/>
  <c r="F112" i="9"/>
  <c r="R112" i="5"/>
  <c r="F111" i="9"/>
  <c r="R111" i="5"/>
  <c r="F110" i="9"/>
  <c r="R110" i="5"/>
  <c r="F109" i="9"/>
  <c r="R109" i="5"/>
  <c r="F108" i="9"/>
  <c r="R108" i="5"/>
  <c r="F107" i="9"/>
  <c r="R107" i="5"/>
  <c r="F106" i="9"/>
  <c r="R106" i="5"/>
  <c r="F105" i="9"/>
  <c r="R105" i="5"/>
  <c r="F104" i="9"/>
  <c r="R104" i="5"/>
  <c r="F103" i="9"/>
  <c r="R103" i="5"/>
  <c r="F102" i="9"/>
  <c r="R102" i="5"/>
  <c r="F101" i="9"/>
  <c r="R101" i="5"/>
  <c r="F100" i="9"/>
  <c r="R100" i="5"/>
  <c r="F99" i="9"/>
  <c r="R99" i="5"/>
  <c r="F98" i="9"/>
  <c r="R98" i="5"/>
  <c r="F97" i="9"/>
  <c r="R97" i="5"/>
  <c r="F96" i="9"/>
  <c r="R96" i="5"/>
  <c r="F95" i="9"/>
  <c r="R95" i="5"/>
  <c r="F94" i="9"/>
  <c r="R94" i="5"/>
  <c r="F93" i="9"/>
  <c r="R93" i="5"/>
  <c r="F92" i="9"/>
  <c r="F91" i="9"/>
  <c r="F90" i="9"/>
  <c r="F89" i="9"/>
  <c r="F88" i="9"/>
  <c r="F87" i="9"/>
  <c r="E207" i="9"/>
  <c r="Q207" i="5"/>
  <c r="E206" i="9"/>
  <c r="Q206" i="5"/>
  <c r="E205" i="9"/>
  <c r="Q205" i="5"/>
  <c r="E204" i="9"/>
  <c r="Q204" i="5"/>
  <c r="E203" i="9"/>
  <c r="Q203" i="5"/>
  <c r="E202" i="9"/>
  <c r="Q202" i="5"/>
  <c r="E201" i="9"/>
  <c r="Q201" i="5"/>
  <c r="E200" i="9"/>
  <c r="Q200" i="5"/>
  <c r="E199" i="9"/>
  <c r="Q199" i="5"/>
  <c r="E198" i="9"/>
  <c r="Q198" i="5"/>
  <c r="E197" i="9"/>
  <c r="Q197" i="5"/>
  <c r="E196" i="9"/>
  <c r="Q196" i="5"/>
  <c r="E195" i="9"/>
  <c r="Q195" i="5"/>
  <c r="E194" i="9"/>
  <c r="Q194" i="5"/>
  <c r="E193" i="9"/>
  <c r="Q193" i="5"/>
  <c r="E192" i="9"/>
  <c r="Q192" i="5"/>
  <c r="E191" i="9"/>
  <c r="Q191" i="5"/>
  <c r="E190" i="9"/>
  <c r="Q190" i="5"/>
  <c r="E189" i="9"/>
  <c r="Q189" i="5"/>
  <c r="E188" i="9"/>
  <c r="Q188" i="5"/>
  <c r="E187" i="9"/>
  <c r="Q187" i="5"/>
  <c r="E186" i="9"/>
  <c r="Q186" i="5"/>
  <c r="E185" i="9"/>
  <c r="Q185" i="5"/>
  <c r="E184" i="9"/>
  <c r="Q184" i="5"/>
  <c r="E183" i="9"/>
  <c r="Q183" i="5"/>
  <c r="E182" i="9"/>
  <c r="Q182" i="5"/>
  <c r="E181" i="9"/>
  <c r="Q181" i="5"/>
  <c r="E180" i="9"/>
  <c r="Q180" i="5"/>
  <c r="E179" i="9"/>
  <c r="Q179" i="5"/>
  <c r="E178" i="9"/>
  <c r="Q178" i="5"/>
  <c r="E177" i="9"/>
  <c r="Q177" i="5"/>
  <c r="E176" i="9"/>
  <c r="Q176" i="5"/>
  <c r="E175" i="9"/>
  <c r="Q175" i="5"/>
  <c r="E174" i="9"/>
  <c r="Q174" i="5"/>
  <c r="E173" i="9"/>
  <c r="Q173" i="5"/>
  <c r="E172" i="9"/>
  <c r="Q172" i="5"/>
  <c r="E171" i="9"/>
  <c r="Q171" i="5"/>
  <c r="E170" i="9"/>
  <c r="Q170" i="5"/>
  <c r="E169" i="9"/>
  <c r="Q169" i="5"/>
  <c r="E168" i="9"/>
  <c r="Q168" i="5"/>
  <c r="E167" i="9"/>
  <c r="Q167" i="5"/>
  <c r="E166" i="9"/>
  <c r="E167" i="5" s="1"/>
  <c r="Q166" i="5"/>
  <c r="E165" i="9"/>
  <c r="E166" i="5" s="1"/>
  <c r="Q165" i="5"/>
  <c r="E164" i="9"/>
  <c r="E165" i="5" s="1"/>
  <c r="Q164" i="5"/>
  <c r="E163" i="9"/>
  <c r="E164" i="5" s="1"/>
  <c r="Q163" i="5"/>
  <c r="E162" i="9"/>
  <c r="E163" i="5" s="1"/>
  <c r="Q162" i="5"/>
  <c r="E161" i="9"/>
  <c r="Q161" i="5"/>
  <c r="E160" i="9"/>
  <c r="Q160" i="5"/>
  <c r="E159" i="9"/>
  <c r="Q159" i="5"/>
  <c r="E158" i="9"/>
  <c r="Q158" i="5"/>
  <c r="E157" i="9"/>
  <c r="Q157" i="5"/>
  <c r="E156" i="9"/>
  <c r="Q156" i="5"/>
  <c r="E155" i="9"/>
  <c r="Q155" i="5"/>
  <c r="E154" i="9"/>
  <c r="Q154" i="5"/>
  <c r="E153" i="9"/>
  <c r="Q153" i="5"/>
  <c r="E152" i="9"/>
  <c r="Q152" i="5"/>
  <c r="E151" i="9"/>
  <c r="Q151" i="5"/>
  <c r="E150" i="9"/>
  <c r="Q150" i="5"/>
  <c r="E149" i="9"/>
  <c r="Q149" i="5"/>
  <c r="E148" i="9"/>
  <c r="Q148" i="5"/>
  <c r="E147" i="9"/>
  <c r="Q147" i="5"/>
  <c r="E146" i="9"/>
  <c r="Q146" i="5"/>
  <c r="E145" i="9"/>
  <c r="Q145" i="5"/>
  <c r="E144" i="9"/>
  <c r="Q144" i="5"/>
  <c r="E143" i="9"/>
  <c r="Q143" i="5"/>
  <c r="E142" i="9"/>
  <c r="Q142" i="5"/>
  <c r="E141" i="9"/>
  <c r="Q141" i="5"/>
  <c r="E140" i="9"/>
  <c r="Q140" i="5"/>
  <c r="E139" i="9"/>
  <c r="Q139" i="5"/>
  <c r="E138" i="9"/>
  <c r="Q138" i="5"/>
  <c r="E137" i="9"/>
  <c r="Q137" i="5"/>
  <c r="E136" i="9"/>
  <c r="Q136" i="5"/>
  <c r="E135" i="9"/>
  <c r="Q135" i="5"/>
  <c r="E134" i="9"/>
  <c r="Q134" i="5"/>
  <c r="E133" i="9"/>
  <c r="Q133" i="5"/>
  <c r="E132" i="9"/>
  <c r="Q132" i="5"/>
  <c r="E131" i="9"/>
  <c r="Q131" i="5"/>
  <c r="E130" i="9"/>
  <c r="Q130" i="5"/>
  <c r="E129" i="9"/>
  <c r="Q129" i="5"/>
  <c r="E128" i="9"/>
  <c r="Q128" i="5"/>
  <c r="E127" i="9"/>
  <c r="Q127" i="5"/>
  <c r="E126" i="9"/>
  <c r="Q126" i="5"/>
  <c r="E125" i="9"/>
  <c r="Q125" i="5"/>
  <c r="E124" i="9"/>
  <c r="Q124" i="5"/>
  <c r="E123" i="9"/>
  <c r="Q123" i="5"/>
  <c r="E122" i="9"/>
  <c r="Q122" i="5"/>
  <c r="E121" i="9"/>
  <c r="Q121" i="5"/>
  <c r="E120" i="9"/>
  <c r="Q120" i="5"/>
  <c r="E119" i="9"/>
  <c r="Q119" i="5"/>
  <c r="E118" i="9"/>
  <c r="Q118" i="5"/>
  <c r="E117" i="9"/>
  <c r="Q117" i="5"/>
  <c r="E116" i="9"/>
  <c r="Q116" i="5"/>
  <c r="E115" i="9"/>
  <c r="Q115" i="5"/>
  <c r="E114" i="9"/>
  <c r="Q114" i="5"/>
  <c r="E113" i="9"/>
  <c r="Q113" i="5"/>
  <c r="E112" i="9"/>
  <c r="Q112" i="5"/>
  <c r="E111" i="9"/>
  <c r="Q111" i="5"/>
  <c r="E110" i="9"/>
  <c r="Q110" i="5"/>
  <c r="E109" i="9"/>
  <c r="Q109" i="5"/>
  <c r="E108" i="9"/>
  <c r="Q108" i="5"/>
  <c r="E107" i="9"/>
  <c r="Q107" i="5"/>
  <c r="E106" i="9"/>
  <c r="Q106" i="5"/>
  <c r="E105" i="9"/>
  <c r="Q105" i="5"/>
  <c r="E104" i="9"/>
  <c r="Q104" i="5"/>
  <c r="E103" i="9"/>
  <c r="Q103" i="5"/>
  <c r="E102" i="9"/>
  <c r="Q102" i="5"/>
  <c r="E101" i="9"/>
  <c r="Q101" i="5"/>
  <c r="E100" i="9"/>
  <c r="Q100" i="5"/>
  <c r="E99" i="9"/>
  <c r="Q99" i="5"/>
  <c r="E98" i="9"/>
  <c r="Q98" i="5"/>
  <c r="E97" i="9"/>
  <c r="Q97" i="5"/>
  <c r="E96" i="9"/>
  <c r="Q96" i="5"/>
  <c r="E95" i="9"/>
  <c r="Q95" i="5"/>
  <c r="E94" i="9"/>
  <c r="Q94" i="5"/>
  <c r="E93" i="9"/>
  <c r="Q93" i="5"/>
  <c r="E92" i="9"/>
  <c r="Q92" i="5"/>
  <c r="E91" i="9"/>
  <c r="Q91" i="5"/>
  <c r="E90" i="9"/>
  <c r="Q90" i="5"/>
  <c r="E89" i="9"/>
  <c r="Q89" i="5"/>
  <c r="E88" i="9"/>
  <c r="Q88" i="5"/>
  <c r="E87" i="9"/>
  <c r="Q87" i="5"/>
  <c r="E86" i="9"/>
  <c r="Q86" i="5"/>
  <c r="P322" i="9"/>
  <c r="D322" i="9"/>
  <c r="P321" i="9"/>
  <c r="D321" i="9"/>
  <c r="P320" i="9"/>
  <c r="D320" i="9"/>
  <c r="P319" i="9"/>
  <c r="D319" i="9"/>
  <c r="P318" i="9"/>
  <c r="D318" i="9"/>
  <c r="P317" i="9"/>
  <c r="D317" i="9"/>
  <c r="P316" i="9"/>
  <c r="D316" i="9"/>
  <c r="P315" i="9"/>
  <c r="D315" i="9"/>
  <c r="P314" i="9"/>
  <c r="D314" i="9"/>
  <c r="P313" i="9"/>
  <c r="D313" i="9"/>
  <c r="P312" i="9"/>
  <c r="D312" i="9"/>
  <c r="P311" i="9"/>
  <c r="D311" i="9"/>
  <c r="P310" i="9"/>
  <c r="D310" i="9"/>
  <c r="P309" i="9"/>
  <c r="D309" i="9"/>
  <c r="P308" i="9"/>
  <c r="D308" i="9"/>
  <c r="P307" i="9"/>
  <c r="D307" i="9"/>
  <c r="P306" i="9"/>
  <c r="D306" i="9"/>
  <c r="P305" i="9"/>
  <c r="D305" i="9"/>
  <c r="P304" i="9"/>
  <c r="D304" i="9"/>
  <c r="P303" i="9"/>
  <c r="D303" i="9"/>
  <c r="P302" i="9"/>
  <c r="D302" i="9"/>
  <c r="P301" i="9"/>
  <c r="D301" i="9"/>
  <c r="P300" i="9"/>
  <c r="D300" i="9"/>
  <c r="P299" i="9"/>
  <c r="D299" i="9"/>
  <c r="P298" i="9"/>
  <c r="D298" i="9"/>
  <c r="P297" i="9"/>
  <c r="D297" i="9"/>
  <c r="P296" i="9"/>
  <c r="D296" i="9"/>
  <c r="P295" i="9"/>
  <c r="D295" i="9"/>
  <c r="P294" i="9"/>
  <c r="D294" i="9"/>
  <c r="P293" i="9"/>
  <c r="D293" i="9"/>
  <c r="P292" i="9"/>
  <c r="D292" i="9"/>
  <c r="P291" i="9"/>
  <c r="D291" i="9"/>
  <c r="P290" i="9"/>
  <c r="D290" i="9"/>
  <c r="P289" i="9"/>
  <c r="D289" i="9"/>
  <c r="P288" i="9"/>
  <c r="D288" i="9"/>
  <c r="P287" i="9"/>
  <c r="D287" i="9"/>
  <c r="P286" i="9"/>
  <c r="D286" i="9"/>
  <c r="P285" i="9"/>
  <c r="D285" i="9"/>
  <c r="P284" i="9"/>
  <c r="D284" i="9"/>
  <c r="P283" i="9"/>
  <c r="D283" i="9"/>
  <c r="P282" i="9"/>
  <c r="D282" i="9"/>
  <c r="P281" i="9"/>
  <c r="D281" i="9"/>
  <c r="P280" i="9"/>
  <c r="D280" i="9"/>
  <c r="P279" i="9"/>
  <c r="D279" i="9"/>
  <c r="P278" i="9"/>
  <c r="D278" i="9"/>
  <c r="P277" i="9"/>
  <c r="D277" i="9"/>
  <c r="P276" i="9"/>
  <c r="D276" i="9"/>
  <c r="P275" i="9"/>
  <c r="D275" i="9"/>
  <c r="P274" i="9"/>
  <c r="D274" i="9"/>
  <c r="P273" i="9"/>
  <c r="D273" i="9"/>
  <c r="P272" i="9"/>
  <c r="D272" i="9"/>
  <c r="P271" i="9"/>
  <c r="D271" i="9"/>
  <c r="P270" i="9"/>
  <c r="D270" i="9"/>
  <c r="P269" i="9"/>
  <c r="D269" i="9"/>
  <c r="P268" i="9"/>
  <c r="D268" i="9"/>
  <c r="P267" i="9"/>
  <c r="D267" i="9"/>
  <c r="P266" i="9"/>
  <c r="D266" i="9"/>
  <c r="P265" i="9"/>
  <c r="D265" i="9"/>
  <c r="P264" i="9"/>
  <c r="D264" i="9"/>
  <c r="P263" i="9"/>
  <c r="D263" i="9"/>
  <c r="P262" i="9"/>
  <c r="D262" i="9"/>
  <c r="P261" i="9"/>
  <c r="D261" i="9"/>
  <c r="P260" i="9"/>
  <c r="D260" i="9"/>
  <c r="P259" i="9"/>
  <c r="D259" i="9"/>
  <c r="P258" i="9"/>
  <c r="D258" i="9"/>
  <c r="P257" i="9"/>
  <c r="D257" i="9"/>
  <c r="P256" i="9"/>
  <c r="D256" i="9"/>
  <c r="P255" i="9"/>
  <c r="D255" i="9"/>
  <c r="P254" i="9"/>
  <c r="D254" i="9"/>
  <c r="P253" i="9"/>
  <c r="D253" i="9"/>
  <c r="P252" i="9"/>
  <c r="D252" i="9"/>
  <c r="P251" i="9"/>
  <c r="D251" i="9"/>
  <c r="P250" i="9"/>
  <c r="D250" i="9"/>
  <c r="P249" i="9"/>
  <c r="D249" i="9"/>
  <c r="P248" i="9"/>
  <c r="D248" i="9"/>
  <c r="P247" i="9"/>
  <c r="D247" i="9"/>
  <c r="P246" i="9"/>
  <c r="D246" i="9"/>
  <c r="P245" i="9"/>
  <c r="D245" i="9"/>
  <c r="P244" i="9"/>
  <c r="D244" i="9"/>
  <c r="P243" i="9"/>
  <c r="D243" i="9"/>
  <c r="P242" i="9"/>
  <c r="D242" i="9"/>
  <c r="P241" i="9"/>
  <c r="D241" i="9"/>
  <c r="P240" i="9"/>
  <c r="D240" i="9"/>
  <c r="P239" i="9"/>
  <c r="D239" i="9"/>
  <c r="P238" i="9"/>
  <c r="D238" i="9"/>
  <c r="P237" i="9"/>
  <c r="D237" i="9"/>
  <c r="P236" i="9"/>
  <c r="D236" i="9"/>
  <c r="P235" i="9"/>
  <c r="D235" i="9"/>
  <c r="P234" i="9"/>
  <c r="D234" i="9"/>
  <c r="P233" i="9"/>
  <c r="D233" i="9"/>
  <c r="P232" i="9"/>
  <c r="D232" i="9"/>
  <c r="P231" i="9"/>
  <c r="D231" i="9"/>
  <c r="P230" i="9"/>
  <c r="D230" i="9"/>
  <c r="P229" i="9"/>
  <c r="D229" i="9"/>
  <c r="P228" i="9"/>
  <c r="D228" i="9"/>
  <c r="P227" i="9"/>
  <c r="D227" i="9"/>
  <c r="P226" i="9"/>
  <c r="D226" i="9"/>
  <c r="P225" i="9"/>
  <c r="D225" i="9"/>
  <c r="P224" i="9"/>
  <c r="D224" i="9"/>
  <c r="P223" i="9"/>
  <c r="D223" i="9"/>
  <c r="P222" i="9"/>
  <c r="D222" i="9"/>
  <c r="P221" i="9"/>
  <c r="D221" i="9"/>
  <c r="P220" i="9"/>
  <c r="D220" i="9"/>
  <c r="P219" i="9"/>
  <c r="D219" i="9"/>
  <c r="P218" i="9"/>
  <c r="D218" i="9"/>
  <c r="P217" i="9"/>
  <c r="D217" i="9"/>
  <c r="P216" i="9"/>
  <c r="D216" i="9"/>
  <c r="P215" i="9"/>
  <c r="D215" i="9"/>
  <c r="P214" i="9"/>
  <c r="D214" i="9"/>
  <c r="P213" i="9"/>
  <c r="D213" i="9"/>
  <c r="P212" i="9"/>
  <c r="D212" i="9"/>
  <c r="P211" i="9"/>
  <c r="D211" i="9"/>
  <c r="P210" i="9"/>
  <c r="D210" i="9"/>
  <c r="P209" i="9"/>
  <c r="D209" i="9"/>
  <c r="P208" i="9"/>
  <c r="D208" i="9"/>
  <c r="P207" i="9"/>
  <c r="D207" i="9"/>
  <c r="P206" i="9"/>
  <c r="D206" i="9"/>
  <c r="P205" i="9"/>
  <c r="D205" i="9"/>
  <c r="P204" i="9"/>
  <c r="D204" i="9"/>
  <c r="P203" i="9"/>
  <c r="D203" i="9"/>
  <c r="P202" i="9"/>
  <c r="D202" i="9"/>
  <c r="P201" i="9"/>
  <c r="D201" i="9"/>
  <c r="P200" i="9"/>
  <c r="D200" i="9"/>
  <c r="P199" i="9"/>
  <c r="D199" i="9"/>
  <c r="P198" i="9"/>
  <c r="D198" i="9"/>
  <c r="P197" i="9"/>
  <c r="D197" i="9"/>
  <c r="P196" i="9"/>
  <c r="D196" i="9"/>
  <c r="P195" i="9"/>
  <c r="D195" i="9"/>
  <c r="P194" i="9"/>
  <c r="D194" i="9"/>
  <c r="P193" i="9"/>
  <c r="D193" i="9"/>
  <c r="P192" i="9"/>
  <c r="D192" i="9"/>
  <c r="P191" i="9"/>
  <c r="D191" i="9"/>
  <c r="P190" i="9"/>
  <c r="D190" i="9"/>
  <c r="P189" i="9"/>
  <c r="D189" i="9"/>
  <c r="P188" i="9"/>
  <c r="D188" i="9"/>
  <c r="P187" i="9"/>
  <c r="D187" i="9"/>
  <c r="P186" i="9"/>
  <c r="D186" i="9"/>
  <c r="P185" i="9"/>
  <c r="D185" i="9"/>
  <c r="P184" i="9"/>
  <c r="D184" i="9"/>
  <c r="P183" i="9"/>
  <c r="D183" i="9"/>
  <c r="P182" i="9"/>
  <c r="D182" i="9"/>
  <c r="P181" i="9"/>
  <c r="D181" i="9"/>
  <c r="P180" i="9"/>
  <c r="D180" i="9"/>
  <c r="P179" i="9"/>
  <c r="D179" i="9"/>
  <c r="P178" i="9"/>
  <c r="D178" i="9"/>
  <c r="P177" i="9"/>
  <c r="D177" i="9"/>
  <c r="P176" i="9"/>
  <c r="D176" i="9"/>
  <c r="P175" i="9"/>
  <c r="D175" i="9"/>
  <c r="P174" i="9"/>
  <c r="D174" i="9"/>
  <c r="P173" i="9"/>
  <c r="D173" i="9"/>
  <c r="P172" i="9"/>
  <c r="D172" i="9"/>
  <c r="P171" i="9"/>
  <c r="D171" i="9"/>
  <c r="P170" i="9"/>
  <c r="D170" i="9"/>
  <c r="P169" i="9"/>
  <c r="D169" i="9"/>
  <c r="P168" i="9"/>
  <c r="D168" i="9"/>
  <c r="P167" i="9"/>
  <c r="D167" i="9"/>
  <c r="P166" i="9"/>
  <c r="D166" i="9"/>
  <c r="P165" i="9"/>
  <c r="D165" i="9"/>
  <c r="P164" i="9"/>
  <c r="D164" i="9"/>
  <c r="P163" i="9"/>
  <c r="D163" i="9"/>
  <c r="P162" i="9"/>
  <c r="D162" i="9"/>
  <c r="P161" i="9"/>
  <c r="D161" i="9"/>
  <c r="P160" i="9"/>
  <c r="D160" i="9"/>
  <c r="P159" i="9"/>
  <c r="D159" i="9"/>
  <c r="P158" i="9"/>
  <c r="D158" i="9"/>
  <c r="P157" i="9"/>
  <c r="D157" i="9"/>
  <c r="P156" i="9"/>
  <c r="D156" i="9"/>
  <c r="P155" i="9"/>
  <c r="D155" i="9"/>
  <c r="P154" i="9"/>
  <c r="D154" i="9"/>
  <c r="P153" i="9"/>
  <c r="D153" i="9"/>
  <c r="P152" i="9"/>
  <c r="D152" i="9"/>
  <c r="P151" i="9"/>
  <c r="D151" i="9"/>
  <c r="P150" i="9"/>
  <c r="D150" i="9"/>
  <c r="P149" i="9"/>
  <c r="D149" i="9"/>
  <c r="P148" i="9"/>
  <c r="D148" i="9"/>
  <c r="P147" i="9"/>
  <c r="D147" i="9"/>
  <c r="P146" i="9"/>
  <c r="D146" i="9"/>
  <c r="D147" i="5" s="1"/>
  <c r="P145" i="9"/>
  <c r="D145" i="9"/>
  <c r="D146" i="5" s="1"/>
  <c r="P144" i="9"/>
  <c r="D144" i="9"/>
  <c r="D145" i="5" s="1"/>
  <c r="P143" i="9"/>
  <c r="D143" i="9"/>
  <c r="D144" i="5" s="1"/>
  <c r="P142" i="9"/>
  <c r="D142" i="9"/>
  <c r="D143" i="5" s="1"/>
  <c r="P141" i="9"/>
  <c r="D141" i="9"/>
  <c r="P140" i="9"/>
  <c r="D140" i="9"/>
  <c r="P139" i="9"/>
  <c r="D139" i="9"/>
  <c r="P138" i="9"/>
  <c r="D138" i="9"/>
  <c r="P137" i="9"/>
  <c r="D137" i="9"/>
  <c r="P136" i="9"/>
  <c r="D136" i="9"/>
  <c r="P135" i="9"/>
  <c r="D135" i="9"/>
  <c r="P134" i="9"/>
  <c r="D134" i="9"/>
  <c r="P133" i="9"/>
  <c r="D133" i="9"/>
  <c r="P132" i="9"/>
  <c r="D132" i="9"/>
  <c r="P131" i="9"/>
  <c r="D131" i="9"/>
  <c r="P130" i="9"/>
  <c r="D130" i="9"/>
  <c r="P129" i="9"/>
  <c r="D129" i="9"/>
  <c r="P128" i="9"/>
  <c r="D128" i="9"/>
  <c r="P127" i="9"/>
  <c r="D127" i="9"/>
  <c r="P126" i="9"/>
  <c r="D126" i="9"/>
  <c r="P125" i="9"/>
  <c r="D125" i="9"/>
  <c r="P124" i="9"/>
  <c r="D124" i="9"/>
  <c r="P123" i="9"/>
  <c r="D123" i="9"/>
  <c r="Y86" i="5"/>
  <c r="M85" i="9"/>
  <c r="Y85" i="5"/>
  <c r="M84" i="9"/>
  <c r="Y84" i="5"/>
  <c r="M83" i="9"/>
  <c r="Y83" i="5"/>
  <c r="M82" i="9"/>
  <c r="Y82" i="5"/>
  <c r="M81" i="9"/>
  <c r="Y81" i="5"/>
  <c r="M80" i="9"/>
  <c r="Y80" i="5"/>
  <c r="M79" i="9"/>
  <c r="Y79" i="5"/>
  <c r="M78" i="9"/>
  <c r="Y78" i="5"/>
  <c r="M77" i="9"/>
  <c r="Y77" i="5"/>
  <c r="M76" i="9"/>
  <c r="Y76" i="5"/>
  <c r="M75" i="9"/>
  <c r="Y75" i="5"/>
  <c r="M74" i="9"/>
  <c r="Y74" i="5"/>
  <c r="M73" i="9"/>
  <c r="Y73" i="5"/>
  <c r="M72" i="9"/>
  <c r="Y72" i="5"/>
  <c r="M71" i="9"/>
  <c r="Y71" i="5"/>
  <c r="M70" i="9"/>
  <c r="Y70" i="5"/>
  <c r="M69" i="9"/>
  <c r="Y69" i="5"/>
  <c r="M68" i="9"/>
  <c r="Y68" i="5"/>
  <c r="M67" i="9"/>
  <c r="Y67" i="5"/>
  <c r="M66" i="9"/>
  <c r="M67" i="5" s="1"/>
  <c r="Y66" i="5"/>
  <c r="M65" i="9"/>
  <c r="M66" i="5" s="1"/>
  <c r="Y65" i="5"/>
  <c r="M64" i="9"/>
  <c r="M65" i="5" s="1"/>
  <c r="Y64" i="5"/>
  <c r="M63" i="9"/>
  <c r="M64" i="5" s="1"/>
  <c r="Y63" i="5"/>
  <c r="M62" i="9"/>
  <c r="M63" i="5" s="1"/>
  <c r="Y62" i="5"/>
  <c r="M61" i="9"/>
  <c r="Y61" i="5"/>
  <c r="M60" i="9"/>
  <c r="Y60" i="5"/>
  <c r="M59" i="9"/>
  <c r="Y59" i="5"/>
  <c r="M58" i="9"/>
  <c r="Y58" i="5"/>
  <c r="M57" i="9"/>
  <c r="Y57" i="5"/>
  <c r="M56" i="9"/>
  <c r="Y56" i="5"/>
  <c r="M55" i="9"/>
  <c r="Y55" i="5"/>
  <c r="M54" i="9"/>
  <c r="Y54" i="5"/>
  <c r="M53" i="9"/>
  <c r="Y53" i="5"/>
  <c r="M52" i="9"/>
  <c r="Y52" i="5"/>
  <c r="M51" i="9"/>
  <c r="Y51" i="5"/>
  <c r="M50" i="9"/>
  <c r="Y50" i="5"/>
  <c r="M49" i="9"/>
  <c r="Y49" i="5"/>
  <c r="M48" i="9"/>
  <c r="Y48" i="5"/>
  <c r="M47" i="9"/>
  <c r="Y47" i="5"/>
  <c r="M46" i="9"/>
  <c r="Y46" i="5"/>
  <c r="M45" i="9"/>
  <c r="Y45" i="5"/>
  <c r="M44" i="9"/>
  <c r="Y44" i="5"/>
  <c r="M43" i="9"/>
  <c r="Y43" i="5"/>
  <c r="M42" i="9"/>
  <c r="Y42" i="5"/>
  <c r="M41" i="9"/>
  <c r="Y41" i="5"/>
  <c r="M40" i="9"/>
  <c r="Y40" i="5"/>
  <c r="M39" i="9"/>
  <c r="Y39" i="5"/>
  <c r="M38" i="9"/>
  <c r="Y38" i="5"/>
  <c r="M37" i="9"/>
  <c r="Y37" i="5"/>
  <c r="M36" i="9"/>
  <c r="Y36" i="5"/>
  <c r="M35" i="9"/>
  <c r="Y35" i="5"/>
  <c r="M34" i="9"/>
  <c r="Y34" i="5"/>
  <c r="M33" i="9"/>
  <c r="Y33" i="5"/>
  <c r="M32" i="9"/>
  <c r="Y32" i="5"/>
  <c r="M31" i="9"/>
  <c r="Y31" i="5"/>
  <c r="M30" i="9"/>
  <c r="Y30" i="5"/>
  <c r="M29" i="9"/>
  <c r="Y29" i="5"/>
  <c r="M28" i="9"/>
  <c r="Y28" i="5"/>
  <c r="M27" i="9"/>
  <c r="Y27" i="5"/>
  <c r="M26" i="9"/>
  <c r="Y26" i="5"/>
  <c r="M25" i="9"/>
  <c r="Y25" i="5"/>
  <c r="M24" i="9"/>
  <c r="Y24" i="5"/>
  <c r="M23" i="9"/>
  <c r="Y23" i="5"/>
  <c r="M22" i="9"/>
  <c r="Y22" i="5"/>
  <c r="M21" i="9"/>
  <c r="Y21" i="5"/>
  <c r="M20" i="9"/>
  <c r="Y20" i="5"/>
  <c r="M19" i="9"/>
  <c r="Y19" i="5"/>
  <c r="M18" i="9"/>
  <c r="Y18" i="5"/>
  <c r="M17" i="9"/>
  <c r="Y17" i="5"/>
  <c r="M16" i="9"/>
  <c r="Y16" i="5"/>
  <c r="M15" i="9"/>
  <c r="Y15" i="5"/>
  <c r="M14" i="9"/>
  <c r="Y14" i="5"/>
  <c r="M13" i="9"/>
  <c r="Y13" i="5"/>
  <c r="M12" i="9"/>
  <c r="Y12" i="5"/>
  <c r="M11" i="9"/>
  <c r="Y11" i="5"/>
  <c r="M10" i="9"/>
  <c r="Y10" i="5"/>
  <c r="M9" i="9"/>
  <c r="Y9" i="5"/>
  <c r="M8" i="9"/>
  <c r="Y8" i="5"/>
  <c r="M7" i="9"/>
  <c r="X86" i="5"/>
  <c r="L85" i="9"/>
  <c r="X85" i="5"/>
  <c r="L84" i="9"/>
  <c r="X84" i="5"/>
  <c r="L83" i="9"/>
  <c r="X83" i="5"/>
  <c r="L82" i="9"/>
  <c r="X82" i="5"/>
  <c r="L81" i="9"/>
  <c r="X81" i="5"/>
  <c r="L80" i="9"/>
  <c r="X80" i="5"/>
  <c r="L79" i="9"/>
  <c r="X79" i="5"/>
  <c r="L78" i="9"/>
  <c r="X78" i="5"/>
  <c r="L77" i="9"/>
  <c r="X77" i="5"/>
  <c r="L76" i="9"/>
  <c r="X76" i="5"/>
  <c r="L75" i="9"/>
  <c r="X75" i="5"/>
  <c r="L74" i="9"/>
  <c r="X74" i="5"/>
  <c r="L73" i="9"/>
  <c r="X73" i="5"/>
  <c r="L72" i="9"/>
  <c r="X72" i="5"/>
  <c r="L71" i="9"/>
  <c r="X71" i="5"/>
  <c r="L70" i="9"/>
  <c r="X70" i="5"/>
  <c r="L69" i="9"/>
  <c r="X69" i="5"/>
  <c r="L68" i="9"/>
  <c r="X68" i="5"/>
  <c r="L67" i="9"/>
  <c r="X67" i="5"/>
  <c r="L66" i="9"/>
  <c r="X66" i="5"/>
  <c r="L65" i="9"/>
  <c r="X65" i="5"/>
  <c r="L64" i="9"/>
  <c r="X64" i="5"/>
  <c r="L63" i="9"/>
  <c r="X63" i="5"/>
  <c r="L62" i="9"/>
  <c r="X62" i="5"/>
  <c r="L61" i="9"/>
  <c r="X61" i="5"/>
  <c r="L60" i="9"/>
  <c r="X60" i="5"/>
  <c r="L59" i="9"/>
  <c r="X59" i="5"/>
  <c r="L58" i="9"/>
  <c r="X58" i="5"/>
  <c r="L57" i="9"/>
  <c r="X57" i="5"/>
  <c r="L56" i="9"/>
  <c r="X56" i="5"/>
  <c r="L55" i="9"/>
  <c r="X55" i="5"/>
  <c r="L54" i="9"/>
  <c r="X54" i="5"/>
  <c r="L53" i="9"/>
  <c r="X53" i="5"/>
  <c r="L52" i="9"/>
  <c r="X52" i="5"/>
  <c r="L51" i="9"/>
  <c r="X51" i="5"/>
  <c r="L50" i="9"/>
  <c r="X50" i="5"/>
  <c r="L49" i="9"/>
  <c r="X49" i="5"/>
  <c r="L48" i="9"/>
  <c r="X48" i="5"/>
  <c r="L47" i="9"/>
  <c r="X47" i="5"/>
  <c r="L46" i="9"/>
  <c r="X46" i="5"/>
  <c r="L45" i="9"/>
  <c r="X45" i="5"/>
  <c r="L44" i="9"/>
  <c r="X44" i="5"/>
  <c r="L43" i="9"/>
  <c r="X43" i="5"/>
  <c r="L42" i="9"/>
  <c r="X42" i="5"/>
  <c r="L41" i="9"/>
  <c r="X41" i="5"/>
  <c r="L40" i="9"/>
  <c r="X40" i="5"/>
  <c r="L39" i="9"/>
  <c r="X39" i="5"/>
  <c r="L38" i="9"/>
  <c r="X38" i="5"/>
  <c r="L37" i="9"/>
  <c r="X37" i="5"/>
  <c r="L36" i="9"/>
  <c r="X36" i="5"/>
  <c r="L35" i="9"/>
  <c r="X35" i="5"/>
  <c r="L34" i="9"/>
  <c r="X34" i="5"/>
  <c r="L33" i="9"/>
  <c r="X33" i="5"/>
  <c r="L32" i="9"/>
  <c r="X32" i="5"/>
  <c r="L31" i="9"/>
  <c r="X31" i="5"/>
  <c r="L30" i="9"/>
  <c r="X30" i="5"/>
  <c r="L29" i="9"/>
  <c r="X29" i="5"/>
  <c r="L28" i="9"/>
  <c r="X28" i="5"/>
  <c r="L27" i="9"/>
  <c r="X27" i="5"/>
  <c r="L26" i="9"/>
  <c r="X26" i="5"/>
  <c r="L25" i="9"/>
  <c r="X25" i="5"/>
  <c r="L24" i="9"/>
  <c r="X24" i="5"/>
  <c r="L23" i="9"/>
  <c r="X23" i="5"/>
  <c r="L22" i="9"/>
  <c r="X22" i="5"/>
  <c r="L21" i="9"/>
  <c r="X21" i="5"/>
  <c r="L20" i="9"/>
  <c r="X20" i="5"/>
  <c r="L19" i="9"/>
  <c r="X19" i="5"/>
  <c r="L18" i="9"/>
  <c r="X18" i="5"/>
  <c r="L17" i="9"/>
  <c r="X17" i="5"/>
  <c r="L16" i="9"/>
  <c r="X16" i="5"/>
  <c r="L15" i="9"/>
  <c r="X15" i="5"/>
  <c r="L14" i="9"/>
  <c r="X14" i="5"/>
  <c r="L13" i="9"/>
  <c r="X13" i="5"/>
  <c r="L12" i="9"/>
  <c r="X12" i="5"/>
  <c r="L11" i="9"/>
  <c r="X11" i="5"/>
  <c r="L10" i="9"/>
  <c r="X10" i="5"/>
  <c r="L9" i="9"/>
  <c r="X9" i="5"/>
  <c r="L8" i="9"/>
  <c r="X8" i="5"/>
  <c r="L7" i="9"/>
  <c r="W86" i="5"/>
  <c r="K85" i="9"/>
  <c r="W85" i="5"/>
  <c r="K84" i="9"/>
  <c r="W84" i="5"/>
  <c r="K83" i="9"/>
  <c r="W83" i="5"/>
  <c r="K82" i="9"/>
  <c r="W82" i="5"/>
  <c r="K81" i="9"/>
  <c r="W81" i="5"/>
  <c r="K80" i="9"/>
  <c r="W80" i="5"/>
  <c r="K79" i="9"/>
  <c r="W79" i="5"/>
  <c r="K78" i="9"/>
  <c r="W78" i="5"/>
  <c r="K77" i="9"/>
  <c r="W77" i="5"/>
  <c r="K76" i="9"/>
  <c r="W76" i="5"/>
  <c r="K75" i="9"/>
  <c r="W75" i="5"/>
  <c r="K74" i="9"/>
  <c r="W74" i="5"/>
  <c r="K73" i="9"/>
  <c r="W73" i="5"/>
  <c r="K72" i="9"/>
  <c r="W72" i="5"/>
  <c r="K71" i="9"/>
  <c r="W71" i="5"/>
  <c r="K70" i="9"/>
  <c r="W70" i="5"/>
  <c r="K69" i="9"/>
  <c r="W69" i="5"/>
  <c r="K68" i="9"/>
  <c r="W68" i="5"/>
  <c r="K67" i="9"/>
  <c r="K66" i="9"/>
  <c r="K65" i="9"/>
  <c r="K64" i="9"/>
  <c r="K63" i="9"/>
  <c r="K62" i="9"/>
  <c r="W62" i="5"/>
  <c r="K61" i="9"/>
  <c r="W61" i="5"/>
  <c r="K60" i="9"/>
  <c r="W60" i="5"/>
  <c r="K59" i="9"/>
  <c r="W59" i="5"/>
  <c r="K58" i="9"/>
  <c r="W58" i="5"/>
  <c r="K57" i="9"/>
  <c r="W57" i="5"/>
  <c r="K56" i="9"/>
  <c r="W56" i="5"/>
  <c r="K55" i="9"/>
  <c r="W55" i="5"/>
  <c r="K54" i="9"/>
  <c r="W54" i="5"/>
  <c r="K53" i="9"/>
  <c r="W53" i="5"/>
  <c r="K52" i="9"/>
  <c r="W52" i="5"/>
  <c r="K51" i="9"/>
  <c r="W51" i="5"/>
  <c r="K50" i="9"/>
  <c r="W50" i="5"/>
  <c r="K49" i="9"/>
  <c r="W49" i="5"/>
  <c r="K48" i="9"/>
  <c r="W48" i="5"/>
  <c r="K47" i="9"/>
  <c r="W47" i="5"/>
  <c r="K46" i="9"/>
  <c r="W46" i="5"/>
  <c r="K45" i="9"/>
  <c r="W45" i="5"/>
  <c r="K44" i="9"/>
  <c r="W44" i="5"/>
  <c r="K43" i="9"/>
  <c r="W43" i="5"/>
  <c r="K42" i="9"/>
  <c r="W42" i="5"/>
  <c r="K41" i="9"/>
  <c r="W41" i="5"/>
  <c r="K40" i="9"/>
  <c r="W40" i="5"/>
  <c r="K39" i="9"/>
  <c r="W39" i="5"/>
  <c r="K38" i="9"/>
  <c r="W38" i="5"/>
  <c r="K37" i="9"/>
  <c r="W37" i="5"/>
  <c r="K36" i="9"/>
  <c r="W36" i="5"/>
  <c r="K35" i="9"/>
  <c r="W35" i="5"/>
  <c r="K34" i="9"/>
  <c r="W34" i="5"/>
  <c r="K33" i="9"/>
  <c r="W33" i="5"/>
  <c r="K32" i="9"/>
  <c r="W32" i="5"/>
  <c r="K31" i="9"/>
  <c r="W31" i="5"/>
  <c r="K30" i="9"/>
  <c r="W30" i="5"/>
  <c r="K29" i="9"/>
  <c r="W29" i="5"/>
  <c r="K28" i="9"/>
  <c r="W28" i="5"/>
  <c r="K27" i="9"/>
  <c r="W27" i="5"/>
  <c r="K26" i="9"/>
  <c r="W26" i="5"/>
  <c r="K25" i="9"/>
  <c r="W25" i="5"/>
  <c r="K24" i="9"/>
  <c r="W24" i="5"/>
  <c r="K23" i="9"/>
  <c r="W23" i="5"/>
  <c r="K22" i="9"/>
  <c r="W22" i="5"/>
  <c r="K21" i="9"/>
  <c r="W21" i="5"/>
  <c r="K20" i="9"/>
  <c r="W20" i="5"/>
  <c r="K19" i="9"/>
  <c r="W19" i="5"/>
  <c r="K18" i="9"/>
  <c r="W18" i="5"/>
  <c r="K17" i="9"/>
  <c r="W17" i="5"/>
  <c r="K16" i="9"/>
  <c r="W16" i="5"/>
  <c r="K15" i="9"/>
  <c r="W15" i="5"/>
  <c r="K14" i="9"/>
  <c r="W14" i="5"/>
  <c r="K13" i="9"/>
  <c r="W13" i="5"/>
  <c r="K12" i="9"/>
  <c r="W12" i="5"/>
  <c r="K11" i="9"/>
  <c r="W11" i="5"/>
  <c r="K10" i="9"/>
  <c r="W10" i="5"/>
  <c r="K9" i="9"/>
  <c r="W9" i="5"/>
  <c r="K8" i="9"/>
  <c r="W8" i="5"/>
  <c r="K7" i="9"/>
  <c r="J86" i="9"/>
  <c r="V86" i="5"/>
  <c r="J85" i="9"/>
  <c r="V85" i="5"/>
  <c r="J84" i="9"/>
  <c r="V84" i="5"/>
  <c r="J83" i="9"/>
  <c r="V83" i="5"/>
  <c r="J82" i="9"/>
  <c r="V82" i="5"/>
  <c r="J81" i="9"/>
  <c r="V81" i="5"/>
  <c r="J80" i="9"/>
  <c r="V80" i="5"/>
  <c r="J79" i="9"/>
  <c r="V79" i="5"/>
  <c r="J78" i="9"/>
  <c r="V78" i="5"/>
  <c r="J77" i="9"/>
  <c r="V77" i="5"/>
  <c r="J76" i="9"/>
  <c r="V76" i="5"/>
  <c r="J75" i="9"/>
  <c r="V75" i="5"/>
  <c r="J74" i="9"/>
  <c r="V74" i="5"/>
  <c r="J73" i="9"/>
  <c r="V73" i="5"/>
  <c r="J72" i="9"/>
  <c r="V72" i="5"/>
  <c r="J71" i="9"/>
  <c r="V71" i="5"/>
  <c r="J70" i="9"/>
  <c r="V70" i="5"/>
  <c r="J69" i="9"/>
  <c r="V69" i="5"/>
  <c r="J68" i="9"/>
  <c r="V68" i="5"/>
  <c r="J67" i="9"/>
  <c r="V67" i="5"/>
  <c r="J66" i="9"/>
  <c r="V66" i="5"/>
  <c r="J65" i="9"/>
  <c r="V65" i="5"/>
  <c r="J64" i="9"/>
  <c r="V64" i="5"/>
  <c r="J63" i="9"/>
  <c r="V63" i="5"/>
  <c r="J62" i="9"/>
  <c r="V62" i="5"/>
  <c r="J61" i="9"/>
  <c r="V61" i="5"/>
  <c r="J60" i="9"/>
  <c r="V60" i="5"/>
  <c r="J59" i="9"/>
  <c r="V59" i="5"/>
  <c r="J58" i="9"/>
  <c r="V58" i="5"/>
  <c r="J57" i="9"/>
  <c r="V57" i="5"/>
  <c r="J56" i="9"/>
  <c r="V56" i="5"/>
  <c r="J55" i="9"/>
  <c r="V55" i="5"/>
  <c r="J54" i="9"/>
  <c r="V54" i="5"/>
  <c r="J53" i="9"/>
  <c r="V53" i="5"/>
  <c r="J52" i="9"/>
  <c r="V52" i="5"/>
  <c r="J51" i="9"/>
  <c r="V51" i="5"/>
  <c r="J50" i="9"/>
  <c r="V50" i="5"/>
  <c r="J49" i="9"/>
  <c r="V49" i="5"/>
  <c r="J48" i="9"/>
  <c r="V48" i="5"/>
  <c r="J47" i="9"/>
  <c r="V47" i="5"/>
  <c r="J46" i="9"/>
  <c r="V46" i="5"/>
  <c r="J45" i="9"/>
  <c r="V45" i="5"/>
  <c r="J44" i="9"/>
  <c r="V44" i="5"/>
  <c r="J43" i="9"/>
  <c r="V43" i="5"/>
  <c r="J42" i="9"/>
  <c r="V42" i="5"/>
  <c r="J41" i="9"/>
  <c r="V41" i="5"/>
  <c r="J40" i="9"/>
  <c r="V40" i="5"/>
  <c r="J39" i="9"/>
  <c r="V39" i="5"/>
  <c r="J38" i="9"/>
  <c r="V38" i="5"/>
  <c r="J37" i="9"/>
  <c r="V37" i="5"/>
  <c r="J36" i="9"/>
  <c r="V36" i="5"/>
  <c r="J35" i="9"/>
  <c r="V35" i="5"/>
  <c r="J34" i="9"/>
  <c r="V34" i="5"/>
  <c r="J33" i="9"/>
  <c r="V33" i="5"/>
  <c r="J32" i="9"/>
  <c r="V32" i="5"/>
  <c r="J31" i="9"/>
  <c r="V31" i="5"/>
  <c r="J30" i="9"/>
  <c r="V30" i="5"/>
  <c r="J29" i="9"/>
  <c r="V29" i="5"/>
  <c r="J28" i="9"/>
  <c r="V28" i="5"/>
  <c r="J27" i="9"/>
  <c r="V27" i="5"/>
  <c r="J26" i="9"/>
  <c r="V26" i="5"/>
  <c r="J25" i="9"/>
  <c r="V25" i="5"/>
  <c r="J24" i="9"/>
  <c r="V24" i="5"/>
  <c r="J23" i="9"/>
  <c r="V23" i="5"/>
  <c r="J22" i="9"/>
  <c r="V22" i="5"/>
  <c r="J21" i="9"/>
  <c r="V21" i="5"/>
  <c r="J20" i="9"/>
  <c r="V20" i="5"/>
  <c r="J19" i="9"/>
  <c r="V19" i="5"/>
  <c r="J18" i="9"/>
  <c r="V18" i="5"/>
  <c r="J17" i="9"/>
  <c r="V17" i="5"/>
  <c r="J16" i="9"/>
  <c r="V16" i="5"/>
  <c r="J15" i="9"/>
  <c r="V15" i="5"/>
  <c r="J14" i="9"/>
  <c r="V14" i="5"/>
  <c r="J13" i="9"/>
  <c r="V13" i="5"/>
  <c r="J12" i="9"/>
  <c r="V12" i="5"/>
  <c r="J11" i="9"/>
  <c r="V11" i="5"/>
  <c r="J10" i="9"/>
  <c r="V10" i="5"/>
  <c r="J9" i="9"/>
  <c r="V9" i="5"/>
  <c r="J8" i="9"/>
  <c r="V8" i="5"/>
  <c r="J7" i="9"/>
  <c r="U86" i="5"/>
  <c r="I85" i="9"/>
  <c r="U85" i="5"/>
  <c r="I84" i="9"/>
  <c r="U84" i="5"/>
  <c r="I83" i="9"/>
  <c r="U83" i="5"/>
  <c r="I82" i="9"/>
  <c r="U82" i="5"/>
  <c r="I81" i="9"/>
  <c r="U81" i="5"/>
  <c r="I80" i="9"/>
  <c r="U80" i="5"/>
  <c r="I79" i="9"/>
  <c r="U79" i="5"/>
  <c r="I78" i="9"/>
  <c r="U78" i="5"/>
  <c r="I77" i="9"/>
  <c r="U77" i="5"/>
  <c r="I76" i="9"/>
  <c r="U76" i="5"/>
  <c r="I75" i="9"/>
  <c r="U75" i="5"/>
  <c r="I74" i="9"/>
  <c r="U74" i="5"/>
  <c r="I73" i="9"/>
  <c r="U73" i="5"/>
  <c r="I72" i="9"/>
  <c r="U72" i="5"/>
  <c r="I71" i="9"/>
  <c r="U71" i="5"/>
  <c r="I70" i="9"/>
  <c r="U70" i="5"/>
  <c r="I69" i="9"/>
  <c r="U69" i="5"/>
  <c r="I68" i="9"/>
  <c r="U68" i="5"/>
  <c r="I67" i="9"/>
  <c r="U67" i="5"/>
  <c r="I66" i="9"/>
  <c r="U66" i="5"/>
  <c r="I65" i="9"/>
  <c r="U65" i="5"/>
  <c r="I64" i="9"/>
  <c r="U64" i="5"/>
  <c r="I63" i="9"/>
  <c r="U63" i="5"/>
  <c r="I62" i="9"/>
  <c r="U62" i="5"/>
  <c r="I61" i="9"/>
  <c r="U61" i="5"/>
  <c r="I60" i="9"/>
  <c r="U60" i="5"/>
  <c r="I59" i="9"/>
  <c r="U59" i="5"/>
  <c r="I58" i="9"/>
  <c r="U58" i="5"/>
  <c r="I57" i="9"/>
  <c r="U57" i="5"/>
  <c r="I56" i="9"/>
  <c r="U56" i="5"/>
  <c r="I55" i="9"/>
  <c r="U55" i="5"/>
  <c r="I54" i="9"/>
  <c r="U54" i="5"/>
  <c r="I53" i="9"/>
  <c r="U53" i="5"/>
  <c r="I52" i="9"/>
  <c r="U52" i="5"/>
  <c r="I51" i="9"/>
  <c r="U51" i="5"/>
  <c r="I50" i="9"/>
  <c r="U50" i="5"/>
  <c r="I49" i="9"/>
  <c r="U49" i="5"/>
  <c r="I48" i="9"/>
  <c r="U48" i="5"/>
  <c r="I47" i="9"/>
  <c r="U47" i="5"/>
  <c r="I46" i="9"/>
  <c r="U46" i="5"/>
  <c r="I45" i="9"/>
  <c r="U45" i="5"/>
  <c r="I44" i="9"/>
  <c r="U44" i="5"/>
  <c r="I43" i="9"/>
  <c r="U43" i="5"/>
  <c r="I42" i="9"/>
  <c r="U42" i="5"/>
  <c r="I41" i="9"/>
  <c r="U41" i="5"/>
  <c r="I40" i="9"/>
  <c r="U40" i="5"/>
  <c r="I39" i="9"/>
  <c r="U39" i="5"/>
  <c r="I38" i="9"/>
  <c r="U38" i="5"/>
  <c r="I37" i="9"/>
  <c r="U37" i="5"/>
  <c r="I36" i="9"/>
  <c r="I37" i="5" s="1"/>
  <c r="U36" i="5"/>
  <c r="I35" i="9"/>
  <c r="I36" i="5" s="1"/>
  <c r="U35" i="5"/>
  <c r="I34" i="9"/>
  <c r="I35" i="5" s="1"/>
  <c r="U34" i="5"/>
  <c r="I33" i="9"/>
  <c r="I34" i="5" s="1"/>
  <c r="U33" i="5"/>
  <c r="I32" i="9"/>
  <c r="I33" i="5" s="1"/>
  <c r="U32" i="5"/>
  <c r="I31" i="9"/>
  <c r="U31" i="5"/>
  <c r="I30" i="9"/>
  <c r="U30" i="5"/>
  <c r="I29" i="9"/>
  <c r="U29" i="5"/>
  <c r="I28" i="9"/>
  <c r="U28" i="5"/>
  <c r="I27" i="9"/>
  <c r="U27" i="5"/>
  <c r="I26" i="9"/>
  <c r="U26" i="5"/>
  <c r="I25" i="9"/>
  <c r="U25" i="5"/>
  <c r="I24" i="9"/>
  <c r="U24" i="5"/>
  <c r="I23" i="9"/>
  <c r="U23" i="5"/>
  <c r="I22" i="9"/>
  <c r="U22" i="5"/>
  <c r="I21" i="9"/>
  <c r="U21" i="5"/>
  <c r="I20" i="9"/>
  <c r="U20" i="5"/>
  <c r="I19" i="9"/>
  <c r="U19" i="5"/>
  <c r="I18" i="9"/>
  <c r="U18" i="5"/>
  <c r="I17" i="9"/>
  <c r="U17" i="5"/>
  <c r="I16" i="9"/>
  <c r="U16" i="5"/>
  <c r="I15" i="9"/>
  <c r="U15" i="5"/>
  <c r="I14" i="9"/>
  <c r="U14" i="5"/>
  <c r="I13" i="9"/>
  <c r="U13" i="5"/>
  <c r="I12" i="9"/>
  <c r="U12" i="5"/>
  <c r="I11" i="9"/>
  <c r="U11" i="5"/>
  <c r="I10" i="9"/>
  <c r="U10" i="5"/>
  <c r="I9" i="9"/>
  <c r="U9" i="5"/>
  <c r="I8" i="9"/>
  <c r="U8" i="5"/>
  <c r="I7" i="9"/>
  <c r="H86" i="9"/>
  <c r="T86" i="5"/>
  <c r="H85" i="9"/>
  <c r="T85" i="5"/>
  <c r="H84" i="9"/>
  <c r="T84" i="5"/>
  <c r="H83" i="9"/>
  <c r="T83" i="5"/>
  <c r="H82" i="9"/>
  <c r="T82" i="5"/>
  <c r="H81" i="9"/>
  <c r="T81" i="5"/>
  <c r="H80" i="9"/>
  <c r="T80" i="5"/>
  <c r="H79" i="9"/>
  <c r="T79" i="5"/>
  <c r="H78" i="9"/>
  <c r="T78" i="5"/>
  <c r="H77" i="9"/>
  <c r="T77" i="5"/>
  <c r="H76" i="9"/>
  <c r="T76" i="5"/>
  <c r="H75" i="9"/>
  <c r="T75" i="5"/>
  <c r="H74" i="9"/>
  <c r="T74" i="5"/>
  <c r="H73" i="9"/>
  <c r="T73" i="5"/>
  <c r="H72" i="9"/>
  <c r="T72" i="5"/>
  <c r="H71" i="9"/>
  <c r="T71" i="5"/>
  <c r="H70" i="9"/>
  <c r="T70" i="5"/>
  <c r="H69" i="9"/>
  <c r="T69" i="5"/>
  <c r="H68" i="9"/>
  <c r="T68" i="5"/>
  <c r="H67" i="9"/>
  <c r="T67" i="5"/>
  <c r="H66" i="9"/>
  <c r="T66" i="5"/>
  <c r="H65" i="9"/>
  <c r="T65" i="5"/>
  <c r="H64" i="9"/>
  <c r="T64" i="5"/>
  <c r="H63" i="9"/>
  <c r="T63" i="5"/>
  <c r="H62" i="9"/>
  <c r="T62" i="5"/>
  <c r="H61" i="9"/>
  <c r="T61" i="5"/>
  <c r="H60" i="9"/>
  <c r="T60" i="5"/>
  <c r="H59" i="9"/>
  <c r="T59" i="5"/>
  <c r="H58" i="9"/>
  <c r="T58" i="5"/>
  <c r="H57" i="9"/>
  <c r="T57" i="5"/>
  <c r="H56" i="9"/>
  <c r="T56" i="5"/>
  <c r="H55" i="9"/>
  <c r="T55" i="5"/>
  <c r="H54" i="9"/>
  <c r="T54" i="5"/>
  <c r="H53" i="9"/>
  <c r="T53" i="5"/>
  <c r="H52" i="9"/>
  <c r="T52" i="5"/>
  <c r="H51" i="9"/>
  <c r="T51" i="5"/>
  <c r="H50" i="9"/>
  <c r="T50" i="5"/>
  <c r="H49" i="9"/>
  <c r="T49" i="5"/>
  <c r="H48" i="9"/>
  <c r="T48" i="5"/>
  <c r="H47" i="9"/>
  <c r="T47" i="5"/>
  <c r="H46" i="9"/>
  <c r="T46" i="5"/>
  <c r="H45" i="9"/>
  <c r="T45" i="5"/>
  <c r="H44" i="9"/>
  <c r="T44" i="5"/>
  <c r="H43" i="9"/>
  <c r="T43" i="5"/>
  <c r="H42" i="9"/>
  <c r="T42" i="5"/>
  <c r="H41" i="9"/>
  <c r="T41" i="5"/>
  <c r="H40" i="9"/>
  <c r="T40" i="5"/>
  <c r="H39" i="9"/>
  <c r="T39" i="5"/>
  <c r="H38" i="9"/>
  <c r="T38" i="5"/>
  <c r="H37" i="9"/>
  <c r="T37" i="5"/>
  <c r="H36" i="9"/>
  <c r="T36" i="5"/>
  <c r="H35" i="9"/>
  <c r="T35" i="5"/>
  <c r="H34" i="9"/>
  <c r="T34" i="5"/>
  <c r="H33" i="9"/>
  <c r="T33" i="5"/>
  <c r="H32" i="9"/>
  <c r="T32" i="5"/>
  <c r="H31" i="9"/>
  <c r="T31" i="5"/>
  <c r="H30" i="9"/>
  <c r="T30" i="5"/>
  <c r="H29" i="9"/>
  <c r="T29" i="5"/>
  <c r="H28" i="9"/>
  <c r="T28" i="5"/>
  <c r="H27" i="9"/>
  <c r="T27" i="5"/>
  <c r="H26" i="9"/>
  <c r="T26" i="5"/>
  <c r="H25" i="9"/>
  <c r="T25" i="5"/>
  <c r="H24" i="9"/>
  <c r="T24" i="5"/>
  <c r="H23" i="9"/>
  <c r="T23" i="5"/>
  <c r="H22" i="9"/>
  <c r="T22" i="5"/>
  <c r="H21" i="9"/>
  <c r="T21" i="5"/>
  <c r="H20" i="9"/>
  <c r="T20" i="5"/>
  <c r="H19" i="9"/>
  <c r="T19" i="5"/>
  <c r="H18" i="9"/>
  <c r="T18" i="5"/>
  <c r="H17" i="9"/>
  <c r="T17" i="5"/>
  <c r="H16" i="9"/>
  <c r="T16" i="5"/>
  <c r="H15" i="9"/>
  <c r="T15" i="5"/>
  <c r="H14" i="9"/>
  <c r="T14" i="5"/>
  <c r="H13" i="9"/>
  <c r="T13" i="5"/>
  <c r="H12" i="9"/>
  <c r="T12" i="5"/>
  <c r="H11" i="9"/>
  <c r="T11" i="5"/>
  <c r="H10" i="9"/>
  <c r="T10" i="5"/>
  <c r="H9" i="9"/>
  <c r="T9" i="5"/>
  <c r="H8" i="9"/>
  <c r="T8" i="5"/>
  <c r="H7" i="9"/>
  <c r="S87" i="5"/>
  <c r="G86" i="9"/>
  <c r="S86" i="5"/>
  <c r="G85" i="9"/>
  <c r="S85" i="5"/>
  <c r="G84" i="9"/>
  <c r="S84" i="5"/>
  <c r="G83" i="9"/>
  <c r="S83" i="5"/>
  <c r="G82" i="9"/>
  <c r="S82" i="5"/>
  <c r="G81" i="9"/>
  <c r="S81" i="5"/>
  <c r="G80" i="9"/>
  <c r="S80" i="5"/>
  <c r="G79" i="9"/>
  <c r="S79" i="5"/>
  <c r="G78" i="9"/>
  <c r="S78" i="5"/>
  <c r="G77" i="9"/>
  <c r="S77" i="5"/>
  <c r="G76" i="9"/>
  <c r="S76" i="5"/>
  <c r="G75" i="9"/>
  <c r="S75" i="5"/>
  <c r="G74" i="9"/>
  <c r="S74" i="5"/>
  <c r="G73" i="9"/>
  <c r="S73" i="5"/>
  <c r="G72" i="9"/>
  <c r="S72" i="5"/>
  <c r="G71" i="9"/>
  <c r="S71" i="5"/>
  <c r="G70" i="9"/>
  <c r="S70" i="5"/>
  <c r="G69" i="9"/>
  <c r="S69" i="5"/>
  <c r="G68" i="9"/>
  <c r="S68" i="5"/>
  <c r="G67" i="9"/>
  <c r="G66" i="9"/>
  <c r="G65" i="9"/>
  <c r="G64" i="9"/>
  <c r="G63" i="9"/>
  <c r="G62" i="9"/>
  <c r="S62" i="5"/>
  <c r="G61" i="9"/>
  <c r="S61" i="5"/>
  <c r="G60" i="9"/>
  <c r="S60" i="5"/>
  <c r="G59" i="9"/>
  <c r="S59" i="5"/>
  <c r="G58" i="9"/>
  <c r="S58" i="5"/>
  <c r="G57" i="9"/>
  <c r="S57" i="5"/>
  <c r="G56" i="9"/>
  <c r="S56" i="5"/>
  <c r="G55" i="9"/>
  <c r="S55" i="5"/>
  <c r="G54" i="9"/>
  <c r="S54" i="5"/>
  <c r="G53" i="9"/>
  <c r="S53" i="5"/>
  <c r="G52" i="9"/>
  <c r="S52" i="5"/>
  <c r="G51" i="9"/>
  <c r="S51" i="5"/>
  <c r="G50" i="9"/>
  <c r="S50" i="5"/>
  <c r="G49" i="9"/>
  <c r="S49" i="5"/>
  <c r="G48" i="9"/>
  <c r="S48" i="5"/>
  <c r="G47" i="9"/>
  <c r="G46" i="9"/>
  <c r="G45" i="9"/>
  <c r="G44" i="9"/>
  <c r="G43" i="9"/>
  <c r="G42" i="9"/>
  <c r="S42" i="5"/>
  <c r="G41" i="9"/>
  <c r="S41" i="5"/>
  <c r="G40" i="9"/>
  <c r="S40" i="5"/>
  <c r="G39" i="9"/>
  <c r="S39" i="5"/>
  <c r="G38" i="9"/>
  <c r="S38" i="5"/>
  <c r="G37" i="9"/>
  <c r="S37" i="5"/>
  <c r="G36" i="9"/>
  <c r="S36" i="5"/>
  <c r="G35" i="9"/>
  <c r="S35" i="5"/>
  <c r="G34" i="9"/>
  <c r="S34" i="5"/>
  <c r="G33" i="9"/>
  <c r="S33" i="5"/>
  <c r="G32" i="9"/>
  <c r="S32" i="5"/>
  <c r="G31" i="9"/>
  <c r="S31" i="5"/>
  <c r="G30" i="9"/>
  <c r="S30" i="5"/>
  <c r="G29" i="9"/>
  <c r="S29" i="5"/>
  <c r="G28" i="9"/>
  <c r="S28" i="5"/>
  <c r="G27" i="9"/>
  <c r="S27" i="5"/>
  <c r="G26" i="9"/>
  <c r="S26" i="5"/>
  <c r="G25" i="9"/>
  <c r="S25" i="5"/>
  <c r="G24" i="9"/>
  <c r="S24" i="5"/>
  <c r="G23" i="9"/>
  <c r="S23" i="5"/>
  <c r="G22" i="9"/>
  <c r="S22" i="5"/>
  <c r="G21" i="9"/>
  <c r="S21" i="5"/>
  <c r="G20" i="9"/>
  <c r="S20" i="5"/>
  <c r="G19" i="9"/>
  <c r="S19" i="5"/>
  <c r="G18" i="9"/>
  <c r="S18" i="5"/>
  <c r="G17" i="9"/>
  <c r="S17" i="5"/>
  <c r="G16" i="9"/>
  <c r="S16" i="5"/>
  <c r="G15" i="9"/>
  <c r="S15" i="5"/>
  <c r="G14" i="9"/>
  <c r="S14" i="5"/>
  <c r="G13" i="9"/>
  <c r="S13" i="5"/>
  <c r="G12" i="9"/>
  <c r="S12" i="5"/>
  <c r="G11" i="9"/>
  <c r="S11" i="5"/>
  <c r="G10" i="9"/>
  <c r="S10" i="5"/>
  <c r="G9" i="9"/>
  <c r="S9" i="5"/>
  <c r="G8" i="9"/>
  <c r="S8" i="5"/>
  <c r="G7" i="9"/>
  <c r="R87" i="5"/>
  <c r="F86" i="9"/>
  <c r="R86" i="5"/>
  <c r="F85" i="9"/>
  <c r="R85" i="5"/>
  <c r="F84" i="9"/>
  <c r="R84" i="5"/>
  <c r="F83" i="9"/>
  <c r="R83" i="5"/>
  <c r="F82" i="9"/>
  <c r="R82" i="5"/>
  <c r="F81" i="9"/>
  <c r="R81" i="5"/>
  <c r="F80" i="9"/>
  <c r="R80" i="5"/>
  <c r="F79" i="9"/>
  <c r="R79" i="5"/>
  <c r="F78" i="9"/>
  <c r="R78" i="5"/>
  <c r="F77" i="9"/>
  <c r="R77" i="5"/>
  <c r="F76" i="9"/>
  <c r="R76" i="5"/>
  <c r="F75" i="9"/>
  <c r="R75" i="5"/>
  <c r="F74" i="9"/>
  <c r="R74" i="5"/>
  <c r="F73" i="9"/>
  <c r="R73" i="5"/>
  <c r="F72" i="9"/>
  <c r="R72" i="5"/>
  <c r="F71" i="9"/>
  <c r="R71" i="5"/>
  <c r="F70" i="9"/>
  <c r="R70" i="5"/>
  <c r="F69" i="9"/>
  <c r="R69" i="5"/>
  <c r="F68" i="9"/>
  <c r="R68" i="5"/>
  <c r="F67" i="9"/>
  <c r="R67" i="5"/>
  <c r="F66" i="9"/>
  <c r="R66" i="5"/>
  <c r="F65" i="9"/>
  <c r="R65" i="5"/>
  <c r="F64" i="9"/>
  <c r="R64" i="5"/>
  <c r="F63" i="9"/>
  <c r="R63" i="5"/>
  <c r="F62" i="9"/>
  <c r="R62" i="5"/>
  <c r="F61" i="9"/>
  <c r="R61" i="5"/>
  <c r="F60" i="9"/>
  <c r="R60" i="5"/>
  <c r="F59" i="9"/>
  <c r="R59" i="5"/>
  <c r="F58" i="9"/>
  <c r="R58" i="5"/>
  <c r="F57" i="9"/>
  <c r="R57" i="5"/>
  <c r="F56" i="9"/>
  <c r="R56" i="5"/>
  <c r="F55" i="9"/>
  <c r="R55" i="5"/>
  <c r="F54" i="9"/>
  <c r="R54" i="5"/>
  <c r="F53" i="9"/>
  <c r="R53" i="5"/>
  <c r="F52" i="9"/>
  <c r="R52" i="5"/>
  <c r="F51" i="9"/>
  <c r="R51" i="5"/>
  <c r="F50" i="9"/>
  <c r="R50" i="5"/>
  <c r="F49" i="9"/>
  <c r="R49" i="5"/>
  <c r="F48" i="9"/>
  <c r="R48" i="5"/>
  <c r="F47" i="9"/>
  <c r="R47" i="5"/>
  <c r="F46" i="9"/>
  <c r="R46" i="5"/>
  <c r="F45" i="9"/>
  <c r="R45" i="5"/>
  <c r="F44" i="9"/>
  <c r="R44" i="5"/>
  <c r="F43" i="9"/>
  <c r="R43" i="5"/>
  <c r="F42" i="9"/>
  <c r="R42" i="5"/>
  <c r="F41" i="9"/>
  <c r="R41" i="5"/>
  <c r="F40" i="9"/>
  <c r="R40" i="5"/>
  <c r="F39" i="9"/>
  <c r="R39" i="5"/>
  <c r="F38" i="9"/>
  <c r="R38" i="5"/>
  <c r="F37" i="9"/>
  <c r="R37" i="5"/>
  <c r="F36" i="9"/>
  <c r="R36" i="5"/>
  <c r="F35" i="9"/>
  <c r="R35" i="5"/>
  <c r="F34" i="9"/>
  <c r="R34" i="5"/>
  <c r="F33" i="9"/>
  <c r="R33" i="5"/>
  <c r="F32" i="9"/>
  <c r="R32" i="5"/>
  <c r="F31" i="9"/>
  <c r="R31" i="5"/>
  <c r="F30" i="9"/>
  <c r="R30" i="5"/>
  <c r="F29" i="9"/>
  <c r="R29" i="5"/>
  <c r="F28" i="9"/>
  <c r="R28" i="5"/>
  <c r="F27" i="9"/>
  <c r="R27" i="5"/>
  <c r="F26" i="9"/>
  <c r="R26" i="5"/>
  <c r="F25" i="9"/>
  <c r="R25" i="5"/>
  <c r="F24" i="9"/>
  <c r="R24" i="5"/>
  <c r="F23" i="9"/>
  <c r="R23" i="5"/>
  <c r="F22" i="9"/>
  <c r="R22" i="5"/>
  <c r="F21" i="9"/>
  <c r="R21" i="5"/>
  <c r="F20" i="9"/>
  <c r="R20" i="5"/>
  <c r="F19" i="9"/>
  <c r="R19" i="5"/>
  <c r="F18" i="9"/>
  <c r="R18" i="5"/>
  <c r="F17" i="9"/>
  <c r="R17" i="5"/>
  <c r="F16" i="9"/>
  <c r="R16" i="5"/>
  <c r="F15" i="9"/>
  <c r="R15" i="5"/>
  <c r="F14" i="9"/>
  <c r="R14" i="5"/>
  <c r="F13" i="9"/>
  <c r="R13" i="5"/>
  <c r="F12" i="9"/>
  <c r="R12" i="5"/>
  <c r="F11" i="9"/>
  <c r="R11" i="5"/>
  <c r="F10" i="9"/>
  <c r="R10" i="5"/>
  <c r="F9" i="9"/>
  <c r="R9" i="5"/>
  <c r="F8" i="9"/>
  <c r="R8" i="5"/>
  <c r="F7" i="9"/>
  <c r="E85" i="9"/>
  <c r="Q85" i="5"/>
  <c r="E84" i="9"/>
  <c r="Q84" i="5"/>
  <c r="E83" i="9"/>
  <c r="Q83" i="5"/>
  <c r="E82" i="9"/>
  <c r="Q82" i="5"/>
  <c r="E81" i="9"/>
  <c r="Q81" i="5"/>
  <c r="E80" i="9"/>
  <c r="Q80" i="5"/>
  <c r="E79" i="9"/>
  <c r="Q79" i="5"/>
  <c r="E78" i="9"/>
  <c r="Q78" i="5"/>
  <c r="E77" i="9"/>
  <c r="Q77" i="5"/>
  <c r="E76" i="9"/>
  <c r="Q76" i="5"/>
  <c r="E75" i="9"/>
  <c r="Q75" i="5"/>
  <c r="E74" i="9"/>
  <c r="Q74" i="5"/>
  <c r="E73" i="9"/>
  <c r="Q73" i="5"/>
  <c r="E72" i="9"/>
  <c r="Q72" i="5"/>
  <c r="E71" i="9"/>
  <c r="Q71" i="5"/>
  <c r="E70" i="9"/>
  <c r="Q70" i="5"/>
  <c r="E69" i="9"/>
  <c r="Q69" i="5"/>
  <c r="E68" i="9"/>
  <c r="Q68" i="5"/>
  <c r="E67" i="9"/>
  <c r="Q67" i="5"/>
  <c r="E66" i="9"/>
  <c r="Q66" i="5"/>
  <c r="E65" i="9"/>
  <c r="Q65" i="5"/>
  <c r="E64" i="9"/>
  <c r="Q64" i="5"/>
  <c r="E63" i="9"/>
  <c r="Q63" i="5"/>
  <c r="E62" i="9"/>
  <c r="Q62" i="5"/>
  <c r="E61" i="9"/>
  <c r="Q61" i="5"/>
  <c r="E60" i="9"/>
  <c r="Q60" i="5"/>
  <c r="E59" i="9"/>
  <c r="Q59" i="5"/>
  <c r="E58" i="9"/>
  <c r="Q58" i="5"/>
  <c r="E57" i="9"/>
  <c r="Q57" i="5"/>
  <c r="E56" i="9"/>
  <c r="Q56" i="5"/>
  <c r="E55" i="9"/>
  <c r="Q55" i="5"/>
  <c r="E54" i="9"/>
  <c r="Q54" i="5"/>
  <c r="E53" i="9"/>
  <c r="Q53" i="5"/>
  <c r="E52" i="9"/>
  <c r="Q52" i="5"/>
  <c r="E51" i="9"/>
  <c r="Q51" i="5"/>
  <c r="E50" i="9"/>
  <c r="Q50" i="5"/>
  <c r="E49" i="9"/>
  <c r="Q49" i="5"/>
  <c r="E48" i="9"/>
  <c r="Q48" i="5"/>
  <c r="E47" i="9"/>
  <c r="Q47" i="5"/>
  <c r="E46" i="9"/>
  <c r="Q46" i="5"/>
  <c r="E45" i="9"/>
  <c r="Q45" i="5"/>
  <c r="E44" i="9"/>
  <c r="Q44" i="5"/>
  <c r="E43" i="9"/>
  <c r="Q43" i="5"/>
  <c r="E42" i="9"/>
  <c r="Q42" i="5"/>
  <c r="E41" i="9"/>
  <c r="E42" i="5" s="1"/>
  <c r="Q41" i="5"/>
  <c r="E40" i="9"/>
  <c r="E41" i="5" s="1"/>
  <c r="Q40" i="5"/>
  <c r="E39" i="9"/>
  <c r="E40" i="5" s="1"/>
  <c r="Q39" i="5"/>
  <c r="E38" i="9"/>
  <c r="E39" i="5" s="1"/>
  <c r="Q38" i="5"/>
  <c r="E37" i="9"/>
  <c r="E38" i="5" s="1"/>
  <c r="Q37" i="5"/>
  <c r="E36" i="9"/>
  <c r="Q36" i="5"/>
  <c r="E35" i="9"/>
  <c r="Q35" i="5"/>
  <c r="E34" i="9"/>
  <c r="Q34" i="5"/>
  <c r="E33" i="9"/>
  <c r="Q33" i="5"/>
  <c r="E32" i="9"/>
  <c r="Q32" i="5"/>
  <c r="E31" i="9"/>
  <c r="Q31" i="5"/>
  <c r="E30" i="9"/>
  <c r="Q30" i="5"/>
  <c r="E29" i="9"/>
  <c r="Q29" i="5"/>
  <c r="E28" i="9"/>
  <c r="Q28" i="5"/>
  <c r="E27" i="9"/>
  <c r="Q27" i="5"/>
  <c r="E26" i="9"/>
  <c r="Q26" i="5"/>
  <c r="E25" i="9"/>
  <c r="Q25" i="5"/>
  <c r="E24" i="9"/>
  <c r="Q24" i="5"/>
  <c r="E23" i="9"/>
  <c r="Q23" i="5"/>
  <c r="E22" i="9"/>
  <c r="Q22" i="5"/>
  <c r="E21" i="9"/>
  <c r="Q21" i="5"/>
  <c r="E20" i="9"/>
  <c r="Q20" i="5"/>
  <c r="E19" i="9"/>
  <c r="Q19" i="5"/>
  <c r="E18" i="9"/>
  <c r="Q18" i="5"/>
  <c r="E17" i="9"/>
  <c r="Q17" i="5"/>
  <c r="E16" i="9"/>
  <c r="Q16" i="5"/>
  <c r="E15" i="9"/>
  <c r="Q15" i="5"/>
  <c r="E14" i="9"/>
  <c r="Q14" i="5"/>
  <c r="E13" i="9"/>
  <c r="Q13" i="5"/>
  <c r="E12" i="9"/>
  <c r="Q12" i="5"/>
  <c r="E11" i="9"/>
  <c r="Q11" i="5"/>
  <c r="E10" i="9"/>
  <c r="Q10" i="5"/>
  <c r="E9" i="9"/>
  <c r="Q9" i="5"/>
  <c r="E8" i="9"/>
  <c r="Q8" i="5"/>
  <c r="E7" i="9"/>
  <c r="P122" i="9"/>
  <c r="D122" i="9"/>
  <c r="P121" i="9"/>
  <c r="D121" i="9"/>
  <c r="P120" i="9"/>
  <c r="D120" i="9"/>
  <c r="P119" i="9"/>
  <c r="D119" i="9"/>
  <c r="P118" i="9"/>
  <c r="D118" i="9"/>
  <c r="P117" i="9"/>
  <c r="D117" i="9"/>
  <c r="P116" i="9"/>
  <c r="D116" i="9"/>
  <c r="P115" i="9"/>
  <c r="D115" i="9"/>
  <c r="P114" i="9"/>
  <c r="D114" i="9"/>
  <c r="P113" i="9"/>
  <c r="D113" i="9"/>
  <c r="P112" i="9"/>
  <c r="D112" i="9"/>
  <c r="P111" i="9"/>
  <c r="D111" i="9"/>
  <c r="P110" i="9"/>
  <c r="D110" i="9"/>
  <c r="P109" i="9"/>
  <c r="D109" i="9"/>
  <c r="P108" i="9"/>
  <c r="D108" i="9"/>
  <c r="P107" i="9"/>
  <c r="D107" i="9"/>
  <c r="P106" i="9"/>
  <c r="D106" i="9"/>
  <c r="P105" i="9"/>
  <c r="D105" i="9"/>
  <c r="P104" i="9"/>
  <c r="D104" i="9"/>
  <c r="P103" i="9"/>
  <c r="D103" i="9"/>
  <c r="P102" i="9"/>
  <c r="D102" i="9"/>
  <c r="P101" i="9"/>
  <c r="D101" i="9"/>
  <c r="P100" i="9"/>
  <c r="D100" i="9"/>
  <c r="P99" i="9"/>
  <c r="D99" i="9"/>
  <c r="P98" i="9"/>
  <c r="D98" i="9"/>
  <c r="P97" i="9"/>
  <c r="D97" i="9"/>
  <c r="P96" i="9"/>
  <c r="D96" i="9"/>
  <c r="P95" i="9"/>
  <c r="D95" i="9"/>
  <c r="P94" i="9"/>
  <c r="D94" i="9"/>
  <c r="P93" i="9"/>
  <c r="D93" i="9"/>
  <c r="P92" i="9"/>
  <c r="D92" i="9"/>
  <c r="P91" i="9"/>
  <c r="D91" i="9"/>
  <c r="P90" i="9"/>
  <c r="D90" i="9"/>
  <c r="P89" i="9"/>
  <c r="D89" i="9"/>
  <c r="P88" i="9"/>
  <c r="D88" i="9"/>
  <c r="P87" i="9"/>
  <c r="D87" i="9"/>
  <c r="P86" i="9"/>
  <c r="D86" i="9"/>
  <c r="P85" i="9"/>
  <c r="D85" i="9"/>
  <c r="P84" i="9"/>
  <c r="D84" i="9"/>
  <c r="P83" i="9"/>
  <c r="D83" i="9"/>
  <c r="P82" i="9"/>
  <c r="D82" i="9"/>
  <c r="P81" i="9"/>
  <c r="D81" i="9"/>
  <c r="P80" i="9"/>
  <c r="D80" i="9"/>
  <c r="P79" i="9"/>
  <c r="D79" i="9"/>
  <c r="P78" i="9"/>
  <c r="D78" i="9"/>
  <c r="P77" i="9"/>
  <c r="D77" i="9"/>
  <c r="P76" i="9"/>
  <c r="D76" i="9"/>
  <c r="P75" i="9"/>
  <c r="D75" i="9"/>
  <c r="P74" i="9"/>
  <c r="D74" i="9"/>
  <c r="P73" i="9"/>
  <c r="D73" i="9"/>
  <c r="P72" i="9"/>
  <c r="D72" i="9"/>
  <c r="P71" i="9"/>
  <c r="D71" i="9"/>
  <c r="P70" i="9"/>
  <c r="D70" i="9"/>
  <c r="P69" i="9"/>
  <c r="D69" i="9"/>
  <c r="P68" i="9"/>
  <c r="D68" i="9"/>
  <c r="P67" i="9"/>
  <c r="D67" i="9"/>
  <c r="P66" i="9"/>
  <c r="D66" i="9"/>
  <c r="P65" i="9"/>
  <c r="D65" i="9"/>
  <c r="P64" i="9"/>
  <c r="D64" i="9"/>
  <c r="P63" i="9"/>
  <c r="D63" i="9"/>
  <c r="P62" i="9"/>
  <c r="D62" i="9"/>
  <c r="P61" i="9"/>
  <c r="D61" i="9"/>
  <c r="P60" i="9"/>
  <c r="D60" i="9"/>
  <c r="P59" i="9"/>
  <c r="D59" i="9"/>
  <c r="P58" i="9"/>
  <c r="D58" i="9"/>
  <c r="P57" i="9"/>
  <c r="D57" i="9"/>
  <c r="P56" i="9"/>
  <c r="D56" i="9"/>
  <c r="P55" i="9"/>
  <c r="D55" i="9"/>
  <c r="P54" i="9"/>
  <c r="D54" i="9"/>
  <c r="P53" i="9"/>
  <c r="D53" i="9"/>
  <c r="P52" i="9"/>
  <c r="D52" i="9"/>
  <c r="P51" i="9"/>
  <c r="D51" i="9"/>
  <c r="P50" i="9"/>
  <c r="D50" i="9"/>
  <c r="P49" i="9"/>
  <c r="D49" i="9"/>
  <c r="P48" i="9"/>
  <c r="D48" i="9"/>
  <c r="P47" i="9"/>
  <c r="D47" i="9"/>
  <c r="P46" i="9"/>
  <c r="D46" i="9"/>
  <c r="P45" i="9"/>
  <c r="D45" i="9"/>
  <c r="P44" i="9"/>
  <c r="D44" i="9"/>
  <c r="P43" i="9"/>
  <c r="D43" i="9"/>
  <c r="P42" i="9"/>
  <c r="D42" i="9"/>
  <c r="P41" i="9"/>
  <c r="D41" i="9"/>
  <c r="P40" i="9"/>
  <c r="D40" i="9"/>
  <c r="P39" i="9"/>
  <c r="D39" i="9"/>
  <c r="P38" i="9"/>
  <c r="D38" i="9"/>
  <c r="P37" i="9"/>
  <c r="D37" i="9"/>
  <c r="P36" i="9"/>
  <c r="D36" i="9"/>
  <c r="P35" i="9"/>
  <c r="D35" i="9"/>
  <c r="P34" i="9"/>
  <c r="D34" i="9"/>
  <c r="P33" i="9"/>
  <c r="D33" i="9"/>
  <c r="P32" i="9"/>
  <c r="D32" i="9"/>
  <c r="P31" i="9"/>
  <c r="D31" i="9"/>
  <c r="P30" i="9"/>
  <c r="D30" i="9"/>
  <c r="P29" i="9"/>
  <c r="D29" i="9"/>
  <c r="P28" i="9"/>
  <c r="D28" i="9"/>
  <c r="P27" i="9"/>
  <c r="D27" i="9"/>
  <c r="P26" i="9"/>
  <c r="D26" i="9"/>
  <c r="P25" i="9"/>
  <c r="D25" i="9"/>
  <c r="P24" i="9"/>
  <c r="D24" i="9"/>
  <c r="P23" i="9"/>
  <c r="D23" i="9"/>
  <c r="P22" i="9"/>
  <c r="D22" i="9"/>
  <c r="P21" i="9"/>
  <c r="D21" i="9"/>
  <c r="P20" i="9"/>
  <c r="D20" i="9"/>
  <c r="P19" i="9"/>
  <c r="D19" i="9"/>
  <c r="P18" i="9"/>
  <c r="D18" i="9"/>
  <c r="P17" i="9"/>
  <c r="D17" i="9"/>
  <c r="P16" i="9"/>
  <c r="D16" i="9"/>
  <c r="P15" i="9"/>
  <c r="D15" i="9"/>
  <c r="P14" i="9"/>
  <c r="D14" i="9"/>
  <c r="P13" i="9"/>
  <c r="D13" i="9"/>
  <c r="P12" i="9"/>
  <c r="D12" i="9"/>
  <c r="P11" i="9"/>
  <c r="D11" i="9"/>
  <c r="P10" i="9"/>
  <c r="D10" i="9"/>
  <c r="P9" i="9"/>
  <c r="D9" i="9"/>
  <c r="P8" i="9"/>
  <c r="D8" i="9"/>
  <c r="P7" i="9"/>
  <c r="D7" i="9"/>
  <c r="C179" i="9"/>
  <c r="O178" i="9"/>
  <c r="C178" i="9"/>
  <c r="O177" i="9"/>
  <c r="C177" i="9"/>
  <c r="O176" i="9"/>
  <c r="C176" i="9"/>
  <c r="O175" i="9"/>
  <c r="C175" i="9"/>
  <c r="O174" i="9"/>
  <c r="C174" i="9"/>
  <c r="O173" i="9"/>
  <c r="C173" i="9"/>
  <c r="O172" i="9"/>
  <c r="C172" i="9"/>
  <c r="O171" i="9"/>
  <c r="C171" i="9"/>
  <c r="O170" i="9"/>
  <c r="C170" i="9"/>
  <c r="O169" i="9"/>
  <c r="C169" i="9"/>
  <c r="O168" i="9"/>
  <c r="C168" i="9"/>
  <c r="O167" i="9"/>
  <c r="C167" i="9"/>
  <c r="O166" i="9"/>
  <c r="C166" i="9"/>
  <c r="O165" i="9"/>
  <c r="C165" i="9"/>
  <c r="O164" i="9"/>
  <c r="C164" i="9"/>
  <c r="O163" i="9"/>
  <c r="C163" i="9"/>
  <c r="O162" i="9"/>
  <c r="C162" i="9"/>
  <c r="O161" i="9"/>
  <c r="C161" i="9"/>
  <c r="O160" i="9"/>
  <c r="C160" i="9"/>
  <c r="O159" i="9"/>
  <c r="C159" i="9"/>
  <c r="O158" i="9"/>
  <c r="C158" i="9"/>
  <c r="O157" i="9"/>
  <c r="C157" i="9"/>
  <c r="O156" i="9"/>
  <c r="C156" i="9"/>
  <c r="O155" i="9"/>
  <c r="C155" i="9"/>
  <c r="O154" i="9"/>
  <c r="C154" i="9"/>
  <c r="O153" i="9"/>
  <c r="C153" i="9"/>
  <c r="O152" i="9"/>
  <c r="C152" i="9"/>
  <c r="O151" i="9"/>
  <c r="C151" i="9"/>
  <c r="O150" i="9"/>
  <c r="C150" i="9"/>
  <c r="O149" i="9"/>
  <c r="C149" i="9"/>
  <c r="O148" i="9"/>
  <c r="C148" i="9"/>
  <c r="O147" i="9"/>
  <c r="C147" i="9"/>
  <c r="O146" i="9"/>
  <c r="C146" i="9"/>
  <c r="C147" i="5" s="1"/>
  <c r="O145" i="9"/>
  <c r="C145" i="9"/>
  <c r="C146" i="5" s="1"/>
  <c r="O144" i="9"/>
  <c r="C144" i="9"/>
  <c r="C145" i="5" s="1"/>
  <c r="O143" i="9"/>
  <c r="C143" i="9"/>
  <c r="C144" i="5" s="1"/>
  <c r="O142" i="9"/>
  <c r="C142" i="9"/>
  <c r="C143" i="5" s="1"/>
  <c r="O141" i="9"/>
  <c r="C141" i="9"/>
  <c r="O140" i="9"/>
  <c r="C140" i="9"/>
  <c r="O139" i="9"/>
  <c r="C139" i="9"/>
  <c r="O138" i="9"/>
  <c r="C138" i="9"/>
  <c r="O137" i="9"/>
  <c r="C137" i="9"/>
  <c r="O136" i="9"/>
  <c r="C136" i="9"/>
  <c r="O135" i="9"/>
  <c r="C135" i="9"/>
  <c r="O134" i="9"/>
  <c r="C134" i="9"/>
  <c r="O133" i="9"/>
  <c r="C133" i="9"/>
  <c r="O132" i="9"/>
  <c r="C132" i="9"/>
  <c r="O131" i="9"/>
  <c r="C131" i="9"/>
  <c r="O130" i="9"/>
  <c r="C130" i="9"/>
  <c r="O129" i="9"/>
  <c r="C129" i="9"/>
  <c r="O128" i="9"/>
  <c r="C128" i="9"/>
  <c r="O127" i="9"/>
  <c r="C127" i="9"/>
  <c r="O126" i="9"/>
  <c r="C126" i="9"/>
  <c r="O125" i="9"/>
  <c r="C125" i="9"/>
  <c r="O124" i="9"/>
  <c r="C124" i="9"/>
  <c r="O123" i="9"/>
  <c r="C123" i="9"/>
  <c r="O122" i="9"/>
  <c r="C122" i="9"/>
  <c r="O121" i="9"/>
  <c r="C121" i="9"/>
  <c r="O120" i="9"/>
  <c r="C120" i="9"/>
  <c r="O119" i="9"/>
  <c r="C119" i="9"/>
  <c r="O118" i="9"/>
  <c r="C118" i="9"/>
  <c r="O117" i="9"/>
  <c r="C117" i="9"/>
  <c r="O116" i="9"/>
  <c r="C116" i="9"/>
  <c r="O115" i="9"/>
  <c r="C115" i="9"/>
  <c r="O114" i="9"/>
  <c r="C114" i="9"/>
  <c r="O113" i="9"/>
  <c r="C113" i="9"/>
  <c r="O112" i="9"/>
  <c r="C112" i="9"/>
  <c r="O111" i="9"/>
  <c r="C111" i="9"/>
  <c r="O110" i="9"/>
  <c r="C110" i="9"/>
  <c r="O109" i="9"/>
  <c r="C109" i="9"/>
  <c r="O108" i="9"/>
  <c r="C108" i="9"/>
  <c r="O107" i="9"/>
  <c r="C107" i="9"/>
  <c r="O106" i="9"/>
  <c r="C106" i="9"/>
  <c r="O105" i="9"/>
  <c r="C105" i="9"/>
  <c r="O104" i="9"/>
  <c r="C104" i="9"/>
  <c r="O103" i="9"/>
  <c r="C103" i="9"/>
  <c r="O102" i="9"/>
  <c r="C102" i="9"/>
  <c r="O101" i="9"/>
  <c r="C101" i="9"/>
  <c r="O100" i="9"/>
  <c r="C100" i="9"/>
  <c r="O99" i="9"/>
  <c r="C99" i="9"/>
  <c r="O98" i="9"/>
  <c r="C98" i="9"/>
  <c r="O97" i="9"/>
  <c r="C97" i="9"/>
  <c r="O96" i="9"/>
  <c r="C96" i="9"/>
  <c r="O95" i="9"/>
  <c r="C95" i="9"/>
  <c r="O94" i="9"/>
  <c r="C94" i="9"/>
  <c r="O93" i="9"/>
  <c r="C93" i="9"/>
  <c r="O92" i="9"/>
  <c r="C92" i="9"/>
  <c r="O91" i="9"/>
  <c r="C91" i="9"/>
  <c r="O90" i="9"/>
  <c r="C90" i="9"/>
  <c r="O89" i="9"/>
  <c r="C89" i="9"/>
  <c r="O88" i="9"/>
  <c r="C88" i="9"/>
  <c r="O87" i="9"/>
  <c r="C87" i="9"/>
  <c r="O86" i="9"/>
  <c r="C86" i="9"/>
  <c r="O85" i="9"/>
  <c r="C85" i="9"/>
  <c r="O84" i="9"/>
  <c r="C84" i="9"/>
  <c r="O83" i="9"/>
  <c r="C83" i="9"/>
  <c r="O82" i="9"/>
  <c r="C82" i="9"/>
  <c r="O81" i="9"/>
  <c r="C81" i="9"/>
  <c r="O80" i="9"/>
  <c r="C80" i="9"/>
  <c r="O79" i="9"/>
  <c r="C79" i="9"/>
  <c r="O78" i="9"/>
  <c r="C78" i="9"/>
  <c r="O77" i="9"/>
  <c r="C77" i="9"/>
  <c r="O76" i="9"/>
  <c r="C76" i="9"/>
  <c r="O75" i="9"/>
  <c r="C75" i="9"/>
  <c r="O74" i="9"/>
  <c r="C74" i="9"/>
  <c r="O73" i="9"/>
  <c r="C73" i="9"/>
  <c r="O72" i="9"/>
  <c r="C72" i="9"/>
  <c r="O71" i="9"/>
  <c r="C71" i="9"/>
  <c r="O70" i="9"/>
  <c r="C70" i="9"/>
  <c r="O69" i="9"/>
  <c r="C69" i="9"/>
  <c r="O68" i="9"/>
  <c r="C68" i="9"/>
  <c r="O67" i="9"/>
  <c r="C67" i="9"/>
  <c r="O66" i="9"/>
  <c r="C66" i="9"/>
  <c r="C67" i="5" s="1"/>
  <c r="O65" i="9"/>
  <c r="C65" i="9"/>
  <c r="C66" i="5" s="1"/>
  <c r="O64" i="9"/>
  <c r="C64" i="9"/>
  <c r="C65" i="5" s="1"/>
  <c r="O63" i="9"/>
  <c r="C63" i="9"/>
  <c r="C64" i="5" s="1"/>
  <c r="O62" i="9"/>
  <c r="C62" i="9"/>
  <c r="C63" i="5" s="1"/>
  <c r="O61" i="9"/>
  <c r="C61" i="9"/>
  <c r="O60" i="9"/>
  <c r="C60" i="9"/>
  <c r="O59" i="9"/>
  <c r="C59" i="9"/>
  <c r="O58" i="9"/>
  <c r="C58" i="9"/>
  <c r="O57" i="9"/>
  <c r="C57" i="9"/>
  <c r="O56" i="9"/>
  <c r="C56" i="9"/>
  <c r="O55" i="9"/>
  <c r="C55" i="9"/>
  <c r="O54" i="9"/>
  <c r="C54" i="9"/>
  <c r="O53" i="9"/>
  <c r="C53" i="9"/>
  <c r="O52" i="9"/>
  <c r="C52" i="9"/>
  <c r="O51" i="9"/>
  <c r="C51" i="9"/>
  <c r="O50" i="9"/>
  <c r="C50" i="9"/>
  <c r="O49" i="9"/>
  <c r="C49" i="9"/>
  <c r="O48" i="9"/>
  <c r="C48" i="9"/>
  <c r="O47" i="9"/>
  <c r="C47" i="9"/>
  <c r="O46" i="9"/>
  <c r="C46" i="9"/>
  <c r="O45" i="9"/>
  <c r="C45" i="9"/>
  <c r="O44" i="9"/>
  <c r="C44" i="9"/>
  <c r="O43" i="9"/>
  <c r="C43" i="9"/>
  <c r="O42" i="9"/>
  <c r="C42" i="9"/>
  <c r="O41" i="9"/>
  <c r="C41" i="9"/>
  <c r="O40" i="9"/>
  <c r="C40" i="9"/>
  <c r="O39" i="9"/>
  <c r="C39" i="9"/>
  <c r="O38" i="9"/>
  <c r="C38" i="9"/>
  <c r="O37" i="9"/>
  <c r="C37" i="9"/>
  <c r="O36" i="9"/>
  <c r="C36" i="9"/>
  <c r="O35" i="9"/>
  <c r="C35" i="9"/>
  <c r="O34" i="9"/>
  <c r="C34" i="9"/>
  <c r="O33" i="9"/>
  <c r="C33" i="9"/>
  <c r="O32" i="9"/>
  <c r="C32" i="9"/>
  <c r="O31" i="9"/>
  <c r="C31" i="9"/>
  <c r="O30" i="9"/>
  <c r="C30" i="9"/>
  <c r="O29" i="9"/>
  <c r="C29" i="9"/>
  <c r="O28" i="9"/>
  <c r="C28" i="9"/>
  <c r="O27" i="9"/>
  <c r="C27" i="9"/>
  <c r="O26" i="9"/>
  <c r="C26" i="9"/>
  <c r="O25" i="9"/>
  <c r="C25" i="9"/>
  <c r="O24" i="9"/>
  <c r="C24" i="9"/>
  <c r="O23" i="9"/>
  <c r="C23" i="9"/>
  <c r="O22" i="9"/>
  <c r="C22" i="9"/>
  <c r="O21" i="9"/>
  <c r="C21" i="9"/>
  <c r="O20" i="9"/>
  <c r="C20" i="9"/>
  <c r="O19" i="9"/>
  <c r="C19" i="9"/>
  <c r="O18" i="9"/>
  <c r="C18" i="9"/>
  <c r="O17" i="9"/>
  <c r="C17" i="9"/>
  <c r="O16" i="9"/>
  <c r="C16" i="9"/>
  <c r="O15" i="9"/>
  <c r="C15" i="9"/>
  <c r="O14" i="9"/>
  <c r="C14" i="9"/>
  <c r="O13" i="9"/>
  <c r="C13" i="9"/>
  <c r="O12" i="9"/>
  <c r="C12" i="9"/>
  <c r="O11" i="9"/>
  <c r="C11" i="9"/>
  <c r="O10" i="9"/>
  <c r="C10" i="9"/>
  <c r="O9" i="9"/>
  <c r="C9" i="9"/>
  <c r="O8" i="9"/>
  <c r="C8" i="9"/>
  <c r="O7" i="9"/>
  <c r="C7" i="9"/>
  <c r="AB13" i="4"/>
  <c r="AB22" i="4"/>
  <c r="AB21" i="4"/>
  <c r="AB20" i="4"/>
  <c r="AB19" i="4"/>
  <c r="AB18" i="4"/>
  <c r="AB17" i="4"/>
  <c r="AB16" i="4"/>
  <c r="AB15" i="4"/>
  <c r="AB14" i="4"/>
  <c r="A498" i="9"/>
  <c r="A499" i="9" s="1"/>
  <c r="A500" i="9" s="1"/>
  <c r="A501" i="9" s="1"/>
  <c r="A493" i="9"/>
  <c r="A494" i="9" s="1"/>
  <c r="A495" i="9" s="1"/>
  <c r="A496" i="9" s="1"/>
  <c r="A488" i="9"/>
  <c r="A489" i="9" s="1"/>
  <c r="A490" i="9" s="1"/>
  <c r="A491" i="9" s="1"/>
  <c r="A483" i="9"/>
  <c r="A484" i="9" s="1"/>
  <c r="A485" i="9" s="1"/>
  <c r="A486" i="9" s="1"/>
  <c r="A478" i="9"/>
  <c r="A479" i="9" s="1"/>
  <c r="A480" i="9" s="1"/>
  <c r="A481" i="9" s="1"/>
  <c r="A473" i="9"/>
  <c r="A474" i="9" s="1"/>
  <c r="A475" i="9" s="1"/>
  <c r="A476" i="9" s="1"/>
  <c r="A468" i="9"/>
  <c r="A469" i="9" s="1"/>
  <c r="A470" i="9" s="1"/>
  <c r="A471" i="9" s="1"/>
  <c r="A463" i="9"/>
  <c r="A464" i="9" s="1"/>
  <c r="A465" i="9" s="1"/>
  <c r="A466" i="9" s="1"/>
  <c r="A458" i="9"/>
  <c r="A459" i="9" s="1"/>
  <c r="A460" i="9" s="1"/>
  <c r="A461" i="9" s="1"/>
  <c r="A453" i="9"/>
  <c r="A454" i="9" s="1"/>
  <c r="A455" i="9" s="1"/>
  <c r="A456" i="9" s="1"/>
  <c r="A448" i="9"/>
  <c r="A449" i="9" s="1"/>
  <c r="A450" i="9" s="1"/>
  <c r="A451" i="9" s="1"/>
  <c r="A443" i="9"/>
  <c r="A444" i="9" s="1"/>
  <c r="A445" i="9" s="1"/>
  <c r="A446" i="9" s="1"/>
  <c r="A438" i="9"/>
  <c r="A439" i="9" s="1"/>
  <c r="A440" i="9" s="1"/>
  <c r="A441" i="9" s="1"/>
  <c r="A433" i="9"/>
  <c r="A434" i="9" s="1"/>
  <c r="A435" i="9" s="1"/>
  <c r="A436" i="9" s="1"/>
  <c r="A429" i="9"/>
  <c r="A430" i="9" s="1"/>
  <c r="A431" i="9" s="1"/>
  <c r="A428" i="9"/>
  <c r="A423" i="9"/>
  <c r="A424" i="9" s="1"/>
  <c r="A425" i="9" s="1"/>
  <c r="A426" i="9" s="1"/>
  <c r="A418" i="9"/>
  <c r="A419" i="9" s="1"/>
  <c r="A420" i="9" s="1"/>
  <c r="A421" i="9" s="1"/>
  <c r="A413" i="9"/>
  <c r="A414" i="9" s="1"/>
  <c r="A415" i="9" s="1"/>
  <c r="A416" i="9" s="1"/>
  <c r="A408" i="9"/>
  <c r="A409" i="9" s="1"/>
  <c r="A410" i="9" s="1"/>
  <c r="A411" i="9" s="1"/>
  <c r="A403" i="9"/>
  <c r="A404" i="9" s="1"/>
  <c r="A405" i="9" s="1"/>
  <c r="A406" i="9" s="1"/>
  <c r="A398" i="9"/>
  <c r="A399" i="9" s="1"/>
  <c r="A400" i="9" s="1"/>
  <c r="A401" i="9" s="1"/>
  <c r="A393" i="9"/>
  <c r="A394" i="9" s="1"/>
  <c r="A395" i="9" s="1"/>
  <c r="A396" i="9" s="1"/>
  <c r="A388" i="9"/>
  <c r="A389" i="9" s="1"/>
  <c r="A390" i="9" s="1"/>
  <c r="A391" i="9" s="1"/>
  <c r="A383" i="9"/>
  <c r="A384" i="9" s="1"/>
  <c r="A385" i="9" s="1"/>
  <c r="A386" i="9" s="1"/>
  <c r="A378" i="9"/>
  <c r="A379" i="9" s="1"/>
  <c r="A380" i="9" s="1"/>
  <c r="A381" i="9" s="1"/>
  <c r="A373" i="9"/>
  <c r="A374" i="9" s="1"/>
  <c r="A375" i="9" s="1"/>
  <c r="A376" i="9" s="1"/>
  <c r="A368" i="9"/>
  <c r="A369" i="9" s="1"/>
  <c r="A370" i="9" s="1"/>
  <c r="A371" i="9" s="1"/>
  <c r="A363" i="9"/>
  <c r="A364" i="9" s="1"/>
  <c r="A365" i="9" s="1"/>
  <c r="A366" i="9" s="1"/>
  <c r="A358" i="9"/>
  <c r="A359" i="9" s="1"/>
  <c r="A360" i="9" s="1"/>
  <c r="A361" i="9" s="1"/>
  <c r="A353" i="9"/>
  <c r="A354" i="9" s="1"/>
  <c r="A355" i="9" s="1"/>
  <c r="A356" i="9" s="1"/>
  <c r="A348" i="9"/>
  <c r="A349" i="9" s="1"/>
  <c r="A350" i="9" s="1"/>
  <c r="A351" i="9" s="1"/>
  <c r="A343" i="9"/>
  <c r="A344" i="9" s="1"/>
  <c r="A345" i="9" s="1"/>
  <c r="A346" i="9" s="1"/>
  <c r="A338" i="9"/>
  <c r="A339" i="9" s="1"/>
  <c r="A340" i="9" s="1"/>
  <c r="A341" i="9" s="1"/>
  <c r="A333" i="9"/>
  <c r="A334" i="9" s="1"/>
  <c r="A335" i="9" s="1"/>
  <c r="A336" i="9" s="1"/>
  <c r="A328" i="9"/>
  <c r="A329" i="9" s="1"/>
  <c r="A330" i="9" s="1"/>
  <c r="A331" i="9" s="1"/>
  <c r="A323" i="9"/>
  <c r="A324" i="9" s="1"/>
  <c r="A325" i="9" s="1"/>
  <c r="A326" i="9" s="1"/>
  <c r="A318" i="9"/>
  <c r="A319" i="9" s="1"/>
  <c r="A320" i="9" s="1"/>
  <c r="A321" i="9" s="1"/>
  <c r="A313" i="9"/>
  <c r="A314" i="9" s="1"/>
  <c r="A315" i="9" s="1"/>
  <c r="A316" i="9" s="1"/>
  <c r="A308" i="9"/>
  <c r="A309" i="9" s="1"/>
  <c r="A310" i="9" s="1"/>
  <c r="A311" i="9" s="1"/>
  <c r="A303" i="9"/>
  <c r="A304" i="9" s="1"/>
  <c r="A305" i="9" s="1"/>
  <c r="A306" i="9" s="1"/>
  <c r="A298" i="9"/>
  <c r="A299" i="9" s="1"/>
  <c r="A300" i="9" s="1"/>
  <c r="A301" i="9" s="1"/>
  <c r="A293" i="9"/>
  <c r="A294" i="9" s="1"/>
  <c r="A295" i="9" s="1"/>
  <c r="A296" i="9" s="1"/>
  <c r="A288" i="9"/>
  <c r="A289" i="9" s="1"/>
  <c r="A290" i="9" s="1"/>
  <c r="A291" i="9" s="1"/>
  <c r="A283" i="9"/>
  <c r="A284" i="9" s="1"/>
  <c r="A285" i="9" s="1"/>
  <c r="A286" i="9" s="1"/>
  <c r="A278" i="9"/>
  <c r="A279" i="9" s="1"/>
  <c r="A280" i="9" s="1"/>
  <c r="A281" i="9" s="1"/>
  <c r="A273" i="9"/>
  <c r="A274" i="9" s="1"/>
  <c r="A275" i="9" s="1"/>
  <c r="A276" i="9" s="1"/>
  <c r="A268" i="9"/>
  <c r="A269" i="9" s="1"/>
  <c r="A270" i="9" s="1"/>
  <c r="A271" i="9" s="1"/>
  <c r="A263" i="9"/>
  <c r="A264" i="9" s="1"/>
  <c r="A265" i="9" s="1"/>
  <c r="A266" i="9" s="1"/>
  <c r="A258" i="9"/>
  <c r="A259" i="9" s="1"/>
  <c r="A260" i="9" s="1"/>
  <c r="A261" i="9" s="1"/>
  <c r="A253" i="9"/>
  <c r="A254" i="9" s="1"/>
  <c r="A255" i="9" s="1"/>
  <c r="A256" i="9" s="1"/>
  <c r="A248" i="9"/>
  <c r="A249" i="9" s="1"/>
  <c r="A250" i="9" s="1"/>
  <c r="A251" i="9" s="1"/>
  <c r="A243" i="9"/>
  <c r="A244" i="9" s="1"/>
  <c r="A245" i="9" s="1"/>
  <c r="A246" i="9" s="1"/>
  <c r="A238" i="9"/>
  <c r="A239" i="9" s="1"/>
  <c r="A240" i="9" s="1"/>
  <c r="A241" i="9" s="1"/>
  <c r="A233" i="9"/>
  <c r="A234" i="9" s="1"/>
  <c r="A235" i="9" s="1"/>
  <c r="A236" i="9" s="1"/>
  <c r="A228" i="9"/>
  <c r="A229" i="9" s="1"/>
  <c r="A230" i="9" s="1"/>
  <c r="A231" i="9" s="1"/>
  <c r="A223" i="9"/>
  <c r="A224" i="9" s="1"/>
  <c r="A225" i="9" s="1"/>
  <c r="A226" i="9" s="1"/>
  <c r="A218" i="9"/>
  <c r="A219" i="9" s="1"/>
  <c r="A220" i="9" s="1"/>
  <c r="A221" i="9" s="1"/>
  <c r="A213" i="9"/>
  <c r="A214" i="9" s="1"/>
  <c r="A215" i="9" s="1"/>
  <c r="A216" i="9" s="1"/>
  <c r="A208" i="9"/>
  <c r="A209" i="9" s="1"/>
  <c r="A210" i="9" s="1"/>
  <c r="A211" i="9" s="1"/>
  <c r="A203" i="9"/>
  <c r="A204" i="9" s="1"/>
  <c r="A205" i="9" s="1"/>
  <c r="A206" i="9" s="1"/>
  <c r="A198" i="9"/>
  <c r="A199" i="9" s="1"/>
  <c r="A200" i="9" s="1"/>
  <c r="A201" i="9" s="1"/>
  <c r="A193" i="9"/>
  <c r="A194" i="9" s="1"/>
  <c r="A195" i="9" s="1"/>
  <c r="A196" i="9" s="1"/>
  <c r="A188" i="9"/>
  <c r="A189" i="9" s="1"/>
  <c r="A190" i="9" s="1"/>
  <c r="A191" i="9" s="1"/>
  <c r="A183" i="9"/>
  <c r="A184" i="9" s="1"/>
  <c r="A185" i="9" s="1"/>
  <c r="A186" i="9" s="1"/>
  <c r="A178" i="9"/>
  <c r="A179" i="9" s="1"/>
  <c r="A180" i="9" s="1"/>
  <c r="A181" i="9" s="1"/>
  <c r="A173" i="9"/>
  <c r="A174" i="9" s="1"/>
  <c r="A175" i="9" s="1"/>
  <c r="A176" i="9" s="1"/>
  <c r="A168" i="9"/>
  <c r="A169" i="9" s="1"/>
  <c r="A170" i="9" s="1"/>
  <c r="A171" i="9" s="1"/>
  <c r="A163" i="9"/>
  <c r="A164" i="9" s="1"/>
  <c r="A165" i="9" s="1"/>
  <c r="A166" i="9" s="1"/>
  <c r="A158" i="9"/>
  <c r="A159" i="9" s="1"/>
  <c r="A160" i="9" s="1"/>
  <c r="A161" i="9" s="1"/>
  <c r="A153" i="9"/>
  <c r="A154" i="9" s="1"/>
  <c r="A155" i="9" s="1"/>
  <c r="A156" i="9" s="1"/>
  <c r="A148" i="9"/>
  <c r="A149" i="9" s="1"/>
  <c r="A150" i="9" s="1"/>
  <c r="A151" i="9" s="1"/>
  <c r="A143" i="9"/>
  <c r="A144" i="9" s="1"/>
  <c r="A145" i="9" s="1"/>
  <c r="A146" i="9" s="1"/>
  <c r="A138" i="9"/>
  <c r="A139" i="9" s="1"/>
  <c r="A140" i="9" s="1"/>
  <c r="A141" i="9" s="1"/>
  <c r="A133" i="9"/>
  <c r="A134" i="9" s="1"/>
  <c r="A135" i="9" s="1"/>
  <c r="A136" i="9" s="1"/>
  <c r="A128" i="9"/>
  <c r="A129" i="9" s="1"/>
  <c r="A130" i="9" s="1"/>
  <c r="A131" i="9" s="1"/>
  <c r="A123" i="9"/>
  <c r="A124" i="9" s="1"/>
  <c r="A125" i="9" s="1"/>
  <c r="A126" i="9" s="1"/>
  <c r="A118" i="9"/>
  <c r="A119" i="9" s="1"/>
  <c r="A120" i="9" s="1"/>
  <c r="A121" i="9" s="1"/>
  <c r="A113" i="9"/>
  <c r="A114" i="9" s="1"/>
  <c r="A115" i="9" s="1"/>
  <c r="A116" i="9" s="1"/>
  <c r="A108" i="9"/>
  <c r="A109" i="9" s="1"/>
  <c r="A110" i="9" s="1"/>
  <c r="A111" i="9" s="1"/>
  <c r="A103" i="9"/>
  <c r="A104" i="9" s="1"/>
  <c r="A105" i="9" s="1"/>
  <c r="A106" i="9" s="1"/>
  <c r="A98" i="9"/>
  <c r="A99" i="9" s="1"/>
  <c r="A100" i="9" s="1"/>
  <c r="A101" i="9" s="1"/>
  <c r="A93" i="9"/>
  <c r="A94" i="9" s="1"/>
  <c r="A95" i="9" s="1"/>
  <c r="A96" i="9" s="1"/>
  <c r="A88" i="9"/>
  <c r="A89" i="9" s="1"/>
  <c r="A90" i="9" s="1"/>
  <c r="A91" i="9" s="1"/>
  <c r="A83" i="9"/>
  <c r="A84" i="9" s="1"/>
  <c r="A85" i="9" s="1"/>
  <c r="A86" i="9" s="1"/>
  <c r="A78" i="9"/>
  <c r="A79" i="9" s="1"/>
  <c r="A80" i="9" s="1"/>
  <c r="A81" i="9" s="1"/>
  <c r="A73" i="9"/>
  <c r="A74" i="9" s="1"/>
  <c r="A75" i="9" s="1"/>
  <c r="A76" i="9" s="1"/>
  <c r="A68" i="9"/>
  <c r="A69" i="9" s="1"/>
  <c r="A70" i="9" s="1"/>
  <c r="A71" i="9" s="1"/>
  <c r="A63" i="9"/>
  <c r="A64" i="9" s="1"/>
  <c r="A65" i="9" s="1"/>
  <c r="A66" i="9" s="1"/>
  <c r="A58" i="9"/>
  <c r="A59" i="9" s="1"/>
  <c r="A60" i="9" s="1"/>
  <c r="A61" i="9" s="1"/>
  <c r="A53" i="9"/>
  <c r="A54" i="9" s="1"/>
  <c r="A55" i="9" s="1"/>
  <c r="A56" i="9" s="1"/>
  <c r="A48" i="9"/>
  <c r="A49" i="9" s="1"/>
  <c r="A50" i="9" s="1"/>
  <c r="A51" i="9" s="1"/>
  <c r="A43" i="9"/>
  <c r="A44" i="9" s="1"/>
  <c r="A45" i="9" s="1"/>
  <c r="A46" i="9" s="1"/>
  <c r="A38" i="9"/>
  <c r="A39" i="9" s="1"/>
  <c r="A40" i="9" s="1"/>
  <c r="A41" i="9" s="1"/>
  <c r="A33" i="9"/>
  <c r="A34" i="9" s="1"/>
  <c r="A35" i="9" s="1"/>
  <c r="A36" i="9" s="1"/>
  <c r="A28" i="9"/>
  <c r="A29" i="9" s="1"/>
  <c r="A30" i="9" s="1"/>
  <c r="A31" i="9" s="1"/>
  <c r="A23" i="9"/>
  <c r="A24" i="9" s="1"/>
  <c r="A25" i="9" s="1"/>
  <c r="A26" i="9" s="1"/>
  <c r="A18" i="9"/>
  <c r="A19" i="9" s="1"/>
  <c r="A20" i="9" s="1"/>
  <c r="A21" i="9" s="1"/>
  <c r="A13" i="9"/>
  <c r="A14" i="9" s="1"/>
  <c r="A15" i="9" s="1"/>
  <c r="A16" i="9" s="1"/>
  <c r="A8" i="9"/>
  <c r="A9" i="9" s="1"/>
  <c r="A10" i="9" s="1"/>
  <c r="A11" i="9" s="1"/>
  <c r="A3" i="9"/>
  <c r="A4" i="9" s="1"/>
  <c r="A5" i="9" s="1"/>
  <c r="A6" i="9" s="1"/>
  <c r="B382" i="5" l="1"/>
  <c r="F329" i="5"/>
  <c r="F501" i="5"/>
  <c r="B97" i="5"/>
  <c r="B130" i="5"/>
  <c r="B14" i="5"/>
  <c r="B259" i="5"/>
  <c r="C180" i="5"/>
  <c r="B190" i="5"/>
  <c r="B478" i="5"/>
  <c r="O436" i="5"/>
  <c r="N419" i="5"/>
  <c r="B432" i="5"/>
  <c r="H87" i="5"/>
  <c r="B454" i="5"/>
  <c r="B240" i="5"/>
  <c r="B73" i="5"/>
  <c r="N462" i="5"/>
  <c r="B43" i="5"/>
  <c r="B178" i="5"/>
  <c r="B322" i="5"/>
  <c r="B395" i="5"/>
  <c r="G87" i="5"/>
  <c r="B492" i="5"/>
  <c r="D323" i="5"/>
  <c r="C440" i="5"/>
  <c r="C446" i="5"/>
  <c r="H457" i="5"/>
  <c r="B239" i="5"/>
  <c r="B384" i="5"/>
  <c r="B394" i="5"/>
  <c r="I86" i="5"/>
  <c r="K86" i="5"/>
  <c r="H220" i="5"/>
  <c r="E208" i="5"/>
  <c r="F209" i="5"/>
  <c r="G240" i="5"/>
  <c r="G252" i="5"/>
  <c r="G264" i="5"/>
  <c r="G276" i="5"/>
  <c r="G288" i="5"/>
  <c r="J209" i="5"/>
  <c r="J221" i="5"/>
  <c r="J233" i="5"/>
  <c r="J245" i="5"/>
  <c r="J257" i="5"/>
  <c r="J269" i="5"/>
  <c r="J281" i="5"/>
  <c r="J293" i="5"/>
  <c r="L216" i="5"/>
  <c r="L228" i="5"/>
  <c r="L240" i="5"/>
  <c r="L252" i="5"/>
  <c r="L264" i="5"/>
  <c r="L276" i="5"/>
  <c r="L288" i="5"/>
  <c r="L300" i="5"/>
  <c r="O433" i="5"/>
  <c r="B307" i="5"/>
  <c r="B451" i="5"/>
  <c r="O442" i="5"/>
  <c r="O448" i="5"/>
  <c r="O454" i="5"/>
  <c r="O460" i="5"/>
  <c r="O466" i="5"/>
  <c r="O472" i="5"/>
  <c r="O478" i="5"/>
  <c r="O484" i="5"/>
  <c r="O490" i="5"/>
  <c r="O496" i="5"/>
  <c r="F328" i="5"/>
  <c r="H417" i="5"/>
  <c r="B277" i="5"/>
  <c r="B349" i="5"/>
  <c r="K476" i="5"/>
  <c r="K488" i="5"/>
  <c r="K500" i="5"/>
  <c r="L483" i="5"/>
  <c r="L495" i="5"/>
  <c r="L501" i="5"/>
  <c r="N425" i="5"/>
  <c r="N437" i="5"/>
  <c r="N449" i="5"/>
  <c r="C467" i="5"/>
  <c r="B359" i="5"/>
  <c r="P3" i="5"/>
  <c r="I209" i="5"/>
  <c r="B79" i="5"/>
  <c r="B28" i="5"/>
  <c r="I312" i="5"/>
  <c r="H402" i="5"/>
  <c r="B409" i="5"/>
  <c r="E501" i="5"/>
  <c r="F368" i="5"/>
  <c r="L213" i="5"/>
  <c r="B187" i="5"/>
  <c r="B252" i="5"/>
  <c r="B337" i="5"/>
  <c r="M141" i="5"/>
  <c r="C436" i="5"/>
  <c r="E219" i="5"/>
  <c r="E231" i="5"/>
  <c r="E243" i="5"/>
  <c r="E255" i="5"/>
  <c r="E267" i="5"/>
  <c r="E291" i="5"/>
  <c r="G354" i="5"/>
  <c r="G366" i="5"/>
  <c r="G378" i="5"/>
  <c r="G390" i="5"/>
  <c r="G402" i="5"/>
  <c r="G419" i="5"/>
  <c r="G431" i="5"/>
  <c r="G443" i="5"/>
  <c r="G455" i="5"/>
  <c r="G484" i="5"/>
  <c r="G496" i="5"/>
  <c r="H225" i="5"/>
  <c r="H237" i="5"/>
  <c r="H249" i="5"/>
  <c r="H261" i="5"/>
  <c r="H273" i="5"/>
  <c r="H285" i="5"/>
  <c r="H297" i="5"/>
  <c r="H309" i="5"/>
  <c r="J321" i="5"/>
  <c r="J333" i="5"/>
  <c r="J345" i="5"/>
  <c r="J357" i="5"/>
  <c r="J369" i="5"/>
  <c r="J381" i="5"/>
  <c r="J393" i="5"/>
  <c r="J405" i="5"/>
  <c r="J417" i="5"/>
  <c r="J429" i="5"/>
  <c r="K346" i="5"/>
  <c r="K358" i="5"/>
  <c r="K370" i="5"/>
  <c r="K382" i="5"/>
  <c r="K394" i="5"/>
  <c r="K406" i="5"/>
  <c r="K418" i="5"/>
  <c r="K430" i="5"/>
  <c r="K442" i="5"/>
  <c r="K454" i="5"/>
  <c r="B48" i="5"/>
  <c r="B336" i="5"/>
  <c r="B49" i="5"/>
  <c r="H462" i="5"/>
  <c r="B301" i="5"/>
  <c r="N474" i="5"/>
  <c r="M482" i="5"/>
  <c r="M494" i="5"/>
  <c r="G472" i="5"/>
  <c r="J494" i="5"/>
  <c r="H438" i="5"/>
  <c r="H451" i="5"/>
  <c r="B61" i="5"/>
  <c r="F412" i="5"/>
  <c r="O14" i="5"/>
  <c r="O26" i="5"/>
  <c r="O38" i="5"/>
  <c r="O50" i="5"/>
  <c r="O62" i="5"/>
  <c r="O74" i="5"/>
  <c r="O86" i="5"/>
  <c r="O98" i="5"/>
  <c r="O110" i="5"/>
  <c r="O122" i="5"/>
  <c r="O134" i="5"/>
  <c r="O146" i="5"/>
  <c r="O158" i="5"/>
  <c r="O170" i="5"/>
  <c r="D10" i="5"/>
  <c r="D22" i="5"/>
  <c r="D34" i="5"/>
  <c r="E322" i="5"/>
  <c r="B108" i="5"/>
  <c r="B420" i="5"/>
  <c r="B410" i="5"/>
  <c r="O8" i="5"/>
  <c r="O20" i="5"/>
  <c r="O32" i="5"/>
  <c r="O44" i="5"/>
  <c r="O56" i="5"/>
  <c r="O68" i="5"/>
  <c r="O80" i="5"/>
  <c r="O92" i="5"/>
  <c r="O104" i="5"/>
  <c r="O116" i="5"/>
  <c r="O128" i="5"/>
  <c r="O140" i="5"/>
  <c r="O152" i="5"/>
  <c r="O164" i="5"/>
  <c r="O176" i="5"/>
  <c r="D16" i="5"/>
  <c r="D28" i="5"/>
  <c r="D40" i="5"/>
  <c r="H227" i="5"/>
  <c r="I402" i="5"/>
  <c r="C501" i="5"/>
  <c r="E460" i="5"/>
  <c r="B456" i="5"/>
  <c r="J462" i="5"/>
  <c r="M78" i="5"/>
  <c r="P427" i="5"/>
  <c r="P433" i="5"/>
  <c r="P439" i="5"/>
  <c r="P445" i="5"/>
  <c r="P451" i="5"/>
  <c r="P457" i="5"/>
  <c r="P463" i="5"/>
  <c r="P469" i="5"/>
  <c r="H404" i="5"/>
  <c r="B15" i="5"/>
  <c r="B217" i="5"/>
  <c r="B168" i="5"/>
  <c r="F380" i="5"/>
  <c r="F462" i="5"/>
  <c r="D52" i="5"/>
  <c r="D64" i="5"/>
  <c r="D76" i="5"/>
  <c r="D88" i="5"/>
  <c r="D100" i="5"/>
  <c r="D112" i="5"/>
  <c r="E8" i="5"/>
  <c r="E32" i="5"/>
  <c r="E44" i="5"/>
  <c r="E80" i="5"/>
  <c r="I13" i="5"/>
  <c r="I49" i="5"/>
  <c r="I85" i="5"/>
  <c r="J30" i="5"/>
  <c r="J54" i="5"/>
  <c r="J66" i="5"/>
  <c r="J78" i="5"/>
  <c r="K85" i="5"/>
  <c r="D46" i="5"/>
  <c r="D58" i="5"/>
  <c r="D70" i="5"/>
  <c r="D82" i="5"/>
  <c r="D94" i="5"/>
  <c r="D106" i="5"/>
  <c r="D118" i="5"/>
  <c r="E20" i="5"/>
  <c r="E56" i="5"/>
  <c r="E68" i="5"/>
  <c r="I25" i="5"/>
  <c r="I61" i="5"/>
  <c r="I73" i="5"/>
  <c r="J18" i="5"/>
  <c r="J42" i="5"/>
  <c r="G51" i="5"/>
  <c r="K68" i="5"/>
  <c r="L37" i="5"/>
  <c r="L49" i="5"/>
  <c r="L61" i="5"/>
  <c r="L73" i="5"/>
  <c r="M18" i="5"/>
  <c r="M30" i="5"/>
  <c r="M42" i="5"/>
  <c r="D127" i="5"/>
  <c r="D133" i="5"/>
  <c r="D139" i="5"/>
  <c r="G63" i="5"/>
  <c r="K80" i="5"/>
  <c r="L13" i="5"/>
  <c r="L25" i="5"/>
  <c r="F87" i="5"/>
  <c r="F167" i="5"/>
  <c r="F64" i="5"/>
  <c r="G32" i="5"/>
  <c r="G79" i="5"/>
  <c r="H23" i="5"/>
  <c r="H47" i="5"/>
  <c r="H83" i="5"/>
  <c r="K13" i="5"/>
  <c r="K25" i="5"/>
  <c r="K37" i="5"/>
  <c r="K49" i="5"/>
  <c r="P242" i="5"/>
  <c r="P248" i="5"/>
  <c r="P254" i="5"/>
  <c r="F40" i="5"/>
  <c r="F76" i="5"/>
  <c r="G20" i="5"/>
  <c r="M86" i="5"/>
  <c r="F16" i="5"/>
  <c r="H71" i="5"/>
  <c r="F28" i="5"/>
  <c r="F52" i="5"/>
  <c r="G8" i="5"/>
  <c r="H11" i="5"/>
  <c r="H35" i="5"/>
  <c r="H59" i="5"/>
  <c r="G67" i="5"/>
  <c r="E343" i="5"/>
  <c r="E355" i="5"/>
  <c r="B82" i="5"/>
  <c r="B370" i="5"/>
  <c r="H445" i="5"/>
  <c r="B372" i="5"/>
  <c r="B481" i="5"/>
  <c r="N431" i="5"/>
  <c r="K236" i="5"/>
  <c r="K248" i="5"/>
  <c r="K260" i="5"/>
  <c r="K272" i="5"/>
  <c r="K284" i="5"/>
  <c r="K296" i="5"/>
  <c r="K308" i="5"/>
  <c r="K320" i="5"/>
  <c r="K332" i="5"/>
  <c r="K344" i="5"/>
  <c r="B84" i="5"/>
  <c r="B227" i="5"/>
  <c r="B373" i="5"/>
  <c r="F481" i="5"/>
  <c r="J88" i="5"/>
  <c r="J146" i="5"/>
  <c r="J159" i="5"/>
  <c r="J171" i="5"/>
  <c r="G352" i="5"/>
  <c r="H219" i="5"/>
  <c r="H399" i="5"/>
  <c r="H339" i="5"/>
  <c r="H364" i="5"/>
  <c r="J308" i="5"/>
  <c r="L339" i="5"/>
  <c r="L351" i="5"/>
  <c r="L363" i="5"/>
  <c r="L375" i="5"/>
  <c r="M467" i="5"/>
  <c r="H458" i="5"/>
  <c r="B479" i="5"/>
  <c r="H490" i="5"/>
  <c r="B263" i="5"/>
  <c r="L499" i="5"/>
  <c r="N492" i="5"/>
  <c r="B127" i="5"/>
  <c r="B271" i="5"/>
  <c r="E311" i="5"/>
  <c r="B262" i="5"/>
  <c r="E364" i="5"/>
  <c r="B193" i="5"/>
  <c r="P475" i="5"/>
  <c r="P481" i="5"/>
  <c r="H345" i="5"/>
  <c r="H357" i="5"/>
  <c r="J317" i="5"/>
  <c r="N282" i="5"/>
  <c r="N294" i="5"/>
  <c r="N306" i="5"/>
  <c r="N318" i="5"/>
  <c r="N330" i="5"/>
  <c r="N342" i="5"/>
  <c r="N354" i="5"/>
  <c r="N366" i="5"/>
  <c r="N378" i="5"/>
  <c r="N390" i="5"/>
  <c r="B229" i="5"/>
  <c r="M342" i="5"/>
  <c r="N458" i="5"/>
  <c r="K471" i="5"/>
  <c r="F224" i="5"/>
  <c r="E427" i="5"/>
  <c r="F256" i="5"/>
  <c r="F304" i="5"/>
  <c r="B33" i="5"/>
  <c r="P260" i="5"/>
  <c r="P266" i="5"/>
  <c r="P272" i="5"/>
  <c r="P278" i="5"/>
  <c r="P284" i="5"/>
  <c r="P290" i="5"/>
  <c r="P296" i="5"/>
  <c r="P302" i="5"/>
  <c r="P308" i="5"/>
  <c r="P314" i="5"/>
  <c r="E95" i="5"/>
  <c r="E107" i="5"/>
  <c r="E119" i="5"/>
  <c r="E131" i="5"/>
  <c r="E143" i="5"/>
  <c r="E155" i="5"/>
  <c r="E179" i="5"/>
  <c r="E191" i="5"/>
  <c r="E203" i="5"/>
  <c r="F174" i="5"/>
  <c r="F186" i="5"/>
  <c r="F198" i="5"/>
  <c r="J93" i="5"/>
  <c r="J105" i="5"/>
  <c r="J117" i="5"/>
  <c r="J129" i="5"/>
  <c r="M97" i="5"/>
  <c r="M109" i="5"/>
  <c r="M121" i="5"/>
  <c r="M133" i="5"/>
  <c r="M157" i="5"/>
  <c r="M169" i="5"/>
  <c r="M181" i="5"/>
  <c r="M193" i="5"/>
  <c r="M205" i="5"/>
  <c r="I327" i="5"/>
  <c r="C266" i="5"/>
  <c r="C278" i="5"/>
  <c r="C284" i="5"/>
  <c r="C290" i="5"/>
  <c r="C296" i="5"/>
  <c r="C302" i="5"/>
  <c r="C308" i="5"/>
  <c r="C320" i="5"/>
  <c r="C326" i="5"/>
  <c r="C332" i="5"/>
  <c r="C338" i="5"/>
  <c r="C344" i="5"/>
  <c r="C350" i="5"/>
  <c r="C356" i="5"/>
  <c r="C362" i="5"/>
  <c r="C368" i="5"/>
  <c r="C374" i="5"/>
  <c r="C380" i="5"/>
  <c r="C386" i="5"/>
  <c r="C392" i="5"/>
  <c r="C398" i="5"/>
  <c r="C404" i="5"/>
  <c r="C410" i="5"/>
  <c r="C416" i="5"/>
  <c r="C422" i="5"/>
  <c r="C428" i="5"/>
  <c r="C434" i="5"/>
  <c r="D327" i="5"/>
  <c r="D333" i="5"/>
  <c r="D339" i="5"/>
  <c r="D345" i="5"/>
  <c r="D351" i="5"/>
  <c r="D357" i="5"/>
  <c r="D363" i="5"/>
  <c r="D369" i="5"/>
  <c r="D375" i="5"/>
  <c r="D381" i="5"/>
  <c r="D387" i="5"/>
  <c r="D393" i="5"/>
  <c r="D399" i="5"/>
  <c r="D405" i="5"/>
  <c r="D411" i="5"/>
  <c r="B175" i="5"/>
  <c r="F257" i="5"/>
  <c r="F289" i="5"/>
  <c r="F305" i="5"/>
  <c r="H429" i="5"/>
  <c r="B119" i="5"/>
  <c r="L470" i="5"/>
  <c r="B475" i="5"/>
  <c r="F226" i="5"/>
  <c r="F242" i="5"/>
  <c r="H430" i="5"/>
  <c r="B360" i="5"/>
  <c r="B121" i="5"/>
  <c r="P129" i="5"/>
  <c r="P135" i="5"/>
  <c r="P141" i="5"/>
  <c r="P147" i="5"/>
  <c r="P153" i="5"/>
  <c r="P159" i="5"/>
  <c r="P165" i="5"/>
  <c r="P171" i="5"/>
  <c r="P177" i="5"/>
  <c r="P183" i="5"/>
  <c r="P189" i="5"/>
  <c r="P195" i="5"/>
  <c r="P201" i="5"/>
  <c r="P207" i="5"/>
  <c r="P213" i="5"/>
  <c r="P219" i="5"/>
  <c r="P225" i="5"/>
  <c r="P231" i="5"/>
  <c r="F104" i="5"/>
  <c r="F116" i="5"/>
  <c r="F128" i="5"/>
  <c r="I106" i="5"/>
  <c r="I118" i="5"/>
  <c r="I142" i="5"/>
  <c r="I154" i="5"/>
  <c r="I178" i="5"/>
  <c r="I190" i="5"/>
  <c r="I202" i="5"/>
  <c r="K96" i="5"/>
  <c r="K108" i="5"/>
  <c r="K120" i="5"/>
  <c r="K132" i="5"/>
  <c r="K144" i="5"/>
  <c r="B199" i="5"/>
  <c r="B343" i="5"/>
  <c r="G477" i="5"/>
  <c r="G489" i="5"/>
  <c r="G501" i="5"/>
  <c r="B46" i="5"/>
  <c r="I333" i="5"/>
  <c r="I345" i="5"/>
  <c r="I357" i="5"/>
  <c r="I369" i="5"/>
  <c r="I381" i="5"/>
  <c r="I393" i="5"/>
  <c r="I417" i="5"/>
  <c r="I429" i="5"/>
  <c r="I441" i="5"/>
  <c r="J326" i="5"/>
  <c r="J338" i="5"/>
  <c r="J350" i="5"/>
  <c r="J362" i="5"/>
  <c r="J374" i="5"/>
  <c r="J386" i="5"/>
  <c r="J398" i="5"/>
  <c r="J410" i="5"/>
  <c r="J422" i="5"/>
  <c r="L387" i="5"/>
  <c r="L399" i="5"/>
  <c r="L411" i="5"/>
  <c r="L423" i="5"/>
  <c r="L435" i="5"/>
  <c r="L447" i="5"/>
  <c r="L459" i="5"/>
  <c r="E488" i="5"/>
  <c r="F243" i="5"/>
  <c r="B264" i="5"/>
  <c r="B34" i="5"/>
  <c r="B145" i="5"/>
  <c r="L214" i="5"/>
  <c r="C260" i="5"/>
  <c r="B202" i="5"/>
  <c r="B179" i="5"/>
  <c r="F478" i="5"/>
  <c r="F357" i="5"/>
  <c r="F422" i="5"/>
  <c r="F438" i="5"/>
  <c r="F454" i="5"/>
  <c r="F349" i="5"/>
  <c r="F8" i="5"/>
  <c r="F20" i="5"/>
  <c r="F32" i="5"/>
  <c r="F44" i="5"/>
  <c r="F56" i="5"/>
  <c r="F68" i="5"/>
  <c r="F80" i="5"/>
  <c r="G12" i="5"/>
  <c r="G24" i="5"/>
  <c r="G36" i="5"/>
  <c r="L85" i="5"/>
  <c r="D151" i="5"/>
  <c r="D157" i="5"/>
  <c r="D163" i="5"/>
  <c r="D169" i="5"/>
  <c r="D175" i="5"/>
  <c r="D181" i="5"/>
  <c r="D187" i="5"/>
  <c r="D193" i="5"/>
  <c r="D199" i="5"/>
  <c r="D205" i="5"/>
  <c r="D211" i="5"/>
  <c r="D217" i="5"/>
  <c r="D223" i="5"/>
  <c r="C10" i="5"/>
  <c r="C16" i="5"/>
  <c r="C22" i="5"/>
  <c r="C28" i="5"/>
  <c r="C34" i="5"/>
  <c r="C40" i="5"/>
  <c r="C46" i="5"/>
  <c r="C52" i="5"/>
  <c r="C58" i="5"/>
  <c r="C70" i="5"/>
  <c r="C76" i="5"/>
  <c r="C82" i="5"/>
  <c r="C88" i="5"/>
  <c r="C94" i="5"/>
  <c r="C100" i="5"/>
  <c r="C106" i="5"/>
  <c r="C112" i="5"/>
  <c r="C118" i="5"/>
  <c r="C124" i="5"/>
  <c r="C130" i="5"/>
  <c r="C136" i="5"/>
  <c r="C142" i="5"/>
  <c r="C148" i="5"/>
  <c r="C154" i="5"/>
  <c r="C160" i="5"/>
  <c r="C166" i="5"/>
  <c r="C172" i="5"/>
  <c r="C178" i="5"/>
  <c r="P11" i="5"/>
  <c r="P17" i="5"/>
  <c r="P29" i="5"/>
  <c r="P35" i="5"/>
  <c r="P41" i="5"/>
  <c r="P47" i="5"/>
  <c r="P53" i="5"/>
  <c r="P59" i="5"/>
  <c r="P65" i="5"/>
  <c r="P71" i="5"/>
  <c r="P77" i="5"/>
  <c r="P83" i="5"/>
  <c r="P89" i="5"/>
  <c r="P95" i="5"/>
  <c r="P101" i="5"/>
  <c r="E16" i="5"/>
  <c r="E28" i="5"/>
  <c r="E52" i="5"/>
  <c r="E64" i="5"/>
  <c r="E76" i="5"/>
  <c r="I9" i="5"/>
  <c r="I21" i="5"/>
  <c r="I45" i="5"/>
  <c r="I57" i="5"/>
  <c r="I69" i="5"/>
  <c r="I81" i="5"/>
  <c r="J14" i="5"/>
  <c r="J26" i="5"/>
  <c r="J38" i="5"/>
  <c r="J50" i="5"/>
  <c r="J62" i="5"/>
  <c r="J74" i="5"/>
  <c r="J86" i="5"/>
  <c r="L86" i="5"/>
  <c r="K61" i="5"/>
  <c r="O41" i="5"/>
  <c r="O83" i="5"/>
  <c r="O125" i="5"/>
  <c r="O161" i="5"/>
  <c r="D19" i="5"/>
  <c r="D43" i="5"/>
  <c r="D55" i="5"/>
  <c r="D67" i="5"/>
  <c r="D79" i="5"/>
  <c r="D91" i="5"/>
  <c r="D103" i="5"/>
  <c r="D115" i="5"/>
  <c r="J87" i="5"/>
  <c r="K76" i="5"/>
  <c r="L9" i="5"/>
  <c r="L21" i="5"/>
  <c r="L33" i="5"/>
  <c r="L57" i="5"/>
  <c r="L69" i="5"/>
  <c r="L81" i="5"/>
  <c r="M14" i="5"/>
  <c r="M26" i="5"/>
  <c r="M38" i="5"/>
  <c r="M50" i="5"/>
  <c r="O11" i="5"/>
  <c r="O47" i="5"/>
  <c r="O89" i="5"/>
  <c r="O131" i="5"/>
  <c r="O167" i="5"/>
  <c r="D13" i="5"/>
  <c r="D37" i="5"/>
  <c r="D49" i="5"/>
  <c r="D61" i="5"/>
  <c r="D73" i="5"/>
  <c r="D85" i="5"/>
  <c r="D97" i="5"/>
  <c r="D109" i="5"/>
  <c r="D121" i="5"/>
  <c r="G59" i="5"/>
  <c r="O35" i="5"/>
  <c r="O71" i="5"/>
  <c r="O107" i="5"/>
  <c r="O137" i="5"/>
  <c r="O179" i="5"/>
  <c r="E12" i="5"/>
  <c r="E36" i="5"/>
  <c r="E48" i="5"/>
  <c r="E60" i="5"/>
  <c r="I17" i="5"/>
  <c r="I41" i="5"/>
  <c r="I53" i="5"/>
  <c r="I65" i="5"/>
  <c r="I77" i="5"/>
  <c r="J10" i="5"/>
  <c r="J22" i="5"/>
  <c r="J34" i="5"/>
  <c r="J46" i="5"/>
  <c r="J58" i="5"/>
  <c r="J70" i="5"/>
  <c r="J82" i="5"/>
  <c r="D124" i="5"/>
  <c r="D130" i="5"/>
  <c r="D136" i="5"/>
  <c r="O17" i="5"/>
  <c r="O59" i="5"/>
  <c r="O95" i="5"/>
  <c r="O143" i="5"/>
  <c r="E24" i="5"/>
  <c r="E72" i="5"/>
  <c r="E84" i="5"/>
  <c r="I29" i="5"/>
  <c r="C13" i="5"/>
  <c r="C19" i="5"/>
  <c r="C25" i="5"/>
  <c r="C31" i="5"/>
  <c r="C37" i="5"/>
  <c r="C43" i="5"/>
  <c r="C49" i="5"/>
  <c r="C55" i="5"/>
  <c r="C61" i="5"/>
  <c r="C73" i="5"/>
  <c r="C79" i="5"/>
  <c r="C85" i="5"/>
  <c r="C91" i="5"/>
  <c r="C97" i="5"/>
  <c r="C103" i="5"/>
  <c r="C109" i="5"/>
  <c r="C115" i="5"/>
  <c r="C121" i="5"/>
  <c r="C127" i="5"/>
  <c r="O29" i="5"/>
  <c r="O65" i="5"/>
  <c r="O113" i="5"/>
  <c r="O155" i="5"/>
  <c r="D31" i="5"/>
  <c r="K84" i="5"/>
  <c r="L41" i="5"/>
  <c r="L77" i="5"/>
  <c r="M22" i="5"/>
  <c r="M82" i="5"/>
  <c r="O23" i="5"/>
  <c r="O53" i="5"/>
  <c r="O77" i="5"/>
  <c r="O101" i="5"/>
  <c r="O119" i="5"/>
  <c r="O149" i="5"/>
  <c r="O173" i="5"/>
  <c r="D25" i="5"/>
  <c r="E37" i="5"/>
  <c r="G55" i="5"/>
  <c r="K72" i="5"/>
  <c r="L17" i="5"/>
  <c r="L29" i="5"/>
  <c r="L53" i="5"/>
  <c r="L65" i="5"/>
  <c r="M10" i="5"/>
  <c r="M34" i="5"/>
  <c r="M46" i="5"/>
  <c r="M58" i="5"/>
  <c r="M70" i="5"/>
  <c r="F156" i="5"/>
  <c r="G71" i="5"/>
  <c r="G83" i="5"/>
  <c r="H15" i="5"/>
  <c r="H27" i="5"/>
  <c r="H39" i="5"/>
  <c r="H51" i="5"/>
  <c r="H63" i="5"/>
  <c r="H75" i="5"/>
  <c r="K17" i="5"/>
  <c r="K29" i="5"/>
  <c r="K41" i="5"/>
  <c r="K53" i="5"/>
  <c r="P126" i="5"/>
  <c r="P132" i="5"/>
  <c r="P138" i="5"/>
  <c r="P144" i="5"/>
  <c r="P150" i="5"/>
  <c r="P156" i="5"/>
  <c r="P162" i="5"/>
  <c r="P168" i="5"/>
  <c r="P174" i="5"/>
  <c r="P180" i="5"/>
  <c r="P186" i="5"/>
  <c r="P192" i="5"/>
  <c r="P198" i="5"/>
  <c r="P204" i="5"/>
  <c r="P210" i="5"/>
  <c r="P216" i="5"/>
  <c r="P222" i="5"/>
  <c r="P228" i="5"/>
  <c r="P234" i="5"/>
  <c r="P240" i="5"/>
  <c r="E87" i="5"/>
  <c r="E99" i="5"/>
  <c r="E111" i="5"/>
  <c r="E123" i="5"/>
  <c r="E135" i="5"/>
  <c r="E147" i="5"/>
  <c r="E159" i="5"/>
  <c r="E171" i="5"/>
  <c r="E183" i="5"/>
  <c r="E195" i="5"/>
  <c r="E207" i="5"/>
  <c r="F178" i="5"/>
  <c r="F190" i="5"/>
  <c r="F202" i="5"/>
  <c r="J97" i="5"/>
  <c r="J109" i="5"/>
  <c r="J121" i="5"/>
  <c r="J133" i="5"/>
  <c r="M89" i="5"/>
  <c r="M101" i="5"/>
  <c r="M113" i="5"/>
  <c r="M125" i="5"/>
  <c r="M137" i="5"/>
  <c r="M149" i="5"/>
  <c r="M161" i="5"/>
  <c r="M173" i="5"/>
  <c r="M185" i="5"/>
  <c r="D229" i="5"/>
  <c r="D235" i="5"/>
  <c r="D241" i="5"/>
  <c r="D247" i="5"/>
  <c r="D253" i="5"/>
  <c r="D259" i="5"/>
  <c r="D265" i="5"/>
  <c r="D271" i="5"/>
  <c r="D277" i="5"/>
  <c r="D283" i="5"/>
  <c r="D289" i="5"/>
  <c r="D295" i="5"/>
  <c r="D301" i="5"/>
  <c r="D307" i="5"/>
  <c r="D313" i="5"/>
  <c r="D319" i="5"/>
  <c r="F152" i="5"/>
  <c r="G95" i="5"/>
  <c r="G107" i="5"/>
  <c r="G119" i="5"/>
  <c r="G131" i="5"/>
  <c r="G155" i="5"/>
  <c r="G167" i="5"/>
  <c r="G179" i="5"/>
  <c r="G191" i="5"/>
  <c r="G203" i="5"/>
  <c r="G215" i="5"/>
  <c r="L91" i="5"/>
  <c r="L104" i="5"/>
  <c r="L116" i="5"/>
  <c r="L128" i="5"/>
  <c r="L140" i="5"/>
  <c r="L211" i="5"/>
  <c r="N16" i="5"/>
  <c r="N28" i="5"/>
  <c r="N40" i="5"/>
  <c r="N52" i="5"/>
  <c r="N64" i="5"/>
  <c r="N76" i="5"/>
  <c r="P107" i="5"/>
  <c r="P113" i="5"/>
  <c r="P119" i="5"/>
  <c r="F96" i="5"/>
  <c r="F108" i="5"/>
  <c r="F120" i="5"/>
  <c r="F132" i="5"/>
  <c r="I98" i="5"/>
  <c r="I110" i="5"/>
  <c r="I122" i="5"/>
  <c r="I134" i="5"/>
  <c r="I158" i="5"/>
  <c r="I170" i="5"/>
  <c r="I182" i="5"/>
  <c r="I194" i="5"/>
  <c r="I206" i="5"/>
  <c r="K88" i="5"/>
  <c r="K100" i="5"/>
  <c r="K112" i="5"/>
  <c r="K124" i="5"/>
  <c r="K136" i="5"/>
  <c r="K148" i="5"/>
  <c r="K160" i="5"/>
  <c r="K172" i="5"/>
  <c r="K184" i="5"/>
  <c r="K196" i="5"/>
  <c r="K208" i="5"/>
  <c r="L155" i="5"/>
  <c r="L167" i="5"/>
  <c r="L179" i="5"/>
  <c r="L191" i="5"/>
  <c r="L203" i="5"/>
  <c r="F146" i="5"/>
  <c r="G222" i="5"/>
  <c r="J155" i="5"/>
  <c r="J167" i="5"/>
  <c r="O185" i="5"/>
  <c r="O191" i="5"/>
  <c r="O197" i="5"/>
  <c r="O203" i="5"/>
  <c r="O209" i="5"/>
  <c r="O215" i="5"/>
  <c r="O221" i="5"/>
  <c r="O227" i="5"/>
  <c r="O233" i="5"/>
  <c r="O239" i="5"/>
  <c r="O245" i="5"/>
  <c r="O251" i="5"/>
  <c r="O257" i="5"/>
  <c r="P320" i="5"/>
  <c r="J141" i="5"/>
  <c r="M217" i="5"/>
  <c r="M62" i="5"/>
  <c r="M74" i="5"/>
  <c r="F148" i="5"/>
  <c r="F160" i="5"/>
  <c r="G103" i="5"/>
  <c r="G115" i="5"/>
  <c r="G127" i="5"/>
  <c r="G139" i="5"/>
  <c r="G151" i="5"/>
  <c r="G163" i="5"/>
  <c r="G175" i="5"/>
  <c r="G187" i="5"/>
  <c r="G199" i="5"/>
  <c r="G211" i="5"/>
  <c r="L100" i="5"/>
  <c r="L112" i="5"/>
  <c r="L124" i="5"/>
  <c r="L136" i="5"/>
  <c r="N12" i="5"/>
  <c r="N24" i="5"/>
  <c r="N36" i="5"/>
  <c r="N48" i="5"/>
  <c r="N60" i="5"/>
  <c r="N72" i="5"/>
  <c r="N84" i="5"/>
  <c r="G226" i="5"/>
  <c r="P237" i="5"/>
  <c r="F140" i="5"/>
  <c r="K156" i="5"/>
  <c r="K168" i="5"/>
  <c r="K180" i="5"/>
  <c r="K192" i="5"/>
  <c r="K204" i="5"/>
  <c r="L151" i="5"/>
  <c r="L163" i="5"/>
  <c r="L175" i="5"/>
  <c r="L187" i="5"/>
  <c r="L199" i="5"/>
  <c r="L207" i="5"/>
  <c r="D142" i="5"/>
  <c r="D148" i="5"/>
  <c r="D154" i="5"/>
  <c r="D160" i="5"/>
  <c r="D166" i="5"/>
  <c r="D172" i="5"/>
  <c r="D178" i="5"/>
  <c r="D184" i="5"/>
  <c r="D190" i="5"/>
  <c r="D196" i="5"/>
  <c r="D202" i="5"/>
  <c r="D208" i="5"/>
  <c r="D214" i="5"/>
  <c r="D220" i="5"/>
  <c r="D226" i="5"/>
  <c r="D232" i="5"/>
  <c r="D238" i="5"/>
  <c r="D244" i="5"/>
  <c r="D250" i="5"/>
  <c r="D256" i="5"/>
  <c r="D262" i="5"/>
  <c r="D268" i="5"/>
  <c r="D274" i="5"/>
  <c r="D280" i="5"/>
  <c r="D286" i="5"/>
  <c r="D292" i="5"/>
  <c r="D298" i="5"/>
  <c r="D304" i="5"/>
  <c r="D310" i="5"/>
  <c r="D316" i="5"/>
  <c r="D322" i="5"/>
  <c r="J151" i="5"/>
  <c r="J163" i="5"/>
  <c r="J175" i="5"/>
  <c r="C133" i="5"/>
  <c r="C139" i="5"/>
  <c r="C151" i="5"/>
  <c r="C157" i="5"/>
  <c r="C163" i="5"/>
  <c r="C169" i="5"/>
  <c r="C175" i="5"/>
  <c r="P8" i="5"/>
  <c r="P14" i="5"/>
  <c r="P20" i="5"/>
  <c r="P26" i="5"/>
  <c r="P32" i="5"/>
  <c r="P38" i="5"/>
  <c r="P44" i="5"/>
  <c r="P50" i="5"/>
  <c r="P56" i="5"/>
  <c r="P62" i="5"/>
  <c r="P68" i="5"/>
  <c r="P74" i="5"/>
  <c r="P80" i="5"/>
  <c r="P86" i="5"/>
  <c r="P92" i="5"/>
  <c r="P98" i="5"/>
  <c r="P104" i="5"/>
  <c r="P110" i="5"/>
  <c r="P116" i="5"/>
  <c r="P122" i="5"/>
  <c r="F12" i="5"/>
  <c r="F24" i="5"/>
  <c r="F36" i="5"/>
  <c r="F48" i="5"/>
  <c r="F60" i="5"/>
  <c r="F72" i="5"/>
  <c r="F84" i="5"/>
  <c r="G16" i="5"/>
  <c r="G28" i="5"/>
  <c r="G40" i="5"/>
  <c r="G75" i="5"/>
  <c r="H19" i="5"/>
  <c r="H31" i="5"/>
  <c r="H43" i="5"/>
  <c r="H55" i="5"/>
  <c r="H67" i="5"/>
  <c r="H79" i="5"/>
  <c r="K9" i="5"/>
  <c r="K21" i="5"/>
  <c r="K33" i="5"/>
  <c r="K45" i="5"/>
  <c r="K57" i="5"/>
  <c r="E91" i="5"/>
  <c r="E103" i="5"/>
  <c r="E115" i="5"/>
  <c r="E127" i="5"/>
  <c r="E139" i="5"/>
  <c r="E151" i="5"/>
  <c r="E175" i="5"/>
  <c r="E187" i="5"/>
  <c r="E199" i="5"/>
  <c r="F141" i="5"/>
  <c r="F170" i="5"/>
  <c r="F182" i="5"/>
  <c r="F194" i="5"/>
  <c r="F206" i="5"/>
  <c r="J101" i="5"/>
  <c r="J113" i="5"/>
  <c r="J125" i="5"/>
  <c r="J137" i="5"/>
  <c r="L144" i="5"/>
  <c r="M93" i="5"/>
  <c r="M105" i="5"/>
  <c r="M117" i="5"/>
  <c r="M129" i="5"/>
  <c r="M153" i="5"/>
  <c r="M165" i="5"/>
  <c r="M177" i="5"/>
  <c r="M189" i="5"/>
  <c r="M201" i="5"/>
  <c r="M213" i="5"/>
  <c r="M219" i="5"/>
  <c r="C182" i="5"/>
  <c r="C188" i="5"/>
  <c r="C194" i="5"/>
  <c r="C200" i="5"/>
  <c r="C206" i="5"/>
  <c r="C212" i="5"/>
  <c r="G99" i="5"/>
  <c r="G111" i="5"/>
  <c r="G123" i="5"/>
  <c r="G135" i="5"/>
  <c r="G159" i="5"/>
  <c r="G171" i="5"/>
  <c r="G183" i="5"/>
  <c r="G195" i="5"/>
  <c r="G207" i="5"/>
  <c r="G219" i="5"/>
  <c r="L96" i="5"/>
  <c r="L108" i="5"/>
  <c r="L120" i="5"/>
  <c r="L132" i="5"/>
  <c r="L145" i="5"/>
  <c r="N8" i="5"/>
  <c r="N32" i="5"/>
  <c r="N44" i="5"/>
  <c r="N56" i="5"/>
  <c r="N68" i="5"/>
  <c r="N80" i="5"/>
  <c r="O182" i="5"/>
  <c r="O188" i="5"/>
  <c r="O194" i="5"/>
  <c r="O200" i="5"/>
  <c r="O206" i="5"/>
  <c r="O212" i="5"/>
  <c r="O218" i="5"/>
  <c r="O224" i="5"/>
  <c r="O230" i="5"/>
  <c r="O236" i="5"/>
  <c r="O242" i="5"/>
  <c r="O248" i="5"/>
  <c r="O254" i="5"/>
  <c r="O260" i="5"/>
  <c r="I239" i="5"/>
  <c r="I251" i="5"/>
  <c r="I263" i="5"/>
  <c r="I275" i="5"/>
  <c r="I299" i="5"/>
  <c r="I311" i="5"/>
  <c r="P239" i="5"/>
  <c r="P245" i="5"/>
  <c r="P251" i="5"/>
  <c r="P257" i="5"/>
  <c r="P263" i="5"/>
  <c r="P269" i="5"/>
  <c r="P275" i="5"/>
  <c r="P281" i="5"/>
  <c r="P287" i="5"/>
  <c r="P293" i="5"/>
  <c r="P299" i="5"/>
  <c r="P305" i="5"/>
  <c r="P311" i="5"/>
  <c r="P317" i="5"/>
  <c r="P323" i="5"/>
  <c r="F100" i="5"/>
  <c r="F112" i="5"/>
  <c r="F124" i="5"/>
  <c r="F136" i="5"/>
  <c r="I102" i="5"/>
  <c r="I114" i="5"/>
  <c r="I126" i="5"/>
  <c r="I138" i="5"/>
  <c r="I150" i="5"/>
  <c r="I162" i="5"/>
  <c r="I174" i="5"/>
  <c r="M197" i="5"/>
  <c r="M209" i="5"/>
  <c r="G231" i="5"/>
  <c r="G244" i="5"/>
  <c r="G256" i="5"/>
  <c r="G268" i="5"/>
  <c r="G280" i="5"/>
  <c r="J206" i="5"/>
  <c r="J213" i="5"/>
  <c r="J225" i="5"/>
  <c r="J237" i="5"/>
  <c r="J249" i="5"/>
  <c r="J261" i="5"/>
  <c r="J273" i="5"/>
  <c r="J285" i="5"/>
  <c r="J297" i="5"/>
  <c r="L220" i="5"/>
  <c r="L232" i="5"/>
  <c r="L244" i="5"/>
  <c r="L256" i="5"/>
  <c r="L268" i="5"/>
  <c r="L280" i="5"/>
  <c r="L292" i="5"/>
  <c r="L304" i="5"/>
  <c r="E215" i="5"/>
  <c r="E227" i="5"/>
  <c r="E239" i="5"/>
  <c r="E251" i="5"/>
  <c r="E263" i="5"/>
  <c r="E275" i="5"/>
  <c r="E287" i="5"/>
  <c r="E299" i="5"/>
  <c r="G362" i="5"/>
  <c r="G374" i="5"/>
  <c r="G386" i="5"/>
  <c r="G398" i="5"/>
  <c r="G412" i="5"/>
  <c r="G427" i="5"/>
  <c r="I235" i="5"/>
  <c r="I247" i="5"/>
  <c r="I259" i="5"/>
  <c r="I271" i="5"/>
  <c r="I295" i="5"/>
  <c r="I307" i="5"/>
  <c r="I319" i="5"/>
  <c r="J181" i="5"/>
  <c r="J193" i="5"/>
  <c r="L325" i="5"/>
  <c r="M221" i="5"/>
  <c r="M245" i="5"/>
  <c r="M257" i="5"/>
  <c r="M269" i="5"/>
  <c r="M281" i="5"/>
  <c r="M293" i="5"/>
  <c r="M305" i="5"/>
  <c r="M329" i="5"/>
  <c r="M341" i="5"/>
  <c r="N155" i="5"/>
  <c r="N167" i="5"/>
  <c r="N179" i="5"/>
  <c r="N191" i="5"/>
  <c r="N203" i="5"/>
  <c r="N215" i="5"/>
  <c r="N227" i="5"/>
  <c r="N239" i="5"/>
  <c r="N251" i="5"/>
  <c r="N263" i="5"/>
  <c r="P487" i="5"/>
  <c r="P493" i="5"/>
  <c r="P499" i="5"/>
  <c r="E340" i="5"/>
  <c r="B274" i="5"/>
  <c r="N103" i="5"/>
  <c r="N115" i="5"/>
  <c r="N127" i="5"/>
  <c r="N139" i="5"/>
  <c r="C185" i="5"/>
  <c r="C191" i="5"/>
  <c r="C197" i="5"/>
  <c r="C203" i="5"/>
  <c r="C209" i="5"/>
  <c r="C215" i="5"/>
  <c r="C221" i="5"/>
  <c r="C227" i="5"/>
  <c r="C233" i="5"/>
  <c r="C239" i="5"/>
  <c r="C245" i="5"/>
  <c r="C251" i="5"/>
  <c r="C257" i="5"/>
  <c r="G287" i="5"/>
  <c r="G299" i="5"/>
  <c r="G311" i="5"/>
  <c r="G323" i="5"/>
  <c r="G335" i="5"/>
  <c r="G347" i="5"/>
  <c r="H94" i="5"/>
  <c r="H106" i="5"/>
  <c r="H118" i="5"/>
  <c r="H130" i="5"/>
  <c r="H142" i="5"/>
  <c r="H154" i="5"/>
  <c r="H178" i="5"/>
  <c r="H190" i="5"/>
  <c r="H202" i="5"/>
  <c r="H214" i="5"/>
  <c r="I215" i="5"/>
  <c r="B295" i="5"/>
  <c r="E276" i="5"/>
  <c r="K220" i="5"/>
  <c r="K244" i="5"/>
  <c r="K256" i="5"/>
  <c r="K268" i="5"/>
  <c r="K280" i="5"/>
  <c r="K292" i="5"/>
  <c r="K304" i="5"/>
  <c r="K316" i="5"/>
  <c r="K328" i="5"/>
  <c r="K340" i="5"/>
  <c r="O265" i="5"/>
  <c r="O271" i="5"/>
  <c r="O277" i="5"/>
  <c r="O283" i="5"/>
  <c r="O289" i="5"/>
  <c r="O295" i="5"/>
  <c r="O301" i="5"/>
  <c r="O307" i="5"/>
  <c r="O313" i="5"/>
  <c r="O319" i="5"/>
  <c r="O325" i="5"/>
  <c r="O331" i="5"/>
  <c r="O337" i="5"/>
  <c r="O343" i="5"/>
  <c r="O349" i="5"/>
  <c r="O355" i="5"/>
  <c r="O361" i="5"/>
  <c r="O367" i="5"/>
  <c r="O373" i="5"/>
  <c r="O379" i="5"/>
  <c r="O385" i="5"/>
  <c r="O391" i="5"/>
  <c r="O397" i="5"/>
  <c r="O403" i="5"/>
  <c r="O409" i="5"/>
  <c r="O415" i="5"/>
  <c r="O421" i="5"/>
  <c r="O427" i="5"/>
  <c r="P326" i="5"/>
  <c r="P332" i="5"/>
  <c r="P338" i="5"/>
  <c r="P344" i="5"/>
  <c r="P350" i="5"/>
  <c r="P356" i="5"/>
  <c r="P362" i="5"/>
  <c r="P368" i="5"/>
  <c r="P374" i="5"/>
  <c r="P380" i="5"/>
  <c r="P386" i="5"/>
  <c r="P392" i="5"/>
  <c r="P398" i="5"/>
  <c r="P404" i="5"/>
  <c r="P410" i="5"/>
  <c r="P416" i="5"/>
  <c r="P422" i="5"/>
  <c r="P428" i="5"/>
  <c r="P434" i="5"/>
  <c r="P440" i="5"/>
  <c r="P446" i="5"/>
  <c r="P452" i="5"/>
  <c r="P458" i="5"/>
  <c r="P464" i="5"/>
  <c r="P470" i="5"/>
  <c r="P476" i="5"/>
  <c r="P482" i="5"/>
  <c r="P488" i="5"/>
  <c r="P494" i="5"/>
  <c r="P500" i="5"/>
  <c r="E354" i="5"/>
  <c r="B154" i="5"/>
  <c r="J305" i="5"/>
  <c r="D417" i="5"/>
  <c r="D423" i="5"/>
  <c r="D429" i="5"/>
  <c r="D435" i="5"/>
  <c r="D441" i="5"/>
  <c r="D447" i="5"/>
  <c r="D453" i="5"/>
  <c r="D459" i="5"/>
  <c r="D465" i="5"/>
  <c r="D471" i="5"/>
  <c r="D477" i="5"/>
  <c r="D483" i="5"/>
  <c r="D489" i="5"/>
  <c r="D495" i="5"/>
  <c r="D501" i="5"/>
  <c r="E211" i="5"/>
  <c r="E223" i="5"/>
  <c r="E235" i="5"/>
  <c r="E247" i="5"/>
  <c r="E259" i="5"/>
  <c r="E271" i="5"/>
  <c r="E283" i="5"/>
  <c r="E295" i="5"/>
  <c r="G358" i="5"/>
  <c r="G370" i="5"/>
  <c r="G382" i="5"/>
  <c r="G394" i="5"/>
  <c r="G423" i="5"/>
  <c r="I243" i="5"/>
  <c r="I255" i="5"/>
  <c r="I267" i="5"/>
  <c r="I291" i="5"/>
  <c r="I303" i="5"/>
  <c r="J189" i="5"/>
  <c r="J201" i="5"/>
  <c r="L321" i="5"/>
  <c r="L333" i="5"/>
  <c r="M229" i="5"/>
  <c r="M241" i="5"/>
  <c r="M253" i="5"/>
  <c r="M265" i="5"/>
  <c r="M277" i="5"/>
  <c r="M289" i="5"/>
  <c r="M301" i="5"/>
  <c r="M325" i="5"/>
  <c r="M337" i="5"/>
  <c r="N151" i="5"/>
  <c r="N163" i="5"/>
  <c r="N175" i="5"/>
  <c r="N187" i="5"/>
  <c r="N199" i="5"/>
  <c r="N211" i="5"/>
  <c r="N223" i="5"/>
  <c r="N235" i="5"/>
  <c r="N247" i="5"/>
  <c r="N259" i="5"/>
  <c r="N271" i="5"/>
  <c r="B331" i="5"/>
  <c r="M218" i="5"/>
  <c r="N99" i="5"/>
  <c r="N111" i="5"/>
  <c r="N123" i="5"/>
  <c r="N135" i="5"/>
  <c r="G295" i="5"/>
  <c r="G307" i="5"/>
  <c r="G319" i="5"/>
  <c r="G331" i="5"/>
  <c r="G343" i="5"/>
  <c r="H90" i="5"/>
  <c r="H102" i="5"/>
  <c r="H114" i="5"/>
  <c r="H126" i="5"/>
  <c r="H138" i="5"/>
  <c r="H150" i="5"/>
  <c r="H162" i="5"/>
  <c r="H174" i="5"/>
  <c r="H186" i="5"/>
  <c r="H198" i="5"/>
  <c r="H210" i="5"/>
  <c r="I211" i="5"/>
  <c r="I223" i="5"/>
  <c r="I230" i="5"/>
  <c r="B55" i="5"/>
  <c r="G469" i="5"/>
  <c r="B334" i="5"/>
  <c r="K228" i="5"/>
  <c r="K240" i="5"/>
  <c r="K252" i="5"/>
  <c r="K264" i="5"/>
  <c r="K276" i="5"/>
  <c r="K288" i="5"/>
  <c r="K300" i="5"/>
  <c r="K312" i="5"/>
  <c r="K324" i="5"/>
  <c r="K336" i="5"/>
  <c r="L314" i="5"/>
  <c r="L334" i="5"/>
  <c r="M344" i="5"/>
  <c r="P424" i="5"/>
  <c r="P430" i="5"/>
  <c r="P436" i="5"/>
  <c r="P442" i="5"/>
  <c r="P448" i="5"/>
  <c r="P454" i="5"/>
  <c r="P460" i="5"/>
  <c r="P466" i="5"/>
  <c r="P472" i="5"/>
  <c r="P478" i="5"/>
  <c r="P484" i="5"/>
  <c r="P490" i="5"/>
  <c r="P496" i="5"/>
  <c r="E321" i="5"/>
  <c r="E334" i="5"/>
  <c r="H373" i="5"/>
  <c r="C218" i="5"/>
  <c r="C224" i="5"/>
  <c r="C230" i="5"/>
  <c r="C236" i="5"/>
  <c r="C242" i="5"/>
  <c r="C248" i="5"/>
  <c r="C254" i="5"/>
  <c r="G236" i="5"/>
  <c r="G248" i="5"/>
  <c r="G260" i="5"/>
  <c r="G272" i="5"/>
  <c r="G284" i="5"/>
  <c r="J217" i="5"/>
  <c r="J229" i="5"/>
  <c r="J241" i="5"/>
  <c r="J253" i="5"/>
  <c r="J265" i="5"/>
  <c r="J277" i="5"/>
  <c r="J289" i="5"/>
  <c r="J301" i="5"/>
  <c r="J307" i="5"/>
  <c r="L224" i="5"/>
  <c r="L236" i="5"/>
  <c r="L248" i="5"/>
  <c r="L260" i="5"/>
  <c r="L272" i="5"/>
  <c r="L284" i="5"/>
  <c r="L296" i="5"/>
  <c r="L308" i="5"/>
  <c r="E3" i="5"/>
  <c r="B223" i="5"/>
  <c r="E330" i="5"/>
  <c r="I323" i="5"/>
  <c r="J185" i="5"/>
  <c r="J197" i="5"/>
  <c r="L329" i="5"/>
  <c r="M225" i="5"/>
  <c r="M249" i="5"/>
  <c r="M261" i="5"/>
  <c r="M273" i="5"/>
  <c r="M285" i="5"/>
  <c r="M297" i="5"/>
  <c r="M309" i="5"/>
  <c r="M321" i="5"/>
  <c r="M333" i="5"/>
  <c r="N159" i="5"/>
  <c r="N171" i="5"/>
  <c r="N183" i="5"/>
  <c r="N195" i="5"/>
  <c r="N207" i="5"/>
  <c r="N219" i="5"/>
  <c r="N231" i="5"/>
  <c r="N243" i="5"/>
  <c r="N255" i="5"/>
  <c r="N267" i="5"/>
  <c r="O262" i="5"/>
  <c r="O268" i="5"/>
  <c r="O274" i="5"/>
  <c r="O280" i="5"/>
  <c r="O286" i="5"/>
  <c r="O292" i="5"/>
  <c r="O298" i="5"/>
  <c r="O304" i="5"/>
  <c r="O310" i="5"/>
  <c r="O316" i="5"/>
  <c r="O322" i="5"/>
  <c r="O328" i="5"/>
  <c r="O334" i="5"/>
  <c r="O340" i="5"/>
  <c r="O346" i="5"/>
  <c r="O352" i="5"/>
  <c r="O358" i="5"/>
  <c r="O364" i="5"/>
  <c r="O370" i="5"/>
  <c r="O376" i="5"/>
  <c r="O382" i="5"/>
  <c r="O388" i="5"/>
  <c r="O394" i="5"/>
  <c r="O400" i="5"/>
  <c r="O406" i="5"/>
  <c r="O412" i="5"/>
  <c r="O418" i="5"/>
  <c r="O424" i="5"/>
  <c r="O430" i="5"/>
  <c r="P329" i="5"/>
  <c r="P335" i="5"/>
  <c r="P341" i="5"/>
  <c r="P347" i="5"/>
  <c r="P353" i="5"/>
  <c r="P359" i="5"/>
  <c r="P365" i="5"/>
  <c r="P371" i="5"/>
  <c r="P377" i="5"/>
  <c r="P383" i="5"/>
  <c r="P389" i="5"/>
  <c r="P395" i="5"/>
  <c r="P401" i="5"/>
  <c r="P407" i="5"/>
  <c r="P413" i="5"/>
  <c r="P419" i="5"/>
  <c r="P425" i="5"/>
  <c r="P431" i="5"/>
  <c r="P437" i="5"/>
  <c r="P443" i="5"/>
  <c r="P449" i="5"/>
  <c r="P455" i="5"/>
  <c r="P461" i="5"/>
  <c r="P467" i="5"/>
  <c r="P473" i="5"/>
  <c r="P479" i="5"/>
  <c r="P485" i="5"/>
  <c r="P491" i="5"/>
  <c r="P497" i="5"/>
  <c r="E348" i="5"/>
  <c r="B226" i="5"/>
  <c r="B31" i="5"/>
  <c r="H386" i="5"/>
  <c r="I186" i="5"/>
  <c r="I198" i="5"/>
  <c r="K92" i="5"/>
  <c r="K104" i="5"/>
  <c r="K116" i="5"/>
  <c r="K128" i="5"/>
  <c r="K140" i="5"/>
  <c r="K152" i="5"/>
  <c r="K164" i="5"/>
  <c r="K176" i="5"/>
  <c r="K188" i="5"/>
  <c r="K200" i="5"/>
  <c r="K212" i="5"/>
  <c r="L159" i="5"/>
  <c r="L171" i="5"/>
  <c r="L183" i="5"/>
  <c r="L195" i="5"/>
  <c r="M142" i="5"/>
  <c r="N95" i="5"/>
  <c r="N107" i="5"/>
  <c r="N119" i="5"/>
  <c r="N131" i="5"/>
  <c r="G291" i="5"/>
  <c r="G303" i="5"/>
  <c r="G315" i="5"/>
  <c r="G327" i="5"/>
  <c r="G339" i="5"/>
  <c r="G351" i="5"/>
  <c r="H98" i="5"/>
  <c r="H110" i="5"/>
  <c r="H122" i="5"/>
  <c r="H134" i="5"/>
  <c r="H146" i="5"/>
  <c r="H158" i="5"/>
  <c r="H170" i="5"/>
  <c r="H182" i="5"/>
  <c r="H194" i="5"/>
  <c r="H206" i="5"/>
  <c r="H218" i="5"/>
  <c r="I219" i="5"/>
  <c r="C263" i="5"/>
  <c r="C275" i="5"/>
  <c r="C281" i="5"/>
  <c r="C287" i="5"/>
  <c r="C293" i="5"/>
  <c r="C299" i="5"/>
  <c r="C305" i="5"/>
  <c r="C311" i="5"/>
  <c r="C323" i="5"/>
  <c r="C329" i="5"/>
  <c r="C335" i="5"/>
  <c r="C341" i="5"/>
  <c r="C347" i="5"/>
  <c r="C353" i="5"/>
  <c r="C359" i="5"/>
  <c r="C365" i="5"/>
  <c r="C371" i="5"/>
  <c r="C377" i="5"/>
  <c r="C383" i="5"/>
  <c r="C389" i="5"/>
  <c r="C395" i="5"/>
  <c r="C401" i="5"/>
  <c r="C407" i="5"/>
  <c r="C413" i="5"/>
  <c r="C419" i="5"/>
  <c r="C425" i="5"/>
  <c r="C431" i="5"/>
  <c r="D324" i="5"/>
  <c r="D330" i="5"/>
  <c r="D336" i="5"/>
  <c r="D342" i="5"/>
  <c r="D348" i="5"/>
  <c r="D354" i="5"/>
  <c r="D360" i="5"/>
  <c r="D366" i="5"/>
  <c r="D372" i="5"/>
  <c r="D378" i="5"/>
  <c r="D384" i="5"/>
  <c r="D390" i="5"/>
  <c r="D396" i="5"/>
  <c r="D402" i="5"/>
  <c r="G439" i="5"/>
  <c r="G451" i="5"/>
  <c r="G463" i="5"/>
  <c r="G480" i="5"/>
  <c r="G492" i="5"/>
  <c r="H221" i="5"/>
  <c r="H233" i="5"/>
  <c r="H245" i="5"/>
  <c r="H257" i="5"/>
  <c r="H269" i="5"/>
  <c r="H281" i="5"/>
  <c r="H293" i="5"/>
  <c r="H305" i="5"/>
  <c r="H378" i="5"/>
  <c r="J329" i="5"/>
  <c r="J341" i="5"/>
  <c r="J353" i="5"/>
  <c r="J365" i="5"/>
  <c r="J377" i="5"/>
  <c r="J389" i="5"/>
  <c r="J401" i="5"/>
  <c r="J413" i="5"/>
  <c r="J425" i="5"/>
  <c r="K354" i="5"/>
  <c r="K366" i="5"/>
  <c r="K378" i="5"/>
  <c r="K390" i="5"/>
  <c r="K402" i="5"/>
  <c r="K414" i="5"/>
  <c r="K426" i="5"/>
  <c r="K438" i="5"/>
  <c r="K450" i="5"/>
  <c r="K462" i="5"/>
  <c r="C437" i="5"/>
  <c r="C443" i="5"/>
  <c r="C449" i="5"/>
  <c r="C455" i="5"/>
  <c r="C461" i="5"/>
  <c r="C473" i="5"/>
  <c r="C479" i="5"/>
  <c r="C485" i="5"/>
  <c r="C491" i="5"/>
  <c r="C497" i="5"/>
  <c r="D3" i="5"/>
  <c r="B368" i="5"/>
  <c r="F253" i="5"/>
  <c r="L475" i="5"/>
  <c r="L487" i="5"/>
  <c r="N421" i="5"/>
  <c r="N427" i="5"/>
  <c r="N433" i="5"/>
  <c r="N439" i="5"/>
  <c r="N451" i="5"/>
  <c r="F384" i="5"/>
  <c r="F400" i="5"/>
  <c r="F450" i="5"/>
  <c r="H392" i="5"/>
  <c r="M354" i="5"/>
  <c r="M366" i="5"/>
  <c r="M378" i="5"/>
  <c r="M390" i="5"/>
  <c r="M402" i="5"/>
  <c r="M414" i="5"/>
  <c r="M426" i="5"/>
  <c r="M438" i="5"/>
  <c r="M450" i="5"/>
  <c r="M462" i="5"/>
  <c r="B164" i="5"/>
  <c r="F212" i="5"/>
  <c r="E429" i="5"/>
  <c r="H498" i="5"/>
  <c r="B143" i="5"/>
  <c r="B371" i="5"/>
  <c r="J489" i="5"/>
  <c r="H479" i="5"/>
  <c r="B287" i="5"/>
  <c r="O3" i="5"/>
  <c r="I481" i="5"/>
  <c r="I493" i="5"/>
  <c r="J448" i="5"/>
  <c r="J460" i="5"/>
  <c r="J477" i="5"/>
  <c r="N407" i="5"/>
  <c r="F401" i="5"/>
  <c r="F451" i="5"/>
  <c r="F338" i="5"/>
  <c r="E312" i="5"/>
  <c r="G481" i="5"/>
  <c r="G493" i="5"/>
  <c r="B142" i="5"/>
  <c r="B430" i="5"/>
  <c r="I337" i="5"/>
  <c r="I349" i="5"/>
  <c r="I361" i="5"/>
  <c r="I373" i="5"/>
  <c r="I385" i="5"/>
  <c r="I397" i="5"/>
  <c r="I409" i="5"/>
  <c r="I421" i="5"/>
  <c r="I433" i="5"/>
  <c r="I445" i="5"/>
  <c r="J318" i="5"/>
  <c r="J330" i="5"/>
  <c r="J342" i="5"/>
  <c r="J354" i="5"/>
  <c r="J366" i="5"/>
  <c r="J378" i="5"/>
  <c r="J390" i="5"/>
  <c r="J402" i="5"/>
  <c r="J414" i="5"/>
  <c r="J426" i="5"/>
  <c r="L391" i="5"/>
  <c r="L403" i="5"/>
  <c r="L415" i="5"/>
  <c r="L427" i="5"/>
  <c r="L439" i="5"/>
  <c r="L451" i="5"/>
  <c r="L463" i="5"/>
  <c r="N286" i="5"/>
  <c r="N298" i="5"/>
  <c r="N310" i="5"/>
  <c r="N322" i="5"/>
  <c r="N334" i="5"/>
  <c r="N346" i="5"/>
  <c r="N358" i="5"/>
  <c r="N370" i="5"/>
  <c r="N382" i="5"/>
  <c r="N394" i="5"/>
  <c r="F227" i="5"/>
  <c r="F319" i="5"/>
  <c r="H476" i="5"/>
  <c r="B288" i="5"/>
  <c r="B60" i="5"/>
  <c r="J435" i="5"/>
  <c r="N422" i="5"/>
  <c r="N434" i="5"/>
  <c r="F356" i="5"/>
  <c r="F498" i="5"/>
  <c r="F441" i="5"/>
  <c r="L347" i="5"/>
  <c r="L359" i="5"/>
  <c r="L371" i="5"/>
  <c r="B114" i="5"/>
  <c r="B258" i="5"/>
  <c r="B402" i="5"/>
  <c r="E383" i="5"/>
  <c r="E455" i="5"/>
  <c r="E479" i="5"/>
  <c r="F293" i="5"/>
  <c r="F274" i="5"/>
  <c r="B421" i="5"/>
  <c r="I459" i="5"/>
  <c r="J478" i="5"/>
  <c r="K484" i="5"/>
  <c r="K496" i="5"/>
  <c r="F493" i="5"/>
  <c r="G435" i="5"/>
  <c r="G447" i="5"/>
  <c r="G459" i="5"/>
  <c r="G476" i="5"/>
  <c r="G488" i="5"/>
  <c r="G500" i="5"/>
  <c r="H359" i="5"/>
  <c r="H241" i="5"/>
  <c r="H253" i="5"/>
  <c r="H265" i="5"/>
  <c r="H277" i="5"/>
  <c r="H289" i="5"/>
  <c r="H301" i="5"/>
  <c r="H331" i="5"/>
  <c r="J325" i="5"/>
  <c r="J337" i="5"/>
  <c r="J349" i="5"/>
  <c r="J361" i="5"/>
  <c r="J373" i="5"/>
  <c r="J385" i="5"/>
  <c r="J397" i="5"/>
  <c r="J409" i="5"/>
  <c r="J421" i="5"/>
  <c r="K350" i="5"/>
  <c r="K362" i="5"/>
  <c r="K374" i="5"/>
  <c r="K386" i="5"/>
  <c r="K398" i="5"/>
  <c r="K410" i="5"/>
  <c r="K422" i="5"/>
  <c r="K434" i="5"/>
  <c r="K446" i="5"/>
  <c r="K458" i="5"/>
  <c r="L464" i="5"/>
  <c r="E396" i="5"/>
  <c r="E420" i="5"/>
  <c r="E444" i="5"/>
  <c r="E494" i="5"/>
  <c r="F244" i="5"/>
  <c r="B431" i="5"/>
  <c r="B445" i="5"/>
  <c r="H418" i="5"/>
  <c r="H431" i="5"/>
  <c r="B433" i="5"/>
  <c r="N416" i="5"/>
  <c r="N423" i="5"/>
  <c r="N429" i="5"/>
  <c r="N435" i="5"/>
  <c r="N441" i="5"/>
  <c r="F497" i="5"/>
  <c r="F423" i="5"/>
  <c r="F411" i="5"/>
  <c r="L378" i="5"/>
  <c r="M350" i="5"/>
  <c r="M362" i="5"/>
  <c r="M374" i="5"/>
  <c r="M386" i="5"/>
  <c r="M398" i="5"/>
  <c r="M410" i="5"/>
  <c r="M422" i="5"/>
  <c r="M434" i="5"/>
  <c r="M446" i="5"/>
  <c r="M458" i="5"/>
  <c r="O439" i="5"/>
  <c r="O445" i="5"/>
  <c r="O451" i="5"/>
  <c r="O457" i="5"/>
  <c r="O463" i="5"/>
  <c r="O469" i="5"/>
  <c r="O475" i="5"/>
  <c r="O481" i="5"/>
  <c r="O487" i="5"/>
  <c r="O493" i="5"/>
  <c r="O499" i="5"/>
  <c r="E397" i="5"/>
  <c r="E421" i="5"/>
  <c r="E495" i="5"/>
  <c r="F280" i="5"/>
  <c r="F296" i="5"/>
  <c r="H406" i="5"/>
  <c r="H432" i="5"/>
  <c r="I460" i="5"/>
  <c r="I477" i="5"/>
  <c r="I489" i="5"/>
  <c r="J444" i="5"/>
  <c r="J456" i="5"/>
  <c r="J473" i="5"/>
  <c r="M478" i="5"/>
  <c r="M490" i="5"/>
  <c r="B321" i="5"/>
  <c r="H372" i="5"/>
  <c r="I453" i="5"/>
  <c r="N402" i="5"/>
  <c r="C452" i="5"/>
  <c r="C458" i="5"/>
  <c r="C464" i="5"/>
  <c r="C476" i="5"/>
  <c r="C482" i="5"/>
  <c r="C488" i="5"/>
  <c r="C494" i="5"/>
  <c r="C500" i="5"/>
  <c r="F265" i="5"/>
  <c r="F313" i="5"/>
  <c r="B152" i="5"/>
  <c r="B133" i="5"/>
  <c r="B22" i="5"/>
  <c r="H420" i="5"/>
  <c r="H446" i="5"/>
  <c r="H459" i="5"/>
  <c r="B353" i="5"/>
  <c r="N418" i="5"/>
  <c r="N430" i="5"/>
  <c r="N442" i="5"/>
  <c r="F392" i="5"/>
  <c r="F442" i="5"/>
  <c r="L343" i="5"/>
  <c r="L355" i="5"/>
  <c r="L367" i="5"/>
  <c r="B380" i="5"/>
  <c r="F218" i="5"/>
  <c r="E375" i="5"/>
  <c r="E411" i="5"/>
  <c r="E435" i="5"/>
  <c r="H403" i="5"/>
  <c r="B157" i="5"/>
  <c r="H434" i="5"/>
  <c r="H460" i="5"/>
  <c r="B95" i="5"/>
  <c r="B491" i="5"/>
  <c r="I455" i="5"/>
  <c r="J474" i="5"/>
  <c r="K480" i="5"/>
  <c r="K492" i="5"/>
  <c r="F413" i="5"/>
  <c r="F482" i="5"/>
  <c r="F377" i="5"/>
  <c r="F393" i="5"/>
  <c r="F432" i="5"/>
  <c r="H397" i="5"/>
  <c r="I454" i="5"/>
  <c r="K466" i="5"/>
  <c r="E388" i="5"/>
  <c r="F235" i="5"/>
  <c r="F268" i="5"/>
  <c r="F284" i="5"/>
  <c r="F325" i="5"/>
  <c r="B275" i="5"/>
  <c r="B144" i="5"/>
  <c r="H409" i="5"/>
  <c r="H448" i="5"/>
  <c r="B300" i="5"/>
  <c r="N501" i="5"/>
  <c r="N480" i="5"/>
  <c r="L479" i="5"/>
  <c r="L491" i="5"/>
  <c r="F347" i="5"/>
  <c r="M346" i="5"/>
  <c r="M358" i="5"/>
  <c r="M370" i="5"/>
  <c r="M382" i="5"/>
  <c r="M394" i="5"/>
  <c r="M406" i="5"/>
  <c r="M418" i="5"/>
  <c r="M430" i="5"/>
  <c r="M442" i="5"/>
  <c r="M454" i="5"/>
  <c r="M466" i="5"/>
  <c r="B42" i="5"/>
  <c r="B186" i="5"/>
  <c r="B330" i="5"/>
  <c r="B474" i="5"/>
  <c r="E389" i="5"/>
  <c r="E437" i="5"/>
  <c r="F220" i="5"/>
  <c r="B156" i="5"/>
  <c r="J500" i="5"/>
  <c r="H410" i="5"/>
  <c r="H423" i="5"/>
  <c r="I456" i="5"/>
  <c r="I473" i="5"/>
  <c r="I485" i="5"/>
  <c r="I497" i="5"/>
  <c r="B169" i="5"/>
  <c r="J440" i="5"/>
  <c r="J452" i="5"/>
  <c r="J481" i="5"/>
  <c r="M474" i="5"/>
  <c r="M486" i="5"/>
  <c r="M498" i="5"/>
  <c r="N411" i="5"/>
  <c r="B209" i="5"/>
  <c r="F472" i="5"/>
  <c r="F398" i="5"/>
  <c r="D408" i="5"/>
  <c r="D414" i="5"/>
  <c r="D420" i="5"/>
  <c r="D426" i="5"/>
  <c r="D432" i="5"/>
  <c r="D438" i="5"/>
  <c r="D444" i="5"/>
  <c r="D450" i="5"/>
  <c r="D456" i="5"/>
  <c r="D462" i="5"/>
  <c r="D468" i="5"/>
  <c r="D474" i="5"/>
  <c r="D480" i="5"/>
  <c r="D486" i="5"/>
  <c r="D492" i="5"/>
  <c r="D498" i="5"/>
  <c r="B247" i="5"/>
  <c r="B391" i="5"/>
  <c r="G473" i="5"/>
  <c r="G485" i="5"/>
  <c r="G497" i="5"/>
  <c r="H398" i="5"/>
  <c r="H325" i="5"/>
  <c r="H350" i="5"/>
  <c r="I329" i="5"/>
  <c r="I341" i="5"/>
  <c r="I353" i="5"/>
  <c r="I365" i="5"/>
  <c r="I377" i="5"/>
  <c r="I389" i="5"/>
  <c r="I401" i="5"/>
  <c r="I413" i="5"/>
  <c r="I425" i="5"/>
  <c r="I437" i="5"/>
  <c r="I449" i="5"/>
  <c r="J314" i="5"/>
  <c r="J322" i="5"/>
  <c r="J334" i="5"/>
  <c r="J346" i="5"/>
  <c r="J358" i="5"/>
  <c r="J370" i="5"/>
  <c r="J382" i="5"/>
  <c r="J394" i="5"/>
  <c r="J406" i="5"/>
  <c r="J418" i="5"/>
  <c r="J430" i="5"/>
  <c r="L383" i="5"/>
  <c r="L395" i="5"/>
  <c r="L407" i="5"/>
  <c r="L419" i="5"/>
  <c r="L431" i="5"/>
  <c r="L443" i="5"/>
  <c r="L455" i="5"/>
  <c r="N278" i="5"/>
  <c r="N290" i="5"/>
  <c r="N302" i="5"/>
  <c r="N326" i="5"/>
  <c r="N338" i="5"/>
  <c r="N350" i="5"/>
  <c r="N362" i="5"/>
  <c r="N374" i="5"/>
  <c r="N386" i="5"/>
  <c r="N398" i="5"/>
  <c r="E462" i="5"/>
  <c r="E500" i="5"/>
  <c r="F238" i="5"/>
  <c r="F283" i="5"/>
  <c r="H484" i="5"/>
  <c r="B83" i="5"/>
  <c r="I499" i="5"/>
  <c r="B192" i="5"/>
  <c r="B21" i="5"/>
  <c r="J501" i="5"/>
  <c r="H437" i="5"/>
  <c r="H501" i="5"/>
  <c r="N489" i="5"/>
  <c r="B444" i="5"/>
  <c r="B241" i="5"/>
  <c r="N426" i="5"/>
  <c r="N438" i="5"/>
  <c r="N450" i="5"/>
  <c r="F381" i="5"/>
  <c r="F415" i="5"/>
  <c r="F447" i="5"/>
  <c r="F463" i="5"/>
  <c r="K232" i="5"/>
  <c r="M54" i="5"/>
  <c r="E17" i="5"/>
  <c r="E53" i="5"/>
  <c r="G56" i="5"/>
  <c r="I38" i="5"/>
  <c r="J43" i="5"/>
  <c r="L18" i="5"/>
  <c r="L30" i="5"/>
  <c r="L42" i="5"/>
  <c r="L50" i="5"/>
  <c r="L62" i="5"/>
  <c r="L74" i="5"/>
  <c r="M19" i="5"/>
  <c r="M31" i="5"/>
  <c r="M51" i="5"/>
  <c r="M79" i="5"/>
  <c r="E81" i="5"/>
  <c r="I18" i="5"/>
  <c r="I62" i="5"/>
  <c r="J19" i="5"/>
  <c r="J59" i="5"/>
  <c r="L14" i="5"/>
  <c r="L26" i="5"/>
  <c r="L38" i="5"/>
  <c r="L58" i="5"/>
  <c r="L70" i="5"/>
  <c r="L82" i="5"/>
  <c r="M15" i="5"/>
  <c r="M27" i="5"/>
  <c r="M47" i="5"/>
  <c r="M75" i="5"/>
  <c r="E9" i="5"/>
  <c r="E45" i="5"/>
  <c r="E85" i="5"/>
  <c r="I14" i="5"/>
  <c r="I50" i="5"/>
  <c r="J11" i="5"/>
  <c r="J47" i="5"/>
  <c r="J83" i="5"/>
  <c r="K69" i="5"/>
  <c r="L22" i="5"/>
  <c r="L34" i="5"/>
  <c r="L46" i="5"/>
  <c r="L54" i="5"/>
  <c r="L66" i="5"/>
  <c r="L78" i="5"/>
  <c r="M11" i="5"/>
  <c r="M23" i="5"/>
  <c r="M35" i="5"/>
  <c r="M55" i="5"/>
  <c r="M83" i="5"/>
  <c r="L45" i="5"/>
  <c r="E13" i="5"/>
  <c r="E57" i="5"/>
  <c r="G52" i="5"/>
  <c r="I22" i="5"/>
  <c r="I58" i="5"/>
  <c r="J15" i="5"/>
  <c r="J55" i="5"/>
  <c r="M39" i="5"/>
  <c r="B7" i="9"/>
  <c r="E33" i="5"/>
  <c r="E73" i="5"/>
  <c r="I46" i="5"/>
  <c r="I82" i="5"/>
  <c r="J39" i="5"/>
  <c r="J71" i="5"/>
  <c r="K73" i="5"/>
  <c r="E25" i="5"/>
  <c r="E65" i="5"/>
  <c r="I74" i="5"/>
  <c r="J35" i="5"/>
  <c r="J79" i="5"/>
  <c r="K77" i="5"/>
  <c r="O67" i="5"/>
  <c r="E29" i="5"/>
  <c r="E61" i="5"/>
  <c r="I30" i="5"/>
  <c r="I66" i="5"/>
  <c r="J27" i="5"/>
  <c r="J75" i="5"/>
  <c r="L10" i="5"/>
  <c r="M59" i="5"/>
  <c r="O70" i="5"/>
  <c r="K224" i="5"/>
  <c r="E69" i="5"/>
  <c r="G60" i="5"/>
  <c r="I10" i="5"/>
  <c r="I42" i="5"/>
  <c r="I78" i="5"/>
  <c r="J31" i="5"/>
  <c r="J67" i="5"/>
  <c r="M71" i="5"/>
  <c r="B11" i="9"/>
  <c r="B12" i="5" s="1"/>
  <c r="O73" i="5"/>
  <c r="B4" i="9"/>
  <c r="E21" i="5"/>
  <c r="E49" i="5"/>
  <c r="E77" i="5"/>
  <c r="G48" i="5"/>
  <c r="I26" i="5"/>
  <c r="I54" i="5"/>
  <c r="I70" i="5"/>
  <c r="J23" i="5"/>
  <c r="J51" i="5"/>
  <c r="J63" i="5"/>
  <c r="K81" i="5"/>
  <c r="M43" i="5"/>
  <c r="B10" i="9"/>
  <c r="P23" i="5"/>
  <c r="B2" i="9"/>
  <c r="O10" i="5"/>
  <c r="O13" i="5"/>
  <c r="O16" i="5"/>
  <c r="O19" i="5"/>
  <c r="O22" i="5"/>
  <c r="O25" i="5"/>
  <c r="O28" i="5"/>
  <c r="O31" i="5"/>
  <c r="O34" i="5"/>
  <c r="O37" i="5"/>
  <c r="O40" i="5"/>
  <c r="O43" i="5"/>
  <c r="O46" i="5"/>
  <c r="O49" i="5"/>
  <c r="O52" i="5"/>
  <c r="O55" i="5"/>
  <c r="O58" i="5"/>
  <c r="O61" i="5"/>
  <c r="O64" i="5"/>
  <c r="N6" i="5"/>
  <c r="J4" i="5"/>
  <c r="J486" i="5"/>
  <c r="C4" i="5"/>
  <c r="C7" i="5"/>
  <c r="B112" i="5"/>
  <c r="B184" i="5"/>
  <c r="B256" i="5"/>
  <c r="B328" i="5"/>
  <c r="B400" i="5"/>
  <c r="H4" i="5"/>
  <c r="B105" i="5"/>
  <c r="F468" i="5"/>
  <c r="G47" i="5"/>
  <c r="G69" i="5"/>
  <c r="G73" i="5"/>
  <c r="G77" i="5"/>
  <c r="G81" i="5"/>
  <c r="G85" i="5"/>
  <c r="H9" i="5"/>
  <c r="H13" i="5"/>
  <c r="H17" i="5"/>
  <c r="H21" i="5"/>
  <c r="H25" i="5"/>
  <c r="H29" i="5"/>
  <c r="H33" i="5"/>
  <c r="H37" i="5"/>
  <c r="H41" i="5"/>
  <c r="H45" i="5"/>
  <c r="H49" i="5"/>
  <c r="H53" i="5"/>
  <c r="H57" i="5"/>
  <c r="H61" i="5"/>
  <c r="H65" i="5"/>
  <c r="H69" i="5"/>
  <c r="H73" i="5"/>
  <c r="H77" i="5"/>
  <c r="H81" i="5"/>
  <c r="H85" i="5"/>
  <c r="P243" i="5"/>
  <c r="P246" i="5"/>
  <c r="P249" i="5"/>
  <c r="P252" i="5"/>
  <c r="P255" i="5"/>
  <c r="P258" i="5"/>
  <c r="P261" i="5"/>
  <c r="P264" i="5"/>
  <c r="P267" i="5"/>
  <c r="P270" i="5"/>
  <c r="P273" i="5"/>
  <c r="P276" i="5"/>
  <c r="P279" i="5"/>
  <c r="P282" i="5"/>
  <c r="P285" i="5"/>
  <c r="P288" i="5"/>
  <c r="P291" i="5"/>
  <c r="P294" i="5"/>
  <c r="P297" i="5"/>
  <c r="P300" i="5"/>
  <c r="P303" i="5"/>
  <c r="P306" i="5"/>
  <c r="P309" i="5"/>
  <c r="P312" i="5"/>
  <c r="P315" i="5"/>
  <c r="P318" i="5"/>
  <c r="P321" i="5"/>
  <c r="F92" i="5"/>
  <c r="F145" i="5"/>
  <c r="F150" i="5"/>
  <c r="F154" i="5"/>
  <c r="F158" i="5"/>
  <c r="F162" i="5"/>
  <c r="J90" i="5"/>
  <c r="J95" i="5"/>
  <c r="J99" i="5"/>
  <c r="J103" i="5"/>
  <c r="J107" i="5"/>
  <c r="J111" i="5"/>
  <c r="J115" i="5"/>
  <c r="J119" i="5"/>
  <c r="J123" i="5"/>
  <c r="J127" i="5"/>
  <c r="J131" i="5"/>
  <c r="J135" i="5"/>
  <c r="J139" i="5"/>
  <c r="J143" i="5"/>
  <c r="K90" i="5"/>
  <c r="K94" i="5"/>
  <c r="K98" i="5"/>
  <c r="K102" i="5"/>
  <c r="K106" i="5"/>
  <c r="K110" i="5"/>
  <c r="K114" i="5"/>
  <c r="K118" i="5"/>
  <c r="K122" i="5"/>
  <c r="K126" i="5"/>
  <c r="K130" i="5"/>
  <c r="K134" i="5"/>
  <c r="K138" i="5"/>
  <c r="K142" i="5"/>
  <c r="K146" i="5"/>
  <c r="K150" i="5"/>
  <c r="K154" i="5"/>
  <c r="K158" i="5"/>
  <c r="K162" i="5"/>
  <c r="K166" i="5"/>
  <c r="K170" i="5"/>
  <c r="K174" i="5"/>
  <c r="K178" i="5"/>
  <c r="K182" i="5"/>
  <c r="K186" i="5"/>
  <c r="K190" i="5"/>
  <c r="K194" i="5"/>
  <c r="K198" i="5"/>
  <c r="K202" i="5"/>
  <c r="K206" i="5"/>
  <c r="K210" i="5"/>
  <c r="K214" i="5"/>
  <c r="L88" i="5"/>
  <c r="L147" i="5"/>
  <c r="L209" i="5"/>
  <c r="C181" i="5"/>
  <c r="C184" i="5"/>
  <c r="C187" i="5"/>
  <c r="C190" i="5"/>
  <c r="C193" i="5"/>
  <c r="C196" i="5"/>
  <c r="C199" i="5"/>
  <c r="C202" i="5"/>
  <c r="C205" i="5"/>
  <c r="C208" i="5"/>
  <c r="C211" i="5"/>
  <c r="C214" i="5"/>
  <c r="C217" i="5"/>
  <c r="C220" i="5"/>
  <c r="C223" i="5"/>
  <c r="C226" i="5"/>
  <c r="C229" i="5"/>
  <c r="C232" i="5"/>
  <c r="C235" i="5"/>
  <c r="C238" i="5"/>
  <c r="C241" i="5"/>
  <c r="C244" i="5"/>
  <c r="C247" i="5"/>
  <c r="C250" i="5"/>
  <c r="C253" i="5"/>
  <c r="C256" i="5"/>
  <c r="C259" i="5"/>
  <c r="G224" i="5"/>
  <c r="G228" i="5"/>
  <c r="J211" i="5"/>
  <c r="J215" i="5"/>
  <c r="J219" i="5"/>
  <c r="J223" i="5"/>
  <c r="J227" i="5"/>
  <c r="J231" i="5"/>
  <c r="J235" i="5"/>
  <c r="J239" i="5"/>
  <c r="J243" i="5"/>
  <c r="J247" i="5"/>
  <c r="J251" i="5"/>
  <c r="J255" i="5"/>
  <c r="J259" i="5"/>
  <c r="J263" i="5"/>
  <c r="J267" i="5"/>
  <c r="J271" i="5"/>
  <c r="B5" i="9"/>
  <c r="B6" i="9"/>
  <c r="C9" i="5"/>
  <c r="C12" i="5"/>
  <c r="C15" i="5"/>
  <c r="C18" i="5"/>
  <c r="C21" i="5"/>
  <c r="C24" i="5"/>
  <c r="C27" i="5"/>
  <c r="C30" i="5"/>
  <c r="C33" i="5"/>
  <c r="C36" i="5"/>
  <c r="C39" i="5"/>
  <c r="C42" i="5"/>
  <c r="C45" i="5"/>
  <c r="C48" i="5"/>
  <c r="C51" i="5"/>
  <c r="C54" i="5"/>
  <c r="C57" i="5"/>
  <c r="C60" i="5"/>
  <c r="C69" i="5"/>
  <c r="C72" i="5"/>
  <c r="C75" i="5"/>
  <c r="C78" i="5"/>
  <c r="C81" i="5"/>
  <c r="C84" i="5"/>
  <c r="C87" i="5"/>
  <c r="C90" i="5"/>
  <c r="C93" i="5"/>
  <c r="C96" i="5"/>
  <c r="C99" i="5"/>
  <c r="C102" i="5"/>
  <c r="C105" i="5"/>
  <c r="C108" i="5"/>
  <c r="C111" i="5"/>
  <c r="C114" i="5"/>
  <c r="C117" i="5"/>
  <c r="C120" i="5"/>
  <c r="C123" i="5"/>
  <c r="C126" i="5"/>
  <c r="C129" i="5"/>
  <c r="C132" i="5"/>
  <c r="C135" i="5"/>
  <c r="C138" i="5"/>
  <c r="C141" i="5"/>
  <c r="C150" i="5"/>
  <c r="C153" i="5"/>
  <c r="C156" i="5"/>
  <c r="C159" i="5"/>
  <c r="C162" i="5"/>
  <c r="C165" i="5"/>
  <c r="C168" i="5"/>
  <c r="C171" i="5"/>
  <c r="C174" i="5"/>
  <c r="C177" i="5"/>
  <c r="P10" i="5"/>
  <c r="P13" i="5"/>
  <c r="P16" i="5"/>
  <c r="P19" i="5"/>
  <c r="P22" i="5"/>
  <c r="P25" i="5"/>
  <c r="P28" i="5"/>
  <c r="P31" i="5"/>
  <c r="P34" i="5"/>
  <c r="P37" i="5"/>
  <c r="P40" i="5"/>
  <c r="P43" i="5"/>
  <c r="P46" i="5"/>
  <c r="P49" i="5"/>
  <c r="P52" i="5"/>
  <c r="P55" i="5"/>
  <c r="P58" i="5"/>
  <c r="P61" i="5"/>
  <c r="P64" i="5"/>
  <c r="P67" i="5"/>
  <c r="P70" i="5"/>
  <c r="P73" i="5"/>
  <c r="P76" i="5"/>
  <c r="P79" i="5"/>
  <c r="P82" i="5"/>
  <c r="P85" i="5"/>
  <c r="P88" i="5"/>
  <c r="P91" i="5"/>
  <c r="P94" i="5"/>
  <c r="P97" i="5"/>
  <c r="P100" i="5"/>
  <c r="P103" i="5"/>
  <c r="P106" i="5"/>
  <c r="P109" i="5"/>
  <c r="P112" i="5"/>
  <c r="P115" i="5"/>
  <c r="P118" i="5"/>
  <c r="P121" i="5"/>
  <c r="F10" i="5"/>
  <c r="F14" i="5"/>
  <c r="F18" i="5"/>
  <c r="F22" i="5"/>
  <c r="F26" i="5"/>
  <c r="F30" i="5"/>
  <c r="F34" i="5"/>
  <c r="F38" i="5"/>
  <c r="F42" i="5"/>
  <c r="F46" i="5"/>
  <c r="F50" i="5"/>
  <c r="F54" i="5"/>
  <c r="F58" i="5"/>
  <c r="F62" i="5"/>
  <c r="F66" i="5"/>
  <c r="F70" i="5"/>
  <c r="F74" i="5"/>
  <c r="F78" i="5"/>
  <c r="F82" i="5"/>
  <c r="F86" i="5"/>
  <c r="G10" i="5"/>
  <c r="G14" i="5"/>
  <c r="G18" i="5"/>
  <c r="G22" i="5"/>
  <c r="G26" i="5"/>
  <c r="G30" i="5"/>
  <c r="G34" i="5"/>
  <c r="G38" i="5"/>
  <c r="G42" i="5"/>
  <c r="G64" i="5"/>
  <c r="K11" i="5"/>
  <c r="K15" i="5"/>
  <c r="K19" i="5"/>
  <c r="K23" i="5"/>
  <c r="K27" i="5"/>
  <c r="K31" i="5"/>
  <c r="K35" i="5"/>
  <c r="K39" i="5"/>
  <c r="K43" i="5"/>
  <c r="K47" i="5"/>
  <c r="K51" i="5"/>
  <c r="K55" i="5"/>
  <c r="K59" i="5"/>
  <c r="K63" i="5"/>
  <c r="F168" i="5"/>
  <c r="F172" i="5"/>
  <c r="F176" i="5"/>
  <c r="F180" i="5"/>
  <c r="F184" i="5"/>
  <c r="F188" i="5"/>
  <c r="F192" i="5"/>
  <c r="F196" i="5"/>
  <c r="F200" i="5"/>
  <c r="F204" i="5"/>
  <c r="F208" i="5"/>
  <c r="I100" i="5"/>
  <c r="I104" i="5"/>
  <c r="I108" i="5"/>
  <c r="I112" i="5"/>
  <c r="I116" i="5"/>
  <c r="I120" i="5"/>
  <c r="I124" i="5"/>
  <c r="I136" i="5"/>
  <c r="I140" i="5"/>
  <c r="I148" i="5"/>
  <c r="I152" i="5"/>
  <c r="I156" i="5"/>
  <c r="I160" i="5"/>
  <c r="I168" i="5"/>
  <c r="I172" i="5"/>
  <c r="I176" i="5"/>
  <c r="I180" i="5"/>
  <c r="I184" i="5"/>
  <c r="I188" i="5"/>
  <c r="I192" i="5"/>
  <c r="I196" i="5"/>
  <c r="I200" i="5"/>
  <c r="I204" i="5"/>
  <c r="I208" i="5"/>
  <c r="J149" i="5"/>
  <c r="J153" i="5"/>
  <c r="J157" i="5"/>
  <c r="J161" i="5"/>
  <c r="J165" i="5"/>
  <c r="J169" i="5"/>
  <c r="J173" i="5"/>
  <c r="J177" i="5"/>
  <c r="L94" i="5"/>
  <c r="L98" i="5"/>
  <c r="L102" i="5"/>
  <c r="L106" i="5"/>
  <c r="L110" i="5"/>
  <c r="L114" i="5"/>
  <c r="L118" i="5"/>
  <c r="L122" i="5"/>
  <c r="L126" i="5"/>
  <c r="L130" i="5"/>
  <c r="L134" i="5"/>
  <c r="L138" i="5"/>
  <c r="L142" i="5"/>
  <c r="L204" i="5"/>
  <c r="N10" i="5"/>
  <c r="N14" i="5"/>
  <c r="N26" i="5"/>
  <c r="N30" i="5"/>
  <c r="N34" i="5"/>
  <c r="N38" i="5"/>
  <c r="N42" i="5"/>
  <c r="N46" i="5"/>
  <c r="N50" i="5"/>
  <c r="N54" i="5"/>
  <c r="N58" i="5"/>
  <c r="N62" i="5"/>
  <c r="N66" i="5"/>
  <c r="N70" i="5"/>
  <c r="N74" i="5"/>
  <c r="N78" i="5"/>
  <c r="N82" i="5"/>
  <c r="N86" i="5"/>
  <c r="G234" i="5"/>
  <c r="G238" i="5"/>
  <c r="G242" i="5"/>
  <c r="G246" i="5"/>
  <c r="G250" i="5"/>
  <c r="G254" i="5"/>
  <c r="G258" i="5"/>
  <c r="G262" i="5"/>
  <c r="G266" i="5"/>
  <c r="G270" i="5"/>
  <c r="G274" i="5"/>
  <c r="G278" i="5"/>
  <c r="G282" i="5"/>
  <c r="G286" i="5"/>
  <c r="G290" i="5"/>
  <c r="G294" i="5"/>
  <c r="G298" i="5"/>
  <c r="G302" i="5"/>
  <c r="G306" i="5"/>
  <c r="G310" i="5"/>
  <c r="G314" i="5"/>
  <c r="G318" i="5"/>
  <c r="G322" i="5"/>
  <c r="G326" i="5"/>
  <c r="G330" i="5"/>
  <c r="G334" i="5"/>
  <c r="G338" i="5"/>
  <c r="G342" i="5"/>
  <c r="G346" i="5"/>
  <c r="G350" i="5"/>
  <c r="H89" i="5"/>
  <c r="H93" i="5"/>
  <c r="H97" i="5"/>
  <c r="H101" i="5"/>
  <c r="H105" i="5"/>
  <c r="H109" i="5"/>
  <c r="H113" i="5"/>
  <c r="H117" i="5"/>
  <c r="H121" i="5"/>
  <c r="H125" i="5"/>
  <c r="H129" i="5"/>
  <c r="H133" i="5"/>
  <c r="H137" i="5"/>
  <c r="H141" i="5"/>
  <c r="H145" i="5"/>
  <c r="H149" i="5"/>
  <c r="H153" i="5"/>
  <c r="H157" i="5"/>
  <c r="H161" i="5"/>
  <c r="H169" i="5"/>
  <c r="H173" i="5"/>
  <c r="H177" i="5"/>
  <c r="H181" i="5"/>
  <c r="H185" i="5"/>
  <c r="H189" i="5"/>
  <c r="H193" i="5"/>
  <c r="H197" i="5"/>
  <c r="H201" i="5"/>
  <c r="H205" i="5"/>
  <c r="H209" i="5"/>
  <c r="H213" i="5"/>
  <c r="H217" i="5"/>
  <c r="I210" i="5"/>
  <c r="I214" i="5"/>
  <c r="I218" i="5"/>
  <c r="I222" i="5"/>
  <c r="I226" i="5"/>
  <c r="I231" i="5"/>
  <c r="G180" i="5"/>
  <c r="G184" i="5"/>
  <c r="G188" i="5"/>
  <c r="G192" i="5"/>
  <c r="G196" i="5"/>
  <c r="G200" i="5"/>
  <c r="G204" i="5"/>
  <c r="G208" i="5"/>
  <c r="G212" i="5"/>
  <c r="G216" i="5"/>
  <c r="G220" i="5"/>
  <c r="J91" i="5"/>
  <c r="J144" i="5"/>
  <c r="L89" i="5"/>
  <c r="L148" i="5"/>
  <c r="L152" i="5"/>
  <c r="L156" i="5"/>
  <c r="L160" i="5"/>
  <c r="L164" i="5"/>
  <c r="L168" i="5"/>
  <c r="L172" i="5"/>
  <c r="L176" i="5"/>
  <c r="L180" i="5"/>
  <c r="L184" i="5"/>
  <c r="L188" i="5"/>
  <c r="L192" i="5"/>
  <c r="L196" i="5"/>
  <c r="L200" i="5"/>
  <c r="M90" i="5"/>
  <c r="M94" i="5"/>
  <c r="M98" i="5"/>
  <c r="M102" i="5"/>
  <c r="M106" i="5"/>
  <c r="M110" i="5"/>
  <c r="M114" i="5"/>
  <c r="M118" i="5"/>
  <c r="M122" i="5"/>
  <c r="M126" i="5"/>
  <c r="M130" i="5"/>
  <c r="M134" i="5"/>
  <c r="M138" i="5"/>
  <c r="M150" i="5"/>
  <c r="M154" i="5"/>
  <c r="M158" i="5"/>
  <c r="M162" i="5"/>
  <c r="M166" i="5"/>
  <c r="M170" i="5"/>
  <c r="M174" i="5"/>
  <c r="M178" i="5"/>
  <c r="M182" i="5"/>
  <c r="M186" i="5"/>
  <c r="M190" i="5"/>
  <c r="M194" i="5"/>
  <c r="M198" i="5"/>
  <c r="M202" i="5"/>
  <c r="M206" i="5"/>
  <c r="M210" i="5"/>
  <c r="M214" i="5"/>
  <c r="N96" i="5"/>
  <c r="N100" i="5"/>
  <c r="N104" i="5"/>
  <c r="N108" i="5"/>
  <c r="N112" i="5"/>
  <c r="N116" i="5"/>
  <c r="N120" i="5"/>
  <c r="N124" i="5"/>
  <c r="N128" i="5"/>
  <c r="N132" i="5"/>
  <c r="N136" i="5"/>
  <c r="N140" i="5"/>
  <c r="O181" i="5"/>
  <c r="O184" i="5"/>
  <c r="O187" i="5"/>
  <c r="O190" i="5"/>
  <c r="O193" i="5"/>
  <c r="O196" i="5"/>
  <c r="O199" i="5"/>
  <c r="O202" i="5"/>
  <c r="O205" i="5"/>
  <c r="O208" i="5"/>
  <c r="O211" i="5"/>
  <c r="O214" i="5"/>
  <c r="O217" i="5"/>
  <c r="O220" i="5"/>
  <c r="O223" i="5"/>
  <c r="O226" i="5"/>
  <c r="O229" i="5"/>
  <c r="O232" i="5"/>
  <c r="O235" i="5"/>
  <c r="O238" i="5"/>
  <c r="O241" i="5"/>
  <c r="O244" i="5"/>
  <c r="O247" i="5"/>
  <c r="O250" i="5"/>
  <c r="O253" i="5"/>
  <c r="O256" i="5"/>
  <c r="O259" i="5"/>
  <c r="G229" i="5"/>
  <c r="I236" i="5"/>
  <c r="I240" i="5"/>
  <c r="I244" i="5"/>
  <c r="I248" i="5"/>
  <c r="I252" i="5"/>
  <c r="I256" i="5"/>
  <c r="I260" i="5"/>
  <c r="I264" i="5"/>
  <c r="I268" i="5"/>
  <c r="I272" i="5"/>
  <c r="I276" i="5"/>
  <c r="I288" i="5"/>
  <c r="I292" i="5"/>
  <c r="I296" i="5"/>
  <c r="I300" i="5"/>
  <c r="I304" i="5"/>
  <c r="I308" i="5"/>
  <c r="I320" i="5"/>
  <c r="I324" i="5"/>
  <c r="J178" i="5"/>
  <c r="J182" i="5"/>
  <c r="J186" i="5"/>
  <c r="J190" i="5"/>
  <c r="J194" i="5"/>
  <c r="J198" i="5"/>
  <c r="J202" i="5"/>
  <c r="K217" i="5"/>
  <c r="K221" i="5"/>
  <c r="K225" i="5"/>
  <c r="K229" i="5"/>
  <c r="K233" i="5"/>
  <c r="K237" i="5"/>
  <c r="K241" i="5"/>
  <c r="K245" i="5"/>
  <c r="K249" i="5"/>
  <c r="K253" i="5"/>
  <c r="K257" i="5"/>
  <c r="K261" i="5"/>
  <c r="K265" i="5"/>
  <c r="K269" i="5"/>
  <c r="K273" i="5"/>
  <c r="K277" i="5"/>
  <c r="K281" i="5"/>
  <c r="E88" i="5"/>
  <c r="E92" i="5"/>
  <c r="E96" i="5"/>
  <c r="E100" i="5"/>
  <c r="E104" i="5"/>
  <c r="E108" i="5"/>
  <c r="E112" i="5"/>
  <c r="E116" i="5"/>
  <c r="E120" i="5"/>
  <c r="E124" i="5"/>
  <c r="E128" i="5"/>
  <c r="E132" i="5"/>
  <c r="E136" i="5"/>
  <c r="E140" i="5"/>
  <c r="E144" i="5"/>
  <c r="E152" i="5"/>
  <c r="E156" i="5"/>
  <c r="E160" i="5"/>
  <c r="E168" i="5"/>
  <c r="E172" i="5"/>
  <c r="E176" i="5"/>
  <c r="E180" i="5"/>
  <c r="E184" i="5"/>
  <c r="E188" i="5"/>
  <c r="E192" i="5"/>
  <c r="E196" i="5"/>
  <c r="E200" i="5"/>
  <c r="E204" i="5"/>
  <c r="F93" i="5"/>
  <c r="F97" i="5"/>
  <c r="F101" i="5"/>
  <c r="F105" i="5"/>
  <c r="F109" i="5"/>
  <c r="F113" i="5"/>
  <c r="F117" i="5"/>
  <c r="F121" i="5"/>
  <c r="F125" i="5"/>
  <c r="F129" i="5"/>
  <c r="F133" i="5"/>
  <c r="F137" i="5"/>
  <c r="G96" i="5"/>
  <c r="G100" i="5"/>
  <c r="G104" i="5"/>
  <c r="G108" i="5"/>
  <c r="G112" i="5"/>
  <c r="G116" i="5"/>
  <c r="G120" i="5"/>
  <c r="G124" i="5"/>
  <c r="G128" i="5"/>
  <c r="G132" i="5"/>
  <c r="G136" i="5"/>
  <c r="G140" i="5"/>
  <c r="G148" i="5"/>
  <c r="G152" i="5"/>
  <c r="G156" i="5"/>
  <c r="G160" i="5"/>
  <c r="G164" i="5"/>
  <c r="G168" i="5"/>
  <c r="G172" i="5"/>
  <c r="G176" i="5"/>
  <c r="B8" i="9"/>
  <c r="O9" i="5"/>
  <c r="O12" i="5"/>
  <c r="O15" i="5"/>
  <c r="O18" i="5"/>
  <c r="O21" i="5"/>
  <c r="O24" i="5"/>
  <c r="O27" i="5"/>
  <c r="O30" i="5"/>
  <c r="O33" i="5"/>
  <c r="O36" i="5"/>
  <c r="O39" i="5"/>
  <c r="O42" i="5"/>
  <c r="O45" i="5"/>
  <c r="O48" i="5"/>
  <c r="O51" i="5"/>
  <c r="O54" i="5"/>
  <c r="O57" i="5"/>
  <c r="O60" i="5"/>
  <c r="O63" i="5"/>
  <c r="O66" i="5"/>
  <c r="O69" i="5"/>
  <c r="O72" i="5"/>
  <c r="O75" i="5"/>
  <c r="O78" i="5"/>
  <c r="O81" i="5"/>
  <c r="O84" i="5"/>
  <c r="O87" i="5"/>
  <c r="O90" i="5"/>
  <c r="O93" i="5"/>
  <c r="O96" i="5"/>
  <c r="O99" i="5"/>
  <c r="O102" i="5"/>
  <c r="O105" i="5"/>
  <c r="O108" i="5"/>
  <c r="O111" i="5"/>
  <c r="O114" i="5"/>
  <c r="O117" i="5"/>
  <c r="O120" i="5"/>
  <c r="O123" i="5"/>
  <c r="O126" i="5"/>
  <c r="O129" i="5"/>
  <c r="O132" i="5"/>
  <c r="O135" i="5"/>
  <c r="O138" i="5"/>
  <c r="O141" i="5"/>
  <c r="O144" i="5"/>
  <c r="O147" i="5"/>
  <c r="O150" i="5"/>
  <c r="O153" i="5"/>
  <c r="O156" i="5"/>
  <c r="O159" i="5"/>
  <c r="O162" i="5"/>
  <c r="O165" i="5"/>
  <c r="O168" i="5"/>
  <c r="O171" i="5"/>
  <c r="O174" i="5"/>
  <c r="O177" i="5"/>
  <c r="D8" i="5"/>
  <c r="D11" i="5"/>
  <c r="D14" i="5"/>
  <c r="D17" i="5"/>
  <c r="D20" i="5"/>
  <c r="D23" i="5"/>
  <c r="D26" i="5"/>
  <c r="D29" i="5"/>
  <c r="D32" i="5"/>
  <c r="D35" i="5"/>
  <c r="D38" i="5"/>
  <c r="D41" i="5"/>
  <c r="D44" i="5"/>
  <c r="D47" i="5"/>
  <c r="D50" i="5"/>
  <c r="D53" i="5"/>
  <c r="D56" i="5"/>
  <c r="D59" i="5"/>
  <c r="D62" i="5"/>
  <c r="D65" i="5"/>
  <c r="D68" i="5"/>
  <c r="D71" i="5"/>
  <c r="D74" i="5"/>
  <c r="D77" i="5"/>
  <c r="D80" i="5"/>
  <c r="D83" i="5"/>
  <c r="D86" i="5"/>
  <c r="D89" i="5"/>
  <c r="D92" i="5"/>
  <c r="D95" i="5"/>
  <c r="D98" i="5"/>
  <c r="D101" i="5"/>
  <c r="D104" i="5"/>
  <c r="D107" i="5"/>
  <c r="D110" i="5"/>
  <c r="D113" i="5"/>
  <c r="D116" i="5"/>
  <c r="D119" i="5"/>
  <c r="D122" i="5"/>
  <c r="G65" i="5"/>
  <c r="G70" i="5"/>
  <c r="G74" i="5"/>
  <c r="G78" i="5"/>
  <c r="G82" i="5"/>
  <c r="G86" i="5"/>
  <c r="H10" i="5"/>
  <c r="H14" i="5"/>
  <c r="H18" i="5"/>
  <c r="H22" i="5"/>
  <c r="H26" i="5"/>
  <c r="H30" i="5"/>
  <c r="H34" i="5"/>
  <c r="H38" i="5"/>
  <c r="H42" i="5"/>
  <c r="H46" i="5"/>
  <c r="H50" i="5"/>
  <c r="H54" i="5"/>
  <c r="H58" i="5"/>
  <c r="H62" i="5"/>
  <c r="H66" i="5"/>
  <c r="H70" i="5"/>
  <c r="H74" i="5"/>
  <c r="H78" i="5"/>
  <c r="H82" i="5"/>
  <c r="H86" i="5"/>
  <c r="K64" i="5"/>
  <c r="F151" i="5"/>
  <c r="F155" i="5"/>
  <c r="F159" i="5"/>
  <c r="F163" i="5"/>
  <c r="J96" i="5"/>
  <c r="J100" i="5"/>
  <c r="J104" i="5"/>
  <c r="J108" i="5"/>
  <c r="J112" i="5"/>
  <c r="J116" i="5"/>
  <c r="J120" i="5"/>
  <c r="J124" i="5"/>
  <c r="J128" i="5"/>
  <c r="J132" i="5"/>
  <c r="J136" i="5"/>
  <c r="J140" i="5"/>
  <c r="K87" i="5"/>
  <c r="K91" i="5"/>
  <c r="K95" i="5"/>
  <c r="K99" i="5"/>
  <c r="K103" i="5"/>
  <c r="K107" i="5"/>
  <c r="K111" i="5"/>
  <c r="K115" i="5"/>
  <c r="K119" i="5"/>
  <c r="K123" i="5"/>
  <c r="K127" i="5"/>
  <c r="K131" i="5"/>
  <c r="K135" i="5"/>
  <c r="K139" i="5"/>
  <c r="K143" i="5"/>
  <c r="K147" i="5"/>
  <c r="K151" i="5"/>
  <c r="K155" i="5"/>
  <c r="K159" i="5"/>
  <c r="K163" i="5"/>
  <c r="K167" i="5"/>
  <c r="K171" i="5"/>
  <c r="K175" i="5"/>
  <c r="K179" i="5"/>
  <c r="K183" i="5"/>
  <c r="K187" i="5"/>
  <c r="K191" i="5"/>
  <c r="K195" i="5"/>
  <c r="K199" i="5"/>
  <c r="K203" i="5"/>
  <c r="K207" i="5"/>
  <c r="K211" i="5"/>
  <c r="K215" i="5"/>
  <c r="L205" i="5"/>
  <c r="L210" i="5"/>
  <c r="G225" i="5"/>
  <c r="I232" i="5"/>
  <c r="J208" i="5"/>
  <c r="E148" i="5"/>
  <c r="B9" i="9"/>
  <c r="F11" i="5"/>
  <c r="F15" i="5"/>
  <c r="F19" i="5"/>
  <c r="F23" i="5"/>
  <c r="F27" i="5"/>
  <c r="F31" i="5"/>
  <c r="F35" i="5"/>
  <c r="F39" i="5"/>
  <c r="F43" i="5"/>
  <c r="F47" i="5"/>
  <c r="F51" i="5"/>
  <c r="F55" i="5"/>
  <c r="F59" i="5"/>
  <c r="F63" i="5"/>
  <c r="F67" i="5"/>
  <c r="F71" i="5"/>
  <c r="F75" i="5"/>
  <c r="F79" i="5"/>
  <c r="F83" i="5"/>
  <c r="G11" i="5"/>
  <c r="G15" i="5"/>
  <c r="G19" i="5"/>
  <c r="G23" i="5"/>
  <c r="G27" i="5"/>
  <c r="G31" i="5"/>
  <c r="G35" i="5"/>
  <c r="G39" i="5"/>
  <c r="G43" i="5"/>
  <c r="K8" i="5"/>
  <c r="K12" i="5"/>
  <c r="K16" i="5"/>
  <c r="K20" i="5"/>
  <c r="K24" i="5"/>
  <c r="K28" i="5"/>
  <c r="K32" i="5"/>
  <c r="K36" i="5"/>
  <c r="K40" i="5"/>
  <c r="K44" i="5"/>
  <c r="K48" i="5"/>
  <c r="K52" i="5"/>
  <c r="K56" i="5"/>
  <c r="K60" i="5"/>
  <c r="P124" i="5"/>
  <c r="P127" i="5"/>
  <c r="P130" i="5"/>
  <c r="P133" i="5"/>
  <c r="P136" i="5"/>
  <c r="P139" i="5"/>
  <c r="P142" i="5"/>
  <c r="P145" i="5"/>
  <c r="P148" i="5"/>
  <c r="P151" i="5"/>
  <c r="P154" i="5"/>
  <c r="P157" i="5"/>
  <c r="P160" i="5"/>
  <c r="P163" i="5"/>
  <c r="P166" i="5"/>
  <c r="P169" i="5"/>
  <c r="P172" i="5"/>
  <c r="P175" i="5"/>
  <c r="P178" i="5"/>
  <c r="P181" i="5"/>
  <c r="P184" i="5"/>
  <c r="P187" i="5"/>
  <c r="P190" i="5"/>
  <c r="P193" i="5"/>
  <c r="P196" i="5"/>
  <c r="P199" i="5"/>
  <c r="P202" i="5"/>
  <c r="P205" i="5"/>
  <c r="P208" i="5"/>
  <c r="P211" i="5"/>
  <c r="P214" i="5"/>
  <c r="P217" i="5"/>
  <c r="P220" i="5"/>
  <c r="P223" i="5"/>
  <c r="P226" i="5"/>
  <c r="P229" i="5"/>
  <c r="P232" i="5"/>
  <c r="P235" i="5"/>
  <c r="P238" i="5"/>
  <c r="P241" i="5"/>
  <c r="P244" i="5"/>
  <c r="P247" i="5"/>
  <c r="P250" i="5"/>
  <c r="P253" i="5"/>
  <c r="P256" i="5"/>
  <c r="P259" i="5"/>
  <c r="P262" i="5"/>
  <c r="P265" i="5"/>
  <c r="P268" i="5"/>
  <c r="P271" i="5"/>
  <c r="P274" i="5"/>
  <c r="P277" i="5"/>
  <c r="P280" i="5"/>
  <c r="P283" i="5"/>
  <c r="P286" i="5"/>
  <c r="P289" i="5"/>
  <c r="P292" i="5"/>
  <c r="P295" i="5"/>
  <c r="P298" i="5"/>
  <c r="P301" i="5"/>
  <c r="P304" i="5"/>
  <c r="P307" i="5"/>
  <c r="P310" i="5"/>
  <c r="P313" i="5"/>
  <c r="P316" i="5"/>
  <c r="P319" i="5"/>
  <c r="P322" i="5"/>
  <c r="F88" i="5"/>
  <c r="F147" i="5"/>
  <c r="F169" i="5"/>
  <c r="F173" i="5"/>
  <c r="F177" i="5"/>
  <c r="F181" i="5"/>
  <c r="F185" i="5"/>
  <c r="F189" i="5"/>
  <c r="F193" i="5"/>
  <c r="F197" i="5"/>
  <c r="F201" i="5"/>
  <c r="F205" i="5"/>
  <c r="I101" i="5"/>
  <c r="I105" i="5"/>
  <c r="I109" i="5"/>
  <c r="I113" i="5"/>
  <c r="I117" i="5"/>
  <c r="I121" i="5"/>
  <c r="I125" i="5"/>
  <c r="I133" i="5"/>
  <c r="I137" i="5"/>
  <c r="I141" i="5"/>
  <c r="I149" i="5"/>
  <c r="I153" i="5"/>
  <c r="I157" i="5"/>
  <c r="I161" i="5"/>
  <c r="I169" i="5"/>
  <c r="I173" i="5"/>
  <c r="I177" i="5"/>
  <c r="I181" i="5"/>
  <c r="I185" i="5"/>
  <c r="I189" i="5"/>
  <c r="I193" i="5"/>
  <c r="I197" i="5"/>
  <c r="I201" i="5"/>
  <c r="I205" i="5"/>
  <c r="J92" i="5"/>
  <c r="J145" i="5"/>
  <c r="J150" i="5"/>
  <c r="J154" i="5"/>
  <c r="J158" i="5"/>
  <c r="J162" i="5"/>
  <c r="J166" i="5"/>
  <c r="J170" i="5"/>
  <c r="J174" i="5"/>
  <c r="L90" i="5"/>
  <c r="L95" i="5"/>
  <c r="L99" i="5"/>
  <c r="L103" i="5"/>
  <c r="L107" i="5"/>
  <c r="L111" i="5"/>
  <c r="L115" i="5"/>
  <c r="L119" i="5"/>
  <c r="L123" i="5"/>
  <c r="L127" i="5"/>
  <c r="L131" i="5"/>
  <c r="L135" i="5"/>
  <c r="L139" i="5"/>
  <c r="L143" i="5"/>
  <c r="N11" i="5"/>
  <c r="N15" i="5"/>
  <c r="N23" i="5"/>
  <c r="N27" i="5"/>
  <c r="N31" i="5"/>
  <c r="N35" i="5"/>
  <c r="N39" i="5"/>
  <c r="N43" i="5"/>
  <c r="N47" i="5"/>
  <c r="N51" i="5"/>
  <c r="N55" i="5"/>
  <c r="N59" i="5"/>
  <c r="N63" i="5"/>
  <c r="N67" i="5"/>
  <c r="N71" i="5"/>
  <c r="N75" i="5"/>
  <c r="N79" i="5"/>
  <c r="N83" i="5"/>
  <c r="N87" i="5"/>
  <c r="G230" i="5"/>
  <c r="G235" i="5"/>
  <c r="G239" i="5"/>
  <c r="G243" i="5"/>
  <c r="G247" i="5"/>
  <c r="G251" i="5"/>
  <c r="G255" i="5"/>
  <c r="G259" i="5"/>
  <c r="G263" i="5"/>
  <c r="G267" i="5"/>
  <c r="G271" i="5"/>
  <c r="G275" i="5"/>
  <c r="G279" i="5"/>
  <c r="G283" i="5"/>
  <c r="I227" i="5"/>
  <c r="E10" i="5"/>
  <c r="E14" i="5"/>
  <c r="E18" i="5"/>
  <c r="E22" i="5"/>
  <c r="E26" i="5"/>
  <c r="E30" i="5"/>
  <c r="E34" i="5"/>
  <c r="E46" i="5"/>
  <c r="E50" i="5"/>
  <c r="E54" i="5"/>
  <c r="E58" i="5"/>
  <c r="E62" i="5"/>
  <c r="E66" i="5"/>
  <c r="E70" i="5"/>
  <c r="E74" i="5"/>
  <c r="E78" i="5"/>
  <c r="E82" i="5"/>
  <c r="E86" i="5"/>
  <c r="G49" i="5"/>
  <c r="G53" i="5"/>
  <c r="G57" i="5"/>
  <c r="G61" i="5"/>
  <c r="G66" i="5"/>
  <c r="I11" i="5"/>
  <c r="I15" i="5"/>
  <c r="I19" i="5"/>
  <c r="I23" i="5"/>
  <c r="I27" i="5"/>
  <c r="I31" i="5"/>
  <c r="I39" i="5"/>
  <c r="I43" i="5"/>
  <c r="I47" i="5"/>
  <c r="I51" i="5"/>
  <c r="I55" i="5"/>
  <c r="I59" i="5"/>
  <c r="I63" i="5"/>
  <c r="I67" i="5"/>
  <c r="I71" i="5"/>
  <c r="I75" i="5"/>
  <c r="I79" i="5"/>
  <c r="I83" i="5"/>
  <c r="J8" i="5"/>
  <c r="J12" i="5"/>
  <c r="J16" i="5"/>
  <c r="J20" i="5"/>
  <c r="J24" i="5"/>
  <c r="J28" i="5"/>
  <c r="J32" i="5"/>
  <c r="J36" i="5"/>
  <c r="J40" i="5"/>
  <c r="J44" i="5"/>
  <c r="J48" i="5"/>
  <c r="J52" i="5"/>
  <c r="J56" i="5"/>
  <c r="J60" i="5"/>
  <c r="J64" i="5"/>
  <c r="J68" i="5"/>
  <c r="J72" i="5"/>
  <c r="J76" i="5"/>
  <c r="J80" i="5"/>
  <c r="J84" i="5"/>
  <c r="K65" i="5"/>
  <c r="K70" i="5"/>
  <c r="K74" i="5"/>
  <c r="K78" i="5"/>
  <c r="K82" i="5"/>
  <c r="L11" i="5"/>
  <c r="L15" i="5"/>
  <c r="L19" i="5"/>
  <c r="L23" i="5"/>
  <c r="L27" i="5"/>
  <c r="L31" i="5"/>
  <c r="L35" i="5"/>
  <c r="L39" i="5"/>
  <c r="L43" i="5"/>
  <c r="L47" i="5"/>
  <c r="L51" i="5"/>
  <c r="L55" i="5"/>
  <c r="L59" i="5"/>
  <c r="L63" i="5"/>
  <c r="L67" i="5"/>
  <c r="L71" i="5"/>
  <c r="L75" i="5"/>
  <c r="L79" i="5"/>
  <c r="L83" i="5"/>
  <c r="M8" i="5"/>
  <c r="M12" i="5"/>
  <c r="M16" i="5"/>
  <c r="M20" i="5"/>
  <c r="M24" i="5"/>
  <c r="M28" i="5"/>
  <c r="M32" i="5"/>
  <c r="M36" i="5"/>
  <c r="M40" i="5"/>
  <c r="M44" i="5"/>
  <c r="M48" i="5"/>
  <c r="M52" i="5"/>
  <c r="M56" i="5"/>
  <c r="M60" i="5"/>
  <c r="M68" i="5"/>
  <c r="M72" i="5"/>
  <c r="M76" i="5"/>
  <c r="M80" i="5"/>
  <c r="M84" i="5"/>
  <c r="E89" i="5"/>
  <c r="E93" i="5"/>
  <c r="E97" i="5"/>
  <c r="E101" i="5"/>
  <c r="E105" i="5"/>
  <c r="E109" i="5"/>
  <c r="E113" i="5"/>
  <c r="E117" i="5"/>
  <c r="E121" i="5"/>
  <c r="E125" i="5"/>
  <c r="E129" i="5"/>
  <c r="E133" i="5"/>
  <c r="E137" i="5"/>
  <c r="E141" i="5"/>
  <c r="E145" i="5"/>
  <c r="E149" i="5"/>
  <c r="E153" i="5"/>
  <c r="E157" i="5"/>
  <c r="E161" i="5"/>
  <c r="E169" i="5"/>
  <c r="E173" i="5"/>
  <c r="E177" i="5"/>
  <c r="E181" i="5"/>
  <c r="E185" i="5"/>
  <c r="E189" i="5"/>
  <c r="E193" i="5"/>
  <c r="E197" i="5"/>
  <c r="E201" i="5"/>
  <c r="E205" i="5"/>
  <c r="F94" i="5"/>
  <c r="F98" i="5"/>
  <c r="F102" i="5"/>
  <c r="F106" i="5"/>
  <c r="F110" i="5"/>
  <c r="F114" i="5"/>
  <c r="F118" i="5"/>
  <c r="F122" i="5"/>
  <c r="F126" i="5"/>
  <c r="F130" i="5"/>
  <c r="F134" i="5"/>
  <c r="F138" i="5"/>
  <c r="F142" i="5"/>
  <c r="F164" i="5"/>
  <c r="G93" i="5"/>
  <c r="G97" i="5"/>
  <c r="G101" i="5"/>
  <c r="G105" i="5"/>
  <c r="G109" i="5"/>
  <c r="G113" i="5"/>
  <c r="G117" i="5"/>
  <c r="G121" i="5"/>
  <c r="G125" i="5"/>
  <c r="G129" i="5"/>
  <c r="G133" i="5"/>
  <c r="G137" i="5"/>
  <c r="G141" i="5"/>
  <c r="G149" i="5"/>
  <c r="G153" i="5"/>
  <c r="G157" i="5"/>
  <c r="G161" i="5"/>
  <c r="G165" i="5"/>
  <c r="G169" i="5"/>
  <c r="G173" i="5"/>
  <c r="G177" i="5"/>
  <c r="G181" i="5"/>
  <c r="G185" i="5"/>
  <c r="G189" i="5"/>
  <c r="G193" i="5"/>
  <c r="G197" i="5"/>
  <c r="G201" i="5"/>
  <c r="G205" i="5"/>
  <c r="G209" i="5"/>
  <c r="G213" i="5"/>
  <c r="G217" i="5"/>
  <c r="G221" i="5"/>
  <c r="L149" i="5"/>
  <c r="L153" i="5"/>
  <c r="L157" i="5"/>
  <c r="L161" i="5"/>
  <c r="L165" i="5"/>
  <c r="L169" i="5"/>
  <c r="L173" i="5"/>
  <c r="L177" i="5"/>
  <c r="L181" i="5"/>
  <c r="L185" i="5"/>
  <c r="L189" i="5"/>
  <c r="L193" i="5"/>
  <c r="L197" i="5"/>
  <c r="L201" i="5"/>
  <c r="L206" i="5"/>
  <c r="M87" i="5"/>
  <c r="M91" i="5"/>
  <c r="M95" i="5"/>
  <c r="M99" i="5"/>
  <c r="M103" i="5"/>
  <c r="M107" i="5"/>
  <c r="M111" i="5"/>
  <c r="M115" i="5"/>
  <c r="M119" i="5"/>
  <c r="M123" i="5"/>
  <c r="M127" i="5"/>
  <c r="M131" i="5"/>
  <c r="M135" i="5"/>
  <c r="M139" i="5"/>
  <c r="M151" i="5"/>
  <c r="M155" i="5"/>
  <c r="M159" i="5"/>
  <c r="M163" i="5"/>
  <c r="M167" i="5"/>
  <c r="M171" i="5"/>
  <c r="M175" i="5"/>
  <c r="M179" i="5"/>
  <c r="M183" i="5"/>
  <c r="M187" i="5"/>
  <c r="M191" i="5"/>
  <c r="M195" i="5"/>
  <c r="M199" i="5"/>
  <c r="M203" i="5"/>
  <c r="M207" i="5"/>
  <c r="M211" i="5"/>
  <c r="M215" i="5"/>
  <c r="N93" i="5"/>
  <c r="N97" i="5"/>
  <c r="N101" i="5"/>
  <c r="N105" i="5"/>
  <c r="N109" i="5"/>
  <c r="N113" i="5"/>
  <c r="N117" i="5"/>
  <c r="N121" i="5"/>
  <c r="N125" i="5"/>
  <c r="N129" i="5"/>
  <c r="N133" i="5"/>
  <c r="N137" i="5"/>
  <c r="N141" i="5"/>
  <c r="I233" i="5"/>
  <c r="I237" i="5"/>
  <c r="I241" i="5"/>
  <c r="I245" i="5"/>
  <c r="I249" i="5"/>
  <c r="I253" i="5"/>
  <c r="I257" i="5"/>
  <c r="I261" i="5"/>
  <c r="I265" i="5"/>
  <c r="I269" i="5"/>
  <c r="I273" i="5"/>
  <c r="I277" i="5"/>
  <c r="I289" i="5"/>
  <c r="I293" i="5"/>
  <c r="I297" i="5"/>
  <c r="I301" i="5"/>
  <c r="I305" i="5"/>
  <c r="I309" i="5"/>
  <c r="I321" i="5"/>
  <c r="I325" i="5"/>
  <c r="J179" i="5"/>
  <c r="J183" i="5"/>
  <c r="J187" i="5"/>
  <c r="J191" i="5"/>
  <c r="J195" i="5"/>
  <c r="J199" i="5"/>
  <c r="J203" i="5"/>
  <c r="G44" i="5"/>
  <c r="D125" i="5"/>
  <c r="D128" i="5"/>
  <c r="D131" i="5"/>
  <c r="D134" i="5"/>
  <c r="D137" i="5"/>
  <c r="D140" i="5"/>
  <c r="D149" i="5"/>
  <c r="D152" i="5"/>
  <c r="D155" i="5"/>
  <c r="D158" i="5"/>
  <c r="D161" i="5"/>
  <c r="D164" i="5"/>
  <c r="D167" i="5"/>
  <c r="D170" i="5"/>
  <c r="D173" i="5"/>
  <c r="D176" i="5"/>
  <c r="D179" i="5"/>
  <c r="D182" i="5"/>
  <c r="D185" i="5"/>
  <c r="D188" i="5"/>
  <c r="D191" i="5"/>
  <c r="D194" i="5"/>
  <c r="D197" i="5"/>
  <c r="D200" i="5"/>
  <c r="D203" i="5"/>
  <c r="D206" i="5"/>
  <c r="D209" i="5"/>
  <c r="D212" i="5"/>
  <c r="D215" i="5"/>
  <c r="D218" i="5"/>
  <c r="D221" i="5"/>
  <c r="D224" i="5"/>
  <c r="D227" i="5"/>
  <c r="D230" i="5"/>
  <c r="D233" i="5"/>
  <c r="D236" i="5"/>
  <c r="D239" i="5"/>
  <c r="D242" i="5"/>
  <c r="D245" i="5"/>
  <c r="D248" i="5"/>
  <c r="D251" i="5"/>
  <c r="D254" i="5"/>
  <c r="D257" i="5"/>
  <c r="D260" i="5"/>
  <c r="D263" i="5"/>
  <c r="D266" i="5"/>
  <c r="D269" i="5"/>
  <c r="D272" i="5"/>
  <c r="D275" i="5"/>
  <c r="D278" i="5"/>
  <c r="D281" i="5"/>
  <c r="D284" i="5"/>
  <c r="D287" i="5"/>
  <c r="D290" i="5"/>
  <c r="D293" i="5"/>
  <c r="D296" i="5"/>
  <c r="D299" i="5"/>
  <c r="D302" i="5"/>
  <c r="D305" i="5"/>
  <c r="D308" i="5"/>
  <c r="D311" i="5"/>
  <c r="D314" i="5"/>
  <c r="D317" i="5"/>
  <c r="D320" i="5"/>
  <c r="F89" i="5"/>
  <c r="K216" i="5"/>
  <c r="O82" i="5"/>
  <c r="O94" i="5"/>
  <c r="O109" i="5"/>
  <c r="O124" i="5"/>
  <c r="O136" i="5"/>
  <c r="O151" i="5"/>
  <c r="O163" i="5"/>
  <c r="O178" i="5"/>
  <c r="D21" i="5"/>
  <c r="D33" i="5"/>
  <c r="D48" i="5"/>
  <c r="D63" i="5"/>
  <c r="D78" i="5"/>
  <c r="D90" i="5"/>
  <c r="D105" i="5"/>
  <c r="D120" i="5"/>
  <c r="F165" i="5"/>
  <c r="G292" i="5"/>
  <c r="G296" i="5"/>
  <c r="G300" i="5"/>
  <c r="G304" i="5"/>
  <c r="G308" i="5"/>
  <c r="G312" i="5"/>
  <c r="G316" i="5"/>
  <c r="G320" i="5"/>
  <c r="G324" i="5"/>
  <c r="G328" i="5"/>
  <c r="G332" i="5"/>
  <c r="G336" i="5"/>
  <c r="G340" i="5"/>
  <c r="G344" i="5"/>
  <c r="G348" i="5"/>
  <c r="H91" i="5"/>
  <c r="H95" i="5"/>
  <c r="H99" i="5"/>
  <c r="H103" i="5"/>
  <c r="H107" i="5"/>
  <c r="H111" i="5"/>
  <c r="H115" i="5"/>
  <c r="H119" i="5"/>
  <c r="H123" i="5"/>
  <c r="H127" i="5"/>
  <c r="H131" i="5"/>
  <c r="H135" i="5"/>
  <c r="H139" i="5"/>
  <c r="H143" i="5"/>
  <c r="H147" i="5"/>
  <c r="H151" i="5"/>
  <c r="H155" i="5"/>
  <c r="H159" i="5"/>
  <c r="H171" i="5"/>
  <c r="H175" i="5"/>
  <c r="H179" i="5"/>
  <c r="H183" i="5"/>
  <c r="H187" i="5"/>
  <c r="H191" i="5"/>
  <c r="H195" i="5"/>
  <c r="H199" i="5"/>
  <c r="H203" i="5"/>
  <c r="H207" i="5"/>
  <c r="H211" i="5"/>
  <c r="H215" i="5"/>
  <c r="I212" i="5"/>
  <c r="I216" i="5"/>
  <c r="I220" i="5"/>
  <c r="I224" i="5"/>
  <c r="I228" i="5"/>
  <c r="J204" i="5"/>
  <c r="O85" i="5"/>
  <c r="O100" i="5"/>
  <c r="O112" i="5"/>
  <c r="O127" i="5"/>
  <c r="O142" i="5"/>
  <c r="O154" i="5"/>
  <c r="O169" i="5"/>
  <c r="D12" i="5"/>
  <c r="D24" i="5"/>
  <c r="D39" i="5"/>
  <c r="D51" i="5"/>
  <c r="D66" i="5"/>
  <c r="D81" i="5"/>
  <c r="D93" i="5"/>
  <c r="D108" i="5"/>
  <c r="D117" i="5"/>
  <c r="K66" i="5"/>
  <c r="E11" i="5"/>
  <c r="E27" i="5"/>
  <c r="E55" i="5"/>
  <c r="E67" i="5"/>
  <c r="E83" i="5"/>
  <c r="G58" i="5"/>
  <c r="I16" i="5"/>
  <c r="I32" i="5"/>
  <c r="I44" i="5"/>
  <c r="I52" i="5"/>
  <c r="I60" i="5"/>
  <c r="I68" i="5"/>
  <c r="I76" i="5"/>
  <c r="I84" i="5"/>
  <c r="J13" i="5"/>
  <c r="J17" i="5"/>
  <c r="J29" i="5"/>
  <c r="J37" i="5"/>
  <c r="J45" i="5"/>
  <c r="J53" i="5"/>
  <c r="J61" i="5"/>
  <c r="J69" i="5"/>
  <c r="J77" i="5"/>
  <c r="J85" i="5"/>
  <c r="K71" i="5"/>
  <c r="K75" i="5"/>
  <c r="K79" i="5"/>
  <c r="K83" i="5"/>
  <c r="L12" i="5"/>
  <c r="L16" i="5"/>
  <c r="L20" i="5"/>
  <c r="L24" i="5"/>
  <c r="L28" i="5"/>
  <c r="L32" i="5"/>
  <c r="L36" i="5"/>
  <c r="L40" i="5"/>
  <c r="L44" i="5"/>
  <c r="L48" i="5"/>
  <c r="L52" i="5"/>
  <c r="L56" i="5"/>
  <c r="L60" i="5"/>
  <c r="L64" i="5"/>
  <c r="L68" i="5"/>
  <c r="L72" i="5"/>
  <c r="L76" i="5"/>
  <c r="L80" i="5"/>
  <c r="L84" i="5"/>
  <c r="M9" i="5"/>
  <c r="M13" i="5"/>
  <c r="M17" i="5"/>
  <c r="M21" i="5"/>
  <c r="M25" i="5"/>
  <c r="M29" i="5"/>
  <c r="M33" i="5"/>
  <c r="M37" i="5"/>
  <c r="M41" i="5"/>
  <c r="M45" i="5"/>
  <c r="M49" i="5"/>
  <c r="M53" i="5"/>
  <c r="M57" i="5"/>
  <c r="M61" i="5"/>
  <c r="M69" i="5"/>
  <c r="M73" i="5"/>
  <c r="M77" i="5"/>
  <c r="M81" i="5"/>
  <c r="M85" i="5"/>
  <c r="P125" i="5"/>
  <c r="P128" i="5"/>
  <c r="P131" i="5"/>
  <c r="P134" i="5"/>
  <c r="P137" i="5"/>
  <c r="P140" i="5"/>
  <c r="P143" i="5"/>
  <c r="P146" i="5"/>
  <c r="P149" i="5"/>
  <c r="P152" i="5"/>
  <c r="P155" i="5"/>
  <c r="P158" i="5"/>
  <c r="P161" i="5"/>
  <c r="P164" i="5"/>
  <c r="P167" i="5"/>
  <c r="P170" i="5"/>
  <c r="P173" i="5"/>
  <c r="P176" i="5"/>
  <c r="P179" i="5"/>
  <c r="P182" i="5"/>
  <c r="P185" i="5"/>
  <c r="P188" i="5"/>
  <c r="P191" i="5"/>
  <c r="P194" i="5"/>
  <c r="P197" i="5"/>
  <c r="P200" i="5"/>
  <c r="P203" i="5"/>
  <c r="P206" i="5"/>
  <c r="P209" i="5"/>
  <c r="P212" i="5"/>
  <c r="P215" i="5"/>
  <c r="P218" i="5"/>
  <c r="P221" i="5"/>
  <c r="P224" i="5"/>
  <c r="P227" i="5"/>
  <c r="P230" i="5"/>
  <c r="P233" i="5"/>
  <c r="P236" i="5"/>
  <c r="E90" i="5"/>
  <c r="E94" i="5"/>
  <c r="E98" i="5"/>
  <c r="E102" i="5"/>
  <c r="E106" i="5"/>
  <c r="E110" i="5"/>
  <c r="E114" i="5"/>
  <c r="E118" i="5"/>
  <c r="E122" i="5"/>
  <c r="E126" i="5"/>
  <c r="E130" i="5"/>
  <c r="E134" i="5"/>
  <c r="E138" i="5"/>
  <c r="E142" i="5"/>
  <c r="E146" i="5"/>
  <c r="E150" i="5"/>
  <c r="E154" i="5"/>
  <c r="E158" i="5"/>
  <c r="E162" i="5"/>
  <c r="E170" i="5"/>
  <c r="E174" i="5"/>
  <c r="E178" i="5"/>
  <c r="E182" i="5"/>
  <c r="E186" i="5"/>
  <c r="E190" i="5"/>
  <c r="E194" i="5"/>
  <c r="E198" i="5"/>
  <c r="E202" i="5"/>
  <c r="E206" i="5"/>
  <c r="F90" i="5"/>
  <c r="F95" i="5"/>
  <c r="F99" i="5"/>
  <c r="F103" i="5"/>
  <c r="F107" i="5"/>
  <c r="F111" i="5"/>
  <c r="F115" i="5"/>
  <c r="F119" i="5"/>
  <c r="F123" i="5"/>
  <c r="F127" i="5"/>
  <c r="F131" i="5"/>
  <c r="F135" i="5"/>
  <c r="F139" i="5"/>
  <c r="F143" i="5"/>
  <c r="G94" i="5"/>
  <c r="G98" i="5"/>
  <c r="G102" i="5"/>
  <c r="G106" i="5"/>
  <c r="G110" i="5"/>
  <c r="G114" i="5"/>
  <c r="G118" i="5"/>
  <c r="G122" i="5"/>
  <c r="G126" i="5"/>
  <c r="G130" i="5"/>
  <c r="G134" i="5"/>
  <c r="G138" i="5"/>
  <c r="G142" i="5"/>
  <c r="G150" i="5"/>
  <c r="G154" i="5"/>
  <c r="G158" i="5"/>
  <c r="G162" i="5"/>
  <c r="G166" i="5"/>
  <c r="G170" i="5"/>
  <c r="G174" i="5"/>
  <c r="G178" i="5"/>
  <c r="G182" i="5"/>
  <c r="G186" i="5"/>
  <c r="G190" i="5"/>
  <c r="G194" i="5"/>
  <c r="G198" i="5"/>
  <c r="G202" i="5"/>
  <c r="G206" i="5"/>
  <c r="G210" i="5"/>
  <c r="G214" i="5"/>
  <c r="G218" i="5"/>
  <c r="J147" i="5"/>
  <c r="L92" i="5"/>
  <c r="L150" i="5"/>
  <c r="L154" i="5"/>
  <c r="L158" i="5"/>
  <c r="L162" i="5"/>
  <c r="L166" i="5"/>
  <c r="L170" i="5"/>
  <c r="L174" i="5"/>
  <c r="L178" i="5"/>
  <c r="L182" i="5"/>
  <c r="L186" i="5"/>
  <c r="L190" i="5"/>
  <c r="L194" i="5"/>
  <c r="L198" i="5"/>
  <c r="L202" i="5"/>
  <c r="M88" i="5"/>
  <c r="M92" i="5"/>
  <c r="M96" i="5"/>
  <c r="M100" i="5"/>
  <c r="M104" i="5"/>
  <c r="M108" i="5"/>
  <c r="M112" i="5"/>
  <c r="M116" i="5"/>
  <c r="M120" i="5"/>
  <c r="M124" i="5"/>
  <c r="M128" i="5"/>
  <c r="M132" i="5"/>
  <c r="M136" i="5"/>
  <c r="M140" i="5"/>
  <c r="M148" i="5"/>
  <c r="M152" i="5"/>
  <c r="M156" i="5"/>
  <c r="M160" i="5"/>
  <c r="M164" i="5"/>
  <c r="M168" i="5"/>
  <c r="M172" i="5"/>
  <c r="M176" i="5"/>
  <c r="M180" i="5"/>
  <c r="M184" i="5"/>
  <c r="M188" i="5"/>
  <c r="M192" i="5"/>
  <c r="M196" i="5"/>
  <c r="M200" i="5"/>
  <c r="M204" i="5"/>
  <c r="M208" i="5"/>
  <c r="M212" i="5"/>
  <c r="M216" i="5"/>
  <c r="N94" i="5"/>
  <c r="N98" i="5"/>
  <c r="N102" i="5"/>
  <c r="N106" i="5"/>
  <c r="N110" i="5"/>
  <c r="N114" i="5"/>
  <c r="N118" i="5"/>
  <c r="N122" i="5"/>
  <c r="N126" i="5"/>
  <c r="N130" i="5"/>
  <c r="N134" i="5"/>
  <c r="N138" i="5"/>
  <c r="N142" i="5"/>
  <c r="C183" i="5"/>
  <c r="C186" i="5"/>
  <c r="C189" i="5"/>
  <c r="C192" i="5"/>
  <c r="C195" i="5"/>
  <c r="C198" i="5"/>
  <c r="C201" i="5"/>
  <c r="C204" i="5"/>
  <c r="C207" i="5"/>
  <c r="C210" i="5"/>
  <c r="C213" i="5"/>
  <c r="C216" i="5"/>
  <c r="C219" i="5"/>
  <c r="C222" i="5"/>
  <c r="C225" i="5"/>
  <c r="C228" i="5"/>
  <c r="C231" i="5"/>
  <c r="C234" i="5"/>
  <c r="C237" i="5"/>
  <c r="C240" i="5"/>
  <c r="C243" i="5"/>
  <c r="C246" i="5"/>
  <c r="C249" i="5"/>
  <c r="C252" i="5"/>
  <c r="C255" i="5"/>
  <c r="C258" i="5"/>
  <c r="G232" i="5"/>
  <c r="I234" i="5"/>
  <c r="I238" i="5"/>
  <c r="I242" i="5"/>
  <c r="I246" i="5"/>
  <c r="I250" i="5"/>
  <c r="I254" i="5"/>
  <c r="I258" i="5"/>
  <c r="I262" i="5"/>
  <c r="I266" i="5"/>
  <c r="I270" i="5"/>
  <c r="I274" i="5"/>
  <c r="I290" i="5"/>
  <c r="I294" i="5"/>
  <c r="I298" i="5"/>
  <c r="I302" i="5"/>
  <c r="I306" i="5"/>
  <c r="I310" i="5"/>
  <c r="I318" i="5"/>
  <c r="I322" i="5"/>
  <c r="I326" i="5"/>
  <c r="J180" i="5"/>
  <c r="J184" i="5"/>
  <c r="J188" i="5"/>
  <c r="J192" i="5"/>
  <c r="J196" i="5"/>
  <c r="J200" i="5"/>
  <c r="K219" i="5"/>
  <c r="K223" i="5"/>
  <c r="K227" i="5"/>
  <c r="K231" i="5"/>
  <c r="K235" i="5"/>
  <c r="K239" i="5"/>
  <c r="K243" i="5"/>
  <c r="K247" i="5"/>
  <c r="K251" i="5"/>
  <c r="K255" i="5"/>
  <c r="K259" i="5"/>
  <c r="K263" i="5"/>
  <c r="K267" i="5"/>
  <c r="K271" i="5"/>
  <c r="K275" i="5"/>
  <c r="K279" i="5"/>
  <c r="K283" i="5"/>
  <c r="K287" i="5"/>
  <c r="K291" i="5"/>
  <c r="K295" i="5"/>
  <c r="K299" i="5"/>
  <c r="K303" i="5"/>
  <c r="K307" i="5"/>
  <c r="K311" i="5"/>
  <c r="K315" i="5"/>
  <c r="K319" i="5"/>
  <c r="K323" i="5"/>
  <c r="K327" i="5"/>
  <c r="K331" i="5"/>
  <c r="K335" i="5"/>
  <c r="K339" i="5"/>
  <c r="K343" i="5"/>
  <c r="O79" i="5"/>
  <c r="O91" i="5"/>
  <c r="O97" i="5"/>
  <c r="O106" i="5"/>
  <c r="O115" i="5"/>
  <c r="O121" i="5"/>
  <c r="O133" i="5"/>
  <c r="O139" i="5"/>
  <c r="O148" i="5"/>
  <c r="O157" i="5"/>
  <c r="O166" i="5"/>
  <c r="O175" i="5"/>
  <c r="D9" i="5"/>
  <c r="D18" i="5"/>
  <c r="D27" i="5"/>
  <c r="D36" i="5"/>
  <c r="D45" i="5"/>
  <c r="D54" i="5"/>
  <c r="D60" i="5"/>
  <c r="D69" i="5"/>
  <c r="D75" i="5"/>
  <c r="D84" i="5"/>
  <c r="D96" i="5"/>
  <c r="D102" i="5"/>
  <c r="D111" i="5"/>
  <c r="D123" i="5"/>
  <c r="E15" i="5"/>
  <c r="E23" i="5"/>
  <c r="E31" i="5"/>
  <c r="E43" i="5"/>
  <c r="E51" i="5"/>
  <c r="E59" i="5"/>
  <c r="E71" i="5"/>
  <c r="E79" i="5"/>
  <c r="G45" i="5"/>
  <c r="G50" i="5"/>
  <c r="G62" i="5"/>
  <c r="I12" i="5"/>
  <c r="I20" i="5"/>
  <c r="I28" i="5"/>
  <c r="I40" i="5"/>
  <c r="J25" i="5"/>
  <c r="C107" i="5"/>
  <c r="C113" i="5"/>
  <c r="C119" i="5"/>
  <c r="C125" i="5"/>
  <c r="C128" i="5"/>
  <c r="C134" i="5"/>
  <c r="C140" i="5"/>
  <c r="C152" i="5"/>
  <c r="C158" i="5"/>
  <c r="C164" i="5"/>
  <c r="C170" i="5"/>
  <c r="C176" i="5"/>
  <c r="P9" i="5"/>
  <c r="P15" i="5"/>
  <c r="P21" i="5"/>
  <c r="P27" i="5"/>
  <c r="P33" i="5"/>
  <c r="P39" i="5"/>
  <c r="P45" i="5"/>
  <c r="P51" i="5"/>
  <c r="P54" i="5"/>
  <c r="P60" i="5"/>
  <c r="P66" i="5"/>
  <c r="P72" i="5"/>
  <c r="P78" i="5"/>
  <c r="P84" i="5"/>
  <c r="P90" i="5"/>
  <c r="P96" i="5"/>
  <c r="P102" i="5"/>
  <c r="P108" i="5"/>
  <c r="P114" i="5"/>
  <c r="P120" i="5"/>
  <c r="G68" i="5"/>
  <c r="G72" i="5"/>
  <c r="G80" i="5"/>
  <c r="H8" i="5"/>
  <c r="H16" i="5"/>
  <c r="H24" i="5"/>
  <c r="H32" i="5"/>
  <c r="H40" i="5"/>
  <c r="H48" i="5"/>
  <c r="H56" i="5"/>
  <c r="H64" i="5"/>
  <c r="H72" i="5"/>
  <c r="H80" i="5"/>
  <c r="K67" i="5"/>
  <c r="F149" i="5"/>
  <c r="F153" i="5"/>
  <c r="F157" i="5"/>
  <c r="F161" i="5"/>
  <c r="F166" i="5"/>
  <c r="J94" i="5"/>
  <c r="J98" i="5"/>
  <c r="J102" i="5"/>
  <c r="J106" i="5"/>
  <c r="J110" i="5"/>
  <c r="J114" i="5"/>
  <c r="J118" i="5"/>
  <c r="J122" i="5"/>
  <c r="J126" i="5"/>
  <c r="J130" i="5"/>
  <c r="J134" i="5"/>
  <c r="J138" i="5"/>
  <c r="J142" i="5"/>
  <c r="K89" i="5"/>
  <c r="K93" i="5"/>
  <c r="K97" i="5"/>
  <c r="K101" i="5"/>
  <c r="K105" i="5"/>
  <c r="K109" i="5"/>
  <c r="K113" i="5"/>
  <c r="K117" i="5"/>
  <c r="K121" i="5"/>
  <c r="K125" i="5"/>
  <c r="K129" i="5"/>
  <c r="K133" i="5"/>
  <c r="K137" i="5"/>
  <c r="K141" i="5"/>
  <c r="K145" i="5"/>
  <c r="K149" i="5"/>
  <c r="K153" i="5"/>
  <c r="K157" i="5"/>
  <c r="K161" i="5"/>
  <c r="K165" i="5"/>
  <c r="K169" i="5"/>
  <c r="K173" i="5"/>
  <c r="K177" i="5"/>
  <c r="K181" i="5"/>
  <c r="K185" i="5"/>
  <c r="K189" i="5"/>
  <c r="K193" i="5"/>
  <c r="K197" i="5"/>
  <c r="K201" i="5"/>
  <c r="K205" i="5"/>
  <c r="K209" i="5"/>
  <c r="K213" i="5"/>
  <c r="L87" i="5"/>
  <c r="L208" i="5"/>
  <c r="L212" i="5"/>
  <c r="G223" i="5"/>
  <c r="G227" i="5"/>
  <c r="I229" i="5"/>
  <c r="J205" i="5"/>
  <c r="J210" i="5"/>
  <c r="J214" i="5"/>
  <c r="J218" i="5"/>
  <c r="J222" i="5"/>
  <c r="O76" i="5"/>
  <c r="O88" i="5"/>
  <c r="O103" i="5"/>
  <c r="O118" i="5"/>
  <c r="O130" i="5"/>
  <c r="O145" i="5"/>
  <c r="O160" i="5"/>
  <c r="O172" i="5"/>
  <c r="D15" i="5"/>
  <c r="D30" i="5"/>
  <c r="D42" i="5"/>
  <c r="D57" i="5"/>
  <c r="D72" i="5"/>
  <c r="D87" i="5"/>
  <c r="D99" i="5"/>
  <c r="D114" i="5"/>
  <c r="E19" i="5"/>
  <c r="E35" i="5"/>
  <c r="E47" i="5"/>
  <c r="E63" i="5"/>
  <c r="E75" i="5"/>
  <c r="G54" i="5"/>
  <c r="I8" i="5"/>
  <c r="I24" i="5"/>
  <c r="I48" i="5"/>
  <c r="I56" i="5"/>
  <c r="I64" i="5"/>
  <c r="I72" i="5"/>
  <c r="I80" i="5"/>
  <c r="J9" i="5"/>
  <c r="J21" i="5"/>
  <c r="J33" i="5"/>
  <c r="J41" i="5"/>
  <c r="J49" i="5"/>
  <c r="J57" i="5"/>
  <c r="J65" i="5"/>
  <c r="J73" i="5"/>
  <c r="J81" i="5"/>
  <c r="L8" i="5"/>
  <c r="C8" i="5"/>
  <c r="C11" i="5"/>
  <c r="C14" i="5"/>
  <c r="C17" i="5"/>
  <c r="C20" i="5"/>
  <c r="C23" i="5"/>
  <c r="C26" i="5"/>
  <c r="C29" i="5"/>
  <c r="C32" i="5"/>
  <c r="C35" i="5"/>
  <c r="C38" i="5"/>
  <c r="C41" i="5"/>
  <c r="C44" i="5"/>
  <c r="C47" i="5"/>
  <c r="C50" i="5"/>
  <c r="C53" i="5"/>
  <c r="C56" i="5"/>
  <c r="C59" i="5"/>
  <c r="C62" i="5"/>
  <c r="C68" i="5"/>
  <c r="C71" i="5"/>
  <c r="C74" i="5"/>
  <c r="C77" i="5"/>
  <c r="C80" i="5"/>
  <c r="C83" i="5"/>
  <c r="C86" i="5"/>
  <c r="C89" i="5"/>
  <c r="C92" i="5"/>
  <c r="C95" i="5"/>
  <c r="C98" i="5"/>
  <c r="C101" i="5"/>
  <c r="C104" i="5"/>
  <c r="C110" i="5"/>
  <c r="C116" i="5"/>
  <c r="C122" i="5"/>
  <c r="C131" i="5"/>
  <c r="C137" i="5"/>
  <c r="C149" i="5"/>
  <c r="C155" i="5"/>
  <c r="C161" i="5"/>
  <c r="C167" i="5"/>
  <c r="C173" i="5"/>
  <c r="C179" i="5"/>
  <c r="P12" i="5"/>
  <c r="P18" i="5"/>
  <c r="P24" i="5"/>
  <c r="P30" i="5"/>
  <c r="P36" i="5"/>
  <c r="P42" i="5"/>
  <c r="P48" i="5"/>
  <c r="P57" i="5"/>
  <c r="P63" i="5"/>
  <c r="P69" i="5"/>
  <c r="P75" i="5"/>
  <c r="P81" i="5"/>
  <c r="P87" i="5"/>
  <c r="P93" i="5"/>
  <c r="P99" i="5"/>
  <c r="P105" i="5"/>
  <c r="P111" i="5"/>
  <c r="P117" i="5"/>
  <c r="P123" i="5"/>
  <c r="G76" i="5"/>
  <c r="G84" i="5"/>
  <c r="H12" i="5"/>
  <c r="H20" i="5"/>
  <c r="H28" i="5"/>
  <c r="H36" i="5"/>
  <c r="H44" i="5"/>
  <c r="H52" i="5"/>
  <c r="H60" i="5"/>
  <c r="H68" i="5"/>
  <c r="H76" i="5"/>
  <c r="H84" i="5"/>
  <c r="B3" i="9"/>
  <c r="B4" i="5" s="1"/>
  <c r="F9" i="5"/>
  <c r="F13" i="5"/>
  <c r="F17" i="5"/>
  <c r="F21" i="5"/>
  <c r="F25" i="5"/>
  <c r="F29" i="5"/>
  <c r="F33" i="5"/>
  <c r="F37" i="5"/>
  <c r="F41" i="5"/>
  <c r="F45" i="5"/>
  <c r="F49" i="5"/>
  <c r="F53" i="5"/>
  <c r="F57" i="5"/>
  <c r="F61" i="5"/>
  <c r="F65" i="5"/>
  <c r="F69" i="5"/>
  <c r="F73" i="5"/>
  <c r="F77" i="5"/>
  <c r="F81" i="5"/>
  <c r="F85" i="5"/>
  <c r="G9" i="5"/>
  <c r="G13" i="5"/>
  <c r="G17" i="5"/>
  <c r="G21" i="5"/>
  <c r="G25" i="5"/>
  <c r="G29" i="5"/>
  <c r="G33" i="5"/>
  <c r="G37" i="5"/>
  <c r="G41" i="5"/>
  <c r="G46" i="5"/>
  <c r="K10" i="5"/>
  <c r="K14" i="5"/>
  <c r="K18" i="5"/>
  <c r="K22" i="5"/>
  <c r="K26" i="5"/>
  <c r="K30" i="5"/>
  <c r="K34" i="5"/>
  <c r="K38" i="5"/>
  <c r="K42" i="5"/>
  <c r="K46" i="5"/>
  <c r="K50" i="5"/>
  <c r="K54" i="5"/>
  <c r="K58" i="5"/>
  <c r="K62" i="5"/>
  <c r="D126" i="5"/>
  <c r="D129" i="5"/>
  <c r="D132" i="5"/>
  <c r="D135" i="5"/>
  <c r="D138" i="5"/>
  <c r="D141" i="5"/>
  <c r="D150" i="5"/>
  <c r="D153" i="5"/>
  <c r="D156" i="5"/>
  <c r="D159" i="5"/>
  <c r="D162" i="5"/>
  <c r="D165" i="5"/>
  <c r="D168" i="5"/>
  <c r="D171" i="5"/>
  <c r="D174" i="5"/>
  <c r="D177" i="5"/>
  <c r="D180" i="5"/>
  <c r="D183" i="5"/>
  <c r="D186" i="5"/>
  <c r="D189" i="5"/>
  <c r="D192" i="5"/>
  <c r="D195" i="5"/>
  <c r="D198" i="5"/>
  <c r="D201" i="5"/>
  <c r="D204" i="5"/>
  <c r="D207" i="5"/>
  <c r="D210" i="5"/>
  <c r="D213" i="5"/>
  <c r="D216" i="5"/>
  <c r="D219" i="5"/>
  <c r="D222" i="5"/>
  <c r="D225" i="5"/>
  <c r="D228" i="5"/>
  <c r="D231" i="5"/>
  <c r="D234" i="5"/>
  <c r="D237" i="5"/>
  <c r="D240" i="5"/>
  <c r="D243" i="5"/>
  <c r="D246" i="5"/>
  <c r="D249" i="5"/>
  <c r="D252" i="5"/>
  <c r="D255" i="5"/>
  <c r="D258" i="5"/>
  <c r="D261" i="5"/>
  <c r="D264" i="5"/>
  <c r="D267" i="5"/>
  <c r="D270" i="5"/>
  <c r="D273" i="5"/>
  <c r="D276" i="5"/>
  <c r="D279" i="5"/>
  <c r="D282" i="5"/>
  <c r="D285" i="5"/>
  <c r="D288" i="5"/>
  <c r="D291" i="5"/>
  <c r="D294" i="5"/>
  <c r="D297" i="5"/>
  <c r="D300" i="5"/>
  <c r="D303" i="5"/>
  <c r="D306" i="5"/>
  <c r="D309" i="5"/>
  <c r="D312" i="5"/>
  <c r="D315" i="5"/>
  <c r="D318" i="5"/>
  <c r="D321" i="5"/>
  <c r="F91" i="5"/>
  <c r="F144" i="5"/>
  <c r="F171" i="5"/>
  <c r="F175" i="5"/>
  <c r="F179" i="5"/>
  <c r="F183" i="5"/>
  <c r="F187" i="5"/>
  <c r="F191" i="5"/>
  <c r="F195" i="5"/>
  <c r="F199" i="5"/>
  <c r="J275" i="5"/>
  <c r="J279" i="5"/>
  <c r="J283" i="5"/>
  <c r="J287" i="5"/>
  <c r="J291" i="5"/>
  <c r="J295" i="5"/>
  <c r="J299" i="5"/>
  <c r="J303" i="5"/>
  <c r="L218" i="5"/>
  <c r="L222" i="5"/>
  <c r="L226" i="5"/>
  <c r="L230" i="5"/>
  <c r="L234" i="5"/>
  <c r="L238" i="5"/>
  <c r="L242" i="5"/>
  <c r="L246" i="5"/>
  <c r="L250" i="5"/>
  <c r="L254" i="5"/>
  <c r="L258" i="5"/>
  <c r="L262" i="5"/>
  <c r="L266" i="5"/>
  <c r="L270" i="5"/>
  <c r="L274" i="5"/>
  <c r="L278" i="5"/>
  <c r="L282" i="5"/>
  <c r="L286" i="5"/>
  <c r="L290" i="5"/>
  <c r="L294" i="5"/>
  <c r="L298" i="5"/>
  <c r="L302" i="5"/>
  <c r="L306" i="5"/>
  <c r="L310" i="5"/>
  <c r="C261" i="5"/>
  <c r="C264" i="5"/>
  <c r="C267" i="5"/>
  <c r="C273" i="5"/>
  <c r="C276" i="5"/>
  <c r="C279" i="5"/>
  <c r="C282" i="5"/>
  <c r="C285" i="5"/>
  <c r="C288" i="5"/>
  <c r="C291" i="5"/>
  <c r="C294" i="5"/>
  <c r="C297" i="5"/>
  <c r="C300" i="5"/>
  <c r="C303" i="5"/>
  <c r="C306" i="5"/>
  <c r="C309" i="5"/>
  <c r="C312" i="5"/>
  <c r="C318" i="5"/>
  <c r="C321" i="5"/>
  <c r="C324" i="5"/>
  <c r="C327" i="5"/>
  <c r="C330" i="5"/>
  <c r="C333" i="5"/>
  <c r="C336" i="5"/>
  <c r="C339" i="5"/>
  <c r="C342" i="5"/>
  <c r="C345" i="5"/>
  <c r="C348" i="5"/>
  <c r="C351" i="5"/>
  <c r="C354" i="5"/>
  <c r="C357" i="5"/>
  <c r="C360" i="5"/>
  <c r="C363" i="5"/>
  <c r="C366" i="5"/>
  <c r="C369" i="5"/>
  <c r="C372" i="5"/>
  <c r="C375" i="5"/>
  <c r="C378" i="5"/>
  <c r="C381" i="5"/>
  <c r="C384" i="5"/>
  <c r="C387" i="5"/>
  <c r="C390" i="5"/>
  <c r="C393" i="5"/>
  <c r="C396" i="5"/>
  <c r="C399" i="5"/>
  <c r="C402" i="5"/>
  <c r="C405" i="5"/>
  <c r="C408" i="5"/>
  <c r="C411" i="5"/>
  <c r="C414" i="5"/>
  <c r="C417" i="5"/>
  <c r="C420" i="5"/>
  <c r="C423" i="5"/>
  <c r="C426" i="5"/>
  <c r="C429" i="5"/>
  <c r="C432" i="5"/>
  <c r="C435" i="5"/>
  <c r="D325" i="5"/>
  <c r="D328" i="5"/>
  <c r="D331" i="5"/>
  <c r="D334" i="5"/>
  <c r="D337" i="5"/>
  <c r="D340" i="5"/>
  <c r="D343" i="5"/>
  <c r="D346" i="5"/>
  <c r="D349" i="5"/>
  <c r="D352" i="5"/>
  <c r="D355" i="5"/>
  <c r="D358" i="5"/>
  <c r="D361" i="5"/>
  <c r="D364" i="5"/>
  <c r="D367" i="5"/>
  <c r="D370" i="5"/>
  <c r="D373" i="5"/>
  <c r="D376" i="5"/>
  <c r="D379" i="5"/>
  <c r="D382" i="5"/>
  <c r="D385" i="5"/>
  <c r="D388" i="5"/>
  <c r="D391" i="5"/>
  <c r="D394" i="5"/>
  <c r="D397" i="5"/>
  <c r="D400" i="5"/>
  <c r="D403" i="5"/>
  <c r="D406" i="5"/>
  <c r="D409" i="5"/>
  <c r="D412" i="5"/>
  <c r="D415" i="5"/>
  <c r="D418" i="5"/>
  <c r="D421" i="5"/>
  <c r="D424" i="5"/>
  <c r="D427" i="5"/>
  <c r="D430" i="5"/>
  <c r="D433" i="5"/>
  <c r="D436" i="5"/>
  <c r="D439" i="5"/>
  <c r="D442" i="5"/>
  <c r="D445" i="5"/>
  <c r="D448" i="5"/>
  <c r="D451" i="5"/>
  <c r="D454" i="5"/>
  <c r="D457" i="5"/>
  <c r="D460" i="5"/>
  <c r="D463" i="5"/>
  <c r="D466" i="5"/>
  <c r="D469" i="5"/>
  <c r="D472" i="5"/>
  <c r="D475" i="5"/>
  <c r="D478" i="5"/>
  <c r="D481" i="5"/>
  <c r="D484" i="5"/>
  <c r="D487" i="5"/>
  <c r="D490" i="5"/>
  <c r="D493" i="5"/>
  <c r="D496" i="5"/>
  <c r="D499" i="5"/>
  <c r="B151" i="5"/>
  <c r="B367" i="5"/>
  <c r="E328" i="5"/>
  <c r="E209" i="5"/>
  <c r="E213" i="5"/>
  <c r="E217" i="5"/>
  <c r="E221" i="5"/>
  <c r="E225" i="5"/>
  <c r="E229" i="5"/>
  <c r="E233" i="5"/>
  <c r="E237" i="5"/>
  <c r="E241" i="5"/>
  <c r="E245" i="5"/>
  <c r="E249" i="5"/>
  <c r="E253" i="5"/>
  <c r="E257" i="5"/>
  <c r="E261" i="5"/>
  <c r="E265" i="5"/>
  <c r="E269" i="5"/>
  <c r="E273" i="5"/>
  <c r="E277" i="5"/>
  <c r="E285" i="5"/>
  <c r="E289" i="5"/>
  <c r="E293" i="5"/>
  <c r="E297" i="5"/>
  <c r="E301" i="5"/>
  <c r="E309" i="5"/>
  <c r="E336" i="5"/>
  <c r="E342" i="5"/>
  <c r="G356" i="5"/>
  <c r="G360" i="5"/>
  <c r="G364" i="5"/>
  <c r="G368" i="5"/>
  <c r="G372" i="5"/>
  <c r="G376" i="5"/>
  <c r="G380" i="5"/>
  <c r="G384" i="5"/>
  <c r="G388" i="5"/>
  <c r="G392" i="5"/>
  <c r="G396" i="5"/>
  <c r="G400" i="5"/>
  <c r="G404" i="5"/>
  <c r="G408" i="5"/>
  <c r="G414" i="5"/>
  <c r="H3" i="5"/>
  <c r="L7" i="5"/>
  <c r="B106" i="5"/>
  <c r="B250" i="5"/>
  <c r="H318" i="5"/>
  <c r="H223" i="5"/>
  <c r="H235" i="5"/>
  <c r="H239" i="5"/>
  <c r="H243" i="5"/>
  <c r="H247" i="5"/>
  <c r="H251" i="5"/>
  <c r="H255" i="5"/>
  <c r="H259" i="5"/>
  <c r="H263" i="5"/>
  <c r="H267" i="5"/>
  <c r="H271" i="5"/>
  <c r="H275" i="5"/>
  <c r="H279" i="5"/>
  <c r="H283" i="5"/>
  <c r="H287" i="5"/>
  <c r="H291" i="5"/>
  <c r="H295" i="5"/>
  <c r="H299" i="5"/>
  <c r="H303" i="5"/>
  <c r="H307" i="5"/>
  <c r="H311" i="5"/>
  <c r="H346" i="5"/>
  <c r="H352" i="5"/>
  <c r="H360" i="5"/>
  <c r="H366" i="5"/>
  <c r="H374" i="5"/>
  <c r="H380" i="5"/>
  <c r="H388" i="5"/>
  <c r="H394" i="5"/>
  <c r="J310" i="5"/>
  <c r="J207" i="5"/>
  <c r="L315" i="5"/>
  <c r="L320" i="5"/>
  <c r="L324" i="5"/>
  <c r="L328" i="5"/>
  <c r="L332" i="5"/>
  <c r="M220" i="5"/>
  <c r="M224" i="5"/>
  <c r="M228" i="5"/>
  <c r="M232" i="5"/>
  <c r="M240" i="5"/>
  <c r="M244" i="5"/>
  <c r="M248" i="5"/>
  <c r="M252" i="5"/>
  <c r="M256" i="5"/>
  <c r="M260" i="5"/>
  <c r="M264" i="5"/>
  <c r="M268" i="5"/>
  <c r="M272" i="5"/>
  <c r="M276" i="5"/>
  <c r="M280" i="5"/>
  <c r="M284" i="5"/>
  <c r="M288" i="5"/>
  <c r="M292" i="5"/>
  <c r="M296" i="5"/>
  <c r="M300" i="5"/>
  <c r="M304" i="5"/>
  <c r="M308" i="5"/>
  <c r="M312" i="5"/>
  <c r="M320" i="5"/>
  <c r="M324" i="5"/>
  <c r="M328" i="5"/>
  <c r="M332" i="5"/>
  <c r="M336" i="5"/>
  <c r="M340" i="5"/>
  <c r="N150" i="5"/>
  <c r="N154" i="5"/>
  <c r="N158" i="5"/>
  <c r="N162" i="5"/>
  <c r="N166" i="5"/>
  <c r="N170" i="5"/>
  <c r="N174" i="5"/>
  <c r="N178" i="5"/>
  <c r="N182" i="5"/>
  <c r="N186" i="5"/>
  <c r="N190" i="5"/>
  <c r="N194" i="5"/>
  <c r="N198" i="5"/>
  <c r="N202" i="5"/>
  <c r="N206" i="5"/>
  <c r="N210" i="5"/>
  <c r="N214" i="5"/>
  <c r="N218" i="5"/>
  <c r="N222" i="5"/>
  <c r="N226" i="5"/>
  <c r="N230" i="5"/>
  <c r="N234" i="5"/>
  <c r="N238" i="5"/>
  <c r="N242" i="5"/>
  <c r="N246" i="5"/>
  <c r="N250" i="5"/>
  <c r="N254" i="5"/>
  <c r="N258" i="5"/>
  <c r="N262" i="5"/>
  <c r="N266" i="5"/>
  <c r="N270" i="5"/>
  <c r="N274" i="5"/>
  <c r="H6" i="5"/>
  <c r="E349" i="5"/>
  <c r="G464" i="5"/>
  <c r="G470" i="5"/>
  <c r="G475" i="5"/>
  <c r="G479" i="5"/>
  <c r="G483" i="5"/>
  <c r="G487" i="5"/>
  <c r="G491" i="5"/>
  <c r="G495" i="5"/>
  <c r="G499" i="5"/>
  <c r="H371" i="5"/>
  <c r="H320" i="5"/>
  <c r="H326" i="5"/>
  <c r="H332" i="5"/>
  <c r="H340" i="5"/>
  <c r="J315" i="5"/>
  <c r="J320" i="5"/>
  <c r="J324" i="5"/>
  <c r="J328" i="5"/>
  <c r="J332" i="5"/>
  <c r="J336" i="5"/>
  <c r="J340" i="5"/>
  <c r="J344" i="5"/>
  <c r="J348" i="5"/>
  <c r="J352" i="5"/>
  <c r="J356" i="5"/>
  <c r="J360" i="5"/>
  <c r="J364" i="5"/>
  <c r="J368" i="5"/>
  <c r="J372" i="5"/>
  <c r="J376" i="5"/>
  <c r="J380" i="5"/>
  <c r="J384" i="5"/>
  <c r="J388" i="5"/>
  <c r="J392" i="5"/>
  <c r="J396" i="5"/>
  <c r="J400" i="5"/>
  <c r="J404" i="5"/>
  <c r="J408" i="5"/>
  <c r="J412" i="5"/>
  <c r="J416" i="5"/>
  <c r="J420" i="5"/>
  <c r="K285" i="5"/>
  <c r="K289" i="5"/>
  <c r="K293" i="5"/>
  <c r="K297" i="5"/>
  <c r="K301" i="5"/>
  <c r="K305" i="5"/>
  <c r="K309" i="5"/>
  <c r="K313" i="5"/>
  <c r="K317" i="5"/>
  <c r="K321" i="5"/>
  <c r="K325" i="5"/>
  <c r="K329" i="5"/>
  <c r="K333" i="5"/>
  <c r="K337" i="5"/>
  <c r="K341" i="5"/>
  <c r="O261" i="5"/>
  <c r="O264" i="5"/>
  <c r="O267" i="5"/>
  <c r="O270" i="5"/>
  <c r="O273" i="5"/>
  <c r="O276" i="5"/>
  <c r="O279" i="5"/>
  <c r="O282" i="5"/>
  <c r="O285" i="5"/>
  <c r="O288" i="5"/>
  <c r="O291" i="5"/>
  <c r="O294" i="5"/>
  <c r="O297" i="5"/>
  <c r="O300" i="5"/>
  <c r="O303" i="5"/>
  <c r="O306" i="5"/>
  <c r="O309" i="5"/>
  <c r="O312" i="5"/>
  <c r="O315" i="5"/>
  <c r="O318" i="5"/>
  <c r="O321" i="5"/>
  <c r="O324" i="5"/>
  <c r="O327" i="5"/>
  <c r="O330" i="5"/>
  <c r="O333" i="5"/>
  <c r="O336" i="5"/>
  <c r="O339" i="5"/>
  <c r="O342" i="5"/>
  <c r="O345" i="5"/>
  <c r="O348" i="5"/>
  <c r="O351" i="5"/>
  <c r="O354" i="5"/>
  <c r="O357" i="5"/>
  <c r="O360" i="5"/>
  <c r="O363" i="5"/>
  <c r="O366" i="5"/>
  <c r="O369" i="5"/>
  <c r="O372" i="5"/>
  <c r="O375" i="5"/>
  <c r="O378" i="5"/>
  <c r="O381" i="5"/>
  <c r="O384" i="5"/>
  <c r="O387" i="5"/>
  <c r="O390" i="5"/>
  <c r="O393" i="5"/>
  <c r="O396" i="5"/>
  <c r="O399" i="5"/>
  <c r="O402" i="5"/>
  <c r="O405" i="5"/>
  <c r="O408" i="5"/>
  <c r="O411" i="5"/>
  <c r="O414" i="5"/>
  <c r="O417" i="5"/>
  <c r="O420" i="5"/>
  <c r="O423" i="5"/>
  <c r="O426" i="5"/>
  <c r="O429" i="5"/>
  <c r="O432" i="5"/>
  <c r="O435" i="5"/>
  <c r="P325" i="5"/>
  <c r="P328" i="5"/>
  <c r="P331" i="5"/>
  <c r="P334" i="5"/>
  <c r="P337" i="5"/>
  <c r="P340" i="5"/>
  <c r="P343" i="5"/>
  <c r="P346" i="5"/>
  <c r="P349" i="5"/>
  <c r="P352" i="5"/>
  <c r="P355" i="5"/>
  <c r="P358" i="5"/>
  <c r="P361" i="5"/>
  <c r="P364" i="5"/>
  <c r="P367" i="5"/>
  <c r="P370" i="5"/>
  <c r="P373" i="5"/>
  <c r="P376" i="5"/>
  <c r="P379" i="5"/>
  <c r="P382" i="5"/>
  <c r="P385" i="5"/>
  <c r="P388" i="5"/>
  <c r="P391" i="5"/>
  <c r="P394" i="5"/>
  <c r="P397" i="5"/>
  <c r="P400" i="5"/>
  <c r="P403" i="5"/>
  <c r="P406" i="5"/>
  <c r="P409" i="5"/>
  <c r="P412" i="5"/>
  <c r="P415" i="5"/>
  <c r="P418" i="5"/>
  <c r="P421" i="5"/>
  <c r="B91" i="5"/>
  <c r="B163" i="5"/>
  <c r="B235" i="5"/>
  <c r="B379" i="5"/>
  <c r="B40" i="5"/>
  <c r="E323" i="5"/>
  <c r="E331" i="5"/>
  <c r="E337" i="5"/>
  <c r="G409" i="5"/>
  <c r="G415" i="5"/>
  <c r="G420" i="5"/>
  <c r="G424" i="5"/>
  <c r="G428" i="5"/>
  <c r="G432" i="5"/>
  <c r="G436" i="5"/>
  <c r="G440" i="5"/>
  <c r="G444" i="5"/>
  <c r="G448" i="5"/>
  <c r="G452" i="5"/>
  <c r="G456" i="5"/>
  <c r="G460" i="5"/>
  <c r="B118" i="5"/>
  <c r="H333" i="5"/>
  <c r="H347" i="5"/>
  <c r="H353" i="5"/>
  <c r="H361" i="5"/>
  <c r="H367" i="5"/>
  <c r="H375" i="5"/>
  <c r="H381" i="5"/>
  <c r="H389" i="5"/>
  <c r="H395" i="5"/>
  <c r="I330" i="5"/>
  <c r="I334" i="5"/>
  <c r="I338" i="5"/>
  <c r="I342" i="5"/>
  <c r="I346" i="5"/>
  <c r="I350" i="5"/>
  <c r="I354" i="5"/>
  <c r="I358" i="5"/>
  <c r="I362" i="5"/>
  <c r="I366" i="5"/>
  <c r="I370" i="5"/>
  <c r="I374" i="5"/>
  <c r="I378" i="5"/>
  <c r="I382" i="5"/>
  <c r="I386" i="5"/>
  <c r="I390" i="5"/>
  <c r="I394" i="5"/>
  <c r="I398" i="5"/>
  <c r="I410" i="5"/>
  <c r="I414" i="5"/>
  <c r="I418" i="5"/>
  <c r="I422" i="5"/>
  <c r="I426" i="5"/>
  <c r="I430" i="5"/>
  <c r="I434" i="5"/>
  <c r="I438" i="5"/>
  <c r="I442" i="5"/>
  <c r="I446" i="5"/>
  <c r="I450" i="5"/>
  <c r="K347" i="5"/>
  <c r="K351" i="5"/>
  <c r="K355" i="5"/>
  <c r="K359" i="5"/>
  <c r="K363" i="5"/>
  <c r="K367" i="5"/>
  <c r="K371" i="5"/>
  <c r="K375" i="5"/>
  <c r="K379" i="5"/>
  <c r="K383" i="5"/>
  <c r="K387" i="5"/>
  <c r="K391" i="5"/>
  <c r="K395" i="5"/>
  <c r="K399" i="5"/>
  <c r="K403" i="5"/>
  <c r="K407" i="5"/>
  <c r="K411" i="5"/>
  <c r="K415" i="5"/>
  <c r="K419" i="5"/>
  <c r="K423" i="5"/>
  <c r="K427" i="5"/>
  <c r="K431" i="5"/>
  <c r="J212" i="5"/>
  <c r="J216" i="5"/>
  <c r="J220" i="5"/>
  <c r="J224" i="5"/>
  <c r="J228" i="5"/>
  <c r="J232" i="5"/>
  <c r="J236" i="5"/>
  <c r="J240" i="5"/>
  <c r="J244" i="5"/>
  <c r="J248" i="5"/>
  <c r="J252" i="5"/>
  <c r="J256" i="5"/>
  <c r="J260" i="5"/>
  <c r="J264" i="5"/>
  <c r="J268" i="5"/>
  <c r="J272" i="5"/>
  <c r="J276" i="5"/>
  <c r="J280" i="5"/>
  <c r="J284" i="5"/>
  <c r="J288" i="5"/>
  <c r="J292" i="5"/>
  <c r="J296" i="5"/>
  <c r="J300" i="5"/>
  <c r="J304" i="5"/>
  <c r="L215" i="5"/>
  <c r="L219" i="5"/>
  <c r="L223" i="5"/>
  <c r="L227" i="5"/>
  <c r="L231" i="5"/>
  <c r="L235" i="5"/>
  <c r="L239" i="5"/>
  <c r="L243" i="5"/>
  <c r="L247" i="5"/>
  <c r="L251" i="5"/>
  <c r="L255" i="5"/>
  <c r="L259" i="5"/>
  <c r="L263" i="5"/>
  <c r="L267" i="5"/>
  <c r="L271" i="5"/>
  <c r="L275" i="5"/>
  <c r="L279" i="5"/>
  <c r="L283" i="5"/>
  <c r="L287" i="5"/>
  <c r="L291" i="5"/>
  <c r="L295" i="5"/>
  <c r="L299" i="5"/>
  <c r="L303" i="5"/>
  <c r="L307" i="5"/>
  <c r="L311" i="5"/>
  <c r="L316" i="5"/>
  <c r="E329" i="5"/>
  <c r="E210" i="5"/>
  <c r="E214" i="5"/>
  <c r="E218" i="5"/>
  <c r="E222" i="5"/>
  <c r="E226" i="5"/>
  <c r="E230" i="5"/>
  <c r="E234" i="5"/>
  <c r="E238" i="5"/>
  <c r="E242" i="5"/>
  <c r="E246" i="5"/>
  <c r="E250" i="5"/>
  <c r="E254" i="5"/>
  <c r="E258" i="5"/>
  <c r="E262" i="5"/>
  <c r="E266" i="5"/>
  <c r="E270" i="5"/>
  <c r="E274" i="5"/>
  <c r="E286" i="5"/>
  <c r="E290" i="5"/>
  <c r="E294" i="5"/>
  <c r="E298" i="5"/>
  <c r="E302" i="5"/>
  <c r="E310" i="5"/>
  <c r="E318" i="5"/>
  <c r="E344" i="5"/>
  <c r="E350" i="5"/>
  <c r="G353" i="5"/>
  <c r="G357" i="5"/>
  <c r="G361" i="5"/>
  <c r="G365" i="5"/>
  <c r="G369" i="5"/>
  <c r="G373" i="5"/>
  <c r="G377" i="5"/>
  <c r="G381" i="5"/>
  <c r="G385" i="5"/>
  <c r="G389" i="5"/>
  <c r="G393" i="5"/>
  <c r="G397" i="5"/>
  <c r="G401" i="5"/>
  <c r="G405" i="5"/>
  <c r="G465" i="5"/>
  <c r="G471" i="5"/>
  <c r="I4" i="5"/>
  <c r="H224" i="5"/>
  <c r="H236" i="5"/>
  <c r="H240" i="5"/>
  <c r="H244" i="5"/>
  <c r="H248" i="5"/>
  <c r="H252" i="5"/>
  <c r="H256" i="5"/>
  <c r="H260" i="5"/>
  <c r="H264" i="5"/>
  <c r="H268" i="5"/>
  <c r="H272" i="5"/>
  <c r="H276" i="5"/>
  <c r="H280" i="5"/>
  <c r="H284" i="5"/>
  <c r="H288" i="5"/>
  <c r="H292" i="5"/>
  <c r="H296" i="5"/>
  <c r="H300" i="5"/>
  <c r="H304" i="5"/>
  <c r="H308" i="5"/>
  <c r="H312" i="5"/>
  <c r="H321" i="5"/>
  <c r="H327" i="5"/>
  <c r="H341" i="5"/>
  <c r="J311" i="5"/>
  <c r="J316" i="5"/>
  <c r="N275" i="5"/>
  <c r="C262" i="5"/>
  <c r="C265" i="5"/>
  <c r="C274" i="5"/>
  <c r="C277" i="5"/>
  <c r="C280" i="5"/>
  <c r="C283" i="5"/>
  <c r="C286" i="5"/>
  <c r="C289" i="5"/>
  <c r="C292" i="5"/>
  <c r="C295" i="5"/>
  <c r="C298" i="5"/>
  <c r="C301" i="5"/>
  <c r="C304" i="5"/>
  <c r="C307" i="5"/>
  <c r="C310" i="5"/>
  <c r="C319" i="5"/>
  <c r="C322" i="5"/>
  <c r="C325" i="5"/>
  <c r="C328" i="5"/>
  <c r="C331" i="5"/>
  <c r="C334" i="5"/>
  <c r="C337" i="5"/>
  <c r="C340" i="5"/>
  <c r="C343" i="5"/>
  <c r="C346" i="5"/>
  <c r="C349" i="5"/>
  <c r="C352" i="5"/>
  <c r="C355" i="5"/>
  <c r="C358" i="5"/>
  <c r="C361" i="5"/>
  <c r="C364" i="5"/>
  <c r="C367" i="5"/>
  <c r="C370" i="5"/>
  <c r="C373" i="5"/>
  <c r="C376" i="5"/>
  <c r="C379" i="5"/>
  <c r="C382" i="5"/>
  <c r="C385" i="5"/>
  <c r="C388" i="5"/>
  <c r="C391" i="5"/>
  <c r="C394" i="5"/>
  <c r="C397" i="5"/>
  <c r="C400" i="5"/>
  <c r="C403" i="5"/>
  <c r="C406" i="5"/>
  <c r="C409" i="5"/>
  <c r="C412" i="5"/>
  <c r="C415" i="5"/>
  <c r="C418" i="5"/>
  <c r="C421" i="5"/>
  <c r="C424" i="5"/>
  <c r="C427" i="5"/>
  <c r="C430" i="5"/>
  <c r="C433" i="5"/>
  <c r="D326" i="5"/>
  <c r="D329" i="5"/>
  <c r="D332" i="5"/>
  <c r="D335" i="5"/>
  <c r="D338" i="5"/>
  <c r="D341" i="5"/>
  <c r="D344" i="5"/>
  <c r="D347" i="5"/>
  <c r="D350" i="5"/>
  <c r="D353" i="5"/>
  <c r="D356" i="5"/>
  <c r="D359" i="5"/>
  <c r="D362" i="5"/>
  <c r="D365" i="5"/>
  <c r="D368" i="5"/>
  <c r="D371" i="5"/>
  <c r="D374" i="5"/>
  <c r="D377" i="5"/>
  <c r="D380" i="5"/>
  <c r="D383" i="5"/>
  <c r="D386" i="5"/>
  <c r="D389" i="5"/>
  <c r="D392" i="5"/>
  <c r="D395" i="5"/>
  <c r="D398" i="5"/>
  <c r="D401" i="5"/>
  <c r="D404" i="5"/>
  <c r="D407" i="5"/>
  <c r="D410" i="5"/>
  <c r="D413" i="5"/>
  <c r="D416" i="5"/>
  <c r="D419" i="5"/>
  <c r="D422" i="5"/>
  <c r="D425" i="5"/>
  <c r="D428" i="5"/>
  <c r="D431" i="5"/>
  <c r="D434" i="5"/>
  <c r="D437" i="5"/>
  <c r="D440" i="5"/>
  <c r="D443" i="5"/>
  <c r="D446" i="5"/>
  <c r="D449" i="5"/>
  <c r="D452" i="5"/>
  <c r="D455" i="5"/>
  <c r="D458" i="5"/>
  <c r="D461" i="5"/>
  <c r="D464" i="5"/>
  <c r="D467" i="5"/>
  <c r="D470" i="5"/>
  <c r="D473" i="5"/>
  <c r="D476" i="5"/>
  <c r="D479" i="5"/>
  <c r="D482" i="5"/>
  <c r="D485" i="5"/>
  <c r="D488" i="5"/>
  <c r="D491" i="5"/>
  <c r="D494" i="5"/>
  <c r="D497" i="5"/>
  <c r="D500" i="5"/>
  <c r="I7" i="5"/>
  <c r="B103" i="5"/>
  <c r="B319" i="5"/>
  <c r="E324" i="5"/>
  <c r="E332" i="5"/>
  <c r="E338" i="5"/>
  <c r="G410" i="5"/>
  <c r="G416" i="5"/>
  <c r="B58" i="5"/>
  <c r="B346" i="5"/>
  <c r="B418" i="5"/>
  <c r="B490" i="5"/>
  <c r="H334" i="5"/>
  <c r="H348" i="5"/>
  <c r="H354" i="5"/>
  <c r="H362" i="5"/>
  <c r="H368" i="5"/>
  <c r="H376" i="5"/>
  <c r="H382" i="5"/>
  <c r="H390" i="5"/>
  <c r="H396" i="5"/>
  <c r="J433" i="5"/>
  <c r="K218" i="5"/>
  <c r="K222" i="5"/>
  <c r="K226" i="5"/>
  <c r="K230" i="5"/>
  <c r="K234" i="5"/>
  <c r="K238" i="5"/>
  <c r="K242" i="5"/>
  <c r="K246" i="5"/>
  <c r="K250" i="5"/>
  <c r="K254" i="5"/>
  <c r="K258" i="5"/>
  <c r="K262" i="5"/>
  <c r="K266" i="5"/>
  <c r="K270" i="5"/>
  <c r="K274" i="5"/>
  <c r="K278" i="5"/>
  <c r="K282" i="5"/>
  <c r="K286" i="5"/>
  <c r="K290" i="5"/>
  <c r="K294" i="5"/>
  <c r="K298" i="5"/>
  <c r="K302" i="5"/>
  <c r="K306" i="5"/>
  <c r="K310" i="5"/>
  <c r="K314" i="5"/>
  <c r="K318" i="5"/>
  <c r="K322" i="5"/>
  <c r="K326" i="5"/>
  <c r="K330" i="5"/>
  <c r="K334" i="5"/>
  <c r="K338" i="5"/>
  <c r="K342" i="5"/>
  <c r="L317" i="5"/>
  <c r="E319" i="5"/>
  <c r="E345" i="5"/>
  <c r="E351" i="5"/>
  <c r="G421" i="5"/>
  <c r="G425" i="5"/>
  <c r="G429" i="5"/>
  <c r="G433" i="5"/>
  <c r="G437" i="5"/>
  <c r="G441" i="5"/>
  <c r="G445" i="5"/>
  <c r="G449" i="5"/>
  <c r="G453" i="5"/>
  <c r="G457" i="5"/>
  <c r="G461" i="5"/>
  <c r="G466" i="5"/>
  <c r="H322" i="5"/>
  <c r="H328" i="5"/>
  <c r="H342" i="5"/>
  <c r="I331" i="5"/>
  <c r="I335" i="5"/>
  <c r="I339" i="5"/>
  <c r="I343" i="5"/>
  <c r="I347" i="5"/>
  <c r="I351" i="5"/>
  <c r="I355" i="5"/>
  <c r="I359" i="5"/>
  <c r="I363" i="5"/>
  <c r="I367" i="5"/>
  <c r="I371" i="5"/>
  <c r="I375" i="5"/>
  <c r="I379" i="5"/>
  <c r="I383" i="5"/>
  <c r="I387" i="5"/>
  <c r="I391" i="5"/>
  <c r="I395" i="5"/>
  <c r="I399" i="5"/>
  <c r="I411" i="5"/>
  <c r="I415" i="5"/>
  <c r="I419" i="5"/>
  <c r="I423" i="5"/>
  <c r="I427" i="5"/>
  <c r="I431" i="5"/>
  <c r="I435" i="5"/>
  <c r="I439" i="5"/>
  <c r="I443" i="5"/>
  <c r="I447" i="5"/>
  <c r="I451" i="5"/>
  <c r="K348" i="5"/>
  <c r="K352" i="5"/>
  <c r="K356" i="5"/>
  <c r="K360" i="5"/>
  <c r="K364" i="5"/>
  <c r="K368" i="5"/>
  <c r="K372" i="5"/>
  <c r="K376" i="5"/>
  <c r="K380" i="5"/>
  <c r="K384" i="5"/>
  <c r="K388" i="5"/>
  <c r="K392" i="5"/>
  <c r="K396" i="5"/>
  <c r="K400" i="5"/>
  <c r="K404" i="5"/>
  <c r="K408" i="5"/>
  <c r="K412" i="5"/>
  <c r="K416" i="5"/>
  <c r="K420" i="5"/>
  <c r="K424" i="5"/>
  <c r="K428" i="5"/>
  <c r="K432" i="5"/>
  <c r="K436" i="5"/>
  <c r="L312" i="5"/>
  <c r="B115" i="5"/>
  <c r="E325" i="5"/>
  <c r="E333" i="5"/>
  <c r="E339" i="5"/>
  <c r="G406" i="5"/>
  <c r="G411" i="5"/>
  <c r="G417" i="5"/>
  <c r="J5" i="5"/>
  <c r="B70" i="5"/>
  <c r="B214" i="5"/>
  <c r="B286" i="5"/>
  <c r="B358" i="5"/>
  <c r="H335" i="5"/>
  <c r="H384" i="5"/>
  <c r="H349" i="5"/>
  <c r="H355" i="5"/>
  <c r="H363" i="5"/>
  <c r="H369" i="5"/>
  <c r="H377" i="5"/>
  <c r="H383" i="5"/>
  <c r="H391" i="5"/>
  <c r="J312" i="5"/>
  <c r="J434" i="5"/>
  <c r="L318" i="5"/>
  <c r="L322" i="5"/>
  <c r="L326" i="5"/>
  <c r="L330" i="5"/>
  <c r="M222" i="5"/>
  <c r="M226" i="5"/>
  <c r="M230" i="5"/>
  <c r="M238" i="5"/>
  <c r="M242" i="5"/>
  <c r="M246" i="5"/>
  <c r="M250" i="5"/>
  <c r="M254" i="5"/>
  <c r="M258" i="5"/>
  <c r="M262" i="5"/>
  <c r="M266" i="5"/>
  <c r="M270" i="5"/>
  <c r="M274" i="5"/>
  <c r="M278" i="5"/>
  <c r="M282" i="5"/>
  <c r="M286" i="5"/>
  <c r="M290" i="5"/>
  <c r="M294" i="5"/>
  <c r="M298" i="5"/>
  <c r="M302" i="5"/>
  <c r="M306" i="5"/>
  <c r="M310" i="5"/>
  <c r="M318" i="5"/>
  <c r="M322" i="5"/>
  <c r="M326" i="5"/>
  <c r="M330" i="5"/>
  <c r="M334" i="5"/>
  <c r="M338" i="5"/>
  <c r="N148" i="5"/>
  <c r="N152" i="5"/>
  <c r="N156" i="5"/>
  <c r="N160" i="5"/>
  <c r="N164" i="5"/>
  <c r="N168" i="5"/>
  <c r="N172" i="5"/>
  <c r="N176" i="5"/>
  <c r="N180" i="5"/>
  <c r="N184" i="5"/>
  <c r="N188" i="5"/>
  <c r="N192" i="5"/>
  <c r="N196" i="5"/>
  <c r="N200" i="5"/>
  <c r="N204" i="5"/>
  <c r="N208" i="5"/>
  <c r="N212" i="5"/>
  <c r="N216" i="5"/>
  <c r="N220" i="5"/>
  <c r="N224" i="5"/>
  <c r="N228" i="5"/>
  <c r="N232" i="5"/>
  <c r="N236" i="5"/>
  <c r="N240" i="5"/>
  <c r="N244" i="5"/>
  <c r="N248" i="5"/>
  <c r="N252" i="5"/>
  <c r="N256" i="5"/>
  <c r="N260" i="5"/>
  <c r="N264" i="5"/>
  <c r="N268" i="5"/>
  <c r="N272" i="5"/>
  <c r="N276" i="5"/>
  <c r="F4" i="5"/>
  <c r="E346" i="5"/>
  <c r="E352" i="5"/>
  <c r="G467" i="5"/>
  <c r="H323" i="5"/>
  <c r="H329" i="5"/>
  <c r="H337" i="5"/>
  <c r="H343" i="5"/>
  <c r="B487" i="5"/>
  <c r="E320" i="5"/>
  <c r="E326" i="5"/>
  <c r="G418" i="5"/>
  <c r="G422" i="5"/>
  <c r="G426" i="5"/>
  <c r="G430" i="5"/>
  <c r="G434" i="5"/>
  <c r="G438" i="5"/>
  <c r="G442" i="5"/>
  <c r="G446" i="5"/>
  <c r="G450" i="5"/>
  <c r="G454" i="5"/>
  <c r="G458" i="5"/>
  <c r="G462" i="5"/>
  <c r="B298" i="5"/>
  <c r="H336" i="5"/>
  <c r="H356" i="5"/>
  <c r="H370" i="5"/>
  <c r="I328" i="5"/>
  <c r="I332" i="5"/>
  <c r="I336" i="5"/>
  <c r="I340" i="5"/>
  <c r="I344" i="5"/>
  <c r="I348" i="5"/>
  <c r="I352" i="5"/>
  <c r="I356" i="5"/>
  <c r="I360" i="5"/>
  <c r="I364" i="5"/>
  <c r="I368" i="5"/>
  <c r="I372" i="5"/>
  <c r="I376" i="5"/>
  <c r="I380" i="5"/>
  <c r="I384" i="5"/>
  <c r="I388" i="5"/>
  <c r="I392" i="5"/>
  <c r="I396" i="5"/>
  <c r="I400" i="5"/>
  <c r="I408" i="5"/>
  <c r="I412" i="5"/>
  <c r="I416" i="5"/>
  <c r="I420" i="5"/>
  <c r="I424" i="5"/>
  <c r="I428" i="5"/>
  <c r="I432" i="5"/>
  <c r="I436" i="5"/>
  <c r="I440" i="5"/>
  <c r="I444" i="5"/>
  <c r="I448" i="5"/>
  <c r="I452" i="5"/>
  <c r="K345" i="5"/>
  <c r="K349" i="5"/>
  <c r="K353" i="5"/>
  <c r="K357" i="5"/>
  <c r="K361" i="5"/>
  <c r="K365" i="5"/>
  <c r="K369" i="5"/>
  <c r="K373" i="5"/>
  <c r="K377" i="5"/>
  <c r="K381" i="5"/>
  <c r="K385" i="5"/>
  <c r="K389" i="5"/>
  <c r="K393" i="5"/>
  <c r="K397" i="5"/>
  <c r="K401" i="5"/>
  <c r="K405" i="5"/>
  <c r="K409" i="5"/>
  <c r="K413" i="5"/>
  <c r="K417" i="5"/>
  <c r="K421" i="5"/>
  <c r="K425" i="5"/>
  <c r="K429" i="5"/>
  <c r="K433" i="5"/>
  <c r="K437" i="5"/>
  <c r="K441" i="5"/>
  <c r="K445" i="5"/>
  <c r="K449" i="5"/>
  <c r="K453" i="5"/>
  <c r="K457" i="5"/>
  <c r="K461" i="5"/>
  <c r="K465" i="5"/>
  <c r="L338" i="5"/>
  <c r="J226" i="5"/>
  <c r="J230" i="5"/>
  <c r="J234" i="5"/>
  <c r="J238" i="5"/>
  <c r="J242" i="5"/>
  <c r="J246" i="5"/>
  <c r="J250" i="5"/>
  <c r="J254" i="5"/>
  <c r="J258" i="5"/>
  <c r="J262" i="5"/>
  <c r="J266" i="5"/>
  <c r="J270" i="5"/>
  <c r="J274" i="5"/>
  <c r="J278" i="5"/>
  <c r="J282" i="5"/>
  <c r="J286" i="5"/>
  <c r="J290" i="5"/>
  <c r="J294" i="5"/>
  <c r="J298" i="5"/>
  <c r="J302" i="5"/>
  <c r="J306" i="5"/>
  <c r="L217" i="5"/>
  <c r="L221" i="5"/>
  <c r="L225" i="5"/>
  <c r="L229" i="5"/>
  <c r="L233" i="5"/>
  <c r="L237" i="5"/>
  <c r="L241" i="5"/>
  <c r="L245" i="5"/>
  <c r="L249" i="5"/>
  <c r="L253" i="5"/>
  <c r="L257" i="5"/>
  <c r="L261" i="5"/>
  <c r="L265" i="5"/>
  <c r="L269" i="5"/>
  <c r="L273" i="5"/>
  <c r="L277" i="5"/>
  <c r="L281" i="5"/>
  <c r="L285" i="5"/>
  <c r="L289" i="5"/>
  <c r="L293" i="5"/>
  <c r="L297" i="5"/>
  <c r="L301" i="5"/>
  <c r="L305" i="5"/>
  <c r="L309" i="5"/>
  <c r="L313" i="5"/>
  <c r="E212" i="5"/>
  <c r="E216" i="5"/>
  <c r="E220" i="5"/>
  <c r="E224" i="5"/>
  <c r="E228" i="5"/>
  <c r="E232" i="5"/>
  <c r="E236" i="5"/>
  <c r="E240" i="5"/>
  <c r="E244" i="5"/>
  <c r="E248" i="5"/>
  <c r="E252" i="5"/>
  <c r="E256" i="5"/>
  <c r="E260" i="5"/>
  <c r="E264" i="5"/>
  <c r="E268" i="5"/>
  <c r="E272" i="5"/>
  <c r="E284" i="5"/>
  <c r="E288" i="5"/>
  <c r="E292" i="5"/>
  <c r="E296" i="5"/>
  <c r="E300" i="5"/>
  <c r="E308" i="5"/>
  <c r="E347" i="5"/>
  <c r="E353" i="5"/>
  <c r="G355" i="5"/>
  <c r="G359" i="5"/>
  <c r="G363" i="5"/>
  <c r="G367" i="5"/>
  <c r="G371" i="5"/>
  <c r="G375" i="5"/>
  <c r="G379" i="5"/>
  <c r="G383" i="5"/>
  <c r="G387" i="5"/>
  <c r="G391" i="5"/>
  <c r="G395" i="5"/>
  <c r="G399" i="5"/>
  <c r="G403" i="5"/>
  <c r="G407" i="5"/>
  <c r="G468" i="5"/>
  <c r="K6" i="5"/>
  <c r="H385" i="5"/>
  <c r="H222" i="5"/>
  <c r="H226" i="5"/>
  <c r="H234" i="5"/>
  <c r="H238" i="5"/>
  <c r="H242" i="5"/>
  <c r="H246" i="5"/>
  <c r="H250" i="5"/>
  <c r="H254" i="5"/>
  <c r="H258" i="5"/>
  <c r="H262" i="5"/>
  <c r="H266" i="5"/>
  <c r="H270" i="5"/>
  <c r="H274" i="5"/>
  <c r="H278" i="5"/>
  <c r="H282" i="5"/>
  <c r="H286" i="5"/>
  <c r="H290" i="5"/>
  <c r="H294" i="5"/>
  <c r="H298" i="5"/>
  <c r="H302" i="5"/>
  <c r="H306" i="5"/>
  <c r="H310" i="5"/>
  <c r="H324" i="5"/>
  <c r="H330" i="5"/>
  <c r="H338" i="5"/>
  <c r="H344" i="5"/>
  <c r="J309" i="5"/>
  <c r="J313" i="5"/>
  <c r="F203" i="5"/>
  <c r="F207" i="5"/>
  <c r="I87" i="5"/>
  <c r="I99" i="5"/>
  <c r="I103" i="5"/>
  <c r="I107" i="5"/>
  <c r="I111" i="5"/>
  <c r="I115" i="5"/>
  <c r="I119" i="5"/>
  <c r="I123" i="5"/>
  <c r="I127" i="5"/>
  <c r="I135" i="5"/>
  <c r="I139" i="5"/>
  <c r="I151" i="5"/>
  <c r="I155" i="5"/>
  <c r="I159" i="5"/>
  <c r="I171" i="5"/>
  <c r="I175" i="5"/>
  <c r="I179" i="5"/>
  <c r="I183" i="5"/>
  <c r="I187" i="5"/>
  <c r="I191" i="5"/>
  <c r="I195" i="5"/>
  <c r="I199" i="5"/>
  <c r="I203" i="5"/>
  <c r="I207" i="5"/>
  <c r="J89" i="5"/>
  <c r="J148" i="5"/>
  <c r="J152" i="5"/>
  <c r="J156" i="5"/>
  <c r="J160" i="5"/>
  <c r="J164" i="5"/>
  <c r="J168" i="5"/>
  <c r="J172" i="5"/>
  <c r="J176" i="5"/>
  <c r="L93" i="5"/>
  <c r="L97" i="5"/>
  <c r="L101" i="5"/>
  <c r="L105" i="5"/>
  <c r="L109" i="5"/>
  <c r="L113" i="5"/>
  <c r="L117" i="5"/>
  <c r="L121" i="5"/>
  <c r="L125" i="5"/>
  <c r="L129" i="5"/>
  <c r="L133" i="5"/>
  <c r="L137" i="5"/>
  <c r="L141" i="5"/>
  <c r="L146" i="5"/>
  <c r="N9" i="5"/>
  <c r="N13" i="5"/>
  <c r="N17" i="5"/>
  <c r="N25" i="5"/>
  <c r="N29" i="5"/>
  <c r="N33" i="5"/>
  <c r="N37" i="5"/>
  <c r="N41" i="5"/>
  <c r="N45" i="5"/>
  <c r="N49" i="5"/>
  <c r="N53" i="5"/>
  <c r="N57" i="5"/>
  <c r="N61" i="5"/>
  <c r="N65" i="5"/>
  <c r="N69" i="5"/>
  <c r="N73" i="5"/>
  <c r="N77" i="5"/>
  <c r="N81" i="5"/>
  <c r="N85" i="5"/>
  <c r="O180" i="5"/>
  <c r="O183" i="5"/>
  <c r="O186" i="5"/>
  <c r="O189" i="5"/>
  <c r="O192" i="5"/>
  <c r="O195" i="5"/>
  <c r="O198" i="5"/>
  <c r="O201" i="5"/>
  <c r="O204" i="5"/>
  <c r="O207" i="5"/>
  <c r="O210" i="5"/>
  <c r="O213" i="5"/>
  <c r="O216" i="5"/>
  <c r="O219" i="5"/>
  <c r="O222" i="5"/>
  <c r="O225" i="5"/>
  <c r="O228" i="5"/>
  <c r="O231" i="5"/>
  <c r="O234" i="5"/>
  <c r="O237" i="5"/>
  <c r="O240" i="5"/>
  <c r="O243" i="5"/>
  <c r="O246" i="5"/>
  <c r="O249" i="5"/>
  <c r="O252" i="5"/>
  <c r="O255" i="5"/>
  <c r="O258" i="5"/>
  <c r="G233" i="5"/>
  <c r="G237" i="5"/>
  <c r="G241" i="5"/>
  <c r="G245" i="5"/>
  <c r="G249" i="5"/>
  <c r="G253" i="5"/>
  <c r="G257" i="5"/>
  <c r="G261" i="5"/>
  <c r="G265" i="5"/>
  <c r="G269" i="5"/>
  <c r="G273" i="5"/>
  <c r="G277" i="5"/>
  <c r="G281" i="5"/>
  <c r="G285" i="5"/>
  <c r="G289" i="5"/>
  <c r="G293" i="5"/>
  <c r="G297" i="5"/>
  <c r="G301" i="5"/>
  <c r="G305" i="5"/>
  <c r="G309" i="5"/>
  <c r="G313" i="5"/>
  <c r="G317" i="5"/>
  <c r="G321" i="5"/>
  <c r="G325" i="5"/>
  <c r="G329" i="5"/>
  <c r="G333" i="5"/>
  <c r="G337" i="5"/>
  <c r="G341" i="5"/>
  <c r="G345" i="5"/>
  <c r="G349" i="5"/>
  <c r="H88" i="5"/>
  <c r="H92" i="5"/>
  <c r="H96" i="5"/>
  <c r="H100" i="5"/>
  <c r="H104" i="5"/>
  <c r="H108" i="5"/>
  <c r="H112" i="5"/>
  <c r="H116" i="5"/>
  <c r="H120" i="5"/>
  <c r="H124" i="5"/>
  <c r="H128" i="5"/>
  <c r="H132" i="5"/>
  <c r="H136" i="5"/>
  <c r="H140" i="5"/>
  <c r="H144" i="5"/>
  <c r="H148" i="5"/>
  <c r="H152" i="5"/>
  <c r="H156" i="5"/>
  <c r="H160" i="5"/>
  <c r="H168" i="5"/>
  <c r="H172" i="5"/>
  <c r="H176" i="5"/>
  <c r="H180" i="5"/>
  <c r="H184" i="5"/>
  <c r="H188" i="5"/>
  <c r="H192" i="5"/>
  <c r="H196" i="5"/>
  <c r="H200" i="5"/>
  <c r="H204" i="5"/>
  <c r="H208" i="5"/>
  <c r="H212" i="5"/>
  <c r="H216" i="5"/>
  <c r="I213" i="5"/>
  <c r="I217" i="5"/>
  <c r="I221" i="5"/>
  <c r="I225" i="5"/>
  <c r="L319" i="5"/>
  <c r="L323" i="5"/>
  <c r="L327" i="5"/>
  <c r="L331" i="5"/>
  <c r="L335" i="5"/>
  <c r="M223" i="5"/>
  <c r="M227" i="5"/>
  <c r="M231" i="5"/>
  <c r="M239" i="5"/>
  <c r="M243" i="5"/>
  <c r="M247" i="5"/>
  <c r="M251" i="5"/>
  <c r="M255" i="5"/>
  <c r="M259" i="5"/>
  <c r="M263" i="5"/>
  <c r="M267" i="5"/>
  <c r="M271" i="5"/>
  <c r="M275" i="5"/>
  <c r="M279" i="5"/>
  <c r="M283" i="5"/>
  <c r="M287" i="5"/>
  <c r="M291" i="5"/>
  <c r="M295" i="5"/>
  <c r="M299" i="5"/>
  <c r="M303" i="5"/>
  <c r="M307" i="5"/>
  <c r="M311" i="5"/>
  <c r="M319" i="5"/>
  <c r="M323" i="5"/>
  <c r="M327" i="5"/>
  <c r="M331" i="5"/>
  <c r="M335" i="5"/>
  <c r="M339" i="5"/>
  <c r="M343" i="5"/>
  <c r="N149" i="5"/>
  <c r="N153" i="5"/>
  <c r="N157" i="5"/>
  <c r="N161" i="5"/>
  <c r="N165" i="5"/>
  <c r="N169" i="5"/>
  <c r="N173" i="5"/>
  <c r="N177" i="5"/>
  <c r="N181" i="5"/>
  <c r="N185" i="5"/>
  <c r="N189" i="5"/>
  <c r="N193" i="5"/>
  <c r="N197" i="5"/>
  <c r="N201" i="5"/>
  <c r="N205" i="5"/>
  <c r="N209" i="5"/>
  <c r="N213" i="5"/>
  <c r="N217" i="5"/>
  <c r="N221" i="5"/>
  <c r="N225" i="5"/>
  <c r="N229" i="5"/>
  <c r="N233" i="5"/>
  <c r="N237" i="5"/>
  <c r="N241" i="5"/>
  <c r="N245" i="5"/>
  <c r="N249" i="5"/>
  <c r="N253" i="5"/>
  <c r="N257" i="5"/>
  <c r="N261" i="5"/>
  <c r="N265" i="5"/>
  <c r="N269" i="5"/>
  <c r="N273" i="5"/>
  <c r="N277" i="5"/>
  <c r="O263" i="5"/>
  <c r="O266" i="5"/>
  <c r="O269" i="5"/>
  <c r="O272" i="5"/>
  <c r="O275" i="5"/>
  <c r="O278" i="5"/>
  <c r="O281" i="5"/>
  <c r="O284" i="5"/>
  <c r="O287" i="5"/>
  <c r="O290" i="5"/>
  <c r="O293" i="5"/>
  <c r="O296" i="5"/>
  <c r="O299" i="5"/>
  <c r="O302" i="5"/>
  <c r="O305" i="5"/>
  <c r="O308" i="5"/>
  <c r="O311" i="5"/>
  <c r="O314" i="5"/>
  <c r="O317" i="5"/>
  <c r="O320" i="5"/>
  <c r="O323" i="5"/>
  <c r="O326" i="5"/>
  <c r="O329" i="5"/>
  <c r="O332" i="5"/>
  <c r="O335" i="5"/>
  <c r="O338" i="5"/>
  <c r="O341" i="5"/>
  <c r="O344" i="5"/>
  <c r="O347" i="5"/>
  <c r="O350" i="5"/>
  <c r="O353" i="5"/>
  <c r="O356" i="5"/>
  <c r="O359" i="5"/>
  <c r="O362" i="5"/>
  <c r="O365" i="5"/>
  <c r="O368" i="5"/>
  <c r="O371" i="5"/>
  <c r="O374" i="5"/>
  <c r="O377" i="5"/>
  <c r="O380" i="5"/>
  <c r="O383" i="5"/>
  <c r="O386" i="5"/>
  <c r="O389" i="5"/>
  <c r="O392" i="5"/>
  <c r="O395" i="5"/>
  <c r="O398" i="5"/>
  <c r="O401" i="5"/>
  <c r="O404" i="5"/>
  <c r="O407" i="5"/>
  <c r="O410" i="5"/>
  <c r="O413" i="5"/>
  <c r="O416" i="5"/>
  <c r="O419" i="5"/>
  <c r="O422" i="5"/>
  <c r="O425" i="5"/>
  <c r="O428" i="5"/>
  <c r="O431" i="5"/>
  <c r="O434" i="5"/>
  <c r="P324" i="5"/>
  <c r="P327" i="5"/>
  <c r="P330" i="5"/>
  <c r="P333" i="5"/>
  <c r="P336" i="5"/>
  <c r="P339" i="5"/>
  <c r="P342" i="5"/>
  <c r="P345" i="5"/>
  <c r="P348" i="5"/>
  <c r="P351" i="5"/>
  <c r="P354" i="5"/>
  <c r="P357" i="5"/>
  <c r="P360" i="5"/>
  <c r="P363" i="5"/>
  <c r="P366" i="5"/>
  <c r="P369" i="5"/>
  <c r="P372" i="5"/>
  <c r="P375" i="5"/>
  <c r="P378" i="5"/>
  <c r="P381" i="5"/>
  <c r="P384" i="5"/>
  <c r="P387" i="5"/>
  <c r="P390" i="5"/>
  <c r="P393" i="5"/>
  <c r="P396" i="5"/>
  <c r="P399" i="5"/>
  <c r="P402" i="5"/>
  <c r="P405" i="5"/>
  <c r="P408" i="5"/>
  <c r="P411" i="5"/>
  <c r="P414" i="5"/>
  <c r="P417" i="5"/>
  <c r="P420" i="5"/>
  <c r="P423" i="5"/>
  <c r="P426" i="5"/>
  <c r="P429" i="5"/>
  <c r="P432" i="5"/>
  <c r="P435" i="5"/>
  <c r="P438" i="5"/>
  <c r="P441" i="5"/>
  <c r="P444" i="5"/>
  <c r="P447" i="5"/>
  <c r="P450" i="5"/>
  <c r="P453" i="5"/>
  <c r="P456" i="5"/>
  <c r="P459" i="5"/>
  <c r="P462" i="5"/>
  <c r="P465" i="5"/>
  <c r="P468" i="5"/>
  <c r="P471" i="5"/>
  <c r="P474" i="5"/>
  <c r="P477" i="5"/>
  <c r="P480" i="5"/>
  <c r="P483" i="5"/>
  <c r="P486" i="5"/>
  <c r="L380" i="5"/>
  <c r="L385" i="5"/>
  <c r="L389" i="5"/>
  <c r="L393" i="5"/>
  <c r="L397" i="5"/>
  <c r="L401" i="5"/>
  <c r="L405" i="5"/>
  <c r="L409" i="5"/>
  <c r="L413" i="5"/>
  <c r="L417" i="5"/>
  <c r="L421" i="5"/>
  <c r="L425" i="5"/>
  <c r="L429" i="5"/>
  <c r="L433" i="5"/>
  <c r="L437" i="5"/>
  <c r="L441" i="5"/>
  <c r="L445" i="5"/>
  <c r="L449" i="5"/>
  <c r="L453" i="5"/>
  <c r="L457" i="5"/>
  <c r="L461" i="5"/>
  <c r="C438" i="5"/>
  <c r="C441" i="5"/>
  <c r="C444" i="5"/>
  <c r="C447" i="5"/>
  <c r="C450" i="5"/>
  <c r="C453" i="5"/>
  <c r="C456" i="5"/>
  <c r="C459" i="5"/>
  <c r="C462" i="5"/>
  <c r="C465" i="5"/>
  <c r="C474" i="5"/>
  <c r="C477" i="5"/>
  <c r="C480" i="5"/>
  <c r="C483" i="5"/>
  <c r="C486" i="5"/>
  <c r="C489" i="5"/>
  <c r="C492" i="5"/>
  <c r="C495" i="5"/>
  <c r="C498" i="5"/>
  <c r="E4" i="5"/>
  <c r="E360" i="5"/>
  <c r="E368" i="5"/>
  <c r="E392" i="5"/>
  <c r="E400" i="5"/>
  <c r="E424" i="5"/>
  <c r="E432" i="5"/>
  <c r="E440" i="5"/>
  <c r="E448" i="5"/>
  <c r="E497" i="5"/>
  <c r="H5" i="5"/>
  <c r="B224" i="5"/>
  <c r="B428" i="5"/>
  <c r="F231" i="5"/>
  <c r="F261" i="5"/>
  <c r="F300" i="5"/>
  <c r="F309" i="5"/>
  <c r="E363" i="5"/>
  <c r="E371" i="5"/>
  <c r="E387" i="5"/>
  <c r="E395" i="5"/>
  <c r="E419" i="5"/>
  <c r="E443" i="5"/>
  <c r="E451" i="5"/>
  <c r="E459" i="5"/>
  <c r="E483" i="5"/>
  <c r="E492" i="5"/>
  <c r="F228" i="5"/>
  <c r="F237" i="5"/>
  <c r="F246" i="5"/>
  <c r="F294" i="5"/>
  <c r="F303" i="5"/>
  <c r="H416" i="5"/>
  <c r="H444" i="5"/>
  <c r="H474" i="5"/>
  <c r="B221" i="5"/>
  <c r="B453" i="5"/>
  <c r="H408" i="5"/>
  <c r="H414" i="5"/>
  <c r="H422" i="5"/>
  <c r="H436" i="5"/>
  <c r="H442" i="5"/>
  <c r="H450" i="5"/>
  <c r="H478" i="5"/>
  <c r="I458" i="5"/>
  <c r="I462" i="5"/>
  <c r="J484" i="5"/>
  <c r="J498" i="5"/>
  <c r="B65" i="5"/>
  <c r="K472" i="5"/>
  <c r="B50" i="5"/>
  <c r="B122" i="5"/>
  <c r="B194" i="5"/>
  <c r="B266" i="5"/>
  <c r="B338" i="5"/>
  <c r="B482" i="5"/>
  <c r="B375" i="5"/>
  <c r="B36" i="5"/>
  <c r="B137" i="5"/>
  <c r="C6" i="5"/>
  <c r="B111" i="5"/>
  <c r="B183" i="5"/>
  <c r="B255" i="5"/>
  <c r="B327" i="5"/>
  <c r="B459" i="5"/>
  <c r="O4" i="5"/>
  <c r="N453" i="5"/>
  <c r="N491" i="5"/>
  <c r="F408" i="5"/>
  <c r="B273" i="5"/>
  <c r="F340" i="5"/>
  <c r="F361" i="5"/>
  <c r="F370" i="5"/>
  <c r="F388" i="5"/>
  <c r="F397" i="5"/>
  <c r="F406" i="5"/>
  <c r="F419" i="5"/>
  <c r="F458" i="5"/>
  <c r="F358" i="5"/>
  <c r="F379" i="5"/>
  <c r="F452" i="5"/>
  <c r="F461" i="5"/>
  <c r="F483" i="5"/>
  <c r="B57" i="5"/>
  <c r="B261" i="5"/>
  <c r="J424" i="5"/>
  <c r="J428" i="5"/>
  <c r="J432" i="5"/>
  <c r="M345" i="5"/>
  <c r="M349" i="5"/>
  <c r="M353" i="5"/>
  <c r="M357" i="5"/>
  <c r="M361" i="5"/>
  <c r="M365" i="5"/>
  <c r="M369" i="5"/>
  <c r="M373" i="5"/>
  <c r="M377" i="5"/>
  <c r="M381" i="5"/>
  <c r="M385" i="5"/>
  <c r="M389" i="5"/>
  <c r="M393" i="5"/>
  <c r="M397" i="5"/>
  <c r="M401" i="5"/>
  <c r="M405" i="5"/>
  <c r="M409" i="5"/>
  <c r="M413" i="5"/>
  <c r="M417" i="5"/>
  <c r="M421" i="5"/>
  <c r="M425" i="5"/>
  <c r="M429" i="5"/>
  <c r="M433" i="5"/>
  <c r="M437" i="5"/>
  <c r="M441" i="5"/>
  <c r="M445" i="5"/>
  <c r="M449" i="5"/>
  <c r="M453" i="5"/>
  <c r="M457" i="5"/>
  <c r="M461" i="5"/>
  <c r="M465" i="5"/>
  <c r="B54" i="5"/>
  <c r="B126" i="5"/>
  <c r="B198" i="5"/>
  <c r="B270" i="5"/>
  <c r="B342" i="5"/>
  <c r="B486" i="5"/>
  <c r="B200" i="5"/>
  <c r="F213" i="5"/>
  <c r="E490" i="5"/>
  <c r="F254" i="5"/>
  <c r="F272" i="5"/>
  <c r="F281" i="5"/>
  <c r="E356" i="5"/>
  <c r="E380" i="5"/>
  <c r="E412" i="5"/>
  <c r="E428" i="5"/>
  <c r="E436" i="5"/>
  <c r="E476" i="5"/>
  <c r="I6" i="5"/>
  <c r="B176" i="5"/>
  <c r="F266" i="5"/>
  <c r="F275" i="5"/>
  <c r="F314" i="5"/>
  <c r="F320" i="5"/>
  <c r="F326" i="5"/>
  <c r="H401" i="5"/>
  <c r="B251" i="5"/>
  <c r="L5" i="5"/>
  <c r="J490" i="5"/>
  <c r="B253" i="5"/>
  <c r="N497" i="5"/>
  <c r="H485" i="5"/>
  <c r="H491" i="5"/>
  <c r="H499" i="5"/>
  <c r="K5" i="5"/>
  <c r="B131" i="5"/>
  <c r="B323" i="5"/>
  <c r="B32" i="5"/>
  <c r="B96" i="5"/>
  <c r="B348" i="5"/>
  <c r="J487" i="5"/>
  <c r="B397" i="5"/>
  <c r="B489" i="5"/>
  <c r="B228" i="5"/>
  <c r="B125" i="5"/>
  <c r="J436" i="5"/>
  <c r="J476" i="5"/>
  <c r="J480" i="5"/>
  <c r="N5" i="5"/>
  <c r="L466" i="5"/>
  <c r="L471" i="5"/>
  <c r="N4" i="5"/>
  <c r="N483" i="5"/>
  <c r="G7" i="5"/>
  <c r="M476" i="5"/>
  <c r="M480" i="5"/>
  <c r="M484" i="5"/>
  <c r="M488" i="5"/>
  <c r="M492" i="5"/>
  <c r="M496" i="5"/>
  <c r="M500" i="5"/>
  <c r="B52" i="5"/>
  <c r="B124" i="5"/>
  <c r="B196" i="5"/>
  <c r="B268" i="5"/>
  <c r="B340" i="5"/>
  <c r="B412" i="5"/>
  <c r="B484" i="5"/>
  <c r="B449" i="5"/>
  <c r="N417" i="5"/>
  <c r="N459" i="5"/>
  <c r="F473" i="5"/>
  <c r="F479" i="5"/>
  <c r="F333" i="5"/>
  <c r="F430" i="5"/>
  <c r="F439" i="5"/>
  <c r="F494" i="5"/>
  <c r="I5" i="5"/>
  <c r="B141" i="5"/>
  <c r="B357" i="5"/>
  <c r="F339" i="5"/>
  <c r="F369" i="5"/>
  <c r="F390" i="5"/>
  <c r="F399" i="5"/>
  <c r="F424" i="5"/>
  <c r="F433" i="5"/>
  <c r="F469" i="5"/>
  <c r="K435" i="5"/>
  <c r="K439" i="5"/>
  <c r="K443" i="5"/>
  <c r="K447" i="5"/>
  <c r="K451" i="5"/>
  <c r="K455" i="5"/>
  <c r="K459" i="5"/>
  <c r="K463" i="5"/>
  <c r="K467" i="5"/>
  <c r="L336" i="5"/>
  <c r="L340" i="5"/>
  <c r="L344" i="5"/>
  <c r="L348" i="5"/>
  <c r="L352" i="5"/>
  <c r="L356" i="5"/>
  <c r="L360" i="5"/>
  <c r="L364" i="5"/>
  <c r="L368" i="5"/>
  <c r="L372" i="5"/>
  <c r="L376" i="5"/>
  <c r="L381" i="5"/>
  <c r="N279" i="5"/>
  <c r="N283" i="5"/>
  <c r="N287" i="5"/>
  <c r="N291" i="5"/>
  <c r="N295" i="5"/>
  <c r="N299" i="5"/>
  <c r="N303" i="5"/>
  <c r="N307" i="5"/>
  <c r="N311" i="5"/>
  <c r="N319" i="5"/>
  <c r="N323" i="5"/>
  <c r="N327" i="5"/>
  <c r="N331" i="5"/>
  <c r="N335" i="5"/>
  <c r="N339" i="5"/>
  <c r="N343" i="5"/>
  <c r="N347" i="5"/>
  <c r="N351" i="5"/>
  <c r="N355" i="5"/>
  <c r="N359" i="5"/>
  <c r="N363" i="5"/>
  <c r="N367" i="5"/>
  <c r="N371" i="5"/>
  <c r="N375" i="5"/>
  <c r="N379" i="5"/>
  <c r="N383" i="5"/>
  <c r="N387" i="5"/>
  <c r="N391" i="5"/>
  <c r="N395" i="5"/>
  <c r="N399" i="5"/>
  <c r="N403" i="5"/>
  <c r="O438" i="5"/>
  <c r="O441" i="5"/>
  <c r="O444" i="5"/>
  <c r="O447" i="5"/>
  <c r="O450" i="5"/>
  <c r="O453" i="5"/>
  <c r="O456" i="5"/>
  <c r="O459" i="5"/>
  <c r="O462" i="5"/>
  <c r="O465" i="5"/>
  <c r="O468" i="5"/>
  <c r="O471" i="5"/>
  <c r="O474" i="5"/>
  <c r="O477" i="5"/>
  <c r="O480" i="5"/>
  <c r="O483" i="5"/>
  <c r="O486" i="5"/>
  <c r="O489" i="5"/>
  <c r="O492" i="5"/>
  <c r="O495" i="5"/>
  <c r="O498" i="5"/>
  <c r="O501" i="5"/>
  <c r="F221" i="5"/>
  <c r="E369" i="5"/>
  <c r="E385" i="5"/>
  <c r="E393" i="5"/>
  <c r="E401" i="5"/>
  <c r="E409" i="5"/>
  <c r="E425" i="5"/>
  <c r="E433" i="5"/>
  <c r="E441" i="5"/>
  <c r="E449" i="5"/>
  <c r="E457" i="5"/>
  <c r="E473" i="5"/>
  <c r="E481" i="5"/>
  <c r="E498" i="5"/>
  <c r="B44" i="5"/>
  <c r="B260" i="5"/>
  <c r="F223" i="5"/>
  <c r="F292" i="5"/>
  <c r="F301" i="5"/>
  <c r="E493" i="5"/>
  <c r="F229" i="5"/>
  <c r="F247" i="5"/>
  <c r="F286" i="5"/>
  <c r="F295" i="5"/>
  <c r="H428" i="5"/>
  <c r="H456" i="5"/>
  <c r="B269" i="5"/>
  <c r="B13" i="5"/>
  <c r="I474" i="5"/>
  <c r="I478" i="5"/>
  <c r="I482" i="5"/>
  <c r="I486" i="5"/>
  <c r="I490" i="5"/>
  <c r="I494" i="5"/>
  <c r="I498" i="5"/>
  <c r="J441" i="5"/>
  <c r="J445" i="5"/>
  <c r="J449" i="5"/>
  <c r="J453" i="5"/>
  <c r="J457" i="5"/>
  <c r="J461" i="5"/>
  <c r="J485" i="5"/>
  <c r="B173" i="5"/>
  <c r="K473" i="5"/>
  <c r="K477" i="5"/>
  <c r="K481" i="5"/>
  <c r="K485" i="5"/>
  <c r="K489" i="5"/>
  <c r="K493" i="5"/>
  <c r="K497" i="5"/>
  <c r="K501" i="5"/>
  <c r="B62" i="5"/>
  <c r="B134" i="5"/>
  <c r="B278" i="5"/>
  <c r="B350" i="5"/>
  <c r="B422" i="5"/>
  <c r="B399" i="5"/>
  <c r="B19" i="5"/>
  <c r="N487" i="5"/>
  <c r="B233" i="5"/>
  <c r="L476" i="5"/>
  <c r="L480" i="5"/>
  <c r="L484" i="5"/>
  <c r="L488" i="5"/>
  <c r="L492" i="5"/>
  <c r="L496" i="5"/>
  <c r="L500" i="5"/>
  <c r="B51" i="5"/>
  <c r="B123" i="5"/>
  <c r="B195" i="5"/>
  <c r="B267" i="5"/>
  <c r="B339" i="5"/>
  <c r="B483" i="5"/>
  <c r="D5" i="5"/>
  <c r="N460" i="5"/>
  <c r="N408" i="5"/>
  <c r="N412" i="5"/>
  <c r="F409" i="5"/>
  <c r="F490" i="5"/>
  <c r="B81" i="5"/>
  <c r="B309" i="5"/>
  <c r="F341" i="5"/>
  <c r="F353" i="5"/>
  <c r="F371" i="5"/>
  <c r="F389" i="5"/>
  <c r="F407" i="5"/>
  <c r="F459" i="5"/>
  <c r="F484" i="5"/>
  <c r="F350" i="5"/>
  <c r="F359" i="5"/>
  <c r="F414" i="5"/>
  <c r="F444" i="5"/>
  <c r="F453" i="5"/>
  <c r="F496" i="5"/>
  <c r="B93" i="5"/>
  <c r="B297" i="5"/>
  <c r="L386" i="5"/>
  <c r="L390" i="5"/>
  <c r="L394" i="5"/>
  <c r="L398" i="5"/>
  <c r="L402" i="5"/>
  <c r="L406" i="5"/>
  <c r="L410" i="5"/>
  <c r="L414" i="5"/>
  <c r="L418" i="5"/>
  <c r="L422" i="5"/>
  <c r="L426" i="5"/>
  <c r="L430" i="5"/>
  <c r="L434" i="5"/>
  <c r="L438" i="5"/>
  <c r="L442" i="5"/>
  <c r="L446" i="5"/>
  <c r="L450" i="5"/>
  <c r="L454" i="5"/>
  <c r="L458" i="5"/>
  <c r="L462" i="5"/>
  <c r="F5" i="5"/>
  <c r="B66" i="5"/>
  <c r="B138" i="5"/>
  <c r="B210" i="5"/>
  <c r="B282" i="5"/>
  <c r="B354" i="5"/>
  <c r="B426" i="5"/>
  <c r="B498" i="5"/>
  <c r="B236" i="5"/>
  <c r="B452" i="5"/>
  <c r="F214" i="5"/>
  <c r="E362" i="5"/>
  <c r="E378" i="5"/>
  <c r="E491" i="5"/>
  <c r="F234" i="5"/>
  <c r="F255" i="5"/>
  <c r="F264" i="5"/>
  <c r="F273" i="5"/>
  <c r="F312" i="5"/>
  <c r="E357" i="5"/>
  <c r="E365" i="5"/>
  <c r="E381" i="5"/>
  <c r="E445" i="5"/>
  <c r="E461" i="5"/>
  <c r="E485" i="5"/>
  <c r="J7" i="5"/>
  <c r="B212" i="5"/>
  <c r="F219" i="5"/>
  <c r="F240" i="5"/>
  <c r="F258" i="5"/>
  <c r="F267" i="5"/>
  <c r="F306" i="5"/>
  <c r="F315" i="5"/>
  <c r="F321" i="5"/>
  <c r="F327" i="5"/>
  <c r="H475" i="5"/>
  <c r="H496" i="5"/>
  <c r="B167" i="5"/>
  <c r="B20" i="5"/>
  <c r="M6" i="5"/>
  <c r="B324" i="5"/>
  <c r="H486" i="5"/>
  <c r="H492" i="5"/>
  <c r="H500" i="5"/>
  <c r="L6" i="5"/>
  <c r="B155" i="5"/>
  <c r="B347" i="5"/>
  <c r="B132" i="5"/>
  <c r="B408" i="5"/>
  <c r="B109" i="5"/>
  <c r="B457" i="5"/>
  <c r="B276" i="5"/>
  <c r="B17" i="5"/>
  <c r="B245" i="5"/>
  <c r="J437" i="5"/>
  <c r="B85" i="5"/>
  <c r="L472" i="5"/>
  <c r="B101" i="5"/>
  <c r="B64" i="5"/>
  <c r="B136" i="5"/>
  <c r="B208" i="5"/>
  <c r="B280" i="5"/>
  <c r="B352" i="5"/>
  <c r="B424" i="5"/>
  <c r="N473" i="5"/>
  <c r="F6" i="5"/>
  <c r="B429" i="5"/>
  <c r="N454" i="5"/>
  <c r="N500" i="5"/>
  <c r="B425" i="5"/>
  <c r="F474" i="5"/>
  <c r="F480" i="5"/>
  <c r="F334" i="5"/>
  <c r="F364" i="5"/>
  <c r="F431" i="5"/>
  <c r="F495" i="5"/>
  <c r="J6" i="5"/>
  <c r="B177" i="5"/>
  <c r="B393" i="5"/>
  <c r="F382" i="5"/>
  <c r="F391" i="5"/>
  <c r="F425" i="5"/>
  <c r="F464" i="5"/>
  <c r="F470" i="5"/>
  <c r="F486" i="5"/>
  <c r="L382" i="5"/>
  <c r="C439" i="5"/>
  <c r="C442" i="5"/>
  <c r="C445" i="5"/>
  <c r="C448" i="5"/>
  <c r="C451" i="5"/>
  <c r="C454" i="5"/>
  <c r="C457" i="5"/>
  <c r="C460" i="5"/>
  <c r="C463" i="5"/>
  <c r="C466" i="5"/>
  <c r="C475" i="5"/>
  <c r="C478" i="5"/>
  <c r="C481" i="5"/>
  <c r="C484" i="5"/>
  <c r="C487" i="5"/>
  <c r="C490" i="5"/>
  <c r="C493" i="5"/>
  <c r="C496" i="5"/>
  <c r="C499" i="5"/>
  <c r="E499" i="5"/>
  <c r="B92" i="5"/>
  <c r="B284" i="5"/>
  <c r="B29" i="5"/>
  <c r="E374" i="5"/>
  <c r="E390" i="5"/>
  <c r="E398" i="5"/>
  <c r="E422" i="5"/>
  <c r="E430" i="5"/>
  <c r="E438" i="5"/>
  <c r="E454" i="5"/>
  <c r="E478" i="5"/>
  <c r="F248" i="5"/>
  <c r="F278" i="5"/>
  <c r="F287" i="5"/>
  <c r="B329" i="5"/>
  <c r="H424" i="5"/>
  <c r="H452" i="5"/>
  <c r="H480" i="5"/>
  <c r="J492" i="5"/>
  <c r="J491" i="5"/>
  <c r="B281" i="5"/>
  <c r="O6" i="5"/>
  <c r="B74" i="5"/>
  <c r="B146" i="5"/>
  <c r="B218" i="5"/>
  <c r="B290" i="5"/>
  <c r="B362" i="5"/>
  <c r="B434" i="5"/>
  <c r="B23" i="5"/>
  <c r="B423" i="5"/>
  <c r="B341" i="5"/>
  <c r="L467" i="5"/>
  <c r="O5" i="5"/>
  <c r="B63" i="5"/>
  <c r="B135" i="5"/>
  <c r="B279" i="5"/>
  <c r="B363" i="5"/>
  <c r="B24" i="5"/>
  <c r="N490" i="5"/>
  <c r="M473" i="5"/>
  <c r="M477" i="5"/>
  <c r="M481" i="5"/>
  <c r="M485" i="5"/>
  <c r="M489" i="5"/>
  <c r="M493" i="5"/>
  <c r="M497" i="5"/>
  <c r="M501" i="5"/>
  <c r="P5" i="5"/>
  <c r="N461" i="5"/>
  <c r="N476" i="5"/>
  <c r="B117" i="5"/>
  <c r="B345" i="5"/>
  <c r="F342" i="5"/>
  <c r="F351" i="5"/>
  <c r="F372" i="5"/>
  <c r="F402" i="5"/>
  <c r="F436" i="5"/>
  <c r="F445" i="5"/>
  <c r="B129" i="5"/>
  <c r="B333" i="5"/>
  <c r="K440" i="5"/>
  <c r="K444" i="5"/>
  <c r="K448" i="5"/>
  <c r="K452" i="5"/>
  <c r="K456" i="5"/>
  <c r="K460" i="5"/>
  <c r="K464" i="5"/>
  <c r="K468" i="5"/>
  <c r="L337" i="5"/>
  <c r="L341" i="5"/>
  <c r="L345" i="5"/>
  <c r="L349" i="5"/>
  <c r="L353" i="5"/>
  <c r="L357" i="5"/>
  <c r="L361" i="5"/>
  <c r="L365" i="5"/>
  <c r="L369" i="5"/>
  <c r="L373" i="5"/>
  <c r="L377" i="5"/>
  <c r="N280" i="5"/>
  <c r="N284" i="5"/>
  <c r="N288" i="5"/>
  <c r="N292" i="5"/>
  <c r="N296" i="5"/>
  <c r="N300" i="5"/>
  <c r="N304" i="5"/>
  <c r="N308" i="5"/>
  <c r="N312" i="5"/>
  <c r="N320" i="5"/>
  <c r="N324" i="5"/>
  <c r="N328" i="5"/>
  <c r="N332" i="5"/>
  <c r="N336" i="5"/>
  <c r="N340" i="5"/>
  <c r="N344" i="5"/>
  <c r="N348" i="5"/>
  <c r="N352" i="5"/>
  <c r="N356" i="5"/>
  <c r="N360" i="5"/>
  <c r="N364" i="5"/>
  <c r="N368" i="5"/>
  <c r="N372" i="5"/>
  <c r="N376" i="5"/>
  <c r="N380" i="5"/>
  <c r="N384" i="5"/>
  <c r="N388" i="5"/>
  <c r="N392" i="5"/>
  <c r="N396" i="5"/>
  <c r="N400" i="5"/>
  <c r="N404" i="5"/>
  <c r="B78" i="5"/>
  <c r="B150" i="5"/>
  <c r="B222" i="5"/>
  <c r="B294" i="5"/>
  <c r="B366" i="5"/>
  <c r="B27" i="5"/>
  <c r="B272" i="5"/>
  <c r="B488" i="5"/>
  <c r="F215" i="5"/>
  <c r="E379" i="5"/>
  <c r="E475" i="5"/>
  <c r="B56" i="5"/>
  <c r="B248" i="5"/>
  <c r="B476" i="5"/>
  <c r="F232" i="5"/>
  <c r="F241" i="5"/>
  <c r="F259" i="5"/>
  <c r="F298" i="5"/>
  <c r="F307" i="5"/>
  <c r="F316" i="5"/>
  <c r="F322" i="5"/>
  <c r="B71" i="5"/>
  <c r="B299" i="5"/>
  <c r="K3" i="5"/>
  <c r="B325" i="5"/>
  <c r="H487" i="5"/>
  <c r="H493" i="5"/>
  <c r="M7" i="5"/>
  <c r="B191" i="5"/>
  <c r="B383" i="5"/>
  <c r="B180" i="5"/>
  <c r="B181" i="5"/>
  <c r="B185" i="5"/>
  <c r="I475" i="5"/>
  <c r="I479" i="5"/>
  <c r="I483" i="5"/>
  <c r="I487" i="5"/>
  <c r="I491" i="5"/>
  <c r="I495" i="5"/>
  <c r="I500" i="5"/>
  <c r="B312" i="5"/>
  <c r="B365" i="5"/>
  <c r="J438" i="5"/>
  <c r="J442" i="5"/>
  <c r="J446" i="5"/>
  <c r="J450" i="5"/>
  <c r="J454" i="5"/>
  <c r="J458" i="5"/>
  <c r="K474" i="5"/>
  <c r="K478" i="5"/>
  <c r="K482" i="5"/>
  <c r="K486" i="5"/>
  <c r="K490" i="5"/>
  <c r="K494" i="5"/>
  <c r="K498" i="5"/>
  <c r="N495" i="5"/>
  <c r="L473" i="5"/>
  <c r="L477" i="5"/>
  <c r="L481" i="5"/>
  <c r="L485" i="5"/>
  <c r="L489" i="5"/>
  <c r="L493" i="5"/>
  <c r="L497" i="5"/>
  <c r="B197" i="5"/>
  <c r="B76" i="5"/>
  <c r="B148" i="5"/>
  <c r="B220" i="5"/>
  <c r="B292" i="5"/>
  <c r="B364" i="5"/>
  <c r="B436" i="5"/>
  <c r="B25" i="5"/>
  <c r="B77" i="5"/>
  <c r="N405" i="5"/>
  <c r="N409" i="5"/>
  <c r="N413" i="5"/>
  <c r="P4" i="5"/>
  <c r="B38" i="5"/>
  <c r="F475" i="5"/>
  <c r="F335" i="5"/>
  <c r="F344" i="5"/>
  <c r="F365" i="5"/>
  <c r="F374" i="5"/>
  <c r="F487" i="5"/>
  <c r="K7" i="5"/>
  <c r="B213" i="5"/>
  <c r="B30" i="5"/>
  <c r="F362" i="5"/>
  <c r="F383" i="5"/>
  <c r="F417" i="5"/>
  <c r="F456" i="5"/>
  <c r="F465" i="5"/>
  <c r="F471" i="5"/>
  <c r="F499" i="5"/>
  <c r="G6" i="5"/>
  <c r="E372" i="5"/>
  <c r="E452" i="5"/>
  <c r="E484" i="5"/>
  <c r="B104" i="5"/>
  <c r="B320" i="5"/>
  <c r="F276" i="5"/>
  <c r="F285" i="5"/>
  <c r="E359" i="5"/>
  <c r="E367" i="5"/>
  <c r="E391" i="5"/>
  <c r="E399" i="5"/>
  <c r="E423" i="5"/>
  <c r="E431" i="5"/>
  <c r="E439" i="5"/>
  <c r="E447" i="5"/>
  <c r="E487" i="5"/>
  <c r="F222" i="5"/>
  <c r="F249" i="5"/>
  <c r="F270" i="5"/>
  <c r="F279" i="5"/>
  <c r="H497" i="5"/>
  <c r="E5" i="5"/>
  <c r="B389" i="5"/>
  <c r="H405" i="5"/>
  <c r="H411" i="5"/>
  <c r="H419" i="5"/>
  <c r="H425" i="5"/>
  <c r="H433" i="5"/>
  <c r="H439" i="5"/>
  <c r="H447" i="5"/>
  <c r="H453" i="5"/>
  <c r="H461" i="5"/>
  <c r="H473" i="5"/>
  <c r="H481" i="5"/>
  <c r="J3" i="5"/>
  <c r="J493" i="5"/>
  <c r="B377" i="5"/>
  <c r="D7" i="5"/>
  <c r="B86" i="5"/>
  <c r="B158" i="5"/>
  <c r="B230" i="5"/>
  <c r="B302" i="5"/>
  <c r="B374" i="5"/>
  <c r="B446" i="5"/>
  <c r="B35" i="5"/>
  <c r="B447" i="5"/>
  <c r="B437" i="5"/>
  <c r="D6" i="5"/>
  <c r="B75" i="5"/>
  <c r="B147" i="5"/>
  <c r="B219" i="5"/>
  <c r="B291" i="5"/>
  <c r="B387" i="5"/>
  <c r="N493" i="5"/>
  <c r="E6" i="5"/>
  <c r="N455" i="5"/>
  <c r="B165" i="5"/>
  <c r="B381" i="5"/>
  <c r="F434" i="5"/>
  <c r="F443" i="5"/>
  <c r="F343" i="5"/>
  <c r="F352" i="5"/>
  <c r="F373" i="5"/>
  <c r="F394" i="5"/>
  <c r="F403" i="5"/>
  <c r="F428" i="5"/>
  <c r="F437" i="5"/>
  <c r="F489" i="5"/>
  <c r="B153" i="5"/>
  <c r="B369" i="5"/>
  <c r="K469" i="5"/>
  <c r="M347" i="5"/>
  <c r="M351" i="5"/>
  <c r="M355" i="5"/>
  <c r="M359" i="5"/>
  <c r="M363" i="5"/>
  <c r="M367" i="5"/>
  <c r="M371" i="5"/>
  <c r="M375" i="5"/>
  <c r="M379" i="5"/>
  <c r="M383" i="5"/>
  <c r="M387" i="5"/>
  <c r="M391" i="5"/>
  <c r="M395" i="5"/>
  <c r="M399" i="5"/>
  <c r="M403" i="5"/>
  <c r="M407" i="5"/>
  <c r="M411" i="5"/>
  <c r="M415" i="5"/>
  <c r="M419" i="5"/>
  <c r="M423" i="5"/>
  <c r="M427" i="5"/>
  <c r="M431" i="5"/>
  <c r="M435" i="5"/>
  <c r="M439" i="5"/>
  <c r="M443" i="5"/>
  <c r="M447" i="5"/>
  <c r="M451" i="5"/>
  <c r="M455" i="5"/>
  <c r="M459" i="5"/>
  <c r="M463" i="5"/>
  <c r="B90" i="5"/>
  <c r="B162" i="5"/>
  <c r="B234" i="5"/>
  <c r="B306" i="5"/>
  <c r="B378" i="5"/>
  <c r="B450" i="5"/>
  <c r="B39" i="5"/>
  <c r="B68" i="5"/>
  <c r="B308" i="5"/>
  <c r="B41" i="5"/>
  <c r="F216" i="5"/>
  <c r="E376" i="5"/>
  <c r="E384" i="5"/>
  <c r="E408" i="5"/>
  <c r="E456" i="5"/>
  <c r="E480" i="5"/>
  <c r="B80" i="5"/>
  <c r="B296" i="5"/>
  <c r="B500" i="5"/>
  <c r="F233" i="5"/>
  <c r="F290" i="5"/>
  <c r="F299" i="5"/>
  <c r="F317" i="5"/>
  <c r="F323" i="5"/>
  <c r="B311" i="5"/>
  <c r="B72" i="5"/>
  <c r="L4" i="5"/>
  <c r="H488" i="5"/>
  <c r="H494" i="5"/>
  <c r="B47" i="5"/>
  <c r="B419" i="5"/>
  <c r="B216" i="5"/>
  <c r="B480" i="5"/>
  <c r="N482" i="5"/>
  <c r="B293" i="5"/>
  <c r="K4" i="5"/>
  <c r="N494" i="5"/>
  <c r="B473" i="5"/>
  <c r="J482" i="5"/>
  <c r="L3" i="5"/>
  <c r="L468" i="5"/>
  <c r="B305" i="5"/>
  <c r="B88" i="5"/>
  <c r="B160" i="5"/>
  <c r="B232" i="5"/>
  <c r="B304" i="5"/>
  <c r="B376" i="5"/>
  <c r="B448" i="5"/>
  <c r="B37" i="5"/>
  <c r="N479" i="5"/>
  <c r="B161" i="5"/>
  <c r="N414" i="5"/>
  <c r="N481" i="5"/>
  <c r="C3" i="5"/>
  <c r="F476" i="5"/>
  <c r="F336" i="5"/>
  <c r="F345" i="5"/>
  <c r="F366" i="5"/>
  <c r="F375" i="5"/>
  <c r="F488" i="5"/>
  <c r="B45" i="5"/>
  <c r="B249" i="5"/>
  <c r="F363" i="5"/>
  <c r="F448" i="5"/>
  <c r="F457" i="5"/>
  <c r="F466" i="5"/>
  <c r="L342" i="5"/>
  <c r="L346" i="5"/>
  <c r="L350" i="5"/>
  <c r="L354" i="5"/>
  <c r="L358" i="5"/>
  <c r="L362" i="5"/>
  <c r="L366" i="5"/>
  <c r="L370" i="5"/>
  <c r="L374" i="5"/>
  <c r="N281" i="5"/>
  <c r="N285" i="5"/>
  <c r="N289" i="5"/>
  <c r="N293" i="5"/>
  <c r="N297" i="5"/>
  <c r="N301" i="5"/>
  <c r="N305" i="5"/>
  <c r="N309" i="5"/>
  <c r="N321" i="5"/>
  <c r="N325" i="5"/>
  <c r="N329" i="5"/>
  <c r="N333" i="5"/>
  <c r="N337" i="5"/>
  <c r="N341" i="5"/>
  <c r="N345" i="5"/>
  <c r="N349" i="5"/>
  <c r="N353" i="5"/>
  <c r="N357" i="5"/>
  <c r="N361" i="5"/>
  <c r="N365" i="5"/>
  <c r="N369" i="5"/>
  <c r="N373" i="5"/>
  <c r="N377" i="5"/>
  <c r="N381" i="5"/>
  <c r="N385" i="5"/>
  <c r="N389" i="5"/>
  <c r="N393" i="5"/>
  <c r="N397" i="5"/>
  <c r="N401" i="5"/>
  <c r="E373" i="5"/>
  <c r="E453" i="5"/>
  <c r="E477" i="5"/>
  <c r="B140" i="5"/>
  <c r="B356" i="5"/>
  <c r="F250" i="5"/>
  <c r="F277" i="5"/>
  <c r="F262" i="5"/>
  <c r="F271" i="5"/>
  <c r="F310" i="5"/>
  <c r="J497" i="5"/>
  <c r="N485" i="5"/>
  <c r="B89" i="5"/>
  <c r="B461" i="5"/>
  <c r="H412" i="5"/>
  <c r="H426" i="5"/>
  <c r="H440" i="5"/>
  <c r="H454" i="5"/>
  <c r="H482" i="5"/>
  <c r="J499" i="5"/>
  <c r="I476" i="5"/>
  <c r="I480" i="5"/>
  <c r="I484" i="5"/>
  <c r="I488" i="5"/>
  <c r="I492" i="5"/>
  <c r="I496" i="5"/>
  <c r="J439" i="5"/>
  <c r="J443" i="5"/>
  <c r="J447" i="5"/>
  <c r="J451" i="5"/>
  <c r="J455" i="5"/>
  <c r="J459" i="5"/>
  <c r="J495" i="5"/>
  <c r="N488" i="5"/>
  <c r="B485" i="5"/>
  <c r="K475" i="5"/>
  <c r="K479" i="5"/>
  <c r="K483" i="5"/>
  <c r="K487" i="5"/>
  <c r="K491" i="5"/>
  <c r="K495" i="5"/>
  <c r="K499" i="5"/>
  <c r="P7" i="5"/>
  <c r="B98" i="5"/>
  <c r="B170" i="5"/>
  <c r="B242" i="5"/>
  <c r="B386" i="5"/>
  <c r="B458" i="5"/>
  <c r="B18" i="5"/>
  <c r="D4" i="5"/>
  <c r="L474" i="5"/>
  <c r="L478" i="5"/>
  <c r="L482" i="5"/>
  <c r="L486" i="5"/>
  <c r="L490" i="5"/>
  <c r="L494" i="5"/>
  <c r="L498" i="5"/>
  <c r="P6" i="5"/>
  <c r="B87" i="5"/>
  <c r="B159" i="5"/>
  <c r="B231" i="5"/>
  <c r="B303" i="5"/>
  <c r="B411" i="5"/>
  <c r="N475" i="5"/>
  <c r="N496" i="5"/>
  <c r="N406" i="5"/>
  <c r="N410" i="5"/>
  <c r="F332" i="5"/>
  <c r="B201" i="5"/>
  <c r="F404" i="5"/>
  <c r="F426" i="5"/>
  <c r="F435" i="5"/>
  <c r="F386" i="5"/>
  <c r="F395" i="5"/>
  <c r="F420" i="5"/>
  <c r="F429" i="5"/>
  <c r="B189" i="5"/>
  <c r="K470" i="5"/>
  <c r="L384" i="5"/>
  <c r="L388" i="5"/>
  <c r="L392" i="5"/>
  <c r="L396" i="5"/>
  <c r="L400" i="5"/>
  <c r="L404" i="5"/>
  <c r="L408" i="5"/>
  <c r="L412" i="5"/>
  <c r="L416" i="5"/>
  <c r="L420" i="5"/>
  <c r="L424" i="5"/>
  <c r="L428" i="5"/>
  <c r="L432" i="5"/>
  <c r="L436" i="5"/>
  <c r="L440" i="5"/>
  <c r="L444" i="5"/>
  <c r="L448" i="5"/>
  <c r="L452" i="5"/>
  <c r="L456" i="5"/>
  <c r="L460" i="5"/>
  <c r="H7" i="5"/>
  <c r="B102" i="5"/>
  <c r="B174" i="5"/>
  <c r="B246" i="5"/>
  <c r="B318" i="5"/>
  <c r="B390" i="5"/>
  <c r="B462" i="5"/>
  <c r="B128" i="5"/>
  <c r="B344" i="5"/>
  <c r="F211" i="5"/>
  <c r="F217" i="5"/>
  <c r="E358" i="5"/>
  <c r="E366" i="5"/>
  <c r="E382" i="5"/>
  <c r="E446" i="5"/>
  <c r="E486" i="5"/>
  <c r="F288" i="5"/>
  <c r="F297" i="5"/>
  <c r="E361" i="5"/>
  <c r="E377" i="5"/>
  <c r="E489" i="5"/>
  <c r="B116" i="5"/>
  <c r="B332" i="5"/>
  <c r="F210" i="5"/>
  <c r="F225" i="5"/>
  <c r="F252" i="5"/>
  <c r="F282" i="5"/>
  <c r="F291" i="5"/>
  <c r="F318" i="5"/>
  <c r="F324" i="5"/>
  <c r="H415" i="5"/>
  <c r="H443" i="5"/>
  <c r="B107" i="5"/>
  <c r="B215" i="5"/>
  <c r="B335" i="5"/>
  <c r="B443" i="5"/>
  <c r="J488" i="5"/>
  <c r="M5" i="5"/>
  <c r="B385" i="5"/>
  <c r="H489" i="5"/>
  <c r="H495" i="5"/>
  <c r="I3" i="5"/>
  <c r="B59" i="5"/>
  <c r="B455" i="5"/>
  <c r="N7" i="5"/>
  <c r="B16" i="5"/>
  <c r="B289" i="5"/>
  <c r="N486" i="5"/>
  <c r="B401" i="5"/>
  <c r="I457" i="5"/>
  <c r="I461" i="5"/>
  <c r="B120" i="5"/>
  <c r="B396" i="5"/>
  <c r="O7" i="5"/>
  <c r="B361" i="5"/>
  <c r="N498" i="5"/>
  <c r="B477" i="5"/>
  <c r="B265" i="5"/>
  <c r="N478" i="5"/>
  <c r="L469" i="5"/>
  <c r="N3" i="5"/>
  <c r="F7" i="5"/>
  <c r="B100" i="5"/>
  <c r="B172" i="5"/>
  <c r="B244" i="5"/>
  <c r="B388" i="5"/>
  <c r="B460" i="5"/>
  <c r="N456" i="5"/>
  <c r="B257" i="5"/>
  <c r="N415" i="5"/>
  <c r="N420" i="5"/>
  <c r="N424" i="5"/>
  <c r="N428" i="5"/>
  <c r="N432" i="5"/>
  <c r="N436" i="5"/>
  <c r="N440" i="5"/>
  <c r="N448" i="5"/>
  <c r="N452" i="5"/>
  <c r="N484" i="5"/>
  <c r="B113" i="5"/>
  <c r="F477" i="5"/>
  <c r="F337" i="5"/>
  <c r="F367" i="5"/>
  <c r="F376" i="5"/>
  <c r="F385" i="5"/>
  <c r="F446" i="5"/>
  <c r="F455" i="5"/>
  <c r="B69" i="5"/>
  <c r="B285" i="5"/>
  <c r="F346" i="5"/>
  <c r="F355" i="5"/>
  <c r="F410" i="5"/>
  <c r="F440" i="5"/>
  <c r="F449" i="5"/>
  <c r="F467" i="5"/>
  <c r="F492" i="5"/>
  <c r="P489" i="5"/>
  <c r="P492" i="5"/>
  <c r="P495" i="5"/>
  <c r="P498" i="5"/>
  <c r="P501" i="5"/>
  <c r="G5" i="5"/>
  <c r="B67" i="5"/>
  <c r="B139" i="5"/>
  <c r="B211" i="5"/>
  <c r="B283" i="5"/>
  <c r="B355" i="5"/>
  <c r="B427" i="5"/>
  <c r="B499" i="5"/>
  <c r="E327" i="5"/>
  <c r="E335" i="5"/>
  <c r="E341" i="5"/>
  <c r="G413" i="5"/>
  <c r="G474" i="5"/>
  <c r="G478" i="5"/>
  <c r="G482" i="5"/>
  <c r="G486" i="5"/>
  <c r="G490" i="5"/>
  <c r="G494" i="5"/>
  <c r="G498" i="5"/>
  <c r="B94" i="5"/>
  <c r="B166" i="5"/>
  <c r="B238" i="5"/>
  <c r="B310" i="5"/>
  <c r="H358" i="5"/>
  <c r="H319" i="5"/>
  <c r="H351" i="5"/>
  <c r="H365" i="5"/>
  <c r="H379" i="5"/>
  <c r="H387" i="5"/>
  <c r="H393" i="5"/>
  <c r="J319" i="5"/>
  <c r="J323" i="5"/>
  <c r="J327" i="5"/>
  <c r="J331" i="5"/>
  <c r="J335" i="5"/>
  <c r="J339" i="5"/>
  <c r="J343" i="5"/>
  <c r="J347" i="5"/>
  <c r="J351" i="5"/>
  <c r="J355" i="5"/>
  <c r="J359" i="5"/>
  <c r="J363" i="5"/>
  <c r="J367" i="5"/>
  <c r="J371" i="5"/>
  <c r="J375" i="5"/>
  <c r="J379" i="5"/>
  <c r="J383" i="5"/>
  <c r="J387" i="5"/>
  <c r="J391" i="5"/>
  <c r="J395" i="5"/>
  <c r="J399" i="5"/>
  <c r="J403" i="5"/>
  <c r="J407" i="5"/>
  <c r="J411" i="5"/>
  <c r="J415" i="5"/>
  <c r="J419" i="5"/>
  <c r="J423" i="5"/>
  <c r="J427" i="5"/>
  <c r="J431" i="5"/>
  <c r="L379" i="5"/>
  <c r="M348" i="5"/>
  <c r="M352" i="5"/>
  <c r="M356" i="5"/>
  <c r="M360" i="5"/>
  <c r="M364" i="5"/>
  <c r="M368" i="5"/>
  <c r="M372" i="5"/>
  <c r="M376" i="5"/>
  <c r="M380" i="5"/>
  <c r="M384" i="5"/>
  <c r="M388" i="5"/>
  <c r="M392" i="5"/>
  <c r="M396" i="5"/>
  <c r="M400" i="5"/>
  <c r="M404" i="5"/>
  <c r="M408" i="5"/>
  <c r="M412" i="5"/>
  <c r="M416" i="5"/>
  <c r="M420" i="5"/>
  <c r="M424" i="5"/>
  <c r="M428" i="5"/>
  <c r="M432" i="5"/>
  <c r="M436" i="5"/>
  <c r="M440" i="5"/>
  <c r="M444" i="5"/>
  <c r="M448" i="5"/>
  <c r="M452" i="5"/>
  <c r="M456" i="5"/>
  <c r="M460" i="5"/>
  <c r="M464" i="5"/>
  <c r="O437" i="5"/>
  <c r="O440" i="5"/>
  <c r="O443" i="5"/>
  <c r="O446" i="5"/>
  <c r="O449" i="5"/>
  <c r="O452" i="5"/>
  <c r="O455" i="5"/>
  <c r="O458" i="5"/>
  <c r="O461" i="5"/>
  <c r="O464" i="5"/>
  <c r="O467" i="5"/>
  <c r="O470" i="5"/>
  <c r="O473" i="5"/>
  <c r="O476" i="5"/>
  <c r="O479" i="5"/>
  <c r="O482" i="5"/>
  <c r="O485" i="5"/>
  <c r="O488" i="5"/>
  <c r="O491" i="5"/>
  <c r="O494" i="5"/>
  <c r="O497" i="5"/>
  <c r="O500" i="5"/>
  <c r="E496" i="5"/>
  <c r="G4" i="5"/>
  <c r="B188" i="5"/>
  <c r="B392" i="5"/>
  <c r="F230" i="5"/>
  <c r="F239" i="5"/>
  <c r="F251" i="5"/>
  <c r="F260" i="5"/>
  <c r="F269" i="5"/>
  <c r="F308" i="5"/>
  <c r="E370" i="5"/>
  <c r="E386" i="5"/>
  <c r="E394" i="5"/>
  <c r="E402" i="5"/>
  <c r="E410" i="5"/>
  <c r="E418" i="5"/>
  <c r="E426" i="5"/>
  <c r="E434" i="5"/>
  <c r="E442" i="5"/>
  <c r="E450" i="5"/>
  <c r="E458" i="5"/>
  <c r="E474" i="5"/>
  <c r="E482" i="5"/>
  <c r="F3" i="5"/>
  <c r="F236" i="5"/>
  <c r="F245" i="5"/>
  <c r="F263" i="5"/>
  <c r="F302" i="5"/>
  <c r="F311" i="5"/>
  <c r="H400" i="5"/>
  <c r="I501" i="5"/>
  <c r="B149" i="5"/>
  <c r="B26" i="5"/>
  <c r="H407" i="5"/>
  <c r="H413" i="5"/>
  <c r="H421" i="5"/>
  <c r="H427" i="5"/>
  <c r="H435" i="5"/>
  <c r="H441" i="5"/>
  <c r="H449" i="5"/>
  <c r="H455" i="5"/>
  <c r="H477" i="5"/>
  <c r="H483" i="5"/>
  <c r="J475" i="5"/>
  <c r="J479" i="5"/>
  <c r="J483" i="5"/>
  <c r="J496" i="5"/>
  <c r="B501" i="5"/>
  <c r="M4" i="5"/>
  <c r="C5" i="5"/>
  <c r="B110" i="5"/>
  <c r="B182" i="5"/>
  <c r="B254" i="5"/>
  <c r="B326" i="5"/>
  <c r="B398" i="5"/>
  <c r="B351" i="5"/>
  <c r="B53" i="5"/>
  <c r="L465" i="5"/>
  <c r="M3" i="5"/>
  <c r="E7" i="5"/>
  <c r="B99" i="5"/>
  <c r="B171" i="5"/>
  <c r="B243" i="5"/>
  <c r="B435" i="5"/>
  <c r="N477" i="5"/>
  <c r="N499" i="5"/>
  <c r="M475" i="5"/>
  <c r="M479" i="5"/>
  <c r="M483" i="5"/>
  <c r="M487" i="5"/>
  <c r="M491" i="5"/>
  <c r="M495" i="5"/>
  <c r="M499" i="5"/>
  <c r="N457" i="5"/>
  <c r="F354" i="5"/>
  <c r="F416" i="5"/>
  <c r="F485" i="5"/>
  <c r="F500" i="5"/>
  <c r="B237" i="5"/>
  <c r="F330" i="5"/>
  <c r="F348" i="5"/>
  <c r="F360" i="5"/>
  <c r="F396" i="5"/>
  <c r="F405" i="5"/>
  <c r="F418" i="5"/>
  <c r="F427" i="5"/>
  <c r="F491" i="5"/>
  <c r="F378" i="5"/>
  <c r="F387" i="5"/>
  <c r="F421" i="5"/>
  <c r="F460" i="5"/>
  <c r="G3" i="5"/>
  <c r="B225" i="5"/>
  <c r="F331" i="5"/>
  <c r="B15" i="4"/>
  <c r="B5" i="5" l="1"/>
  <c r="B3" i="5"/>
  <c r="B7" i="5"/>
  <c r="B11" i="5"/>
  <c r="B10" i="5"/>
  <c r="B9" i="5"/>
  <c r="B6" i="5"/>
  <c r="B8" i="5"/>
  <c r="B29" i="3" a="1"/>
  <c r="B29" i="3" s="1"/>
  <c r="F29" i="3" a="1"/>
  <c r="F29" i="3" s="1"/>
  <c r="A499" i="5"/>
  <c r="A500" i="5" s="1"/>
  <c r="A501" i="5" s="1"/>
  <c r="A502" i="5" s="1"/>
  <c r="A494" i="5"/>
  <c r="A495" i="5" s="1"/>
  <c r="A496" i="5" s="1"/>
  <c r="A497" i="5" s="1"/>
  <c r="A489" i="5"/>
  <c r="A490" i="5" s="1"/>
  <c r="A491" i="5" s="1"/>
  <c r="A492" i="5" s="1"/>
  <c r="A484" i="5"/>
  <c r="A485" i="5" s="1"/>
  <c r="A486" i="5" s="1"/>
  <c r="A487" i="5" s="1"/>
  <c r="A479" i="5"/>
  <c r="A480" i="5" s="1"/>
  <c r="A481" i="5" s="1"/>
  <c r="A482" i="5" s="1"/>
  <c r="A474" i="5"/>
  <c r="A475" i="5" s="1"/>
  <c r="A476" i="5" s="1"/>
  <c r="A477" i="5" s="1"/>
  <c r="A469" i="5"/>
  <c r="A470" i="5" s="1"/>
  <c r="A471" i="5" s="1"/>
  <c r="A472" i="5" s="1"/>
  <c r="A464" i="5"/>
  <c r="A465" i="5" s="1"/>
  <c r="A466" i="5" s="1"/>
  <c r="A467" i="5" s="1"/>
  <c r="A459" i="5"/>
  <c r="A460" i="5" s="1"/>
  <c r="A461" i="5" s="1"/>
  <c r="A462" i="5" s="1"/>
  <c r="A454" i="5"/>
  <c r="A455" i="5" s="1"/>
  <c r="A456" i="5" s="1"/>
  <c r="A457" i="5" s="1"/>
  <c r="A449" i="5"/>
  <c r="A450" i="5" s="1"/>
  <c r="A451" i="5" s="1"/>
  <c r="A452" i="5" s="1"/>
  <c r="A444" i="5"/>
  <c r="A445" i="5" s="1"/>
  <c r="A446" i="5" s="1"/>
  <c r="A447" i="5" s="1"/>
  <c r="A439" i="5"/>
  <c r="A440" i="5" s="1"/>
  <c r="A441" i="5" s="1"/>
  <c r="A442" i="5" s="1"/>
  <c r="A434" i="5"/>
  <c r="A435" i="5" s="1"/>
  <c r="A436" i="5" s="1"/>
  <c r="A437" i="5" s="1"/>
  <c r="A429" i="5"/>
  <c r="A430" i="5" s="1"/>
  <c r="A431" i="5" s="1"/>
  <c r="A432" i="5" s="1"/>
  <c r="A424" i="5"/>
  <c r="A425" i="5" s="1"/>
  <c r="A426" i="5" s="1"/>
  <c r="A427" i="5" s="1"/>
  <c r="A419" i="5"/>
  <c r="A420" i="5" s="1"/>
  <c r="A421" i="5" s="1"/>
  <c r="A422" i="5" s="1"/>
  <c r="A414" i="5"/>
  <c r="A415" i="5" s="1"/>
  <c r="A416" i="5" s="1"/>
  <c r="A417" i="5" s="1"/>
  <c r="A409" i="5"/>
  <c r="A410" i="5" s="1"/>
  <c r="A411" i="5" s="1"/>
  <c r="A412" i="5" s="1"/>
  <c r="A404" i="5"/>
  <c r="A405" i="5" s="1"/>
  <c r="A406" i="5" s="1"/>
  <c r="A407" i="5" s="1"/>
  <c r="A399" i="5"/>
  <c r="A400" i="5" s="1"/>
  <c r="A401" i="5" s="1"/>
  <c r="A402" i="5" s="1"/>
  <c r="A394" i="5"/>
  <c r="A395" i="5" s="1"/>
  <c r="A396" i="5" s="1"/>
  <c r="A397" i="5" s="1"/>
  <c r="A389" i="5"/>
  <c r="A390" i="5" s="1"/>
  <c r="A391" i="5" s="1"/>
  <c r="A392" i="5" s="1"/>
  <c r="A384" i="5"/>
  <c r="A385" i="5" s="1"/>
  <c r="A386" i="5" s="1"/>
  <c r="A387" i="5" s="1"/>
  <c r="A379" i="5"/>
  <c r="A380" i="5" s="1"/>
  <c r="A381" i="5" s="1"/>
  <c r="A382" i="5" s="1"/>
  <c r="A374" i="5"/>
  <c r="A375" i="5" s="1"/>
  <c r="A376" i="5" s="1"/>
  <c r="A377" i="5" s="1"/>
  <c r="A369" i="5"/>
  <c r="A370" i="5" s="1"/>
  <c r="A371" i="5" s="1"/>
  <c r="A372" i="5" s="1"/>
  <c r="A364" i="5"/>
  <c r="A365" i="5" s="1"/>
  <c r="A366" i="5" s="1"/>
  <c r="A367" i="5" s="1"/>
  <c r="A359" i="5"/>
  <c r="A360" i="5" s="1"/>
  <c r="A361" i="5" s="1"/>
  <c r="A362" i="5" s="1"/>
  <c r="A354" i="5"/>
  <c r="A355" i="5" s="1"/>
  <c r="A356" i="5" s="1"/>
  <c r="A357" i="5" s="1"/>
  <c r="A349" i="5"/>
  <c r="A350" i="5" s="1"/>
  <c r="A351" i="5" s="1"/>
  <c r="A352" i="5" s="1"/>
  <c r="A344" i="5"/>
  <c r="A345" i="5" s="1"/>
  <c r="A346" i="5" s="1"/>
  <c r="A347" i="5" s="1"/>
  <c r="A339" i="5"/>
  <c r="A340" i="5" s="1"/>
  <c r="A341" i="5" s="1"/>
  <c r="A342" i="5" s="1"/>
  <c r="A334" i="5"/>
  <c r="A335" i="5" s="1"/>
  <c r="A336" i="5" s="1"/>
  <c r="A337" i="5" s="1"/>
  <c r="A329" i="5"/>
  <c r="A330" i="5" s="1"/>
  <c r="A331" i="5" s="1"/>
  <c r="A332" i="5" s="1"/>
  <c r="A324" i="5"/>
  <c r="A325" i="5" s="1"/>
  <c r="A326" i="5" s="1"/>
  <c r="A327" i="5" s="1"/>
  <c r="A319" i="5"/>
  <c r="A320" i="5" s="1"/>
  <c r="A321" i="5" s="1"/>
  <c r="A322" i="5" s="1"/>
  <c r="A314" i="5"/>
  <c r="A315" i="5" s="1"/>
  <c r="A316" i="5" s="1"/>
  <c r="A317" i="5" s="1"/>
  <c r="A309" i="5"/>
  <c r="A310" i="5" s="1"/>
  <c r="A311" i="5" s="1"/>
  <c r="A312" i="5" s="1"/>
  <c r="A304" i="5"/>
  <c r="A305" i="5" s="1"/>
  <c r="A306" i="5" s="1"/>
  <c r="A307" i="5" s="1"/>
  <c r="A299" i="5"/>
  <c r="A300" i="5" s="1"/>
  <c r="A301" i="5" s="1"/>
  <c r="A302" i="5" s="1"/>
  <c r="A294" i="5"/>
  <c r="A295" i="5" s="1"/>
  <c r="A296" i="5" s="1"/>
  <c r="A297" i="5" s="1"/>
  <c r="A289" i="5"/>
  <c r="A290" i="5" s="1"/>
  <c r="A291" i="5" s="1"/>
  <c r="A292" i="5" s="1"/>
  <c r="A284" i="5"/>
  <c r="A285" i="5" s="1"/>
  <c r="A286" i="5" s="1"/>
  <c r="A287" i="5" s="1"/>
  <c r="A279" i="5"/>
  <c r="A280" i="5" s="1"/>
  <c r="A281" i="5" s="1"/>
  <c r="A282" i="5" s="1"/>
  <c r="A274" i="5"/>
  <c r="A275" i="5" s="1"/>
  <c r="A276" i="5" s="1"/>
  <c r="A277" i="5" s="1"/>
  <c r="A269" i="5"/>
  <c r="A270" i="5" s="1"/>
  <c r="A271" i="5" s="1"/>
  <c r="A272" i="5" s="1"/>
  <c r="A264" i="5"/>
  <c r="A265" i="5" s="1"/>
  <c r="A266" i="5" s="1"/>
  <c r="A267" i="5" s="1"/>
  <c r="A259" i="5"/>
  <c r="A260" i="5" s="1"/>
  <c r="A261" i="5" s="1"/>
  <c r="A262" i="5" s="1"/>
  <c r="A254" i="5"/>
  <c r="A255" i="5" s="1"/>
  <c r="A256" i="5" s="1"/>
  <c r="A257" i="5" s="1"/>
  <c r="A249" i="5"/>
  <c r="A250" i="5" s="1"/>
  <c r="A251" i="5" s="1"/>
  <c r="A252" i="5" s="1"/>
  <c r="A244" i="5"/>
  <c r="A245" i="5" s="1"/>
  <c r="A246" i="5" s="1"/>
  <c r="A247" i="5" s="1"/>
  <c r="A239" i="5"/>
  <c r="A240" i="5" s="1"/>
  <c r="A241" i="5" s="1"/>
  <c r="A242" i="5" s="1"/>
  <c r="A234" i="5"/>
  <c r="A235" i="5" s="1"/>
  <c r="A236" i="5" s="1"/>
  <c r="A237" i="5" s="1"/>
  <c r="A229" i="5"/>
  <c r="A230" i="5" s="1"/>
  <c r="A231" i="5" s="1"/>
  <c r="A232" i="5" s="1"/>
  <c r="A224" i="5"/>
  <c r="A225" i="5" s="1"/>
  <c r="A226" i="5" s="1"/>
  <c r="A227" i="5" s="1"/>
  <c r="A219" i="5"/>
  <c r="A220" i="5" s="1"/>
  <c r="A221" i="5" s="1"/>
  <c r="A222" i="5" s="1"/>
  <c r="A214" i="5"/>
  <c r="A215" i="5" s="1"/>
  <c r="A216" i="5" s="1"/>
  <c r="A217" i="5" s="1"/>
  <c r="A209" i="5"/>
  <c r="A210" i="5" s="1"/>
  <c r="A211" i="5" s="1"/>
  <c r="A212" i="5" s="1"/>
  <c r="A204" i="5"/>
  <c r="A205" i="5" s="1"/>
  <c r="A206" i="5" s="1"/>
  <c r="A207" i="5" s="1"/>
  <c r="A199" i="5"/>
  <c r="A200" i="5" s="1"/>
  <c r="A201" i="5" s="1"/>
  <c r="A202" i="5" s="1"/>
  <c r="A194" i="5"/>
  <c r="A195" i="5" s="1"/>
  <c r="A196" i="5" s="1"/>
  <c r="A197" i="5" s="1"/>
  <c r="A189" i="5"/>
  <c r="A190" i="5" s="1"/>
  <c r="A191" i="5" s="1"/>
  <c r="A192" i="5" s="1"/>
  <c r="A184" i="5"/>
  <c r="A185" i="5" s="1"/>
  <c r="A186" i="5" s="1"/>
  <c r="A187" i="5" s="1"/>
  <c r="A179" i="5"/>
  <c r="A180" i="5" s="1"/>
  <c r="A181" i="5" s="1"/>
  <c r="A182" i="5" s="1"/>
  <c r="A174" i="5"/>
  <c r="A175" i="5" s="1"/>
  <c r="A176" i="5" s="1"/>
  <c r="A177" i="5" s="1"/>
  <c r="A169" i="5"/>
  <c r="A170" i="5" s="1"/>
  <c r="A171" i="5" s="1"/>
  <c r="A172" i="5" s="1"/>
  <c r="A164" i="5"/>
  <c r="A165" i="5" s="1"/>
  <c r="A166" i="5" s="1"/>
  <c r="A167" i="5" s="1"/>
  <c r="A159" i="5"/>
  <c r="A160" i="5" s="1"/>
  <c r="A161" i="5" s="1"/>
  <c r="A162" i="5" s="1"/>
  <c r="A154" i="5"/>
  <c r="A155" i="5" s="1"/>
  <c r="A156" i="5" s="1"/>
  <c r="A157" i="5" s="1"/>
  <c r="A149" i="5"/>
  <c r="A150" i="5" s="1"/>
  <c r="A151" i="5" s="1"/>
  <c r="A152" i="5" s="1"/>
  <c r="A144" i="5"/>
  <c r="A145" i="5" s="1"/>
  <c r="A146" i="5" s="1"/>
  <c r="A147" i="5" s="1"/>
  <c r="A139" i="5"/>
  <c r="A140" i="5" s="1"/>
  <c r="A141" i="5" s="1"/>
  <c r="A142" i="5" s="1"/>
  <c r="A134" i="5"/>
  <c r="A135" i="5" s="1"/>
  <c r="A136" i="5" s="1"/>
  <c r="A137" i="5" s="1"/>
  <c r="A129" i="5"/>
  <c r="A130" i="5" s="1"/>
  <c r="A131" i="5" s="1"/>
  <c r="A132" i="5" s="1"/>
  <c r="A124" i="5"/>
  <c r="A125" i="5" s="1"/>
  <c r="A126" i="5" s="1"/>
  <c r="A127" i="5" s="1"/>
  <c r="A119" i="5"/>
  <c r="A120" i="5" s="1"/>
  <c r="A121" i="5" s="1"/>
  <c r="A122" i="5" s="1"/>
  <c r="A114" i="5"/>
  <c r="A115" i="5" s="1"/>
  <c r="A116" i="5" s="1"/>
  <c r="A117" i="5" s="1"/>
  <c r="A109" i="5"/>
  <c r="A110" i="5" s="1"/>
  <c r="A111" i="5" s="1"/>
  <c r="A112" i="5" s="1"/>
  <c r="A104" i="5"/>
  <c r="A105" i="5" s="1"/>
  <c r="A106" i="5" s="1"/>
  <c r="A107" i="5" s="1"/>
  <c r="A99" i="5"/>
  <c r="A100" i="5" s="1"/>
  <c r="A101" i="5" s="1"/>
  <c r="A102" i="5" s="1"/>
  <c r="A94" i="5"/>
  <c r="A95" i="5" s="1"/>
  <c r="A96" i="5" s="1"/>
  <c r="A97" i="5" s="1"/>
  <c r="A89" i="5"/>
  <c r="A90" i="5" s="1"/>
  <c r="A91" i="5" s="1"/>
  <c r="A92" i="5" s="1"/>
  <c r="A84" i="5"/>
  <c r="A85" i="5" s="1"/>
  <c r="A86" i="5" s="1"/>
  <c r="A87" i="5" s="1"/>
  <c r="A79" i="5"/>
  <c r="A80" i="5" s="1"/>
  <c r="A81" i="5" s="1"/>
  <c r="A82" i="5" s="1"/>
  <c r="A74" i="5"/>
  <c r="A75" i="5" s="1"/>
  <c r="A76" i="5" s="1"/>
  <c r="A77" i="5" s="1"/>
  <c r="A69" i="5"/>
  <c r="A70" i="5" s="1"/>
  <c r="A71" i="5" s="1"/>
  <c r="A72" i="5" s="1"/>
  <c r="A64" i="5"/>
  <c r="A65" i="5" s="1"/>
  <c r="A66" i="5" s="1"/>
  <c r="A67" i="5" s="1"/>
  <c r="A59" i="5"/>
  <c r="A60" i="5" s="1"/>
  <c r="A61" i="5" s="1"/>
  <c r="A62" i="5" s="1"/>
  <c r="A54" i="5"/>
  <c r="A55" i="5" s="1"/>
  <c r="A56" i="5" s="1"/>
  <c r="A57" i="5" s="1"/>
  <c r="A49" i="5"/>
  <c r="A50" i="5" s="1"/>
  <c r="A51" i="5" s="1"/>
  <c r="A52" i="5" s="1"/>
  <c r="A44" i="5"/>
  <c r="A45" i="5" s="1"/>
  <c r="A46" i="5" s="1"/>
  <c r="A47" i="5" s="1"/>
  <c r="A39" i="5"/>
  <c r="A40" i="5" s="1"/>
  <c r="A41" i="5" s="1"/>
  <c r="A42" i="5" s="1"/>
  <c r="A34" i="5"/>
  <c r="A35" i="5" s="1"/>
  <c r="A36" i="5" s="1"/>
  <c r="A37" i="5" s="1"/>
  <c r="A29" i="5"/>
  <c r="A30" i="5" s="1"/>
  <c r="A31" i="5" s="1"/>
  <c r="A32" i="5" s="1"/>
  <c r="A24" i="5"/>
  <c r="A25" i="5" s="1"/>
  <c r="A26" i="5" s="1"/>
  <c r="A27" i="5" s="1"/>
  <c r="A19" i="5"/>
  <c r="A20" i="5" s="1"/>
  <c r="A21" i="5" s="1"/>
  <c r="A22" i="5" s="1"/>
  <c r="A14" i="5"/>
  <c r="A15" i="5" s="1"/>
  <c r="A16" i="5" s="1"/>
  <c r="A17" i="5" s="1"/>
  <c r="A9" i="5"/>
  <c r="A10" i="5" s="1"/>
  <c r="A11" i="5" s="1"/>
  <c r="A12" i="5" s="1"/>
  <c r="A4" i="5"/>
  <c r="A5" i="5" s="1"/>
  <c r="A6" i="5" s="1"/>
  <c r="A7" i="5" s="1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C45" i="4"/>
  <c r="D45" i="4"/>
  <c r="E45" i="4"/>
  <c r="C46" i="4"/>
  <c r="D46" i="4"/>
  <c r="E46" i="4"/>
  <c r="C47" i="4"/>
  <c r="D47" i="4"/>
  <c r="E47" i="4"/>
  <c r="C48" i="4"/>
  <c r="D48" i="4"/>
  <c r="E48" i="4"/>
  <c r="C49" i="4"/>
  <c r="D49" i="4"/>
  <c r="E49" i="4"/>
  <c r="C50" i="4"/>
  <c r="D50" i="4"/>
  <c r="E50" i="4"/>
  <c r="C51" i="4"/>
  <c r="D51" i="4"/>
  <c r="E51" i="4"/>
  <c r="C52" i="4"/>
  <c r="D52" i="4"/>
  <c r="E52" i="4"/>
  <c r="C53" i="4"/>
  <c r="D53" i="4"/>
  <c r="E53" i="4"/>
  <c r="C54" i="4"/>
  <c r="D54" i="4"/>
  <c r="E54" i="4"/>
  <c r="C55" i="4"/>
  <c r="D55" i="4"/>
  <c r="E55" i="4"/>
  <c r="C56" i="4"/>
  <c r="D56" i="4"/>
  <c r="E56" i="4"/>
  <c r="C57" i="4"/>
  <c r="D57" i="4"/>
  <c r="E57" i="4"/>
  <c r="C58" i="4"/>
  <c r="D58" i="4"/>
  <c r="E58" i="4"/>
  <c r="C59" i="4"/>
  <c r="D59" i="4"/>
  <c r="E59" i="4"/>
  <c r="C60" i="4"/>
  <c r="D60" i="4"/>
  <c r="E60" i="4"/>
  <c r="C61" i="4"/>
  <c r="D61" i="4"/>
  <c r="E61" i="4"/>
  <c r="C62" i="4"/>
  <c r="D62" i="4"/>
  <c r="E62" i="4"/>
  <c r="C63" i="4"/>
  <c r="D63" i="4"/>
  <c r="E63" i="4"/>
  <c r="C64" i="4"/>
  <c r="D64" i="4"/>
  <c r="E64" i="4"/>
  <c r="C65" i="4"/>
  <c r="D65" i="4"/>
  <c r="E65" i="4"/>
  <c r="C66" i="4"/>
  <c r="D66" i="4"/>
  <c r="E66" i="4"/>
  <c r="C67" i="4"/>
  <c r="D67" i="4"/>
  <c r="E67" i="4"/>
  <c r="C68" i="4"/>
  <c r="D68" i="4"/>
  <c r="E68" i="4"/>
  <c r="C69" i="4"/>
  <c r="D69" i="4"/>
  <c r="E69" i="4"/>
  <c r="C70" i="4"/>
  <c r="D70" i="4"/>
  <c r="E70" i="4"/>
  <c r="C71" i="4"/>
  <c r="D71" i="4"/>
  <c r="E71" i="4"/>
  <c r="C72" i="4"/>
  <c r="D72" i="4"/>
  <c r="E72" i="4"/>
  <c r="C73" i="4"/>
  <c r="D73" i="4"/>
  <c r="E73" i="4"/>
  <c r="C74" i="4"/>
  <c r="D74" i="4"/>
  <c r="E74" i="4"/>
  <c r="C75" i="4"/>
  <c r="D75" i="4"/>
  <c r="E75" i="4"/>
  <c r="C76" i="4"/>
  <c r="D76" i="4"/>
  <c r="E76" i="4"/>
  <c r="C77" i="4"/>
  <c r="D77" i="4"/>
  <c r="E77" i="4"/>
  <c r="C78" i="4"/>
  <c r="D78" i="4"/>
  <c r="E78" i="4"/>
  <c r="C79" i="4"/>
  <c r="D79" i="4"/>
  <c r="E79" i="4"/>
  <c r="C80" i="4"/>
  <c r="D80" i="4"/>
  <c r="E80" i="4"/>
  <c r="C81" i="4"/>
  <c r="D81" i="4"/>
  <c r="E81" i="4"/>
  <c r="C82" i="4"/>
  <c r="D82" i="4"/>
  <c r="E82" i="4"/>
  <c r="C83" i="4"/>
  <c r="D83" i="4"/>
  <c r="E83" i="4"/>
  <c r="C84" i="4"/>
  <c r="D84" i="4"/>
  <c r="E84" i="4"/>
  <c r="C85" i="4"/>
  <c r="D85" i="4"/>
  <c r="E85" i="4"/>
  <c r="C86" i="4"/>
  <c r="D86" i="4"/>
  <c r="E86" i="4"/>
  <c r="C87" i="4"/>
  <c r="D87" i="4"/>
  <c r="E87" i="4"/>
  <c r="C88" i="4"/>
  <c r="D88" i="4"/>
  <c r="E88" i="4"/>
  <c r="C89" i="4"/>
  <c r="D89" i="4"/>
  <c r="E89" i="4"/>
  <c r="C90" i="4"/>
  <c r="D90" i="4"/>
  <c r="E90" i="4"/>
  <c r="C91" i="4"/>
  <c r="D91" i="4"/>
  <c r="E91" i="4"/>
  <c r="C92" i="4"/>
  <c r="D92" i="4"/>
  <c r="E92" i="4"/>
  <c r="C93" i="4"/>
  <c r="D93" i="4"/>
  <c r="E93" i="4"/>
  <c r="C94" i="4"/>
  <c r="D94" i="4"/>
  <c r="E94" i="4"/>
  <c r="C95" i="4"/>
  <c r="D95" i="4"/>
  <c r="E95" i="4"/>
  <c r="C96" i="4"/>
  <c r="D96" i="4"/>
  <c r="E96" i="4"/>
  <c r="C97" i="4"/>
  <c r="D97" i="4"/>
  <c r="E97" i="4"/>
  <c r="C98" i="4"/>
  <c r="D98" i="4"/>
  <c r="E98" i="4"/>
  <c r="C99" i="4"/>
  <c r="D99" i="4"/>
  <c r="E99" i="4"/>
  <c r="C100" i="4"/>
  <c r="D100" i="4"/>
  <c r="E100" i="4"/>
  <c r="C101" i="4"/>
  <c r="D101" i="4"/>
  <c r="E101" i="4"/>
  <c r="C102" i="4"/>
  <c r="D102" i="4"/>
  <c r="E102" i="4"/>
  <c r="C103" i="4"/>
  <c r="D103" i="4"/>
  <c r="E103" i="4"/>
  <c r="C104" i="4"/>
  <c r="D104" i="4"/>
  <c r="E104" i="4"/>
  <c r="C105" i="4"/>
  <c r="D105" i="4"/>
  <c r="E105" i="4"/>
  <c r="C106" i="4"/>
  <c r="D106" i="4"/>
  <c r="E106" i="4"/>
  <c r="C107" i="4"/>
  <c r="D107" i="4"/>
  <c r="E107" i="4"/>
  <c r="C108" i="4"/>
  <c r="D108" i="4"/>
  <c r="E108" i="4"/>
  <c r="C109" i="4"/>
  <c r="D109" i="4"/>
  <c r="E109" i="4"/>
  <c r="C110" i="4"/>
  <c r="D110" i="4"/>
  <c r="E110" i="4"/>
  <c r="C111" i="4"/>
  <c r="D111" i="4"/>
  <c r="E111" i="4"/>
  <c r="C112" i="4"/>
  <c r="D112" i="4"/>
  <c r="E112" i="4"/>
  <c r="C113" i="4"/>
  <c r="D113" i="4"/>
  <c r="E113" i="4"/>
  <c r="C114" i="4"/>
  <c r="D114" i="4"/>
  <c r="E114" i="4"/>
  <c r="C115" i="4"/>
  <c r="D115" i="4"/>
  <c r="E115" i="4"/>
  <c r="C116" i="4"/>
  <c r="D116" i="4"/>
  <c r="E116" i="4"/>
  <c r="C117" i="4"/>
  <c r="D117" i="4"/>
  <c r="E117" i="4"/>
  <c r="C118" i="4"/>
  <c r="D118" i="4"/>
  <c r="E118" i="4"/>
  <c r="C119" i="4"/>
  <c r="D119" i="4"/>
  <c r="E119" i="4"/>
  <c r="C120" i="4"/>
  <c r="D120" i="4"/>
  <c r="E120" i="4"/>
  <c r="C121" i="4"/>
  <c r="D121" i="4"/>
  <c r="E121" i="4"/>
  <c r="C122" i="4"/>
  <c r="D122" i="4"/>
  <c r="E122" i="4"/>
  <c r="C123" i="4"/>
  <c r="D123" i="4"/>
  <c r="E123" i="4"/>
  <c r="C124" i="4"/>
  <c r="D124" i="4"/>
  <c r="E124" i="4"/>
  <c r="C125" i="4"/>
  <c r="D125" i="4"/>
  <c r="E125" i="4"/>
  <c r="C126" i="4"/>
  <c r="D126" i="4"/>
  <c r="E126" i="4"/>
  <c r="C127" i="4"/>
  <c r="D127" i="4"/>
  <c r="E127" i="4"/>
  <c r="C128" i="4"/>
  <c r="D128" i="4"/>
  <c r="E128" i="4"/>
  <c r="C129" i="4"/>
  <c r="D129" i="4"/>
  <c r="E129" i="4"/>
  <c r="C130" i="4"/>
  <c r="D130" i="4"/>
  <c r="E130" i="4"/>
  <c r="C131" i="4"/>
  <c r="D131" i="4"/>
  <c r="E131" i="4"/>
  <c r="C132" i="4"/>
  <c r="D132" i="4"/>
  <c r="E132" i="4"/>
  <c r="C133" i="4"/>
  <c r="D133" i="4"/>
  <c r="E133" i="4"/>
  <c r="C134" i="4"/>
  <c r="D134" i="4"/>
  <c r="E134" i="4"/>
  <c r="C135" i="4"/>
  <c r="D135" i="4"/>
  <c r="E135" i="4"/>
  <c r="C136" i="4"/>
  <c r="D136" i="4"/>
  <c r="E136" i="4"/>
  <c r="C137" i="4"/>
  <c r="D137" i="4"/>
  <c r="E137" i="4"/>
  <c r="C138" i="4"/>
  <c r="D138" i="4"/>
  <c r="E138" i="4"/>
  <c r="C139" i="4"/>
  <c r="D139" i="4"/>
  <c r="E139" i="4"/>
  <c r="C140" i="4"/>
  <c r="D140" i="4"/>
  <c r="E140" i="4"/>
  <c r="C141" i="4"/>
  <c r="D141" i="4"/>
  <c r="E141" i="4"/>
  <c r="C142" i="4"/>
  <c r="D142" i="4"/>
  <c r="E142" i="4"/>
  <c r="C143" i="4"/>
  <c r="D143" i="4"/>
  <c r="E143" i="4"/>
  <c r="C144" i="4"/>
  <c r="D144" i="4"/>
  <c r="E144" i="4"/>
  <c r="C145" i="4"/>
  <c r="D145" i="4"/>
  <c r="E145" i="4"/>
  <c r="C146" i="4"/>
  <c r="D146" i="4"/>
  <c r="E146" i="4"/>
  <c r="C147" i="4"/>
  <c r="D147" i="4"/>
  <c r="E147" i="4"/>
  <c r="C148" i="4"/>
  <c r="D148" i="4"/>
  <c r="E148" i="4"/>
  <c r="C149" i="4"/>
  <c r="D149" i="4"/>
  <c r="E149" i="4"/>
  <c r="C150" i="4"/>
  <c r="D150" i="4"/>
  <c r="E150" i="4"/>
  <c r="C151" i="4"/>
  <c r="D151" i="4"/>
  <c r="E151" i="4"/>
  <c r="C152" i="4"/>
  <c r="D152" i="4"/>
  <c r="E152" i="4"/>
  <c r="C153" i="4"/>
  <c r="D153" i="4"/>
  <c r="E153" i="4"/>
  <c r="C154" i="4"/>
  <c r="D154" i="4"/>
  <c r="E154" i="4"/>
  <c r="C155" i="4"/>
  <c r="D155" i="4"/>
  <c r="E155" i="4"/>
  <c r="C156" i="4"/>
  <c r="D156" i="4"/>
  <c r="E156" i="4"/>
  <c r="C157" i="4"/>
  <c r="D157" i="4"/>
  <c r="E157" i="4"/>
  <c r="C158" i="4"/>
  <c r="D158" i="4"/>
  <c r="E158" i="4"/>
  <c r="C159" i="4"/>
  <c r="D159" i="4"/>
  <c r="E159" i="4"/>
  <c r="C160" i="4"/>
  <c r="D160" i="4"/>
  <c r="E160" i="4"/>
  <c r="C161" i="4"/>
  <c r="D161" i="4"/>
  <c r="E161" i="4"/>
  <c r="C162" i="4"/>
  <c r="D162" i="4"/>
  <c r="E162" i="4"/>
  <c r="C163" i="4"/>
  <c r="D163" i="4"/>
  <c r="E163" i="4"/>
  <c r="C164" i="4"/>
  <c r="D164" i="4"/>
  <c r="E164" i="4"/>
  <c r="C165" i="4"/>
  <c r="D165" i="4"/>
  <c r="E165" i="4"/>
  <c r="C166" i="4"/>
  <c r="D166" i="4"/>
  <c r="E166" i="4"/>
  <c r="C167" i="4"/>
  <c r="D167" i="4"/>
  <c r="E167" i="4"/>
  <c r="C168" i="4"/>
  <c r="D168" i="4"/>
  <c r="E168" i="4"/>
  <c r="C169" i="4"/>
  <c r="D169" i="4"/>
  <c r="E169" i="4"/>
  <c r="C170" i="4"/>
  <c r="D170" i="4"/>
  <c r="E170" i="4"/>
  <c r="C171" i="4"/>
  <c r="D171" i="4"/>
  <c r="E171" i="4"/>
  <c r="C172" i="4"/>
  <c r="D172" i="4"/>
  <c r="E172" i="4"/>
  <c r="C173" i="4"/>
  <c r="D173" i="4"/>
  <c r="E173" i="4"/>
  <c r="C174" i="4"/>
  <c r="D174" i="4"/>
  <c r="E174" i="4"/>
  <c r="C175" i="4"/>
  <c r="D175" i="4"/>
  <c r="E175" i="4"/>
  <c r="C176" i="4"/>
  <c r="D176" i="4"/>
  <c r="E176" i="4"/>
  <c r="C177" i="4"/>
  <c r="D177" i="4"/>
  <c r="E177" i="4"/>
  <c r="C178" i="4"/>
  <c r="D178" i="4"/>
  <c r="E178" i="4"/>
  <c r="C179" i="4"/>
  <c r="D179" i="4"/>
  <c r="E179" i="4"/>
  <c r="C180" i="4"/>
  <c r="D180" i="4"/>
  <c r="E180" i="4"/>
  <c r="C181" i="4"/>
  <c r="D181" i="4"/>
  <c r="E181" i="4"/>
  <c r="C182" i="4"/>
  <c r="D182" i="4"/>
  <c r="E182" i="4"/>
  <c r="C183" i="4"/>
  <c r="D183" i="4"/>
  <c r="E183" i="4"/>
  <c r="C184" i="4"/>
  <c r="D184" i="4"/>
  <c r="E184" i="4"/>
  <c r="C185" i="4"/>
  <c r="D185" i="4"/>
  <c r="E185" i="4"/>
  <c r="C186" i="4"/>
  <c r="D186" i="4"/>
  <c r="E186" i="4"/>
  <c r="C187" i="4"/>
  <c r="D187" i="4"/>
  <c r="E187" i="4"/>
  <c r="C188" i="4"/>
  <c r="D188" i="4"/>
  <c r="E188" i="4"/>
  <c r="C189" i="4"/>
  <c r="D189" i="4"/>
  <c r="E189" i="4"/>
  <c r="C190" i="4"/>
  <c r="D190" i="4"/>
  <c r="E190" i="4"/>
  <c r="C191" i="4"/>
  <c r="D191" i="4"/>
  <c r="E191" i="4"/>
  <c r="C192" i="4"/>
  <c r="D192" i="4"/>
  <c r="E192" i="4"/>
  <c r="C193" i="4"/>
  <c r="D193" i="4"/>
  <c r="E193" i="4"/>
  <c r="C194" i="4"/>
  <c r="D194" i="4"/>
  <c r="E194" i="4"/>
  <c r="C195" i="4"/>
  <c r="D195" i="4"/>
  <c r="E195" i="4"/>
  <c r="C196" i="4"/>
  <c r="D196" i="4"/>
  <c r="E196" i="4"/>
  <c r="C197" i="4"/>
  <c r="D197" i="4"/>
  <c r="E197" i="4"/>
  <c r="C198" i="4"/>
  <c r="D198" i="4"/>
  <c r="E198" i="4"/>
  <c r="C199" i="4"/>
  <c r="D199" i="4"/>
  <c r="E199" i="4"/>
  <c r="C200" i="4"/>
  <c r="D200" i="4"/>
  <c r="E200" i="4"/>
  <c r="C201" i="4"/>
  <c r="D201" i="4"/>
  <c r="E201" i="4"/>
  <c r="C202" i="4"/>
  <c r="D202" i="4"/>
  <c r="E202" i="4"/>
  <c r="C203" i="4"/>
  <c r="D203" i="4"/>
  <c r="E203" i="4"/>
  <c r="C204" i="4"/>
  <c r="D204" i="4"/>
  <c r="E204" i="4"/>
  <c r="C205" i="4"/>
  <c r="D205" i="4"/>
  <c r="E205" i="4"/>
  <c r="C206" i="4"/>
  <c r="D206" i="4"/>
  <c r="E206" i="4"/>
  <c r="C207" i="4"/>
  <c r="D207" i="4"/>
  <c r="E207" i="4"/>
  <c r="C208" i="4"/>
  <c r="D208" i="4"/>
  <c r="E208" i="4"/>
  <c r="C209" i="4"/>
  <c r="D209" i="4"/>
  <c r="E209" i="4"/>
  <c r="C210" i="4"/>
  <c r="D210" i="4"/>
  <c r="E210" i="4"/>
  <c r="C211" i="4"/>
  <c r="D211" i="4"/>
  <c r="E211" i="4"/>
  <c r="C212" i="4"/>
  <c r="D212" i="4"/>
  <c r="E212" i="4"/>
  <c r="C213" i="4"/>
  <c r="D213" i="4"/>
  <c r="E213" i="4"/>
  <c r="C214" i="4"/>
  <c r="D214" i="4"/>
  <c r="E214" i="4"/>
  <c r="C215" i="4"/>
  <c r="D215" i="4"/>
  <c r="E215" i="4"/>
  <c r="C216" i="4"/>
  <c r="D216" i="4"/>
  <c r="E216" i="4"/>
  <c r="C217" i="4"/>
  <c r="D217" i="4"/>
  <c r="E217" i="4"/>
  <c r="C218" i="4"/>
  <c r="D218" i="4"/>
  <c r="E218" i="4"/>
  <c r="C219" i="4"/>
  <c r="D219" i="4"/>
  <c r="E219" i="4"/>
  <c r="C220" i="4"/>
  <c r="D220" i="4"/>
  <c r="E220" i="4"/>
  <c r="C221" i="4"/>
  <c r="D221" i="4"/>
  <c r="E221" i="4"/>
  <c r="C222" i="4"/>
  <c r="D222" i="4"/>
  <c r="E222" i="4"/>
  <c r="C223" i="4"/>
  <c r="D223" i="4"/>
  <c r="E223" i="4"/>
  <c r="C224" i="4"/>
  <c r="D224" i="4"/>
  <c r="E224" i="4"/>
  <c r="C225" i="4"/>
  <c r="D225" i="4"/>
  <c r="E225" i="4"/>
  <c r="C226" i="4"/>
  <c r="D226" i="4"/>
  <c r="E226" i="4"/>
  <c r="C227" i="4"/>
  <c r="D227" i="4"/>
  <c r="E227" i="4"/>
  <c r="C228" i="4"/>
  <c r="D228" i="4"/>
  <c r="E228" i="4"/>
  <c r="C229" i="4"/>
  <c r="D229" i="4"/>
  <c r="E229" i="4"/>
  <c r="C230" i="4"/>
  <c r="D230" i="4"/>
  <c r="E230" i="4"/>
  <c r="C231" i="4"/>
  <c r="D231" i="4"/>
  <c r="E231" i="4"/>
  <c r="C232" i="4"/>
  <c r="D232" i="4"/>
  <c r="E232" i="4"/>
  <c r="C233" i="4"/>
  <c r="D233" i="4"/>
  <c r="E233" i="4"/>
  <c r="C234" i="4"/>
  <c r="D234" i="4"/>
  <c r="E234" i="4"/>
  <c r="C235" i="4"/>
  <c r="D235" i="4"/>
  <c r="E235" i="4"/>
  <c r="C236" i="4"/>
  <c r="D236" i="4"/>
  <c r="E236" i="4"/>
  <c r="C237" i="4"/>
  <c r="D237" i="4"/>
  <c r="E237" i="4"/>
  <c r="C238" i="4"/>
  <c r="D238" i="4"/>
  <c r="E238" i="4"/>
  <c r="C239" i="4"/>
  <c r="D239" i="4"/>
  <c r="E239" i="4"/>
  <c r="C240" i="4"/>
  <c r="D240" i="4"/>
  <c r="E240" i="4"/>
  <c r="C241" i="4"/>
  <c r="D241" i="4"/>
  <c r="E241" i="4"/>
  <c r="C242" i="4"/>
  <c r="D242" i="4"/>
  <c r="E242" i="4"/>
  <c r="C243" i="4"/>
  <c r="D243" i="4"/>
  <c r="E243" i="4"/>
  <c r="C244" i="4"/>
  <c r="D244" i="4"/>
  <c r="E244" i="4"/>
  <c r="C245" i="4"/>
  <c r="D245" i="4"/>
  <c r="E245" i="4"/>
  <c r="C246" i="4"/>
  <c r="D246" i="4"/>
  <c r="E246" i="4"/>
  <c r="C247" i="4"/>
  <c r="D247" i="4"/>
  <c r="E247" i="4"/>
  <c r="C248" i="4"/>
  <c r="D248" i="4"/>
  <c r="E248" i="4"/>
  <c r="C249" i="4"/>
  <c r="D249" i="4"/>
  <c r="E249" i="4"/>
  <c r="C250" i="4"/>
  <c r="D250" i="4"/>
  <c r="E250" i="4"/>
  <c r="C251" i="4"/>
  <c r="D251" i="4"/>
  <c r="E251" i="4"/>
  <c r="C252" i="4"/>
  <c r="D252" i="4"/>
  <c r="E252" i="4"/>
  <c r="C253" i="4"/>
  <c r="D253" i="4"/>
  <c r="E253" i="4"/>
  <c r="C254" i="4"/>
  <c r="D254" i="4"/>
  <c r="E254" i="4"/>
  <c r="C255" i="4"/>
  <c r="D255" i="4"/>
  <c r="E255" i="4"/>
  <c r="C256" i="4"/>
  <c r="D256" i="4"/>
  <c r="E256" i="4"/>
  <c r="C257" i="4"/>
  <c r="D257" i="4"/>
  <c r="E257" i="4"/>
  <c r="C258" i="4"/>
  <c r="D258" i="4"/>
  <c r="E258" i="4"/>
  <c r="C259" i="4"/>
  <c r="D259" i="4"/>
  <c r="E259" i="4"/>
  <c r="C260" i="4"/>
  <c r="D260" i="4"/>
  <c r="E260" i="4"/>
  <c r="C261" i="4"/>
  <c r="D261" i="4"/>
  <c r="E261" i="4"/>
  <c r="C262" i="4"/>
  <c r="D262" i="4"/>
  <c r="E262" i="4"/>
  <c r="C263" i="4"/>
  <c r="D263" i="4"/>
  <c r="E263" i="4"/>
  <c r="C264" i="4"/>
  <c r="D264" i="4"/>
  <c r="E264" i="4"/>
  <c r="C265" i="4"/>
  <c r="D265" i="4"/>
  <c r="E265" i="4"/>
  <c r="C266" i="4"/>
  <c r="D266" i="4"/>
  <c r="E266" i="4"/>
  <c r="C267" i="4"/>
  <c r="D267" i="4"/>
  <c r="E267" i="4"/>
  <c r="C268" i="4"/>
  <c r="D268" i="4"/>
  <c r="E268" i="4"/>
  <c r="C269" i="4"/>
  <c r="D269" i="4"/>
  <c r="E269" i="4"/>
  <c r="C270" i="4"/>
  <c r="D270" i="4"/>
  <c r="E270" i="4"/>
  <c r="C271" i="4"/>
  <c r="D271" i="4"/>
  <c r="E271" i="4"/>
  <c r="C272" i="4"/>
  <c r="D272" i="4"/>
  <c r="E272" i="4"/>
  <c r="C273" i="4"/>
  <c r="D273" i="4"/>
  <c r="E273" i="4"/>
  <c r="C274" i="4"/>
  <c r="D274" i="4"/>
  <c r="E274" i="4"/>
  <c r="C275" i="4"/>
  <c r="D275" i="4"/>
  <c r="E275" i="4"/>
  <c r="C276" i="4"/>
  <c r="D276" i="4"/>
  <c r="E276" i="4"/>
  <c r="C277" i="4"/>
  <c r="D277" i="4"/>
  <c r="E277" i="4"/>
  <c r="C278" i="4"/>
  <c r="D278" i="4"/>
  <c r="E278" i="4"/>
  <c r="C279" i="4"/>
  <c r="D279" i="4"/>
  <c r="E279" i="4"/>
  <c r="C280" i="4"/>
  <c r="D280" i="4"/>
  <c r="E280" i="4"/>
  <c r="C281" i="4"/>
  <c r="D281" i="4"/>
  <c r="E281" i="4"/>
  <c r="C282" i="4"/>
  <c r="D282" i="4"/>
  <c r="E282" i="4"/>
  <c r="C283" i="4"/>
  <c r="D283" i="4"/>
  <c r="E283" i="4"/>
  <c r="C284" i="4"/>
  <c r="D284" i="4"/>
  <c r="E284" i="4"/>
  <c r="C285" i="4"/>
  <c r="D285" i="4"/>
  <c r="E285" i="4"/>
  <c r="C286" i="4"/>
  <c r="D286" i="4"/>
  <c r="E286" i="4"/>
  <c r="C287" i="4"/>
  <c r="D287" i="4"/>
  <c r="E287" i="4"/>
  <c r="C288" i="4"/>
  <c r="D288" i="4"/>
  <c r="E288" i="4"/>
  <c r="C289" i="4"/>
  <c r="D289" i="4"/>
  <c r="E289" i="4"/>
  <c r="C290" i="4"/>
  <c r="D290" i="4"/>
  <c r="E290" i="4"/>
  <c r="C291" i="4"/>
  <c r="D291" i="4"/>
  <c r="E291" i="4"/>
  <c r="C292" i="4"/>
  <c r="D292" i="4"/>
  <c r="E292" i="4"/>
  <c r="C293" i="4"/>
  <c r="D293" i="4"/>
  <c r="E293" i="4"/>
  <c r="C294" i="4"/>
  <c r="D294" i="4"/>
  <c r="E294" i="4"/>
  <c r="C295" i="4"/>
  <c r="D295" i="4"/>
  <c r="E295" i="4"/>
  <c r="C296" i="4"/>
  <c r="D296" i="4"/>
  <c r="E296" i="4"/>
  <c r="C297" i="4"/>
  <c r="D297" i="4"/>
  <c r="E297" i="4"/>
  <c r="C298" i="4"/>
  <c r="D298" i="4"/>
  <c r="E298" i="4"/>
  <c r="C299" i="4"/>
  <c r="D299" i="4"/>
  <c r="E299" i="4"/>
  <c r="C300" i="4"/>
  <c r="D300" i="4"/>
  <c r="E300" i="4"/>
  <c r="C301" i="4"/>
  <c r="D301" i="4"/>
  <c r="E301" i="4"/>
  <c r="C302" i="4"/>
  <c r="D302" i="4"/>
  <c r="E302" i="4"/>
  <c r="C303" i="4"/>
  <c r="D303" i="4"/>
  <c r="E303" i="4"/>
  <c r="C304" i="4"/>
  <c r="D304" i="4"/>
  <c r="E304" i="4"/>
  <c r="C305" i="4"/>
  <c r="D305" i="4"/>
  <c r="E305" i="4"/>
  <c r="C306" i="4"/>
  <c r="D306" i="4"/>
  <c r="E306" i="4"/>
  <c r="C307" i="4"/>
  <c r="D307" i="4"/>
  <c r="E307" i="4"/>
  <c r="C308" i="4"/>
  <c r="D308" i="4"/>
  <c r="E308" i="4"/>
  <c r="C309" i="4"/>
  <c r="D309" i="4"/>
  <c r="E309" i="4"/>
  <c r="C310" i="4"/>
  <c r="D310" i="4"/>
  <c r="E310" i="4"/>
  <c r="C311" i="4"/>
  <c r="D311" i="4"/>
  <c r="E311" i="4"/>
  <c r="C312" i="4"/>
  <c r="D312" i="4"/>
  <c r="E312" i="4"/>
  <c r="C313" i="4"/>
  <c r="D313" i="4"/>
  <c r="E313" i="4"/>
  <c r="C314" i="4"/>
  <c r="D314" i="4"/>
  <c r="E314" i="4"/>
  <c r="C315" i="4"/>
  <c r="D315" i="4"/>
  <c r="E315" i="4"/>
  <c r="C316" i="4"/>
  <c r="D316" i="4"/>
  <c r="E316" i="4"/>
  <c r="C317" i="4"/>
  <c r="D317" i="4"/>
  <c r="E317" i="4"/>
  <c r="C318" i="4"/>
  <c r="D318" i="4"/>
  <c r="E318" i="4"/>
  <c r="C319" i="4"/>
  <c r="D319" i="4"/>
  <c r="E319" i="4"/>
  <c r="C320" i="4"/>
  <c r="D320" i="4"/>
  <c r="E320" i="4"/>
  <c r="C321" i="4"/>
  <c r="D321" i="4"/>
  <c r="E321" i="4"/>
  <c r="C322" i="4"/>
  <c r="D322" i="4"/>
  <c r="E322" i="4"/>
  <c r="C323" i="4"/>
  <c r="D323" i="4"/>
  <c r="E323" i="4"/>
  <c r="C324" i="4"/>
  <c r="D324" i="4"/>
  <c r="E324" i="4"/>
  <c r="C325" i="4"/>
  <c r="D325" i="4"/>
  <c r="E325" i="4"/>
  <c r="C326" i="4"/>
  <c r="D326" i="4"/>
  <c r="E326" i="4"/>
  <c r="C327" i="4"/>
  <c r="D327" i="4"/>
  <c r="E327" i="4"/>
  <c r="C328" i="4"/>
  <c r="D328" i="4"/>
  <c r="E328" i="4"/>
  <c r="C329" i="4"/>
  <c r="D329" i="4"/>
  <c r="E329" i="4"/>
  <c r="C330" i="4"/>
  <c r="D330" i="4"/>
  <c r="E330" i="4"/>
  <c r="C331" i="4"/>
  <c r="D331" i="4"/>
  <c r="E331" i="4"/>
  <c r="C332" i="4"/>
  <c r="D332" i="4"/>
  <c r="E332" i="4"/>
  <c r="C333" i="4"/>
  <c r="D333" i="4"/>
  <c r="E333" i="4"/>
  <c r="C334" i="4"/>
  <c r="D334" i="4"/>
  <c r="E334" i="4"/>
  <c r="C335" i="4"/>
  <c r="D335" i="4"/>
  <c r="E335" i="4"/>
  <c r="C336" i="4"/>
  <c r="D336" i="4"/>
  <c r="E336" i="4"/>
  <c r="C337" i="4"/>
  <c r="D337" i="4"/>
  <c r="E337" i="4"/>
  <c r="C338" i="4"/>
  <c r="D338" i="4"/>
  <c r="E338" i="4"/>
  <c r="C339" i="4"/>
  <c r="D339" i="4"/>
  <c r="E339" i="4"/>
  <c r="C340" i="4"/>
  <c r="D340" i="4"/>
  <c r="E340" i="4"/>
  <c r="C341" i="4"/>
  <c r="D341" i="4"/>
  <c r="E341" i="4"/>
  <c r="C342" i="4"/>
  <c r="D342" i="4"/>
  <c r="E342" i="4"/>
  <c r="C343" i="4"/>
  <c r="D343" i="4"/>
  <c r="E343" i="4"/>
  <c r="C344" i="4"/>
  <c r="D344" i="4"/>
  <c r="E344" i="4"/>
  <c r="C345" i="4"/>
  <c r="D345" i="4"/>
  <c r="E345" i="4"/>
  <c r="C346" i="4"/>
  <c r="D346" i="4"/>
  <c r="E346" i="4"/>
  <c r="C347" i="4"/>
  <c r="D347" i="4"/>
  <c r="E347" i="4"/>
  <c r="C348" i="4"/>
  <c r="D348" i="4"/>
  <c r="E348" i="4"/>
  <c r="C349" i="4"/>
  <c r="D349" i="4"/>
  <c r="E349" i="4"/>
  <c r="C350" i="4"/>
  <c r="D350" i="4"/>
  <c r="E350" i="4"/>
  <c r="C351" i="4"/>
  <c r="D351" i="4"/>
  <c r="E351" i="4"/>
  <c r="C352" i="4"/>
  <c r="D352" i="4"/>
  <c r="E352" i="4"/>
  <c r="C353" i="4"/>
  <c r="D353" i="4"/>
  <c r="E353" i="4"/>
  <c r="C354" i="4"/>
  <c r="D354" i="4"/>
  <c r="E354" i="4"/>
  <c r="C355" i="4"/>
  <c r="D355" i="4"/>
  <c r="E355" i="4"/>
  <c r="C356" i="4"/>
  <c r="D356" i="4"/>
  <c r="E356" i="4"/>
  <c r="C357" i="4"/>
  <c r="D357" i="4"/>
  <c r="E357" i="4"/>
  <c r="C358" i="4"/>
  <c r="D358" i="4"/>
  <c r="E358" i="4"/>
  <c r="C359" i="4"/>
  <c r="D359" i="4"/>
  <c r="E359" i="4"/>
  <c r="C360" i="4"/>
  <c r="D360" i="4"/>
  <c r="E360" i="4"/>
  <c r="C361" i="4"/>
  <c r="D361" i="4"/>
  <c r="E361" i="4"/>
  <c r="C362" i="4"/>
  <c r="D362" i="4"/>
  <c r="E362" i="4"/>
  <c r="C363" i="4"/>
  <c r="D363" i="4"/>
  <c r="E363" i="4"/>
  <c r="C364" i="4"/>
  <c r="D364" i="4"/>
  <c r="E364" i="4"/>
  <c r="C365" i="4"/>
  <c r="D365" i="4"/>
  <c r="E365" i="4"/>
  <c r="C366" i="4"/>
  <c r="D366" i="4"/>
  <c r="E366" i="4"/>
  <c r="C367" i="4"/>
  <c r="D367" i="4"/>
  <c r="E367" i="4"/>
  <c r="C368" i="4"/>
  <c r="D368" i="4"/>
  <c r="E368" i="4"/>
  <c r="C369" i="4"/>
  <c r="D369" i="4"/>
  <c r="E369" i="4"/>
  <c r="C370" i="4"/>
  <c r="D370" i="4"/>
  <c r="E370" i="4"/>
  <c r="C371" i="4"/>
  <c r="D371" i="4"/>
  <c r="E371" i="4"/>
  <c r="C372" i="4"/>
  <c r="D372" i="4"/>
  <c r="E372" i="4"/>
  <c r="C373" i="4"/>
  <c r="D373" i="4"/>
  <c r="E373" i="4"/>
  <c r="C374" i="4"/>
  <c r="D374" i="4"/>
  <c r="E374" i="4"/>
  <c r="C375" i="4"/>
  <c r="D375" i="4"/>
  <c r="E375" i="4"/>
  <c r="C376" i="4"/>
  <c r="D376" i="4"/>
  <c r="E376" i="4"/>
  <c r="C377" i="4"/>
  <c r="D377" i="4"/>
  <c r="E377" i="4"/>
  <c r="C378" i="4"/>
  <c r="D378" i="4"/>
  <c r="E378" i="4"/>
  <c r="C379" i="4"/>
  <c r="D379" i="4"/>
  <c r="E379" i="4"/>
  <c r="C380" i="4"/>
  <c r="D380" i="4"/>
  <c r="E380" i="4"/>
  <c r="C381" i="4"/>
  <c r="D381" i="4"/>
  <c r="E381" i="4"/>
  <c r="C382" i="4"/>
  <c r="D382" i="4"/>
  <c r="E382" i="4"/>
  <c r="C383" i="4"/>
  <c r="D383" i="4"/>
  <c r="E383" i="4"/>
  <c r="C384" i="4"/>
  <c r="D384" i="4"/>
  <c r="E384" i="4"/>
  <c r="C385" i="4"/>
  <c r="D385" i="4"/>
  <c r="E385" i="4"/>
  <c r="C386" i="4"/>
  <c r="D386" i="4"/>
  <c r="E386" i="4"/>
  <c r="C387" i="4"/>
  <c r="D387" i="4"/>
  <c r="E387" i="4"/>
  <c r="C388" i="4"/>
  <c r="D388" i="4"/>
  <c r="E388" i="4"/>
  <c r="C389" i="4"/>
  <c r="D389" i="4"/>
  <c r="E389" i="4"/>
  <c r="C390" i="4"/>
  <c r="D390" i="4"/>
  <c r="E390" i="4"/>
  <c r="C391" i="4"/>
  <c r="D391" i="4"/>
  <c r="E391" i="4"/>
  <c r="C392" i="4"/>
  <c r="D392" i="4"/>
  <c r="E392" i="4"/>
  <c r="C393" i="4"/>
  <c r="D393" i="4"/>
  <c r="E393" i="4"/>
  <c r="C394" i="4"/>
  <c r="D394" i="4"/>
  <c r="E394" i="4"/>
  <c r="C395" i="4"/>
  <c r="D395" i="4"/>
  <c r="E395" i="4"/>
  <c r="C396" i="4"/>
  <c r="D396" i="4"/>
  <c r="E396" i="4"/>
  <c r="C397" i="4"/>
  <c r="D397" i="4"/>
  <c r="E397" i="4"/>
  <c r="C398" i="4"/>
  <c r="D398" i="4"/>
  <c r="E398" i="4"/>
  <c r="C399" i="4"/>
  <c r="D399" i="4"/>
  <c r="E399" i="4"/>
  <c r="C400" i="4"/>
  <c r="D400" i="4"/>
  <c r="E400" i="4"/>
  <c r="C401" i="4"/>
  <c r="D401" i="4"/>
  <c r="E401" i="4"/>
  <c r="C402" i="4"/>
  <c r="D402" i="4"/>
  <c r="E402" i="4"/>
  <c r="C403" i="4"/>
  <c r="D403" i="4"/>
  <c r="E403" i="4"/>
  <c r="C404" i="4"/>
  <c r="D404" i="4"/>
  <c r="E404" i="4"/>
  <c r="C405" i="4"/>
  <c r="D405" i="4"/>
  <c r="E405" i="4"/>
  <c r="C406" i="4"/>
  <c r="D406" i="4"/>
  <c r="E406" i="4"/>
  <c r="C407" i="4"/>
  <c r="D407" i="4"/>
  <c r="E407" i="4"/>
  <c r="C408" i="4"/>
  <c r="D408" i="4"/>
  <c r="E408" i="4"/>
  <c r="C409" i="4"/>
  <c r="D409" i="4"/>
  <c r="E409" i="4"/>
  <c r="C410" i="4"/>
  <c r="D410" i="4"/>
  <c r="E410" i="4"/>
  <c r="C411" i="4"/>
  <c r="D411" i="4"/>
  <c r="E411" i="4"/>
  <c r="C412" i="4"/>
  <c r="D412" i="4"/>
  <c r="E412" i="4"/>
  <c r="C413" i="4"/>
  <c r="D413" i="4"/>
  <c r="E413" i="4"/>
  <c r="C414" i="4"/>
  <c r="D414" i="4"/>
  <c r="E414" i="4"/>
  <c r="C415" i="4"/>
  <c r="D415" i="4"/>
  <c r="E415" i="4"/>
  <c r="C416" i="4"/>
  <c r="D416" i="4"/>
  <c r="E416" i="4"/>
  <c r="C417" i="4"/>
  <c r="D417" i="4"/>
  <c r="E417" i="4"/>
  <c r="C418" i="4"/>
  <c r="D418" i="4"/>
  <c r="E418" i="4"/>
  <c r="C419" i="4"/>
  <c r="D419" i="4"/>
  <c r="E419" i="4"/>
  <c r="C420" i="4"/>
  <c r="D420" i="4"/>
  <c r="E420" i="4"/>
  <c r="C421" i="4"/>
  <c r="D421" i="4"/>
  <c r="E421" i="4"/>
  <c r="C422" i="4"/>
  <c r="D422" i="4"/>
  <c r="E422" i="4"/>
  <c r="C423" i="4"/>
  <c r="D423" i="4"/>
  <c r="E423" i="4"/>
  <c r="C424" i="4"/>
  <c r="D424" i="4"/>
  <c r="E424" i="4"/>
  <c r="C425" i="4"/>
  <c r="D425" i="4"/>
  <c r="E425" i="4"/>
  <c r="C426" i="4"/>
  <c r="D426" i="4"/>
  <c r="E426" i="4"/>
  <c r="C427" i="4"/>
  <c r="D427" i="4"/>
  <c r="E427" i="4"/>
  <c r="C428" i="4"/>
  <c r="D428" i="4"/>
  <c r="E428" i="4"/>
  <c r="C429" i="4"/>
  <c r="D429" i="4"/>
  <c r="E429" i="4"/>
  <c r="C430" i="4"/>
  <c r="D430" i="4"/>
  <c r="E430" i="4"/>
  <c r="C431" i="4"/>
  <c r="D431" i="4"/>
  <c r="E431" i="4"/>
  <c r="C432" i="4"/>
  <c r="D432" i="4"/>
  <c r="E432" i="4"/>
  <c r="C433" i="4"/>
  <c r="D433" i="4"/>
  <c r="E433" i="4"/>
  <c r="C434" i="4"/>
  <c r="D434" i="4"/>
  <c r="E434" i="4"/>
  <c r="C435" i="4"/>
  <c r="D435" i="4"/>
  <c r="E435" i="4"/>
  <c r="C436" i="4"/>
  <c r="D436" i="4"/>
  <c r="E436" i="4"/>
  <c r="C437" i="4"/>
  <c r="D437" i="4"/>
  <c r="E437" i="4"/>
  <c r="C438" i="4"/>
  <c r="D438" i="4"/>
  <c r="E438" i="4"/>
  <c r="C439" i="4"/>
  <c r="D439" i="4"/>
  <c r="E439" i="4"/>
  <c r="C440" i="4"/>
  <c r="D440" i="4"/>
  <c r="E440" i="4"/>
  <c r="C441" i="4"/>
  <c r="D441" i="4"/>
  <c r="E441" i="4"/>
  <c r="C442" i="4"/>
  <c r="D442" i="4"/>
  <c r="E442" i="4"/>
  <c r="C443" i="4"/>
  <c r="D443" i="4"/>
  <c r="E443" i="4"/>
  <c r="C444" i="4"/>
  <c r="D444" i="4"/>
  <c r="E444" i="4"/>
  <c r="C445" i="4"/>
  <c r="D445" i="4"/>
  <c r="E445" i="4"/>
  <c r="C446" i="4"/>
  <c r="D446" i="4"/>
  <c r="E446" i="4"/>
  <c r="C447" i="4"/>
  <c r="D447" i="4"/>
  <c r="E447" i="4"/>
  <c r="C448" i="4"/>
  <c r="D448" i="4"/>
  <c r="E448" i="4"/>
  <c r="C449" i="4"/>
  <c r="D449" i="4"/>
  <c r="E449" i="4"/>
  <c r="C450" i="4"/>
  <c r="D450" i="4"/>
  <c r="E450" i="4"/>
  <c r="C451" i="4"/>
  <c r="D451" i="4"/>
  <c r="E451" i="4"/>
  <c r="C452" i="4"/>
  <c r="D452" i="4"/>
  <c r="E452" i="4"/>
  <c r="C453" i="4"/>
  <c r="D453" i="4"/>
  <c r="E453" i="4"/>
  <c r="C454" i="4"/>
  <c r="D454" i="4"/>
  <c r="E454" i="4"/>
  <c r="C455" i="4"/>
  <c r="D455" i="4"/>
  <c r="E455" i="4"/>
  <c r="C456" i="4"/>
  <c r="D456" i="4"/>
  <c r="E456" i="4"/>
  <c r="C457" i="4"/>
  <c r="D457" i="4"/>
  <c r="E457" i="4"/>
  <c r="C458" i="4"/>
  <c r="D458" i="4"/>
  <c r="E458" i="4"/>
  <c r="C459" i="4"/>
  <c r="D459" i="4"/>
  <c r="E459" i="4"/>
  <c r="C460" i="4"/>
  <c r="D460" i="4"/>
  <c r="E460" i="4"/>
  <c r="C461" i="4"/>
  <c r="D461" i="4"/>
  <c r="E461" i="4"/>
  <c r="C462" i="4"/>
  <c r="D462" i="4"/>
  <c r="E462" i="4"/>
  <c r="C463" i="4"/>
  <c r="D463" i="4"/>
  <c r="E463" i="4"/>
  <c r="C464" i="4"/>
  <c r="D464" i="4"/>
  <c r="E464" i="4"/>
  <c r="C465" i="4"/>
  <c r="D465" i="4"/>
  <c r="E465" i="4"/>
  <c r="C466" i="4"/>
  <c r="D466" i="4"/>
  <c r="E466" i="4"/>
  <c r="C467" i="4"/>
  <c r="D467" i="4"/>
  <c r="E467" i="4"/>
  <c r="C468" i="4"/>
  <c r="D468" i="4"/>
  <c r="E468" i="4"/>
  <c r="C469" i="4"/>
  <c r="D469" i="4"/>
  <c r="E469" i="4"/>
  <c r="C470" i="4"/>
  <c r="D470" i="4"/>
  <c r="E470" i="4"/>
  <c r="C471" i="4"/>
  <c r="D471" i="4"/>
  <c r="E471" i="4"/>
  <c r="C472" i="4"/>
  <c r="D472" i="4"/>
  <c r="E472" i="4"/>
  <c r="C473" i="4"/>
  <c r="D473" i="4"/>
  <c r="E473" i="4"/>
  <c r="C474" i="4"/>
  <c r="D474" i="4"/>
  <c r="E474" i="4"/>
  <c r="C475" i="4"/>
  <c r="D475" i="4"/>
  <c r="E475" i="4"/>
  <c r="C476" i="4"/>
  <c r="D476" i="4"/>
  <c r="E476" i="4"/>
  <c r="C477" i="4"/>
  <c r="D477" i="4"/>
  <c r="E477" i="4"/>
  <c r="C478" i="4"/>
  <c r="D478" i="4"/>
  <c r="E478" i="4"/>
  <c r="C479" i="4"/>
  <c r="D479" i="4"/>
  <c r="E479" i="4"/>
  <c r="C480" i="4"/>
  <c r="D480" i="4"/>
  <c r="E480" i="4"/>
  <c r="C481" i="4"/>
  <c r="D481" i="4"/>
  <c r="E481" i="4"/>
  <c r="C482" i="4"/>
  <c r="D482" i="4"/>
  <c r="E482" i="4"/>
  <c r="C483" i="4"/>
  <c r="D483" i="4"/>
  <c r="E483" i="4"/>
  <c r="C484" i="4"/>
  <c r="D484" i="4"/>
  <c r="E484" i="4"/>
  <c r="C485" i="4"/>
  <c r="D485" i="4"/>
  <c r="E485" i="4"/>
  <c r="C486" i="4"/>
  <c r="D486" i="4"/>
  <c r="E486" i="4"/>
  <c r="C487" i="4"/>
  <c r="D487" i="4"/>
  <c r="E487" i="4"/>
  <c r="C488" i="4"/>
  <c r="D488" i="4"/>
  <c r="E488" i="4"/>
  <c r="C489" i="4"/>
  <c r="D489" i="4"/>
  <c r="E489" i="4"/>
  <c r="C490" i="4"/>
  <c r="D490" i="4"/>
  <c r="E490" i="4"/>
  <c r="C491" i="4"/>
  <c r="D491" i="4"/>
  <c r="E491" i="4"/>
  <c r="C492" i="4"/>
  <c r="D492" i="4"/>
  <c r="E492" i="4"/>
  <c r="C493" i="4"/>
  <c r="D493" i="4"/>
  <c r="E493" i="4"/>
  <c r="C494" i="4"/>
  <c r="D494" i="4"/>
  <c r="E494" i="4"/>
  <c r="C495" i="4"/>
  <c r="D495" i="4"/>
  <c r="E495" i="4"/>
  <c r="C496" i="4"/>
  <c r="D496" i="4"/>
  <c r="E496" i="4"/>
  <c r="C497" i="4"/>
  <c r="D497" i="4"/>
  <c r="E497" i="4"/>
  <c r="C498" i="4"/>
  <c r="D498" i="4"/>
  <c r="E498" i="4"/>
  <c r="C499" i="4"/>
  <c r="D499" i="4"/>
  <c r="E499" i="4"/>
  <c r="C500" i="4"/>
  <c r="D500" i="4"/>
  <c r="E500" i="4"/>
  <c r="C501" i="4"/>
  <c r="D501" i="4"/>
  <c r="E501" i="4"/>
  <c r="C502" i="4"/>
  <c r="D502" i="4"/>
  <c r="E502" i="4"/>
  <c r="C503" i="4"/>
  <c r="D503" i="4"/>
  <c r="E503" i="4"/>
  <c r="C504" i="4"/>
  <c r="D504" i="4"/>
  <c r="E504" i="4"/>
  <c r="C505" i="4"/>
  <c r="D505" i="4"/>
  <c r="E505" i="4"/>
  <c r="C506" i="4"/>
  <c r="D506" i="4"/>
  <c r="E506" i="4"/>
  <c r="C507" i="4"/>
  <c r="D507" i="4"/>
  <c r="E507" i="4"/>
  <c r="C508" i="4"/>
  <c r="D508" i="4"/>
  <c r="E508" i="4"/>
  <c r="C509" i="4"/>
  <c r="D509" i="4"/>
  <c r="E509" i="4"/>
  <c r="C510" i="4"/>
  <c r="D510" i="4"/>
  <c r="E510" i="4"/>
  <c r="C511" i="4"/>
  <c r="D511" i="4"/>
  <c r="E511" i="4"/>
  <c r="C512" i="4"/>
  <c r="D512" i="4"/>
  <c r="E512" i="4"/>
  <c r="C18" i="4"/>
  <c r="D18" i="4"/>
  <c r="E18" i="4"/>
  <c r="C19" i="4"/>
  <c r="D19" i="4"/>
  <c r="E19" i="4"/>
  <c r="C20" i="4"/>
  <c r="D20" i="4"/>
  <c r="E20" i="4"/>
  <c r="C21" i="4"/>
  <c r="D21" i="4"/>
  <c r="E21" i="4"/>
  <c r="C22" i="4"/>
  <c r="D22" i="4"/>
  <c r="E22" i="4"/>
  <c r="C23" i="4"/>
  <c r="D23" i="4"/>
  <c r="E23" i="4"/>
  <c r="C24" i="4"/>
  <c r="D24" i="4"/>
  <c r="E24" i="4"/>
  <c r="C25" i="4"/>
  <c r="D25" i="4"/>
  <c r="E25" i="4"/>
  <c r="C26" i="4"/>
  <c r="D26" i="4"/>
  <c r="E26" i="4"/>
  <c r="C27" i="4"/>
  <c r="D27" i="4"/>
  <c r="E27" i="4"/>
  <c r="C28" i="4"/>
  <c r="D28" i="4"/>
  <c r="E28" i="4"/>
  <c r="C29" i="4"/>
  <c r="D29" i="4"/>
  <c r="E29" i="4"/>
  <c r="C30" i="4"/>
  <c r="D30" i="4"/>
  <c r="E30" i="4"/>
  <c r="C31" i="4"/>
  <c r="D31" i="4"/>
  <c r="E31" i="4"/>
  <c r="C32" i="4"/>
  <c r="D32" i="4"/>
  <c r="E32" i="4"/>
  <c r="C33" i="4"/>
  <c r="D33" i="4"/>
  <c r="E33" i="4"/>
  <c r="C34" i="4"/>
  <c r="D34" i="4"/>
  <c r="E34" i="4"/>
  <c r="C35" i="4"/>
  <c r="D35" i="4"/>
  <c r="E35" i="4"/>
  <c r="C36" i="4"/>
  <c r="D36" i="4"/>
  <c r="E36" i="4"/>
  <c r="C37" i="4"/>
  <c r="D37" i="4"/>
  <c r="E37" i="4"/>
  <c r="C38" i="4"/>
  <c r="D38" i="4"/>
  <c r="E38" i="4"/>
  <c r="C39" i="4"/>
  <c r="D39" i="4"/>
  <c r="E39" i="4"/>
  <c r="C40" i="4"/>
  <c r="D40" i="4"/>
  <c r="E40" i="4"/>
  <c r="C41" i="4"/>
  <c r="D41" i="4"/>
  <c r="E41" i="4"/>
  <c r="C42" i="4"/>
  <c r="D42" i="4"/>
  <c r="E42" i="4"/>
  <c r="C43" i="4"/>
  <c r="D43" i="4"/>
  <c r="E43" i="4"/>
  <c r="C44" i="4"/>
  <c r="D44" i="4"/>
  <c r="E44" i="4"/>
  <c r="C13" i="4"/>
  <c r="D13" i="4"/>
  <c r="E13" i="4"/>
  <c r="C14" i="4"/>
  <c r="D14" i="4"/>
  <c r="E14" i="4"/>
  <c r="C15" i="4"/>
  <c r="D15" i="4"/>
  <c r="E15" i="4"/>
  <c r="C16" i="4"/>
  <c r="D16" i="4"/>
  <c r="E16" i="4"/>
  <c r="C17" i="4"/>
  <c r="D17" i="4"/>
  <c r="E17" i="4"/>
  <c r="A509" i="4"/>
  <c r="A510" i="4" s="1"/>
  <c r="A511" i="4" s="1"/>
  <c r="A512" i="4" s="1"/>
  <c r="A504" i="4"/>
  <c r="A505" i="4" s="1"/>
  <c r="A506" i="4" s="1"/>
  <c r="A507" i="4" s="1"/>
  <c r="A499" i="4"/>
  <c r="A500" i="4" s="1"/>
  <c r="A501" i="4" s="1"/>
  <c r="A502" i="4" s="1"/>
  <c r="A494" i="4"/>
  <c r="A495" i="4" s="1"/>
  <c r="A496" i="4" s="1"/>
  <c r="A497" i="4" s="1"/>
  <c r="A489" i="4"/>
  <c r="A490" i="4" s="1"/>
  <c r="A491" i="4" s="1"/>
  <c r="A492" i="4" s="1"/>
  <c r="A484" i="4"/>
  <c r="A485" i="4" s="1"/>
  <c r="A486" i="4" s="1"/>
  <c r="A487" i="4" s="1"/>
  <c r="A479" i="4"/>
  <c r="A480" i="4" s="1"/>
  <c r="A481" i="4" s="1"/>
  <c r="A482" i="4" s="1"/>
  <c r="A474" i="4"/>
  <c r="A475" i="4" s="1"/>
  <c r="A476" i="4" s="1"/>
  <c r="A477" i="4" s="1"/>
  <c r="A469" i="4"/>
  <c r="A470" i="4" s="1"/>
  <c r="A471" i="4" s="1"/>
  <c r="A472" i="4" s="1"/>
  <c r="A464" i="4"/>
  <c r="A465" i="4" s="1"/>
  <c r="A466" i="4" s="1"/>
  <c r="A467" i="4" s="1"/>
  <c r="A459" i="4"/>
  <c r="A460" i="4" s="1"/>
  <c r="A461" i="4" s="1"/>
  <c r="A462" i="4" s="1"/>
  <c r="A454" i="4"/>
  <c r="A455" i="4" s="1"/>
  <c r="A456" i="4" s="1"/>
  <c r="A457" i="4" s="1"/>
  <c r="A449" i="4"/>
  <c r="A450" i="4" s="1"/>
  <c r="A451" i="4" s="1"/>
  <c r="A452" i="4" s="1"/>
  <c r="A444" i="4"/>
  <c r="A445" i="4" s="1"/>
  <c r="A446" i="4" s="1"/>
  <c r="A447" i="4" s="1"/>
  <c r="A439" i="4"/>
  <c r="A440" i="4" s="1"/>
  <c r="A441" i="4" s="1"/>
  <c r="A442" i="4" s="1"/>
  <c r="A434" i="4"/>
  <c r="A435" i="4" s="1"/>
  <c r="A436" i="4" s="1"/>
  <c r="A437" i="4" s="1"/>
  <c r="A429" i="4"/>
  <c r="A430" i="4" s="1"/>
  <c r="A431" i="4" s="1"/>
  <c r="A432" i="4" s="1"/>
  <c r="A424" i="4"/>
  <c r="A425" i="4" s="1"/>
  <c r="A426" i="4" s="1"/>
  <c r="A427" i="4" s="1"/>
  <c r="A419" i="4"/>
  <c r="A420" i="4" s="1"/>
  <c r="A421" i="4" s="1"/>
  <c r="A422" i="4" s="1"/>
  <c r="A414" i="4"/>
  <c r="A415" i="4" s="1"/>
  <c r="A416" i="4" s="1"/>
  <c r="A417" i="4" s="1"/>
  <c r="A410" i="4"/>
  <c r="A411" i="4" s="1"/>
  <c r="A412" i="4" s="1"/>
  <c r="A409" i="4"/>
  <c r="A404" i="4"/>
  <c r="A405" i="4" s="1"/>
  <c r="A406" i="4" s="1"/>
  <c r="A407" i="4" s="1"/>
  <c r="A399" i="4"/>
  <c r="A400" i="4" s="1"/>
  <c r="A401" i="4" s="1"/>
  <c r="A402" i="4" s="1"/>
  <c r="A394" i="4"/>
  <c r="A395" i="4" s="1"/>
  <c r="A396" i="4" s="1"/>
  <c r="A397" i="4" s="1"/>
  <c r="A389" i="4"/>
  <c r="A390" i="4" s="1"/>
  <c r="A391" i="4" s="1"/>
  <c r="A392" i="4" s="1"/>
  <c r="A384" i="4"/>
  <c r="A385" i="4" s="1"/>
  <c r="A386" i="4" s="1"/>
  <c r="A387" i="4" s="1"/>
  <c r="A379" i="4"/>
  <c r="A380" i="4" s="1"/>
  <c r="A381" i="4" s="1"/>
  <c r="A382" i="4" s="1"/>
  <c r="A374" i="4"/>
  <c r="A375" i="4" s="1"/>
  <c r="A376" i="4" s="1"/>
  <c r="A377" i="4" s="1"/>
  <c r="A369" i="4"/>
  <c r="A370" i="4" s="1"/>
  <c r="A371" i="4" s="1"/>
  <c r="A372" i="4" s="1"/>
  <c r="A365" i="4"/>
  <c r="A366" i="4" s="1"/>
  <c r="A367" i="4" s="1"/>
  <c r="A364" i="4"/>
  <c r="A359" i="4"/>
  <c r="A360" i="4" s="1"/>
  <c r="A361" i="4" s="1"/>
  <c r="A362" i="4" s="1"/>
  <c r="A354" i="4"/>
  <c r="A355" i="4" s="1"/>
  <c r="A356" i="4" s="1"/>
  <c r="A357" i="4" s="1"/>
  <c r="A349" i="4"/>
  <c r="A350" i="4" s="1"/>
  <c r="A351" i="4" s="1"/>
  <c r="A352" i="4" s="1"/>
  <c r="A344" i="4"/>
  <c r="A345" i="4" s="1"/>
  <c r="A346" i="4" s="1"/>
  <c r="A347" i="4" s="1"/>
  <c r="A339" i="4"/>
  <c r="A340" i="4" s="1"/>
  <c r="A341" i="4" s="1"/>
  <c r="A342" i="4" s="1"/>
  <c r="A334" i="4"/>
  <c r="A335" i="4" s="1"/>
  <c r="A336" i="4" s="1"/>
  <c r="A337" i="4" s="1"/>
  <c r="A329" i="4"/>
  <c r="A330" i="4" s="1"/>
  <c r="A331" i="4" s="1"/>
  <c r="A332" i="4" s="1"/>
  <c r="A324" i="4"/>
  <c r="A325" i="4" s="1"/>
  <c r="A326" i="4" s="1"/>
  <c r="A327" i="4" s="1"/>
  <c r="A319" i="4"/>
  <c r="A320" i="4" s="1"/>
  <c r="A321" i="4" s="1"/>
  <c r="A322" i="4" s="1"/>
  <c r="A314" i="4"/>
  <c r="A315" i="4" s="1"/>
  <c r="A316" i="4" s="1"/>
  <c r="A317" i="4" s="1"/>
  <c r="A309" i="4"/>
  <c r="A310" i="4" s="1"/>
  <c r="A311" i="4" s="1"/>
  <c r="A312" i="4" s="1"/>
  <c r="A304" i="4"/>
  <c r="A305" i="4" s="1"/>
  <c r="A306" i="4" s="1"/>
  <c r="A307" i="4" s="1"/>
  <c r="A299" i="4"/>
  <c r="A300" i="4" s="1"/>
  <c r="A301" i="4" s="1"/>
  <c r="A302" i="4" s="1"/>
  <c r="A294" i="4"/>
  <c r="A295" i="4" s="1"/>
  <c r="A296" i="4" s="1"/>
  <c r="A297" i="4" s="1"/>
  <c r="A289" i="4"/>
  <c r="A290" i="4" s="1"/>
  <c r="A291" i="4" s="1"/>
  <c r="A292" i="4" s="1"/>
  <c r="A284" i="4"/>
  <c r="A285" i="4" s="1"/>
  <c r="A286" i="4" s="1"/>
  <c r="A287" i="4" s="1"/>
  <c r="A279" i="4"/>
  <c r="A280" i="4" s="1"/>
  <c r="A281" i="4" s="1"/>
  <c r="A282" i="4" s="1"/>
  <c r="A274" i="4"/>
  <c r="A275" i="4" s="1"/>
  <c r="A276" i="4" s="1"/>
  <c r="A277" i="4" s="1"/>
  <c r="A269" i="4"/>
  <c r="A270" i="4" s="1"/>
  <c r="A271" i="4" s="1"/>
  <c r="A272" i="4" s="1"/>
  <c r="A264" i="4"/>
  <c r="A265" i="4" s="1"/>
  <c r="A266" i="4" s="1"/>
  <c r="A267" i="4" s="1"/>
  <c r="A259" i="4"/>
  <c r="A260" i="4" s="1"/>
  <c r="A261" i="4" s="1"/>
  <c r="A262" i="4" s="1"/>
  <c r="A254" i="4"/>
  <c r="A255" i="4" s="1"/>
  <c r="A256" i="4" s="1"/>
  <c r="A257" i="4" s="1"/>
  <c r="A249" i="4"/>
  <c r="A250" i="4" s="1"/>
  <c r="A251" i="4" s="1"/>
  <c r="A252" i="4" s="1"/>
  <c r="A244" i="4"/>
  <c r="A245" i="4" s="1"/>
  <c r="A246" i="4" s="1"/>
  <c r="A247" i="4" s="1"/>
  <c r="A239" i="4"/>
  <c r="A240" i="4" s="1"/>
  <c r="A241" i="4" s="1"/>
  <c r="A242" i="4" s="1"/>
  <c r="A234" i="4"/>
  <c r="A235" i="4" s="1"/>
  <c r="A236" i="4" s="1"/>
  <c r="A237" i="4" s="1"/>
  <c r="A229" i="4"/>
  <c r="A230" i="4" s="1"/>
  <c r="A231" i="4" s="1"/>
  <c r="A232" i="4" s="1"/>
  <c r="A224" i="4"/>
  <c r="A225" i="4" s="1"/>
  <c r="A226" i="4" s="1"/>
  <c r="A227" i="4" s="1"/>
  <c r="A219" i="4"/>
  <c r="A220" i="4" s="1"/>
  <c r="A221" i="4" s="1"/>
  <c r="A222" i="4" s="1"/>
  <c r="A214" i="4"/>
  <c r="A215" i="4" s="1"/>
  <c r="A216" i="4" s="1"/>
  <c r="A217" i="4" s="1"/>
  <c r="A209" i="4"/>
  <c r="A210" i="4" s="1"/>
  <c r="A211" i="4" s="1"/>
  <c r="A212" i="4" s="1"/>
  <c r="A204" i="4"/>
  <c r="A205" i="4" s="1"/>
  <c r="A206" i="4" s="1"/>
  <c r="A207" i="4" s="1"/>
  <c r="A199" i="4"/>
  <c r="A200" i="4" s="1"/>
  <c r="A201" i="4" s="1"/>
  <c r="A202" i="4" s="1"/>
  <c r="A194" i="4"/>
  <c r="A195" i="4" s="1"/>
  <c r="A196" i="4" s="1"/>
  <c r="A197" i="4" s="1"/>
  <c r="A189" i="4"/>
  <c r="A190" i="4" s="1"/>
  <c r="A191" i="4" s="1"/>
  <c r="A192" i="4" s="1"/>
  <c r="A184" i="4"/>
  <c r="A185" i="4" s="1"/>
  <c r="A186" i="4" s="1"/>
  <c r="A187" i="4" s="1"/>
  <c r="A179" i="4"/>
  <c r="A180" i="4" s="1"/>
  <c r="A181" i="4" s="1"/>
  <c r="A182" i="4" s="1"/>
  <c r="A174" i="4"/>
  <c r="A175" i="4" s="1"/>
  <c r="A176" i="4" s="1"/>
  <c r="A177" i="4" s="1"/>
  <c r="A169" i="4"/>
  <c r="A170" i="4" s="1"/>
  <c r="A171" i="4" s="1"/>
  <c r="A172" i="4" s="1"/>
  <c r="A164" i="4"/>
  <c r="A165" i="4" s="1"/>
  <c r="A166" i="4" s="1"/>
  <c r="A167" i="4" s="1"/>
  <c r="A159" i="4"/>
  <c r="A160" i="4" s="1"/>
  <c r="A161" i="4" s="1"/>
  <c r="A162" i="4" s="1"/>
  <c r="A154" i="4"/>
  <c r="A155" i="4" s="1"/>
  <c r="A156" i="4" s="1"/>
  <c r="A157" i="4" s="1"/>
  <c r="A149" i="4"/>
  <c r="A150" i="4" s="1"/>
  <c r="A151" i="4" s="1"/>
  <c r="A152" i="4" s="1"/>
  <c r="A144" i="4"/>
  <c r="A145" i="4" s="1"/>
  <c r="A146" i="4" s="1"/>
  <c r="A147" i="4" s="1"/>
  <c r="A139" i="4"/>
  <c r="A140" i="4" s="1"/>
  <c r="A141" i="4" s="1"/>
  <c r="A142" i="4" s="1"/>
  <c r="A134" i="4"/>
  <c r="A135" i="4" s="1"/>
  <c r="A136" i="4" s="1"/>
  <c r="A137" i="4" s="1"/>
  <c r="A129" i="4"/>
  <c r="A130" i="4" s="1"/>
  <c r="A131" i="4" s="1"/>
  <c r="A132" i="4" s="1"/>
  <c r="A124" i="4"/>
  <c r="A125" i="4" s="1"/>
  <c r="A126" i="4" s="1"/>
  <c r="A127" i="4" s="1"/>
  <c r="A119" i="4"/>
  <c r="A120" i="4" s="1"/>
  <c r="A121" i="4" s="1"/>
  <c r="A122" i="4" s="1"/>
  <c r="A114" i="4"/>
  <c r="A115" i="4" s="1"/>
  <c r="A116" i="4" s="1"/>
  <c r="A117" i="4" s="1"/>
  <c r="A109" i="4"/>
  <c r="A110" i="4" s="1"/>
  <c r="A111" i="4" s="1"/>
  <c r="A112" i="4" s="1"/>
  <c r="A104" i="4"/>
  <c r="A105" i="4" s="1"/>
  <c r="A106" i="4" s="1"/>
  <c r="A107" i="4" s="1"/>
  <c r="A99" i="4"/>
  <c r="A100" i="4" s="1"/>
  <c r="A101" i="4" s="1"/>
  <c r="A102" i="4" s="1"/>
  <c r="A94" i="4"/>
  <c r="A95" i="4" s="1"/>
  <c r="A96" i="4" s="1"/>
  <c r="A97" i="4" s="1"/>
  <c r="A89" i="4"/>
  <c r="A90" i="4" s="1"/>
  <c r="A91" i="4" s="1"/>
  <c r="A92" i="4" s="1"/>
  <c r="A84" i="4"/>
  <c r="A85" i="4" s="1"/>
  <c r="A86" i="4" s="1"/>
  <c r="A87" i="4" s="1"/>
  <c r="A79" i="4"/>
  <c r="A80" i="4" s="1"/>
  <c r="A81" i="4" s="1"/>
  <c r="A82" i="4" s="1"/>
  <c r="A74" i="4"/>
  <c r="A75" i="4" s="1"/>
  <c r="A76" i="4" s="1"/>
  <c r="A77" i="4" s="1"/>
  <c r="A69" i="4"/>
  <c r="A70" i="4" s="1"/>
  <c r="A71" i="4" s="1"/>
  <c r="A72" i="4" s="1"/>
  <c r="A64" i="4"/>
  <c r="A65" i="4" s="1"/>
  <c r="A66" i="4" s="1"/>
  <c r="A67" i="4" s="1"/>
  <c r="A59" i="4"/>
  <c r="A60" i="4" s="1"/>
  <c r="A61" i="4" s="1"/>
  <c r="A62" i="4" s="1"/>
  <c r="A54" i="4"/>
  <c r="A55" i="4" s="1"/>
  <c r="A56" i="4" s="1"/>
  <c r="A57" i="4" s="1"/>
  <c r="A49" i="4"/>
  <c r="A50" i="4" s="1"/>
  <c r="A51" i="4" s="1"/>
  <c r="A52" i="4" s="1"/>
  <c r="A44" i="4"/>
  <c r="A45" i="4" s="1"/>
  <c r="A46" i="4" s="1"/>
  <c r="A47" i="4" s="1"/>
  <c r="A39" i="4"/>
  <c r="A40" i="4" s="1"/>
  <c r="A41" i="4" s="1"/>
  <c r="A42" i="4" s="1"/>
  <c r="A34" i="4"/>
  <c r="A35" i="4" s="1"/>
  <c r="A36" i="4" s="1"/>
  <c r="A37" i="4" s="1"/>
  <c r="A29" i="4"/>
  <c r="A30" i="4" s="1"/>
  <c r="A31" i="4" s="1"/>
  <c r="A32" i="4" s="1"/>
  <c r="A24" i="4"/>
  <c r="A25" i="4" s="1"/>
  <c r="A26" i="4" s="1"/>
  <c r="A27" i="4" s="1"/>
  <c r="A19" i="4"/>
  <c r="A20" i="4" s="1"/>
  <c r="A21" i="4" s="1"/>
  <c r="A22" i="4" s="1"/>
  <c r="A14" i="4"/>
  <c r="A15" i="4" s="1"/>
  <c r="A16" i="4" s="1"/>
  <c r="A17" i="4" s="1"/>
  <c r="B46" i="3" a="1"/>
  <c r="B46" i="3" s="1"/>
  <c r="B13" i="4" s="1"/>
  <c r="H51" i="3" a="1"/>
  <c r="H51" i="3" s="1"/>
  <c r="H46" i="3" a="1"/>
  <c r="H46" i="3" s="1"/>
  <c r="C63" i="6" l="1" a="1"/>
  <c r="C63" i="6" s="1"/>
  <c r="C51" i="6" a="1"/>
  <c r="C51" i="6" s="1"/>
  <c r="C39" i="6" a="1"/>
  <c r="C39" i="6" s="1"/>
  <c r="C55" i="6" a="1"/>
  <c r="C55" i="6" s="1"/>
  <c r="T97" i="6" a="1"/>
  <c r="T97" i="6" s="1"/>
  <c r="E97" i="6" a="1"/>
  <c r="E97" i="6" s="1"/>
  <c r="C75" i="6" a="1"/>
  <c r="C75" i="6" s="1"/>
  <c r="C87" i="6" a="1"/>
  <c r="C87" i="6" s="1"/>
  <c r="H91" i="6" a="1"/>
  <c r="H91" i="6" s="1"/>
  <c r="C19" i="6" a="1"/>
  <c r="C19" i="6" s="1"/>
  <c r="G100" i="6" a="1"/>
  <c r="G100" i="6" s="1"/>
  <c r="S97" i="6" a="1"/>
  <c r="S97" i="6" s="1"/>
  <c r="G94" i="6" a="1"/>
  <c r="G94" i="6" s="1"/>
  <c r="C8" i="6" a="1"/>
  <c r="C8" i="6" s="1"/>
  <c r="C43" i="6" a="1"/>
  <c r="C43" i="6" s="1"/>
  <c r="K102" i="6" a="1"/>
  <c r="K102" i="6" s="1"/>
  <c r="P77" i="6" a="1"/>
  <c r="P77" i="6" s="1"/>
  <c r="D102" i="6" a="1"/>
  <c r="D102" i="6" s="1"/>
  <c r="D66" i="6" a="1"/>
  <c r="D66" i="6" s="1"/>
  <c r="D54" i="6" a="1"/>
  <c r="D54" i="6" s="1"/>
  <c r="T73" i="6" a="1"/>
  <c r="T73" i="6" s="1"/>
  <c r="D7" i="6" a="1"/>
  <c r="D7" i="6" s="1"/>
  <c r="C7" i="6" a="1"/>
  <c r="C7" i="6" s="1"/>
  <c r="C83" i="6" a="1"/>
  <c r="C83" i="6" s="1"/>
  <c r="X96" i="6" a="1"/>
  <c r="X96" i="6" s="1"/>
  <c r="H70" i="6" a="1"/>
  <c r="H70" i="6" s="1"/>
  <c r="T64" i="6" a="1"/>
  <c r="T64" i="6" s="1"/>
  <c r="E85" i="6" a="1"/>
  <c r="E85" i="6" s="1"/>
  <c r="C49" i="6" a="1"/>
  <c r="C49" i="6" s="1"/>
  <c r="U101" i="6" a="1"/>
  <c r="U101" i="6" s="1"/>
  <c r="I101" i="6" a="1"/>
  <c r="I101" i="6" s="1"/>
  <c r="P101" i="6" a="1"/>
  <c r="P101" i="6" s="1"/>
  <c r="H67" i="6" a="1"/>
  <c r="H67" i="6" s="1"/>
  <c r="C25" i="6" a="1"/>
  <c r="C25" i="6" s="1"/>
  <c r="M100" i="6" a="1"/>
  <c r="M100" i="6" s="1"/>
  <c r="D47" i="6" a="1"/>
  <c r="D47" i="6" s="1"/>
  <c r="T79" i="6" a="1"/>
  <c r="T79" i="6" s="1"/>
  <c r="C37" i="6" a="1"/>
  <c r="C37" i="6" s="1"/>
  <c r="C17" i="6" a="1"/>
  <c r="C17" i="6" s="1"/>
  <c r="Y100" i="6" a="1"/>
  <c r="Y100" i="6" s="1"/>
  <c r="D27" i="6" a="1"/>
  <c r="D27" i="6" s="1"/>
  <c r="T91" i="6" a="1"/>
  <c r="T91" i="6" s="1"/>
  <c r="X87" i="6" a="1"/>
  <c r="X87" i="6" s="1"/>
  <c r="C99" i="6" a="1"/>
  <c r="C99" i="6" s="1"/>
  <c r="C47" i="6" a="1"/>
  <c r="C47" i="6" s="1"/>
  <c r="C85" i="6" a="1"/>
  <c r="C85" i="6" s="1"/>
  <c r="E5" i="6" a="1"/>
  <c r="E5" i="6" s="1"/>
  <c r="G91" i="6" a="1"/>
  <c r="G91" i="6" s="1"/>
  <c r="W90" i="6" a="1"/>
  <c r="W90" i="6" s="1"/>
  <c r="S88" i="6" a="1"/>
  <c r="S88" i="6" s="1"/>
  <c r="G85" i="6" a="1"/>
  <c r="G85" i="6" s="1"/>
  <c r="K84" i="6" a="1"/>
  <c r="K84" i="6" s="1"/>
  <c r="S82" i="6" a="1"/>
  <c r="S82" i="6" s="1"/>
  <c r="W81" i="6" a="1"/>
  <c r="W81" i="6" s="1"/>
  <c r="O80" i="6" a="1"/>
  <c r="O80" i="6" s="1"/>
  <c r="G79" i="6" a="1"/>
  <c r="G79" i="6" s="1"/>
  <c r="K78" i="6" a="1"/>
  <c r="K78" i="6" s="1"/>
  <c r="W75" i="6" a="1"/>
  <c r="W75" i="6" s="1"/>
  <c r="O74" i="6" a="1"/>
  <c r="O74" i="6" s="1"/>
  <c r="K72" i="6" a="1"/>
  <c r="K72" i="6" s="1"/>
  <c r="O71" i="6" a="1"/>
  <c r="O71" i="6" s="1"/>
  <c r="E82" i="6" a="1"/>
  <c r="E82" i="6" s="1"/>
  <c r="E42" i="6" a="1"/>
  <c r="E42" i="6" s="1"/>
  <c r="E38" i="6" a="1"/>
  <c r="E38" i="6" s="1"/>
  <c r="E26" i="6" a="1"/>
  <c r="E26" i="6" s="1"/>
  <c r="Z102" i="6" a="1"/>
  <c r="Z102" i="6" s="1"/>
  <c r="R100" i="6" a="1"/>
  <c r="R100" i="6" s="1"/>
  <c r="Z99" i="6" a="1"/>
  <c r="Z99" i="6" s="1"/>
  <c r="V99" i="6" a="1"/>
  <c r="V99" i="6" s="1"/>
  <c r="N98" i="6" a="1"/>
  <c r="N98" i="6" s="1"/>
  <c r="Z96" i="6" a="1"/>
  <c r="Z96" i="6" s="1"/>
  <c r="J96" i="6" a="1"/>
  <c r="J96" i="6" s="1"/>
  <c r="Z93" i="6" a="1"/>
  <c r="Z93" i="6" s="1"/>
  <c r="V93" i="6" a="1"/>
  <c r="V93" i="6" s="1"/>
  <c r="D22" i="6" a="1"/>
  <c r="D22" i="6" s="1"/>
  <c r="D18" i="6" a="1"/>
  <c r="D18" i="6" s="1"/>
  <c r="D14" i="6" a="1"/>
  <c r="D14" i="6" s="1"/>
  <c r="I102" i="6" a="1"/>
  <c r="I102" i="6" s="1"/>
  <c r="Y101" i="6" a="1"/>
  <c r="Y101" i="6" s="1"/>
  <c r="U99" i="6" a="1"/>
  <c r="U99" i="6" s="1"/>
  <c r="I96" i="6" a="1"/>
  <c r="I96" i="6" s="1"/>
  <c r="U93" i="6" a="1"/>
  <c r="U93" i="6" s="1"/>
  <c r="I93" i="6" a="1"/>
  <c r="I93" i="6" s="1"/>
  <c r="Y92" i="6" a="1"/>
  <c r="Y92" i="6" s="1"/>
  <c r="Q91" i="6" a="1"/>
  <c r="Q91" i="6" s="1"/>
  <c r="M89" i="6" a="1"/>
  <c r="M89" i="6" s="1"/>
  <c r="C86" i="6" a="1"/>
  <c r="C86" i="6" s="1"/>
  <c r="C82" i="6" a="1"/>
  <c r="C82" i="6" s="1"/>
  <c r="C78" i="6" a="1"/>
  <c r="C78" i="6" s="1"/>
  <c r="C70" i="6" a="1"/>
  <c r="C70" i="6" s="1"/>
  <c r="C38" i="6" a="1"/>
  <c r="C38" i="6" s="1"/>
  <c r="C34" i="6" a="1"/>
  <c r="C34" i="6" s="1"/>
  <c r="C30" i="6" a="1"/>
  <c r="C30" i="6" s="1"/>
  <c r="C22" i="6" a="1"/>
  <c r="C22" i="6" s="1"/>
  <c r="P100" i="6" a="1"/>
  <c r="P100" i="6" s="1"/>
  <c r="E17" i="6" a="1"/>
  <c r="E17" i="6" s="1"/>
  <c r="E13" i="6" a="1"/>
  <c r="E13" i="6" s="1"/>
  <c r="G99" i="6" a="1"/>
  <c r="G99" i="6" s="1"/>
  <c r="O97" i="6" a="1"/>
  <c r="O97" i="6" s="1"/>
  <c r="S96" i="6" a="1"/>
  <c r="S96" i="6" s="1"/>
  <c r="K95" i="6" a="1"/>
  <c r="K95" i="6" s="1"/>
  <c r="G93" i="6" a="1"/>
  <c r="G93" i="6" s="1"/>
  <c r="W92" i="6" a="1"/>
  <c r="W92" i="6" s="1"/>
  <c r="S90" i="6" a="1"/>
  <c r="S90" i="6" s="1"/>
  <c r="G87" i="6" a="1"/>
  <c r="G87" i="6" s="1"/>
  <c r="K86" i="6" a="1"/>
  <c r="K86" i="6" s="1"/>
  <c r="S84" i="6" a="1"/>
  <c r="S84" i="6" s="1"/>
  <c r="W83" i="6" a="1"/>
  <c r="W83" i="6" s="1"/>
  <c r="D97" i="6" a="1"/>
  <c r="D97" i="6" s="1"/>
  <c r="D93" i="6" a="1"/>
  <c r="D93" i="6" s="1"/>
  <c r="D89" i="6" a="1"/>
  <c r="D89" i="6" s="1"/>
  <c r="D81" i="6" a="1"/>
  <c r="D81" i="6" s="1"/>
  <c r="D49" i="6" a="1"/>
  <c r="D49" i="6" s="1"/>
  <c r="D45" i="6" a="1"/>
  <c r="D45" i="6" s="1"/>
  <c r="D41" i="6" a="1"/>
  <c r="D41" i="6" s="1"/>
  <c r="D33" i="6" a="1"/>
  <c r="D33" i="6" s="1"/>
  <c r="Z101" i="6" a="1"/>
  <c r="Z101" i="6" s="1"/>
  <c r="U95" i="6" a="1"/>
  <c r="U95" i="6" s="1"/>
  <c r="Q93" i="6" a="1"/>
  <c r="Q93" i="6" s="1"/>
  <c r="Q87" i="6" a="1"/>
  <c r="Q87" i="6" s="1"/>
  <c r="U86" i="6" a="1"/>
  <c r="U86" i="6" s="1"/>
  <c r="M85" i="6" a="1"/>
  <c r="M85" i="6" s="1"/>
  <c r="I83" i="6" a="1"/>
  <c r="I83" i="6" s="1"/>
  <c r="Y82" i="6" a="1"/>
  <c r="Y82" i="6" s="1"/>
  <c r="U80" i="6" a="1"/>
  <c r="U80" i="6" s="1"/>
  <c r="I77" i="6" a="1"/>
  <c r="I77" i="6" s="1"/>
  <c r="U74" i="6" a="1"/>
  <c r="U74" i="6" s="1"/>
  <c r="E52" i="6" a="1"/>
  <c r="E52" i="6" s="1"/>
  <c r="E48" i="6" a="1"/>
  <c r="E48" i="6" s="1"/>
  <c r="E44" i="6" a="1"/>
  <c r="E44" i="6" s="1"/>
  <c r="E36" i="6" a="1"/>
  <c r="E36" i="6" s="1"/>
  <c r="H101" i="6" a="1"/>
  <c r="H101" i="6" s="1"/>
  <c r="P99" i="6" a="1"/>
  <c r="P99" i="6" s="1"/>
  <c r="T98" i="6" a="1"/>
  <c r="T98" i="6" s="1"/>
  <c r="L97" i="6" a="1"/>
  <c r="L97" i="6" s="1"/>
  <c r="H95" i="6" a="1"/>
  <c r="H95" i="6" s="1"/>
  <c r="X94" i="6" a="1"/>
  <c r="X94" i="6" s="1"/>
  <c r="D84" i="6" a="1"/>
  <c r="D84" i="6" s="1"/>
  <c r="D76" i="6" a="1"/>
  <c r="D76" i="6" s="1"/>
  <c r="D36" i="6" a="1"/>
  <c r="D36" i="6" s="1"/>
  <c r="D16" i="6" a="1"/>
  <c r="D16" i="6" s="1"/>
  <c r="O102" i="6" a="1"/>
  <c r="O102" i="6" s="1"/>
  <c r="K97" i="6" a="1"/>
  <c r="K97" i="6" s="1"/>
  <c r="O96" i="6" a="1"/>
  <c r="O96" i="6" s="1"/>
  <c r="G95" i="6" a="1"/>
  <c r="G95" i="6" s="1"/>
  <c r="W94" i="6" a="1"/>
  <c r="W94" i="6" s="1"/>
  <c r="S92" i="6" a="1"/>
  <c r="S92" i="6" s="1"/>
  <c r="O90" i="6" a="1"/>
  <c r="O90" i="6" s="1"/>
  <c r="D40" i="6" a="1"/>
  <c r="D40" i="6" s="1"/>
  <c r="C60" i="6" a="1"/>
  <c r="C60" i="6" s="1"/>
  <c r="C56" i="6" a="1"/>
  <c r="C56" i="6" s="1"/>
  <c r="C44" i="6" a="1"/>
  <c r="C44" i="6" s="1"/>
  <c r="C12" i="6" a="1"/>
  <c r="C12" i="6" s="1"/>
  <c r="N102" i="6" a="1"/>
  <c r="N102" i="6" s="1"/>
  <c r="D100" i="6" a="1"/>
  <c r="D100" i="6" s="1"/>
  <c r="D96" i="6" a="1"/>
  <c r="D96" i="6" s="1"/>
  <c r="D92" i="6" a="1"/>
  <c r="D92" i="6" s="1"/>
  <c r="D88" i="6" a="1"/>
  <c r="D88" i="6" s="1"/>
  <c r="D64" i="6" a="1"/>
  <c r="D64" i="6" s="1"/>
  <c r="D60" i="6" a="1"/>
  <c r="D60" i="6" s="1"/>
  <c r="D32" i="6" a="1"/>
  <c r="D32" i="6" s="1"/>
  <c r="D28" i="6" a="1"/>
  <c r="D28" i="6" s="1"/>
  <c r="D24" i="6" a="1"/>
  <c r="D24" i="6" s="1"/>
  <c r="C5" i="6" a="1"/>
  <c r="C5" i="6" s="1"/>
  <c r="C76" i="6" a="1"/>
  <c r="C76" i="6" s="1"/>
  <c r="E83" i="6" a="1"/>
  <c r="E83" i="6" s="1"/>
  <c r="E79" i="6" a="1"/>
  <c r="E79" i="6" s="1"/>
  <c r="E75" i="6" a="1"/>
  <c r="E75" i="6" s="1"/>
  <c r="E67" i="6" a="1"/>
  <c r="E67" i="6" s="1"/>
  <c r="E35" i="6" a="1"/>
  <c r="E35" i="6" s="1"/>
  <c r="E31" i="6" a="1"/>
  <c r="E31" i="6" s="1"/>
  <c r="E27" i="6" a="1"/>
  <c r="E27" i="6" s="1"/>
  <c r="E19" i="6" a="1"/>
  <c r="E19" i="6" s="1"/>
  <c r="G67" i="6" a="1"/>
  <c r="G67" i="6" s="1"/>
  <c r="O65" i="6" a="1"/>
  <c r="O65" i="6" s="1"/>
  <c r="S64" i="6" a="1"/>
  <c r="S64" i="6" s="1"/>
  <c r="K63" i="6" a="1"/>
  <c r="K63" i="6" s="1"/>
  <c r="W60" i="6" a="1"/>
  <c r="W60" i="6" s="1"/>
  <c r="S58" i="6" a="1"/>
  <c r="S58" i="6" s="1"/>
  <c r="G55" i="6" a="1"/>
  <c r="G55" i="6" s="1"/>
  <c r="K54" i="6" a="1"/>
  <c r="K54" i="6" s="1"/>
  <c r="S52" i="6" a="1"/>
  <c r="S52" i="6" s="1"/>
  <c r="W51" i="6" a="1"/>
  <c r="W51" i="6" s="1"/>
  <c r="O50" i="6" a="1"/>
  <c r="O50" i="6" s="1"/>
  <c r="Z90" i="6" a="1"/>
  <c r="Z90" i="6" s="1"/>
  <c r="J90" i="6" a="1"/>
  <c r="J90" i="6" s="1"/>
  <c r="R88" i="6" a="1"/>
  <c r="R88" i="6" s="1"/>
  <c r="Z87" i="6" a="1"/>
  <c r="Z87" i="6" s="1"/>
  <c r="V87" i="6" a="1"/>
  <c r="V87" i="6" s="1"/>
  <c r="N86" i="6" a="1"/>
  <c r="N86" i="6" s="1"/>
  <c r="Z84" i="6" a="1"/>
  <c r="Z84" i="6" s="1"/>
  <c r="J84" i="6" a="1"/>
  <c r="J84" i="6" s="1"/>
  <c r="Z81" i="6" a="1"/>
  <c r="Z81" i="6" s="1"/>
  <c r="V81" i="6" a="1"/>
  <c r="V81" i="6" s="1"/>
  <c r="Z78" i="6" a="1"/>
  <c r="Z78" i="6" s="1"/>
  <c r="J78" i="6" a="1"/>
  <c r="J78" i="6" s="1"/>
  <c r="N77" i="6" a="1"/>
  <c r="N77" i="6" s="1"/>
  <c r="Z75" i="6" a="1"/>
  <c r="Z75" i="6" s="1"/>
  <c r="V75" i="6" a="1"/>
  <c r="V75" i="6" s="1"/>
  <c r="R73" i="6" a="1"/>
  <c r="R73" i="6" s="1"/>
  <c r="Z72" i="6" a="1"/>
  <c r="Z72" i="6" s="1"/>
  <c r="Y86" i="6" a="1"/>
  <c r="Y86" i="6" s="1"/>
  <c r="M83" i="6" a="1"/>
  <c r="M83" i="6" s="1"/>
  <c r="Q82" i="6" a="1"/>
  <c r="Q82" i="6" s="1"/>
  <c r="I81" i="6" a="1"/>
  <c r="I81" i="6" s="1"/>
  <c r="Y80" i="6" a="1"/>
  <c r="Y80" i="6" s="1"/>
  <c r="U78" i="6" a="1"/>
  <c r="U78" i="6" s="1"/>
  <c r="I72" i="6" a="1"/>
  <c r="I72" i="6" s="1"/>
  <c r="Q70" i="6" a="1"/>
  <c r="Q70" i="6" s="1"/>
  <c r="T96" i="6" a="1"/>
  <c r="T96" i="6" s="1"/>
  <c r="L95" i="6" a="1"/>
  <c r="L95" i="6" s="1"/>
  <c r="H93" i="6" a="1"/>
  <c r="H93" i="6" s="1"/>
  <c r="T90" i="6" a="1"/>
  <c r="T90" i="6" s="1"/>
  <c r="H87" i="6" a="1"/>
  <c r="H87" i="6" s="1"/>
  <c r="L86" i="6" a="1"/>
  <c r="L86" i="6" s="1"/>
  <c r="T84" i="6" a="1"/>
  <c r="T84" i="6" s="1"/>
  <c r="X83" i="6" a="1"/>
  <c r="X83" i="6" s="1"/>
  <c r="L83" i="6" a="1"/>
  <c r="L83" i="6" s="1"/>
  <c r="P82" i="6" a="1"/>
  <c r="P82" i="6" s="1"/>
  <c r="L80" i="6" a="1"/>
  <c r="L80" i="6" s="1"/>
  <c r="K83" i="6" a="1"/>
  <c r="K83" i="6" s="1"/>
  <c r="W80" i="6" a="1"/>
  <c r="W80" i="6" s="1"/>
  <c r="K77" i="6" a="1"/>
  <c r="K77" i="6" s="1"/>
  <c r="O76" i="6" a="1"/>
  <c r="O76" i="6" s="1"/>
  <c r="G75" i="6" a="1"/>
  <c r="G75" i="6" s="1"/>
  <c r="W74" i="6" a="1"/>
  <c r="W74" i="6" s="1"/>
  <c r="S72" i="6" a="1"/>
  <c r="S72" i="6" s="1"/>
  <c r="O70" i="6" a="1"/>
  <c r="O70" i="6" s="1"/>
  <c r="G66" i="6" a="1"/>
  <c r="G66" i="6" s="1"/>
  <c r="O64" i="6" a="1"/>
  <c r="O64" i="6" s="1"/>
  <c r="S63" i="6" a="1"/>
  <c r="S63" i="6" s="1"/>
  <c r="Z98" i="6" a="1"/>
  <c r="Z98" i="6" s="1"/>
  <c r="N97" i="6" a="1"/>
  <c r="N97" i="6" s="1"/>
  <c r="Z95" i="6" a="1"/>
  <c r="Z95" i="6" s="1"/>
  <c r="N94" i="6" a="1"/>
  <c r="N94" i="6" s="1"/>
  <c r="R93" i="6" a="1"/>
  <c r="R93" i="6" s="1"/>
  <c r="Z92" i="6" a="1"/>
  <c r="Z92" i="6" s="1"/>
  <c r="J92" i="6" a="1"/>
  <c r="J92" i="6" s="1"/>
  <c r="Z89" i="6" a="1"/>
  <c r="Z89" i="6" s="1"/>
  <c r="V89" i="6" a="1"/>
  <c r="V89" i="6" s="1"/>
  <c r="R87" i="6" a="1"/>
  <c r="R87" i="6" s="1"/>
  <c r="Z86" i="6" a="1"/>
  <c r="Z86" i="6" s="1"/>
  <c r="N85" i="6" a="1"/>
  <c r="N85" i="6" s="1"/>
  <c r="Z83" i="6" a="1"/>
  <c r="Z83" i="6" s="1"/>
  <c r="J83" i="6" a="1"/>
  <c r="J83" i="6" s="1"/>
  <c r="R81" i="6" a="1"/>
  <c r="R81" i="6" s="1"/>
  <c r="U71" i="6" a="1"/>
  <c r="U71" i="6" s="1"/>
  <c r="Y70" i="6" a="1"/>
  <c r="Y70" i="6" s="1"/>
  <c r="Q69" i="6" a="1"/>
  <c r="Q69" i="6" s="1"/>
  <c r="M67" i="6" a="1"/>
  <c r="M67" i="6" s="1"/>
  <c r="Y64" i="6" a="1"/>
  <c r="Y64" i="6" s="1"/>
  <c r="M61" i="6" a="1"/>
  <c r="M61" i="6" s="1"/>
  <c r="Q60" i="6" a="1"/>
  <c r="Q60" i="6" s="1"/>
  <c r="I59" i="6" a="1"/>
  <c r="I59" i="6" s="1"/>
  <c r="Y58" i="6" a="1"/>
  <c r="Y58" i="6" s="1"/>
  <c r="U56" i="6" a="1"/>
  <c r="U56" i="6" s="1"/>
  <c r="Q54" i="6" a="1"/>
  <c r="Q54" i="6" s="1"/>
  <c r="I53" i="6" a="1"/>
  <c r="I53" i="6" s="1"/>
  <c r="H92" i="6" a="1"/>
  <c r="H92" i="6" s="1"/>
  <c r="L91" i="6" a="1"/>
  <c r="L91" i="6" s="1"/>
  <c r="T89" i="6" a="1"/>
  <c r="T89" i="6" s="1"/>
  <c r="P87" i="6" a="1"/>
  <c r="P87" i="6" s="1"/>
  <c r="L85" i="6" a="1"/>
  <c r="L85" i="6" s="1"/>
  <c r="X82" i="6" a="1"/>
  <c r="X82" i="6" s="1"/>
  <c r="L79" i="6" a="1"/>
  <c r="L79" i="6" s="1"/>
  <c r="P78" i="6" a="1"/>
  <c r="P78" i="6" s="1"/>
  <c r="H77" i="6" a="1"/>
  <c r="H77" i="6" s="1"/>
  <c r="X76" i="6" a="1"/>
  <c r="X76" i="6" s="1"/>
  <c r="T74" i="6" a="1"/>
  <c r="T74" i="6" s="1"/>
  <c r="W85" i="6" a="1"/>
  <c r="W85" i="6" s="1"/>
  <c r="K82" i="6" a="1"/>
  <c r="K82" i="6" s="1"/>
  <c r="O81" i="6" a="1"/>
  <c r="O81" i="6" s="1"/>
  <c r="G80" i="6" a="1"/>
  <c r="G80" i="6" s="1"/>
  <c r="W79" i="6" a="1"/>
  <c r="W79" i="6" s="1"/>
  <c r="S77" i="6" a="1"/>
  <c r="S77" i="6" s="1"/>
  <c r="O75" i="6" a="1"/>
  <c r="O75" i="6" s="1"/>
  <c r="G71" i="6" a="1"/>
  <c r="G71" i="6" s="1"/>
  <c r="Z100" i="6" a="1"/>
  <c r="Z100" i="6" s="1"/>
  <c r="J100" i="6" a="1"/>
  <c r="J100" i="6" s="1"/>
  <c r="Z97" i="6" a="1"/>
  <c r="Z97" i="6" s="1"/>
  <c r="V97" i="6" a="1"/>
  <c r="V97" i="6" s="1"/>
  <c r="Z94" i="6" a="1"/>
  <c r="Z94" i="6" s="1"/>
  <c r="J94" i="6" a="1"/>
  <c r="J94" i="6" s="1"/>
  <c r="N93" i="6" a="1"/>
  <c r="N93" i="6" s="1"/>
  <c r="Z91" i="6" a="1"/>
  <c r="Z91" i="6" s="1"/>
  <c r="V91" i="6" a="1"/>
  <c r="V91" i="6" s="1"/>
  <c r="R89" i="6" a="1"/>
  <c r="R89" i="6" s="1"/>
  <c r="Z88" i="6" a="1"/>
  <c r="Z88" i="6" s="1"/>
  <c r="N87" i="6" a="1"/>
  <c r="N87" i="6" s="1"/>
  <c r="Z85" i="6" a="1"/>
  <c r="Z85" i="6" s="1"/>
  <c r="M102" i="6" a="1"/>
  <c r="M102" i="6" s="1"/>
  <c r="Y99" i="6" a="1"/>
  <c r="Y99" i="6" s="1"/>
  <c r="M96" i="6" a="1"/>
  <c r="M96" i="6" s="1"/>
  <c r="I94" i="6" a="1"/>
  <c r="I94" i="6" s="1"/>
  <c r="Y93" i="6" a="1"/>
  <c r="Y93" i="6" s="1"/>
  <c r="U91" i="6" a="1"/>
  <c r="U91" i="6" s="1"/>
  <c r="Q89" i="6" a="1"/>
  <c r="Q89" i="6" s="1"/>
  <c r="M84" i="6" a="1"/>
  <c r="M84" i="6" s="1"/>
  <c r="Q83" i="6" a="1"/>
  <c r="Q83" i="6" s="1"/>
  <c r="U82" i="6" a="1"/>
  <c r="U82" i="6" s="1"/>
  <c r="M81" i="6" a="1"/>
  <c r="M81" i="6" s="1"/>
  <c r="I79" i="6" a="1"/>
  <c r="I79" i="6" s="1"/>
  <c r="Y78" i="6" a="1"/>
  <c r="Y78" i="6" s="1"/>
  <c r="U76" i="6" a="1"/>
  <c r="U76" i="6" s="1"/>
  <c r="I73" i="6" a="1"/>
  <c r="I73" i="6" s="1"/>
  <c r="M72" i="6" a="1"/>
  <c r="M72" i="6" s="1"/>
  <c r="U70" i="6" a="1"/>
  <c r="U70" i="6" s="1"/>
  <c r="S49" i="6" a="1"/>
  <c r="S49" i="6" s="1"/>
  <c r="O47" i="6" a="1"/>
  <c r="O47" i="6" s="1"/>
  <c r="G43" i="6" a="1"/>
  <c r="G43" i="6" s="1"/>
  <c r="O41" i="6" a="1"/>
  <c r="O41" i="6" s="1"/>
  <c r="S40" i="6" a="1"/>
  <c r="S40" i="6" s="1"/>
  <c r="K39" i="6" a="1"/>
  <c r="K39" i="6" s="1"/>
  <c r="G37" i="6" a="1"/>
  <c r="G37" i="6" s="1"/>
  <c r="S34" i="6" a="1"/>
  <c r="S34" i="6" s="1"/>
  <c r="Z69" i="6" a="1"/>
  <c r="Z69" i="6" s="1"/>
  <c r="V69" i="6" a="1"/>
  <c r="V69" i="6" s="1"/>
  <c r="Z66" i="6" a="1"/>
  <c r="Z66" i="6" s="1"/>
  <c r="J66" i="6" a="1"/>
  <c r="J66" i="6" s="1"/>
  <c r="N65" i="6" a="1"/>
  <c r="N65" i="6" s="1"/>
  <c r="Z63" i="6" a="1"/>
  <c r="Z63" i="6" s="1"/>
  <c r="V63" i="6" a="1"/>
  <c r="V63" i="6" s="1"/>
  <c r="R61" i="6" a="1"/>
  <c r="R61" i="6" s="1"/>
  <c r="Z60" i="6" a="1"/>
  <c r="Z60" i="6" s="1"/>
  <c r="N59" i="6" a="1"/>
  <c r="N59" i="6" s="1"/>
  <c r="Z57" i="6" a="1"/>
  <c r="Z57" i="6" s="1"/>
  <c r="Z54" i="6" a="1"/>
  <c r="Z54" i="6" s="1"/>
  <c r="N53" i="6" a="1"/>
  <c r="N53" i="6" s="1"/>
  <c r="R52" i="6" a="1"/>
  <c r="R52" i="6" s="1"/>
  <c r="I69" i="6" a="1"/>
  <c r="I69" i="6" s="1"/>
  <c r="Y68" i="6" a="1"/>
  <c r="Y68" i="6" s="1"/>
  <c r="U66" i="6" a="1"/>
  <c r="U66" i="6" s="1"/>
  <c r="Q64" i="6" a="1"/>
  <c r="Q64" i="6" s="1"/>
  <c r="I60" i="6" a="1"/>
  <c r="I60" i="6" s="1"/>
  <c r="Q58" i="6" a="1"/>
  <c r="Q58" i="6" s="1"/>
  <c r="U57" i="6" a="1"/>
  <c r="U57" i="6" s="1"/>
  <c r="I57" i="6" a="1"/>
  <c r="I57" i="6" s="1"/>
  <c r="M56" i="6" a="1"/>
  <c r="M56" i="6" s="1"/>
  <c r="I54" i="6" a="1"/>
  <c r="I54" i="6" s="1"/>
  <c r="Y53" i="6" a="1"/>
  <c r="Y53" i="6" s="1"/>
  <c r="U51" i="6" a="1"/>
  <c r="U51" i="6" s="1"/>
  <c r="L77" i="6" a="1"/>
  <c r="L77" i="6" s="1"/>
  <c r="P76" i="6" a="1"/>
  <c r="P76" i="6" s="1"/>
  <c r="H75" i="6" a="1"/>
  <c r="H75" i="6" s="1"/>
  <c r="X74" i="6" a="1"/>
  <c r="X74" i="6" s="1"/>
  <c r="L71" i="6" a="1"/>
  <c r="L71" i="6" s="1"/>
  <c r="P70" i="6" a="1"/>
  <c r="P70" i="6" s="1"/>
  <c r="H66" i="6" a="1"/>
  <c r="H66" i="6" s="1"/>
  <c r="P64" i="6" a="1"/>
  <c r="P64" i="6" s="1"/>
  <c r="T63" i="6" a="1"/>
  <c r="T63" i="6" s="1"/>
  <c r="L62" i="6" a="1"/>
  <c r="L62" i="6" s="1"/>
  <c r="H60" i="6" a="1"/>
  <c r="H60" i="6" s="1"/>
  <c r="X59" i="6" a="1"/>
  <c r="X59" i="6" s="1"/>
  <c r="L59" i="6" a="1"/>
  <c r="L59" i="6" s="1"/>
  <c r="W62" i="6" a="1"/>
  <c r="W62" i="6" s="1"/>
  <c r="K59" i="6" a="1"/>
  <c r="K59" i="6" s="1"/>
  <c r="O58" i="6" a="1"/>
  <c r="O58" i="6" s="1"/>
  <c r="G57" i="6" a="1"/>
  <c r="G57" i="6" s="1"/>
  <c r="W56" i="6" a="1"/>
  <c r="W56" i="6" s="1"/>
  <c r="S54" i="6" a="1"/>
  <c r="S54" i="6" s="1"/>
  <c r="O52" i="6" a="1"/>
  <c r="O52" i="6" s="1"/>
  <c r="O46" i="6" a="1"/>
  <c r="O46" i="6" s="1"/>
  <c r="S45" i="6" a="1"/>
  <c r="S45" i="6" s="1"/>
  <c r="K44" i="6" a="1"/>
  <c r="K44" i="6" s="1"/>
  <c r="Z80" i="6" a="1"/>
  <c r="Z80" i="6" s="1"/>
  <c r="J80" i="6" a="1"/>
  <c r="J80" i="6" s="1"/>
  <c r="R78" i="6" a="1"/>
  <c r="R78" i="6" s="1"/>
  <c r="Z77" i="6" a="1"/>
  <c r="Z77" i="6" s="1"/>
  <c r="V77" i="6" a="1"/>
  <c r="V77" i="6" s="1"/>
  <c r="N76" i="6" a="1"/>
  <c r="N76" i="6" s="1"/>
  <c r="Z74" i="6" a="1"/>
  <c r="Z74" i="6" s="1"/>
  <c r="J74" i="6" a="1"/>
  <c r="J74" i="6" s="1"/>
  <c r="N73" i="6" a="1"/>
  <c r="N73" i="6" s="1"/>
  <c r="Z71" i="6" a="1"/>
  <c r="Z71" i="6" s="1"/>
  <c r="V71" i="6" a="1"/>
  <c r="V71" i="6" s="1"/>
  <c r="Z68" i="6" a="1"/>
  <c r="Z68" i="6" s="1"/>
  <c r="J68" i="6" a="1"/>
  <c r="J68" i="6" s="1"/>
  <c r="N67" i="6" a="1"/>
  <c r="N67" i="6" s="1"/>
  <c r="Z65" i="6" a="1"/>
  <c r="Z65" i="6" s="1"/>
  <c r="V65" i="6" a="1"/>
  <c r="V65" i="6" s="1"/>
  <c r="R63" i="6" a="1"/>
  <c r="R63" i="6" s="1"/>
  <c r="Q51" i="6" a="1"/>
  <c r="Q51" i="6" s="1"/>
  <c r="U50" i="6" a="1"/>
  <c r="U50" i="6" s="1"/>
  <c r="I47" i="6" a="1"/>
  <c r="I47" i="6" s="1"/>
  <c r="Y46" i="6" a="1"/>
  <c r="Y46" i="6" s="1"/>
  <c r="Q45" i="6" a="1"/>
  <c r="Q45" i="6" s="1"/>
  <c r="U44" i="6" a="1"/>
  <c r="U44" i="6" s="1"/>
  <c r="I41" i="6" a="1"/>
  <c r="I41" i="6" s="1"/>
  <c r="M40" i="6" a="1"/>
  <c r="M40" i="6" s="1"/>
  <c r="U38" i="6" a="1"/>
  <c r="U38" i="6" s="1"/>
  <c r="Y37" i="6" a="1"/>
  <c r="Y37" i="6" s="1"/>
  <c r="Q36" i="6" a="1"/>
  <c r="Q36" i="6" s="1"/>
  <c r="M34" i="6" a="1"/>
  <c r="M34" i="6" s="1"/>
  <c r="Q33" i="6" a="1"/>
  <c r="Q33" i="6" s="1"/>
  <c r="Y31" i="6" a="1"/>
  <c r="Y31" i="6" s="1"/>
  <c r="T71" i="6" a="1"/>
  <c r="T71" i="6" s="1"/>
  <c r="P69" i="6" a="1"/>
  <c r="P69" i="6" s="1"/>
  <c r="H65" i="6" a="1"/>
  <c r="H65" i="6" s="1"/>
  <c r="P63" i="6" a="1"/>
  <c r="P63" i="6" s="1"/>
  <c r="T62" i="6" a="1"/>
  <c r="T62" i="6" s="1"/>
  <c r="L61" i="6" a="1"/>
  <c r="L61" i="6" s="1"/>
  <c r="H59" i="6" a="1"/>
  <c r="H59" i="6" s="1"/>
  <c r="X58" i="6" a="1"/>
  <c r="X58" i="6" s="1"/>
  <c r="L58" i="6" a="1"/>
  <c r="L58" i="6" s="1"/>
  <c r="T56" i="6" a="1"/>
  <c r="T56" i="6" s="1"/>
  <c r="H53" i="6" a="1"/>
  <c r="H53" i="6" s="1"/>
  <c r="S68" i="6" a="1"/>
  <c r="S68" i="6" s="1"/>
  <c r="O66" i="6" a="1"/>
  <c r="O66" i="6" s="1"/>
  <c r="K64" i="6" a="1"/>
  <c r="K64" i="6" s="1"/>
  <c r="W61" i="6" a="1"/>
  <c r="W61" i="6" s="1"/>
  <c r="K58" i="6" a="1"/>
  <c r="K58" i="6" s="1"/>
  <c r="O57" i="6" a="1"/>
  <c r="O57" i="6" s="1"/>
  <c r="G56" i="6" a="1"/>
  <c r="G56" i="6" s="1"/>
  <c r="W55" i="6" a="1"/>
  <c r="W55" i="6" s="1"/>
  <c r="S53" i="6" a="1"/>
  <c r="S53" i="6" s="1"/>
  <c r="O51" i="6" a="1"/>
  <c r="O51" i="6" s="1"/>
  <c r="R83" i="6" a="1"/>
  <c r="R83" i="6" s="1"/>
  <c r="Z82" i="6" a="1"/>
  <c r="Z82" i="6" s="1"/>
  <c r="J82" i="6" a="1"/>
  <c r="J82" i="6" s="1"/>
  <c r="Z79" i="6" a="1"/>
  <c r="Z79" i="6" s="1"/>
  <c r="V79" i="6" a="1"/>
  <c r="V79" i="6" s="1"/>
  <c r="Z76" i="6" a="1"/>
  <c r="Z76" i="6" s="1"/>
  <c r="J76" i="6" a="1"/>
  <c r="J76" i="6" s="1"/>
  <c r="N75" i="6" a="1"/>
  <c r="N75" i="6" s="1"/>
  <c r="Z73" i="6" a="1"/>
  <c r="Z73" i="6" s="1"/>
  <c r="V73" i="6" a="1"/>
  <c r="V73" i="6" s="1"/>
  <c r="R71" i="6" a="1"/>
  <c r="R71" i="6" s="1"/>
  <c r="Z70" i="6" a="1"/>
  <c r="Z70" i="6" s="1"/>
  <c r="J70" i="6" a="1"/>
  <c r="J70" i="6" s="1"/>
  <c r="N69" i="6" a="1"/>
  <c r="N69" i="6" s="1"/>
  <c r="Z67" i="6" a="1"/>
  <c r="Z67" i="6" s="1"/>
  <c r="R65" i="6" a="1"/>
  <c r="R65" i="6" s="1"/>
  <c r="Z64" i="6" a="1"/>
  <c r="Z64" i="6" s="1"/>
  <c r="N63" i="6" a="1"/>
  <c r="N63" i="6" s="1"/>
  <c r="R62" i="6" a="1"/>
  <c r="R62" i="6" s="1"/>
  <c r="Z61" i="6" a="1"/>
  <c r="Z61" i="6" s="1"/>
  <c r="J61" i="6" a="1"/>
  <c r="J61" i="6" s="1"/>
  <c r="Z58" i="6" a="1"/>
  <c r="Z58" i="6" s="1"/>
  <c r="V58" i="6" a="1"/>
  <c r="V58" i="6" s="1"/>
  <c r="J58" i="6" a="1"/>
  <c r="J58" i="6" s="1"/>
  <c r="R56" i="6" a="1"/>
  <c r="R56" i="6" s="1"/>
  <c r="Z55" i="6" a="1"/>
  <c r="Z55" i="6" s="1"/>
  <c r="Z52" i="6" a="1"/>
  <c r="Z52" i="6" s="1"/>
  <c r="J52" i="6" a="1"/>
  <c r="J52" i="6" s="1"/>
  <c r="N51" i="6" a="1"/>
  <c r="N51" i="6" s="1"/>
  <c r="Y69" i="6" a="1"/>
  <c r="Y69" i="6" s="1"/>
  <c r="U67" i="6" a="1"/>
  <c r="U67" i="6" s="1"/>
  <c r="Y66" i="6" a="1"/>
  <c r="Y66" i="6" s="1"/>
  <c r="Q65" i="6" a="1"/>
  <c r="Q65" i="6" s="1"/>
  <c r="U61" i="6" a="1"/>
  <c r="U61" i="6" s="1"/>
  <c r="I61" i="6" a="1"/>
  <c r="I61" i="6" s="1"/>
  <c r="M60" i="6" a="1"/>
  <c r="M60" i="6" s="1"/>
  <c r="Q59" i="6" a="1"/>
  <c r="Q59" i="6" s="1"/>
  <c r="U58" i="6" a="1"/>
  <c r="U58" i="6" s="1"/>
  <c r="I55" i="6" a="1"/>
  <c r="I55" i="6" s="1"/>
  <c r="Y54" i="6" a="1"/>
  <c r="Y54" i="6" s="1"/>
  <c r="U52" i="6" a="1"/>
  <c r="U52" i="6" s="1"/>
  <c r="X52" i="6" a="1"/>
  <c r="X52" i="6" s="1"/>
  <c r="T50" i="6" a="1"/>
  <c r="T50" i="6" s="1"/>
  <c r="P48" i="6" a="1"/>
  <c r="P48" i="6" s="1"/>
  <c r="H44" i="6" a="1"/>
  <c r="H44" i="6" s="1"/>
  <c r="X43" i="6" a="1"/>
  <c r="X43" i="6" s="1"/>
  <c r="P42" i="6" a="1"/>
  <c r="P42" i="6" s="1"/>
  <c r="T41" i="6" a="1"/>
  <c r="T41" i="6" s="1"/>
  <c r="L40" i="6" a="1"/>
  <c r="L40" i="6" s="1"/>
  <c r="H38" i="6" a="1"/>
  <c r="H38" i="6" s="1"/>
  <c r="X37" i="6" a="1"/>
  <c r="X37" i="6" s="1"/>
  <c r="T35" i="6" a="1"/>
  <c r="T35" i="6" s="1"/>
  <c r="L34" i="6" a="1"/>
  <c r="L34" i="6" s="1"/>
  <c r="K49" i="6" a="1"/>
  <c r="K49" i="6" s="1"/>
  <c r="O48" i="6" a="1"/>
  <c r="O48" i="6" s="1"/>
  <c r="G44" i="6" a="1"/>
  <c r="G44" i="6" s="1"/>
  <c r="O42" i="6" a="1"/>
  <c r="O42" i="6" s="1"/>
  <c r="S41" i="6" a="1"/>
  <c r="S41" i="6" s="1"/>
  <c r="K40" i="6" a="1"/>
  <c r="K40" i="6" s="1"/>
  <c r="G38" i="6" a="1"/>
  <c r="G38" i="6" s="1"/>
  <c r="W37" i="6" a="1"/>
  <c r="W37" i="6" s="1"/>
  <c r="K37" i="6" a="1"/>
  <c r="K37" i="6" s="1"/>
  <c r="S35" i="6" a="1"/>
  <c r="S35" i="6" s="1"/>
  <c r="G32" i="6" a="1"/>
  <c r="G32" i="6" s="1"/>
  <c r="K31" i="6" a="1"/>
  <c r="K31" i="6" s="1"/>
  <c r="R50" i="6" a="1"/>
  <c r="R50" i="6" s="1"/>
  <c r="Z49" i="6" a="1"/>
  <c r="Z49" i="6" s="1"/>
  <c r="N48" i="6" a="1"/>
  <c r="N48" i="6" s="1"/>
  <c r="Z46" i="6" a="1"/>
  <c r="Z46" i="6" s="1"/>
  <c r="Z43" i="6" a="1"/>
  <c r="Z43" i="6" s="1"/>
  <c r="N42" i="6" a="1"/>
  <c r="N42" i="6" s="1"/>
  <c r="R41" i="6" a="1"/>
  <c r="R41" i="6" s="1"/>
  <c r="Z40" i="6" a="1"/>
  <c r="Z40" i="6" s="1"/>
  <c r="J40" i="6" a="1"/>
  <c r="J40" i="6" s="1"/>
  <c r="N39" i="6" a="1"/>
  <c r="N39" i="6" s="1"/>
  <c r="Z37" i="6" a="1"/>
  <c r="Z37" i="6" s="1"/>
  <c r="V37" i="6" a="1"/>
  <c r="V37" i="6" s="1"/>
  <c r="R35" i="6" a="1"/>
  <c r="R35" i="6" s="1"/>
  <c r="Z34" i="6" a="1"/>
  <c r="Z34" i="6" s="1"/>
  <c r="Z31" i="6" a="1"/>
  <c r="Z31" i="6" s="1"/>
  <c r="J31" i="6" a="1"/>
  <c r="J31" i="6" s="1"/>
  <c r="I49" i="6" a="1"/>
  <c r="I49" i="6" s="1"/>
  <c r="M48" i="6" a="1"/>
  <c r="M48" i="6" s="1"/>
  <c r="Q47" i="6" a="1"/>
  <c r="Q47" i="6" s="1"/>
  <c r="Y45" i="6" a="1"/>
  <c r="Y45" i="6" s="1"/>
  <c r="M42" i="6" a="1"/>
  <c r="M42" i="6" s="1"/>
  <c r="Q41" i="6" a="1"/>
  <c r="Q41" i="6" s="1"/>
  <c r="I40" i="6" a="1"/>
  <c r="I40" i="6" s="1"/>
  <c r="Y39" i="6" a="1"/>
  <c r="Y39" i="6" s="1"/>
  <c r="U37" i="6" a="1"/>
  <c r="U37" i="6" s="1"/>
  <c r="Q35" i="6" a="1"/>
  <c r="Q35" i="6" s="1"/>
  <c r="I31" i="6" a="1"/>
  <c r="I31" i="6" s="1"/>
  <c r="H58" i="6" a="1"/>
  <c r="H58" i="6" s="1"/>
  <c r="L57" i="6" a="1"/>
  <c r="L57" i="6" s="1"/>
  <c r="P56" i="6" a="1"/>
  <c r="P56" i="6" s="1"/>
  <c r="T55" i="6" a="1"/>
  <c r="T55" i="6" s="1"/>
  <c r="H52" i="6" a="1"/>
  <c r="H52" i="6" s="1"/>
  <c r="X51" i="6" a="1"/>
  <c r="X51" i="6" s="1"/>
  <c r="P50" i="6" a="1"/>
  <c r="P50" i="6" s="1"/>
  <c r="T49" i="6" a="1"/>
  <c r="T49" i="6" s="1"/>
  <c r="H46" i="6" a="1"/>
  <c r="H46" i="6" s="1"/>
  <c r="X45" i="6" a="1"/>
  <c r="X45" i="6" s="1"/>
  <c r="T43" i="6" a="1"/>
  <c r="T43" i="6" s="1"/>
  <c r="H43" i="6" a="1"/>
  <c r="H43" i="6" s="1"/>
  <c r="O32" i="6" a="1"/>
  <c r="O32" i="6" s="1"/>
  <c r="S31" i="6" a="1"/>
  <c r="S31" i="6" s="1"/>
  <c r="G31" i="6" a="1"/>
  <c r="G31" i="6" s="1"/>
  <c r="W30" i="6" a="1"/>
  <c r="W30" i="6" s="1"/>
  <c r="S28" i="6" a="1"/>
  <c r="S28" i="6" s="1"/>
  <c r="O26" i="6" a="1"/>
  <c r="O26" i="6" s="1"/>
  <c r="G22" i="6" a="1"/>
  <c r="G22" i="6" s="1"/>
  <c r="O20" i="6" a="1"/>
  <c r="O20" i="6" s="1"/>
  <c r="S19" i="6" a="1"/>
  <c r="S19" i="6" s="1"/>
  <c r="K18" i="6" a="1"/>
  <c r="K18" i="6" s="1"/>
  <c r="G16" i="6" a="1"/>
  <c r="G16" i="6" s="1"/>
  <c r="W15" i="6" a="1"/>
  <c r="W15" i="6" s="1"/>
  <c r="S13" i="6" a="1"/>
  <c r="S13" i="6" s="1"/>
  <c r="Z51" i="6" a="1"/>
  <c r="Z51" i="6" s="1"/>
  <c r="N50" i="6" a="1"/>
  <c r="N50" i="6" s="1"/>
  <c r="R49" i="6" a="1"/>
  <c r="R49" i="6" s="1"/>
  <c r="Z48" i="6" a="1"/>
  <c r="Z48" i="6" s="1"/>
  <c r="V48" i="6" a="1"/>
  <c r="V48" i="6" s="1"/>
  <c r="J48" i="6" a="1"/>
  <c r="J48" i="6" s="1"/>
  <c r="N47" i="6" a="1"/>
  <c r="N47" i="6" s="1"/>
  <c r="Z45" i="6" a="1"/>
  <c r="Z45" i="6" s="1"/>
  <c r="V45" i="6" a="1"/>
  <c r="V45" i="6" s="1"/>
  <c r="N44" i="6" a="1"/>
  <c r="N44" i="6" s="1"/>
  <c r="R43" i="6" a="1"/>
  <c r="R43" i="6" s="1"/>
  <c r="Z42" i="6" a="1"/>
  <c r="Z42" i="6" s="1"/>
  <c r="J42" i="6" a="1"/>
  <c r="J42" i="6" s="1"/>
  <c r="Z39" i="6" a="1"/>
  <c r="Z39" i="6" s="1"/>
  <c r="J39" i="6" a="1"/>
  <c r="J39" i="6" s="1"/>
  <c r="R37" i="6" a="1"/>
  <c r="R37" i="6" s="1"/>
  <c r="Z36" i="6" a="1"/>
  <c r="Z36" i="6" s="1"/>
  <c r="V36" i="6" a="1"/>
  <c r="V36" i="6" s="1"/>
  <c r="N35" i="6" a="1"/>
  <c r="N35" i="6" s="1"/>
  <c r="Z33" i="6" a="1"/>
  <c r="Z33" i="6" s="1"/>
  <c r="J33" i="6" a="1"/>
  <c r="J33" i="6" s="1"/>
  <c r="N32" i="6" a="1"/>
  <c r="N32" i="6" s="1"/>
  <c r="Q49" i="6" a="1"/>
  <c r="Q49" i="6" s="1"/>
  <c r="U48" i="6" a="1"/>
  <c r="U48" i="6" s="1"/>
  <c r="I48" i="6" a="1"/>
  <c r="I48" i="6" s="1"/>
  <c r="Y47" i="6" a="1"/>
  <c r="Y47" i="6" s="1"/>
  <c r="U45" i="6" a="1"/>
  <c r="U45" i="6" s="1"/>
  <c r="I45" i="6" a="1"/>
  <c r="I45" i="6" s="1"/>
  <c r="Q43" i="6" a="1"/>
  <c r="Q43" i="6" s="1"/>
  <c r="I39" i="6" a="1"/>
  <c r="I39" i="6" s="1"/>
  <c r="Q37" i="6" a="1"/>
  <c r="Q37" i="6" s="1"/>
  <c r="U36" i="6" a="1"/>
  <c r="U36" i="6" s="1"/>
  <c r="M35" i="6" a="1"/>
  <c r="M35" i="6" s="1"/>
  <c r="I33" i="6" a="1"/>
  <c r="I33" i="6" s="1"/>
  <c r="Y32" i="6" a="1"/>
  <c r="Y32" i="6" s="1"/>
  <c r="H57" i="6" a="1"/>
  <c r="H57" i="6" s="1"/>
  <c r="L56" i="6" a="1"/>
  <c r="L56" i="6" s="1"/>
  <c r="T54" i="6" a="1"/>
  <c r="T54" i="6" s="1"/>
  <c r="X53" i="6" a="1"/>
  <c r="X53" i="6" s="1"/>
  <c r="P52" i="6" a="1"/>
  <c r="P52" i="6" s="1"/>
  <c r="T51" i="6" a="1"/>
  <c r="T51" i="6" s="1"/>
  <c r="L50" i="6" a="1"/>
  <c r="L50" i="6" s="1"/>
  <c r="X47" i="6" a="1"/>
  <c r="X47" i="6" s="1"/>
  <c r="L44" i="6" a="1"/>
  <c r="L44" i="6" s="1"/>
  <c r="P43" i="6" a="1"/>
  <c r="P43" i="6" s="1"/>
  <c r="H42" i="6" a="1"/>
  <c r="H42" i="6" s="1"/>
  <c r="X41" i="6" a="1"/>
  <c r="X41" i="6" s="1"/>
  <c r="T39" i="6" a="1"/>
  <c r="T39" i="6" s="1"/>
  <c r="G39" i="6" a="1"/>
  <c r="G39" i="6" s="1"/>
  <c r="O37" i="6" a="1"/>
  <c r="O37" i="6" s="1"/>
  <c r="S36" i="6" a="1"/>
  <c r="S36" i="6" s="1"/>
  <c r="K35" i="6" a="1"/>
  <c r="K35" i="6" s="1"/>
  <c r="O34" i="6" a="1"/>
  <c r="O34" i="6" s="1"/>
  <c r="G33" i="6" a="1"/>
  <c r="G33" i="6" s="1"/>
  <c r="W32" i="6" a="1"/>
  <c r="W32" i="6" s="1"/>
  <c r="K32" i="6" a="1"/>
  <c r="K32" i="6" s="1"/>
  <c r="S30" i="6" a="1"/>
  <c r="S30" i="6" s="1"/>
  <c r="S27" i="6" a="1"/>
  <c r="S27" i="6" s="1"/>
  <c r="G27" i="6" a="1"/>
  <c r="G27" i="6" s="1"/>
  <c r="K26" i="6" a="1"/>
  <c r="K26" i="6" s="1"/>
  <c r="S24" i="6" a="1"/>
  <c r="S24" i="6" s="1"/>
  <c r="W23" i="6" a="1"/>
  <c r="W23" i="6" s="1"/>
  <c r="O22" i="6" a="1"/>
  <c r="O22" i="6" s="1"/>
  <c r="Z62" i="6" a="1"/>
  <c r="Z62" i="6" s="1"/>
  <c r="V62" i="6" a="1"/>
  <c r="V62" i="6" s="1"/>
  <c r="N61" i="6" a="1"/>
  <c r="N61" i="6" s="1"/>
  <c r="Z59" i="6" a="1"/>
  <c r="Z59" i="6" s="1"/>
  <c r="J59" i="6" a="1"/>
  <c r="J59" i="6" s="1"/>
  <c r="N58" i="6" a="1"/>
  <c r="N58" i="6" s="1"/>
  <c r="Z56" i="6" a="1"/>
  <c r="Z56" i="6" s="1"/>
  <c r="V56" i="6" a="1"/>
  <c r="V56" i="6" s="1"/>
  <c r="R54" i="6" a="1"/>
  <c r="R54" i="6" s="1"/>
  <c r="Z53" i="6" a="1"/>
  <c r="Z53" i="6" s="1"/>
  <c r="J53" i="6" a="1"/>
  <c r="J53" i="6" s="1"/>
  <c r="N52" i="6" a="1"/>
  <c r="N52" i="6" s="1"/>
  <c r="Z50" i="6" a="1"/>
  <c r="Z50" i="6" s="1"/>
  <c r="Z47" i="6" a="1"/>
  <c r="Z47" i="6" s="1"/>
  <c r="N46" i="6" a="1"/>
  <c r="N46" i="6" s="1"/>
  <c r="R45" i="6" a="1"/>
  <c r="R45" i="6" s="1"/>
  <c r="Z44" i="6" a="1"/>
  <c r="Z44" i="6" s="1"/>
  <c r="J44" i="6" a="1"/>
  <c r="J44" i="6" s="1"/>
  <c r="N43" i="6" a="1"/>
  <c r="N43" i="6" s="1"/>
  <c r="Z41" i="6" a="1"/>
  <c r="Z41" i="6" s="1"/>
  <c r="V41" i="6" a="1"/>
  <c r="V41" i="6" s="1"/>
  <c r="R39" i="6" a="1"/>
  <c r="R39" i="6" s="1"/>
  <c r="Z38" i="6" a="1"/>
  <c r="Z38" i="6" s="1"/>
  <c r="J38" i="6" a="1"/>
  <c r="J38" i="6" s="1"/>
  <c r="N37" i="6" a="1"/>
  <c r="N37" i="6" s="1"/>
  <c r="Z35" i="6" a="1"/>
  <c r="Z35" i="6" s="1"/>
  <c r="J35" i="6" a="1"/>
  <c r="J35" i="6" s="1"/>
  <c r="R33" i="6" a="1"/>
  <c r="R33" i="6" s="1"/>
  <c r="Z32" i="6" a="1"/>
  <c r="Z32" i="6" s="1"/>
  <c r="V32" i="6" a="1"/>
  <c r="V32" i="6" s="1"/>
  <c r="J32" i="6" a="1"/>
  <c r="J32" i="6" s="1"/>
  <c r="N31" i="6" a="1"/>
  <c r="N31" i="6" s="1"/>
  <c r="Z30" i="6" a="1"/>
  <c r="Z30" i="6" s="1"/>
  <c r="J30" i="6" a="1"/>
  <c r="J30" i="6" s="1"/>
  <c r="R28" i="6" a="1"/>
  <c r="R28" i="6" s="1"/>
  <c r="Z27" i="6" a="1"/>
  <c r="Z27" i="6" s="1"/>
  <c r="V27" i="6" a="1"/>
  <c r="V27" i="6" s="1"/>
  <c r="N26" i="6" a="1"/>
  <c r="N26" i="6" s="1"/>
  <c r="R25" i="6" a="1"/>
  <c r="R25" i="6" s="1"/>
  <c r="Z24" i="6" a="1"/>
  <c r="Z24" i="6" s="1"/>
  <c r="V24" i="6" a="1"/>
  <c r="V24" i="6" s="1"/>
  <c r="J24" i="6" a="1"/>
  <c r="J24" i="6" s="1"/>
  <c r="Z21" i="6" a="1"/>
  <c r="Z21" i="6" s="1"/>
  <c r="V21" i="6" a="1"/>
  <c r="V21" i="6" s="1"/>
  <c r="J21" i="6" a="1"/>
  <c r="J21" i="6" s="1"/>
  <c r="N20" i="6" a="1"/>
  <c r="N20" i="6" s="1"/>
  <c r="R19" i="6" a="1"/>
  <c r="R19" i="6" s="1"/>
  <c r="Z18" i="6" a="1"/>
  <c r="Z18" i="6" s="1"/>
  <c r="V18" i="6" a="1"/>
  <c r="V18" i="6" s="1"/>
  <c r="Z15" i="6" a="1"/>
  <c r="Z15" i="6" s="1"/>
  <c r="J15" i="6" a="1"/>
  <c r="J15" i="6" s="1"/>
  <c r="I30" i="6" a="1"/>
  <c r="I30" i="6" s="1"/>
  <c r="Y29" i="6" a="1"/>
  <c r="Y29" i="6" s="1"/>
  <c r="M29" i="6" a="1"/>
  <c r="M29" i="6" s="1"/>
  <c r="Y26" i="6" a="1"/>
  <c r="Y26" i="6" s="1"/>
  <c r="M23" i="6" a="1"/>
  <c r="M23" i="6" s="1"/>
  <c r="Q22" i="6" a="1"/>
  <c r="Q22" i="6" s="1"/>
  <c r="I21" i="6" a="1"/>
  <c r="I21" i="6" s="1"/>
  <c r="Y20" i="6" a="1"/>
  <c r="Y20" i="6" s="1"/>
  <c r="U18" i="6" a="1"/>
  <c r="U18" i="6" s="1"/>
  <c r="Q16" i="6" a="1"/>
  <c r="Q16" i="6" s="1"/>
  <c r="U15" i="6" a="1"/>
  <c r="U15" i="6" s="1"/>
  <c r="L38" i="6" a="1"/>
  <c r="L38" i="6" s="1"/>
  <c r="H36" i="6" a="1"/>
  <c r="H36" i="6" s="1"/>
  <c r="X35" i="6" a="1"/>
  <c r="X35" i="6" s="1"/>
  <c r="H33" i="6" a="1"/>
  <c r="H33" i="6" s="1"/>
  <c r="L32" i="6" a="1"/>
  <c r="L32" i="6" s="1"/>
  <c r="P31" i="6" a="1"/>
  <c r="P31" i="6" s="1"/>
  <c r="T30" i="6" a="1"/>
  <c r="T30" i="6" s="1"/>
  <c r="H30" i="6" a="1"/>
  <c r="H30" i="6" s="1"/>
  <c r="X29" i="6" a="1"/>
  <c r="X29" i="6" s="1"/>
  <c r="T27" i="6" a="1"/>
  <c r="T27" i="6" s="1"/>
  <c r="L26" i="6" a="1"/>
  <c r="L26" i="6" s="1"/>
  <c r="P25" i="6" a="1"/>
  <c r="P25" i="6" s="1"/>
  <c r="T24" i="6" a="1"/>
  <c r="T24" i="6" s="1"/>
  <c r="H24" i="6" a="1"/>
  <c r="H24" i="6" s="1"/>
  <c r="L23" i="6" a="1"/>
  <c r="L23" i="6" s="1"/>
  <c r="G21" i="6" a="1"/>
  <c r="G21" i="6" s="1"/>
  <c r="K20" i="6" a="1"/>
  <c r="K20" i="6" s="1"/>
  <c r="G18" i="6" a="1"/>
  <c r="G18" i="6" s="1"/>
  <c r="W17" i="6" a="1"/>
  <c r="W17" i="6" s="1"/>
  <c r="K14" i="6" a="1"/>
  <c r="K14" i="6" s="1"/>
  <c r="O13" i="6" a="1"/>
  <c r="O13" i="6" s="1"/>
  <c r="G12" i="6" a="1"/>
  <c r="G12" i="6" s="1"/>
  <c r="W11" i="6" a="1"/>
  <c r="W11" i="6" s="1"/>
  <c r="S9" i="6" a="1"/>
  <c r="S9" i="6" s="1"/>
  <c r="G9" i="6" a="1"/>
  <c r="G9" i="6" s="1"/>
  <c r="O7" i="6" a="1"/>
  <c r="O7" i="6" s="1"/>
  <c r="O4" i="6" a="1"/>
  <c r="O4" i="6" s="1"/>
  <c r="R30" i="6" a="1"/>
  <c r="R30" i="6" s="1"/>
  <c r="Z29" i="6" a="1"/>
  <c r="Z29" i="6" s="1"/>
  <c r="V29" i="6" a="1"/>
  <c r="V29" i="6" s="1"/>
  <c r="N28" i="6" a="1"/>
  <c r="N28" i="6" s="1"/>
  <c r="R27" i="6" a="1"/>
  <c r="R27" i="6" s="1"/>
  <c r="Z26" i="6" a="1"/>
  <c r="Z26" i="6" s="1"/>
  <c r="J26" i="6" a="1"/>
  <c r="J26" i="6" s="1"/>
  <c r="N25" i="6" a="1"/>
  <c r="N25" i="6" s="1"/>
  <c r="R24" i="6" a="1"/>
  <c r="R24" i="6" s="1"/>
  <c r="Z23" i="6" a="1"/>
  <c r="Z23" i="6" s="1"/>
  <c r="R21" i="6" a="1"/>
  <c r="R21" i="6" s="1"/>
  <c r="Z20" i="6" a="1"/>
  <c r="Z20" i="6" s="1"/>
  <c r="V20" i="6" a="1"/>
  <c r="V20" i="6" s="1"/>
  <c r="J20" i="6" a="1"/>
  <c r="J20" i="6" s="1"/>
  <c r="N19" i="6" a="1"/>
  <c r="N19" i="6" s="1"/>
  <c r="R18" i="6" a="1"/>
  <c r="R18" i="6" s="1"/>
  <c r="Z17" i="6" a="1"/>
  <c r="Z17" i="6" s="1"/>
  <c r="V17" i="6" a="1"/>
  <c r="V17" i="6" s="1"/>
  <c r="J17" i="6" a="1"/>
  <c r="J17" i="6" s="1"/>
  <c r="R15" i="6" a="1"/>
  <c r="R15" i="6" s="1"/>
  <c r="Z14" i="6" a="1"/>
  <c r="Z14" i="6" s="1"/>
  <c r="V14" i="6" a="1"/>
  <c r="V14" i="6" s="1"/>
  <c r="Q30" i="6" a="1"/>
  <c r="Q30" i="6" s="1"/>
  <c r="I29" i="6" a="1"/>
  <c r="I29" i="6" s="1"/>
  <c r="Y28" i="6" a="1"/>
  <c r="Y28" i="6" s="1"/>
  <c r="Q27" i="6" a="1"/>
  <c r="Q27" i="6" s="1"/>
  <c r="U26" i="6" a="1"/>
  <c r="U26" i="6" s="1"/>
  <c r="Y25" i="6" a="1"/>
  <c r="Y25" i="6" s="1"/>
  <c r="Q24" i="6" a="1"/>
  <c r="Q24" i="6" s="1"/>
  <c r="U23" i="6" a="1"/>
  <c r="U23" i="6" s="1"/>
  <c r="M22" i="6" a="1"/>
  <c r="M22" i="6" s="1"/>
  <c r="I20" i="6" a="1"/>
  <c r="I20" i="6" s="1"/>
  <c r="Q18" i="6" a="1"/>
  <c r="Q18" i="6" s="1"/>
  <c r="U17" i="6" a="1"/>
  <c r="U17" i="6" s="1"/>
  <c r="I17" i="6" a="1"/>
  <c r="I17" i="6" s="1"/>
  <c r="Y16" i="6" a="1"/>
  <c r="Y16" i="6" s="1"/>
  <c r="M16" i="6" a="1"/>
  <c r="M16" i="6" s="1"/>
  <c r="I14" i="6" a="1"/>
  <c r="I14" i="6" s="1"/>
  <c r="Y13" i="6" a="1"/>
  <c r="Y13" i="6" s="1"/>
  <c r="H32" i="6" a="1"/>
  <c r="H32" i="6" s="1"/>
  <c r="X31" i="6" a="1"/>
  <c r="X31" i="6" s="1"/>
  <c r="L31" i="6" a="1"/>
  <c r="L31" i="6" s="1"/>
  <c r="T29" i="6" a="1"/>
  <c r="T29" i="6" s="1"/>
  <c r="P27" i="6" a="1"/>
  <c r="P27" i="6" s="1"/>
  <c r="H26" i="6" a="1"/>
  <c r="H26" i="6" s="1"/>
  <c r="X25" i="6" a="1"/>
  <c r="X25" i="6" s="1"/>
  <c r="L25" i="6" a="1"/>
  <c r="L25" i="6" s="1"/>
  <c r="T23" i="6" a="1"/>
  <c r="T23" i="6" s="1"/>
  <c r="X22" i="6" a="1"/>
  <c r="X22" i="6" s="1"/>
  <c r="L22" i="6" a="1"/>
  <c r="L22" i="6" s="1"/>
  <c r="P21" i="6" a="1"/>
  <c r="P21" i="6" s="1"/>
  <c r="X19" i="6" a="1"/>
  <c r="X19" i="6" s="1"/>
  <c r="L19" i="6" a="1"/>
  <c r="L19" i="6" s="1"/>
  <c r="H17" i="6" a="1"/>
  <c r="H17" i="6" s="1"/>
  <c r="X16" i="6" a="1"/>
  <c r="X16" i="6" s="1"/>
  <c r="P15" i="6" a="1"/>
  <c r="P15" i="6" s="1"/>
  <c r="L13" i="6" a="1"/>
  <c r="L13" i="6" s="1"/>
  <c r="W28" i="6" a="1"/>
  <c r="W28" i="6" s="1"/>
  <c r="S26" i="6" a="1"/>
  <c r="S26" i="6" s="1"/>
  <c r="G26" i="6" a="1"/>
  <c r="G26" i="6" s="1"/>
  <c r="K25" i="6" a="1"/>
  <c r="K25" i="6" s="1"/>
  <c r="O24" i="6" a="1"/>
  <c r="O24" i="6" s="1"/>
  <c r="G23" i="6" a="1"/>
  <c r="G23" i="6" s="1"/>
  <c r="W22" i="6" a="1"/>
  <c r="W22" i="6" s="1"/>
  <c r="K22" i="6" a="1"/>
  <c r="K22" i="6" s="1"/>
  <c r="O21" i="6" a="1"/>
  <c r="O21" i="6" s="1"/>
  <c r="S20" i="6" a="1"/>
  <c r="S20" i="6" s="1"/>
  <c r="K19" i="6" a="1"/>
  <c r="K19" i="6" s="1"/>
  <c r="O18" i="6" a="1"/>
  <c r="O18" i="6" s="1"/>
  <c r="G14" i="6" a="1"/>
  <c r="G14" i="6" s="1"/>
  <c r="K13" i="6" a="1"/>
  <c r="K13" i="6" s="1"/>
  <c r="Z28" i="6" a="1"/>
  <c r="Z28" i="6" s="1"/>
  <c r="V28" i="6" a="1"/>
  <c r="V28" i="6" s="1"/>
  <c r="R26" i="6" a="1"/>
  <c r="R26" i="6" s="1"/>
  <c r="Z25" i="6" a="1"/>
  <c r="Z25" i="6" s="1"/>
  <c r="V25" i="6" a="1"/>
  <c r="V25" i="6" s="1"/>
  <c r="Z22" i="6" a="1"/>
  <c r="Z22" i="6" s="1"/>
  <c r="J22" i="6" a="1"/>
  <c r="J22" i="6" s="1"/>
  <c r="N21" i="6" a="1"/>
  <c r="N21" i="6" s="1"/>
  <c r="R20" i="6" a="1"/>
  <c r="R20" i="6" s="1"/>
  <c r="Z19" i="6" a="1"/>
  <c r="Z19" i="6" s="1"/>
  <c r="V19" i="6" a="1"/>
  <c r="V19" i="6" s="1"/>
  <c r="J19" i="6" a="1"/>
  <c r="J19" i="6" s="1"/>
  <c r="N18" i="6" a="1"/>
  <c r="N18" i="6" s="1"/>
  <c r="Z16" i="6" a="1"/>
  <c r="Z16" i="6" s="1"/>
  <c r="J16" i="6" a="1"/>
  <c r="J16" i="6" s="1"/>
  <c r="N15" i="6" a="1"/>
  <c r="N15" i="6" s="1"/>
  <c r="Z13" i="6" a="1"/>
  <c r="Z13" i="6" s="1"/>
  <c r="V13" i="6" a="1"/>
  <c r="V13" i="6" s="1"/>
  <c r="U28" i="6" a="1"/>
  <c r="U28" i="6" s="1"/>
  <c r="I28" i="6" a="1"/>
  <c r="I28" i="6" s="1"/>
  <c r="M27" i="6" a="1"/>
  <c r="M27" i="6" s="1"/>
  <c r="U25" i="6" a="1"/>
  <c r="U25" i="6" s="1"/>
  <c r="Y24" i="6" a="1"/>
  <c r="Y24" i="6" s="1"/>
  <c r="Q23" i="6" a="1"/>
  <c r="Q23" i="6" s="1"/>
  <c r="I22" i="6" a="1"/>
  <c r="I22" i="6" s="1"/>
  <c r="M21" i="6" a="1"/>
  <c r="M21" i="6" s="1"/>
  <c r="Y18" i="6" a="1"/>
  <c r="Y18" i="6" s="1"/>
  <c r="M15" i="6" a="1"/>
  <c r="M15" i="6" s="1"/>
  <c r="Q14" i="6" a="1"/>
  <c r="Q14" i="6" s="1"/>
  <c r="I13" i="6" a="1"/>
  <c r="I13" i="6" s="1"/>
  <c r="X42" i="6" a="1"/>
  <c r="X42" i="6" s="1"/>
  <c r="T40" i="6" a="1"/>
  <c r="T40" i="6" s="1"/>
  <c r="L39" i="6" a="1"/>
  <c r="L39" i="6" s="1"/>
  <c r="P38" i="6" a="1"/>
  <c r="P38" i="6" s="1"/>
  <c r="T37" i="6" a="1"/>
  <c r="T37" i="6" s="1"/>
  <c r="H37" i="6" a="1"/>
  <c r="H37" i="6" s="1"/>
  <c r="X36" i="6" a="1"/>
  <c r="X36" i="6" s="1"/>
  <c r="T34" i="6" a="1"/>
  <c r="T34" i="6" s="1"/>
  <c r="H34" i="6" a="1"/>
  <c r="H34" i="6" s="1"/>
  <c r="P32" i="6" a="1"/>
  <c r="P32" i="6" s="1"/>
  <c r="H31" i="6" a="1"/>
  <c r="H31" i="6" s="1"/>
  <c r="L30" i="6" a="1"/>
  <c r="L30" i="6" s="1"/>
  <c r="T28" i="6" a="1"/>
  <c r="T28" i="6" s="1"/>
  <c r="H28" i="6" a="1"/>
  <c r="H28" i="6" s="1"/>
  <c r="P26" i="6" a="1"/>
  <c r="P26" i="6" s="1"/>
  <c r="T25" i="6" a="1"/>
  <c r="T25" i="6" s="1"/>
  <c r="L24" i="6" a="1"/>
  <c r="L24" i="6" s="1"/>
  <c r="H22" i="6" a="1"/>
  <c r="H22" i="6" s="1"/>
  <c r="X21" i="6" a="1"/>
  <c r="X21" i="6" s="1"/>
  <c r="P20" i="6" a="1"/>
  <c r="P20" i="6" s="1"/>
  <c r="T19" i="6" a="1"/>
  <c r="T19" i="6" s="1"/>
  <c r="H19" i="6" a="1"/>
  <c r="H19" i="6" s="1"/>
  <c r="L18" i="6" a="1"/>
  <c r="L18" i="6" s="1"/>
  <c r="P17" i="6" a="1"/>
  <c r="P17" i="6" s="1"/>
  <c r="H16" i="6" a="1"/>
  <c r="H16" i="6" s="1"/>
  <c r="X15" i="6" a="1"/>
  <c r="X15" i="6" s="1"/>
  <c r="L15" i="6" a="1"/>
  <c r="L15" i="6" s="1"/>
  <c r="P14" i="6" a="1"/>
  <c r="P14" i="6" s="1"/>
  <c r="T13" i="6" a="1"/>
  <c r="T13" i="6" s="1"/>
  <c r="R12" i="6" a="1"/>
  <c r="R12" i="6" s="1"/>
  <c r="Z11" i="6" a="1"/>
  <c r="Z11" i="6" s="1"/>
  <c r="J11" i="6" a="1"/>
  <c r="J11" i="6" s="1"/>
  <c r="Z8" i="6" a="1"/>
  <c r="Z8" i="6" s="1"/>
  <c r="V8" i="6" a="1"/>
  <c r="V8" i="6" s="1"/>
  <c r="R6" i="6" a="1"/>
  <c r="R6" i="6" s="1"/>
  <c r="Z5" i="6" a="1"/>
  <c r="Z5" i="6" s="1"/>
  <c r="N4" i="6" a="1"/>
  <c r="N4" i="6" s="1"/>
  <c r="Q12" i="6" a="1"/>
  <c r="Q12" i="6" s="1"/>
  <c r="U11" i="6" a="1"/>
  <c r="U11" i="6" s="1"/>
  <c r="I11" i="6" a="1"/>
  <c r="I11" i="6" s="1"/>
  <c r="Y10" i="6" a="1"/>
  <c r="Y10" i="6" s="1"/>
  <c r="U8" i="6" a="1"/>
  <c r="U8" i="6" s="1"/>
  <c r="M7" i="6" a="1"/>
  <c r="M7" i="6" s="1"/>
  <c r="Q6" i="6" a="1"/>
  <c r="Q6" i="6" s="1"/>
  <c r="Y4" i="6" a="1"/>
  <c r="Y4" i="6" s="1"/>
  <c r="P12" i="6" a="1"/>
  <c r="P12" i="6" s="1"/>
  <c r="X10" i="6" a="1"/>
  <c r="X10" i="6" s="1"/>
  <c r="L10" i="6" a="1"/>
  <c r="L10" i="6" s="1"/>
  <c r="P9" i="6" a="1"/>
  <c r="P9" i="6" s="1"/>
  <c r="T8" i="6" a="1"/>
  <c r="T8" i="6" s="1"/>
  <c r="X7" i="6" a="1"/>
  <c r="X7" i="6" s="1"/>
  <c r="P6" i="6" a="1"/>
  <c r="P6" i="6" s="1"/>
  <c r="L4" i="6" a="1"/>
  <c r="L4" i="6" s="1"/>
  <c r="O12" i="6" a="1"/>
  <c r="O12" i="6" s="1"/>
  <c r="S11" i="6" a="1"/>
  <c r="S11" i="6" s="1"/>
  <c r="G11" i="6" a="1"/>
  <c r="G11" i="6" s="1"/>
  <c r="W10" i="6" a="1"/>
  <c r="W10" i="6" s="1"/>
  <c r="O9" i="6" a="1"/>
  <c r="O9" i="6" s="1"/>
  <c r="S8" i="6" a="1"/>
  <c r="S8" i="6" s="1"/>
  <c r="K7" i="6" a="1"/>
  <c r="K7" i="6" s="1"/>
  <c r="W4" i="6" a="1"/>
  <c r="W4" i="6" s="1"/>
  <c r="K4" i="6" a="1"/>
  <c r="K4" i="6" s="1"/>
  <c r="R11" i="6" a="1"/>
  <c r="R11" i="6" s="1"/>
  <c r="Z10" i="6" a="1"/>
  <c r="Z10" i="6" s="1"/>
  <c r="V10" i="6" a="1"/>
  <c r="V10" i="6" s="1"/>
  <c r="N9" i="6" a="1"/>
  <c r="N9" i="6" s="1"/>
  <c r="R8" i="6" a="1"/>
  <c r="R8" i="6" s="1"/>
  <c r="Z7" i="6" a="1"/>
  <c r="Z7" i="6" s="1"/>
  <c r="V7" i="6" a="1"/>
  <c r="V7" i="6" s="1"/>
  <c r="J7" i="6" a="1"/>
  <c r="J7" i="6" s="1"/>
  <c r="N6" i="6" a="1"/>
  <c r="N6" i="6" s="1"/>
  <c r="R5" i="6" a="1"/>
  <c r="R5" i="6" s="1"/>
  <c r="Z4" i="6" a="1"/>
  <c r="Z4" i="6" s="1"/>
  <c r="V4" i="6" a="1"/>
  <c r="V4" i="6" s="1"/>
  <c r="Q11" i="6" a="1"/>
  <c r="Q11" i="6" s="1"/>
  <c r="U10" i="6" a="1"/>
  <c r="U10" i="6" s="1"/>
  <c r="M9" i="6" a="1"/>
  <c r="M9" i="6" s="1"/>
  <c r="I7" i="6" a="1"/>
  <c r="I7" i="6" s="1"/>
  <c r="Y6" i="6" a="1"/>
  <c r="Y6" i="6" s="1"/>
  <c r="Q5" i="6" a="1"/>
  <c r="Q5" i="6" s="1"/>
  <c r="U4" i="6" a="1"/>
  <c r="U4" i="6" s="1"/>
  <c r="H13" i="6" a="1"/>
  <c r="H13" i="6" s="1"/>
  <c r="X12" i="6" a="1"/>
  <c r="X12" i="6" s="1"/>
  <c r="L12" i="6" a="1"/>
  <c r="L12" i="6" s="1"/>
  <c r="T10" i="6" a="1"/>
  <c r="T10" i="6" s="1"/>
  <c r="H10" i="6" a="1"/>
  <c r="H10" i="6" s="1"/>
  <c r="X9" i="6" a="1"/>
  <c r="X9" i="6" s="1"/>
  <c r="H7" i="6" a="1"/>
  <c r="H7" i="6" s="1"/>
  <c r="X6" i="6" a="1"/>
  <c r="X6" i="6" s="1"/>
  <c r="L6" i="6" a="1"/>
  <c r="L6" i="6" s="1"/>
  <c r="T4" i="6" a="1"/>
  <c r="T4" i="6" s="1"/>
  <c r="H4" i="6" a="1"/>
  <c r="H4" i="6" s="1"/>
  <c r="W12" i="6" a="1"/>
  <c r="W12" i="6" s="1"/>
  <c r="S10" i="6" a="1"/>
  <c r="S10" i="6" s="1"/>
  <c r="W9" i="6" a="1"/>
  <c r="W9" i="6" s="1"/>
  <c r="O8" i="6" a="1"/>
  <c r="O8" i="6" s="1"/>
  <c r="G7" i="6" a="1"/>
  <c r="G7" i="6" s="1"/>
  <c r="W6" i="6" a="1"/>
  <c r="W6" i="6" s="1"/>
  <c r="K6" i="6" a="1"/>
  <c r="K6" i="6" s="1"/>
  <c r="O5" i="6" a="1"/>
  <c r="O5" i="6" s="1"/>
  <c r="S4" i="6" a="1"/>
  <c r="S4" i="6" s="1"/>
  <c r="G4" i="6" a="1"/>
  <c r="G4" i="6" s="1"/>
  <c r="R13" i="6" a="1"/>
  <c r="R13" i="6" s="1"/>
  <c r="Z12" i="6" a="1"/>
  <c r="Z12" i="6" s="1"/>
  <c r="V12" i="6" a="1"/>
  <c r="V12" i="6" s="1"/>
  <c r="N11" i="6" a="1"/>
  <c r="N11" i="6" s="1"/>
  <c r="Z9" i="6" a="1"/>
  <c r="Z9" i="6" s="1"/>
  <c r="V9" i="6" a="1"/>
  <c r="V9" i="6" s="1"/>
  <c r="J9" i="6" a="1"/>
  <c r="J9" i="6" s="1"/>
  <c r="N8" i="6" a="1"/>
  <c r="N8" i="6" s="1"/>
  <c r="Z6" i="6" a="1"/>
  <c r="Z6" i="6" s="1"/>
  <c r="V6" i="6" a="1"/>
  <c r="V6" i="6" s="1"/>
  <c r="J6" i="6" a="1"/>
  <c r="J6" i="6" s="1"/>
  <c r="N5" i="6" a="1"/>
  <c r="N5" i="6" s="1"/>
  <c r="R4" i="6" a="1"/>
  <c r="R4" i="6" s="1"/>
  <c r="Q13" i="6" a="1"/>
  <c r="Q13" i="6" s="1"/>
  <c r="I12" i="6" a="1"/>
  <c r="I12" i="6" s="1"/>
  <c r="Y11" i="6" a="1"/>
  <c r="Y11" i="6" s="1"/>
  <c r="M11" i="6" a="1"/>
  <c r="M11" i="6" s="1"/>
  <c r="Q10" i="6" a="1"/>
  <c r="Q10" i="6" s="1"/>
  <c r="U9" i="6" a="1"/>
  <c r="U9" i="6" s="1"/>
  <c r="I9" i="6" a="1"/>
  <c r="I9" i="6" s="1"/>
  <c r="Y8" i="6" a="1"/>
  <c r="Y8" i="6" s="1"/>
  <c r="M8" i="6" a="1"/>
  <c r="M8" i="6" s="1"/>
  <c r="U6" i="6" a="1"/>
  <c r="U6" i="6" s="1"/>
  <c r="Y5" i="6" a="1"/>
  <c r="Y5" i="6" s="1"/>
  <c r="M5" i="6" a="1"/>
  <c r="M5" i="6" s="1"/>
  <c r="Q4" i="6" a="1"/>
  <c r="Q4" i="6" s="1"/>
  <c r="T21" i="6" a="1"/>
  <c r="T21" i="6" s="1"/>
  <c r="H21" i="6" a="1"/>
  <c r="H21" i="6" s="1"/>
  <c r="P19" i="6" a="1"/>
  <c r="P19" i="6" s="1"/>
  <c r="T18" i="6" a="1"/>
  <c r="T18" i="6" s="1"/>
  <c r="H18" i="6" a="1"/>
  <c r="H18" i="6" s="1"/>
  <c r="L17" i="6" a="1"/>
  <c r="L17" i="6" s="1"/>
  <c r="P16" i="6" a="1"/>
  <c r="P16" i="6" s="1"/>
  <c r="T15" i="6" a="1"/>
  <c r="T15" i="6" s="1"/>
  <c r="H15" i="6" a="1"/>
  <c r="H15" i="6" s="1"/>
  <c r="X14" i="6" a="1"/>
  <c r="X14" i="6" s="1"/>
  <c r="L14" i="6" a="1"/>
  <c r="L14" i="6" s="1"/>
  <c r="P13" i="6" a="1"/>
  <c r="P13" i="6" s="1"/>
  <c r="X11" i="6" a="1"/>
  <c r="X11" i="6" s="1"/>
  <c r="L11" i="6" a="1"/>
  <c r="L11" i="6" s="1"/>
  <c r="T9" i="6" a="1"/>
  <c r="T9" i="6" s="1"/>
  <c r="H9" i="6" a="1"/>
  <c r="H9" i="6" s="1"/>
  <c r="X8" i="6" a="1"/>
  <c r="X8" i="6" s="1"/>
  <c r="T6" i="6" a="1"/>
  <c r="T6" i="6" s="1"/>
  <c r="X5" i="6" a="1"/>
  <c r="X5" i="6" s="1"/>
  <c r="L5" i="6" a="1"/>
  <c r="L5" i="6" s="1"/>
  <c r="P4" i="6" a="1"/>
  <c r="P4" i="6" s="1"/>
  <c r="J98" i="6" a="1"/>
  <c r="J98" i="6" s="1"/>
  <c r="E102" i="6" a="1"/>
  <c r="E102" i="6" s="1"/>
  <c r="C101" i="6" a="1"/>
  <c r="C101" i="6" s="1"/>
  <c r="N100" i="6" a="1"/>
  <c r="N100" i="6" s="1"/>
  <c r="L99" i="6" a="1"/>
  <c r="L99" i="6" s="1"/>
  <c r="Q102" i="6" a="1"/>
  <c r="Q102" i="6" s="1"/>
  <c r="O101" i="6" a="1"/>
  <c r="O101" i="6" s="1"/>
  <c r="P102" i="6" a="1"/>
  <c r="P102" i="6" s="1"/>
  <c r="C102" i="6" a="1"/>
  <c r="C102" i="6" s="1"/>
  <c r="N101" i="6" a="1"/>
  <c r="N101" i="6" s="1"/>
  <c r="L100" i="6" a="1"/>
  <c r="L100" i="6" s="1"/>
  <c r="J99" i="6" a="1"/>
  <c r="J99" i="6" s="1"/>
  <c r="H98" i="6" a="1"/>
  <c r="H98" i="6" s="1"/>
  <c r="M101" i="6" a="1"/>
  <c r="M101" i="6" s="1"/>
  <c r="K100" i="6" a="1"/>
  <c r="K100" i="6" s="1"/>
  <c r="E98" i="6" a="1"/>
  <c r="E98" i="6" s="1"/>
  <c r="E92" i="6" a="1"/>
  <c r="E92" i="6" s="1"/>
  <c r="N90" i="6" a="1"/>
  <c r="N90" i="6" s="1"/>
  <c r="L89" i="6" a="1"/>
  <c r="L89" i="6" s="1"/>
  <c r="J88" i="6" a="1"/>
  <c r="J88" i="6" s="1"/>
  <c r="E86" i="6" a="1"/>
  <c r="E86" i="6" s="1"/>
  <c r="P85" i="6" a="1"/>
  <c r="P85" i="6" s="1"/>
  <c r="N84" i="6" a="1"/>
  <c r="N84" i="6" s="1"/>
  <c r="H81" i="6" a="1"/>
  <c r="H81" i="6" s="1"/>
  <c r="E80" i="6" a="1"/>
  <c r="E80" i="6" s="1"/>
  <c r="P79" i="6" a="1"/>
  <c r="P79" i="6" s="1"/>
  <c r="C79" i="6" a="1"/>
  <c r="C79" i="6" s="1"/>
  <c r="N78" i="6" a="1"/>
  <c r="N78" i="6" s="1"/>
  <c r="C97" i="6" a="1"/>
  <c r="C97" i="6" s="1"/>
  <c r="K101" i="6" a="1"/>
  <c r="K101" i="6" s="1"/>
  <c r="I100" i="6" a="1"/>
  <c r="I100" i="6" s="1"/>
  <c r="Q98" i="6" a="1"/>
  <c r="Q98" i="6" s="1"/>
  <c r="D98" i="6" a="1"/>
  <c r="D98" i="6" s="1"/>
  <c r="N96" i="6" a="1"/>
  <c r="N96" i="6" s="1"/>
  <c r="C91" i="6" a="1"/>
  <c r="C91" i="6" s="1"/>
  <c r="L102" i="6" a="1"/>
  <c r="L102" i="6" s="1"/>
  <c r="J102" i="6" a="1"/>
  <c r="J102" i="6" s="1"/>
  <c r="L101" i="6" a="1"/>
  <c r="L101" i="6" s="1"/>
  <c r="H99" i="6" a="1"/>
  <c r="H99" i="6" s="1"/>
  <c r="P91" i="6" a="1"/>
  <c r="P91" i="6" s="1"/>
  <c r="P97" i="6" a="1"/>
  <c r="P97" i="6" s="1"/>
  <c r="H102" i="6" a="1"/>
  <c r="H102" i="6" s="1"/>
  <c r="G102" i="6" a="1"/>
  <c r="G102" i="6" s="1"/>
  <c r="Q101" i="6" a="1"/>
  <c r="Q101" i="6" s="1"/>
  <c r="D101" i="6" a="1"/>
  <c r="D101" i="6" s="1"/>
  <c r="O100" i="6" a="1"/>
  <c r="O100" i="6" s="1"/>
  <c r="J101" i="6" a="1"/>
  <c r="J101" i="6" s="1"/>
  <c r="H100" i="6" a="1"/>
  <c r="H100" i="6" s="1"/>
  <c r="E99" i="6" a="1"/>
  <c r="E99" i="6" s="1"/>
  <c r="P98" i="6" a="1"/>
  <c r="P98" i="6" s="1"/>
  <c r="C98" i="6" a="1"/>
  <c r="C98" i="6" s="1"/>
  <c r="L96" i="6" a="1"/>
  <c r="L96" i="6" s="1"/>
  <c r="J95" i="6" a="1"/>
  <c r="J95" i="6" s="1"/>
  <c r="H94" i="6" a="1"/>
  <c r="H94" i="6" s="1"/>
  <c r="E93" i="6" a="1"/>
  <c r="E93" i="6" s="1"/>
  <c r="P92" i="6" a="1"/>
  <c r="P92" i="6" s="1"/>
  <c r="C92" i="6" a="1"/>
  <c r="C92" i="6" s="1"/>
  <c r="N91" i="6" a="1"/>
  <c r="N91" i="6" s="1"/>
  <c r="L90" i="6" a="1"/>
  <c r="L90" i="6" s="1"/>
  <c r="J89" i="6" a="1"/>
  <c r="J89" i="6" s="1"/>
  <c r="H88" i="6" a="1"/>
  <c r="H88" i="6" s="1"/>
  <c r="E87" i="6" a="1"/>
  <c r="E87" i="6" s="1"/>
  <c r="P86" i="6" a="1"/>
  <c r="P86" i="6" s="1"/>
  <c r="L84" i="6" a="1"/>
  <c r="L84" i="6" s="1"/>
  <c r="H82" i="6" a="1"/>
  <c r="H82" i="6" s="1"/>
  <c r="E81" i="6" a="1"/>
  <c r="E81" i="6" s="1"/>
  <c r="P80" i="6" a="1"/>
  <c r="P80" i="6" s="1"/>
  <c r="C80" i="6" a="1"/>
  <c r="C80" i="6" s="1"/>
  <c r="N79" i="6" a="1"/>
  <c r="N79" i="6" s="1"/>
  <c r="L78" i="6" a="1"/>
  <c r="L78" i="6" s="1"/>
  <c r="J77" i="6" a="1"/>
  <c r="J77" i="6" s="1"/>
  <c r="H76" i="6" a="1"/>
  <c r="H76" i="6" s="1"/>
  <c r="P74" i="6" a="1"/>
  <c r="P74" i="6" s="1"/>
  <c r="C74" i="6" a="1"/>
  <c r="C74" i="6" s="1"/>
  <c r="L72" i="6" a="1"/>
  <c r="L72" i="6" s="1"/>
  <c r="J71" i="6" a="1"/>
  <c r="J71" i="6" s="1"/>
  <c r="E69" i="6" a="1"/>
  <c r="E69" i="6" s="1"/>
  <c r="P68" i="6" a="1"/>
  <c r="P68" i="6" s="1"/>
  <c r="C68" i="6" a="1"/>
  <c r="C68" i="6" s="1"/>
  <c r="L66" i="6" a="1"/>
  <c r="L66" i="6" s="1"/>
  <c r="J65" i="6" a="1"/>
  <c r="J65" i="6" s="1"/>
  <c r="H64" i="6" a="1"/>
  <c r="H64" i="6" s="1"/>
  <c r="E63" i="6" a="1"/>
  <c r="E63" i="6" s="1"/>
  <c r="P62" i="6" a="1"/>
  <c r="P62" i="6" s="1"/>
  <c r="C62" i="6" a="1"/>
  <c r="C62" i="6" s="1"/>
  <c r="L60" i="6" a="1"/>
  <c r="L60" i="6" s="1"/>
  <c r="E57" i="6" a="1"/>
  <c r="E57" i="6" s="1"/>
  <c r="N55" i="6" a="1"/>
  <c r="N55" i="6" s="1"/>
  <c r="L54" i="6" a="1"/>
  <c r="L54" i="6" s="1"/>
  <c r="E51" i="6" a="1"/>
  <c r="E51" i="6" s="1"/>
  <c r="C50" i="6" a="1"/>
  <c r="C50" i="6" s="1"/>
  <c r="N49" i="6" a="1"/>
  <c r="N49" i="6" s="1"/>
  <c r="L48" i="6" a="1"/>
  <c r="L48" i="6" s="1"/>
  <c r="J47" i="6" a="1"/>
  <c r="J47" i="6" s="1"/>
  <c r="E45" i="6" a="1"/>
  <c r="E45" i="6" s="1"/>
  <c r="P44" i="6" a="1"/>
  <c r="P44" i="6" s="1"/>
  <c r="L42" i="6" a="1"/>
  <c r="L42" i="6" s="1"/>
  <c r="J41" i="6" a="1"/>
  <c r="J41" i="6" s="1"/>
  <c r="H40" i="6" a="1"/>
  <c r="H40" i="6" s="1"/>
  <c r="E39" i="6" a="1"/>
  <c r="E39" i="6" s="1"/>
  <c r="L36" i="6" a="1"/>
  <c r="L36" i="6" s="1"/>
  <c r="E33" i="6" a="1"/>
  <c r="E33" i="6" s="1"/>
  <c r="C32" i="6" a="1"/>
  <c r="C32" i="6" s="1"/>
  <c r="J29" i="6" a="1"/>
  <c r="J29" i="6" s="1"/>
  <c r="C26" i="6" a="1"/>
  <c r="C26" i="6" s="1"/>
  <c r="J23" i="6" a="1"/>
  <c r="J23" i="6" s="1"/>
  <c r="E21" i="6" a="1"/>
  <c r="E21" i="6" s="1"/>
  <c r="C20" i="6" a="1"/>
  <c r="C20" i="6" s="1"/>
  <c r="E15" i="6" a="1"/>
  <c r="E15" i="6" s="1"/>
  <c r="C14" i="6" a="1"/>
  <c r="C14" i="6" s="1"/>
  <c r="N13" i="6" a="1"/>
  <c r="N13" i="6" s="1"/>
  <c r="E9" i="6" a="1"/>
  <c r="E9" i="6" s="1"/>
  <c r="P8" i="6" a="1"/>
  <c r="P8" i="6" s="1"/>
  <c r="N7" i="6" a="1"/>
  <c r="N7" i="6" s="1"/>
  <c r="J5" i="6" a="1"/>
  <c r="J5" i="6" s="1"/>
  <c r="W100" i="6" a="1"/>
  <c r="W100" i="6" s="1"/>
  <c r="T99" i="6" a="1"/>
  <c r="T99" i="6" s="1"/>
  <c r="W96" i="6" a="1"/>
  <c r="W96" i="6" s="1"/>
  <c r="T95" i="6" a="1"/>
  <c r="T95" i="6" s="1"/>
  <c r="W88" i="6" a="1"/>
  <c r="W88" i="6" s="1"/>
  <c r="T87" i="6" a="1"/>
  <c r="T87" i="6" s="1"/>
  <c r="W84" i="6" a="1"/>
  <c r="W84" i="6" s="1"/>
  <c r="T83" i="6" a="1"/>
  <c r="T83" i="6" s="1"/>
  <c r="W76" i="6" a="1"/>
  <c r="W76" i="6" s="1"/>
  <c r="T75" i="6" a="1"/>
  <c r="T75" i="6" s="1"/>
  <c r="W72" i="6" a="1"/>
  <c r="W72" i="6" s="1"/>
  <c r="W68" i="6" a="1"/>
  <c r="W68" i="6" s="1"/>
  <c r="T67" i="6" a="1"/>
  <c r="T67" i="6" s="1"/>
  <c r="W64" i="6" a="1"/>
  <c r="W64" i="6" s="1"/>
  <c r="T59" i="6" a="1"/>
  <c r="T59" i="6" s="1"/>
  <c r="W52" i="6" a="1"/>
  <c r="W52" i="6" s="1"/>
  <c r="W48" i="6" a="1"/>
  <c r="W48" i="6" s="1"/>
  <c r="T47" i="6" a="1"/>
  <c r="T47" i="6" s="1"/>
  <c r="W44" i="6" a="1"/>
  <c r="W44" i="6" s="1"/>
  <c r="W40" i="6" a="1"/>
  <c r="W40" i="6" s="1"/>
  <c r="W36" i="6" a="1"/>
  <c r="W36" i="6" s="1"/>
  <c r="T31" i="6" a="1"/>
  <c r="T31" i="6" s="1"/>
  <c r="W24" i="6" a="1"/>
  <c r="W24" i="6" s="1"/>
  <c r="W20" i="6" a="1"/>
  <c r="W20" i="6" s="1"/>
  <c r="W16" i="6" a="1"/>
  <c r="W16" i="6" s="1"/>
  <c r="T11" i="6" a="1"/>
  <c r="T11" i="6" s="1"/>
  <c r="W8" i="6" a="1"/>
  <c r="W8" i="6" s="1"/>
  <c r="T7" i="6" a="1"/>
  <c r="T7" i="6" s="1"/>
  <c r="Q99" i="6" a="1"/>
  <c r="Q99" i="6" s="1"/>
  <c r="D99" i="6" a="1"/>
  <c r="D99" i="6" s="1"/>
  <c r="O98" i="6" a="1"/>
  <c r="O98" i="6" s="1"/>
  <c r="M97" i="6" a="1"/>
  <c r="M97" i="6" s="1"/>
  <c r="K96" i="6" a="1"/>
  <c r="K96" i="6" s="1"/>
  <c r="I95" i="6" a="1"/>
  <c r="I95" i="6" s="1"/>
  <c r="O92" i="6" a="1"/>
  <c r="O92" i="6" s="1"/>
  <c r="M91" i="6" a="1"/>
  <c r="M91" i="6" s="1"/>
  <c r="K90" i="6" a="1"/>
  <c r="K90" i="6" s="1"/>
  <c r="I89" i="6" a="1"/>
  <c r="I89" i="6" s="1"/>
  <c r="G88" i="6" a="1"/>
  <c r="G88" i="6" s="1"/>
  <c r="D87" i="6" a="1"/>
  <c r="D87" i="6" s="1"/>
  <c r="O86" i="6" a="1"/>
  <c r="O86" i="6" s="1"/>
  <c r="G82" i="6" a="1"/>
  <c r="G82" i="6" s="1"/>
  <c r="Q81" i="6" a="1"/>
  <c r="Q81" i="6" s="1"/>
  <c r="M79" i="6" a="1"/>
  <c r="M79" i="6" s="1"/>
  <c r="G76" i="6" a="1"/>
  <c r="G76" i="6" s="1"/>
  <c r="Q75" i="6" a="1"/>
  <c r="Q75" i="6" s="1"/>
  <c r="D75" i="6" a="1"/>
  <c r="D75" i="6" s="1"/>
  <c r="M73" i="6" a="1"/>
  <c r="M73" i="6" s="1"/>
  <c r="I71" i="6" a="1"/>
  <c r="I71" i="6" s="1"/>
  <c r="G70" i="6" a="1"/>
  <c r="G70" i="6" s="1"/>
  <c r="D69" i="6" a="1"/>
  <c r="D69" i="6" s="1"/>
  <c r="O68" i="6" a="1"/>
  <c r="O68" i="6" s="1"/>
  <c r="K66" i="6" a="1"/>
  <c r="K66" i="6" s="1"/>
  <c r="I65" i="6" a="1"/>
  <c r="I65" i="6" s="1"/>
  <c r="G64" i="6" a="1"/>
  <c r="G64" i="6" s="1"/>
  <c r="Q63" i="6" a="1"/>
  <c r="Q63" i="6" s="1"/>
  <c r="D63" i="6" a="1"/>
  <c r="D63" i="6" s="1"/>
  <c r="O62" i="6" a="1"/>
  <c r="O62" i="6" s="1"/>
  <c r="K60" i="6" a="1"/>
  <c r="K60" i="6" s="1"/>
  <c r="G58" i="6" a="1"/>
  <c r="G58" i="6" s="1"/>
  <c r="Q57" i="6" a="1"/>
  <c r="Q57" i="6" s="1"/>
  <c r="D57" i="6" a="1"/>
  <c r="D57" i="6" s="1"/>
  <c r="O56" i="6" a="1"/>
  <c r="O56" i="6" s="1"/>
  <c r="M55" i="6" a="1"/>
  <c r="M55" i="6" s="1"/>
  <c r="G52" i="6" a="1"/>
  <c r="G52" i="6" s="1"/>
  <c r="D51" i="6" a="1"/>
  <c r="D51" i="6" s="1"/>
  <c r="M49" i="6" a="1"/>
  <c r="M49" i="6" s="1"/>
  <c r="K48" i="6" a="1"/>
  <c r="K48" i="6" s="1"/>
  <c r="G46" i="6" a="1"/>
  <c r="G46" i="6" s="1"/>
  <c r="O44" i="6" a="1"/>
  <c r="O44" i="6" s="1"/>
  <c r="M43" i="6" a="1"/>
  <c r="M43" i="6" s="1"/>
  <c r="K42" i="6" a="1"/>
  <c r="K42" i="6" s="1"/>
  <c r="G40" i="6" a="1"/>
  <c r="G40" i="6" s="1"/>
  <c r="Q39" i="6" a="1"/>
  <c r="Q39" i="6" s="1"/>
  <c r="D39" i="6" a="1"/>
  <c r="D39" i="6" s="1"/>
  <c r="O38" i="6" a="1"/>
  <c r="O38" i="6" s="1"/>
  <c r="M37" i="6" a="1"/>
  <c r="M37" i="6" s="1"/>
  <c r="K36" i="6" a="1"/>
  <c r="K36" i="6" s="1"/>
  <c r="I35" i="6" a="1"/>
  <c r="I35" i="6" s="1"/>
  <c r="G34" i="6" a="1"/>
  <c r="G34" i="6" s="1"/>
  <c r="M31" i="6" a="1"/>
  <c r="M31" i="6" s="1"/>
  <c r="K30" i="6" a="1"/>
  <c r="K30" i="6" s="1"/>
  <c r="G28" i="6" a="1"/>
  <c r="G28" i="6" s="1"/>
  <c r="M25" i="6" a="1"/>
  <c r="M25" i="6" s="1"/>
  <c r="K24" i="6" a="1"/>
  <c r="K24" i="6" s="1"/>
  <c r="I23" i="6" a="1"/>
  <c r="I23" i="6" s="1"/>
  <c r="Q21" i="6" a="1"/>
  <c r="Q21" i="6" s="1"/>
  <c r="D21" i="6" a="1"/>
  <c r="D21" i="6" s="1"/>
  <c r="M19" i="6" a="1"/>
  <c r="M19" i="6" s="1"/>
  <c r="Q15" i="6" a="1"/>
  <c r="Q15" i="6" s="1"/>
  <c r="D15" i="6" a="1"/>
  <c r="D15" i="6" s="1"/>
  <c r="O14" i="6" a="1"/>
  <c r="O14" i="6" s="1"/>
  <c r="M13" i="6" a="1"/>
  <c r="M13" i="6" s="1"/>
  <c r="K12" i="6" a="1"/>
  <c r="K12" i="6" s="1"/>
  <c r="G10" i="6" a="1"/>
  <c r="G10" i="6" s="1"/>
  <c r="Q9" i="6" a="1"/>
  <c r="Q9" i="6" s="1"/>
  <c r="D9" i="6" a="1"/>
  <c r="D9" i="6" s="1"/>
  <c r="I5" i="6" a="1"/>
  <c r="I5" i="6" s="1"/>
  <c r="V100" i="6" a="1"/>
  <c r="V100" i="6" s="1"/>
  <c r="S99" i="6" a="1"/>
  <c r="S99" i="6" s="1"/>
  <c r="Y97" i="6" a="1"/>
  <c r="Y97" i="6" s="1"/>
  <c r="V96" i="6" a="1"/>
  <c r="V96" i="6" s="1"/>
  <c r="S95" i="6" a="1"/>
  <c r="S95" i="6" s="1"/>
  <c r="V92" i="6" a="1"/>
  <c r="V92" i="6" s="1"/>
  <c r="S91" i="6" a="1"/>
  <c r="S91" i="6" s="1"/>
  <c r="Y89" i="6" a="1"/>
  <c r="Y89" i="6" s="1"/>
  <c r="V88" i="6" a="1"/>
  <c r="V88" i="6" s="1"/>
  <c r="S87" i="6" a="1"/>
  <c r="S87" i="6" s="1"/>
  <c r="Y85" i="6" a="1"/>
  <c r="Y85" i="6" s="1"/>
  <c r="V84" i="6" a="1"/>
  <c r="V84" i="6" s="1"/>
  <c r="S83" i="6" a="1"/>
  <c r="S83" i="6" s="1"/>
  <c r="Y81" i="6" a="1"/>
  <c r="Y81" i="6" s="1"/>
  <c r="V80" i="6" a="1"/>
  <c r="V80" i="6" s="1"/>
  <c r="S79" i="6" a="1"/>
  <c r="S79" i="6" s="1"/>
  <c r="Y77" i="6" a="1"/>
  <c r="Y77" i="6" s="1"/>
  <c r="V76" i="6" a="1"/>
  <c r="V76" i="6" s="1"/>
  <c r="S75" i="6" a="1"/>
  <c r="S75" i="6" s="1"/>
  <c r="Y73" i="6" a="1"/>
  <c r="Y73" i="6" s="1"/>
  <c r="V72" i="6" a="1"/>
  <c r="V72" i="6" s="1"/>
  <c r="S71" i="6" a="1"/>
  <c r="S71" i="6" s="1"/>
  <c r="V68" i="6" a="1"/>
  <c r="V68" i="6" s="1"/>
  <c r="S67" i="6" a="1"/>
  <c r="S67" i="6" s="1"/>
  <c r="Y65" i="6" a="1"/>
  <c r="Y65" i="6" s="1"/>
  <c r="V64" i="6" a="1"/>
  <c r="V64" i="6" s="1"/>
  <c r="Y61" i="6" a="1"/>
  <c r="Y61" i="6" s="1"/>
  <c r="V60" i="6" a="1"/>
  <c r="V60" i="6" s="1"/>
  <c r="S59" i="6" a="1"/>
  <c r="S59" i="6" s="1"/>
  <c r="Y57" i="6" a="1"/>
  <c r="Y57" i="6" s="1"/>
  <c r="S55" i="6" a="1"/>
  <c r="S55" i="6" s="1"/>
  <c r="V52" i="6" a="1"/>
  <c r="V52" i="6" s="1"/>
  <c r="S51" i="6" a="1"/>
  <c r="S51" i="6" s="1"/>
  <c r="Y49" i="6" a="1"/>
  <c r="Y49" i="6" s="1"/>
  <c r="S47" i="6" a="1"/>
  <c r="S47" i="6" s="1"/>
  <c r="V44" i="6" a="1"/>
  <c r="V44" i="6" s="1"/>
  <c r="S43" i="6" a="1"/>
  <c r="S43" i="6" s="1"/>
  <c r="Y41" i="6" a="1"/>
  <c r="Y41" i="6" s="1"/>
  <c r="V40" i="6" a="1"/>
  <c r="V40" i="6" s="1"/>
  <c r="S39" i="6" a="1"/>
  <c r="S39" i="6" s="1"/>
  <c r="Y33" i="6" a="1"/>
  <c r="Y33" i="6" s="1"/>
  <c r="S23" i="6" a="1"/>
  <c r="S23" i="6" s="1"/>
  <c r="Y21" i="6" a="1"/>
  <c r="Y21" i="6" s="1"/>
  <c r="Y17" i="6" a="1"/>
  <c r="Y17" i="6" s="1"/>
  <c r="V16" i="6" a="1"/>
  <c r="V16" i="6" s="1"/>
  <c r="S15" i="6" a="1"/>
  <c r="S15" i="6" s="1"/>
  <c r="Y9" i="6" a="1"/>
  <c r="Y9" i="6" s="1"/>
  <c r="S7" i="6" a="1"/>
  <c r="S7" i="6" s="1"/>
  <c r="E100" i="6" a="1"/>
  <c r="E100" i="6" s="1"/>
  <c r="E94" i="6" a="1"/>
  <c r="E94" i="6" s="1"/>
  <c r="P93" i="6" a="1"/>
  <c r="P93" i="6" s="1"/>
  <c r="C93" i="6" a="1"/>
  <c r="C93" i="6" s="1"/>
  <c r="N92" i="6" a="1"/>
  <c r="N92" i="6" s="1"/>
  <c r="H89" i="6" a="1"/>
  <c r="H89" i="6" s="1"/>
  <c r="E88" i="6" a="1"/>
  <c r="E88" i="6" s="1"/>
  <c r="H83" i="6" a="1"/>
  <c r="H83" i="6" s="1"/>
  <c r="P81" i="6" a="1"/>
  <c r="P81" i="6" s="1"/>
  <c r="C81" i="6" a="1"/>
  <c r="C81" i="6" s="1"/>
  <c r="N80" i="6" a="1"/>
  <c r="N80" i="6" s="1"/>
  <c r="E76" i="6" a="1"/>
  <c r="E76" i="6" s="1"/>
  <c r="P75" i="6" a="1"/>
  <c r="P75" i="6" s="1"/>
  <c r="N74" i="6" a="1"/>
  <c r="N74" i="6" s="1"/>
  <c r="L73" i="6" a="1"/>
  <c r="L73" i="6" s="1"/>
  <c r="J72" i="6" a="1"/>
  <c r="J72" i="6" s="1"/>
  <c r="H71" i="6" a="1"/>
  <c r="H71" i="6" s="1"/>
  <c r="E70" i="6" a="1"/>
  <c r="E70" i="6" s="1"/>
  <c r="C69" i="6" a="1"/>
  <c r="C69" i="6" s="1"/>
  <c r="N68" i="6" a="1"/>
  <c r="N68" i="6" s="1"/>
  <c r="L67" i="6" a="1"/>
  <c r="L67" i="6" s="1"/>
  <c r="E64" i="6" a="1"/>
  <c r="E64" i="6" s="1"/>
  <c r="N62" i="6" a="1"/>
  <c r="N62" i="6" s="1"/>
  <c r="J60" i="6" a="1"/>
  <c r="J60" i="6" s="1"/>
  <c r="E58" i="6" a="1"/>
  <c r="E58" i="6" s="1"/>
  <c r="P57" i="6" a="1"/>
  <c r="P57" i="6" s="1"/>
  <c r="C57" i="6" a="1"/>
  <c r="C57" i="6" s="1"/>
  <c r="N56" i="6" a="1"/>
  <c r="N56" i="6" s="1"/>
  <c r="L55" i="6" a="1"/>
  <c r="L55" i="6" s="1"/>
  <c r="J54" i="6" a="1"/>
  <c r="J54" i="6" s="1"/>
  <c r="P51" i="6" a="1"/>
  <c r="P51" i="6" s="1"/>
  <c r="L49" i="6" a="1"/>
  <c r="L49" i="6" s="1"/>
  <c r="H47" i="6" a="1"/>
  <c r="H47" i="6" s="1"/>
  <c r="E46" i="6" a="1"/>
  <c r="E46" i="6" s="1"/>
  <c r="P45" i="6" a="1"/>
  <c r="P45" i="6" s="1"/>
  <c r="C45" i="6" a="1"/>
  <c r="C45" i="6" s="1"/>
  <c r="L43" i="6" a="1"/>
  <c r="L43" i="6" s="1"/>
  <c r="H41" i="6" a="1"/>
  <c r="H41" i="6" s="1"/>
  <c r="E40" i="6" a="1"/>
  <c r="E40" i="6" s="1"/>
  <c r="P39" i="6" a="1"/>
  <c r="P39" i="6" s="1"/>
  <c r="N38" i="6" a="1"/>
  <c r="N38" i="6" s="1"/>
  <c r="L37" i="6" a="1"/>
  <c r="L37" i="6" s="1"/>
  <c r="J36" i="6" a="1"/>
  <c r="J36" i="6" s="1"/>
  <c r="H35" i="6" a="1"/>
  <c r="H35" i="6" s="1"/>
  <c r="E34" i="6" a="1"/>
  <c r="E34" i="6" s="1"/>
  <c r="P33" i="6" a="1"/>
  <c r="P33" i="6" s="1"/>
  <c r="C33" i="6" a="1"/>
  <c r="C33" i="6" s="1"/>
  <c r="H29" i="6" a="1"/>
  <c r="H29" i="6" s="1"/>
  <c r="E28" i="6" a="1"/>
  <c r="E28" i="6" s="1"/>
  <c r="C27" i="6" a="1"/>
  <c r="C27" i="6" s="1"/>
  <c r="H23" i="6" a="1"/>
  <c r="H23" i="6" s="1"/>
  <c r="E22" i="6" a="1"/>
  <c r="E22" i="6" s="1"/>
  <c r="C21" i="6" a="1"/>
  <c r="C21" i="6" s="1"/>
  <c r="J18" i="6" a="1"/>
  <c r="J18" i="6" s="1"/>
  <c r="E16" i="6" a="1"/>
  <c r="E16" i="6" s="1"/>
  <c r="C15" i="6" a="1"/>
  <c r="C15" i="6" s="1"/>
  <c r="N14" i="6" a="1"/>
  <c r="N14" i="6" s="1"/>
  <c r="J12" i="6" a="1"/>
  <c r="J12" i="6" s="1"/>
  <c r="H11" i="6" a="1"/>
  <c r="H11" i="6" s="1"/>
  <c r="E10" i="6" a="1"/>
  <c r="E10" i="6" s="1"/>
  <c r="C9" i="6" a="1"/>
  <c r="C9" i="6" s="1"/>
  <c r="L7" i="6" a="1"/>
  <c r="L7" i="6" s="1"/>
  <c r="H5" i="6" a="1"/>
  <c r="H5" i="6" s="1"/>
  <c r="E4" i="6" a="1"/>
  <c r="E4" i="6" s="1"/>
  <c r="X101" i="6" a="1"/>
  <c r="X101" i="6" s="1"/>
  <c r="U100" i="6" a="1"/>
  <c r="U100" i="6" s="1"/>
  <c r="R99" i="6" a="1"/>
  <c r="R99" i="6" s="1"/>
  <c r="X97" i="6" a="1"/>
  <c r="X97" i="6" s="1"/>
  <c r="U96" i="6" a="1"/>
  <c r="U96" i="6" s="1"/>
  <c r="R95" i="6" a="1"/>
  <c r="R95" i="6" s="1"/>
  <c r="X93" i="6" a="1"/>
  <c r="X93" i="6" s="1"/>
  <c r="U92" i="6" a="1"/>
  <c r="U92" i="6" s="1"/>
  <c r="R91" i="6" a="1"/>
  <c r="R91" i="6" s="1"/>
  <c r="X89" i="6" a="1"/>
  <c r="X89" i="6" s="1"/>
  <c r="U88" i="6" a="1"/>
  <c r="U88" i="6" s="1"/>
  <c r="X85" i="6" a="1"/>
  <c r="X85" i="6" s="1"/>
  <c r="U84" i="6" a="1"/>
  <c r="U84" i="6" s="1"/>
  <c r="X81" i="6" a="1"/>
  <c r="X81" i="6" s="1"/>
  <c r="R79" i="6" a="1"/>
  <c r="R79" i="6" s="1"/>
  <c r="X77" i="6" a="1"/>
  <c r="X77" i="6" s="1"/>
  <c r="R75" i="6" a="1"/>
  <c r="R75" i="6" s="1"/>
  <c r="X73" i="6" a="1"/>
  <c r="X73" i="6" s="1"/>
  <c r="U72" i="6" a="1"/>
  <c r="U72" i="6" s="1"/>
  <c r="X69" i="6" a="1"/>
  <c r="X69" i="6" s="1"/>
  <c r="U68" i="6" a="1"/>
  <c r="U68" i="6" s="1"/>
  <c r="R67" i="6" a="1"/>
  <c r="R67" i="6" s="1"/>
  <c r="X65" i="6" a="1"/>
  <c r="X65" i="6" s="1"/>
  <c r="U64" i="6" a="1"/>
  <c r="U64" i="6" s="1"/>
  <c r="X61" i="6" a="1"/>
  <c r="X61" i="6" s="1"/>
  <c r="U60" i="6" a="1"/>
  <c r="U60" i="6" s="1"/>
  <c r="R59" i="6" a="1"/>
  <c r="R59" i="6" s="1"/>
  <c r="X57" i="6" a="1"/>
  <c r="X57" i="6" s="1"/>
  <c r="R55" i="6" a="1"/>
  <c r="R55" i="6" s="1"/>
  <c r="R51" i="6" a="1"/>
  <c r="R51" i="6" s="1"/>
  <c r="X49" i="6" a="1"/>
  <c r="X49" i="6" s="1"/>
  <c r="R47" i="6" a="1"/>
  <c r="R47" i="6" s="1"/>
  <c r="U40" i="6" a="1"/>
  <c r="U40" i="6" s="1"/>
  <c r="X33" i="6" a="1"/>
  <c r="X33" i="6" s="1"/>
  <c r="U32" i="6" a="1"/>
  <c r="U32" i="6" s="1"/>
  <c r="R31" i="6" a="1"/>
  <c r="R31" i="6" s="1"/>
  <c r="U24" i="6" a="1"/>
  <c r="U24" i="6" s="1"/>
  <c r="R23" i="6" a="1"/>
  <c r="R23" i="6" s="1"/>
  <c r="U20" i="6" a="1"/>
  <c r="U20" i="6" s="1"/>
  <c r="X17" i="6" a="1"/>
  <c r="X17" i="6" s="1"/>
  <c r="U16" i="6" a="1"/>
  <c r="U16" i="6" s="1"/>
  <c r="X13" i="6" a="1"/>
  <c r="X13" i="6" s="1"/>
  <c r="U12" i="6" a="1"/>
  <c r="U12" i="6" s="1"/>
  <c r="R7" i="6" a="1"/>
  <c r="R7" i="6" s="1"/>
  <c r="G101" i="6" a="1"/>
  <c r="G101" i="6" s="1"/>
  <c r="Q100" i="6" a="1"/>
  <c r="Q100" i="6" s="1"/>
  <c r="O99" i="6" a="1"/>
  <c r="O99" i="6" s="1"/>
  <c r="M98" i="6" a="1"/>
  <c r="M98" i="6" s="1"/>
  <c r="Q94" i="6" a="1"/>
  <c r="Q94" i="6" s="1"/>
  <c r="D94" i="6" a="1"/>
  <c r="D94" i="6" s="1"/>
  <c r="O93" i="6" a="1"/>
  <c r="O93" i="6" s="1"/>
  <c r="M92" i="6" a="1"/>
  <c r="M92" i="6" s="1"/>
  <c r="K91" i="6" a="1"/>
  <c r="K91" i="6" s="1"/>
  <c r="I90" i="6" a="1"/>
  <c r="I90" i="6" s="1"/>
  <c r="G89" i="6" a="1"/>
  <c r="G89" i="6" s="1"/>
  <c r="Q88" i="6" a="1"/>
  <c r="Q88" i="6" s="1"/>
  <c r="O87" i="6" a="1"/>
  <c r="O87" i="6" s="1"/>
  <c r="M86" i="6" a="1"/>
  <c r="M86" i="6" s="1"/>
  <c r="K85" i="6" a="1"/>
  <c r="K85" i="6" s="1"/>
  <c r="I84" i="6" a="1"/>
  <c r="I84" i="6" s="1"/>
  <c r="G83" i="6" a="1"/>
  <c r="G83" i="6" s="1"/>
  <c r="D82" i="6" a="1"/>
  <c r="D82" i="6" s="1"/>
  <c r="M80" i="6" a="1"/>
  <c r="M80" i="6" s="1"/>
  <c r="K79" i="6" a="1"/>
  <c r="K79" i="6" s="1"/>
  <c r="I78" i="6" a="1"/>
  <c r="I78" i="6" s="1"/>
  <c r="G77" i="6" a="1"/>
  <c r="G77" i="6" s="1"/>
  <c r="Q76" i="6" a="1"/>
  <c r="Q76" i="6" s="1"/>
  <c r="M74" i="6" a="1"/>
  <c r="M74" i="6" s="1"/>
  <c r="K73" i="6" a="1"/>
  <c r="K73" i="6" s="1"/>
  <c r="D70" i="6" a="1"/>
  <c r="D70" i="6" s="1"/>
  <c r="O69" i="6" a="1"/>
  <c r="O69" i="6" s="1"/>
  <c r="M68" i="6" a="1"/>
  <c r="M68" i="6" s="1"/>
  <c r="K67" i="6" a="1"/>
  <c r="K67" i="6" s="1"/>
  <c r="I66" i="6" a="1"/>
  <c r="I66" i="6" s="1"/>
  <c r="G65" i="6" a="1"/>
  <c r="G65" i="6" s="1"/>
  <c r="O63" i="6" a="1"/>
  <c r="O63" i="6" s="1"/>
  <c r="M62" i="6" a="1"/>
  <c r="M62" i="6" s="1"/>
  <c r="K61" i="6" a="1"/>
  <c r="K61" i="6" s="1"/>
  <c r="G59" i="6" a="1"/>
  <c r="G59" i="6" s="1"/>
  <c r="D58" i="6" a="1"/>
  <c r="D58" i="6" s="1"/>
  <c r="K55" i="6" a="1"/>
  <c r="K55" i="6" s="1"/>
  <c r="G53" i="6" a="1"/>
  <c r="G53" i="6" s="1"/>
  <c r="Q52" i="6" a="1"/>
  <c r="Q52" i="6" s="1"/>
  <c r="D52" i="6" a="1"/>
  <c r="D52" i="6" s="1"/>
  <c r="M50" i="6" a="1"/>
  <c r="M50" i="6" s="1"/>
  <c r="G47" i="6" a="1"/>
  <c r="G47" i="6" s="1"/>
  <c r="Q46" i="6" a="1"/>
  <c r="Q46" i="6" s="1"/>
  <c r="D46" i="6" a="1"/>
  <c r="D46" i="6" s="1"/>
  <c r="O45" i="6" a="1"/>
  <c r="O45" i="6" s="1"/>
  <c r="M44" i="6" a="1"/>
  <c r="M44" i="6" s="1"/>
  <c r="K43" i="6" a="1"/>
  <c r="K43" i="6" s="1"/>
  <c r="I42" i="6" a="1"/>
  <c r="I42" i="6" s="1"/>
  <c r="G41" i="6" a="1"/>
  <c r="G41" i="6" s="1"/>
  <c r="Q40" i="6" a="1"/>
  <c r="Q40" i="6" s="1"/>
  <c r="O39" i="6" a="1"/>
  <c r="O39" i="6" s="1"/>
  <c r="M38" i="6" a="1"/>
  <c r="M38" i="6" s="1"/>
  <c r="I36" i="6" a="1"/>
  <c r="I36" i="6" s="1"/>
  <c r="G35" i="6" a="1"/>
  <c r="G35" i="6" s="1"/>
  <c r="Q34" i="6" a="1"/>
  <c r="Q34" i="6" s="1"/>
  <c r="D34" i="6" a="1"/>
  <c r="D34" i="6" s="1"/>
  <c r="O33" i="6" a="1"/>
  <c r="O33" i="6" s="1"/>
  <c r="M32" i="6" a="1"/>
  <c r="M32" i="6" s="1"/>
  <c r="G29" i="6" a="1"/>
  <c r="G29" i="6" s="1"/>
  <c r="Q28" i="6" a="1"/>
  <c r="Q28" i="6" s="1"/>
  <c r="O27" i="6" a="1"/>
  <c r="O27" i="6" s="1"/>
  <c r="M26" i="6" a="1"/>
  <c r="M26" i="6" s="1"/>
  <c r="I24" i="6" a="1"/>
  <c r="I24" i="6" s="1"/>
  <c r="M20" i="6" a="1"/>
  <c r="M20" i="6" s="1"/>
  <c r="I18" i="6" a="1"/>
  <c r="I18" i="6" s="1"/>
  <c r="G17" i="6" a="1"/>
  <c r="G17" i="6" s="1"/>
  <c r="O15" i="6" a="1"/>
  <c r="O15" i="6" s="1"/>
  <c r="M14" i="6" a="1"/>
  <c r="M14" i="6" s="1"/>
  <c r="D10" i="6" a="1"/>
  <c r="D10" i="6" s="1"/>
  <c r="I6" i="6" a="1"/>
  <c r="I6" i="6" s="1"/>
  <c r="G5" i="6" a="1"/>
  <c r="G5" i="6" s="1"/>
  <c r="D4" i="6" a="1"/>
  <c r="D4" i="6" s="1"/>
  <c r="W101" i="6" a="1"/>
  <c r="W101" i="6" s="1"/>
  <c r="T100" i="6" a="1"/>
  <c r="T100" i="6" s="1"/>
  <c r="W97" i="6" a="1"/>
  <c r="W97" i="6" s="1"/>
  <c r="W93" i="6" a="1"/>
  <c r="W93" i="6" s="1"/>
  <c r="T92" i="6" a="1"/>
  <c r="T92" i="6" s="1"/>
  <c r="W89" i="6" a="1"/>
  <c r="W89" i="6" s="1"/>
  <c r="T88" i="6" a="1"/>
  <c r="T88" i="6" s="1"/>
  <c r="T80" i="6" a="1"/>
  <c r="T80" i="6" s="1"/>
  <c r="W77" i="6" a="1"/>
  <c r="W77" i="6" s="1"/>
  <c r="T76" i="6" a="1"/>
  <c r="T76" i="6" s="1"/>
  <c r="W73" i="6" a="1"/>
  <c r="W73" i="6" s="1"/>
  <c r="T72" i="6" a="1"/>
  <c r="T72" i="6" s="1"/>
  <c r="W69" i="6" a="1"/>
  <c r="W69" i="6" s="1"/>
  <c r="T68" i="6" a="1"/>
  <c r="T68" i="6" s="1"/>
  <c r="W65" i="6" a="1"/>
  <c r="W65" i="6" s="1"/>
  <c r="T60" i="6" a="1"/>
  <c r="T60" i="6" s="1"/>
  <c r="W57" i="6" a="1"/>
  <c r="W57" i="6" s="1"/>
  <c r="W53" i="6" a="1"/>
  <c r="W53" i="6" s="1"/>
  <c r="T52" i="6" a="1"/>
  <c r="T52" i="6" s="1"/>
  <c r="W49" i="6" a="1"/>
  <c r="W49" i="6" s="1"/>
  <c r="T48" i="6" a="1"/>
  <c r="T48" i="6" s="1"/>
  <c r="W45" i="6" a="1"/>
  <c r="W45" i="6" s="1"/>
  <c r="T44" i="6" a="1"/>
  <c r="T44" i="6" s="1"/>
  <c r="W41" i="6" a="1"/>
  <c r="W41" i="6" s="1"/>
  <c r="T36" i="6" a="1"/>
  <c r="T36" i="6" s="1"/>
  <c r="W33" i="6" a="1"/>
  <c r="W33" i="6" s="1"/>
  <c r="T32" i="6" a="1"/>
  <c r="T32" i="6" s="1"/>
  <c r="W29" i="6" a="1"/>
  <c r="W29" i="6" s="1"/>
  <c r="W25" i="6" a="1"/>
  <c r="W25" i="6" s="1"/>
  <c r="W21" i="6" a="1"/>
  <c r="W21" i="6" s="1"/>
  <c r="T20" i="6" a="1"/>
  <c r="T20" i="6" s="1"/>
  <c r="T16" i="6" a="1"/>
  <c r="T16" i="6" s="1"/>
  <c r="W13" i="6" a="1"/>
  <c r="W13" i="6" s="1"/>
  <c r="T12" i="6" a="1"/>
  <c r="T12" i="6" s="1"/>
  <c r="W5" i="6" a="1"/>
  <c r="W5" i="6" s="1"/>
  <c r="E101" i="6" a="1"/>
  <c r="E101" i="6" s="1"/>
  <c r="C100" i="6" a="1"/>
  <c r="C100" i="6" s="1"/>
  <c r="N99" i="6" a="1"/>
  <c r="N99" i="6" s="1"/>
  <c r="L98" i="6" a="1"/>
  <c r="L98" i="6" s="1"/>
  <c r="J97" i="6" a="1"/>
  <c r="J97" i="6" s="1"/>
  <c r="H96" i="6" a="1"/>
  <c r="H96" i="6" s="1"/>
  <c r="E95" i="6" a="1"/>
  <c r="E95" i="6" s="1"/>
  <c r="P94" i="6" a="1"/>
  <c r="P94" i="6" s="1"/>
  <c r="C94" i="6" a="1"/>
  <c r="C94" i="6" s="1"/>
  <c r="L92" i="6" a="1"/>
  <c r="L92" i="6" s="1"/>
  <c r="J91" i="6" a="1"/>
  <c r="J91" i="6" s="1"/>
  <c r="H90" i="6" a="1"/>
  <c r="H90" i="6" s="1"/>
  <c r="E89" i="6" a="1"/>
  <c r="E89" i="6" s="1"/>
  <c r="P88" i="6" a="1"/>
  <c r="P88" i="6" s="1"/>
  <c r="C88" i="6" a="1"/>
  <c r="C88" i="6" s="1"/>
  <c r="J85" i="6" a="1"/>
  <c r="J85" i="6" s="1"/>
  <c r="H84" i="6" a="1"/>
  <c r="H84" i="6" s="1"/>
  <c r="N81" i="6" a="1"/>
  <c r="N81" i="6" s="1"/>
  <c r="J79" i="6" a="1"/>
  <c r="J79" i="6" s="1"/>
  <c r="H78" i="6" a="1"/>
  <c r="H78" i="6" s="1"/>
  <c r="E77" i="6" a="1"/>
  <c r="E77" i="6" s="1"/>
  <c r="L74" i="6" a="1"/>
  <c r="L74" i="6" s="1"/>
  <c r="J73" i="6" a="1"/>
  <c r="J73" i="6" s="1"/>
  <c r="H72" i="6" a="1"/>
  <c r="H72" i="6" s="1"/>
  <c r="E71" i="6" a="1"/>
  <c r="E71" i="6" s="1"/>
  <c r="L68" i="6" a="1"/>
  <c r="L68" i="6" s="1"/>
  <c r="J67" i="6" a="1"/>
  <c r="J67" i="6" s="1"/>
  <c r="E65" i="6" a="1"/>
  <c r="E65" i="6" s="1"/>
  <c r="C64" i="6" a="1"/>
  <c r="C64" i="6" s="1"/>
  <c r="E59" i="6" a="1"/>
  <c r="E59" i="6" s="1"/>
  <c r="P58" i="6" a="1"/>
  <c r="P58" i="6" s="1"/>
  <c r="C58" i="6" a="1"/>
  <c r="C58" i="6" s="1"/>
  <c r="N57" i="6" a="1"/>
  <c r="N57" i="6" s="1"/>
  <c r="J55" i="6" a="1"/>
  <c r="J55" i="6" s="1"/>
  <c r="H54" i="6" a="1"/>
  <c r="H54" i="6" s="1"/>
  <c r="E53" i="6" a="1"/>
  <c r="E53" i="6" s="1"/>
  <c r="C52" i="6" a="1"/>
  <c r="C52" i="6" s="1"/>
  <c r="J49" i="6" a="1"/>
  <c r="J49" i="6" s="1"/>
  <c r="H48" i="6" a="1"/>
  <c r="H48" i="6" s="1"/>
  <c r="E47" i="6" a="1"/>
  <c r="E47" i="6" s="1"/>
  <c r="P46" i="6" a="1"/>
  <c r="P46" i="6" s="1"/>
  <c r="C46" i="6" a="1"/>
  <c r="C46" i="6" s="1"/>
  <c r="N45" i="6" a="1"/>
  <c r="N45" i="6" s="1"/>
  <c r="J43" i="6" a="1"/>
  <c r="J43" i="6" s="1"/>
  <c r="E41" i="6" a="1"/>
  <c r="E41" i="6" s="1"/>
  <c r="P40" i="6" a="1"/>
  <c r="P40" i="6" s="1"/>
  <c r="C40" i="6" a="1"/>
  <c r="C40" i="6" s="1"/>
  <c r="J37" i="6" a="1"/>
  <c r="J37" i="6" s="1"/>
  <c r="P34" i="6" a="1"/>
  <c r="P34" i="6" s="1"/>
  <c r="N33" i="6" a="1"/>
  <c r="N33" i="6" s="1"/>
  <c r="E29" i="6" a="1"/>
  <c r="E29" i="6" s="1"/>
  <c r="P28" i="6" a="1"/>
  <c r="P28" i="6" s="1"/>
  <c r="C28" i="6" a="1"/>
  <c r="C28" i="6" s="1"/>
  <c r="N27" i="6" a="1"/>
  <c r="N27" i="6" s="1"/>
  <c r="J25" i="6" a="1"/>
  <c r="J25" i="6" s="1"/>
  <c r="E23" i="6" a="1"/>
  <c r="E23" i="6" s="1"/>
  <c r="P22" i="6" a="1"/>
  <c r="P22" i="6" s="1"/>
  <c r="L20" i="6" a="1"/>
  <c r="L20" i="6" s="1"/>
  <c r="C16" i="6" a="1"/>
  <c r="C16" i="6" s="1"/>
  <c r="J13" i="6" a="1"/>
  <c r="J13" i="6" s="1"/>
  <c r="H12" i="6" a="1"/>
  <c r="H12" i="6" s="1"/>
  <c r="E11" i="6" a="1"/>
  <c r="E11" i="6" s="1"/>
  <c r="P10" i="6" a="1"/>
  <c r="P10" i="6" s="1"/>
  <c r="C10" i="6" a="1"/>
  <c r="C10" i="6" s="1"/>
  <c r="L8" i="6" a="1"/>
  <c r="L8" i="6" s="1"/>
  <c r="H6" i="6" a="1"/>
  <c r="H6" i="6" s="1"/>
  <c r="C4" i="6" a="1"/>
  <c r="C4" i="6" s="1"/>
  <c r="Y102" i="6" a="1"/>
  <c r="Y102" i="6" s="1"/>
  <c r="V101" i="6" a="1"/>
  <c r="V101" i="6" s="1"/>
  <c r="S100" i="6" a="1"/>
  <c r="S100" i="6" s="1"/>
  <c r="Y98" i="6" a="1"/>
  <c r="Y98" i="6" s="1"/>
  <c r="Y94" i="6" a="1"/>
  <c r="Y94" i="6" s="1"/>
  <c r="Y90" i="6" a="1"/>
  <c r="Y90" i="6" s="1"/>
  <c r="V85" i="6" a="1"/>
  <c r="V85" i="6" s="1"/>
  <c r="S80" i="6" a="1"/>
  <c r="S80" i="6" s="1"/>
  <c r="S76" i="6" a="1"/>
  <c r="S76" i="6" s="1"/>
  <c r="Y74" i="6" a="1"/>
  <c r="Y74" i="6" s="1"/>
  <c r="Y62" i="6" a="1"/>
  <c r="Y62" i="6" s="1"/>
  <c r="V61" i="6" a="1"/>
  <c r="V61" i="6" s="1"/>
  <c r="S60" i="6" a="1"/>
  <c r="S60" i="6" s="1"/>
  <c r="V57" i="6" a="1"/>
  <c r="V57" i="6" s="1"/>
  <c r="S56" i="6" a="1"/>
  <c r="S56" i="6" s="1"/>
  <c r="V53" i="6" a="1"/>
  <c r="V53" i="6" s="1"/>
  <c r="Y50" i="6" a="1"/>
  <c r="Y50" i="6" s="1"/>
  <c r="V49" i="6" a="1"/>
  <c r="V49" i="6" s="1"/>
  <c r="S48" i="6" a="1"/>
  <c r="S48" i="6" s="1"/>
  <c r="S44" i="6" a="1"/>
  <c r="S44" i="6" s="1"/>
  <c r="Y42" i="6" a="1"/>
  <c r="Y42" i="6" s="1"/>
  <c r="Y38" i="6" a="1"/>
  <c r="Y38" i="6" s="1"/>
  <c r="Y34" i="6" a="1"/>
  <c r="Y34" i="6" s="1"/>
  <c r="V33" i="6" a="1"/>
  <c r="V33" i="6" s="1"/>
  <c r="S32" i="6" a="1"/>
  <c r="S32" i="6" s="1"/>
  <c r="Y30" i="6" a="1"/>
  <c r="Y30" i="6" s="1"/>
  <c r="Y22" i="6" a="1"/>
  <c r="Y22" i="6" s="1"/>
  <c r="S16" i="6" a="1"/>
  <c r="S16" i="6" s="1"/>
  <c r="Y14" i="6" a="1"/>
  <c r="Y14" i="6" s="1"/>
  <c r="S12" i="6" a="1"/>
  <c r="S12" i="6" s="1"/>
  <c r="V5" i="6" a="1"/>
  <c r="V5" i="6" s="1"/>
  <c r="M99" i="6" a="1"/>
  <c r="M99" i="6" s="1"/>
  <c r="K98" i="6" a="1"/>
  <c r="K98" i="6" s="1"/>
  <c r="I97" i="6" a="1"/>
  <c r="I97" i="6" s="1"/>
  <c r="G96" i="6" a="1"/>
  <c r="G96" i="6" s="1"/>
  <c r="Q95" i="6" a="1"/>
  <c r="Q95" i="6" s="1"/>
  <c r="D95" i="6" a="1"/>
  <c r="D95" i="6" s="1"/>
  <c r="O94" i="6" a="1"/>
  <c r="O94" i="6" s="1"/>
  <c r="M93" i="6" a="1"/>
  <c r="M93" i="6" s="1"/>
  <c r="K92" i="6" a="1"/>
  <c r="K92" i="6" s="1"/>
  <c r="I91" i="6" a="1"/>
  <c r="I91" i="6" s="1"/>
  <c r="G90" i="6" a="1"/>
  <c r="G90" i="6" s="1"/>
  <c r="O88" i="6" a="1"/>
  <c r="O88" i="6" s="1"/>
  <c r="M87" i="6" a="1"/>
  <c r="M87" i="6" s="1"/>
  <c r="I85" i="6" a="1"/>
  <c r="I85" i="6" s="1"/>
  <c r="G84" i="6" a="1"/>
  <c r="G84" i="6" s="1"/>
  <c r="D83" i="6" a="1"/>
  <c r="D83" i="6" s="1"/>
  <c r="O82" i="6" a="1"/>
  <c r="O82" i="6" s="1"/>
  <c r="K80" i="6" a="1"/>
  <c r="K80" i="6" s="1"/>
  <c r="G78" i="6" a="1"/>
  <c r="G78" i="6" s="1"/>
  <c r="Q77" i="6" a="1"/>
  <c r="Q77" i="6" s="1"/>
  <c r="D77" i="6" a="1"/>
  <c r="D77" i="6" s="1"/>
  <c r="M75" i="6" a="1"/>
  <c r="M75" i="6" s="1"/>
  <c r="K74" i="6" a="1"/>
  <c r="K74" i="6" s="1"/>
  <c r="G72" i="6" a="1"/>
  <c r="G72" i="6" s="1"/>
  <c r="Q71" i="6" a="1"/>
  <c r="Q71" i="6" s="1"/>
  <c r="D71" i="6" a="1"/>
  <c r="D71" i="6" s="1"/>
  <c r="M69" i="6" a="1"/>
  <c r="M69" i="6" s="1"/>
  <c r="K68" i="6" a="1"/>
  <c r="K68" i="6" s="1"/>
  <c r="I67" i="6" a="1"/>
  <c r="I67" i="6" s="1"/>
  <c r="D65" i="6" a="1"/>
  <c r="D65" i="6" s="1"/>
  <c r="M63" i="6" a="1"/>
  <c r="M63" i="6" s="1"/>
  <c r="K62" i="6" a="1"/>
  <c r="K62" i="6" s="1"/>
  <c r="G60" i="6" a="1"/>
  <c r="G60" i="6" s="1"/>
  <c r="D59" i="6" a="1"/>
  <c r="D59" i="6" s="1"/>
  <c r="M57" i="6" a="1"/>
  <c r="M57" i="6" s="1"/>
  <c r="K56" i="6" a="1"/>
  <c r="K56" i="6" s="1"/>
  <c r="G54" i="6" a="1"/>
  <c r="G54" i="6" s="1"/>
  <c r="Q53" i="6" a="1"/>
  <c r="Q53" i="6" s="1"/>
  <c r="D53" i="6" a="1"/>
  <c r="D53" i="6" s="1"/>
  <c r="M51" i="6" a="1"/>
  <c r="M51" i="6" s="1"/>
  <c r="K50" i="6" a="1"/>
  <c r="K50" i="6" s="1"/>
  <c r="G48" i="6" a="1"/>
  <c r="G48" i="6" s="1"/>
  <c r="M45" i="6" a="1"/>
  <c r="M45" i="6" s="1"/>
  <c r="I43" i="6" a="1"/>
  <c r="I43" i="6" s="1"/>
  <c r="G42" i="6" a="1"/>
  <c r="G42" i="6" s="1"/>
  <c r="O40" i="6" a="1"/>
  <c r="O40" i="6" s="1"/>
  <c r="M39" i="6" a="1"/>
  <c r="M39" i="6" s="1"/>
  <c r="K38" i="6" a="1"/>
  <c r="K38" i="6" s="1"/>
  <c r="I37" i="6" a="1"/>
  <c r="I37" i="6" s="1"/>
  <c r="G36" i="6" a="1"/>
  <c r="G36" i="6" s="1"/>
  <c r="D35" i="6" a="1"/>
  <c r="D35" i="6" s="1"/>
  <c r="M33" i="6" a="1"/>
  <c r="M33" i="6" s="1"/>
  <c r="G30" i="6" a="1"/>
  <c r="G30" i="6" s="1"/>
  <c r="Q29" i="6" a="1"/>
  <c r="Q29" i="6" s="1"/>
  <c r="D29" i="6" a="1"/>
  <c r="D29" i="6" s="1"/>
  <c r="O28" i="6" a="1"/>
  <c r="O28" i="6" s="1"/>
  <c r="I25" i="6" a="1"/>
  <c r="I25" i="6" s="1"/>
  <c r="G24" i="6" a="1"/>
  <c r="G24" i="6" s="1"/>
  <c r="D23" i="6" a="1"/>
  <c r="D23" i="6" s="1"/>
  <c r="I19" i="6" a="1"/>
  <c r="I19" i="6" s="1"/>
  <c r="Q17" i="6" a="1"/>
  <c r="Q17" i="6" s="1"/>
  <c r="D17" i="6" a="1"/>
  <c r="D17" i="6" s="1"/>
  <c r="O16" i="6" a="1"/>
  <c r="O16" i="6" s="1"/>
  <c r="D11" i="6" a="1"/>
  <c r="D11" i="6" s="1"/>
  <c r="O10" i="6" a="1"/>
  <c r="O10" i="6" s="1"/>
  <c r="K8" i="6" a="1"/>
  <c r="K8" i="6" s="1"/>
  <c r="G6" i="6" a="1"/>
  <c r="G6" i="6" s="1"/>
  <c r="D5" i="6" a="1"/>
  <c r="D5" i="6" s="1"/>
  <c r="X102" i="6" a="1"/>
  <c r="X102" i="6" s="1"/>
  <c r="X98" i="6" a="1"/>
  <c r="X98" i="6" s="1"/>
  <c r="U97" i="6" a="1"/>
  <c r="U97" i="6" s="1"/>
  <c r="R96" i="6" a="1"/>
  <c r="R96" i="6" s="1"/>
  <c r="R92" i="6" a="1"/>
  <c r="R92" i="6" s="1"/>
  <c r="X90" i="6" a="1"/>
  <c r="X90" i="6" s="1"/>
  <c r="U89" i="6" a="1"/>
  <c r="U89" i="6" s="1"/>
  <c r="X86" i="6" a="1"/>
  <c r="X86" i="6" s="1"/>
  <c r="U85" i="6" a="1"/>
  <c r="U85" i="6" s="1"/>
  <c r="R84" i="6" a="1"/>
  <c r="R84" i="6" s="1"/>
  <c r="U81" i="6" a="1"/>
  <c r="U81" i="6" s="1"/>
  <c r="R80" i="6" a="1"/>
  <c r="R80" i="6" s="1"/>
  <c r="X78" i="6" a="1"/>
  <c r="X78" i="6" s="1"/>
  <c r="U77" i="6" a="1"/>
  <c r="U77" i="6" s="1"/>
  <c r="R76" i="6" a="1"/>
  <c r="R76" i="6" s="1"/>
  <c r="U73" i="6" a="1"/>
  <c r="U73" i="6" s="1"/>
  <c r="R72" i="6" a="1"/>
  <c r="R72" i="6" s="1"/>
  <c r="X70" i="6" a="1"/>
  <c r="X70" i="6" s="1"/>
  <c r="U69" i="6" a="1"/>
  <c r="U69" i="6" s="1"/>
  <c r="R68" i="6" a="1"/>
  <c r="R68" i="6" s="1"/>
  <c r="X66" i="6" a="1"/>
  <c r="X66" i="6" s="1"/>
  <c r="U65" i="6" a="1"/>
  <c r="U65" i="6" s="1"/>
  <c r="R64" i="6" a="1"/>
  <c r="R64" i="6" s="1"/>
  <c r="X62" i="6" a="1"/>
  <c r="X62" i="6" s="1"/>
  <c r="R60" i="6" a="1"/>
  <c r="R60" i="6" s="1"/>
  <c r="X54" i="6" a="1"/>
  <c r="X54" i="6" s="1"/>
  <c r="U53" i="6" a="1"/>
  <c r="U53" i="6" s="1"/>
  <c r="X50" i="6" a="1"/>
  <c r="X50" i="6" s="1"/>
  <c r="U49" i="6" a="1"/>
  <c r="U49" i="6" s="1"/>
  <c r="R48" i="6" a="1"/>
  <c r="R48" i="6" s="1"/>
  <c r="X46" i="6" a="1"/>
  <c r="X46" i="6" s="1"/>
  <c r="R44" i="6" a="1"/>
  <c r="R44" i="6" s="1"/>
  <c r="U41" i="6" a="1"/>
  <c r="U41" i="6" s="1"/>
  <c r="R40" i="6" a="1"/>
  <c r="R40" i="6" s="1"/>
  <c r="X38" i="6" a="1"/>
  <c r="X38" i="6" s="1"/>
  <c r="R36" i="6" a="1"/>
  <c r="R36" i="6" s="1"/>
  <c r="X34" i="6" a="1"/>
  <c r="X34" i="6" s="1"/>
  <c r="U33" i="6" a="1"/>
  <c r="U33" i="6" s="1"/>
  <c r="R32" i="6" a="1"/>
  <c r="R32" i="6" s="1"/>
  <c r="X30" i="6" a="1"/>
  <c r="X30" i="6" s="1"/>
  <c r="U29" i="6" a="1"/>
  <c r="U29" i="6" s="1"/>
  <c r="X26" i="6" a="1"/>
  <c r="X26" i="6" s="1"/>
  <c r="U21" i="6" a="1"/>
  <c r="U21" i="6" s="1"/>
  <c r="X18" i="6" a="1"/>
  <c r="X18" i="6" s="1"/>
  <c r="R16" i="6" a="1"/>
  <c r="R16" i="6" s="1"/>
  <c r="U13" i="6" a="1"/>
  <c r="U13" i="6" s="1"/>
  <c r="U5" i="6" a="1"/>
  <c r="U5" i="6" s="1"/>
  <c r="H97" i="6" a="1"/>
  <c r="H97" i="6" s="1"/>
  <c r="E96" i="6" a="1"/>
  <c r="E96" i="6" s="1"/>
  <c r="P95" i="6" a="1"/>
  <c r="P95" i="6" s="1"/>
  <c r="C95" i="6" a="1"/>
  <c r="C95" i="6" s="1"/>
  <c r="L93" i="6" a="1"/>
  <c r="L93" i="6" s="1"/>
  <c r="E90" i="6" a="1"/>
  <c r="E90" i="6" s="1"/>
  <c r="P89" i="6" a="1"/>
  <c r="P89" i="6" s="1"/>
  <c r="C89" i="6" a="1"/>
  <c r="C89" i="6" s="1"/>
  <c r="N88" i="6" a="1"/>
  <c r="N88" i="6" s="1"/>
  <c r="L87" i="6" a="1"/>
  <c r="L87" i="6" s="1"/>
  <c r="J86" i="6" a="1"/>
  <c r="J86" i="6" s="1"/>
  <c r="H85" i="6" a="1"/>
  <c r="H85" i="6" s="1"/>
  <c r="E84" i="6" a="1"/>
  <c r="E84" i="6" s="1"/>
  <c r="P83" i="6" a="1"/>
  <c r="P83" i="6" s="1"/>
  <c r="N82" i="6" a="1"/>
  <c r="N82" i="6" s="1"/>
  <c r="L81" i="6" a="1"/>
  <c r="L81" i="6" s="1"/>
  <c r="H79" i="6" a="1"/>
  <c r="H79" i="6" s="1"/>
  <c r="E78" i="6" a="1"/>
  <c r="E78" i="6" s="1"/>
  <c r="C77" i="6" a="1"/>
  <c r="C77" i="6" s="1"/>
  <c r="L75" i="6" a="1"/>
  <c r="L75" i="6" s="1"/>
  <c r="H73" i="6" a="1"/>
  <c r="H73" i="6" s="1"/>
  <c r="E72" i="6" a="1"/>
  <c r="E72" i="6" s="1"/>
  <c r="P71" i="6" a="1"/>
  <c r="P71" i="6" s="1"/>
  <c r="C71" i="6" a="1"/>
  <c r="C71" i="6" s="1"/>
  <c r="N70" i="6" a="1"/>
  <c r="N70" i="6" s="1"/>
  <c r="L69" i="6" a="1"/>
  <c r="L69" i="6" s="1"/>
  <c r="E66" i="6" a="1"/>
  <c r="E66" i="6" s="1"/>
  <c r="P65" i="6" a="1"/>
  <c r="P65" i="6" s="1"/>
  <c r="C65" i="6" a="1"/>
  <c r="C65" i="6" s="1"/>
  <c r="N64" i="6" a="1"/>
  <c r="N64" i="6" s="1"/>
  <c r="L63" i="6" a="1"/>
  <c r="L63" i="6" s="1"/>
  <c r="J62" i="6" a="1"/>
  <c r="J62" i="6" s="1"/>
  <c r="H61" i="6" a="1"/>
  <c r="H61" i="6" s="1"/>
  <c r="E60" i="6" a="1"/>
  <c r="E60" i="6" s="1"/>
  <c r="P59" i="6" a="1"/>
  <c r="P59" i="6" s="1"/>
  <c r="C59" i="6" a="1"/>
  <c r="C59" i="6" s="1"/>
  <c r="J56" i="6" a="1"/>
  <c r="J56" i="6" s="1"/>
  <c r="H55" i="6" a="1"/>
  <c r="H55" i="6" s="1"/>
  <c r="E54" i="6" a="1"/>
  <c r="E54" i="6" s="1"/>
  <c r="P53" i="6" a="1"/>
  <c r="P53" i="6" s="1"/>
  <c r="C53" i="6" a="1"/>
  <c r="C53" i="6" s="1"/>
  <c r="L51" i="6" a="1"/>
  <c r="L51" i="6" s="1"/>
  <c r="J50" i="6" a="1"/>
  <c r="J50" i="6" s="1"/>
  <c r="H49" i="6" a="1"/>
  <c r="H49" i="6" s="1"/>
  <c r="P47" i="6" a="1"/>
  <c r="P47" i="6" s="1"/>
  <c r="L45" i="6" a="1"/>
  <c r="L45" i="6" s="1"/>
  <c r="P41" i="6" a="1"/>
  <c r="P41" i="6" s="1"/>
  <c r="C41" i="6" a="1"/>
  <c r="C41" i="6" s="1"/>
  <c r="N40" i="6" a="1"/>
  <c r="N40" i="6" s="1"/>
  <c r="P35" i="6" a="1"/>
  <c r="P35" i="6" s="1"/>
  <c r="C35" i="6" a="1"/>
  <c r="C35" i="6" s="1"/>
  <c r="N34" i="6" a="1"/>
  <c r="N34" i="6" s="1"/>
  <c r="L33" i="6" a="1"/>
  <c r="L33" i="6" s="1"/>
  <c r="E30" i="6" a="1"/>
  <c r="E30" i="6" s="1"/>
  <c r="P29" i="6" a="1"/>
  <c r="P29" i="6" s="1"/>
  <c r="C29" i="6" a="1"/>
  <c r="C29" i="6" s="1"/>
  <c r="L27" i="6" a="1"/>
  <c r="L27" i="6" s="1"/>
  <c r="H25" i="6" a="1"/>
  <c r="H25" i="6" s="1"/>
  <c r="E24" i="6" a="1"/>
  <c r="E24" i="6" s="1"/>
  <c r="P23" i="6" a="1"/>
  <c r="P23" i="6" s="1"/>
  <c r="C23" i="6" a="1"/>
  <c r="C23" i="6" s="1"/>
  <c r="N22" i="6" a="1"/>
  <c r="N22" i="6" s="1"/>
  <c r="L21" i="6" a="1"/>
  <c r="L21" i="6" s="1"/>
  <c r="E18" i="6" a="1"/>
  <c r="E18" i="6" s="1"/>
  <c r="N16" i="6" a="1"/>
  <c r="N16" i="6" s="1"/>
  <c r="J14" i="6" a="1"/>
  <c r="J14" i="6" s="1"/>
  <c r="E12" i="6" a="1"/>
  <c r="E12" i="6" s="1"/>
  <c r="P11" i="6" a="1"/>
  <c r="P11" i="6" s="1"/>
  <c r="C11" i="6" a="1"/>
  <c r="C11" i="6" s="1"/>
  <c r="N10" i="6" a="1"/>
  <c r="N10" i="6" s="1"/>
  <c r="L9" i="6" a="1"/>
  <c r="L9" i="6" s="1"/>
  <c r="J8" i="6" a="1"/>
  <c r="J8" i="6" s="1"/>
  <c r="E6" i="6" a="1"/>
  <c r="E6" i="6" s="1"/>
  <c r="P5" i="6" a="1"/>
  <c r="P5" i="6" s="1"/>
  <c r="W102" i="6" a="1"/>
  <c r="W102" i="6" s="1"/>
  <c r="T101" i="6" a="1"/>
  <c r="T101" i="6" s="1"/>
  <c r="W98" i="6" a="1"/>
  <c r="W98" i="6" s="1"/>
  <c r="T93" i="6" a="1"/>
  <c r="T93" i="6" s="1"/>
  <c r="W86" i="6" a="1"/>
  <c r="W86" i="6" s="1"/>
  <c r="T85" i="6" a="1"/>
  <c r="T85" i="6" s="1"/>
  <c r="W82" i="6" a="1"/>
  <c r="W82" i="6" s="1"/>
  <c r="T81" i="6" a="1"/>
  <c r="T81" i="6" s="1"/>
  <c r="W78" i="6" a="1"/>
  <c r="W78" i="6" s="1"/>
  <c r="T77" i="6" a="1"/>
  <c r="T77" i="6" s="1"/>
  <c r="W70" i="6" a="1"/>
  <c r="W70" i="6" s="1"/>
  <c r="T69" i="6" a="1"/>
  <c r="T69" i="6" s="1"/>
  <c r="W66" i="6" a="1"/>
  <c r="W66" i="6" s="1"/>
  <c r="T65" i="6" a="1"/>
  <c r="T65" i="6" s="1"/>
  <c r="T61" i="6" a="1"/>
  <c r="T61" i="6" s="1"/>
  <c r="W58" i="6" a="1"/>
  <c r="W58" i="6" s="1"/>
  <c r="T57" i="6" a="1"/>
  <c r="T57" i="6" s="1"/>
  <c r="W54" i="6" a="1"/>
  <c r="W54" i="6" s="1"/>
  <c r="T53" i="6" a="1"/>
  <c r="T53" i="6" s="1"/>
  <c r="W50" i="6" a="1"/>
  <c r="W50" i="6" s="1"/>
  <c r="W46" i="6" a="1"/>
  <c r="W46" i="6" s="1"/>
  <c r="T45" i="6" a="1"/>
  <c r="T45" i="6" s="1"/>
  <c r="W42" i="6" a="1"/>
  <c r="W42" i="6" s="1"/>
  <c r="W38" i="6" a="1"/>
  <c r="W38" i="6" s="1"/>
  <c r="W34" i="6" a="1"/>
  <c r="W34" i="6" s="1"/>
  <c r="T33" i="6" a="1"/>
  <c r="T33" i="6" s="1"/>
  <c r="W26" i="6" a="1"/>
  <c r="W26" i="6" s="1"/>
  <c r="W18" i="6" a="1"/>
  <c r="W18" i="6" s="1"/>
  <c r="T17" i="6" a="1"/>
  <c r="T17" i="6" s="1"/>
  <c r="W14" i="6" a="1"/>
  <c r="W14" i="6" s="1"/>
  <c r="T5" i="6" a="1"/>
  <c r="T5" i="6" s="1"/>
  <c r="K99" i="6" a="1"/>
  <c r="K99" i="6" s="1"/>
  <c r="I98" i="6" a="1"/>
  <c r="I98" i="6" s="1"/>
  <c r="G97" i="6" a="1"/>
  <c r="G97" i="6" s="1"/>
  <c r="Q96" i="6" a="1"/>
  <c r="Q96" i="6" s="1"/>
  <c r="O95" i="6" a="1"/>
  <c r="O95" i="6" s="1"/>
  <c r="M94" i="6" a="1"/>
  <c r="M94" i="6" s="1"/>
  <c r="K93" i="6" a="1"/>
  <c r="K93" i="6" s="1"/>
  <c r="I92" i="6" a="1"/>
  <c r="I92" i="6" s="1"/>
  <c r="Q90" i="6" a="1"/>
  <c r="Q90" i="6" s="1"/>
  <c r="D90" i="6" a="1"/>
  <c r="D90" i="6" s="1"/>
  <c r="O89" i="6" a="1"/>
  <c r="O89" i="6" s="1"/>
  <c r="M88" i="6" a="1"/>
  <c r="M88" i="6" s="1"/>
  <c r="K87" i="6" a="1"/>
  <c r="K87" i="6" s="1"/>
  <c r="I86" i="6" a="1"/>
  <c r="I86" i="6" s="1"/>
  <c r="Q84" i="6" a="1"/>
  <c r="Q84" i="6" s="1"/>
  <c r="O83" i="6" a="1"/>
  <c r="O83" i="6" s="1"/>
  <c r="M82" i="6" a="1"/>
  <c r="M82" i="6" s="1"/>
  <c r="K81" i="6" a="1"/>
  <c r="K81" i="6" s="1"/>
  <c r="I80" i="6" a="1"/>
  <c r="I80" i="6" s="1"/>
  <c r="Q78" i="6" a="1"/>
  <c r="Q78" i="6" s="1"/>
  <c r="D78" i="6" a="1"/>
  <c r="D78" i="6" s="1"/>
  <c r="O77" i="6" a="1"/>
  <c r="O77" i="6" s="1"/>
  <c r="M76" i="6" a="1"/>
  <c r="M76" i="6" s="1"/>
  <c r="K75" i="6" a="1"/>
  <c r="K75" i="6" s="1"/>
  <c r="I74" i="6" a="1"/>
  <c r="I74" i="6" s="1"/>
  <c r="G73" i="6" a="1"/>
  <c r="G73" i="6" s="1"/>
  <c r="Q72" i="6" a="1"/>
  <c r="Q72" i="6" s="1"/>
  <c r="D72" i="6" a="1"/>
  <c r="D72" i="6" s="1"/>
  <c r="M70" i="6" a="1"/>
  <c r="M70" i="6" s="1"/>
  <c r="K69" i="6" a="1"/>
  <c r="K69" i="6" s="1"/>
  <c r="I68" i="6" a="1"/>
  <c r="I68" i="6" s="1"/>
  <c r="Q66" i="6" a="1"/>
  <c r="Q66" i="6" s="1"/>
  <c r="M64" i="6" a="1"/>
  <c r="M64" i="6" s="1"/>
  <c r="I62" i="6" a="1"/>
  <c r="I62" i="6" s="1"/>
  <c r="G61" i="6" a="1"/>
  <c r="G61" i="6" s="1"/>
  <c r="O59" i="6" a="1"/>
  <c r="O59" i="6" s="1"/>
  <c r="M58" i="6" a="1"/>
  <c r="M58" i="6" s="1"/>
  <c r="K57" i="6" a="1"/>
  <c r="K57" i="6" s="1"/>
  <c r="I56" i="6" a="1"/>
  <c r="I56" i="6" s="1"/>
  <c r="O53" i="6" a="1"/>
  <c r="O53" i="6" s="1"/>
  <c r="M52" i="6" a="1"/>
  <c r="M52" i="6" s="1"/>
  <c r="K51" i="6" a="1"/>
  <c r="K51" i="6" s="1"/>
  <c r="I50" i="6" a="1"/>
  <c r="I50" i="6" s="1"/>
  <c r="G49" i="6" a="1"/>
  <c r="G49" i="6" s="1"/>
  <c r="Q48" i="6" a="1"/>
  <c r="Q48" i="6" s="1"/>
  <c r="D48" i="6" a="1"/>
  <c r="D48" i="6" s="1"/>
  <c r="M46" i="6" a="1"/>
  <c r="M46" i="6" s="1"/>
  <c r="K45" i="6" a="1"/>
  <c r="K45" i="6" s="1"/>
  <c r="I44" i="6" a="1"/>
  <c r="I44" i="6" s="1"/>
  <c r="Q42" i="6" a="1"/>
  <c r="Q42" i="6" s="1"/>
  <c r="D42" i="6" a="1"/>
  <c r="D42" i="6" s="1"/>
  <c r="I38" i="6" a="1"/>
  <c r="I38" i="6" s="1"/>
  <c r="O35" i="6" a="1"/>
  <c r="O35" i="6" s="1"/>
  <c r="K33" i="6" a="1"/>
  <c r="K33" i="6" s="1"/>
  <c r="I32" i="6" a="1"/>
  <c r="I32" i="6" s="1"/>
  <c r="D30" i="6" a="1"/>
  <c r="D30" i="6" s="1"/>
  <c r="O29" i="6" a="1"/>
  <c r="O29" i="6" s="1"/>
  <c r="M28" i="6" a="1"/>
  <c r="M28" i="6" s="1"/>
  <c r="K27" i="6" a="1"/>
  <c r="K27" i="6" s="1"/>
  <c r="I26" i="6" a="1"/>
  <c r="I26" i="6" s="1"/>
  <c r="G25" i="6" a="1"/>
  <c r="G25" i="6" s="1"/>
  <c r="O23" i="6" a="1"/>
  <c r="O23" i="6" s="1"/>
  <c r="K21" i="6" a="1"/>
  <c r="K21" i="6" s="1"/>
  <c r="G19" i="6" a="1"/>
  <c r="G19" i="6" s="1"/>
  <c r="O17" i="6" a="1"/>
  <c r="O17" i="6" s="1"/>
  <c r="K15" i="6" a="1"/>
  <c r="K15" i="6" s="1"/>
  <c r="G13" i="6" a="1"/>
  <c r="G13" i="6" s="1"/>
  <c r="D12" i="6" a="1"/>
  <c r="D12" i="6" s="1"/>
  <c r="O11" i="6" a="1"/>
  <c r="O11" i="6" s="1"/>
  <c r="M10" i="6" a="1"/>
  <c r="M10" i="6" s="1"/>
  <c r="K9" i="6" a="1"/>
  <c r="K9" i="6" s="1"/>
  <c r="I8" i="6" a="1"/>
  <c r="I8" i="6" s="1"/>
  <c r="D6" i="6" a="1"/>
  <c r="D6" i="6" s="1"/>
  <c r="M4" i="6" a="1"/>
  <c r="M4" i="6" s="1"/>
  <c r="V102" i="6" a="1"/>
  <c r="V102" i="6" s="1"/>
  <c r="S101" i="6" a="1"/>
  <c r="S101" i="6" s="1"/>
  <c r="V98" i="6" a="1"/>
  <c r="V98" i="6" s="1"/>
  <c r="Y95" i="6" a="1"/>
  <c r="Y95" i="6" s="1"/>
  <c r="V94" i="6" a="1"/>
  <c r="V94" i="6" s="1"/>
  <c r="S93" i="6" a="1"/>
  <c r="S93" i="6" s="1"/>
  <c r="Y91" i="6" a="1"/>
  <c r="Y91" i="6" s="1"/>
  <c r="V90" i="6" a="1"/>
  <c r="V90" i="6" s="1"/>
  <c r="S89" i="6" a="1"/>
  <c r="S89" i="6" s="1"/>
  <c r="Y87" i="6" a="1"/>
  <c r="Y87" i="6" s="1"/>
  <c r="V86" i="6" a="1"/>
  <c r="V86" i="6" s="1"/>
  <c r="S85" i="6" a="1"/>
  <c r="S85" i="6" s="1"/>
  <c r="Y83" i="6" a="1"/>
  <c r="Y83" i="6" s="1"/>
  <c r="V82" i="6" a="1"/>
  <c r="V82" i="6" s="1"/>
  <c r="S81" i="6" a="1"/>
  <c r="S81" i="6" s="1"/>
  <c r="Y79" i="6" a="1"/>
  <c r="Y79" i="6" s="1"/>
  <c r="V78" i="6" a="1"/>
  <c r="V78" i="6" s="1"/>
  <c r="Y75" i="6" a="1"/>
  <c r="Y75" i="6" s="1"/>
  <c r="V74" i="6" a="1"/>
  <c r="V74" i="6" s="1"/>
  <c r="S73" i="6" a="1"/>
  <c r="S73" i="6" s="1"/>
  <c r="Y71" i="6" a="1"/>
  <c r="Y71" i="6" s="1"/>
  <c r="V70" i="6" a="1"/>
  <c r="V70" i="6" s="1"/>
  <c r="S69" i="6" a="1"/>
  <c r="S69" i="6" s="1"/>
  <c r="Y67" i="6" a="1"/>
  <c r="Y67" i="6" s="1"/>
  <c r="V66" i="6" a="1"/>
  <c r="V66" i="6" s="1"/>
  <c r="S65" i="6" a="1"/>
  <c r="S65" i="6" s="1"/>
  <c r="Y63" i="6" a="1"/>
  <c r="Y63" i="6" s="1"/>
  <c r="S61" i="6" a="1"/>
  <c r="S61" i="6" s="1"/>
  <c r="Y59" i="6" a="1"/>
  <c r="Y59" i="6" s="1"/>
  <c r="S57" i="6" a="1"/>
  <c r="S57" i="6" s="1"/>
  <c r="Y55" i="6" a="1"/>
  <c r="Y55" i="6" s="1"/>
  <c r="V54" i="6" a="1"/>
  <c r="V54" i="6" s="1"/>
  <c r="Y51" i="6" a="1"/>
  <c r="Y51" i="6" s="1"/>
  <c r="V50" i="6" a="1"/>
  <c r="V50" i="6" s="1"/>
  <c r="V46" i="6" a="1"/>
  <c r="V46" i="6" s="1"/>
  <c r="Y43" i="6" a="1"/>
  <c r="Y43" i="6" s="1"/>
  <c r="V42" i="6" a="1"/>
  <c r="V42" i="6" s="1"/>
  <c r="V38" i="6" a="1"/>
  <c r="V38" i="6" s="1"/>
  <c r="S37" i="6" a="1"/>
  <c r="S37" i="6" s="1"/>
  <c r="Y35" i="6" a="1"/>
  <c r="Y35" i="6" s="1"/>
  <c r="V34" i="6" a="1"/>
  <c r="V34" i="6" s="1"/>
  <c r="S33" i="6" a="1"/>
  <c r="S33" i="6" s="1"/>
  <c r="V30" i="6" a="1"/>
  <c r="V30" i="6" s="1"/>
  <c r="S29" i="6" a="1"/>
  <c r="S29" i="6" s="1"/>
  <c r="Y27" i="6" a="1"/>
  <c r="Y27" i="6" s="1"/>
  <c r="V26" i="6" a="1"/>
  <c r="V26" i="6" s="1"/>
  <c r="S25" i="6" a="1"/>
  <c r="S25" i="6" s="1"/>
  <c r="Y23" i="6" a="1"/>
  <c r="Y23" i="6" s="1"/>
  <c r="V22" i="6" a="1"/>
  <c r="V22" i="6" s="1"/>
  <c r="S21" i="6" a="1"/>
  <c r="S21" i="6" s="1"/>
  <c r="Y19" i="6" a="1"/>
  <c r="Y19" i="6" s="1"/>
  <c r="S17" i="6" a="1"/>
  <c r="S17" i="6" s="1"/>
  <c r="Y15" i="6" a="1"/>
  <c r="Y15" i="6" s="1"/>
  <c r="Y7" i="6" a="1"/>
  <c r="Y7" i="6" s="1"/>
  <c r="S5" i="6" a="1"/>
  <c r="S5" i="6" s="1"/>
  <c r="P96" i="6" a="1"/>
  <c r="P96" i="6" s="1"/>
  <c r="C96" i="6" a="1"/>
  <c r="C96" i="6" s="1"/>
  <c r="N95" i="6" a="1"/>
  <c r="N95" i="6" s="1"/>
  <c r="L94" i="6" a="1"/>
  <c r="L94" i="6" s="1"/>
  <c r="J93" i="6" a="1"/>
  <c r="J93" i="6" s="1"/>
  <c r="E91" i="6" a="1"/>
  <c r="E91" i="6" s="1"/>
  <c r="P90" i="6" a="1"/>
  <c r="P90" i="6" s="1"/>
  <c r="C90" i="6" a="1"/>
  <c r="C90" i="6" s="1"/>
  <c r="N89" i="6" a="1"/>
  <c r="N89" i="6" s="1"/>
  <c r="L88" i="6" a="1"/>
  <c r="L88" i="6" s="1"/>
  <c r="J87" i="6" a="1"/>
  <c r="J87" i="6" s="1"/>
  <c r="H86" i="6" a="1"/>
  <c r="H86" i="6" s="1"/>
  <c r="P84" i="6" a="1"/>
  <c r="P84" i="6" s="1"/>
  <c r="C84" i="6" a="1"/>
  <c r="C84" i="6" s="1"/>
  <c r="N83" i="6" a="1"/>
  <c r="N83" i="6" s="1"/>
  <c r="L82" i="6" a="1"/>
  <c r="L82" i="6" s="1"/>
  <c r="J81" i="6" a="1"/>
  <c r="J81" i="6" s="1"/>
  <c r="H80" i="6" a="1"/>
  <c r="H80" i="6" s="1"/>
  <c r="L76" i="6" a="1"/>
  <c r="L76" i="6" s="1"/>
  <c r="J75" i="6" a="1"/>
  <c r="J75" i="6" s="1"/>
  <c r="H74" i="6" a="1"/>
  <c r="H74" i="6" s="1"/>
  <c r="E73" i="6" a="1"/>
  <c r="E73" i="6" s="1"/>
  <c r="P72" i="6" a="1"/>
  <c r="P72" i="6" s="1"/>
  <c r="C72" i="6" a="1"/>
  <c r="C72" i="6" s="1"/>
  <c r="N71" i="6" a="1"/>
  <c r="N71" i="6" s="1"/>
  <c r="L70" i="6" a="1"/>
  <c r="L70" i="6" s="1"/>
  <c r="J69" i="6" a="1"/>
  <c r="J69" i="6" s="1"/>
  <c r="H68" i="6" a="1"/>
  <c r="H68" i="6" s="1"/>
  <c r="P66" i="6" a="1"/>
  <c r="P66" i="6" s="1"/>
  <c r="C66" i="6" a="1"/>
  <c r="C66" i="6" s="1"/>
  <c r="L64" i="6" a="1"/>
  <c r="L64" i="6" s="1"/>
  <c r="J63" i="6" a="1"/>
  <c r="J63" i="6" s="1"/>
  <c r="H62" i="6" a="1"/>
  <c r="H62" i="6" s="1"/>
  <c r="E61" i="6" a="1"/>
  <c r="E61" i="6" s="1"/>
  <c r="P60" i="6" a="1"/>
  <c r="P60" i="6" s="1"/>
  <c r="J57" i="6" a="1"/>
  <c r="J57" i="6" s="1"/>
  <c r="H56" i="6" a="1"/>
  <c r="H56" i="6" s="1"/>
  <c r="E55" i="6" a="1"/>
  <c r="E55" i="6" s="1"/>
  <c r="P54" i="6" a="1"/>
  <c r="P54" i="6" s="1"/>
  <c r="C54" i="6" a="1"/>
  <c r="C54" i="6" s="1"/>
  <c r="L52" i="6" a="1"/>
  <c r="L52" i="6" s="1"/>
  <c r="J51" i="6" a="1"/>
  <c r="J51" i="6" s="1"/>
  <c r="H50" i="6" a="1"/>
  <c r="H50" i="6" s="1"/>
  <c r="E49" i="6" a="1"/>
  <c r="E49" i="6" s="1"/>
  <c r="C48" i="6" a="1"/>
  <c r="C48" i="6" s="1"/>
  <c r="L46" i="6" a="1"/>
  <c r="L46" i="6" s="1"/>
  <c r="J45" i="6" a="1"/>
  <c r="J45" i="6" s="1"/>
  <c r="E43" i="6" a="1"/>
  <c r="E43" i="6" s="1"/>
  <c r="C42" i="6" a="1"/>
  <c r="C42" i="6" s="1"/>
  <c r="N41" i="6" a="1"/>
  <c r="N41" i="6" s="1"/>
  <c r="E37" i="6" a="1"/>
  <c r="E37" i="6" s="1"/>
  <c r="P36" i="6" a="1"/>
  <c r="P36" i="6" s="1"/>
  <c r="C36" i="6" a="1"/>
  <c r="C36" i="6" s="1"/>
  <c r="P30" i="6" a="1"/>
  <c r="P30" i="6" s="1"/>
  <c r="N29" i="6" a="1"/>
  <c r="N29" i="6" s="1"/>
  <c r="L28" i="6" a="1"/>
  <c r="L28" i="6" s="1"/>
  <c r="J27" i="6" a="1"/>
  <c r="J27" i="6" s="1"/>
  <c r="E25" i="6" a="1"/>
  <c r="E25" i="6" s="1"/>
  <c r="P24" i="6" a="1"/>
  <c r="P24" i="6" s="1"/>
  <c r="C24" i="6" a="1"/>
  <c r="C24" i="6" s="1"/>
  <c r="N23" i="6" a="1"/>
  <c r="N23" i="6" s="1"/>
  <c r="H20" i="6" a="1"/>
  <c r="H20" i="6" s="1"/>
  <c r="P18" i="6" a="1"/>
  <c r="P18" i="6" s="1"/>
  <c r="C18" i="6" a="1"/>
  <c r="C18" i="6" s="1"/>
  <c r="N17" i="6" a="1"/>
  <c r="N17" i="6" s="1"/>
  <c r="L16" i="6" a="1"/>
  <c r="L16" i="6" s="1"/>
  <c r="H14" i="6" a="1"/>
  <c r="H14" i="6" s="1"/>
  <c r="H8" i="6" a="1"/>
  <c r="H8" i="6" s="1"/>
  <c r="E7" i="6" a="1"/>
  <c r="E7" i="6" s="1"/>
  <c r="C6" i="6" a="1"/>
  <c r="C6" i="6" s="1"/>
  <c r="U102" i="6" a="1"/>
  <c r="U102" i="6" s="1"/>
  <c r="R101" i="6" a="1"/>
  <c r="R101" i="6" s="1"/>
  <c r="X99" i="6" a="1"/>
  <c r="X99" i="6" s="1"/>
  <c r="U98" i="6" a="1"/>
  <c r="U98" i="6" s="1"/>
  <c r="R97" i="6" a="1"/>
  <c r="R97" i="6" s="1"/>
  <c r="X95" i="6" a="1"/>
  <c r="X95" i="6" s="1"/>
  <c r="U94" i="6" a="1"/>
  <c r="U94" i="6" s="1"/>
  <c r="X91" i="6" a="1"/>
  <c r="X91" i="6" s="1"/>
  <c r="U90" i="6" a="1"/>
  <c r="U90" i="6" s="1"/>
  <c r="R85" i="6" a="1"/>
  <c r="R85" i="6" s="1"/>
  <c r="X79" i="6" a="1"/>
  <c r="X79" i="6" s="1"/>
  <c r="R77" i="6" a="1"/>
  <c r="R77" i="6" s="1"/>
  <c r="X75" i="6" a="1"/>
  <c r="X75" i="6" s="1"/>
  <c r="X71" i="6" a="1"/>
  <c r="X71" i="6" s="1"/>
  <c r="R69" i="6" a="1"/>
  <c r="R69" i="6" s="1"/>
  <c r="X67" i="6" a="1"/>
  <c r="X67" i="6" s="1"/>
  <c r="X63" i="6" a="1"/>
  <c r="X63" i="6" s="1"/>
  <c r="U62" i="6" a="1"/>
  <c r="U62" i="6" s="1"/>
  <c r="R57" i="6" a="1"/>
  <c r="R57" i="6" s="1"/>
  <c r="X55" i="6" a="1"/>
  <c r="X55" i="6" s="1"/>
  <c r="U54" i="6" a="1"/>
  <c r="U54" i="6" s="1"/>
  <c r="R53" i="6" a="1"/>
  <c r="R53" i="6" s="1"/>
  <c r="U46" i="6" a="1"/>
  <c r="U46" i="6" s="1"/>
  <c r="U42" i="6" a="1"/>
  <c r="U42" i="6" s="1"/>
  <c r="X39" i="6" a="1"/>
  <c r="X39" i="6" s="1"/>
  <c r="U34" i="6" a="1"/>
  <c r="U34" i="6" s="1"/>
  <c r="U30" i="6" a="1"/>
  <c r="U30" i="6" s="1"/>
  <c r="R29" i="6" a="1"/>
  <c r="R29" i="6" s="1"/>
  <c r="X27" i="6" a="1"/>
  <c r="X27" i="6" s="1"/>
  <c r="X23" i="6" a="1"/>
  <c r="X23" i="6" s="1"/>
  <c r="U22" i="6" a="1"/>
  <c r="U22" i="6" s="1"/>
  <c r="R17" i="6" a="1"/>
  <c r="R17" i="6" s="1"/>
  <c r="U14" i="6" a="1"/>
  <c r="U14" i="6" s="1"/>
  <c r="R9" i="6" a="1"/>
  <c r="R9" i="6" s="1"/>
  <c r="I99" i="6" a="1"/>
  <c r="I99" i="6" s="1"/>
  <c r="G98" i="6" a="1"/>
  <c r="G98" i="6" s="1"/>
  <c r="Q97" i="6" a="1"/>
  <c r="Q97" i="6" s="1"/>
  <c r="M95" i="6" a="1"/>
  <c r="M95" i="6" s="1"/>
  <c r="K94" i="6" a="1"/>
  <c r="K94" i="6" s="1"/>
  <c r="G92" i="6" a="1"/>
  <c r="G92" i="6" s="1"/>
  <c r="D91" i="6" a="1"/>
  <c r="D91" i="6" s="1"/>
  <c r="K88" i="6" a="1"/>
  <c r="K88" i="6" s="1"/>
  <c r="I87" i="6" a="1"/>
  <c r="I87" i="6" s="1"/>
  <c r="G86" i="6" a="1"/>
  <c r="G86" i="6" s="1"/>
  <c r="Q85" i="6" a="1"/>
  <c r="Q85" i="6" s="1"/>
  <c r="D85" i="6" a="1"/>
  <c r="D85" i="6" s="1"/>
  <c r="O84" i="6" a="1"/>
  <c r="O84" i="6" s="1"/>
  <c r="Q79" i="6" a="1"/>
  <c r="Q79" i="6" s="1"/>
  <c r="D79" i="6" a="1"/>
  <c r="D79" i="6" s="1"/>
  <c r="O78" i="6" a="1"/>
  <c r="O78" i="6" s="1"/>
  <c r="M77" i="6" a="1"/>
  <c r="M77" i="6" s="1"/>
  <c r="K76" i="6" a="1"/>
  <c r="K76" i="6" s="1"/>
  <c r="I75" i="6" a="1"/>
  <c r="I75" i="6" s="1"/>
  <c r="G74" i="6" a="1"/>
  <c r="G74" i="6" s="1"/>
  <c r="Q73" i="6" a="1"/>
  <c r="Q73" i="6" s="1"/>
  <c r="D73" i="6" a="1"/>
  <c r="D73" i="6" s="1"/>
  <c r="O72" i="6" a="1"/>
  <c r="O72" i="6" s="1"/>
  <c r="M71" i="6" a="1"/>
  <c r="M71" i="6" s="1"/>
  <c r="K70" i="6" a="1"/>
  <c r="K70" i="6" s="1"/>
  <c r="G68" i="6" a="1"/>
  <c r="G68" i="6" s="1"/>
  <c r="Q67" i="6" a="1"/>
  <c r="Q67" i="6" s="1"/>
  <c r="D67" i="6" a="1"/>
  <c r="D67" i="6" s="1"/>
  <c r="M65" i="6" a="1"/>
  <c r="M65" i="6" s="1"/>
  <c r="I63" i="6" a="1"/>
  <c r="I63" i="6" s="1"/>
  <c r="G62" i="6" a="1"/>
  <c r="G62" i="6" s="1"/>
  <c r="Q61" i="6" a="1"/>
  <c r="Q61" i="6" s="1"/>
  <c r="D61" i="6" a="1"/>
  <c r="D61" i="6" s="1"/>
  <c r="O60" i="6" a="1"/>
  <c r="O60" i="6" s="1"/>
  <c r="M59" i="6" a="1"/>
  <c r="M59" i="6" s="1"/>
  <c r="Q55" i="6" a="1"/>
  <c r="Q55" i="6" s="1"/>
  <c r="D55" i="6" a="1"/>
  <c r="D55" i="6" s="1"/>
  <c r="O54" i="6" a="1"/>
  <c r="O54" i="6" s="1"/>
  <c r="M53" i="6" a="1"/>
  <c r="M53" i="6" s="1"/>
  <c r="K52" i="6" a="1"/>
  <c r="K52" i="6" s="1"/>
  <c r="I51" i="6" a="1"/>
  <c r="I51" i="6" s="1"/>
  <c r="G50" i="6" a="1"/>
  <c r="G50" i="6" s="1"/>
  <c r="M47" i="6" a="1"/>
  <c r="M47" i="6" s="1"/>
  <c r="K46" i="6" a="1"/>
  <c r="K46" i="6" s="1"/>
  <c r="D43" i="6" a="1"/>
  <c r="D43" i="6" s="1"/>
  <c r="M41" i="6" a="1"/>
  <c r="M41" i="6" s="1"/>
  <c r="D37" i="6" a="1"/>
  <c r="D37" i="6" s="1"/>
  <c r="O36" i="6" a="1"/>
  <c r="O36" i="6" s="1"/>
  <c r="K34" i="6" a="1"/>
  <c r="K34" i="6" s="1"/>
  <c r="Q31" i="6" a="1"/>
  <c r="Q31" i="6" s="1"/>
  <c r="D31" i="6" a="1"/>
  <c r="D31" i="6" s="1"/>
  <c r="O30" i="6" a="1"/>
  <c r="O30" i="6" s="1"/>
  <c r="K28" i="6" a="1"/>
  <c r="K28" i="6" s="1"/>
  <c r="I27" i="6" a="1"/>
  <c r="I27" i="6" s="1"/>
  <c r="Q25" i="6" a="1"/>
  <c r="Q25" i="6" s="1"/>
  <c r="D25" i="6" a="1"/>
  <c r="D25" i="6" s="1"/>
  <c r="G20" i="6" a="1"/>
  <c r="G20" i="6" s="1"/>
  <c r="Q19" i="6" a="1"/>
  <c r="Q19" i="6" s="1"/>
  <c r="D19" i="6" a="1"/>
  <c r="D19" i="6" s="1"/>
  <c r="M17" i="6" a="1"/>
  <c r="M17" i="6" s="1"/>
  <c r="K16" i="6" a="1"/>
  <c r="K16" i="6" s="1"/>
  <c r="I15" i="6" a="1"/>
  <c r="I15" i="6" s="1"/>
  <c r="D13" i="6" a="1"/>
  <c r="D13" i="6" s="1"/>
  <c r="K10" i="6" a="1"/>
  <c r="K10" i="6" s="1"/>
  <c r="G8" i="6" a="1"/>
  <c r="G8" i="6" s="1"/>
  <c r="Q7" i="6" a="1"/>
  <c r="Q7" i="6" s="1"/>
  <c r="O6" i="6" a="1"/>
  <c r="O6" i="6" s="1"/>
  <c r="T102" i="6" a="1"/>
  <c r="T102" i="6" s="1"/>
  <c r="W99" i="6" a="1"/>
  <c r="W99" i="6" s="1"/>
  <c r="W95" i="6" a="1"/>
  <c r="W95" i="6" s="1"/>
  <c r="T94" i="6" a="1"/>
  <c r="T94" i="6" s="1"/>
  <c r="W91" i="6" a="1"/>
  <c r="W91" i="6" s="1"/>
  <c r="W87" i="6" a="1"/>
  <c r="W87" i="6" s="1"/>
  <c r="T86" i="6" a="1"/>
  <c r="T86" i="6" s="1"/>
  <c r="T82" i="6" a="1"/>
  <c r="T82" i="6" s="1"/>
  <c r="T78" i="6" a="1"/>
  <c r="T78" i="6" s="1"/>
  <c r="W71" i="6" a="1"/>
  <c r="W71" i="6" s="1"/>
  <c r="T70" i="6" a="1"/>
  <c r="T70" i="6" s="1"/>
  <c r="W67" i="6" a="1"/>
  <c r="W67" i="6" s="1"/>
  <c r="T66" i="6" a="1"/>
  <c r="T66" i="6" s="1"/>
  <c r="W63" i="6" a="1"/>
  <c r="W63" i="6" s="1"/>
  <c r="W59" i="6" a="1"/>
  <c r="W59" i="6" s="1"/>
  <c r="T58" i="6" a="1"/>
  <c r="T58" i="6" s="1"/>
  <c r="W47" i="6" a="1"/>
  <c r="W47" i="6" s="1"/>
  <c r="T46" i="6" a="1"/>
  <c r="T46" i="6" s="1"/>
  <c r="W43" i="6" a="1"/>
  <c r="W43" i="6" s="1"/>
  <c r="T42" i="6" a="1"/>
  <c r="T42" i="6" s="1"/>
  <c r="W39" i="6" a="1"/>
  <c r="W39" i="6" s="1"/>
  <c r="T38" i="6" a="1"/>
  <c r="T38" i="6" s="1"/>
  <c r="W35" i="6" a="1"/>
  <c r="W35" i="6" s="1"/>
  <c r="W31" i="6" a="1"/>
  <c r="W31" i="6" s="1"/>
  <c r="W27" i="6" a="1"/>
  <c r="W27" i="6" s="1"/>
  <c r="T26" i="6" a="1"/>
  <c r="T26" i="6" s="1"/>
  <c r="T22" i="6" a="1"/>
  <c r="T22" i="6" s="1"/>
  <c r="W19" i="6" a="1"/>
  <c r="W19" i="6" s="1"/>
  <c r="T14" i="6" a="1"/>
  <c r="T14" i="6" s="1"/>
  <c r="W7" i="6" a="1"/>
  <c r="W7" i="6" s="1"/>
  <c r="E74" i="6" a="1"/>
  <c r="E74" i="6" s="1"/>
  <c r="P73" i="6" a="1"/>
  <c r="P73" i="6" s="1"/>
  <c r="C73" i="6" a="1"/>
  <c r="C73" i="6" s="1"/>
  <c r="N72" i="6" a="1"/>
  <c r="N72" i="6" s="1"/>
  <c r="H69" i="6" a="1"/>
  <c r="H69" i="6" s="1"/>
  <c r="E68" i="6" a="1"/>
  <c r="E68" i="6" s="1"/>
  <c r="P67" i="6" a="1"/>
  <c r="P67" i="6" s="1"/>
  <c r="C67" i="6" a="1"/>
  <c r="C67" i="6" s="1"/>
  <c r="N66" i="6" a="1"/>
  <c r="N66" i="6" s="1"/>
  <c r="L65" i="6" a="1"/>
  <c r="L65" i="6" s="1"/>
  <c r="J64" i="6" a="1"/>
  <c r="J64" i="6" s="1"/>
  <c r="H63" i="6" a="1"/>
  <c r="H63" i="6" s="1"/>
  <c r="E62" i="6" a="1"/>
  <c r="E62" i="6" s="1"/>
  <c r="P61" i="6" a="1"/>
  <c r="P61" i="6" s="1"/>
  <c r="C61" i="6" a="1"/>
  <c r="C61" i="6" s="1"/>
  <c r="N60" i="6" a="1"/>
  <c r="N60" i="6" s="1"/>
  <c r="E56" i="6" a="1"/>
  <c r="E56" i="6" s="1"/>
  <c r="P55" i="6" a="1"/>
  <c r="P55" i="6" s="1"/>
  <c r="N54" i="6" a="1"/>
  <c r="N54" i="6" s="1"/>
  <c r="L53" i="6" a="1"/>
  <c r="L53" i="6" s="1"/>
  <c r="H51" i="6" a="1"/>
  <c r="H51" i="6" s="1"/>
  <c r="E50" i="6" a="1"/>
  <c r="E50" i="6" s="1"/>
  <c r="P49" i="6" a="1"/>
  <c r="P49" i="6" s="1"/>
  <c r="L47" i="6" a="1"/>
  <c r="L47" i="6" s="1"/>
  <c r="J46" i="6" a="1"/>
  <c r="J46" i="6" s="1"/>
  <c r="H45" i="6" a="1"/>
  <c r="H45" i="6" s="1"/>
  <c r="L41" i="6" a="1"/>
  <c r="L41" i="6" s="1"/>
  <c r="H39" i="6" a="1"/>
  <c r="H39" i="6" s="1"/>
  <c r="P37" i="6" a="1"/>
  <c r="P37" i="6" s="1"/>
  <c r="N36" i="6" a="1"/>
  <c r="N36" i="6" s="1"/>
  <c r="L35" i="6" a="1"/>
  <c r="L35" i="6" s="1"/>
  <c r="J34" i="6" a="1"/>
  <c r="J34" i="6" s="1"/>
  <c r="E32" i="6" a="1"/>
  <c r="E32" i="6" s="1"/>
  <c r="C31" i="6" a="1"/>
  <c r="C31" i="6" s="1"/>
  <c r="N30" i="6" a="1"/>
  <c r="N30" i="6" s="1"/>
  <c r="L29" i="6" a="1"/>
  <c r="L29" i="6" s="1"/>
  <c r="J28" i="6" a="1"/>
  <c r="J28" i="6" s="1"/>
  <c r="H27" i="6" a="1"/>
  <c r="H27" i="6" s="1"/>
  <c r="N24" i="6" a="1"/>
  <c r="N24" i="6" s="1"/>
  <c r="E20" i="6" a="1"/>
  <c r="E20" i="6" s="1"/>
  <c r="E14" i="6" a="1"/>
  <c r="E14" i="6" s="1"/>
  <c r="C13" i="6" a="1"/>
  <c r="C13" i="6" s="1"/>
  <c r="N12" i="6" a="1"/>
  <c r="N12" i="6" s="1"/>
  <c r="J10" i="6" a="1"/>
  <c r="J10" i="6" s="1"/>
  <c r="E8" i="6" a="1"/>
  <c r="E8" i="6" s="1"/>
  <c r="P7" i="6" a="1"/>
  <c r="P7" i="6" s="1"/>
  <c r="J4" i="6" a="1"/>
  <c r="J4" i="6" s="1"/>
  <c r="S102" i="6" a="1"/>
  <c r="S102" i="6" s="1"/>
  <c r="S98" i="6" a="1"/>
  <c r="S98" i="6" s="1"/>
  <c r="Y96" i="6" a="1"/>
  <c r="Y96" i="6" s="1"/>
  <c r="V95" i="6" a="1"/>
  <c r="V95" i="6" s="1"/>
  <c r="S94" i="6" a="1"/>
  <c r="S94" i="6" s="1"/>
  <c r="Y88" i="6" a="1"/>
  <c r="Y88" i="6" s="1"/>
  <c r="S86" i="6" a="1"/>
  <c r="S86" i="6" s="1"/>
  <c r="Y84" i="6" a="1"/>
  <c r="Y84" i="6" s="1"/>
  <c r="V83" i="6" a="1"/>
  <c r="V83" i="6" s="1"/>
  <c r="S78" i="6" a="1"/>
  <c r="S78" i="6" s="1"/>
  <c r="Y76" i="6" a="1"/>
  <c r="Y76" i="6" s="1"/>
  <c r="S74" i="6" a="1"/>
  <c r="S74" i="6" s="1"/>
  <c r="Y72" i="6" a="1"/>
  <c r="Y72" i="6" s="1"/>
  <c r="S70" i="6" a="1"/>
  <c r="S70" i="6" s="1"/>
  <c r="V67" i="6" a="1"/>
  <c r="V67" i="6" s="1"/>
  <c r="S66" i="6" a="1"/>
  <c r="S66" i="6" s="1"/>
  <c r="S62" i="6" a="1"/>
  <c r="S62" i="6" s="1"/>
  <c r="Y60" i="6" a="1"/>
  <c r="Y60" i="6" s="1"/>
  <c r="V59" i="6" a="1"/>
  <c r="V59" i="6" s="1"/>
  <c r="Y56" i="6" a="1"/>
  <c r="Y56" i="6" s="1"/>
  <c r="V55" i="6" a="1"/>
  <c r="V55" i="6" s="1"/>
  <c r="Y52" i="6" a="1"/>
  <c r="Y52" i="6" s="1"/>
  <c r="V51" i="6" a="1"/>
  <c r="V51" i="6" s="1"/>
  <c r="S50" i="6" a="1"/>
  <c r="S50" i="6" s="1"/>
  <c r="Y48" i="6" a="1"/>
  <c r="Y48" i="6" s="1"/>
  <c r="V47" i="6" a="1"/>
  <c r="V47" i="6" s="1"/>
  <c r="S46" i="6" a="1"/>
  <c r="S46" i="6" s="1"/>
  <c r="Y44" i="6" a="1"/>
  <c r="Y44" i="6" s="1"/>
  <c r="V43" i="6" a="1"/>
  <c r="V43" i="6" s="1"/>
  <c r="S42" i="6" a="1"/>
  <c r="S42" i="6" s="1"/>
  <c r="Y40" i="6" a="1"/>
  <c r="Y40" i="6" s="1"/>
  <c r="V39" i="6" a="1"/>
  <c r="V39" i="6" s="1"/>
  <c r="S38" i="6" a="1"/>
  <c r="S38" i="6" s="1"/>
  <c r="Y36" i="6" a="1"/>
  <c r="Y36" i="6" s="1"/>
  <c r="V35" i="6" a="1"/>
  <c r="V35" i="6" s="1"/>
  <c r="V31" i="6" a="1"/>
  <c r="V31" i="6" s="1"/>
  <c r="V23" i="6" a="1"/>
  <c r="V23" i="6" s="1"/>
  <c r="S22" i="6" a="1"/>
  <c r="S22" i="6" s="1"/>
  <c r="S18" i="6" a="1"/>
  <c r="S18" i="6" s="1"/>
  <c r="V15" i="6" a="1"/>
  <c r="V15" i="6" s="1"/>
  <c r="S14" i="6" a="1"/>
  <c r="S14" i="6" s="1"/>
  <c r="Y12" i="6" a="1"/>
  <c r="Y12" i="6" s="1"/>
  <c r="V11" i="6" a="1"/>
  <c r="V11" i="6" s="1"/>
  <c r="S6" i="6" a="1"/>
  <c r="S6" i="6" s="1"/>
  <c r="Q92" i="6" a="1"/>
  <c r="Q92" i="6" s="1"/>
  <c r="O91" i="6" a="1"/>
  <c r="O91" i="6" s="1"/>
  <c r="M90" i="6" a="1"/>
  <c r="M90" i="6" s="1"/>
  <c r="K89" i="6" a="1"/>
  <c r="K89" i="6" s="1"/>
  <c r="I88" i="6" a="1"/>
  <c r="I88" i="6" s="1"/>
  <c r="Q86" i="6" a="1"/>
  <c r="Q86" i="6" s="1"/>
  <c r="D86" i="6" a="1"/>
  <c r="D86" i="6" s="1"/>
  <c r="O85" i="6" a="1"/>
  <c r="O85" i="6" s="1"/>
  <c r="I82" i="6" a="1"/>
  <c r="I82" i="6" s="1"/>
  <c r="G81" i="6" a="1"/>
  <c r="G81" i="6" s="1"/>
  <c r="Q80" i="6" a="1"/>
  <c r="Q80" i="6" s="1"/>
  <c r="D80" i="6" a="1"/>
  <c r="D80" i="6" s="1"/>
  <c r="O79" i="6" a="1"/>
  <c r="O79" i="6" s="1"/>
  <c r="M78" i="6" a="1"/>
  <c r="M78" i="6" s="1"/>
  <c r="I76" i="6" a="1"/>
  <c r="I76" i="6" s="1"/>
  <c r="Q74" i="6" a="1"/>
  <c r="Q74" i="6" s="1"/>
  <c r="D74" i="6" a="1"/>
  <c r="D74" i="6" s="1"/>
  <c r="O73" i="6" a="1"/>
  <c r="O73" i="6" s="1"/>
  <c r="K71" i="6" a="1"/>
  <c r="K71" i="6" s="1"/>
  <c r="I70" i="6" a="1"/>
  <c r="I70" i="6" s="1"/>
  <c r="G69" i="6" a="1"/>
  <c r="G69" i="6" s="1"/>
  <c r="Q68" i="6" a="1"/>
  <c r="Q68" i="6" s="1"/>
  <c r="D68" i="6" a="1"/>
  <c r="D68" i="6" s="1"/>
  <c r="O67" i="6" a="1"/>
  <c r="O67" i="6" s="1"/>
  <c r="M66" i="6" a="1"/>
  <c r="M66" i="6" s="1"/>
  <c r="K65" i="6" a="1"/>
  <c r="K65" i="6" s="1"/>
  <c r="I64" i="6" a="1"/>
  <c r="I64" i="6" s="1"/>
  <c r="G63" i="6" a="1"/>
  <c r="G63" i="6" s="1"/>
  <c r="Q62" i="6" a="1"/>
  <c r="Q62" i="6" s="1"/>
  <c r="D62" i="6" a="1"/>
  <c r="D62" i="6" s="1"/>
  <c r="O61" i="6" a="1"/>
  <c r="O61" i="6" s="1"/>
  <c r="I58" i="6" a="1"/>
  <c r="I58" i="6" s="1"/>
  <c r="Q56" i="6" a="1"/>
  <c r="Q56" i="6" s="1"/>
  <c r="D56" i="6" a="1"/>
  <c r="D56" i="6" s="1"/>
  <c r="O55" i="6" a="1"/>
  <c r="O55" i="6" s="1"/>
  <c r="M54" i="6" a="1"/>
  <c r="M54" i="6" s="1"/>
  <c r="K53" i="6" a="1"/>
  <c r="K53" i="6" s="1"/>
  <c r="I52" i="6" a="1"/>
  <c r="I52" i="6" s="1"/>
  <c r="G51" i="6" a="1"/>
  <c r="G51" i="6" s="1"/>
  <c r="Q50" i="6" a="1"/>
  <c r="Q50" i="6" s="1"/>
  <c r="D50" i="6" a="1"/>
  <c r="D50" i="6" s="1"/>
  <c r="O49" i="6" a="1"/>
  <c r="O49" i="6" s="1"/>
  <c r="K47" i="6" a="1"/>
  <c r="K47" i="6" s="1"/>
  <c r="I46" i="6" a="1"/>
  <c r="I46" i="6" s="1"/>
  <c r="G45" i="6" a="1"/>
  <c r="G45" i="6" s="1"/>
  <c r="Q44" i="6" a="1"/>
  <c r="Q44" i="6" s="1"/>
  <c r="D44" i="6" a="1"/>
  <c r="D44" i="6" s="1"/>
  <c r="O43" i="6" a="1"/>
  <c r="O43" i="6" s="1"/>
  <c r="K41" i="6" a="1"/>
  <c r="K41" i="6" s="1"/>
  <c r="Q38" i="6" a="1"/>
  <c r="Q38" i="6" s="1"/>
  <c r="D38" i="6" a="1"/>
  <c r="D38" i="6" s="1"/>
  <c r="M36" i="6" a="1"/>
  <c r="M36" i="6" s="1"/>
  <c r="I34" i="6" a="1"/>
  <c r="I34" i="6" s="1"/>
  <c r="Q32" i="6" a="1"/>
  <c r="Q32" i="6" s="1"/>
  <c r="O31" i="6" a="1"/>
  <c r="O31" i="6" s="1"/>
  <c r="M30" i="6" a="1"/>
  <c r="M30" i="6" s="1"/>
  <c r="K29" i="6" a="1"/>
  <c r="K29" i="6" s="1"/>
  <c r="Q26" i="6" a="1"/>
  <c r="Q26" i="6" s="1"/>
  <c r="D26" i="6" a="1"/>
  <c r="D26" i="6" s="1"/>
  <c r="O25" i="6" a="1"/>
  <c r="O25" i="6" s="1"/>
  <c r="M24" i="6" a="1"/>
  <c r="M24" i="6" s="1"/>
  <c r="K23" i="6" a="1"/>
  <c r="K23" i="6" s="1"/>
  <c r="Q20" i="6" a="1"/>
  <c r="Q20" i="6" s="1"/>
  <c r="D20" i="6" a="1"/>
  <c r="D20" i="6" s="1"/>
  <c r="O19" i="6" a="1"/>
  <c r="O19" i="6" s="1"/>
  <c r="M18" i="6" a="1"/>
  <c r="M18" i="6" s="1"/>
  <c r="K17" i="6" a="1"/>
  <c r="K17" i="6" s="1"/>
  <c r="I16" i="6" a="1"/>
  <c r="I16" i="6" s="1"/>
  <c r="G15" i="6" a="1"/>
  <c r="G15" i="6" s="1"/>
  <c r="M12" i="6" a="1"/>
  <c r="M12" i="6" s="1"/>
  <c r="K11" i="6" a="1"/>
  <c r="K11" i="6" s="1"/>
  <c r="I10" i="6" a="1"/>
  <c r="I10" i="6" s="1"/>
  <c r="Q8" i="6" a="1"/>
  <c r="Q8" i="6" s="1"/>
  <c r="D8" i="6" a="1"/>
  <c r="D8" i="6" s="1"/>
  <c r="M6" i="6" a="1"/>
  <c r="M6" i="6" s="1"/>
  <c r="K5" i="6" a="1"/>
  <c r="K5" i="6" s="1"/>
  <c r="I4" i="6" a="1"/>
  <c r="I4" i="6" s="1"/>
  <c r="R102" i="6" a="1"/>
  <c r="R102" i="6" s="1"/>
  <c r="X100" i="6" a="1"/>
  <c r="X100" i="6" s="1"/>
  <c r="R98" i="6" a="1"/>
  <c r="R98" i="6" s="1"/>
  <c r="R94" i="6" a="1"/>
  <c r="R94" i="6" s="1"/>
  <c r="X92" i="6" a="1"/>
  <c r="X92" i="6" s="1"/>
  <c r="R90" i="6" a="1"/>
  <c r="R90" i="6" s="1"/>
  <c r="X88" i="6" a="1"/>
  <c r="X88" i="6" s="1"/>
  <c r="U87" i="6" a="1"/>
  <c r="U87" i="6" s="1"/>
  <c r="R86" i="6" a="1"/>
  <c r="R86" i="6" s="1"/>
  <c r="X84" i="6" a="1"/>
  <c r="X84" i="6" s="1"/>
  <c r="U83" i="6" a="1"/>
  <c r="U83" i="6" s="1"/>
  <c r="R82" i="6" a="1"/>
  <c r="R82" i="6" s="1"/>
  <c r="X80" i="6" a="1"/>
  <c r="X80" i="6" s="1"/>
  <c r="U79" i="6" a="1"/>
  <c r="U79" i="6" s="1"/>
  <c r="U75" i="6" a="1"/>
  <c r="U75" i="6" s="1"/>
  <c r="R74" i="6" a="1"/>
  <c r="R74" i="6" s="1"/>
  <c r="X72" i="6" a="1"/>
  <c r="X72" i="6" s="1"/>
  <c r="R70" i="6" a="1"/>
  <c r="R70" i="6" s="1"/>
  <c r="X68" i="6" a="1"/>
  <c r="X68" i="6" s="1"/>
  <c r="R66" i="6" a="1"/>
  <c r="R66" i="6" s="1"/>
  <c r="X64" i="6" a="1"/>
  <c r="X64" i="6" s="1"/>
  <c r="U63" i="6" a="1"/>
  <c r="U63" i="6" s="1"/>
  <c r="X60" i="6" a="1"/>
  <c r="X60" i="6" s="1"/>
  <c r="U59" i="6" a="1"/>
  <c r="U59" i="6" s="1"/>
  <c r="R58" i="6" a="1"/>
  <c r="R58" i="6" s="1"/>
  <c r="X56" i="6" a="1"/>
  <c r="X56" i="6" s="1"/>
  <c r="U55" i="6" a="1"/>
  <c r="U55" i="6" s="1"/>
  <c r="X48" i="6" a="1"/>
  <c r="X48" i="6" s="1"/>
  <c r="U47" i="6" a="1"/>
  <c r="U47" i="6" s="1"/>
  <c r="R46" i="6" a="1"/>
  <c r="R46" i="6" s="1"/>
  <c r="X44" i="6" a="1"/>
  <c r="X44" i="6" s="1"/>
  <c r="U43" i="6" a="1"/>
  <c r="U43" i="6" s="1"/>
  <c r="R42" i="6" a="1"/>
  <c r="R42" i="6" s="1"/>
  <c r="X40" i="6" a="1"/>
  <c r="X40" i="6" s="1"/>
  <c r="U39" i="6" a="1"/>
  <c r="U39" i="6" s="1"/>
  <c r="R38" i="6" a="1"/>
  <c r="R38" i="6" s="1"/>
  <c r="U35" i="6" a="1"/>
  <c r="U35" i="6" s="1"/>
  <c r="R34" i="6" a="1"/>
  <c r="R34" i="6" s="1"/>
  <c r="X32" i="6" a="1"/>
  <c r="X32" i="6" s="1"/>
  <c r="U31" i="6" a="1"/>
  <c r="U31" i="6" s="1"/>
  <c r="X28" i="6" a="1"/>
  <c r="X28" i="6" s="1"/>
  <c r="U27" i="6" a="1"/>
  <c r="U27" i="6" s="1"/>
  <c r="X24" i="6" a="1"/>
  <c r="X24" i="6" s="1"/>
  <c r="R22" i="6" a="1"/>
  <c r="R22" i="6" s="1"/>
  <c r="X20" i="6" a="1"/>
  <c r="X20" i="6" s="1"/>
  <c r="U19" i="6" a="1"/>
  <c r="U19" i="6" s="1"/>
  <c r="R14" i="6" a="1"/>
  <c r="R14" i="6" s="1"/>
  <c r="R10" i="6" a="1"/>
  <c r="R10" i="6" s="1"/>
  <c r="U7" i="6" a="1"/>
  <c r="U7" i="6" s="1"/>
  <c r="X4" i="6" a="1"/>
  <c r="X4" i="6" s="1"/>
  <c r="F2" i="3"/>
  <c r="A47" i="3"/>
  <c r="A48" i="3" s="1"/>
  <c r="A49" i="3" s="1"/>
  <c r="A50" i="3" s="1"/>
  <c r="A52" i="3"/>
  <c r="A53" i="3" s="1"/>
  <c r="A54" i="3" s="1"/>
  <c r="A55" i="3" s="1"/>
  <c r="A57" i="3"/>
  <c r="A58" i="3" s="1"/>
  <c r="A59" i="3" s="1"/>
  <c r="A60" i="3" s="1"/>
  <c r="A62" i="3"/>
  <c r="A63" i="3" s="1"/>
  <c r="A64" i="3" s="1"/>
  <c r="A65" i="3" s="1"/>
  <c r="A67" i="3"/>
  <c r="A68" i="3" s="1"/>
  <c r="A69" i="3" s="1"/>
  <c r="A70" i="3" s="1"/>
  <c r="A72" i="3"/>
  <c r="A73" i="3" s="1"/>
  <c r="A74" i="3" s="1"/>
  <c r="A75" i="3" s="1"/>
  <c r="A77" i="3"/>
  <c r="A78" i="3" s="1"/>
  <c r="A79" i="3" s="1"/>
  <c r="A80" i="3" s="1"/>
  <c r="A82" i="3"/>
  <c r="A83" i="3" s="1"/>
  <c r="A84" i="3" s="1"/>
  <c r="A85" i="3" s="1"/>
  <c r="A87" i="3"/>
  <c r="A88" i="3" s="1"/>
  <c r="A89" i="3" s="1"/>
  <c r="A90" i="3" s="1"/>
  <c r="A92" i="3"/>
  <c r="A93" i="3" s="1"/>
  <c r="A94" i="3" s="1"/>
  <c r="A95" i="3" s="1"/>
  <c r="A97" i="3"/>
  <c r="A98" i="3" s="1"/>
  <c r="A99" i="3" s="1"/>
  <c r="A100" i="3" s="1"/>
  <c r="A102" i="3"/>
  <c r="A103" i="3" s="1"/>
  <c r="A104" i="3" s="1"/>
  <c r="A105" i="3" s="1"/>
  <c r="A107" i="3"/>
  <c r="A108" i="3" s="1"/>
  <c r="A109" i="3" s="1"/>
  <c r="A110" i="3" s="1"/>
  <c r="A112" i="3"/>
  <c r="A113" i="3" s="1"/>
  <c r="A114" i="3" s="1"/>
  <c r="A115" i="3" s="1"/>
  <c r="A117" i="3"/>
  <c r="A118" i="3" s="1"/>
  <c r="A119" i="3" s="1"/>
  <c r="A120" i="3" s="1"/>
  <c r="A122" i="3"/>
  <c r="A123" i="3" s="1"/>
  <c r="A124" i="3" s="1"/>
  <c r="A125" i="3" s="1"/>
  <c r="A127" i="3"/>
  <c r="A128" i="3" s="1"/>
  <c r="A129" i="3" s="1"/>
  <c r="A130" i="3" s="1"/>
  <c r="A132" i="3"/>
  <c r="A133" i="3" s="1"/>
  <c r="A134" i="3" s="1"/>
  <c r="A135" i="3" s="1"/>
  <c r="A137" i="3"/>
  <c r="A138" i="3" s="1"/>
  <c r="A139" i="3" s="1"/>
  <c r="A140" i="3" s="1"/>
  <c r="A142" i="3"/>
  <c r="A143" i="3" s="1"/>
  <c r="A144" i="3" s="1"/>
  <c r="A145" i="3" s="1"/>
  <c r="A147" i="3"/>
  <c r="A148" i="3" s="1"/>
  <c r="A149" i="3" s="1"/>
  <c r="A150" i="3" s="1"/>
  <c r="A152" i="3"/>
  <c r="A153" i="3" s="1"/>
  <c r="A154" i="3" s="1"/>
  <c r="A155" i="3" s="1"/>
  <c r="A157" i="3"/>
  <c r="A158" i="3" s="1"/>
  <c r="A159" i="3" s="1"/>
  <c r="A160" i="3" s="1"/>
  <c r="A162" i="3"/>
  <c r="A163" i="3" s="1"/>
  <c r="A164" i="3" s="1"/>
  <c r="A165" i="3" s="1"/>
  <c r="A167" i="3"/>
  <c r="A168" i="3" s="1"/>
  <c r="A169" i="3" s="1"/>
  <c r="A170" i="3" s="1"/>
  <c r="A172" i="3"/>
  <c r="A173" i="3" s="1"/>
  <c r="A174" i="3" s="1"/>
  <c r="A175" i="3" s="1"/>
  <c r="A177" i="3"/>
  <c r="A178" i="3" s="1"/>
  <c r="A179" i="3" s="1"/>
  <c r="A180" i="3" s="1"/>
  <c r="A182" i="3"/>
  <c r="A183" i="3" s="1"/>
  <c r="A184" i="3" s="1"/>
  <c r="A185" i="3" s="1"/>
  <c r="A187" i="3"/>
  <c r="A188" i="3" s="1"/>
  <c r="A189" i="3" s="1"/>
  <c r="A190" i="3" s="1"/>
  <c r="A192" i="3"/>
  <c r="A193" i="3" s="1"/>
  <c r="A194" i="3" s="1"/>
  <c r="A195" i="3" s="1"/>
  <c r="A197" i="3"/>
  <c r="A198" i="3" s="1"/>
  <c r="A199" i="3" s="1"/>
  <c r="A200" i="3" s="1"/>
  <c r="A202" i="3"/>
  <c r="A203" i="3" s="1"/>
  <c r="A204" i="3" s="1"/>
  <c r="A205" i="3" s="1"/>
  <c r="A207" i="3"/>
  <c r="A208" i="3" s="1"/>
  <c r="A209" i="3" s="1"/>
  <c r="A210" i="3" s="1"/>
  <c r="A212" i="3"/>
  <c r="A213" i="3" s="1"/>
  <c r="A214" i="3" s="1"/>
  <c r="A215" i="3" s="1"/>
  <c r="A217" i="3"/>
  <c r="A218" i="3" s="1"/>
  <c r="A219" i="3" s="1"/>
  <c r="A220" i="3" s="1"/>
  <c r="A222" i="3"/>
  <c r="A223" i="3" s="1"/>
  <c r="A224" i="3" s="1"/>
  <c r="A225" i="3" s="1"/>
  <c r="A227" i="3"/>
  <c r="A228" i="3" s="1"/>
  <c r="A229" i="3" s="1"/>
  <c r="A230" i="3" s="1"/>
  <c r="A232" i="3"/>
  <c r="A233" i="3" s="1"/>
  <c r="A234" i="3" s="1"/>
  <c r="A235" i="3" s="1"/>
  <c r="A237" i="3"/>
  <c r="A238" i="3" s="1"/>
  <c r="A239" i="3" s="1"/>
  <c r="A240" i="3" s="1"/>
  <c r="A242" i="3"/>
  <c r="A243" i="3" s="1"/>
  <c r="A244" i="3" s="1"/>
  <c r="A245" i="3" s="1"/>
  <c r="A247" i="3"/>
  <c r="A248" i="3" s="1"/>
  <c r="A249" i="3" s="1"/>
  <c r="A250" i="3" s="1"/>
  <c r="A252" i="3"/>
  <c r="A253" i="3" s="1"/>
  <c r="A254" i="3" s="1"/>
  <c r="A255" i="3" s="1"/>
  <c r="A257" i="3"/>
  <c r="A258" i="3" s="1"/>
  <c r="A259" i="3" s="1"/>
  <c r="A260" i="3" s="1"/>
  <c r="A262" i="3"/>
  <c r="A263" i="3" s="1"/>
  <c r="A264" i="3" s="1"/>
  <c r="A265" i="3" s="1"/>
  <c r="A267" i="3"/>
  <c r="A268" i="3" s="1"/>
  <c r="A269" i="3" s="1"/>
  <c r="A270" i="3" s="1"/>
  <c r="A272" i="3"/>
  <c r="A273" i="3" s="1"/>
  <c r="A274" i="3" s="1"/>
  <c r="A275" i="3" s="1"/>
  <c r="A277" i="3"/>
  <c r="A278" i="3" s="1"/>
  <c r="A279" i="3" s="1"/>
  <c r="A280" i="3" s="1"/>
  <c r="A282" i="3"/>
  <c r="A283" i="3" s="1"/>
  <c r="A284" i="3" s="1"/>
  <c r="A285" i="3" s="1"/>
  <c r="A287" i="3"/>
  <c r="A288" i="3" s="1"/>
  <c r="A289" i="3" s="1"/>
  <c r="A290" i="3" s="1"/>
  <c r="A292" i="3"/>
  <c r="A293" i="3" s="1"/>
  <c r="A294" i="3" s="1"/>
  <c r="A295" i="3" s="1"/>
  <c r="A297" i="3"/>
  <c r="A298" i="3" s="1"/>
  <c r="A299" i="3" s="1"/>
  <c r="A300" i="3" s="1"/>
  <c r="A302" i="3"/>
  <c r="A303" i="3" s="1"/>
  <c r="A304" i="3" s="1"/>
  <c r="A305" i="3" s="1"/>
  <c r="A307" i="3"/>
  <c r="A308" i="3" s="1"/>
  <c r="A309" i="3" s="1"/>
  <c r="A310" i="3" s="1"/>
  <c r="A312" i="3"/>
  <c r="A313" i="3" s="1"/>
  <c r="A314" i="3" s="1"/>
  <c r="A315" i="3" s="1"/>
  <c r="A317" i="3"/>
  <c r="A318" i="3" s="1"/>
  <c r="A319" i="3" s="1"/>
  <c r="A320" i="3" s="1"/>
  <c r="A322" i="3"/>
  <c r="A323" i="3" s="1"/>
  <c r="A324" i="3" s="1"/>
  <c r="A325" i="3" s="1"/>
  <c r="A327" i="3"/>
  <c r="A328" i="3" s="1"/>
  <c r="A329" i="3" s="1"/>
  <c r="A330" i="3" s="1"/>
  <c r="A332" i="3"/>
  <c r="A333" i="3" s="1"/>
  <c r="A334" i="3" s="1"/>
  <c r="A335" i="3" s="1"/>
  <c r="A337" i="3"/>
  <c r="A338" i="3" s="1"/>
  <c r="A339" i="3" s="1"/>
  <c r="A340" i="3" s="1"/>
  <c r="A342" i="3"/>
  <c r="A343" i="3" s="1"/>
  <c r="A344" i="3" s="1"/>
  <c r="A345" i="3" s="1"/>
  <c r="A347" i="3"/>
  <c r="A348" i="3" s="1"/>
  <c r="A349" i="3" s="1"/>
  <c r="A350" i="3" s="1"/>
  <c r="A352" i="3"/>
  <c r="A353" i="3" s="1"/>
  <c r="A354" i="3" s="1"/>
  <c r="A355" i="3" s="1"/>
  <c r="A357" i="3"/>
  <c r="A358" i="3" s="1"/>
  <c r="A359" i="3" s="1"/>
  <c r="A360" i="3" s="1"/>
  <c r="A362" i="3"/>
  <c r="A363" i="3" s="1"/>
  <c r="A364" i="3" s="1"/>
  <c r="A365" i="3" s="1"/>
  <c r="A367" i="3"/>
  <c r="A368" i="3" s="1"/>
  <c r="A369" i="3" s="1"/>
  <c r="A370" i="3" s="1"/>
  <c r="A372" i="3"/>
  <c r="A373" i="3" s="1"/>
  <c r="A374" i="3" s="1"/>
  <c r="A375" i="3" s="1"/>
  <c r="A377" i="3"/>
  <c r="A378" i="3" s="1"/>
  <c r="A379" i="3" s="1"/>
  <c r="A380" i="3" s="1"/>
  <c r="A382" i="3"/>
  <c r="A383" i="3" s="1"/>
  <c r="A384" i="3" s="1"/>
  <c r="A385" i="3" s="1"/>
  <c r="A387" i="3"/>
  <c r="A388" i="3" s="1"/>
  <c r="A389" i="3" s="1"/>
  <c r="A390" i="3" s="1"/>
  <c r="A392" i="3"/>
  <c r="A393" i="3" s="1"/>
  <c r="A394" i="3" s="1"/>
  <c r="A395" i="3" s="1"/>
  <c r="A397" i="3"/>
  <c r="A398" i="3" s="1"/>
  <c r="A399" i="3" s="1"/>
  <c r="A400" i="3" s="1"/>
  <c r="A402" i="3"/>
  <c r="A403" i="3" s="1"/>
  <c r="A404" i="3" s="1"/>
  <c r="A405" i="3" s="1"/>
  <c r="A407" i="3"/>
  <c r="A408" i="3" s="1"/>
  <c r="A409" i="3" s="1"/>
  <c r="A410" i="3" s="1"/>
  <c r="A412" i="3"/>
  <c r="A413" i="3" s="1"/>
  <c r="A414" i="3" s="1"/>
  <c r="A415" i="3" s="1"/>
  <c r="A417" i="3"/>
  <c r="A418" i="3" s="1"/>
  <c r="A419" i="3" s="1"/>
  <c r="A420" i="3" s="1"/>
  <c r="A422" i="3"/>
  <c r="A423" i="3" s="1"/>
  <c r="A424" i="3" s="1"/>
  <c r="A425" i="3" s="1"/>
  <c r="A427" i="3"/>
  <c r="A428" i="3" s="1"/>
  <c r="A429" i="3" s="1"/>
  <c r="A430" i="3" s="1"/>
  <c r="A432" i="3"/>
  <c r="A433" i="3" s="1"/>
  <c r="A434" i="3" s="1"/>
  <c r="A435" i="3" s="1"/>
  <c r="A437" i="3"/>
  <c r="A438" i="3" s="1"/>
  <c r="A439" i="3" s="1"/>
  <c r="A440" i="3" s="1"/>
  <c r="A442" i="3"/>
  <c r="A443" i="3" s="1"/>
  <c r="A444" i="3" s="1"/>
  <c r="A445" i="3" s="1"/>
  <c r="A447" i="3"/>
  <c r="A448" i="3" s="1"/>
  <c r="A449" i="3" s="1"/>
  <c r="A450" i="3" s="1"/>
  <c r="A452" i="3"/>
  <c r="A453" i="3" s="1"/>
  <c r="A454" i="3" s="1"/>
  <c r="A455" i="3" s="1"/>
  <c r="A457" i="3"/>
  <c r="A458" i="3" s="1"/>
  <c r="A459" i="3" s="1"/>
  <c r="A460" i="3" s="1"/>
  <c r="A462" i="3"/>
  <c r="A463" i="3" s="1"/>
  <c r="A464" i="3" s="1"/>
  <c r="A465" i="3" s="1"/>
  <c r="A467" i="3"/>
  <c r="A468" i="3" s="1"/>
  <c r="A469" i="3" s="1"/>
  <c r="A470" i="3" s="1"/>
  <c r="A472" i="3"/>
  <c r="A473" i="3" s="1"/>
  <c r="A474" i="3" s="1"/>
  <c r="A475" i="3" s="1"/>
  <c r="A477" i="3"/>
  <c r="A478" i="3" s="1"/>
  <c r="A479" i="3" s="1"/>
  <c r="A480" i="3" s="1"/>
  <c r="A482" i="3"/>
  <c r="A483" i="3" s="1"/>
  <c r="A484" i="3" s="1"/>
  <c r="A485" i="3" s="1"/>
  <c r="A487" i="3"/>
  <c r="A488" i="3" s="1"/>
  <c r="A489" i="3" s="1"/>
  <c r="A490" i="3" s="1"/>
  <c r="A492" i="3"/>
  <c r="A493" i="3" s="1"/>
  <c r="A494" i="3" s="1"/>
  <c r="A495" i="3" s="1"/>
  <c r="A497" i="3"/>
  <c r="A498" i="3" s="1"/>
  <c r="A499" i="3" s="1"/>
  <c r="A500" i="3" s="1"/>
  <c r="A502" i="3"/>
  <c r="A503" i="3" s="1"/>
  <c r="A504" i="3" s="1"/>
  <c r="A505" i="3" s="1"/>
  <c r="A507" i="3"/>
  <c r="A508" i="3" s="1"/>
  <c r="A509" i="3" s="1"/>
  <c r="A510" i="3" s="1"/>
  <c r="A512" i="3"/>
  <c r="A513" i="3" s="1"/>
  <c r="A514" i="3" s="1"/>
  <c r="A515" i="3" s="1"/>
  <c r="A517" i="3"/>
  <c r="A518" i="3" s="1"/>
  <c r="A519" i="3" s="1"/>
  <c r="A520" i="3" s="1"/>
  <c r="A522" i="3"/>
  <c r="A523" i="3" s="1"/>
  <c r="A524" i="3" s="1"/>
  <c r="A525" i="3" s="1"/>
  <c r="A527" i="3"/>
  <c r="A528" i="3" s="1"/>
  <c r="A529" i="3" s="1"/>
  <c r="A530" i="3" s="1"/>
  <c r="A532" i="3"/>
  <c r="A533" i="3" s="1"/>
  <c r="A534" i="3" s="1"/>
  <c r="A535" i="3" s="1"/>
  <c r="A537" i="3"/>
  <c r="A538" i="3" s="1"/>
  <c r="A539" i="3" s="1"/>
  <c r="A540" i="3" s="1"/>
  <c r="A542" i="3"/>
  <c r="A543" i="3" s="1"/>
  <c r="A544" i="3" s="1"/>
  <c r="A545" i="3" s="1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Z2" i="3"/>
  <c r="Q2" i="3"/>
  <c r="R2" i="3"/>
  <c r="S2" i="3"/>
  <c r="T2" i="3"/>
  <c r="U2" i="3"/>
  <c r="V2" i="3"/>
  <c r="W2" i="3"/>
  <c r="X2" i="3"/>
  <c r="Y2" i="3"/>
  <c r="C2" i="3"/>
  <c r="D2" i="3"/>
  <c r="E2" i="3"/>
  <c r="G2" i="3"/>
  <c r="H2" i="3"/>
  <c r="I2" i="3"/>
  <c r="J2" i="3"/>
  <c r="K2" i="3"/>
  <c r="L2" i="3"/>
  <c r="M2" i="3"/>
  <c r="N2" i="3"/>
  <c r="O2" i="3"/>
  <c r="P2" i="3"/>
  <c r="B2" i="3"/>
  <c r="Z50" i="10" l="1"/>
  <c r="Z49" i="8" s="1"/>
  <c r="Z94" i="10"/>
  <c r="Z93" i="8" s="1"/>
  <c r="Z7" i="10"/>
  <c r="Z6" i="8" s="1"/>
  <c r="Z33" i="10"/>
  <c r="Z32" i="8" s="1"/>
  <c r="Z53" i="10"/>
  <c r="Z52" i="8" s="1"/>
  <c r="Z85" i="10"/>
  <c r="Z84" i="8" s="1"/>
  <c r="D49" i="10"/>
  <c r="D48" i="8" s="1"/>
  <c r="W6" i="10"/>
  <c r="W5" i="8" s="1"/>
  <c r="E24" i="10"/>
  <c r="E23" i="8" s="1"/>
  <c r="I31" i="10"/>
  <c r="I30" i="8" s="1"/>
  <c r="E77" i="10"/>
  <c r="E76" i="8" s="1"/>
  <c r="M98" i="10"/>
  <c r="M97" i="8" s="1"/>
  <c r="I17" i="10"/>
  <c r="I16" i="8" s="1"/>
  <c r="N37" i="10"/>
  <c r="N36" i="8" s="1"/>
  <c r="O97" i="10"/>
  <c r="O96" i="8" s="1"/>
  <c r="E101" i="10"/>
  <c r="E100" i="8" s="1"/>
  <c r="H15" i="10"/>
  <c r="H14" i="8" s="1"/>
  <c r="L25" i="10"/>
  <c r="L24" i="8" s="1"/>
  <c r="Z47" i="10"/>
  <c r="Z46" i="8" s="1"/>
  <c r="M33" i="10"/>
  <c r="M32" i="8" s="1"/>
  <c r="T88" i="10"/>
  <c r="T87" i="8" s="1"/>
  <c r="S96" i="10"/>
  <c r="S95" i="8" s="1"/>
  <c r="R13" i="10"/>
  <c r="R12" i="8" s="1"/>
  <c r="U38" i="10"/>
  <c r="U37" i="8" s="1"/>
  <c r="X59" i="10"/>
  <c r="X58" i="8" s="1"/>
  <c r="U82" i="10"/>
  <c r="U81" i="8" s="1"/>
  <c r="K4" i="10"/>
  <c r="K3" i="8" s="1"/>
  <c r="D19" i="10"/>
  <c r="D18" i="8" s="1"/>
  <c r="M35" i="10"/>
  <c r="M34" i="8" s="1"/>
  <c r="Q49" i="10"/>
  <c r="Q48" i="8" s="1"/>
  <c r="G62" i="10"/>
  <c r="G61" i="8" s="1"/>
  <c r="Q73" i="10"/>
  <c r="Q72" i="8" s="1"/>
  <c r="K88" i="10"/>
  <c r="K87" i="8" s="1"/>
  <c r="V30" i="10"/>
  <c r="V29" i="8" s="1"/>
  <c r="S49" i="10"/>
  <c r="S48" i="8" s="1"/>
  <c r="S73" i="10"/>
  <c r="S72" i="8" s="1"/>
  <c r="J3" i="10"/>
  <c r="J2" i="8" s="1"/>
  <c r="N29" i="10"/>
  <c r="N28" i="8" s="1"/>
  <c r="P48" i="10"/>
  <c r="P47" i="8" s="1"/>
  <c r="J63" i="10"/>
  <c r="J62" i="8" s="1"/>
  <c r="T45" i="10"/>
  <c r="T44" i="8" s="1"/>
  <c r="W86" i="10"/>
  <c r="W85" i="8" s="1"/>
  <c r="K15" i="10"/>
  <c r="K14" i="8" s="1"/>
  <c r="K33" i="10"/>
  <c r="K32" i="8" s="1"/>
  <c r="D54" i="10"/>
  <c r="D53" i="8" s="1"/>
  <c r="K69" i="10"/>
  <c r="K68" i="8" s="1"/>
  <c r="O83" i="10"/>
  <c r="O82" i="8" s="1"/>
  <c r="I98" i="10"/>
  <c r="I97" i="8" s="1"/>
  <c r="U45" i="10"/>
  <c r="U44" i="8" s="1"/>
  <c r="X78" i="10"/>
  <c r="X77" i="8" s="1"/>
  <c r="E6" i="10"/>
  <c r="E5" i="8" s="1"/>
  <c r="J26" i="10"/>
  <c r="J25" i="8" s="1"/>
  <c r="C47" i="10"/>
  <c r="C46" i="8" s="1"/>
  <c r="H61" i="10"/>
  <c r="H60" i="8" s="1"/>
  <c r="H73" i="10"/>
  <c r="H72" i="8" s="1"/>
  <c r="N88" i="10"/>
  <c r="N87" i="8" s="1"/>
  <c r="S16" i="10"/>
  <c r="S15" i="8" s="1"/>
  <c r="Y34" i="10"/>
  <c r="Y33" i="8" s="1"/>
  <c r="S60" i="10"/>
  <c r="S59" i="8" s="1"/>
  <c r="Y78" i="10"/>
  <c r="Y77" i="8" s="1"/>
  <c r="Y94" i="10"/>
  <c r="Y93" i="8" s="1"/>
  <c r="K14" i="10"/>
  <c r="K13" i="8" s="1"/>
  <c r="K32" i="10"/>
  <c r="K31" i="8" s="1"/>
  <c r="K50" i="10"/>
  <c r="K49" i="8" s="1"/>
  <c r="K68" i="10"/>
  <c r="K67" i="8" s="1"/>
  <c r="K80" i="10"/>
  <c r="K79" i="8" s="1"/>
  <c r="M93" i="10"/>
  <c r="M92" i="8" s="1"/>
  <c r="W33" i="10"/>
  <c r="W32" i="8" s="1"/>
  <c r="T64" i="10"/>
  <c r="T63" i="8" s="1"/>
  <c r="W97" i="10"/>
  <c r="W96" i="8" s="1"/>
  <c r="N15" i="10"/>
  <c r="N14" i="8" s="1"/>
  <c r="L32" i="10"/>
  <c r="L31" i="8" s="1"/>
  <c r="C52" i="10"/>
  <c r="C51" i="8" s="1"/>
  <c r="C64" i="10"/>
  <c r="C63" i="8" s="1"/>
  <c r="H78" i="10"/>
  <c r="H77" i="8" s="1"/>
  <c r="L92" i="10"/>
  <c r="L91" i="8" s="1"/>
  <c r="X29" i="10"/>
  <c r="X28" i="8" s="1"/>
  <c r="X49" i="10"/>
  <c r="X48" i="8" s="1"/>
  <c r="U72" i="10"/>
  <c r="U71" i="8" s="1"/>
  <c r="R95" i="10"/>
  <c r="R94" i="8" s="1"/>
  <c r="I18" i="10"/>
  <c r="I17" i="8" s="1"/>
  <c r="K37" i="10"/>
  <c r="K36" i="8" s="1"/>
  <c r="K55" i="10"/>
  <c r="K54" i="8" s="1"/>
  <c r="G71" i="10"/>
  <c r="G70" i="8" s="1"/>
  <c r="O87" i="10"/>
  <c r="O86" i="8" s="1"/>
  <c r="V4" i="10"/>
  <c r="V3" i="8" s="1"/>
  <c r="S47" i="10"/>
  <c r="S46" i="8" s="1"/>
  <c r="V84" i="10"/>
  <c r="V83" i="8" s="1"/>
  <c r="E10" i="10"/>
  <c r="E9" i="8" s="1"/>
  <c r="N32" i="10"/>
  <c r="N31" i="8" s="1"/>
  <c r="J48" i="10"/>
  <c r="J47" i="8" s="1"/>
  <c r="L67" i="10"/>
  <c r="L66" i="8" s="1"/>
  <c r="P87" i="10"/>
  <c r="P86" i="8" s="1"/>
  <c r="C99" i="10"/>
  <c r="C98" i="8" s="1"/>
  <c r="W64" i="10"/>
  <c r="W63" i="8" s="1"/>
  <c r="W92" i="10"/>
  <c r="W91" i="8" s="1"/>
  <c r="M19" i="10"/>
  <c r="M18" i="8" s="1"/>
  <c r="M37" i="10"/>
  <c r="M36" i="8" s="1"/>
  <c r="D51" i="10"/>
  <c r="D50" i="8" s="1"/>
  <c r="M67" i="10"/>
  <c r="M66" i="8" s="1"/>
  <c r="I83" i="10"/>
  <c r="I82" i="8" s="1"/>
  <c r="M97" i="10"/>
  <c r="M96" i="8" s="1"/>
  <c r="R30" i="10"/>
  <c r="R29" i="8" s="1"/>
  <c r="U63" i="10"/>
  <c r="U62" i="8" s="1"/>
  <c r="X84" i="10"/>
  <c r="X83" i="8" s="1"/>
  <c r="E3" i="10"/>
  <c r="E2" i="8" s="1"/>
  <c r="E21" i="10"/>
  <c r="E20" i="8" s="1"/>
  <c r="P38" i="10"/>
  <c r="P37" i="8" s="1"/>
  <c r="N55" i="10"/>
  <c r="N54" i="8" s="1"/>
  <c r="J71" i="10"/>
  <c r="J70" i="8" s="1"/>
  <c r="C92" i="10"/>
  <c r="C91" i="8" s="1"/>
  <c r="S38" i="10"/>
  <c r="S37" i="8" s="1"/>
  <c r="V59" i="10"/>
  <c r="V58" i="8" s="1"/>
  <c r="S78" i="10"/>
  <c r="S77" i="8" s="1"/>
  <c r="V95" i="10"/>
  <c r="V94" i="8" s="1"/>
  <c r="Q14" i="10"/>
  <c r="Q13" i="8" s="1"/>
  <c r="K35" i="10"/>
  <c r="K34" i="8" s="1"/>
  <c r="D50" i="10"/>
  <c r="D49" i="8" s="1"/>
  <c r="I64" i="10"/>
  <c r="I63" i="8" s="1"/>
  <c r="G81" i="10"/>
  <c r="G80" i="8" s="1"/>
  <c r="D98" i="10"/>
  <c r="D97" i="8" s="1"/>
  <c r="T46" i="10"/>
  <c r="T45" i="8" s="1"/>
  <c r="T86" i="10"/>
  <c r="T85" i="8" s="1"/>
  <c r="E14" i="10"/>
  <c r="E13" i="8" s="1"/>
  <c r="L41" i="10"/>
  <c r="L40" i="8" s="1"/>
  <c r="C61" i="10"/>
  <c r="C60" i="8" s="1"/>
  <c r="P73" i="10"/>
  <c r="P72" i="8" s="1"/>
  <c r="H87" i="10"/>
  <c r="H86" i="8" s="1"/>
  <c r="E98" i="10"/>
  <c r="E97" i="8" s="1"/>
  <c r="J101" i="10"/>
  <c r="J100" i="8" s="1"/>
  <c r="E79" i="10"/>
  <c r="E78" i="8" s="1"/>
  <c r="H97" i="10"/>
  <c r="H96" i="8" s="1"/>
  <c r="J97" i="10"/>
  <c r="J96" i="8" s="1"/>
  <c r="X10" i="10"/>
  <c r="X9" i="8" s="1"/>
  <c r="T20" i="10"/>
  <c r="T19" i="8" s="1"/>
  <c r="M10" i="10"/>
  <c r="M9" i="8" s="1"/>
  <c r="J8" i="10"/>
  <c r="J7" i="8" s="1"/>
  <c r="K5" i="10"/>
  <c r="K4" i="8" s="1"/>
  <c r="X5" i="10"/>
  <c r="X4" i="8" s="1"/>
  <c r="Y5" i="10"/>
  <c r="Y4" i="8" s="1"/>
  <c r="V6" i="10"/>
  <c r="V5" i="8" s="1"/>
  <c r="O8" i="10"/>
  <c r="O7" i="8" s="1"/>
  <c r="X9" i="10"/>
  <c r="X8" i="8" s="1"/>
  <c r="Z4" i="10"/>
  <c r="Z3" i="8" s="1"/>
  <c r="P16" i="10"/>
  <c r="P15" i="8" s="1"/>
  <c r="L29" i="10"/>
  <c r="L28" i="8" s="1"/>
  <c r="I12" i="10"/>
  <c r="I11" i="8" s="1"/>
  <c r="V12" i="10"/>
  <c r="V11" i="8" s="1"/>
  <c r="Z21" i="10"/>
  <c r="Z20" i="8" s="1"/>
  <c r="K21" i="10"/>
  <c r="K20" i="8" s="1"/>
  <c r="L18" i="10"/>
  <c r="L17" i="8" s="1"/>
  <c r="X30" i="10"/>
  <c r="X29" i="8" s="1"/>
  <c r="Q23" i="10"/>
  <c r="Q22" i="8" s="1"/>
  <c r="Z16" i="10"/>
  <c r="Z15" i="8" s="1"/>
  <c r="R26" i="10"/>
  <c r="R25" i="8" s="1"/>
  <c r="G11" i="10"/>
  <c r="G10" i="8" s="1"/>
  <c r="T26" i="10"/>
  <c r="T25" i="8" s="1"/>
  <c r="U17" i="10"/>
  <c r="U16" i="8" s="1"/>
  <c r="Z17" i="10"/>
  <c r="Z16" i="8" s="1"/>
  <c r="Z26" i="10"/>
  <c r="Z25" i="8" s="1"/>
  <c r="J37" i="10"/>
  <c r="J36" i="8" s="1"/>
  <c r="N51" i="10"/>
  <c r="N50" i="8" s="1"/>
  <c r="O21" i="10"/>
  <c r="O20" i="8" s="1"/>
  <c r="S35" i="10"/>
  <c r="S34" i="8" s="1"/>
  <c r="X52" i="10"/>
  <c r="X51" i="8" s="1"/>
  <c r="U44" i="10"/>
  <c r="U43" i="8" s="1"/>
  <c r="J38" i="10"/>
  <c r="J37" i="8" s="1"/>
  <c r="R48" i="10"/>
  <c r="R47" i="8" s="1"/>
  <c r="W29" i="10"/>
  <c r="W28" i="8" s="1"/>
  <c r="T54" i="10"/>
  <c r="T53" i="8" s="1"/>
  <c r="Q46" i="10"/>
  <c r="Q45" i="8" s="1"/>
  <c r="R40" i="10"/>
  <c r="R39" i="8" s="1"/>
  <c r="G37" i="10"/>
  <c r="G36" i="8" s="1"/>
  <c r="T40" i="10"/>
  <c r="T39" i="8" s="1"/>
  <c r="M59" i="10"/>
  <c r="M58" i="8" s="1"/>
  <c r="J57" i="10"/>
  <c r="J56" i="8" s="1"/>
  <c r="Z69" i="10"/>
  <c r="Z68" i="8" s="1"/>
  <c r="O50" i="10"/>
  <c r="O49" i="8" s="1"/>
  <c r="L57" i="10"/>
  <c r="L56" i="8" s="1"/>
  <c r="Q35" i="10"/>
  <c r="Q34" i="8" s="1"/>
  <c r="V64" i="10"/>
  <c r="V63" i="8" s="1"/>
  <c r="Z76" i="10"/>
  <c r="Z75" i="8" s="1"/>
  <c r="K58" i="10"/>
  <c r="K57" i="8" s="1"/>
  <c r="H74" i="10"/>
  <c r="H73" i="8" s="1"/>
  <c r="U65" i="10"/>
  <c r="U64" i="8" s="1"/>
  <c r="N64" i="10"/>
  <c r="N63" i="8" s="1"/>
  <c r="S48" i="10"/>
  <c r="S47" i="8" s="1"/>
  <c r="U90" i="10"/>
  <c r="U89" i="8" s="1"/>
  <c r="N92" i="10"/>
  <c r="N91" i="8" s="1"/>
  <c r="O80" i="10"/>
  <c r="O79" i="8" s="1"/>
  <c r="L90" i="10"/>
  <c r="L89" i="8" s="1"/>
  <c r="Y69" i="10"/>
  <c r="Y68" i="8" s="1"/>
  <c r="R92" i="10"/>
  <c r="R91" i="8" s="1"/>
  <c r="O75" i="10"/>
  <c r="O74" i="8" s="1"/>
  <c r="H92" i="10"/>
  <c r="H91" i="8" s="1"/>
  <c r="R72" i="10"/>
  <c r="R71" i="8" s="1"/>
  <c r="Z86" i="10"/>
  <c r="Z85" i="8" s="1"/>
  <c r="S63" i="10"/>
  <c r="S62" i="8" s="1"/>
  <c r="C4" i="10"/>
  <c r="C3" i="8" s="1"/>
  <c r="C43" i="10"/>
  <c r="C42" i="8" s="1"/>
  <c r="D35" i="10"/>
  <c r="D34" i="8" s="1"/>
  <c r="E51" i="10"/>
  <c r="E50" i="8" s="1"/>
  <c r="D32" i="10"/>
  <c r="D31" i="8" s="1"/>
  <c r="S89" i="10"/>
  <c r="S88" i="8" s="1"/>
  <c r="C33" i="10"/>
  <c r="C32" i="8" s="1"/>
  <c r="U98" i="10"/>
  <c r="U97" i="8" s="1"/>
  <c r="Z98" i="10"/>
  <c r="Z97" i="8" s="1"/>
  <c r="G78" i="10"/>
  <c r="G77" i="8" s="1"/>
  <c r="C98" i="10"/>
  <c r="C97" i="8" s="1"/>
  <c r="P100" i="10"/>
  <c r="P99" i="8" s="1"/>
  <c r="T72" i="10"/>
  <c r="T71" i="8" s="1"/>
  <c r="G99" i="10"/>
  <c r="G98" i="8" s="1"/>
  <c r="Q61" i="10"/>
  <c r="Q60" i="8" s="1"/>
  <c r="W42" i="10"/>
  <c r="W41" i="8" s="1"/>
  <c r="L45" i="10"/>
  <c r="L44" i="8" s="1"/>
  <c r="I67" i="10"/>
  <c r="I66" i="8" s="1"/>
  <c r="U28" i="10"/>
  <c r="U27" i="8" s="1"/>
  <c r="P9" i="10"/>
  <c r="P8" i="8" s="1"/>
  <c r="I35" i="10"/>
  <c r="I34" i="8" s="1"/>
  <c r="H70" i="10"/>
  <c r="H69" i="8" s="1"/>
  <c r="G63" i="10"/>
  <c r="G62" i="8" s="1"/>
  <c r="L100" i="10"/>
  <c r="L99" i="8" s="1"/>
  <c r="L9" i="10"/>
  <c r="L8" i="8" s="1"/>
  <c r="Z25" i="10"/>
  <c r="Z24" i="8" s="1"/>
  <c r="R36" i="10"/>
  <c r="R35" i="8" s="1"/>
  <c r="T55" i="10"/>
  <c r="T54" i="8" s="1"/>
  <c r="G79" i="10"/>
  <c r="G78" i="8" s="1"/>
  <c r="D15" i="10"/>
  <c r="D14" i="8" s="1"/>
  <c r="Z100" i="10"/>
  <c r="Z99" i="8" s="1"/>
  <c r="U18" i="10"/>
  <c r="U17" i="8" s="1"/>
  <c r="X39" i="10"/>
  <c r="X38" i="8" s="1"/>
  <c r="U62" i="10"/>
  <c r="U61" i="8" s="1"/>
  <c r="X83" i="10"/>
  <c r="X82" i="8" s="1"/>
  <c r="M5" i="10"/>
  <c r="M4" i="8" s="1"/>
  <c r="Q19" i="10"/>
  <c r="Q18" i="8" s="1"/>
  <c r="D37" i="10"/>
  <c r="D36" i="8" s="1"/>
  <c r="G50" i="10"/>
  <c r="G49" i="8" s="1"/>
  <c r="I63" i="10"/>
  <c r="I62" i="8" s="1"/>
  <c r="I75" i="10"/>
  <c r="I74" i="8" s="1"/>
  <c r="M89" i="10"/>
  <c r="M88" i="8" s="1"/>
  <c r="V34" i="10"/>
  <c r="V33" i="8" s="1"/>
  <c r="V50" i="10"/>
  <c r="V49" i="8" s="1"/>
  <c r="Y75" i="10"/>
  <c r="Y74" i="8" s="1"/>
  <c r="P6" i="10"/>
  <c r="P5" i="8" s="1"/>
  <c r="C30" i="10"/>
  <c r="C29" i="8" s="1"/>
  <c r="E49" i="10"/>
  <c r="E48" i="8" s="1"/>
  <c r="L64" i="10"/>
  <c r="L63" i="8" s="1"/>
  <c r="T13" i="10"/>
  <c r="T12" i="8" s="1"/>
  <c r="W46" i="10"/>
  <c r="W45" i="8" s="1"/>
  <c r="W90" i="10"/>
  <c r="W89" i="8" s="1"/>
  <c r="M16" i="10"/>
  <c r="M15" i="8" s="1"/>
  <c r="O35" i="10"/>
  <c r="O34" i="8" s="1"/>
  <c r="Q54" i="10"/>
  <c r="Q53" i="8" s="1"/>
  <c r="M70" i="10"/>
  <c r="M69" i="8" s="1"/>
  <c r="D84" i="10"/>
  <c r="D83" i="8" s="1"/>
  <c r="R8" i="10"/>
  <c r="R7" i="8" s="1"/>
  <c r="R52" i="10"/>
  <c r="R51" i="8" s="1"/>
  <c r="R84" i="10"/>
  <c r="R83" i="8" s="1"/>
  <c r="H7" i="10"/>
  <c r="H6" i="8" s="1"/>
  <c r="L27" i="10"/>
  <c r="L26" i="8" s="1"/>
  <c r="E48" i="10"/>
  <c r="E47" i="8" s="1"/>
  <c r="J62" i="10"/>
  <c r="J61" i="8" s="1"/>
  <c r="J74" i="10"/>
  <c r="J73" i="8" s="1"/>
  <c r="C89" i="10"/>
  <c r="C88" i="8" s="1"/>
  <c r="Y18" i="10"/>
  <c r="Y17" i="8" s="1"/>
  <c r="S36" i="10"/>
  <c r="S35" i="8" s="1"/>
  <c r="Y62" i="10"/>
  <c r="Y61" i="8" s="1"/>
  <c r="S80" i="10"/>
  <c r="S79" i="8" s="1"/>
  <c r="V97" i="10"/>
  <c r="V96" i="8" s="1"/>
  <c r="O16" i="10"/>
  <c r="O15" i="8" s="1"/>
  <c r="O34" i="10"/>
  <c r="O33" i="8" s="1"/>
  <c r="M51" i="10"/>
  <c r="M50" i="8" s="1"/>
  <c r="M69" i="10"/>
  <c r="M68" i="8" s="1"/>
  <c r="M81" i="10"/>
  <c r="M80" i="8" s="1"/>
  <c r="O94" i="10"/>
  <c r="O93" i="8" s="1"/>
  <c r="W37" i="10"/>
  <c r="W36" i="8" s="1"/>
  <c r="W65" i="10"/>
  <c r="W64" i="8" s="1"/>
  <c r="T100" i="10"/>
  <c r="T99" i="8" s="1"/>
  <c r="E17" i="10"/>
  <c r="E16" i="8" s="1"/>
  <c r="N33" i="10"/>
  <c r="N32" i="8" s="1"/>
  <c r="P52" i="10"/>
  <c r="P51" i="8" s="1"/>
  <c r="P64" i="10"/>
  <c r="P63" i="8" s="1"/>
  <c r="L80" i="10"/>
  <c r="L79" i="8" s="1"/>
  <c r="C94" i="10"/>
  <c r="C93" i="8" s="1"/>
  <c r="R31" i="10"/>
  <c r="R30" i="8" s="1"/>
  <c r="U52" i="10"/>
  <c r="U51" i="8" s="1"/>
  <c r="R75" i="10"/>
  <c r="R74" i="8" s="1"/>
  <c r="U96" i="10"/>
  <c r="U95" i="8" s="1"/>
  <c r="D22" i="10"/>
  <c r="D21" i="8" s="1"/>
  <c r="M38" i="10"/>
  <c r="M37" i="8" s="1"/>
  <c r="M56" i="10"/>
  <c r="M55" i="8" s="1"/>
  <c r="K73" i="10"/>
  <c r="K72" i="8" s="1"/>
  <c r="G89" i="10"/>
  <c r="G88" i="8" s="1"/>
  <c r="S11" i="10"/>
  <c r="S10" i="8" s="1"/>
  <c r="V48" i="10"/>
  <c r="V47" i="8" s="1"/>
  <c r="Y89" i="10"/>
  <c r="Y88" i="8" s="1"/>
  <c r="H11" i="10"/>
  <c r="H10" i="8" s="1"/>
  <c r="P33" i="10"/>
  <c r="P32" i="8" s="1"/>
  <c r="C51" i="10"/>
  <c r="C50" i="8" s="1"/>
  <c r="E70" i="10"/>
  <c r="E69" i="8" s="1"/>
  <c r="E88" i="10"/>
  <c r="E87" i="8" s="1"/>
  <c r="E100" i="10"/>
  <c r="E99" i="8" s="1"/>
  <c r="T35" i="10"/>
  <c r="T34" i="8" s="1"/>
  <c r="T67" i="10"/>
  <c r="T66" i="8" s="1"/>
  <c r="W96" i="10"/>
  <c r="W95" i="8" s="1"/>
  <c r="I23" i="10"/>
  <c r="I22" i="8" s="1"/>
  <c r="O38" i="10"/>
  <c r="O37" i="8" s="1"/>
  <c r="Q51" i="10"/>
  <c r="Q50" i="8" s="1"/>
  <c r="O68" i="10"/>
  <c r="O67" i="8" s="1"/>
  <c r="K84" i="10"/>
  <c r="K83" i="8" s="1"/>
  <c r="O98" i="10"/>
  <c r="O97" i="8" s="1"/>
  <c r="U31" i="10"/>
  <c r="U30" i="8" s="1"/>
  <c r="X64" i="10"/>
  <c r="X63" i="8" s="1"/>
  <c r="U87" i="10"/>
  <c r="U86" i="8" s="1"/>
  <c r="H4" i="10"/>
  <c r="H3" i="8" s="1"/>
  <c r="H22" i="10"/>
  <c r="H21" i="8" s="1"/>
  <c r="E39" i="10"/>
  <c r="E38" i="8" s="1"/>
  <c r="C56" i="10"/>
  <c r="C55" i="8" s="1"/>
  <c r="L72" i="10"/>
  <c r="L71" i="8" s="1"/>
  <c r="P92" i="10"/>
  <c r="P91" i="8" s="1"/>
  <c r="V39" i="10"/>
  <c r="V38" i="8" s="1"/>
  <c r="Y60" i="10"/>
  <c r="Y59" i="8" s="1"/>
  <c r="V79" i="10"/>
  <c r="V78" i="8" s="1"/>
  <c r="Y96" i="10"/>
  <c r="Y95" i="8" s="1"/>
  <c r="M18" i="10"/>
  <c r="M17" i="8" s="1"/>
  <c r="M36" i="10"/>
  <c r="M35" i="8" s="1"/>
  <c r="G51" i="10"/>
  <c r="G50" i="8" s="1"/>
  <c r="K65" i="10"/>
  <c r="K64" i="8" s="1"/>
  <c r="O85" i="10"/>
  <c r="O84" i="8" s="1"/>
  <c r="Q98" i="10"/>
  <c r="Q97" i="8" s="1"/>
  <c r="W47" i="10"/>
  <c r="W46" i="8" s="1"/>
  <c r="W87" i="10"/>
  <c r="W86" i="8" s="1"/>
  <c r="C19" i="10"/>
  <c r="C18" i="8" s="1"/>
  <c r="P43" i="10"/>
  <c r="P42" i="8" s="1"/>
  <c r="P61" i="10"/>
  <c r="P60" i="8" s="1"/>
  <c r="H75" i="10"/>
  <c r="H74" i="8" s="1"/>
  <c r="J88" i="10"/>
  <c r="J87" i="8" s="1"/>
  <c r="H99" i="10"/>
  <c r="H98" i="8" s="1"/>
  <c r="L101" i="10"/>
  <c r="L100" i="8" s="1"/>
  <c r="H80" i="10"/>
  <c r="H79" i="8" s="1"/>
  <c r="J98" i="10"/>
  <c r="J97" i="8" s="1"/>
  <c r="P12" i="10"/>
  <c r="P11" i="8" s="1"/>
  <c r="Y10" i="10"/>
  <c r="Y9" i="8" s="1"/>
  <c r="V8" i="10"/>
  <c r="V7" i="8" s="1"/>
  <c r="W5" i="10"/>
  <c r="W4" i="8" s="1"/>
  <c r="H6" i="10"/>
  <c r="H5" i="8" s="1"/>
  <c r="I6" i="10"/>
  <c r="I5" i="8" s="1"/>
  <c r="Z6" i="10"/>
  <c r="Z5" i="8" s="1"/>
  <c r="W9" i="10"/>
  <c r="W8" i="8" s="1"/>
  <c r="P11" i="10"/>
  <c r="P10" i="8" s="1"/>
  <c r="R5" i="10"/>
  <c r="R4" i="8" s="1"/>
  <c r="L17" i="10"/>
  <c r="L16" i="8" s="1"/>
  <c r="H30" i="10"/>
  <c r="H29" i="8" s="1"/>
  <c r="Q13" i="10"/>
  <c r="Q12" i="8" s="1"/>
  <c r="Z12" i="10"/>
  <c r="Z11" i="8" s="1"/>
  <c r="V24" i="10"/>
  <c r="V23" i="8" s="1"/>
  <c r="W21" i="10"/>
  <c r="W20" i="8" s="1"/>
  <c r="X18" i="10"/>
  <c r="X17" i="8" s="1"/>
  <c r="H31" i="10"/>
  <c r="H30" i="8" s="1"/>
  <c r="Y24" i="10"/>
  <c r="Y23" i="8" s="1"/>
  <c r="R17" i="10"/>
  <c r="R16" i="8" s="1"/>
  <c r="N27" i="10"/>
  <c r="N26" i="8" s="1"/>
  <c r="O12" i="10"/>
  <c r="O11" i="8" s="1"/>
  <c r="X28" i="10"/>
  <c r="X27" i="8" s="1"/>
  <c r="Y19" i="10"/>
  <c r="Y18" i="8" s="1"/>
  <c r="R18" i="10"/>
  <c r="R17" i="8" s="1"/>
  <c r="R27" i="10"/>
  <c r="R26" i="8" s="1"/>
  <c r="Z37" i="10"/>
  <c r="Z36" i="8" s="1"/>
  <c r="J52" i="10"/>
  <c r="J51" i="8" s="1"/>
  <c r="W22" i="10"/>
  <c r="W21" i="8" s="1"/>
  <c r="O36" i="10"/>
  <c r="O35" i="8" s="1"/>
  <c r="T53" i="10"/>
  <c r="T52" i="8" s="1"/>
  <c r="Y46" i="10"/>
  <c r="Y45" i="8" s="1"/>
  <c r="Z38" i="10"/>
  <c r="Z37" i="8" s="1"/>
  <c r="N49" i="10"/>
  <c r="N48" i="8" s="1"/>
  <c r="G30" i="10"/>
  <c r="G29" i="8" s="1"/>
  <c r="P55" i="10"/>
  <c r="P54" i="8" s="1"/>
  <c r="M47" i="10"/>
  <c r="M46" i="8" s="1"/>
  <c r="N41" i="10"/>
  <c r="N40" i="8" s="1"/>
  <c r="K39" i="10"/>
  <c r="K38" i="8" s="1"/>
  <c r="P41" i="10"/>
  <c r="P40" i="8" s="1"/>
  <c r="I60" i="10"/>
  <c r="I59" i="8" s="1"/>
  <c r="V57" i="10"/>
  <c r="V56" i="8" s="1"/>
  <c r="R70" i="10"/>
  <c r="R69" i="8" s="1"/>
  <c r="S52" i="10"/>
  <c r="S51" i="8" s="1"/>
  <c r="X57" i="10"/>
  <c r="X56" i="8" s="1"/>
  <c r="Y36" i="10"/>
  <c r="Y35" i="8" s="1"/>
  <c r="Z64" i="10"/>
  <c r="Z63" i="8" s="1"/>
  <c r="R77" i="10"/>
  <c r="R76" i="8" s="1"/>
  <c r="W61" i="10"/>
  <c r="W60" i="8" s="1"/>
  <c r="P75" i="10"/>
  <c r="P74" i="8" s="1"/>
  <c r="Y67" i="10"/>
  <c r="Y66" i="8" s="1"/>
  <c r="J65" i="10"/>
  <c r="J64" i="8" s="1"/>
  <c r="U69" i="10"/>
  <c r="U68" i="8" s="1"/>
  <c r="Y92" i="10"/>
  <c r="Y91" i="8" s="1"/>
  <c r="J93" i="10"/>
  <c r="J92" i="8" s="1"/>
  <c r="K81" i="10"/>
  <c r="K80" i="8" s="1"/>
  <c r="H91" i="10"/>
  <c r="H90" i="8" s="1"/>
  <c r="U70" i="10"/>
  <c r="U69" i="8" s="1"/>
  <c r="N93" i="10"/>
  <c r="N92" i="8" s="1"/>
  <c r="K76" i="10"/>
  <c r="K75" i="8" s="1"/>
  <c r="L94" i="10"/>
  <c r="L93" i="8" s="1"/>
  <c r="V74" i="10"/>
  <c r="V73" i="8" s="1"/>
  <c r="R87" i="10"/>
  <c r="R86" i="8" s="1"/>
  <c r="O64" i="10"/>
  <c r="O63" i="8" s="1"/>
  <c r="D23" i="10"/>
  <c r="D22" i="8" s="1"/>
  <c r="C55" i="10"/>
  <c r="C54" i="8" s="1"/>
  <c r="D75" i="10"/>
  <c r="D74" i="8" s="1"/>
  <c r="U73" i="10"/>
  <c r="U72" i="8" s="1"/>
  <c r="D40" i="10"/>
  <c r="D39" i="8" s="1"/>
  <c r="W91" i="10"/>
  <c r="W90" i="8" s="1"/>
  <c r="C37" i="10"/>
  <c r="C36" i="8" s="1"/>
  <c r="Y100" i="10"/>
  <c r="Y99" i="8" s="1"/>
  <c r="R99" i="10"/>
  <c r="R98" i="8" s="1"/>
  <c r="O79" i="10"/>
  <c r="O78" i="8" s="1"/>
  <c r="X86" i="10"/>
  <c r="X85" i="8" s="1"/>
  <c r="I100" i="10"/>
  <c r="I99" i="8" s="1"/>
  <c r="D53" i="10"/>
  <c r="D52" i="8" s="1"/>
  <c r="C18" i="10"/>
  <c r="C17" i="8" s="1"/>
  <c r="I33" i="10"/>
  <c r="I32" i="8" s="1"/>
  <c r="H62" i="10"/>
  <c r="H61" i="8" s="1"/>
  <c r="C5" i="10"/>
  <c r="C4" i="8" s="1"/>
  <c r="G12" i="10"/>
  <c r="G11" i="8" s="1"/>
  <c r="N63" i="10"/>
  <c r="N62" i="8" s="1"/>
  <c r="M86" i="10"/>
  <c r="M85" i="8" s="1"/>
  <c r="T91" i="10"/>
  <c r="T90" i="8" s="1"/>
  <c r="C20" i="10"/>
  <c r="C19" i="8" s="1"/>
  <c r="Q80" i="10"/>
  <c r="Q79" i="8" s="1"/>
  <c r="M100" i="10"/>
  <c r="M99" i="8" s="1"/>
  <c r="N3" i="10"/>
  <c r="N2" i="8" s="1"/>
  <c r="W10" i="10"/>
  <c r="W9" i="8" s="1"/>
  <c r="I44" i="10"/>
  <c r="I43" i="8" s="1"/>
  <c r="R55" i="10"/>
  <c r="R54" i="8" s="1"/>
  <c r="Z62" i="10"/>
  <c r="Z61" i="8" s="1"/>
  <c r="Z71" i="10"/>
  <c r="Z70" i="8" s="1"/>
  <c r="E47" i="10"/>
  <c r="E46" i="8" s="1"/>
  <c r="X19" i="10"/>
  <c r="X18" i="8" s="1"/>
  <c r="R41" i="10"/>
  <c r="R40" i="8" s="1"/>
  <c r="X63" i="10"/>
  <c r="X62" i="8" s="1"/>
  <c r="R85" i="10"/>
  <c r="R84" i="8" s="1"/>
  <c r="D7" i="10"/>
  <c r="D6" i="8" s="1"/>
  <c r="K22" i="10"/>
  <c r="K21" i="8" s="1"/>
  <c r="Q37" i="10"/>
  <c r="Q36" i="8" s="1"/>
  <c r="I51" i="10"/>
  <c r="I50" i="8" s="1"/>
  <c r="K64" i="10"/>
  <c r="K63" i="8" s="1"/>
  <c r="M77" i="10"/>
  <c r="M76" i="8" s="1"/>
  <c r="O90" i="10"/>
  <c r="O89" i="8" s="1"/>
  <c r="Y35" i="10"/>
  <c r="Y34" i="8" s="1"/>
  <c r="Y51" i="10"/>
  <c r="Y50" i="8" s="1"/>
  <c r="S77" i="10"/>
  <c r="S76" i="8" s="1"/>
  <c r="E7" i="10"/>
  <c r="E6" i="8" s="1"/>
  <c r="E31" i="10"/>
  <c r="E30" i="8" s="1"/>
  <c r="H50" i="10"/>
  <c r="H49" i="8" s="1"/>
  <c r="N65" i="10"/>
  <c r="N64" i="8" s="1"/>
  <c r="W18" i="10"/>
  <c r="W17" i="8" s="1"/>
  <c r="T57" i="10"/>
  <c r="T56" i="8" s="1"/>
  <c r="T93" i="10"/>
  <c r="T92" i="8" s="1"/>
  <c r="D18" i="10"/>
  <c r="D17" i="8" s="1"/>
  <c r="D36" i="10"/>
  <c r="D35" i="8" s="1"/>
  <c r="M58" i="10"/>
  <c r="M57" i="8" s="1"/>
  <c r="O71" i="10"/>
  <c r="O70" i="8" s="1"/>
  <c r="Q84" i="10"/>
  <c r="Q83" i="8" s="1"/>
  <c r="U13" i="10"/>
  <c r="U12" i="8" s="1"/>
  <c r="U53" i="10"/>
  <c r="U52" i="8" s="1"/>
  <c r="U89" i="10"/>
  <c r="U88" i="8" s="1"/>
  <c r="H13" i="10"/>
  <c r="H12" i="8" s="1"/>
  <c r="N28" i="10"/>
  <c r="N27" i="8" s="1"/>
  <c r="H49" i="10"/>
  <c r="H48" i="8" s="1"/>
  <c r="L63" i="10"/>
  <c r="L62" i="8" s="1"/>
  <c r="L75" i="10"/>
  <c r="L74" i="8" s="1"/>
  <c r="P89" i="10"/>
  <c r="P88" i="8" s="1"/>
  <c r="S20" i="10"/>
  <c r="S19" i="8" s="1"/>
  <c r="V37" i="10"/>
  <c r="V36" i="8" s="1"/>
  <c r="S64" i="10"/>
  <c r="S63" i="8" s="1"/>
  <c r="V81" i="10"/>
  <c r="V80" i="8" s="1"/>
  <c r="S100" i="10"/>
  <c r="S99" i="8" s="1"/>
  <c r="G18" i="10"/>
  <c r="G17" i="8" s="1"/>
  <c r="I37" i="10"/>
  <c r="I36" i="8" s="1"/>
  <c r="O52" i="10"/>
  <c r="O51" i="8" s="1"/>
  <c r="D71" i="10"/>
  <c r="D70" i="8" s="1"/>
  <c r="O82" i="10"/>
  <c r="O81" i="8" s="1"/>
  <c r="Q95" i="10"/>
  <c r="Q94" i="8" s="1"/>
  <c r="W41" i="10"/>
  <c r="W40" i="8" s="1"/>
  <c r="T68" i="10"/>
  <c r="T67" i="8" s="1"/>
  <c r="W101" i="10"/>
  <c r="W100" i="8" s="1"/>
  <c r="L20" i="10"/>
  <c r="L19" i="8" s="1"/>
  <c r="C34" i="10"/>
  <c r="C33" i="8" s="1"/>
  <c r="E53" i="10"/>
  <c r="E52" i="8" s="1"/>
  <c r="E65" i="10"/>
  <c r="E64" i="8" s="1"/>
  <c r="N81" i="10"/>
  <c r="N80" i="8" s="1"/>
  <c r="P94" i="10"/>
  <c r="P93" i="8" s="1"/>
  <c r="U32" i="10"/>
  <c r="U31" i="8" s="1"/>
  <c r="X53" i="10"/>
  <c r="X52" i="8" s="1"/>
  <c r="U76" i="10"/>
  <c r="U75" i="8" s="1"/>
  <c r="X97" i="10"/>
  <c r="X96" i="8" s="1"/>
  <c r="G23" i="10"/>
  <c r="G22" i="8" s="1"/>
  <c r="O39" i="10"/>
  <c r="O38" i="8" s="1"/>
  <c r="D58" i="10"/>
  <c r="D57" i="8" s="1"/>
  <c r="M74" i="10"/>
  <c r="M73" i="8" s="1"/>
  <c r="I90" i="10"/>
  <c r="I89" i="8" s="1"/>
  <c r="Y13" i="10"/>
  <c r="Y12" i="8" s="1"/>
  <c r="Y49" i="10"/>
  <c r="Y48" i="8" s="1"/>
  <c r="Y93" i="10"/>
  <c r="Y92" i="8" s="1"/>
  <c r="J12" i="10"/>
  <c r="J11" i="8" s="1"/>
  <c r="J36" i="10"/>
  <c r="J35" i="8" s="1"/>
  <c r="E52" i="10"/>
  <c r="E51" i="8" s="1"/>
  <c r="H71" i="10"/>
  <c r="H70" i="8" s="1"/>
  <c r="H89" i="10"/>
  <c r="H88" i="8" s="1"/>
  <c r="W4" i="10"/>
  <c r="W3" i="8" s="1"/>
  <c r="W40" i="10"/>
  <c r="W39" i="8" s="1"/>
  <c r="W68" i="10"/>
  <c r="W67" i="8" s="1"/>
  <c r="T99" i="10"/>
  <c r="T98" i="8" s="1"/>
  <c r="M25" i="10"/>
  <c r="M24" i="8" s="1"/>
  <c r="Q39" i="10"/>
  <c r="Q38" i="8" s="1"/>
  <c r="G52" i="10"/>
  <c r="G51" i="8" s="1"/>
  <c r="D69" i="10"/>
  <c r="D68" i="8" s="1"/>
  <c r="M85" i="10"/>
  <c r="M84" i="8" s="1"/>
  <c r="Q99" i="10"/>
  <c r="Q98" i="8" s="1"/>
  <c r="X32" i="10"/>
  <c r="X31" i="8" s="1"/>
  <c r="R66" i="10"/>
  <c r="R65" i="8" s="1"/>
  <c r="X88" i="10"/>
  <c r="X87" i="8" s="1"/>
  <c r="L6" i="10"/>
  <c r="L5" i="8" s="1"/>
  <c r="C26" i="10"/>
  <c r="C25" i="8" s="1"/>
  <c r="H40" i="10"/>
  <c r="H39" i="8" s="1"/>
  <c r="P56" i="10"/>
  <c r="P55" i="8" s="1"/>
  <c r="N73" i="10"/>
  <c r="N72" i="8" s="1"/>
  <c r="E93" i="10"/>
  <c r="E92" i="8" s="1"/>
  <c r="Y40" i="10"/>
  <c r="Y39" i="8" s="1"/>
  <c r="V63" i="10"/>
  <c r="V62" i="8" s="1"/>
  <c r="Y80" i="10"/>
  <c r="Y79" i="8" s="1"/>
  <c r="S98" i="10"/>
  <c r="S97" i="8" s="1"/>
  <c r="D20" i="10"/>
  <c r="D19" i="8" s="1"/>
  <c r="O37" i="10"/>
  <c r="O36" i="8" s="1"/>
  <c r="M54" i="10"/>
  <c r="M53" i="8" s="1"/>
  <c r="O67" i="10"/>
  <c r="O66" i="8" s="1"/>
  <c r="D86" i="10"/>
  <c r="D85" i="8" s="1"/>
  <c r="T6" i="10"/>
  <c r="T5" i="8" s="1"/>
  <c r="W51" i="10"/>
  <c r="W50" i="8" s="1"/>
  <c r="T94" i="10"/>
  <c r="T93" i="8" s="1"/>
  <c r="E20" i="10"/>
  <c r="E19" i="8" s="1"/>
  <c r="E44" i="10"/>
  <c r="E43" i="8" s="1"/>
  <c r="E62" i="10"/>
  <c r="E61" i="8" s="1"/>
  <c r="J76" i="10"/>
  <c r="J75" i="8" s="1"/>
  <c r="L89" i="10"/>
  <c r="L88" i="8" s="1"/>
  <c r="J100" i="10"/>
  <c r="J99" i="8" s="1"/>
  <c r="C90" i="10"/>
  <c r="C89" i="8" s="1"/>
  <c r="N83" i="10"/>
  <c r="N82" i="8" s="1"/>
  <c r="L99" i="10"/>
  <c r="L98" i="8" s="1"/>
  <c r="L13" i="10"/>
  <c r="L12" i="8" s="1"/>
  <c r="I11" i="10"/>
  <c r="I10" i="8" s="1"/>
  <c r="Z8" i="10"/>
  <c r="Z7" i="8" s="1"/>
  <c r="G6" i="10"/>
  <c r="G5" i="8" s="1"/>
  <c r="X8" i="10"/>
  <c r="X7" i="8" s="1"/>
  <c r="M8" i="10"/>
  <c r="M7" i="8" s="1"/>
  <c r="R7" i="10"/>
  <c r="R6" i="8" s="1"/>
  <c r="G10" i="10"/>
  <c r="G9" i="8" s="1"/>
  <c r="Y3" i="10"/>
  <c r="Y2" i="8" s="1"/>
  <c r="V7" i="10"/>
  <c r="V6" i="8" s="1"/>
  <c r="H18" i="10"/>
  <c r="H17" i="8" s="1"/>
  <c r="P31" i="10"/>
  <c r="P30" i="8" s="1"/>
  <c r="M14" i="10"/>
  <c r="M13" i="8" s="1"/>
  <c r="N14" i="10"/>
  <c r="N13" i="8" s="1"/>
  <c r="Z24" i="10"/>
  <c r="Z23" i="8" s="1"/>
  <c r="G22" i="10"/>
  <c r="G21" i="8" s="1"/>
  <c r="P20" i="10"/>
  <c r="P19" i="8" s="1"/>
  <c r="Y12" i="10"/>
  <c r="Y11" i="8" s="1"/>
  <c r="U25" i="10"/>
  <c r="U24" i="8" s="1"/>
  <c r="N18" i="10"/>
  <c r="N17" i="8" s="1"/>
  <c r="V28" i="10"/>
  <c r="V27" i="8" s="1"/>
  <c r="K13" i="10"/>
  <c r="K12" i="8" s="1"/>
  <c r="H29" i="10"/>
  <c r="H28" i="8" s="1"/>
  <c r="I20" i="10"/>
  <c r="I19" i="8" s="1"/>
  <c r="N19" i="10"/>
  <c r="N18" i="8" s="1"/>
  <c r="J29" i="10"/>
  <c r="J28" i="8" s="1"/>
  <c r="R38" i="10"/>
  <c r="R37" i="8" s="1"/>
  <c r="Z52" i="10"/>
  <c r="Z51" i="8" s="1"/>
  <c r="S23" i="10"/>
  <c r="S22" i="8" s="1"/>
  <c r="G38" i="10"/>
  <c r="G37" i="8" s="1"/>
  <c r="L55" i="10"/>
  <c r="L54" i="8" s="1"/>
  <c r="I47" i="10"/>
  <c r="I46" i="8" s="1"/>
  <c r="J41" i="10"/>
  <c r="J40" i="8" s="1"/>
  <c r="S30" i="10"/>
  <c r="S29" i="8" s="1"/>
  <c r="L56" i="10"/>
  <c r="L55" i="8" s="1"/>
  <c r="I48" i="10"/>
  <c r="I47" i="8" s="1"/>
  <c r="Z42" i="10"/>
  <c r="Z41" i="8" s="1"/>
  <c r="S40" i="10"/>
  <c r="S39" i="8" s="1"/>
  <c r="X42" i="10"/>
  <c r="X41" i="8" s="1"/>
  <c r="U60" i="10"/>
  <c r="U59" i="8" s="1"/>
  <c r="Z57" i="10"/>
  <c r="Z56" i="8" s="1"/>
  <c r="V72" i="10"/>
  <c r="V71" i="8" s="1"/>
  <c r="W54" i="10"/>
  <c r="W53" i="8" s="1"/>
  <c r="H58" i="10"/>
  <c r="H57" i="8" s="1"/>
  <c r="U37" i="10"/>
  <c r="U36" i="8" s="1"/>
  <c r="N66" i="10"/>
  <c r="N65" i="8" s="1"/>
  <c r="J79" i="10"/>
  <c r="J78" i="8" s="1"/>
  <c r="L58" i="10"/>
  <c r="L57" i="8" s="1"/>
  <c r="L76" i="10"/>
  <c r="L75" i="8" s="1"/>
  <c r="I68" i="10"/>
  <c r="I67" i="8" s="1"/>
  <c r="Z65" i="10"/>
  <c r="Z64" i="8" s="1"/>
  <c r="M71" i="10"/>
  <c r="M70" i="8" s="1"/>
  <c r="I93" i="10"/>
  <c r="I92" i="8" s="1"/>
  <c r="Z93" i="10"/>
  <c r="Z92" i="8" s="1"/>
  <c r="W84" i="10"/>
  <c r="W83" i="8" s="1"/>
  <c r="I52" i="10"/>
  <c r="I51" i="8" s="1"/>
  <c r="R80" i="10"/>
  <c r="R79" i="8" s="1"/>
  <c r="W79" i="10"/>
  <c r="W78" i="8" s="1"/>
  <c r="T95" i="10"/>
  <c r="T94" i="8" s="1"/>
  <c r="Z74" i="10"/>
  <c r="Z73" i="8" s="1"/>
  <c r="J89" i="10"/>
  <c r="J88" i="8" s="1"/>
  <c r="G66" i="10"/>
  <c r="G65" i="8" s="1"/>
  <c r="D27" i="10"/>
  <c r="D26" i="8" s="1"/>
  <c r="C59" i="10"/>
  <c r="C58" i="8" s="1"/>
  <c r="D83" i="10"/>
  <c r="D82" i="8" s="1"/>
  <c r="I76" i="10"/>
  <c r="I75" i="8" s="1"/>
  <c r="D44" i="10"/>
  <c r="D43" i="8" s="1"/>
  <c r="G92" i="10"/>
  <c r="G91" i="8" s="1"/>
  <c r="C69" i="10"/>
  <c r="C68" i="8" s="1"/>
  <c r="I101" i="10"/>
  <c r="I100" i="8" s="1"/>
  <c r="Z101" i="10"/>
  <c r="Z100" i="8" s="1"/>
  <c r="W80" i="10"/>
  <c r="W79" i="8" s="1"/>
  <c r="T90" i="10"/>
  <c r="T89" i="8" s="1"/>
  <c r="U100" i="10"/>
  <c r="U99" i="8" s="1"/>
  <c r="D65" i="10"/>
  <c r="D64" i="8" s="1"/>
  <c r="H90" i="10"/>
  <c r="H89" i="8" s="1"/>
  <c r="D73" i="10"/>
  <c r="D72" i="8" s="1"/>
  <c r="T85" i="10"/>
  <c r="T84" i="8" s="1"/>
  <c r="E60" i="10"/>
  <c r="E59" i="8" s="1"/>
  <c r="I49" i="10"/>
  <c r="I48" i="8" s="1"/>
  <c r="E89" i="10"/>
  <c r="E88" i="8" s="1"/>
  <c r="S79" i="10"/>
  <c r="S78" i="8" s="1"/>
  <c r="M49" i="10"/>
  <c r="M48" i="8" s="1"/>
  <c r="N91" i="10"/>
  <c r="N90" i="8" s="1"/>
  <c r="W43" i="10"/>
  <c r="W42" i="8" s="1"/>
  <c r="P78" i="10"/>
  <c r="P77" i="8" s="1"/>
  <c r="S7" i="10"/>
  <c r="S6" i="8" s="1"/>
  <c r="U22" i="10"/>
  <c r="U21" i="8" s="1"/>
  <c r="K34" i="10"/>
  <c r="K33" i="8" s="1"/>
  <c r="W36" i="10"/>
  <c r="W35" i="8" s="1"/>
  <c r="Q63" i="10"/>
  <c r="Q62" i="8" s="1"/>
  <c r="V86" i="10"/>
  <c r="V85" i="8" s="1"/>
  <c r="K77" i="10"/>
  <c r="K76" i="8" s="1"/>
  <c r="R65" i="10"/>
  <c r="R64" i="8" s="1"/>
  <c r="U86" i="10"/>
  <c r="U85" i="8" s="1"/>
  <c r="Q7" i="10"/>
  <c r="Q6" i="8" s="1"/>
  <c r="M23" i="10"/>
  <c r="M22" i="8" s="1"/>
  <c r="K40" i="10"/>
  <c r="K39" i="8" s="1"/>
  <c r="K52" i="10"/>
  <c r="K51" i="8" s="1"/>
  <c r="M65" i="10"/>
  <c r="M64" i="8" s="1"/>
  <c r="O78" i="10"/>
  <c r="O77" i="8" s="1"/>
  <c r="Q91" i="10"/>
  <c r="Q90" i="8" s="1"/>
  <c r="S37" i="10"/>
  <c r="S36" i="8" s="1"/>
  <c r="V54" i="10"/>
  <c r="V53" i="8" s="1"/>
  <c r="V82" i="10"/>
  <c r="V81" i="8" s="1"/>
  <c r="J9" i="10"/>
  <c r="J8" i="8" s="1"/>
  <c r="J33" i="10"/>
  <c r="J32" i="8" s="1"/>
  <c r="L52" i="10"/>
  <c r="L51" i="8" s="1"/>
  <c r="C66" i="10"/>
  <c r="C65" i="8" s="1"/>
  <c r="T21" i="10"/>
  <c r="T20" i="8" s="1"/>
  <c r="W58" i="10"/>
  <c r="W57" i="8" s="1"/>
  <c r="W94" i="10"/>
  <c r="W93" i="8" s="1"/>
  <c r="Q18" i="10"/>
  <c r="Q17" i="8" s="1"/>
  <c r="M40" i="10"/>
  <c r="M39" i="8" s="1"/>
  <c r="O59" i="10"/>
  <c r="O58" i="8" s="1"/>
  <c r="D72" i="10"/>
  <c r="D71" i="8" s="1"/>
  <c r="G85" i="10"/>
  <c r="G84" i="8" s="1"/>
  <c r="R16" i="10"/>
  <c r="R15" i="8" s="1"/>
  <c r="X54" i="10"/>
  <c r="X53" i="8" s="1"/>
  <c r="X90" i="10"/>
  <c r="X89" i="8" s="1"/>
  <c r="L15" i="10"/>
  <c r="L14" i="8" s="1"/>
  <c r="P29" i="10"/>
  <c r="P28" i="8" s="1"/>
  <c r="J50" i="10"/>
  <c r="J49" i="8" s="1"/>
  <c r="C65" i="10"/>
  <c r="C64" i="8" s="1"/>
  <c r="H79" i="10"/>
  <c r="H78" i="8" s="1"/>
  <c r="E90" i="10"/>
  <c r="E89" i="8" s="1"/>
  <c r="V21" i="10"/>
  <c r="V20" i="8" s="1"/>
  <c r="V41" i="10"/>
  <c r="V40" i="8" s="1"/>
  <c r="V65" i="10"/>
  <c r="V64" i="8" s="1"/>
  <c r="Y82" i="10"/>
  <c r="Y81" i="8" s="1"/>
  <c r="V101" i="10"/>
  <c r="V100" i="8" s="1"/>
  <c r="K20" i="10"/>
  <c r="K19" i="8" s="1"/>
  <c r="D41" i="10"/>
  <c r="D40" i="8" s="1"/>
  <c r="I55" i="10"/>
  <c r="I54" i="8" s="1"/>
  <c r="Q71" i="10"/>
  <c r="Q70" i="8" s="1"/>
  <c r="Q83" i="10"/>
  <c r="Q82" i="8" s="1"/>
  <c r="G96" i="10"/>
  <c r="G95" i="8" s="1"/>
  <c r="T44" i="10"/>
  <c r="T43" i="8" s="1"/>
  <c r="W69" i="10"/>
  <c r="W68" i="8" s="1"/>
  <c r="P4" i="10"/>
  <c r="P3" i="8" s="1"/>
  <c r="N21" i="10"/>
  <c r="N20" i="8" s="1"/>
  <c r="P34" i="10"/>
  <c r="P33" i="8" s="1"/>
  <c r="H54" i="10"/>
  <c r="H53" i="8" s="1"/>
  <c r="L68" i="10"/>
  <c r="L67" i="8" s="1"/>
  <c r="P82" i="10"/>
  <c r="P81" i="8" s="1"/>
  <c r="E95" i="10"/>
  <c r="E94" i="8" s="1"/>
  <c r="X33" i="10"/>
  <c r="X32" i="8" s="1"/>
  <c r="R59" i="10"/>
  <c r="R58" i="8" s="1"/>
  <c r="X77" i="10"/>
  <c r="X76" i="8" s="1"/>
  <c r="X101" i="10"/>
  <c r="X100" i="8" s="1"/>
  <c r="I24" i="10"/>
  <c r="I23" i="8" s="1"/>
  <c r="G41" i="10"/>
  <c r="G40" i="8" s="1"/>
  <c r="G59" i="10"/>
  <c r="G58" i="8" s="1"/>
  <c r="D76" i="10"/>
  <c r="D75" i="8" s="1"/>
  <c r="K91" i="10"/>
  <c r="K90" i="8" s="1"/>
  <c r="S15" i="10"/>
  <c r="S14" i="8" s="1"/>
  <c r="V52" i="10"/>
  <c r="V51" i="8" s="1"/>
  <c r="Y97" i="10"/>
  <c r="Y96" i="8" s="1"/>
  <c r="C15" i="10"/>
  <c r="C14" i="8" s="1"/>
  <c r="C39" i="10"/>
  <c r="C38" i="8" s="1"/>
  <c r="H53" i="10"/>
  <c r="H52" i="8" s="1"/>
  <c r="J72" i="10"/>
  <c r="J71" i="8" s="1"/>
  <c r="J90" i="10"/>
  <c r="J89" i="8" s="1"/>
  <c r="T11" i="10"/>
  <c r="T10" i="8" s="1"/>
  <c r="T43" i="10"/>
  <c r="T42" i="8" s="1"/>
  <c r="T71" i="10"/>
  <c r="T70" i="8" s="1"/>
  <c r="W100" i="10"/>
  <c r="W99" i="8" s="1"/>
  <c r="O26" i="10"/>
  <c r="O25" i="8" s="1"/>
  <c r="G40" i="10"/>
  <c r="G39" i="8" s="1"/>
  <c r="K54" i="10"/>
  <c r="K53" i="8" s="1"/>
  <c r="K72" i="10"/>
  <c r="K71" i="8" s="1"/>
  <c r="O86" i="10"/>
  <c r="O85" i="8" s="1"/>
  <c r="G100" i="10"/>
  <c r="G99" i="8" s="1"/>
  <c r="U39" i="10"/>
  <c r="U38" i="8" s="1"/>
  <c r="U67" i="10"/>
  <c r="U66" i="8" s="1"/>
  <c r="R90" i="10"/>
  <c r="R89" i="8" s="1"/>
  <c r="C8" i="10"/>
  <c r="C7" i="8" s="1"/>
  <c r="E27" i="10"/>
  <c r="E26" i="8" s="1"/>
  <c r="L42" i="10"/>
  <c r="L41" i="8" s="1"/>
  <c r="E57" i="10"/>
  <c r="E56" i="8" s="1"/>
  <c r="P74" i="10"/>
  <c r="P73" i="8" s="1"/>
  <c r="E99" i="10"/>
  <c r="E98" i="8" s="1"/>
  <c r="S42" i="10"/>
  <c r="S41" i="8" s="1"/>
  <c r="Y64" i="10"/>
  <c r="Y63" i="8" s="1"/>
  <c r="S82" i="10"/>
  <c r="S81" i="8" s="1"/>
  <c r="V99" i="10"/>
  <c r="V98" i="8" s="1"/>
  <c r="Q20" i="10"/>
  <c r="Q19" i="8" s="1"/>
  <c r="D38" i="10"/>
  <c r="D37" i="8" s="1"/>
  <c r="O55" i="10"/>
  <c r="O54" i="8" s="1"/>
  <c r="D68" i="10"/>
  <c r="D67" i="8" s="1"/>
  <c r="G87" i="10"/>
  <c r="G86" i="8" s="1"/>
  <c r="W7" i="10"/>
  <c r="W6" i="8" s="1"/>
  <c r="T58" i="10"/>
  <c r="T57" i="8" s="1"/>
  <c r="W95" i="10"/>
  <c r="W94" i="8" s="1"/>
  <c r="J22" i="10"/>
  <c r="J21" i="8" s="1"/>
  <c r="J46" i="10"/>
  <c r="J45" i="8" s="1"/>
  <c r="H63" i="10"/>
  <c r="H62" i="8" s="1"/>
  <c r="L77" i="10"/>
  <c r="L76" i="8" s="1"/>
  <c r="N90" i="10"/>
  <c r="N89" i="8" s="1"/>
  <c r="O99" i="10"/>
  <c r="O98" i="8" s="1"/>
  <c r="N95" i="10"/>
  <c r="N94" i="8" s="1"/>
  <c r="P84" i="10"/>
  <c r="P83" i="8" s="1"/>
  <c r="N100" i="10"/>
  <c r="N99" i="8" s="1"/>
  <c r="X13" i="10"/>
  <c r="X12" i="8" s="1"/>
  <c r="Q3" i="10"/>
  <c r="Q2" i="8" s="1"/>
  <c r="Q12" i="10"/>
  <c r="Q11" i="8" s="1"/>
  <c r="N10" i="10"/>
  <c r="N9" i="8" s="1"/>
  <c r="O7" i="10"/>
  <c r="O6" i="8" s="1"/>
  <c r="H9" i="10"/>
  <c r="H8" i="8" s="1"/>
  <c r="U9" i="10"/>
  <c r="U8" i="8" s="1"/>
  <c r="N8" i="10"/>
  <c r="N7" i="8" s="1"/>
  <c r="S10" i="10"/>
  <c r="S9" i="8" s="1"/>
  <c r="Q5" i="10"/>
  <c r="Q4" i="8" s="1"/>
  <c r="T18" i="10"/>
  <c r="T17" i="8" s="1"/>
  <c r="H33" i="10"/>
  <c r="H32" i="8" s="1"/>
  <c r="Y17" i="10"/>
  <c r="Y16" i="8" s="1"/>
  <c r="J15" i="10"/>
  <c r="J14" i="8" s="1"/>
  <c r="R25" i="10"/>
  <c r="R24" i="8" s="1"/>
  <c r="O23" i="10"/>
  <c r="O22" i="8" s="1"/>
  <c r="L21" i="10"/>
  <c r="L20" i="8" s="1"/>
  <c r="I13" i="10"/>
  <c r="I12" i="8" s="1"/>
  <c r="Q26" i="10"/>
  <c r="Q25" i="8" s="1"/>
  <c r="J19" i="10"/>
  <c r="J18" i="8" s="1"/>
  <c r="Z28" i="10"/>
  <c r="Z27" i="8" s="1"/>
  <c r="W16" i="10"/>
  <c r="W15" i="8" s="1"/>
  <c r="T29" i="10"/>
  <c r="T28" i="8" s="1"/>
  <c r="Q21" i="10"/>
  <c r="Q20" i="8" s="1"/>
  <c r="J20" i="10"/>
  <c r="J19" i="8" s="1"/>
  <c r="Z29" i="10"/>
  <c r="Z28" i="8" s="1"/>
  <c r="V40" i="10"/>
  <c r="V39" i="8" s="1"/>
  <c r="R53" i="10"/>
  <c r="R52" i="8" s="1"/>
  <c r="K25" i="10"/>
  <c r="K24" i="8" s="1"/>
  <c r="T38" i="10"/>
  <c r="T37" i="8" s="1"/>
  <c r="H56" i="10"/>
  <c r="H55" i="8" s="1"/>
  <c r="U47" i="10"/>
  <c r="U46" i="8" s="1"/>
  <c r="Z41" i="10"/>
  <c r="Z40" i="8" s="1"/>
  <c r="S12" i="10"/>
  <c r="S11" i="8" s="1"/>
  <c r="O31" i="10"/>
  <c r="O30" i="8" s="1"/>
  <c r="H57" i="10"/>
  <c r="H56" i="8" s="1"/>
  <c r="J30" i="10"/>
  <c r="J29" i="8" s="1"/>
  <c r="Z45" i="10"/>
  <c r="Z44" i="8" s="1"/>
  <c r="O41" i="10"/>
  <c r="O40" i="8" s="1"/>
  <c r="H43" i="10"/>
  <c r="H42" i="8" s="1"/>
  <c r="Q64" i="10"/>
  <c r="Q63" i="8" s="1"/>
  <c r="J60" i="10"/>
  <c r="J59" i="8" s="1"/>
  <c r="Z72" i="10"/>
  <c r="Z71" i="8" s="1"/>
  <c r="G55" i="10"/>
  <c r="G54" i="8" s="1"/>
  <c r="L60" i="10"/>
  <c r="L59" i="8" s="1"/>
  <c r="M39" i="10"/>
  <c r="M38" i="8" s="1"/>
  <c r="J67" i="10"/>
  <c r="J66" i="8" s="1"/>
  <c r="Z79" i="10"/>
  <c r="Z78" i="8" s="1"/>
  <c r="X58" i="10"/>
  <c r="X57" i="8" s="1"/>
  <c r="U50" i="10"/>
  <c r="U49" i="8" s="1"/>
  <c r="R51" i="10"/>
  <c r="R50" i="8" s="1"/>
  <c r="V68" i="10"/>
  <c r="V67" i="8" s="1"/>
  <c r="I72" i="10"/>
  <c r="I71" i="8" s="1"/>
  <c r="M95" i="10"/>
  <c r="M94" i="8" s="1"/>
  <c r="V96" i="10"/>
  <c r="V95" i="8" s="1"/>
  <c r="T73" i="10"/>
  <c r="T72" i="8" s="1"/>
  <c r="Q53" i="10"/>
  <c r="Q52" i="8" s="1"/>
  <c r="J82" i="10"/>
  <c r="J81" i="8" s="1"/>
  <c r="N96" i="10"/>
  <c r="N95" i="8" s="1"/>
  <c r="K82" i="10"/>
  <c r="K81" i="8" s="1"/>
  <c r="Q69" i="10"/>
  <c r="Q68" i="8" s="1"/>
  <c r="N76" i="10"/>
  <c r="N75" i="8" s="1"/>
  <c r="Z89" i="10"/>
  <c r="Z88" i="8" s="1"/>
  <c r="E18" i="10"/>
  <c r="E17" i="8" s="1"/>
  <c r="D31" i="10"/>
  <c r="D30" i="8" s="1"/>
  <c r="D39" i="10"/>
  <c r="D38" i="8" s="1"/>
  <c r="X93" i="10"/>
  <c r="X92" i="8" s="1"/>
  <c r="U79" i="10"/>
  <c r="U78" i="8" s="1"/>
  <c r="D48" i="10"/>
  <c r="D47" i="8" s="1"/>
  <c r="K94" i="10"/>
  <c r="K93" i="8" s="1"/>
  <c r="C77" i="10"/>
  <c r="C76" i="8" s="1"/>
  <c r="D13" i="10"/>
  <c r="D12" i="8" s="1"/>
  <c r="E25" i="10"/>
  <c r="E24" i="8" s="1"/>
  <c r="S81" i="10"/>
  <c r="S80" i="8" s="1"/>
  <c r="D26" i="10"/>
  <c r="D25" i="8" s="1"/>
  <c r="C48" i="10"/>
  <c r="C47" i="8" s="1"/>
  <c r="D101" i="10"/>
  <c r="D100" i="8" s="1"/>
  <c r="C86" i="10"/>
  <c r="C85" i="8" s="1"/>
  <c r="U58" i="10"/>
  <c r="U57" i="8" s="1"/>
  <c r="S101" i="10"/>
  <c r="S100" i="8" s="1"/>
  <c r="G97" i="10"/>
  <c r="G96" i="8" s="1"/>
  <c r="V77" i="10"/>
  <c r="V76" i="8" s="1"/>
  <c r="E29" i="10"/>
  <c r="E28" i="8" s="1"/>
  <c r="Q70" i="10"/>
  <c r="Q69" i="8" s="1"/>
  <c r="T59" i="10"/>
  <c r="T58" i="8" s="1"/>
  <c r="X100" i="10"/>
  <c r="X99" i="8" s="1"/>
  <c r="M48" i="10"/>
  <c r="M47" i="8" s="1"/>
  <c r="E86" i="10"/>
  <c r="E85" i="8" s="1"/>
  <c r="L5" i="10"/>
  <c r="L4" i="8" s="1"/>
  <c r="H16" i="10"/>
  <c r="H15" i="8" s="1"/>
  <c r="Z61" i="10"/>
  <c r="Z60" i="8" s="1"/>
  <c r="Q58" i="10"/>
  <c r="Q57" i="8" s="1"/>
  <c r="Z90" i="10"/>
  <c r="Z89" i="8" s="1"/>
  <c r="K62" i="10"/>
  <c r="K61" i="8" s="1"/>
  <c r="G86" i="10"/>
  <c r="G85" i="8" s="1"/>
  <c r="X67" i="10"/>
  <c r="X66" i="8" s="1"/>
  <c r="X87" i="10"/>
  <c r="X86" i="8" s="1"/>
  <c r="I9" i="10"/>
  <c r="I8" i="8" s="1"/>
  <c r="O24" i="10"/>
  <c r="O23" i="8" s="1"/>
  <c r="O42" i="10"/>
  <c r="O41" i="8" s="1"/>
  <c r="M53" i="10"/>
  <c r="M52" i="8" s="1"/>
  <c r="O66" i="10"/>
  <c r="O65" i="8" s="1"/>
  <c r="D79" i="10"/>
  <c r="D78" i="8" s="1"/>
  <c r="S5" i="10"/>
  <c r="S4" i="8" s="1"/>
  <c r="V38" i="10"/>
  <c r="V37" i="8" s="1"/>
  <c r="Y55" i="10"/>
  <c r="Y54" i="8" s="1"/>
  <c r="Y83" i="10"/>
  <c r="Y82" i="8" s="1"/>
  <c r="N11" i="10"/>
  <c r="N10" i="8" s="1"/>
  <c r="L34" i="10"/>
  <c r="L33" i="8" s="1"/>
  <c r="N53" i="10"/>
  <c r="N52" i="8" s="1"/>
  <c r="P66" i="10"/>
  <c r="P65" i="8" s="1"/>
  <c r="T25" i="10"/>
  <c r="T24" i="8" s="1"/>
  <c r="W62" i="10"/>
  <c r="W61" i="8" s="1"/>
  <c r="W98" i="10"/>
  <c r="W97" i="8" s="1"/>
  <c r="G19" i="10"/>
  <c r="G18" i="8" s="1"/>
  <c r="D42" i="10"/>
  <c r="D41" i="8" s="1"/>
  <c r="D60" i="10"/>
  <c r="D59" i="8" s="1"/>
  <c r="Q72" i="10"/>
  <c r="Q71" i="8" s="1"/>
  <c r="I86" i="10"/>
  <c r="I85" i="8" s="1"/>
  <c r="U21" i="10"/>
  <c r="U20" i="8" s="1"/>
  <c r="R56" i="10"/>
  <c r="R55" i="8" s="1"/>
  <c r="U93" i="10"/>
  <c r="U92" i="8" s="1"/>
  <c r="N16" i="10"/>
  <c r="N15" i="8" s="1"/>
  <c r="C35" i="10"/>
  <c r="C34" i="8" s="1"/>
  <c r="L51" i="10"/>
  <c r="L50" i="8" s="1"/>
  <c r="P65" i="10"/>
  <c r="P64" i="8" s="1"/>
  <c r="J80" i="10"/>
  <c r="J79" i="8" s="1"/>
  <c r="J92" i="10"/>
  <c r="J91" i="8" s="1"/>
  <c r="Y22" i="10"/>
  <c r="Y21" i="8" s="1"/>
  <c r="Y42" i="10"/>
  <c r="Y41" i="8" s="1"/>
  <c r="Y66" i="10"/>
  <c r="Y65" i="8" s="1"/>
  <c r="S84" i="10"/>
  <c r="S83" i="8" s="1"/>
  <c r="M3" i="10"/>
  <c r="M2" i="8" s="1"/>
  <c r="O22" i="10"/>
  <c r="O21" i="8" s="1"/>
  <c r="Q41" i="10"/>
  <c r="Q40" i="8" s="1"/>
  <c r="K56" i="10"/>
  <c r="K55" i="8" s="1"/>
  <c r="G72" i="10"/>
  <c r="G71" i="8" s="1"/>
  <c r="I85" i="10"/>
  <c r="I84" i="8" s="1"/>
  <c r="I97" i="10"/>
  <c r="I96" i="8" s="1"/>
  <c r="W45" i="10"/>
  <c r="W44" i="8" s="1"/>
  <c r="T76" i="10"/>
  <c r="T75" i="8" s="1"/>
  <c r="E5" i="10"/>
  <c r="E4" i="8" s="1"/>
  <c r="C22" i="10"/>
  <c r="C21" i="8" s="1"/>
  <c r="N39" i="10"/>
  <c r="N38" i="8" s="1"/>
  <c r="J55" i="10"/>
  <c r="J54" i="8" s="1"/>
  <c r="N69" i="10"/>
  <c r="N68" i="8" s="1"/>
  <c r="E83" i="10"/>
  <c r="E82" i="8" s="1"/>
  <c r="H96" i="10"/>
  <c r="H95" i="8" s="1"/>
  <c r="R35" i="10"/>
  <c r="R34" i="8" s="1"/>
  <c r="X61" i="10"/>
  <c r="X60" i="8" s="1"/>
  <c r="R79" i="10"/>
  <c r="R78" i="8" s="1"/>
  <c r="D4" i="10"/>
  <c r="D3" i="8" s="1"/>
  <c r="O27" i="10"/>
  <c r="O26" i="8" s="1"/>
  <c r="I42" i="10"/>
  <c r="I41" i="8" s="1"/>
  <c r="K61" i="10"/>
  <c r="K60" i="8" s="1"/>
  <c r="Q76" i="10"/>
  <c r="Q75" i="8" s="1"/>
  <c r="M92" i="10"/>
  <c r="M91" i="8" s="1"/>
  <c r="Y21" i="10"/>
  <c r="Y20" i="8" s="1"/>
  <c r="S55" i="10"/>
  <c r="S54" i="8" s="1"/>
  <c r="S99" i="10"/>
  <c r="S98" i="8" s="1"/>
  <c r="L19" i="10"/>
  <c r="L18" i="8" s="1"/>
  <c r="P39" i="10"/>
  <c r="P38" i="8" s="1"/>
  <c r="J54" i="10"/>
  <c r="J53" i="8" s="1"/>
  <c r="L73" i="10"/>
  <c r="L72" i="8" s="1"/>
  <c r="L91" i="10"/>
  <c r="L90" i="8" s="1"/>
  <c r="W12" i="10"/>
  <c r="W11" i="8" s="1"/>
  <c r="W44" i="10"/>
  <c r="W43" i="8" s="1"/>
  <c r="W72" i="10"/>
  <c r="W71" i="8" s="1"/>
  <c r="D3" i="10"/>
  <c r="D2" i="8" s="1"/>
  <c r="Q27" i="10"/>
  <c r="Q26" i="8" s="1"/>
  <c r="I41" i="10"/>
  <c r="I40" i="8" s="1"/>
  <c r="D57" i="10"/>
  <c r="D56" i="8" s="1"/>
  <c r="M73" i="10"/>
  <c r="M72" i="8" s="1"/>
  <c r="Q87" i="10"/>
  <c r="Q86" i="8" s="1"/>
  <c r="R6" i="10"/>
  <c r="R5" i="8" s="1"/>
  <c r="R46" i="10"/>
  <c r="R45" i="8" s="1"/>
  <c r="X68" i="10"/>
  <c r="X67" i="8" s="1"/>
  <c r="U91" i="10"/>
  <c r="U90" i="8" s="1"/>
  <c r="E9" i="10"/>
  <c r="E8" i="8" s="1"/>
  <c r="H28" i="10"/>
  <c r="H27" i="8" s="1"/>
  <c r="C44" i="10"/>
  <c r="C43" i="8" s="1"/>
  <c r="J59" i="10"/>
  <c r="J58" i="8" s="1"/>
  <c r="E75" i="10"/>
  <c r="E74" i="8" s="1"/>
  <c r="S6" i="10"/>
  <c r="S5" i="8" s="1"/>
  <c r="V43" i="10"/>
  <c r="V42" i="8" s="1"/>
  <c r="S66" i="10"/>
  <c r="S65" i="8" s="1"/>
  <c r="V83" i="10"/>
  <c r="V82" i="8" s="1"/>
  <c r="I4" i="10"/>
  <c r="I3" i="8" s="1"/>
  <c r="I22" i="10"/>
  <c r="I21" i="8" s="1"/>
  <c r="Q38" i="10"/>
  <c r="Q37" i="8" s="1"/>
  <c r="D56" i="10"/>
  <c r="D55" i="8" s="1"/>
  <c r="G69" i="10"/>
  <c r="G68" i="8" s="1"/>
  <c r="I88" i="10"/>
  <c r="I87" i="8" s="1"/>
  <c r="T10" i="10"/>
  <c r="T9" i="8" s="1"/>
  <c r="W63" i="10"/>
  <c r="W62" i="8" s="1"/>
  <c r="T98" i="10"/>
  <c r="T97" i="8" s="1"/>
  <c r="C25" i="10"/>
  <c r="C24" i="8" s="1"/>
  <c r="L47" i="10"/>
  <c r="L46" i="8" s="1"/>
  <c r="J64" i="10"/>
  <c r="J63" i="8" s="1"/>
  <c r="N78" i="10"/>
  <c r="N77" i="8" s="1"/>
  <c r="C91" i="10"/>
  <c r="C90" i="8" s="1"/>
  <c r="D100" i="10"/>
  <c r="D99" i="8" s="1"/>
  <c r="D97" i="10"/>
  <c r="D96" i="8" s="1"/>
  <c r="E85" i="10"/>
  <c r="E84" i="8" s="1"/>
  <c r="C101" i="10"/>
  <c r="C100" i="8" s="1"/>
  <c r="P3" i="10"/>
  <c r="P2" i="8" s="1"/>
  <c r="H14" i="10"/>
  <c r="H13" i="8" s="1"/>
  <c r="M4" i="10"/>
  <c r="M3" i="8" s="1"/>
  <c r="V11" i="10"/>
  <c r="V10" i="8" s="1"/>
  <c r="W8" i="10"/>
  <c r="W7" i="8" s="1"/>
  <c r="T9" i="10"/>
  <c r="T8" i="8" s="1"/>
  <c r="Q10" i="10"/>
  <c r="Q9" i="8" s="1"/>
  <c r="V9" i="10"/>
  <c r="V8" i="8" s="1"/>
  <c r="O11" i="10"/>
  <c r="O10" i="8" s="1"/>
  <c r="M6" i="10"/>
  <c r="M5" i="8" s="1"/>
  <c r="J10" i="10"/>
  <c r="J9" i="8" s="1"/>
  <c r="P19" i="10"/>
  <c r="P18" i="8" s="1"/>
  <c r="T33" i="10"/>
  <c r="T32" i="8" s="1"/>
  <c r="M20" i="10"/>
  <c r="M19" i="8" s="1"/>
  <c r="Z15" i="10"/>
  <c r="Z14" i="8" s="1"/>
  <c r="V27" i="10"/>
  <c r="V26" i="8" s="1"/>
  <c r="K24" i="10"/>
  <c r="K23" i="8" s="1"/>
  <c r="X21" i="10"/>
  <c r="X20" i="8" s="1"/>
  <c r="M15" i="10"/>
  <c r="M14" i="8" s="1"/>
  <c r="Y27" i="10"/>
  <c r="Y26" i="8" s="1"/>
  <c r="V19" i="10"/>
  <c r="V18" i="8" s="1"/>
  <c r="R29" i="10"/>
  <c r="R28" i="8" s="1"/>
  <c r="G17" i="10"/>
  <c r="G16" i="8" s="1"/>
  <c r="P30" i="10"/>
  <c r="P29" i="8" s="1"/>
  <c r="M22" i="10"/>
  <c r="M21" i="8" s="1"/>
  <c r="V20" i="10"/>
  <c r="V19" i="8" s="1"/>
  <c r="N30" i="10"/>
  <c r="N29" i="8" s="1"/>
  <c r="Z40" i="10"/>
  <c r="Z39" i="8" s="1"/>
  <c r="V55" i="10"/>
  <c r="V54" i="8" s="1"/>
  <c r="G26" i="10"/>
  <c r="G25" i="8" s="1"/>
  <c r="X40" i="10"/>
  <c r="X39" i="8" s="1"/>
  <c r="Y31" i="10"/>
  <c r="Y30" i="8" s="1"/>
  <c r="Q48" i="10"/>
  <c r="Q47" i="8" s="1"/>
  <c r="R42" i="10"/>
  <c r="R41" i="8" s="1"/>
  <c r="W14" i="10"/>
  <c r="W13" i="8" s="1"/>
  <c r="H42" i="10"/>
  <c r="H41" i="8" s="1"/>
  <c r="I30" i="10"/>
  <c r="I29" i="8" s="1"/>
  <c r="Z30" i="10"/>
  <c r="Z29" i="8" s="1"/>
  <c r="N47" i="10"/>
  <c r="N46" i="8" s="1"/>
  <c r="G43" i="10"/>
  <c r="G42" i="8" s="1"/>
  <c r="P47" i="10"/>
  <c r="P46" i="8" s="1"/>
  <c r="Y65" i="10"/>
  <c r="Y64" i="8" s="1"/>
  <c r="Z60" i="10"/>
  <c r="Z59" i="8" s="1"/>
  <c r="N74" i="10"/>
  <c r="N73" i="8" s="1"/>
  <c r="O56" i="10"/>
  <c r="O55" i="8" s="1"/>
  <c r="T61" i="10"/>
  <c r="T60" i="8" s="1"/>
  <c r="I40" i="10"/>
  <c r="I39" i="8" s="1"/>
  <c r="Z67" i="10"/>
  <c r="Z66" i="8" s="1"/>
  <c r="K43" i="10"/>
  <c r="K42" i="8" s="1"/>
  <c r="H59" i="10"/>
  <c r="H58" i="8" s="1"/>
  <c r="Y52" i="10"/>
  <c r="Y51" i="8" s="1"/>
  <c r="N52" i="10"/>
  <c r="N51" i="8" s="1"/>
  <c r="Z68" i="10"/>
  <c r="Z67" i="8" s="1"/>
  <c r="U75" i="10"/>
  <c r="U74" i="8" s="1"/>
  <c r="Y98" i="10"/>
  <c r="Y97" i="8" s="1"/>
  <c r="Z96" i="10"/>
  <c r="Z95" i="8" s="1"/>
  <c r="X75" i="10"/>
  <c r="X74" i="8" s="1"/>
  <c r="U55" i="10"/>
  <c r="U54" i="8" s="1"/>
  <c r="Z82" i="10"/>
  <c r="Z81" i="8" s="1"/>
  <c r="Z97" i="10"/>
  <c r="Z96" i="8" s="1"/>
  <c r="L79" i="10"/>
  <c r="L78" i="8" s="1"/>
  <c r="I71" i="10"/>
  <c r="I70" i="8" s="1"/>
  <c r="J77" i="10"/>
  <c r="J76" i="8" s="1"/>
  <c r="O49" i="10"/>
  <c r="O48" i="8" s="1"/>
  <c r="E26" i="10"/>
  <c r="E25" i="8" s="1"/>
  <c r="D59" i="10"/>
  <c r="D58" i="8" s="1"/>
  <c r="O89" i="10"/>
  <c r="O88" i="8" s="1"/>
  <c r="H94" i="10"/>
  <c r="H93" i="8" s="1"/>
  <c r="Y81" i="10"/>
  <c r="Y80" i="8" s="1"/>
  <c r="D80" i="10"/>
  <c r="D79" i="8" s="1"/>
  <c r="S95" i="10"/>
  <c r="S94" i="8" s="1"/>
  <c r="C81" i="10"/>
  <c r="C80" i="8" s="1"/>
  <c r="D17" i="10"/>
  <c r="D16" i="8" s="1"/>
  <c r="E37" i="10"/>
  <c r="E36" i="8" s="1"/>
  <c r="K83" i="10"/>
  <c r="K82" i="8" s="1"/>
  <c r="Y99" i="10"/>
  <c r="Y98" i="8" s="1"/>
  <c r="E84" i="10"/>
  <c r="E83" i="8" s="1"/>
  <c r="C74" i="10"/>
  <c r="C73" i="8" s="1"/>
  <c r="I87" i="10"/>
  <c r="I86" i="8" s="1"/>
  <c r="Q30" i="10"/>
  <c r="Q29" i="8" s="1"/>
  <c r="E72" i="10"/>
  <c r="E71" i="8" s="1"/>
  <c r="K92" i="10"/>
  <c r="K91" i="8" s="1"/>
  <c r="U48" i="10"/>
  <c r="U47" i="8" s="1"/>
  <c r="E28" i="10"/>
  <c r="E27" i="8" s="1"/>
  <c r="G82" i="10"/>
  <c r="G81" i="8" s="1"/>
  <c r="Y32" i="10"/>
  <c r="Y31" i="8" s="1"/>
  <c r="W83" i="10"/>
  <c r="W82" i="8" s="1"/>
  <c r="H20" i="10"/>
  <c r="H19" i="8" s="1"/>
  <c r="T27" i="10"/>
  <c r="T26" i="8" s="1"/>
  <c r="Q15" i="10"/>
  <c r="Q14" i="8" s="1"/>
  <c r="H51" i="10"/>
  <c r="H50" i="8" s="1"/>
  <c r="R62" i="10"/>
  <c r="R61" i="8" s="1"/>
  <c r="Z91" i="10"/>
  <c r="Z90" i="8" s="1"/>
  <c r="I95" i="10"/>
  <c r="I94" i="8" s="1"/>
  <c r="U42" i="10"/>
  <c r="U41" i="8" s="1"/>
  <c r="D25" i="10"/>
  <c r="D24" i="8" s="1"/>
  <c r="O54" i="10"/>
  <c r="O53" i="8" s="1"/>
  <c r="Y39" i="10"/>
  <c r="Y38" i="8" s="1"/>
  <c r="V58" i="10"/>
  <c r="V57" i="8" s="1"/>
  <c r="S85" i="10"/>
  <c r="S84" i="8" s="1"/>
  <c r="C12" i="10"/>
  <c r="C11" i="8" s="1"/>
  <c r="N35" i="10"/>
  <c r="N34" i="8" s="1"/>
  <c r="P54" i="10"/>
  <c r="P53" i="8" s="1"/>
  <c r="E67" i="10"/>
  <c r="E66" i="8" s="1"/>
  <c r="W26" i="10"/>
  <c r="W25" i="8" s="1"/>
  <c r="T65" i="10"/>
  <c r="T64" i="8" s="1"/>
  <c r="T101" i="10"/>
  <c r="T100" i="8" s="1"/>
  <c r="D24" i="10"/>
  <c r="D23" i="8" s="1"/>
  <c r="K45" i="10"/>
  <c r="K44" i="8" s="1"/>
  <c r="Q60" i="10"/>
  <c r="Q59" i="8" s="1"/>
  <c r="G73" i="10"/>
  <c r="G72" i="8" s="1"/>
  <c r="K87" i="10"/>
  <c r="K86" i="8" s="1"/>
  <c r="X22" i="10"/>
  <c r="X21" i="8" s="1"/>
  <c r="U61" i="10"/>
  <c r="U60" i="8" s="1"/>
  <c r="X94" i="10"/>
  <c r="X93" i="8" s="1"/>
  <c r="C17" i="10"/>
  <c r="C16" i="8" s="1"/>
  <c r="P35" i="10"/>
  <c r="P34" i="8" s="1"/>
  <c r="C53" i="10"/>
  <c r="C52" i="8" s="1"/>
  <c r="H67" i="10"/>
  <c r="H66" i="8" s="1"/>
  <c r="L81" i="10"/>
  <c r="L80" i="8" s="1"/>
  <c r="L93" i="10"/>
  <c r="L92" i="8" s="1"/>
  <c r="S24" i="10"/>
  <c r="S23" i="8" s="1"/>
  <c r="V45" i="10"/>
  <c r="V44" i="8" s="1"/>
  <c r="S68" i="10"/>
  <c r="S67" i="8" s="1"/>
  <c r="V85" i="10"/>
  <c r="V84" i="8" s="1"/>
  <c r="D5" i="10"/>
  <c r="D4" i="8" s="1"/>
  <c r="G24" i="10"/>
  <c r="G23" i="8" s="1"/>
  <c r="I43" i="10"/>
  <c r="I42" i="8" s="1"/>
  <c r="M57" i="10"/>
  <c r="M56" i="8" s="1"/>
  <c r="I73" i="10"/>
  <c r="I72" i="8" s="1"/>
  <c r="K86" i="10"/>
  <c r="K85" i="8" s="1"/>
  <c r="K98" i="10"/>
  <c r="K97" i="8" s="1"/>
  <c r="W49" i="10"/>
  <c r="W48" i="8" s="1"/>
  <c r="W77" i="10"/>
  <c r="W76" i="8" s="1"/>
  <c r="J7" i="10"/>
  <c r="J6" i="8" s="1"/>
  <c r="P22" i="10"/>
  <c r="P21" i="8" s="1"/>
  <c r="C40" i="10"/>
  <c r="C39" i="8" s="1"/>
  <c r="C58" i="10"/>
  <c r="C57" i="8" s="1"/>
  <c r="C70" i="10"/>
  <c r="C69" i="8" s="1"/>
  <c r="H84" i="10"/>
  <c r="H83" i="8" s="1"/>
  <c r="U4" i="10"/>
  <c r="U3" i="8" s="1"/>
  <c r="X37" i="10"/>
  <c r="X36" i="8" s="1"/>
  <c r="R63" i="10"/>
  <c r="R62" i="8" s="1"/>
  <c r="U80" i="10"/>
  <c r="U79" i="8" s="1"/>
  <c r="G5" i="10"/>
  <c r="G4" i="8" s="1"/>
  <c r="D28" i="10"/>
  <c r="D27" i="8" s="1"/>
  <c r="M44" i="10"/>
  <c r="M43" i="8" s="1"/>
  <c r="M62" i="10"/>
  <c r="M61" i="8" s="1"/>
  <c r="G77" i="10"/>
  <c r="G76" i="8" s="1"/>
  <c r="O93" i="10"/>
  <c r="O92" i="8" s="1"/>
  <c r="Y29" i="10"/>
  <c r="Y28" i="8" s="1"/>
  <c r="V56" i="10"/>
  <c r="V55" i="8" s="1"/>
  <c r="V100" i="10"/>
  <c r="V99" i="8" s="1"/>
  <c r="P21" i="10"/>
  <c r="P20" i="8" s="1"/>
  <c r="E40" i="10"/>
  <c r="E39" i="8" s="1"/>
  <c r="N56" i="10"/>
  <c r="N55" i="8" s="1"/>
  <c r="E76" i="10"/>
  <c r="E75" i="8" s="1"/>
  <c r="C93" i="10"/>
  <c r="C92" i="8" s="1"/>
  <c r="T15" i="10"/>
  <c r="T14" i="8" s="1"/>
  <c r="T47" i="10"/>
  <c r="T46" i="8" s="1"/>
  <c r="T75" i="10"/>
  <c r="T74" i="8" s="1"/>
  <c r="G4" i="10"/>
  <c r="G3" i="8" s="1"/>
  <c r="G28" i="10"/>
  <c r="G27" i="8" s="1"/>
  <c r="K42" i="10"/>
  <c r="K41" i="8" s="1"/>
  <c r="G58" i="10"/>
  <c r="G57" i="8" s="1"/>
  <c r="Q75" i="10"/>
  <c r="Q74" i="8" s="1"/>
  <c r="G88" i="10"/>
  <c r="G87" i="8" s="1"/>
  <c r="U11" i="10"/>
  <c r="U10" i="8" s="1"/>
  <c r="X48" i="10"/>
  <c r="X47" i="8" s="1"/>
  <c r="U71" i="10"/>
  <c r="U70" i="8" s="1"/>
  <c r="X92" i="10"/>
  <c r="X91" i="8" s="1"/>
  <c r="H10" i="10"/>
  <c r="H9" i="8" s="1"/>
  <c r="C32" i="10"/>
  <c r="C31" i="8" s="1"/>
  <c r="P44" i="10"/>
  <c r="P43" i="8" s="1"/>
  <c r="N61" i="10"/>
  <c r="N60" i="8" s="1"/>
  <c r="N79" i="10"/>
  <c r="N78" i="8" s="1"/>
  <c r="Y8" i="10"/>
  <c r="Y7" i="8" s="1"/>
  <c r="S46" i="10"/>
  <c r="S45" i="8" s="1"/>
  <c r="V67" i="10"/>
  <c r="V66" i="8" s="1"/>
  <c r="Y84" i="10"/>
  <c r="Y83" i="8" s="1"/>
  <c r="D8" i="10"/>
  <c r="D7" i="8" s="1"/>
  <c r="K23" i="10"/>
  <c r="K22" i="8" s="1"/>
  <c r="G39" i="10"/>
  <c r="G38" i="8" s="1"/>
  <c r="Q56" i="10"/>
  <c r="Q55" i="8" s="1"/>
  <c r="I70" i="10"/>
  <c r="I69" i="8" s="1"/>
  <c r="K89" i="10"/>
  <c r="K88" i="8" s="1"/>
  <c r="W15" i="10"/>
  <c r="W14" i="8" s="1"/>
  <c r="T66" i="10"/>
  <c r="T65" i="8" s="1"/>
  <c r="W99" i="10"/>
  <c r="W98" i="8" s="1"/>
  <c r="J28" i="10"/>
  <c r="J27" i="8" s="1"/>
  <c r="N48" i="10"/>
  <c r="N47" i="8" s="1"/>
  <c r="L65" i="10"/>
  <c r="L64" i="8" s="1"/>
  <c r="C79" i="10"/>
  <c r="C78" i="8" s="1"/>
  <c r="P91" i="10"/>
  <c r="P90" i="8" s="1"/>
  <c r="Q100" i="10"/>
  <c r="Q99" i="8" s="1"/>
  <c r="Q97" i="10"/>
  <c r="Q96" i="8" s="1"/>
  <c r="J87" i="10"/>
  <c r="J86" i="8" s="1"/>
  <c r="P101" i="10"/>
  <c r="P100" i="8" s="1"/>
  <c r="L4" i="10"/>
  <c r="L3" i="8" s="1"/>
  <c r="T14" i="10"/>
  <c r="T13" i="8" s="1"/>
  <c r="Y4" i="10"/>
  <c r="Y3" i="8" s="1"/>
  <c r="Z11" i="10"/>
  <c r="Z10" i="8" s="1"/>
  <c r="S9" i="10"/>
  <c r="S8" i="8" s="1"/>
  <c r="L11" i="10"/>
  <c r="L10" i="8" s="1"/>
  <c r="Z9" i="10"/>
  <c r="Z8" i="8" s="1"/>
  <c r="U7" i="10"/>
  <c r="U6" i="8" s="1"/>
  <c r="Z10" i="10"/>
  <c r="Z9" i="8" s="1"/>
  <c r="X20" i="10"/>
  <c r="X19" i="8" s="1"/>
  <c r="X35" i="10"/>
  <c r="X34" i="8" s="1"/>
  <c r="I21" i="10"/>
  <c r="I20" i="8" s="1"/>
  <c r="N17" i="10"/>
  <c r="N16" i="8" s="1"/>
  <c r="Z27" i="10"/>
  <c r="Z26" i="8" s="1"/>
  <c r="G25" i="10"/>
  <c r="G24" i="8" s="1"/>
  <c r="T22" i="10"/>
  <c r="T21" i="8" s="1"/>
  <c r="Y15" i="10"/>
  <c r="Y14" i="8" s="1"/>
  <c r="I28" i="10"/>
  <c r="I27" i="8" s="1"/>
  <c r="Z19" i="10"/>
  <c r="Z18" i="8" s="1"/>
  <c r="K19" i="10"/>
  <c r="K18" i="8" s="1"/>
  <c r="L31" i="10"/>
  <c r="L30" i="8" s="1"/>
  <c r="Y25" i="10"/>
  <c r="Y24" i="8" s="1"/>
  <c r="Z20" i="10"/>
  <c r="Z19" i="8" s="1"/>
  <c r="J31" i="10"/>
  <c r="J30" i="8" s="1"/>
  <c r="N42" i="10"/>
  <c r="N41" i="8" s="1"/>
  <c r="Z55" i="10"/>
  <c r="Z54" i="8" s="1"/>
  <c r="S26" i="10"/>
  <c r="S25" i="8" s="1"/>
  <c r="H41" i="10"/>
  <c r="H40" i="8" s="1"/>
  <c r="I32" i="10"/>
  <c r="I31" i="8" s="1"/>
  <c r="N31" i="10"/>
  <c r="N30" i="8" s="1"/>
  <c r="N43" i="10"/>
  <c r="N42" i="8" s="1"/>
  <c r="G15" i="10"/>
  <c r="G14" i="8" s="1"/>
  <c r="T42" i="10"/>
  <c r="T41" i="8" s="1"/>
  <c r="Q34" i="10"/>
  <c r="Q33" i="8" s="1"/>
  <c r="Z48" i="10"/>
  <c r="Z47" i="8" s="1"/>
  <c r="O47" i="10"/>
  <c r="O46" i="8" s="1"/>
  <c r="T49" i="10"/>
  <c r="T48" i="8" s="1"/>
  <c r="U66" i="10"/>
  <c r="U65" i="8" s="1"/>
  <c r="R61" i="10"/>
  <c r="R60" i="8" s="1"/>
  <c r="J75" i="10"/>
  <c r="J74" i="8" s="1"/>
  <c r="K57" i="10"/>
  <c r="K56" i="8" s="1"/>
  <c r="P62" i="10"/>
  <c r="P61" i="8" s="1"/>
  <c r="U43" i="10"/>
  <c r="U42" i="8" s="1"/>
  <c r="V70" i="10"/>
  <c r="V69" i="8" s="1"/>
  <c r="S44" i="10"/>
  <c r="S43" i="8" s="1"/>
  <c r="L61" i="10"/>
  <c r="L60" i="8" s="1"/>
  <c r="I53" i="10"/>
  <c r="I52" i="8" s="1"/>
  <c r="S33" i="10"/>
  <c r="S32" i="8" s="1"/>
  <c r="Y77" i="10"/>
  <c r="Y76" i="8" s="1"/>
  <c r="M101" i="10"/>
  <c r="M100" i="8" s="1"/>
  <c r="J99" i="10"/>
  <c r="J98" i="8" s="1"/>
  <c r="H76" i="10"/>
  <c r="H75" i="8" s="1"/>
  <c r="Y57" i="10"/>
  <c r="Y56" i="8" s="1"/>
  <c r="N84" i="10"/>
  <c r="N83" i="8" s="1"/>
  <c r="S62" i="10"/>
  <c r="S61" i="8" s="1"/>
  <c r="P81" i="10"/>
  <c r="P80" i="8" s="1"/>
  <c r="U77" i="10"/>
  <c r="U76" i="8" s="1"/>
  <c r="Z77" i="10"/>
  <c r="Z76" i="8" s="1"/>
  <c r="W50" i="10"/>
  <c r="W49" i="8" s="1"/>
  <c r="E30" i="10"/>
  <c r="E29" i="8" s="1"/>
  <c r="D63" i="10"/>
  <c r="D62" i="8" s="1"/>
  <c r="S91" i="10"/>
  <c r="S90" i="8" s="1"/>
  <c r="L96" i="10"/>
  <c r="L95" i="8" s="1"/>
  <c r="I82" i="10"/>
  <c r="I81" i="8" s="1"/>
  <c r="D88" i="10"/>
  <c r="D87" i="8" s="1"/>
  <c r="O96" i="10"/>
  <c r="O95" i="8" s="1"/>
  <c r="C85" i="10"/>
  <c r="C84" i="8" s="1"/>
  <c r="D21" i="10"/>
  <c r="D20" i="8" s="1"/>
  <c r="E41" i="10"/>
  <c r="E40" i="8" s="1"/>
  <c r="G84" i="10"/>
  <c r="G83" i="8" s="1"/>
  <c r="C16" i="10"/>
  <c r="C15" i="8" s="1"/>
  <c r="T63" i="10"/>
  <c r="T62" i="8" s="1"/>
  <c r="P76" i="10"/>
  <c r="P75" i="8" s="1"/>
  <c r="E96" i="10"/>
  <c r="E95" i="8" s="1"/>
  <c r="R37" i="10"/>
  <c r="R36" i="8" s="1"/>
  <c r="Y71" i="10"/>
  <c r="Y70" i="8" s="1"/>
  <c r="G67" i="10"/>
  <c r="G66" i="8" s="1"/>
  <c r="Y58" i="10"/>
  <c r="Y57" i="8" s="1"/>
  <c r="J13" i="10"/>
  <c r="J12" i="8" s="1"/>
  <c r="G53" i="10"/>
  <c r="G52" i="8" s="1"/>
  <c r="W32" i="10"/>
  <c r="W31" i="8" s="1"/>
  <c r="U83" i="10"/>
  <c r="U82" i="8" s="1"/>
  <c r="I34" i="10"/>
  <c r="I33" i="8" s="1"/>
  <c r="P97" i="10"/>
  <c r="P96" i="8" s="1"/>
  <c r="J6" i="10"/>
  <c r="J5" i="8" s="1"/>
  <c r="L30" i="10"/>
  <c r="L29" i="8" s="1"/>
  <c r="P51" i="10"/>
  <c r="P50" i="8" s="1"/>
  <c r="J69" i="10"/>
  <c r="J68" i="8" s="1"/>
  <c r="Q88" i="10"/>
  <c r="Q87" i="8" s="1"/>
  <c r="C75" i="10"/>
  <c r="C74" i="8" s="1"/>
  <c r="C29" i="10"/>
  <c r="C28" i="8" s="1"/>
  <c r="R89" i="10"/>
  <c r="R88" i="8" s="1"/>
  <c r="X27" i="10"/>
  <c r="X26" i="8" s="1"/>
  <c r="Q43" i="10"/>
  <c r="Q42" i="8" s="1"/>
  <c r="Y11" i="10"/>
  <c r="Y10" i="8" s="1"/>
  <c r="Y59" i="10"/>
  <c r="Y58" i="8" s="1"/>
  <c r="Y87" i="10"/>
  <c r="Y86" i="8" s="1"/>
  <c r="H68" i="10"/>
  <c r="H67" i="8" s="1"/>
  <c r="W30" i="10"/>
  <c r="W29" i="8" s="1"/>
  <c r="W66" i="10"/>
  <c r="W65" i="8" s="1"/>
  <c r="O5" i="10"/>
  <c r="O4" i="8" s="1"/>
  <c r="Q24" i="10"/>
  <c r="Q23" i="8" s="1"/>
  <c r="M46" i="10"/>
  <c r="M45" i="8" s="1"/>
  <c r="G61" i="10"/>
  <c r="G60" i="8" s="1"/>
  <c r="I74" i="10"/>
  <c r="I73" i="8" s="1"/>
  <c r="D90" i="10"/>
  <c r="D89" i="8" s="1"/>
  <c r="X26" i="10"/>
  <c r="X25" i="8" s="1"/>
  <c r="X62" i="10"/>
  <c r="X61" i="8" s="1"/>
  <c r="R96" i="10"/>
  <c r="R95" i="8" s="1"/>
  <c r="P17" i="10"/>
  <c r="P16" i="8" s="1"/>
  <c r="E36" i="10"/>
  <c r="E35" i="8" s="1"/>
  <c r="P53" i="10"/>
  <c r="P52" i="8" s="1"/>
  <c r="J68" i="10"/>
  <c r="J67" i="8" s="1"/>
  <c r="N82" i="10"/>
  <c r="N81" i="8" s="1"/>
  <c r="N94" i="10"/>
  <c r="N93" i="8" s="1"/>
  <c r="V25" i="10"/>
  <c r="V24" i="8" s="1"/>
  <c r="V49" i="10"/>
  <c r="V48" i="8" s="1"/>
  <c r="V69" i="10"/>
  <c r="V68" i="8" s="1"/>
  <c r="Y86" i="10"/>
  <c r="Y85" i="8" s="1"/>
  <c r="I7" i="10"/>
  <c r="I6" i="8" s="1"/>
  <c r="I25" i="10"/>
  <c r="I24" i="8" s="1"/>
  <c r="K44" i="10"/>
  <c r="K43" i="8" s="1"/>
  <c r="O58" i="10"/>
  <c r="O57" i="8" s="1"/>
  <c r="K74" i="10"/>
  <c r="K73" i="8" s="1"/>
  <c r="M87" i="10"/>
  <c r="M86" i="8" s="1"/>
  <c r="T4" i="10"/>
  <c r="T3" i="8" s="1"/>
  <c r="T80" i="10"/>
  <c r="T79" i="8" s="1"/>
  <c r="L8" i="10"/>
  <c r="L7" i="8" s="1"/>
  <c r="E23" i="10"/>
  <c r="E22" i="8" s="1"/>
  <c r="P40" i="10"/>
  <c r="P39" i="8" s="1"/>
  <c r="P58" i="10"/>
  <c r="P57" i="8" s="1"/>
  <c r="P70" i="10"/>
  <c r="P69" i="8" s="1"/>
  <c r="J85" i="10"/>
  <c r="J84" i="8" s="1"/>
  <c r="U12" i="10"/>
  <c r="U11" i="8" s="1"/>
  <c r="R39" i="10"/>
  <c r="R38" i="8" s="1"/>
  <c r="U64" i="10"/>
  <c r="U63" i="8" s="1"/>
  <c r="R83" i="10"/>
  <c r="R82" i="8" s="1"/>
  <c r="K7" i="10"/>
  <c r="K6" i="8" s="1"/>
  <c r="Q28" i="10"/>
  <c r="Q27" i="8" s="1"/>
  <c r="G47" i="10"/>
  <c r="G46" i="8" s="1"/>
  <c r="D64" i="10"/>
  <c r="D63" i="8" s="1"/>
  <c r="K79" i="10"/>
  <c r="K78" i="8" s="1"/>
  <c r="D94" i="10"/>
  <c r="D93" i="8" s="1"/>
  <c r="S31" i="10"/>
  <c r="S30" i="8" s="1"/>
  <c r="S59" i="10"/>
  <c r="S58" i="8" s="1"/>
  <c r="Y101" i="10"/>
  <c r="Y100" i="8" s="1"/>
  <c r="E22" i="10"/>
  <c r="E21" i="8" s="1"/>
  <c r="J42" i="10"/>
  <c r="J41" i="8" s="1"/>
  <c r="C57" i="10"/>
  <c r="C56" i="8" s="1"/>
  <c r="H77" i="10"/>
  <c r="H76" i="8" s="1"/>
  <c r="P93" i="10"/>
  <c r="P92" i="8" s="1"/>
  <c r="T19" i="10"/>
  <c r="T18" i="8" s="1"/>
  <c r="W48" i="10"/>
  <c r="W47" i="8" s="1"/>
  <c r="W76" i="10"/>
  <c r="W75" i="8" s="1"/>
  <c r="I5" i="10"/>
  <c r="I4" i="8" s="1"/>
  <c r="M31" i="10"/>
  <c r="M30" i="8" s="1"/>
  <c r="M43" i="10"/>
  <c r="M42" i="8" s="1"/>
  <c r="K60" i="10"/>
  <c r="K59" i="8" s="1"/>
  <c r="G76" i="10"/>
  <c r="G75" i="8" s="1"/>
  <c r="I89" i="10"/>
  <c r="I88" i="8" s="1"/>
  <c r="X12" i="10"/>
  <c r="X11" i="8" s="1"/>
  <c r="R50" i="10"/>
  <c r="R49" i="8" s="1"/>
  <c r="X72" i="10"/>
  <c r="X71" i="8" s="1"/>
  <c r="R94" i="10"/>
  <c r="R93" i="8" s="1"/>
  <c r="J11" i="10"/>
  <c r="J10" i="8" s="1"/>
  <c r="P32" i="10"/>
  <c r="P31" i="8" s="1"/>
  <c r="E45" i="10"/>
  <c r="E44" i="8" s="1"/>
  <c r="E63" i="10"/>
  <c r="E62" i="8" s="1"/>
  <c r="C80" i="10"/>
  <c r="C79" i="8" s="1"/>
  <c r="S14" i="10"/>
  <c r="S13" i="8" s="1"/>
  <c r="Y48" i="10"/>
  <c r="Y47" i="8" s="1"/>
  <c r="S70" i="10"/>
  <c r="S69" i="8" s="1"/>
  <c r="S86" i="10"/>
  <c r="S85" i="8" s="1"/>
  <c r="Q8" i="10"/>
  <c r="Q7" i="8" s="1"/>
  <c r="M24" i="10"/>
  <c r="M23" i="8" s="1"/>
  <c r="K41" i="10"/>
  <c r="K40" i="8" s="1"/>
  <c r="G57" i="10"/>
  <c r="G56" i="8" s="1"/>
  <c r="M72" i="10"/>
  <c r="M71" i="8" s="1"/>
  <c r="M90" i="10"/>
  <c r="M89" i="8" s="1"/>
  <c r="W19" i="10"/>
  <c r="W18" i="8" s="1"/>
  <c r="W67" i="10"/>
  <c r="W66" i="8" s="1"/>
  <c r="J4" i="10"/>
  <c r="J3" i="8" s="1"/>
  <c r="C31" i="10"/>
  <c r="C30" i="8" s="1"/>
  <c r="C49" i="10"/>
  <c r="C48" i="8" s="1"/>
  <c r="C67" i="10"/>
  <c r="C66" i="8" s="1"/>
  <c r="P79" i="10"/>
  <c r="P78" i="8" s="1"/>
  <c r="E92" i="10"/>
  <c r="E91" i="8" s="1"/>
  <c r="G101" i="10"/>
  <c r="G100" i="8" s="1"/>
  <c r="I99" i="10"/>
  <c r="I98" i="8" s="1"/>
  <c r="L88" i="10"/>
  <c r="L87" i="8" s="1"/>
  <c r="O100" i="10"/>
  <c r="O99" i="8" s="1"/>
  <c r="X4" i="10"/>
  <c r="X3" i="8" s="1"/>
  <c r="P15" i="10"/>
  <c r="P14" i="8" s="1"/>
  <c r="U5" i="10"/>
  <c r="U4" i="8" s="1"/>
  <c r="R3" i="10"/>
  <c r="R2" i="8" s="1"/>
  <c r="R12" i="10"/>
  <c r="R11" i="8" s="1"/>
  <c r="W11" i="10"/>
  <c r="W10" i="8" s="1"/>
  <c r="X11" i="10"/>
  <c r="X10" i="8" s="1"/>
  <c r="R10" i="10"/>
  <c r="R9" i="8" s="1"/>
  <c r="L3" i="10"/>
  <c r="L2" i="8" s="1"/>
  <c r="Y9" i="10"/>
  <c r="Y8" i="8" s="1"/>
  <c r="R11" i="10"/>
  <c r="R10" i="8" s="1"/>
  <c r="H21" i="10"/>
  <c r="H20" i="8" s="1"/>
  <c r="H36" i="10"/>
  <c r="H35" i="8" s="1"/>
  <c r="Q22" i="10"/>
  <c r="Q21" i="8" s="1"/>
  <c r="J18" i="10"/>
  <c r="J17" i="8" s="1"/>
  <c r="K12" i="10"/>
  <c r="K11" i="8" s="1"/>
  <c r="S25" i="10"/>
  <c r="S24" i="8" s="1"/>
  <c r="L24" i="10"/>
  <c r="L23" i="8" s="1"/>
  <c r="I16" i="10"/>
  <c r="I15" i="8" s="1"/>
  <c r="Q29" i="10"/>
  <c r="Q28" i="8" s="1"/>
  <c r="R20" i="10"/>
  <c r="R19" i="8" s="1"/>
  <c r="G20" i="10"/>
  <c r="G19" i="8" s="1"/>
  <c r="H32" i="10"/>
  <c r="H31" i="8" s="1"/>
  <c r="M28" i="10"/>
  <c r="M27" i="8" s="1"/>
  <c r="J23" i="10"/>
  <c r="J22" i="8" s="1"/>
  <c r="V31" i="10"/>
  <c r="V30" i="8" s="1"/>
  <c r="J43" i="10"/>
  <c r="J42" i="8" s="1"/>
  <c r="N57" i="10"/>
  <c r="N56" i="8" s="1"/>
  <c r="S29" i="10"/>
  <c r="S28" i="8" s="1"/>
  <c r="P42" i="10"/>
  <c r="P41" i="8" s="1"/>
  <c r="M34" i="10"/>
  <c r="M33" i="8" s="1"/>
  <c r="J32" i="10"/>
  <c r="J31" i="8" s="1"/>
  <c r="V44" i="10"/>
  <c r="V43" i="8" s="1"/>
  <c r="K17" i="10"/>
  <c r="K16" i="8" s="1"/>
  <c r="X44" i="10"/>
  <c r="X43" i="8" s="1"/>
  <c r="U36" i="10"/>
  <c r="U35" i="8" s="1"/>
  <c r="R34" i="10"/>
  <c r="R33" i="8" s="1"/>
  <c r="R49" i="10"/>
  <c r="R48" i="8" s="1"/>
  <c r="K48" i="10"/>
  <c r="K47" i="8" s="1"/>
  <c r="X51" i="10"/>
  <c r="X50" i="8" s="1"/>
  <c r="Y68" i="10"/>
  <c r="Y67" i="8" s="1"/>
  <c r="N62" i="10"/>
  <c r="N61" i="8" s="1"/>
  <c r="Z75" i="10"/>
  <c r="Z74" i="8" s="1"/>
  <c r="W60" i="10"/>
  <c r="W59" i="8" s="1"/>
  <c r="H64" i="10"/>
  <c r="H63" i="8" s="1"/>
  <c r="Q44" i="10"/>
  <c r="Q43" i="8" s="1"/>
  <c r="Z70" i="10"/>
  <c r="Z69" i="8" s="1"/>
  <c r="O45" i="10"/>
  <c r="O44" i="8" s="1"/>
  <c r="T62" i="10"/>
  <c r="T61" i="8" s="1"/>
  <c r="M55" i="10"/>
  <c r="M54" i="8" s="1"/>
  <c r="Z56" i="10"/>
  <c r="Z55" i="8" s="1"/>
  <c r="G36" i="10"/>
  <c r="G35" i="8" s="1"/>
  <c r="I78" i="10"/>
  <c r="I77" i="8" s="1"/>
  <c r="Z84" i="10"/>
  <c r="Z83" i="8" s="1"/>
  <c r="Z99" i="10"/>
  <c r="Z98" i="8" s="1"/>
  <c r="P77" i="10"/>
  <c r="P76" i="8" s="1"/>
  <c r="I58" i="10"/>
  <c r="I57" i="8" s="1"/>
  <c r="O63" i="10"/>
  <c r="O62" i="8" s="1"/>
  <c r="L82" i="10"/>
  <c r="L81" i="8" s="1"/>
  <c r="Y79" i="10"/>
  <c r="Y78" i="8" s="1"/>
  <c r="V80" i="10"/>
  <c r="V79" i="8" s="1"/>
  <c r="S51" i="10"/>
  <c r="S50" i="8" s="1"/>
  <c r="E34" i="10"/>
  <c r="E33" i="8" s="1"/>
  <c r="D87" i="10"/>
  <c r="D86" i="8" s="1"/>
  <c r="W93" i="10"/>
  <c r="W92" i="8" s="1"/>
  <c r="T97" i="10"/>
  <c r="T96" i="8" s="1"/>
  <c r="M84" i="10"/>
  <c r="M83" i="8" s="1"/>
  <c r="D92" i="10"/>
  <c r="D91" i="8" s="1"/>
  <c r="G98" i="10"/>
  <c r="G97" i="8" s="1"/>
  <c r="M88" i="10"/>
  <c r="M87" i="8" s="1"/>
  <c r="V92" i="10"/>
  <c r="V91" i="8" s="1"/>
  <c r="E81" i="10"/>
  <c r="E80" i="8" s="1"/>
  <c r="S87" i="10"/>
  <c r="S86" i="8" s="1"/>
  <c r="C36" i="10"/>
  <c r="C35" i="8" s="1"/>
  <c r="H69" i="10"/>
  <c r="H68" i="8" s="1"/>
  <c r="T96" i="10"/>
  <c r="T95" i="8" s="1"/>
  <c r="R9" i="10"/>
  <c r="R8" i="8" s="1"/>
  <c r="V22" i="10"/>
  <c r="V21" i="8" s="1"/>
  <c r="O53" i="10"/>
  <c r="O52" i="8" s="1"/>
  <c r="L87" i="10"/>
  <c r="L86" i="8" s="1"/>
  <c r="T32" i="10"/>
  <c r="T31" i="8" s="1"/>
  <c r="R91" i="10"/>
  <c r="R90" i="8" s="1"/>
  <c r="H47" i="10"/>
  <c r="H46" i="8" s="1"/>
  <c r="Q93" i="10"/>
  <c r="Q92" i="8" s="1"/>
  <c r="S58" i="10"/>
  <c r="S57" i="8" s="1"/>
  <c r="J40" i="10"/>
  <c r="J39" i="8" s="1"/>
  <c r="Q9" i="10"/>
  <c r="Q8" i="8" s="1"/>
  <c r="U27" i="10"/>
  <c r="U26" i="8" s="1"/>
  <c r="V17" i="10"/>
  <c r="V16" i="8" s="1"/>
  <c r="Y44" i="10"/>
  <c r="Y43" i="8" s="1"/>
  <c r="V76" i="10"/>
  <c r="V75" i="8" s="1"/>
  <c r="G74" i="10"/>
  <c r="G73" i="8" s="1"/>
  <c r="C46" i="10"/>
  <c r="C45" i="8" s="1"/>
  <c r="R21" i="10"/>
  <c r="R20" i="8" s="1"/>
  <c r="D43" i="10"/>
  <c r="D42" i="8" s="1"/>
  <c r="U46" i="10"/>
  <c r="U45" i="8" s="1"/>
  <c r="S41" i="10"/>
  <c r="S40" i="8" s="1"/>
  <c r="U30" i="10"/>
  <c r="U29" i="8" s="1"/>
  <c r="K28" i="10"/>
  <c r="K27" i="8" s="1"/>
  <c r="V42" i="10"/>
  <c r="V41" i="8" s="1"/>
  <c r="N71" i="10"/>
  <c r="N70" i="8" s="1"/>
  <c r="I26" i="10"/>
  <c r="I25" i="8" s="1"/>
  <c r="I62" i="10"/>
  <c r="I61" i="8" s="1"/>
  <c r="K75" i="10"/>
  <c r="K74" i="8" s="1"/>
  <c r="U97" i="10"/>
  <c r="U96" i="8" s="1"/>
  <c r="H19" i="10"/>
  <c r="H18" i="8" s="1"/>
  <c r="N40" i="10"/>
  <c r="N39" i="8" s="1"/>
  <c r="E54" i="10"/>
  <c r="E53" i="8" s="1"/>
  <c r="L69" i="10"/>
  <c r="L68" i="8" s="1"/>
  <c r="C83" i="10"/>
  <c r="C82" i="8" s="1"/>
  <c r="C95" i="10"/>
  <c r="C94" i="8" s="1"/>
  <c r="Y26" i="10"/>
  <c r="Y25" i="8" s="1"/>
  <c r="Y50" i="10"/>
  <c r="Y49" i="8" s="1"/>
  <c r="Y70" i="10"/>
  <c r="Y69" i="8" s="1"/>
  <c r="S88" i="10"/>
  <c r="S87" i="8" s="1"/>
  <c r="K8" i="10"/>
  <c r="K7" i="8" s="1"/>
  <c r="K26" i="10"/>
  <c r="K25" i="8" s="1"/>
  <c r="M45" i="10"/>
  <c r="M44" i="8" s="1"/>
  <c r="G60" i="10"/>
  <c r="G59" i="8" s="1"/>
  <c r="M75" i="10"/>
  <c r="M74" i="8" s="1"/>
  <c r="O88" i="10"/>
  <c r="O87" i="8" s="1"/>
  <c r="W13" i="10"/>
  <c r="W12" i="8" s="1"/>
  <c r="T52" i="10"/>
  <c r="T51" i="8" s="1"/>
  <c r="W81" i="10"/>
  <c r="W80" i="8" s="1"/>
  <c r="N9" i="10"/>
  <c r="N8" i="8" s="1"/>
  <c r="H24" i="10"/>
  <c r="H23" i="8" s="1"/>
  <c r="L44" i="10"/>
  <c r="L43" i="8" s="1"/>
  <c r="E59" i="10"/>
  <c r="E58" i="8" s="1"/>
  <c r="E71" i="10"/>
  <c r="E70" i="8" s="1"/>
  <c r="L86" i="10"/>
  <c r="L85" i="8" s="1"/>
  <c r="R15" i="10"/>
  <c r="R14" i="8" s="1"/>
  <c r="U40" i="10"/>
  <c r="U39" i="8" s="1"/>
  <c r="X65" i="10"/>
  <c r="X64" i="8" s="1"/>
  <c r="U84" i="10"/>
  <c r="U83" i="8" s="1"/>
  <c r="O9" i="10"/>
  <c r="O8" i="8" s="1"/>
  <c r="G29" i="10"/>
  <c r="G28" i="8" s="1"/>
  <c r="K49" i="10"/>
  <c r="K48" i="8" s="1"/>
  <c r="I66" i="10"/>
  <c r="I65" i="8" s="1"/>
  <c r="O81" i="10"/>
  <c r="O80" i="8" s="1"/>
  <c r="Q94" i="10"/>
  <c r="Q93" i="8" s="1"/>
  <c r="V32" i="10"/>
  <c r="V31" i="8" s="1"/>
  <c r="V60" i="10"/>
  <c r="V59" i="8" s="1"/>
  <c r="C3" i="10"/>
  <c r="C2" i="8" s="1"/>
  <c r="J24" i="10"/>
  <c r="J23" i="8" s="1"/>
  <c r="N44" i="10"/>
  <c r="N43" i="8" s="1"/>
  <c r="P57" i="10"/>
  <c r="P56" i="8" s="1"/>
  <c r="J78" i="10"/>
  <c r="J77" i="8" s="1"/>
  <c r="E94" i="10"/>
  <c r="E93" i="8" s="1"/>
  <c r="W20" i="10"/>
  <c r="W19" i="8" s="1"/>
  <c r="T51" i="10"/>
  <c r="T50" i="8" s="1"/>
  <c r="T79" i="10"/>
  <c r="T78" i="8" s="1"/>
  <c r="D9" i="10"/>
  <c r="D8" i="8" s="1"/>
  <c r="O32" i="10"/>
  <c r="O31" i="8" s="1"/>
  <c r="O44" i="10"/>
  <c r="O43" i="8" s="1"/>
  <c r="M61" i="10"/>
  <c r="M60" i="8" s="1"/>
  <c r="I77" i="10"/>
  <c r="I76" i="8" s="1"/>
  <c r="K90" i="10"/>
  <c r="K89" i="8" s="1"/>
  <c r="U15" i="10"/>
  <c r="U14" i="8" s="1"/>
  <c r="R54" i="10"/>
  <c r="R53" i="8" s="1"/>
  <c r="R74" i="10"/>
  <c r="R73" i="8" s="1"/>
  <c r="U95" i="10"/>
  <c r="U94" i="8" s="1"/>
  <c r="N13" i="10"/>
  <c r="N12" i="8" s="1"/>
  <c r="E33" i="10"/>
  <c r="E32" i="8" s="1"/>
  <c r="H46" i="10"/>
  <c r="H45" i="8" s="1"/>
  <c r="L66" i="10"/>
  <c r="L65" i="8" s="1"/>
  <c r="P80" i="10"/>
  <c r="P79" i="8" s="1"/>
  <c r="V15" i="10"/>
  <c r="V14" i="8" s="1"/>
  <c r="S50" i="10"/>
  <c r="S49" i="8" s="1"/>
  <c r="V71" i="10"/>
  <c r="V70" i="8" s="1"/>
  <c r="V87" i="10"/>
  <c r="V86" i="8" s="1"/>
  <c r="G9" i="10"/>
  <c r="G8" i="8" s="1"/>
  <c r="G27" i="10"/>
  <c r="G26" i="8" s="1"/>
  <c r="M42" i="10"/>
  <c r="M41" i="8" s="1"/>
  <c r="K59" i="10"/>
  <c r="K58" i="8" s="1"/>
  <c r="D74" i="10"/>
  <c r="D73" i="8" s="1"/>
  <c r="O91" i="10"/>
  <c r="O90" i="8" s="1"/>
  <c r="W23" i="10"/>
  <c r="W22" i="8" s="1"/>
  <c r="W71" i="10"/>
  <c r="W70" i="8" s="1"/>
  <c r="N6" i="10"/>
  <c r="N5" i="8" s="1"/>
  <c r="E32" i="10"/>
  <c r="E31" i="8" s="1"/>
  <c r="E50" i="10"/>
  <c r="E49" i="8" s="1"/>
  <c r="P67" i="10"/>
  <c r="P66" i="8" s="1"/>
  <c r="E80" i="10"/>
  <c r="E79" i="8" s="1"/>
  <c r="H93" i="10"/>
  <c r="H92" i="8" s="1"/>
  <c r="H101" i="10"/>
  <c r="H100" i="8" s="1"/>
  <c r="K100" i="10"/>
  <c r="K99" i="8" s="1"/>
  <c r="N89" i="10"/>
  <c r="N88" i="8" s="1"/>
  <c r="Q101" i="10"/>
  <c r="Q100" i="8" s="1"/>
  <c r="T5" i="10"/>
  <c r="T4" i="8" s="1"/>
  <c r="L16" i="10"/>
  <c r="L15" i="8" s="1"/>
  <c r="M7" i="10"/>
  <c r="M6" i="8" s="1"/>
  <c r="N4" i="10"/>
  <c r="N3" i="8" s="1"/>
  <c r="H12" i="10"/>
  <c r="H11" i="8" s="1"/>
  <c r="V3" i="10"/>
  <c r="V2" i="8" s="1"/>
  <c r="P5" i="10"/>
  <c r="P4" i="8" s="1"/>
  <c r="I10" i="10"/>
  <c r="I9" i="8" s="1"/>
  <c r="T12" i="10"/>
  <c r="T11" i="8" s="1"/>
  <c r="L23" i="10"/>
  <c r="L22" i="8" s="1"/>
  <c r="T36" i="10"/>
  <c r="T35" i="8" s="1"/>
  <c r="Y23" i="10"/>
  <c r="Y22" i="8" s="1"/>
  <c r="V18" i="10"/>
  <c r="V17" i="8" s="1"/>
  <c r="G13" i="10"/>
  <c r="G12" i="8" s="1"/>
  <c r="W27" i="10"/>
  <c r="W26" i="8" s="1"/>
  <c r="X24" i="10"/>
  <c r="X23" i="8" s="1"/>
  <c r="U16" i="10"/>
  <c r="U15" i="8" s="1"/>
  <c r="V13" i="10"/>
  <c r="V12" i="8" s="1"/>
  <c r="Z22" i="10"/>
  <c r="Z21" i="8" s="1"/>
  <c r="O3" i="10"/>
  <c r="O2" i="8" s="1"/>
  <c r="L22" i="10"/>
  <c r="L21" i="8" s="1"/>
  <c r="X34" i="10"/>
  <c r="X33" i="8" s="1"/>
  <c r="Y28" i="10"/>
  <c r="Y27" i="8" s="1"/>
  <c r="V23" i="10"/>
  <c r="V22" i="8" s="1"/>
  <c r="Z31" i="10"/>
  <c r="Z30" i="8" s="1"/>
  <c r="Z43" i="10"/>
  <c r="Z42" i="8" s="1"/>
  <c r="J58" i="10"/>
  <c r="J57" i="8" s="1"/>
  <c r="K31" i="10"/>
  <c r="K30" i="8" s="1"/>
  <c r="L43" i="10"/>
  <c r="L42" i="8" s="1"/>
  <c r="U35" i="10"/>
  <c r="U34" i="8" s="1"/>
  <c r="Z32" i="10"/>
  <c r="Z31" i="8" s="1"/>
  <c r="Z44" i="10"/>
  <c r="Z43" i="8" s="1"/>
  <c r="S18" i="10"/>
  <c r="S17" i="8" s="1"/>
  <c r="H45" i="10"/>
  <c r="H44" i="8" s="1"/>
  <c r="Y38" i="10"/>
  <c r="Y37" i="8" s="1"/>
  <c r="V36" i="10"/>
  <c r="V35" i="8" s="1"/>
  <c r="K30" i="10"/>
  <c r="K29" i="8" s="1"/>
  <c r="L33" i="10"/>
  <c r="L32" i="8" s="1"/>
  <c r="U51" i="10"/>
  <c r="U50" i="8" s="1"/>
  <c r="N50" i="10"/>
  <c r="N49" i="8" s="1"/>
  <c r="Z63" i="10"/>
  <c r="Z62" i="8" s="1"/>
  <c r="V78" i="10"/>
  <c r="V77" i="8" s="1"/>
  <c r="K63" i="10"/>
  <c r="K62" i="8" s="1"/>
  <c r="P68" i="10"/>
  <c r="P67" i="8" s="1"/>
  <c r="Y45" i="10"/>
  <c r="Y44" i="8" s="1"/>
  <c r="N72" i="10"/>
  <c r="N71" i="8" s="1"/>
  <c r="O51" i="10"/>
  <c r="O50" i="8" s="1"/>
  <c r="P63" i="10"/>
  <c r="P62" i="8" s="1"/>
  <c r="I56" i="10"/>
  <c r="I55" i="8" s="1"/>
  <c r="N58" i="10"/>
  <c r="N57" i="8" s="1"/>
  <c r="K38" i="10"/>
  <c r="K37" i="8" s="1"/>
  <c r="M80" i="10"/>
  <c r="M79" i="8" s="1"/>
  <c r="N86" i="10"/>
  <c r="N85" i="8" s="1"/>
  <c r="G70" i="10"/>
  <c r="G69" i="8" s="1"/>
  <c r="L78" i="10"/>
  <c r="L77" i="8" s="1"/>
  <c r="Q59" i="10"/>
  <c r="Q58" i="8" s="1"/>
  <c r="R86" i="10"/>
  <c r="R85" i="8" s="1"/>
  <c r="G65" i="10"/>
  <c r="G64" i="8" s="1"/>
  <c r="X82" i="10"/>
  <c r="X81" i="8" s="1"/>
  <c r="I80" i="10"/>
  <c r="I79" i="8" s="1"/>
  <c r="Z80" i="10"/>
  <c r="Z79" i="8" s="1"/>
  <c r="K53" i="10"/>
  <c r="K52" i="8" s="1"/>
  <c r="E66" i="10"/>
  <c r="E65" i="8" s="1"/>
  <c r="D91" i="10"/>
  <c r="D90" i="8" s="1"/>
  <c r="G94" i="10"/>
  <c r="G93" i="8" s="1"/>
  <c r="P98" i="10"/>
  <c r="P97" i="8" s="1"/>
  <c r="U85" i="10"/>
  <c r="U84" i="8" s="1"/>
  <c r="D96" i="10"/>
  <c r="D95" i="8" s="1"/>
  <c r="E12" i="10"/>
  <c r="E11" i="8" s="1"/>
  <c r="Q90" i="10"/>
  <c r="Q89" i="8" s="1"/>
  <c r="Z92" i="10"/>
  <c r="Z91" i="8" s="1"/>
  <c r="O70" i="10"/>
  <c r="O69" i="8" s="1"/>
  <c r="W89" i="10"/>
  <c r="W88" i="8" s="1"/>
  <c r="T78" i="10"/>
  <c r="T77" i="8" s="1"/>
  <c r="X95" i="10"/>
  <c r="X94" i="8" s="1"/>
  <c r="K101" i="10"/>
  <c r="K100" i="8" s="1"/>
  <c r="C54" i="10"/>
  <c r="C53" i="8" s="1"/>
  <c r="I3" i="10"/>
  <c r="I2" i="8" s="1"/>
  <c r="L46" i="10"/>
  <c r="L45" i="8" s="1"/>
  <c r="U41" i="10"/>
  <c r="U40" i="8" s="1"/>
  <c r="V93" i="10"/>
  <c r="V92" i="8" s="1"/>
  <c r="I36" i="10"/>
  <c r="I35" i="8" s="1"/>
  <c r="C87" i="10"/>
  <c r="C86" i="8" s="1"/>
  <c r="X60" i="10"/>
  <c r="X59" i="8" s="1"/>
  <c r="Y76" i="10"/>
  <c r="Y75" i="8" s="1"/>
  <c r="L59" i="10"/>
  <c r="L58" i="8" s="1"/>
  <c r="N7" i="10"/>
  <c r="N6" i="8" s="1"/>
  <c r="O20" i="10"/>
  <c r="O19" i="8" s="1"/>
  <c r="N36" i="10"/>
  <c r="N35" i="8" s="1"/>
  <c r="L39" i="10"/>
  <c r="L38" i="8" s="1"/>
  <c r="O46" i="10"/>
  <c r="O45" i="8" s="1"/>
  <c r="C11" i="10"/>
  <c r="C10" i="8" s="1"/>
  <c r="V98" i="10"/>
  <c r="V97" i="8" s="1"/>
  <c r="X23" i="10"/>
  <c r="X22" i="8" s="1"/>
  <c r="R45" i="10"/>
  <c r="R44" i="8" s="1"/>
  <c r="Q79" i="10"/>
  <c r="Q78" i="8" s="1"/>
  <c r="X91" i="10"/>
  <c r="X90" i="8" s="1"/>
  <c r="D55" i="10"/>
  <c r="D54" i="8" s="1"/>
  <c r="P36" i="10"/>
  <c r="P35" i="8" s="1"/>
  <c r="R93" i="10"/>
  <c r="R92" i="8" s="1"/>
  <c r="G68" i="10"/>
  <c r="G67" i="8" s="1"/>
  <c r="S93" i="10"/>
  <c r="S92" i="8" s="1"/>
  <c r="N59" i="10"/>
  <c r="N58" i="8" s="1"/>
  <c r="T69" i="10"/>
  <c r="T68" i="8" s="1"/>
  <c r="R28" i="10"/>
  <c r="R27" i="8" s="1"/>
  <c r="R97" i="10"/>
  <c r="R96" i="8" s="1"/>
  <c r="I45" i="10"/>
  <c r="I44" i="8" s="1"/>
  <c r="V14" i="10"/>
  <c r="V13" i="8" s="1"/>
  <c r="V94" i="10"/>
  <c r="V93" i="8" s="1"/>
  <c r="C60" i="10"/>
  <c r="C59" i="8" s="1"/>
  <c r="T37" i="10"/>
  <c r="T36" i="8" s="1"/>
  <c r="W70" i="10"/>
  <c r="W69" i="8" s="1"/>
  <c r="K27" i="10"/>
  <c r="K26" i="8" s="1"/>
  <c r="I50" i="10"/>
  <c r="I49" i="8" s="1"/>
  <c r="M64" i="10"/>
  <c r="M63" i="8" s="1"/>
  <c r="M76" i="10"/>
  <c r="M75" i="8" s="1"/>
  <c r="K93" i="10"/>
  <c r="K92" i="8" s="1"/>
  <c r="U29" i="10"/>
  <c r="U28" i="8" s="1"/>
  <c r="R68" i="10"/>
  <c r="R67" i="8" s="1"/>
  <c r="X98" i="10"/>
  <c r="X97" i="8" s="1"/>
  <c r="N22" i="10"/>
  <c r="N21" i="8" s="1"/>
  <c r="C41" i="10"/>
  <c r="C40" i="8" s="1"/>
  <c r="H55" i="10"/>
  <c r="H54" i="8" s="1"/>
  <c r="N70" i="10"/>
  <c r="N69" i="8" s="1"/>
  <c r="P83" i="10"/>
  <c r="P82" i="8" s="1"/>
  <c r="P95" i="10"/>
  <c r="P94" i="8" s="1"/>
  <c r="S28" i="10"/>
  <c r="S27" i="8" s="1"/>
  <c r="V53" i="10"/>
  <c r="V52" i="8" s="1"/>
  <c r="S72" i="10"/>
  <c r="S71" i="8" s="1"/>
  <c r="V89" i="10"/>
  <c r="V88" i="8" s="1"/>
  <c r="M9" i="10"/>
  <c r="M8" i="8" s="1"/>
  <c r="M27" i="10"/>
  <c r="M26" i="8" s="1"/>
  <c r="D47" i="10"/>
  <c r="D46" i="8" s="1"/>
  <c r="I61" i="10"/>
  <c r="I60" i="8" s="1"/>
  <c r="O76" i="10"/>
  <c r="O75" i="8" s="1"/>
  <c r="D89" i="10"/>
  <c r="D88" i="8" s="1"/>
  <c r="T16" i="10"/>
  <c r="T15" i="8" s="1"/>
  <c r="W53" i="10"/>
  <c r="W52" i="8" s="1"/>
  <c r="T84" i="10"/>
  <c r="T83" i="8" s="1"/>
  <c r="C10" i="10"/>
  <c r="C9" i="8" s="1"/>
  <c r="L26" i="10"/>
  <c r="L25" i="8" s="1"/>
  <c r="P46" i="10"/>
  <c r="P45" i="8" s="1"/>
  <c r="H60" i="10"/>
  <c r="H59" i="8" s="1"/>
  <c r="H72" i="10"/>
  <c r="H71" i="8" s="1"/>
  <c r="N87" i="10"/>
  <c r="N86" i="8" s="1"/>
  <c r="X17" i="10"/>
  <c r="X16" i="8" s="1"/>
  <c r="R43" i="10"/>
  <c r="R42" i="8" s="1"/>
  <c r="R67" i="10"/>
  <c r="R66" i="8" s="1"/>
  <c r="X85" i="10"/>
  <c r="X84" i="8" s="1"/>
  <c r="D10" i="10"/>
  <c r="D9" i="8" s="1"/>
  <c r="M32" i="10"/>
  <c r="M31" i="8" s="1"/>
  <c r="M50" i="10"/>
  <c r="M49" i="8" s="1"/>
  <c r="K67" i="10"/>
  <c r="K66" i="8" s="1"/>
  <c r="D82" i="10"/>
  <c r="D81" i="8" s="1"/>
  <c r="G95" i="10"/>
  <c r="G94" i="8" s="1"/>
  <c r="Y33" i="10"/>
  <c r="Y32" i="8" s="1"/>
  <c r="Y61" i="10"/>
  <c r="Y60" i="8" s="1"/>
  <c r="H5" i="10"/>
  <c r="H4" i="8" s="1"/>
  <c r="N26" i="10"/>
  <c r="N25" i="8" s="1"/>
  <c r="C45" i="10"/>
  <c r="C44" i="8" s="1"/>
  <c r="E58" i="10"/>
  <c r="E57" i="8" s="1"/>
  <c r="N80" i="10"/>
  <c r="N79" i="8" s="1"/>
  <c r="H95" i="10"/>
  <c r="H94" i="8" s="1"/>
  <c r="W24" i="10"/>
  <c r="W23" i="8" s="1"/>
  <c r="W52" i="10"/>
  <c r="W51" i="8" s="1"/>
  <c r="M13" i="10"/>
  <c r="M12" i="8" s="1"/>
  <c r="D33" i="10"/>
  <c r="D32" i="8" s="1"/>
  <c r="D45" i="10"/>
  <c r="D44" i="8" s="1"/>
  <c r="O62" i="10"/>
  <c r="O61" i="8" s="1"/>
  <c r="K78" i="10"/>
  <c r="K77" i="8" s="1"/>
  <c r="M91" i="10"/>
  <c r="M90" i="8" s="1"/>
  <c r="X16" i="10"/>
  <c r="X15" i="8" s="1"/>
  <c r="X56" i="10"/>
  <c r="X55" i="8" s="1"/>
  <c r="X76" i="10"/>
  <c r="X75" i="8" s="1"/>
  <c r="X96" i="10"/>
  <c r="X95" i="8" s="1"/>
  <c r="C14" i="10"/>
  <c r="C13" i="8" s="1"/>
  <c r="H34" i="10"/>
  <c r="H33" i="8" s="1"/>
  <c r="L48" i="10"/>
  <c r="L47" i="8" s="1"/>
  <c r="N67" i="10"/>
  <c r="N66" i="8" s="1"/>
  <c r="H82" i="10"/>
  <c r="H81" i="8" s="1"/>
  <c r="Y16" i="10"/>
  <c r="Y15" i="8" s="1"/>
  <c r="V51" i="10"/>
  <c r="V50" i="8" s="1"/>
  <c r="Y72" i="10"/>
  <c r="Y71" i="8" s="1"/>
  <c r="Y88" i="10"/>
  <c r="Y87" i="8" s="1"/>
  <c r="K11" i="10"/>
  <c r="K10" i="8" s="1"/>
  <c r="K29" i="10"/>
  <c r="K28" i="8" s="1"/>
  <c r="O43" i="10"/>
  <c r="O42" i="8" s="1"/>
  <c r="O61" i="10"/>
  <c r="O60" i="8" s="1"/>
  <c r="Q74" i="10"/>
  <c r="Q73" i="8" s="1"/>
  <c r="I94" i="10"/>
  <c r="I93" i="8" s="1"/>
  <c r="T30" i="10"/>
  <c r="T29" i="8" s="1"/>
  <c r="T74" i="10"/>
  <c r="T73" i="8" s="1"/>
  <c r="P7" i="10"/>
  <c r="P6" i="8" s="1"/>
  <c r="L35" i="10"/>
  <c r="L34" i="8" s="1"/>
  <c r="L53" i="10"/>
  <c r="L52" i="8" s="1"/>
  <c r="E68" i="10"/>
  <c r="E67" i="8" s="1"/>
  <c r="H81" i="10"/>
  <c r="H80" i="8" s="1"/>
  <c r="J94" i="10"/>
  <c r="J93" i="8" s="1"/>
  <c r="P96" i="10"/>
  <c r="P95" i="8" s="1"/>
  <c r="C96" i="10"/>
  <c r="C95" i="8" s="1"/>
  <c r="E91" i="10"/>
  <c r="E90" i="8" s="1"/>
  <c r="L98" i="10"/>
  <c r="L97" i="8" s="1"/>
  <c r="X7" i="10"/>
  <c r="X6" i="8" s="1"/>
  <c r="H17" i="10"/>
  <c r="H16" i="8" s="1"/>
  <c r="Y7" i="10"/>
  <c r="Y6" i="8" s="1"/>
  <c r="J5" i="10"/>
  <c r="J4" i="8" s="1"/>
  <c r="Z3" i="10"/>
  <c r="Z2" i="8" s="1"/>
  <c r="K3" i="10"/>
  <c r="K2" i="8" s="1"/>
  <c r="X6" i="10"/>
  <c r="X5" i="8" s="1"/>
  <c r="U10" i="10"/>
  <c r="U9" i="8" s="1"/>
  <c r="P13" i="10"/>
  <c r="P12" i="8" s="1"/>
  <c r="T24" i="10"/>
  <c r="T23" i="8" s="1"/>
  <c r="P37" i="10"/>
  <c r="P36" i="8" s="1"/>
  <c r="U24" i="10"/>
  <c r="U23" i="8" s="1"/>
  <c r="Z18" i="10"/>
  <c r="Z17" i="8" s="1"/>
  <c r="O17" i="10"/>
  <c r="O16" i="8" s="1"/>
  <c r="L12" i="10"/>
  <c r="L11" i="8" s="1"/>
  <c r="H25" i="10"/>
  <c r="H24" i="8" s="1"/>
  <c r="Q17" i="10"/>
  <c r="Q16" i="8" s="1"/>
  <c r="Z13" i="10"/>
  <c r="Z12" i="8" s="1"/>
  <c r="R23" i="10"/>
  <c r="R22" i="8" s="1"/>
  <c r="O6" i="10"/>
  <c r="O5" i="8" s="1"/>
  <c r="H23" i="10"/>
  <c r="H22" i="8" s="1"/>
  <c r="H35" i="10"/>
  <c r="H34" i="8" s="1"/>
  <c r="I29" i="10"/>
  <c r="I28" i="8" s="1"/>
  <c r="Z23" i="10"/>
  <c r="Z22" i="8" s="1"/>
  <c r="R32" i="10"/>
  <c r="R31" i="8" s="1"/>
  <c r="R44" i="10"/>
  <c r="R43" i="8" s="1"/>
  <c r="Z58" i="10"/>
  <c r="Z57" i="8" s="1"/>
  <c r="W31" i="10"/>
  <c r="W30" i="8" s="1"/>
  <c r="X46" i="10"/>
  <c r="X45" i="8" s="1"/>
  <c r="Q36" i="10"/>
  <c r="Q35" i="8" s="1"/>
  <c r="N34" i="10"/>
  <c r="N33" i="8" s="1"/>
  <c r="N46" i="10"/>
  <c r="N45" i="8" s="1"/>
  <c r="O19" i="10"/>
  <c r="O18" i="8" s="1"/>
  <c r="T48" i="10"/>
  <c r="T47" i="8" s="1"/>
  <c r="I39" i="10"/>
  <c r="I38" i="8" s="1"/>
  <c r="Z36" i="10"/>
  <c r="Z35" i="8" s="1"/>
  <c r="G31" i="10"/>
  <c r="G30" i="8" s="1"/>
  <c r="T34" i="10"/>
  <c r="T33" i="8" s="1"/>
  <c r="Y53" i="10"/>
  <c r="Y52" i="8" s="1"/>
  <c r="J51" i="10"/>
  <c r="J50" i="8" s="1"/>
  <c r="R64" i="10"/>
  <c r="R63" i="8" s="1"/>
  <c r="Z78" i="10"/>
  <c r="Z77" i="8" s="1"/>
  <c r="O65" i="10"/>
  <c r="O64" i="8" s="1"/>
  <c r="T70" i="10"/>
  <c r="T69" i="8" s="1"/>
  <c r="I46" i="10"/>
  <c r="I45" i="8" s="1"/>
  <c r="J73" i="10"/>
  <c r="J72" i="8" s="1"/>
  <c r="S53" i="10"/>
  <c r="S52" i="8" s="1"/>
  <c r="H65" i="10"/>
  <c r="H64" i="8" s="1"/>
  <c r="U56" i="10"/>
  <c r="U55" i="8" s="1"/>
  <c r="Z59" i="10"/>
  <c r="Z58" i="8" s="1"/>
  <c r="S39" i="10"/>
  <c r="S38" i="8" s="1"/>
  <c r="U81" i="10"/>
  <c r="U80" i="8" s="1"/>
  <c r="Z87" i="10"/>
  <c r="Z86" i="8" s="1"/>
  <c r="O74" i="10"/>
  <c r="O73" i="8" s="1"/>
  <c r="X81" i="10"/>
  <c r="X80" i="8" s="1"/>
  <c r="M60" i="10"/>
  <c r="M59" i="8" s="1"/>
  <c r="V88" i="10"/>
  <c r="V87" i="8" s="1"/>
  <c r="O69" i="10"/>
  <c r="O68" i="8" s="1"/>
  <c r="T83" i="10"/>
  <c r="T82" i="8" s="1"/>
  <c r="Q81" i="10"/>
  <c r="Q80" i="8" s="1"/>
  <c r="J83" i="10"/>
  <c r="J82" i="8" s="1"/>
  <c r="G54" i="10"/>
  <c r="G53" i="8" s="1"/>
  <c r="E74" i="10"/>
  <c r="E73" i="8" s="1"/>
  <c r="D95" i="10"/>
  <c r="D94" i="8" s="1"/>
  <c r="O95" i="10"/>
  <c r="O94" i="8" s="1"/>
  <c r="H100" i="10"/>
  <c r="H99" i="8" s="1"/>
  <c r="Q86" i="10"/>
  <c r="Q85" i="8" s="1"/>
  <c r="W82" i="10"/>
  <c r="W81" i="8" s="1"/>
  <c r="E16" i="10"/>
  <c r="E15" i="8" s="1"/>
  <c r="Y91" i="10"/>
  <c r="Y90" i="8" s="1"/>
  <c r="J95" i="10"/>
  <c r="J94" i="8" s="1"/>
  <c r="K71" i="10"/>
  <c r="K70" i="8" s="1"/>
  <c r="G90" i="10"/>
  <c r="G89" i="8" s="1"/>
  <c r="D46" i="10"/>
  <c r="D45" i="8" s="1"/>
  <c r="C82" i="10"/>
  <c r="C81" i="8" s="1"/>
  <c r="C42" i="10"/>
  <c r="C41" i="8" s="1"/>
  <c r="C38" i="10"/>
  <c r="C37" i="8" s="1"/>
  <c r="R81" i="10"/>
  <c r="R80" i="8" s="1"/>
  <c r="L28" i="10"/>
  <c r="L27" i="8" s="1"/>
  <c r="Q78" i="10"/>
  <c r="Q77" i="8" s="1"/>
  <c r="Y14" i="10"/>
  <c r="Y13" i="8" s="1"/>
  <c r="T60" i="10"/>
  <c r="T59" i="8" s="1"/>
  <c r="Q16" i="10"/>
  <c r="Q15" i="8" s="1"/>
  <c r="J66" i="10"/>
  <c r="J65" i="8" s="1"/>
  <c r="U23" i="10"/>
  <c r="U22" i="8" s="1"/>
  <c r="S94" i="10"/>
  <c r="S93" i="8" s="1"/>
  <c r="C73" i="10"/>
  <c r="C72" i="8" s="1"/>
  <c r="O4" i="10"/>
  <c r="O3" i="8" s="1"/>
  <c r="J21" i="10"/>
  <c r="J20" i="8" s="1"/>
  <c r="V26" i="10"/>
  <c r="V25" i="8" s="1"/>
  <c r="Z39" i="10"/>
  <c r="Z38" i="8" s="1"/>
  <c r="X73" i="10"/>
  <c r="X72" i="8" s="1"/>
  <c r="T89" i="10"/>
  <c r="T88" i="8" s="1"/>
  <c r="H66" i="10"/>
  <c r="H65" i="8" s="1"/>
  <c r="R69" i="10"/>
  <c r="R68" i="8" s="1"/>
  <c r="D67" i="10"/>
  <c r="D66" i="8" s="1"/>
  <c r="M11" i="10"/>
  <c r="M10" i="8" s="1"/>
  <c r="Q67" i="10"/>
  <c r="Q66" i="8" s="1"/>
  <c r="E13" i="10"/>
  <c r="E12" i="8" s="1"/>
  <c r="R73" i="10"/>
  <c r="R72" i="8" s="1"/>
  <c r="Q55" i="10"/>
  <c r="Q54" i="8" s="1"/>
  <c r="S13" i="10"/>
  <c r="S12" i="8" s="1"/>
  <c r="H38" i="10"/>
  <c r="H37" i="8" s="1"/>
  <c r="Q6" i="10"/>
  <c r="Q5" i="8" s="1"/>
  <c r="G91" i="10"/>
  <c r="G90" i="8" s="1"/>
  <c r="U54" i="10"/>
  <c r="U53" i="8" s="1"/>
  <c r="M29" i="10"/>
  <c r="M28" i="8" s="1"/>
  <c r="O84" i="10"/>
  <c r="O83" i="8" s="1"/>
  <c r="C72" i="10"/>
  <c r="C71" i="8" s="1"/>
  <c r="R33" i="10"/>
  <c r="R32" i="8" s="1"/>
  <c r="X99" i="10"/>
  <c r="X98" i="8" s="1"/>
  <c r="O30" i="10"/>
  <c r="O29" i="8" s="1"/>
  <c r="K70" i="10"/>
  <c r="K69" i="8" s="1"/>
  <c r="S45" i="10"/>
  <c r="S44" i="8" s="1"/>
  <c r="Y95" i="10"/>
  <c r="Y94" i="8" s="1"/>
  <c r="P60" i="10"/>
  <c r="P59" i="8" s="1"/>
  <c r="T77" i="10"/>
  <c r="T76" i="8" s="1"/>
  <c r="K51" i="10"/>
  <c r="K50" i="8" s="1"/>
  <c r="M94" i="10"/>
  <c r="M93" i="8" s="1"/>
  <c r="R100" i="10"/>
  <c r="R99" i="8" s="1"/>
  <c r="J56" i="10"/>
  <c r="J55" i="8" s="1"/>
  <c r="S4" i="10"/>
  <c r="S3" i="8" s="1"/>
  <c r="V73" i="10"/>
  <c r="V72" i="8" s="1"/>
  <c r="O28" i="10"/>
  <c r="O27" i="8" s="1"/>
  <c r="M63" i="10"/>
  <c r="M62" i="8" s="1"/>
  <c r="Q89" i="10"/>
  <c r="Q88" i="8" s="1"/>
  <c r="W17" i="10"/>
  <c r="W16" i="8" s="1"/>
  <c r="T56" i="10"/>
  <c r="T55" i="8" s="1"/>
  <c r="W85" i="10"/>
  <c r="W84" i="8" s="1"/>
  <c r="P10" i="10"/>
  <c r="P9" i="8" s="1"/>
  <c r="H48" i="10"/>
  <c r="H47" i="8" s="1"/>
  <c r="J61" i="10"/>
  <c r="J60" i="8" s="1"/>
  <c r="L74" i="10"/>
  <c r="L73" i="8" s="1"/>
  <c r="C88" i="10"/>
  <c r="C87" i="8" s="1"/>
  <c r="U20" i="10"/>
  <c r="U19" i="8" s="1"/>
  <c r="X45" i="10"/>
  <c r="X44" i="8" s="1"/>
  <c r="U68" i="10"/>
  <c r="U67" i="8" s="1"/>
  <c r="U88" i="10"/>
  <c r="U87" i="8" s="1"/>
  <c r="O15" i="10"/>
  <c r="O14" i="8" s="1"/>
  <c r="D34" i="10"/>
  <c r="D33" i="8" s="1"/>
  <c r="D52" i="10"/>
  <c r="D51" i="8" s="1"/>
  <c r="M68" i="10"/>
  <c r="M67" i="8" s="1"/>
  <c r="G83" i="10"/>
  <c r="G82" i="8" s="1"/>
  <c r="I96" i="10"/>
  <c r="I95" i="8" s="1"/>
  <c r="Y37" i="10"/>
  <c r="Y36" i="8" s="1"/>
  <c r="Y73" i="10"/>
  <c r="Y72" i="8" s="1"/>
  <c r="L7" i="10"/>
  <c r="L6" i="8" s="1"/>
  <c r="C27" i="10"/>
  <c r="C26" i="8" s="1"/>
  <c r="P45" i="10"/>
  <c r="P44" i="8" s="1"/>
  <c r="C63" i="10"/>
  <c r="C62" i="8" s="1"/>
  <c r="H83" i="10"/>
  <c r="H82" i="8" s="1"/>
  <c r="J96" i="10"/>
  <c r="J95" i="8" s="1"/>
  <c r="W28" i="10"/>
  <c r="W27" i="8" s="1"/>
  <c r="T87" i="10"/>
  <c r="T86" i="8" s="1"/>
  <c r="O14" i="10"/>
  <c r="O13" i="8" s="1"/>
  <c r="Q33" i="10"/>
  <c r="Q32" i="8" s="1"/>
  <c r="Q45" i="10"/>
  <c r="Q44" i="8" s="1"/>
  <c r="G64" i="10"/>
  <c r="G63" i="8" s="1"/>
  <c r="M79" i="10"/>
  <c r="M78" i="8" s="1"/>
  <c r="O92" i="10"/>
  <c r="O91" i="8" s="1"/>
  <c r="U19" i="10"/>
  <c r="U18" i="8" s="1"/>
  <c r="R58" i="10"/>
  <c r="R57" i="8" s="1"/>
  <c r="R78" i="10"/>
  <c r="R77" i="8" s="1"/>
  <c r="R98" i="10"/>
  <c r="R97" i="8" s="1"/>
  <c r="E15" i="10"/>
  <c r="E14" i="8" s="1"/>
  <c r="J35" i="10"/>
  <c r="J34" i="8" s="1"/>
  <c r="P50" i="10"/>
  <c r="P49" i="8" s="1"/>
  <c r="C68" i="10"/>
  <c r="C67" i="8" s="1"/>
  <c r="E87" i="10"/>
  <c r="E86" i="8" s="1"/>
  <c r="Y20" i="10"/>
  <c r="Y19" i="8" s="1"/>
  <c r="S54" i="10"/>
  <c r="S53" i="8" s="1"/>
  <c r="S74" i="10"/>
  <c r="S73" i="8" s="1"/>
  <c r="S90" i="10"/>
  <c r="S89" i="8" s="1"/>
  <c r="M12" i="10"/>
  <c r="M11" i="8" s="1"/>
  <c r="M30" i="10"/>
  <c r="M29" i="8" s="1"/>
  <c r="G45" i="10"/>
  <c r="G44" i="8" s="1"/>
  <c r="D62" i="10"/>
  <c r="D61" i="8" s="1"/>
  <c r="G75" i="10"/>
  <c r="G74" i="8" s="1"/>
  <c r="K95" i="10"/>
  <c r="K94" i="8" s="1"/>
  <c r="W35" i="10"/>
  <c r="W34" i="8" s="1"/>
  <c r="W75" i="10"/>
  <c r="W74" i="8" s="1"/>
  <c r="E8" i="10"/>
  <c r="E7" i="8" s="1"/>
  <c r="E38" i="10"/>
  <c r="E37" i="8" s="1"/>
  <c r="N54" i="10"/>
  <c r="N53" i="8" s="1"/>
  <c r="J70" i="10"/>
  <c r="J69" i="8" s="1"/>
  <c r="L83" i="10"/>
  <c r="L82" i="8" s="1"/>
  <c r="L95" i="10"/>
  <c r="L94" i="8" s="1"/>
  <c r="P90" i="10"/>
  <c r="P89" i="8" s="1"/>
  <c r="N77" i="10"/>
  <c r="N76" i="8" s="1"/>
  <c r="E97" i="10"/>
  <c r="E96" i="8" s="1"/>
  <c r="N99" i="10"/>
  <c r="N98" i="8" s="1"/>
  <c r="H8" i="10"/>
  <c r="H7" i="8" s="1"/>
  <c r="T17" i="10"/>
  <c r="T16" i="8" s="1"/>
  <c r="I8" i="10"/>
  <c r="I7" i="8" s="1"/>
  <c r="V5" i="10"/>
  <c r="V4" i="8" s="1"/>
  <c r="G3" i="10"/>
  <c r="G2" i="8" s="1"/>
  <c r="H3" i="10"/>
  <c r="H2" i="8" s="1"/>
  <c r="R4" i="10"/>
  <c r="R3" i="8" s="1"/>
  <c r="W3" i="10"/>
  <c r="W2" i="8" s="1"/>
  <c r="T7" i="10"/>
  <c r="T6" i="8" s="1"/>
  <c r="Q11" i="10"/>
  <c r="Q10" i="8" s="1"/>
  <c r="L14" i="10"/>
  <c r="L13" i="8" s="1"/>
  <c r="P25" i="10"/>
  <c r="P24" i="8" s="1"/>
  <c r="L38" i="10"/>
  <c r="L37" i="8" s="1"/>
  <c r="M26" i="10"/>
  <c r="M25" i="8" s="1"/>
  <c r="R19" i="10"/>
  <c r="R18" i="8" s="1"/>
  <c r="K18" i="10"/>
  <c r="K17" i="8" s="1"/>
  <c r="P14" i="10"/>
  <c r="P13" i="8" s="1"/>
  <c r="P26" i="10"/>
  <c r="P25" i="8" s="1"/>
  <c r="I19" i="10"/>
  <c r="I18" i="8" s="1"/>
  <c r="R14" i="10"/>
  <c r="R13" i="8" s="1"/>
  <c r="N24" i="10"/>
  <c r="N23" i="8" s="1"/>
  <c r="G8" i="10"/>
  <c r="G7" i="8" s="1"/>
  <c r="T23" i="10"/>
  <c r="T22" i="8" s="1"/>
  <c r="L37" i="10"/>
  <c r="L36" i="8" s="1"/>
  <c r="J14" i="10"/>
  <c r="J13" i="8" s="1"/>
  <c r="R24" i="10"/>
  <c r="R23" i="8" s="1"/>
  <c r="J34" i="10"/>
  <c r="J33" i="8" s="1"/>
  <c r="N45" i="10"/>
  <c r="N44" i="8" s="1"/>
  <c r="N60" i="10"/>
  <c r="N59" i="8" s="1"/>
  <c r="G32" i="10"/>
  <c r="G31" i="8" s="1"/>
  <c r="L49" i="10"/>
  <c r="L48" i="8" s="1"/>
  <c r="I38" i="10"/>
  <c r="I37" i="8" s="1"/>
  <c r="V35" i="10"/>
  <c r="V34" i="8" s="1"/>
  <c r="J47" i="10"/>
  <c r="J46" i="8" s="1"/>
  <c r="G21" i="10"/>
  <c r="G20" i="8" s="1"/>
  <c r="P49" i="10"/>
  <c r="P48" i="8" s="1"/>
  <c r="Q40" i="10"/>
  <c r="Q39" i="8" s="1"/>
  <c r="N38" i="10"/>
  <c r="N37" i="8" s="1"/>
  <c r="S34" i="10"/>
  <c r="S33" i="8" s="1"/>
  <c r="X36" i="10"/>
  <c r="X35" i="8" s="1"/>
  <c r="I54" i="10"/>
  <c r="I53" i="8" s="1"/>
  <c r="Z51" i="10"/>
  <c r="Z50" i="8" s="1"/>
  <c r="Z66" i="10"/>
  <c r="Z65" i="8" s="1"/>
  <c r="J81" i="10"/>
  <c r="J80" i="8" s="1"/>
  <c r="S67" i="10"/>
  <c r="S66" i="8" s="1"/>
  <c r="Y30" i="10"/>
  <c r="Y29" i="8" s="1"/>
  <c r="U49" i="10"/>
  <c r="U48" i="8" s="1"/>
  <c r="Z73" i="10"/>
  <c r="Z72" i="8" s="1"/>
  <c r="W55" i="10"/>
  <c r="W54" i="8" s="1"/>
  <c r="P69" i="10"/>
  <c r="P68" i="8" s="1"/>
  <c r="Q57" i="10"/>
  <c r="Q56" i="8" s="1"/>
  <c r="R60" i="10"/>
  <c r="R59" i="8" s="1"/>
  <c r="O40" i="10"/>
  <c r="O39" i="8" s="1"/>
  <c r="Q82" i="10"/>
  <c r="Q81" i="8" s="1"/>
  <c r="R88" i="10"/>
  <c r="R87" i="8" s="1"/>
  <c r="S76" i="10"/>
  <c r="S75" i="8" s="1"/>
  <c r="L84" i="10"/>
  <c r="L83" i="8" s="1"/>
  <c r="Y63" i="10"/>
  <c r="Y62" i="8" s="1"/>
  <c r="Z88" i="10"/>
  <c r="Z87" i="8" s="1"/>
  <c r="S71" i="10"/>
  <c r="S70" i="8" s="1"/>
  <c r="L85" i="10"/>
  <c r="L84" i="8" s="1"/>
  <c r="M82" i="10"/>
  <c r="M81" i="8" s="1"/>
  <c r="Z83" i="10"/>
  <c r="Z82" i="8" s="1"/>
  <c r="S57" i="10"/>
  <c r="S56" i="8" s="1"/>
  <c r="E78" i="10"/>
  <c r="E77" i="8" s="1"/>
  <c r="D99" i="10"/>
  <c r="D98" i="8" s="1"/>
  <c r="K96" i="10"/>
  <c r="K95" i="8" s="1"/>
  <c r="E35" i="10"/>
  <c r="E34" i="8" s="1"/>
  <c r="Q92" i="10"/>
  <c r="Q91" i="8" s="1"/>
  <c r="S83" i="10"/>
  <c r="S82" i="8" s="1"/>
  <c r="P99" i="10"/>
  <c r="P98" i="8" s="1"/>
  <c r="I92" i="10"/>
  <c r="I91" i="8" s="1"/>
  <c r="Z95" i="10"/>
  <c r="Z94" i="8" s="1"/>
  <c r="O73" i="10"/>
  <c r="O72" i="8" s="1"/>
  <c r="E4" i="10"/>
  <c r="E3" i="8" s="1"/>
  <c r="H4" i="7" s="1" a="1"/>
  <c r="H10" i="7" s="1"/>
  <c r="M99" i="10"/>
  <c r="M98" i="8" s="1"/>
  <c r="C6" i="10"/>
  <c r="C5" i="8" s="1"/>
  <c r="C7" i="10"/>
  <c r="C6" i="8" s="1"/>
  <c r="C50" i="10"/>
  <c r="C49" i="8" s="1"/>
  <c r="O18" i="10"/>
  <c r="O17" i="8" s="1"/>
  <c r="Y47" i="10"/>
  <c r="Y46" i="8" s="1"/>
  <c r="I14" i="10"/>
  <c r="I13" i="8" s="1"/>
  <c r="R76" i="10"/>
  <c r="R75" i="8" s="1"/>
  <c r="V33" i="10"/>
  <c r="V32" i="8" s="1"/>
  <c r="I79" i="10"/>
  <c r="I78" i="8" s="1"/>
  <c r="L50" i="10"/>
  <c r="L49" i="8" s="1"/>
  <c r="R71" i="10"/>
  <c r="R70" i="8" s="1"/>
  <c r="S43" i="10"/>
  <c r="S42" i="8" s="1"/>
  <c r="N98" i="10"/>
  <c r="N97" i="8" s="1"/>
  <c r="K66" i="10"/>
  <c r="K65" i="8" s="1"/>
  <c r="L54" i="10"/>
  <c r="L53" i="8" s="1"/>
  <c r="D14" i="10"/>
  <c r="D13" i="8" s="1"/>
  <c r="C13" i="10"/>
  <c r="C12" i="8" s="1"/>
  <c r="L10" i="10"/>
  <c r="L9" i="8" s="1"/>
  <c r="Q4" i="10"/>
  <c r="Q3" i="8" s="1"/>
  <c r="X41" i="10"/>
  <c r="X40" i="8" s="1"/>
  <c r="V16" i="10"/>
  <c r="V15" i="8" s="1"/>
  <c r="Z49" i="10"/>
  <c r="Z48" i="8" s="1"/>
  <c r="S27" i="10"/>
  <c r="S26" i="8" s="1"/>
  <c r="R82" i="10"/>
  <c r="R81" i="8" s="1"/>
  <c r="O57" i="10"/>
  <c r="O56" i="8" s="1"/>
  <c r="Q68" i="10"/>
  <c r="Q67" i="8" s="1"/>
  <c r="D6" i="10"/>
  <c r="D5" i="8" s="1"/>
  <c r="X43" i="10"/>
  <c r="X42" i="8" s="1"/>
  <c r="U26" i="10"/>
  <c r="U25" i="8" s="1"/>
  <c r="K10" i="10"/>
  <c r="K9" i="8" s="1"/>
  <c r="V10" i="10"/>
  <c r="V9" i="8" s="1"/>
  <c r="X71" i="10"/>
  <c r="X70" i="8" s="1"/>
  <c r="Q25" i="10"/>
  <c r="Q24" i="8" s="1"/>
  <c r="G80" i="10"/>
  <c r="G79" i="8" s="1"/>
  <c r="E55" i="10"/>
  <c r="E54" i="8" s="1"/>
  <c r="X47" i="10"/>
  <c r="X46" i="8" s="1"/>
  <c r="G14" i="10"/>
  <c r="G13" i="8" s="1"/>
  <c r="G44" i="10"/>
  <c r="G43" i="8" s="1"/>
  <c r="I81" i="10"/>
  <c r="I80" i="8" s="1"/>
  <c r="S61" i="10"/>
  <c r="S60" i="8" s="1"/>
  <c r="E19" i="10"/>
  <c r="E18" i="8" s="1"/>
  <c r="W34" i="10"/>
  <c r="W33" i="8" s="1"/>
  <c r="G49" i="10"/>
  <c r="G48" i="8" s="1"/>
  <c r="X66" i="10"/>
  <c r="X65" i="8" s="1"/>
  <c r="X31" i="10"/>
  <c r="X30" i="8" s="1"/>
  <c r="U74" i="10"/>
  <c r="U73" i="8" s="1"/>
  <c r="I15" i="10"/>
  <c r="I14" i="8" s="1"/>
  <c r="I57" i="10"/>
  <c r="I56" i="8" s="1"/>
  <c r="I69" i="10"/>
  <c r="I68" i="8" s="1"/>
  <c r="Y43" i="10"/>
  <c r="Y42" i="8" s="1"/>
  <c r="S65" i="10"/>
  <c r="S64" i="8" s="1"/>
  <c r="N23" i="10"/>
  <c r="N22" i="8" s="1"/>
  <c r="L40" i="10"/>
  <c r="L39" i="8" s="1"/>
  <c r="G7" i="10"/>
  <c r="G6" i="8" s="1"/>
  <c r="X3" i="10"/>
  <c r="X2" i="8" s="1"/>
  <c r="AT4" i="7" s="1" a="1"/>
  <c r="AT10" i="7" s="1"/>
  <c r="X55" i="10"/>
  <c r="X54" i="8" s="1"/>
  <c r="U78" i="10"/>
  <c r="U77" i="8" s="1"/>
  <c r="K16" i="10"/>
  <c r="K15" i="8" s="1"/>
  <c r="K46" i="10"/>
  <c r="K45" i="8" s="1"/>
  <c r="O60" i="10"/>
  <c r="O59" i="8" s="1"/>
  <c r="D85" i="10"/>
  <c r="D84" i="8" s="1"/>
  <c r="S17" i="10"/>
  <c r="S16" i="8" s="1"/>
  <c r="V66" i="10"/>
  <c r="V65" i="8" s="1"/>
  <c r="H26" i="10"/>
  <c r="H25" i="8" s="1"/>
  <c r="H44" i="10"/>
  <c r="H43" i="8" s="1"/>
  <c r="P72" i="10"/>
  <c r="P71" i="8" s="1"/>
  <c r="W38" i="10"/>
  <c r="W37" i="8" s="1"/>
  <c r="K9" i="10"/>
  <c r="K8" i="8" s="1"/>
  <c r="O29" i="10"/>
  <c r="O28" i="8" s="1"/>
  <c r="D66" i="10"/>
  <c r="D65" i="8" s="1"/>
  <c r="O77" i="10"/>
  <c r="O76" i="8" s="1"/>
  <c r="U33" i="10"/>
  <c r="U32" i="8" s="1"/>
  <c r="X70" i="10"/>
  <c r="X69" i="8" s="1"/>
  <c r="C23" i="10"/>
  <c r="C22" i="8" s="1"/>
  <c r="E42" i="10"/>
  <c r="E41" i="8" s="1"/>
  <c r="C71" i="10"/>
  <c r="C70" i="8" s="1"/>
  <c r="H85" i="10"/>
  <c r="H84" i="8" s="1"/>
  <c r="V29" i="10"/>
  <c r="V28" i="8" s="1"/>
  <c r="Y54" i="10"/>
  <c r="Y53" i="8" s="1"/>
  <c r="Y90" i="10"/>
  <c r="Y89" i="8" s="1"/>
  <c r="O10" i="10"/>
  <c r="O9" i="8" s="1"/>
  <c r="Q47" i="10"/>
  <c r="Q46" i="8" s="1"/>
  <c r="D77" i="10"/>
  <c r="D76" i="8" s="1"/>
  <c r="C28" i="10"/>
  <c r="C27" i="8" s="1"/>
  <c r="U6" i="10"/>
  <c r="U5" i="8" s="1"/>
  <c r="U34" i="10"/>
  <c r="U33" i="8" s="1"/>
  <c r="R57" i="10"/>
  <c r="R56" i="8" s="1"/>
  <c r="X79" i="10"/>
  <c r="X78" i="8" s="1"/>
  <c r="R101" i="10"/>
  <c r="R100" i="8" s="1"/>
  <c r="M17" i="10"/>
  <c r="M16" i="8" s="1"/>
  <c r="Q31" i="10"/>
  <c r="Q30" i="8" s="1"/>
  <c r="O48" i="10"/>
  <c r="O47" i="8" s="1"/>
  <c r="D61" i="10"/>
  <c r="D60" i="8" s="1"/>
  <c r="O72" i="10"/>
  <c r="O71" i="8" s="1"/>
  <c r="Q85" i="10"/>
  <c r="Q84" i="8" s="1"/>
  <c r="S21" i="10"/>
  <c r="S20" i="8" s="1"/>
  <c r="V46" i="10"/>
  <c r="V45" i="8" s="1"/>
  <c r="S69" i="10"/>
  <c r="S68" i="8" s="1"/>
  <c r="S97" i="10"/>
  <c r="S96" i="8" s="1"/>
  <c r="J27" i="10"/>
  <c r="J26" i="8" s="1"/>
  <c r="J45" i="10"/>
  <c r="J44" i="8" s="1"/>
  <c r="E61" i="10"/>
  <c r="E60" i="8" s="1"/>
  <c r="E73" i="10"/>
  <c r="E72" i="8" s="1"/>
  <c r="T41" i="10"/>
  <c r="T40" i="8" s="1"/>
  <c r="T81" i="10"/>
  <c r="T80" i="8" s="1"/>
  <c r="D12" i="10"/>
  <c r="D11" i="8" s="1"/>
  <c r="D30" i="10"/>
  <c r="D29" i="8" s="1"/>
  <c r="M52" i="10"/>
  <c r="M51" i="8" s="1"/>
  <c r="Q66" i="10"/>
  <c r="Q65" i="8" s="1"/>
  <c r="D78" i="10"/>
  <c r="D77" i="8" s="1"/>
  <c r="Q96" i="10"/>
  <c r="Q95" i="8" s="1"/>
  <c r="X38" i="10"/>
  <c r="X37" i="8" s="1"/>
  <c r="X74" i="10"/>
  <c r="X73" i="8" s="1"/>
  <c r="U101" i="10"/>
  <c r="U100" i="8" s="1"/>
  <c r="P23" i="10"/>
  <c r="P22" i="8" s="1"/>
  <c r="J44" i="10"/>
  <c r="J43" i="8" s="1"/>
  <c r="P59" i="10"/>
  <c r="P58" i="8" s="1"/>
  <c r="P71" i="10"/>
  <c r="P70" i="8" s="1"/>
  <c r="J86" i="10"/>
  <c r="J85" i="8" s="1"/>
  <c r="Y6" i="10"/>
  <c r="Y5" i="8" s="1"/>
  <c r="S32" i="10"/>
  <c r="S31" i="8" s="1"/>
  <c r="S56" i="10"/>
  <c r="S55" i="8" s="1"/>
  <c r="Y74" i="10"/>
  <c r="Y73" i="8" s="1"/>
  <c r="S92" i="10"/>
  <c r="S91" i="8" s="1"/>
  <c r="D11" i="10"/>
  <c r="D10" i="8" s="1"/>
  <c r="D29" i="10"/>
  <c r="D28" i="8" s="1"/>
  <c r="G48" i="10"/>
  <c r="G47" i="8" s="1"/>
  <c r="Q65" i="10"/>
  <c r="Q64" i="8" s="1"/>
  <c r="Q77" i="10"/>
  <c r="Q76" i="8" s="1"/>
  <c r="I91" i="10"/>
  <c r="I90" i="8" s="1"/>
  <c r="W25" i="10"/>
  <c r="W24" i="8" s="1"/>
  <c r="W57" i="10"/>
  <c r="W56" i="8" s="1"/>
  <c r="T92" i="10"/>
  <c r="T91" i="8" s="1"/>
  <c r="E11" i="10"/>
  <c r="E10" i="8" s="1"/>
  <c r="P28" i="10"/>
  <c r="P27" i="8" s="1"/>
  <c r="J49" i="10"/>
  <c r="J48" i="8" s="1"/>
  <c r="L62" i="10"/>
  <c r="L61" i="8" s="1"/>
  <c r="C76" i="10"/>
  <c r="C75" i="8" s="1"/>
  <c r="P88" i="10"/>
  <c r="P87" i="8" s="1"/>
  <c r="X25" i="10"/>
  <c r="X24" i="8" s="1"/>
  <c r="R47" i="10"/>
  <c r="R46" i="8" s="1"/>
  <c r="X69" i="10"/>
  <c r="X68" i="8" s="1"/>
  <c r="X89" i="10"/>
  <c r="X88" i="8" s="1"/>
  <c r="D16" i="10"/>
  <c r="D15" i="8" s="1"/>
  <c r="G35" i="10"/>
  <c r="G34" i="8" s="1"/>
  <c r="Q52" i="10"/>
  <c r="Q51" i="8" s="1"/>
  <c r="D70" i="10"/>
  <c r="D69" i="8" s="1"/>
  <c r="I84" i="10"/>
  <c r="I83" i="8" s="1"/>
  <c r="K97" i="10"/>
  <c r="K96" i="8" s="1"/>
  <c r="Y41" i="10"/>
  <c r="Y40" i="8" s="1"/>
  <c r="S75" i="10"/>
  <c r="S74" i="8" s="1"/>
  <c r="C9" i="10"/>
  <c r="C8" i="8" s="1"/>
  <c r="P27" i="10"/>
  <c r="P26" i="8" s="1"/>
  <c r="E46" i="10"/>
  <c r="E45" i="8" s="1"/>
  <c r="E64" i="10"/>
  <c r="E63" i="8" s="1"/>
  <c r="J84" i="10"/>
  <c r="J83" i="8" s="1"/>
  <c r="L97" i="10"/>
  <c r="L96" i="8" s="1"/>
  <c r="T31" i="10"/>
  <c r="T30" i="8" s="1"/>
  <c r="W56" i="10"/>
  <c r="W55" i="8" s="1"/>
  <c r="W88" i="10"/>
  <c r="W87" i="8" s="1"/>
  <c r="G16" i="10"/>
  <c r="G15" i="8" s="1"/>
  <c r="G34" i="10"/>
  <c r="G33" i="8" s="1"/>
  <c r="G46" i="10"/>
  <c r="G45" i="8" s="1"/>
  <c r="I65" i="10"/>
  <c r="I64" i="8" s="1"/>
  <c r="D81" i="10"/>
  <c r="D80" i="8" s="1"/>
  <c r="D93" i="10"/>
  <c r="D92" i="8" s="1"/>
  <c r="R22" i="10"/>
  <c r="R21" i="8" s="1"/>
  <c r="U59" i="10"/>
  <c r="U58" i="8" s="1"/>
  <c r="X80" i="10"/>
  <c r="X79" i="8" s="1"/>
  <c r="U99" i="10"/>
  <c r="U98" i="8" s="1"/>
  <c r="J17" i="10"/>
  <c r="J16" i="8" s="1"/>
  <c r="L36" i="10"/>
  <c r="L35" i="8" s="1"/>
  <c r="J53" i="10"/>
  <c r="J52" i="8" s="1"/>
  <c r="E69" i="10"/>
  <c r="E68" i="8" s="1"/>
  <c r="H88" i="10"/>
  <c r="H87" i="8" s="1"/>
  <c r="S22" i="10"/>
  <c r="S21" i="8" s="1"/>
  <c r="Y56" i="10"/>
  <c r="Y55" i="8" s="1"/>
  <c r="V75" i="10"/>
  <c r="V74" i="8" s="1"/>
  <c r="V91" i="10"/>
  <c r="V90" i="8" s="1"/>
  <c r="O13" i="10"/>
  <c r="O12" i="8" s="1"/>
  <c r="G33" i="10"/>
  <c r="G32" i="8" s="1"/>
  <c r="K47" i="10"/>
  <c r="K46" i="8" s="1"/>
  <c r="Q62" i="10"/>
  <c r="Q61" i="8" s="1"/>
  <c r="M78" i="10"/>
  <c r="M77" i="8" s="1"/>
  <c r="M96" i="10"/>
  <c r="M95" i="8" s="1"/>
  <c r="W39" i="10"/>
  <c r="W38" i="8" s="1"/>
  <c r="T82" i="10"/>
  <c r="T81" i="8" s="1"/>
  <c r="N12" i="10"/>
  <c r="N11" i="8" s="1"/>
  <c r="H39" i="10"/>
  <c r="H38" i="8" s="1"/>
  <c r="E56" i="10"/>
  <c r="E55" i="8" s="1"/>
  <c r="L71" i="10"/>
  <c r="L70" i="8" s="1"/>
  <c r="P85" i="10"/>
  <c r="P84" i="8" s="1"/>
  <c r="C97" i="10"/>
  <c r="C96" i="8" s="1"/>
  <c r="H98" i="10"/>
  <c r="H97" i="8" s="1"/>
  <c r="C78" i="10"/>
  <c r="C77" i="8" s="1"/>
  <c r="K99" i="10"/>
  <c r="K98" i="8" s="1"/>
  <c r="C100" i="10"/>
  <c r="C99" i="8" s="1"/>
  <c r="T8" i="10"/>
  <c r="T7" i="8" s="1"/>
  <c r="P18" i="10"/>
  <c r="P17" i="8" s="1"/>
  <c r="U8" i="10"/>
  <c r="U7" i="8" s="1"/>
  <c r="Z5" i="10"/>
  <c r="Z4" i="8" s="1"/>
  <c r="S3" i="10"/>
  <c r="S2" i="8" s="1"/>
  <c r="T3" i="10"/>
  <c r="T2" i="8" s="1"/>
  <c r="U3" i="10"/>
  <c r="U2" i="8" s="1"/>
  <c r="N5" i="10"/>
  <c r="N4" i="8" s="1"/>
  <c r="K6" i="10"/>
  <c r="K5" i="8" s="1"/>
  <c r="P8" i="10"/>
  <c r="P7" i="8" s="1"/>
  <c r="X14" i="10"/>
  <c r="X13" i="8" s="1"/>
  <c r="H27" i="10"/>
  <c r="H26" i="8" s="1"/>
  <c r="T39" i="10"/>
  <c r="T38" i="8" s="1"/>
  <c r="I27" i="10"/>
  <c r="I26" i="8" s="1"/>
  <c r="N20" i="10"/>
  <c r="N19" i="8" s="1"/>
  <c r="S19" i="10"/>
  <c r="S18" i="8" s="1"/>
  <c r="X15" i="10"/>
  <c r="X14" i="8" s="1"/>
  <c r="T28" i="10"/>
  <c r="T27" i="8" s="1"/>
  <c r="M21" i="10"/>
  <c r="M20" i="8" s="1"/>
  <c r="J16" i="10"/>
  <c r="J15" i="8" s="1"/>
  <c r="J25" i="10"/>
  <c r="J24" i="8" s="1"/>
  <c r="S8" i="10"/>
  <c r="S7" i="8" s="1"/>
  <c r="P24" i="10"/>
  <c r="P23" i="8" s="1"/>
  <c r="U14" i="10"/>
  <c r="U13" i="8" s="1"/>
  <c r="Z14" i="10"/>
  <c r="Z13" i="8" s="1"/>
  <c r="N25" i="10"/>
  <c r="N24" i="8" s="1"/>
  <c r="Z34" i="10"/>
  <c r="Z33" i="8" s="1"/>
  <c r="Z46" i="10"/>
  <c r="Z45" i="8" s="1"/>
  <c r="V61" i="10"/>
  <c r="V60" i="8" s="1"/>
  <c r="O33" i="10"/>
  <c r="O32" i="8" s="1"/>
  <c r="T50" i="10"/>
  <c r="T49" i="8" s="1"/>
  <c r="Q42" i="10"/>
  <c r="Q41" i="8" s="1"/>
  <c r="Z35" i="10"/>
  <c r="Z34" i="8" s="1"/>
  <c r="V47" i="10"/>
  <c r="V46" i="8" s="1"/>
  <c r="O25" i="10"/>
  <c r="O24" i="8" s="1"/>
  <c r="X50" i="10"/>
  <c r="X49" i="8" s="1"/>
  <c r="M41" i="10"/>
  <c r="M40" i="8" s="1"/>
  <c r="J39" i="10"/>
  <c r="J38" i="8" s="1"/>
  <c r="K36" i="10"/>
  <c r="K35" i="8" s="1"/>
  <c r="H37" i="10"/>
  <c r="H36" i="8" s="1"/>
  <c r="U57" i="10"/>
  <c r="U56" i="8" s="1"/>
  <c r="Z54" i="10"/>
  <c r="Z53" i="8" s="1"/>
  <c r="N68" i="10"/>
  <c r="N67" i="8" s="1"/>
  <c r="Z81" i="10"/>
  <c r="Z80" i="8" s="1"/>
  <c r="H52" i="10"/>
  <c r="H51" i="8" s="1"/>
  <c r="Q32" i="10"/>
  <c r="Q31" i="8" s="1"/>
  <c r="Q50" i="10"/>
  <c r="Q49" i="8" s="1"/>
  <c r="N75" i="10"/>
  <c r="N74" i="8" s="1"/>
  <c r="G56" i="10"/>
  <c r="G55" i="8" s="1"/>
  <c r="L70" i="10"/>
  <c r="L69" i="8" s="1"/>
  <c r="I59" i="10"/>
  <c r="I58" i="8" s="1"/>
  <c r="V62" i="10"/>
  <c r="V61" i="8" s="1"/>
  <c r="G42" i="10"/>
  <c r="G41" i="8" s="1"/>
  <c r="M83" i="10"/>
  <c r="M82" i="8" s="1"/>
  <c r="V90" i="10"/>
  <c r="V89" i="8" s="1"/>
  <c r="W78" i="10"/>
  <c r="W77" i="8" s="1"/>
  <c r="P86" i="10"/>
  <c r="P85" i="8" s="1"/>
  <c r="M66" i="10"/>
  <c r="M65" i="8" s="1"/>
  <c r="J91" i="10"/>
  <c r="J90" i="8" s="1"/>
  <c r="W73" i="10"/>
  <c r="W72" i="8" s="1"/>
  <c r="H86" i="10"/>
  <c r="H85" i="8" s="1"/>
  <c r="Y85" i="10"/>
  <c r="Y84" i="8" s="1"/>
  <c r="N85" i="10"/>
  <c r="N84" i="8" s="1"/>
  <c r="W59" i="10"/>
  <c r="W58" i="8" s="1"/>
  <c r="E82" i="10"/>
  <c r="E81" i="8" s="1"/>
  <c r="N101" i="10"/>
  <c r="N100" i="8" s="1"/>
  <c r="O101" i="10"/>
  <c r="O100" i="8" s="1"/>
  <c r="E43" i="10"/>
  <c r="E42" i="8" s="1"/>
  <c r="U94" i="10"/>
  <c r="U93" i="8" s="1"/>
  <c r="K85" i="10"/>
  <c r="K84" i="8" s="1"/>
  <c r="C21" i="10"/>
  <c r="C20" i="8" s="1"/>
  <c r="U92" i="10"/>
  <c r="U91" i="8" s="1"/>
  <c r="N97" i="10"/>
  <c r="N96" i="8" s="1"/>
  <c r="W74" i="10"/>
  <c r="W73" i="8" s="1"/>
  <c r="C84" i="10"/>
  <c r="C83" i="8" s="1"/>
  <c r="C24" i="10"/>
  <c r="C23" i="8" s="1"/>
  <c r="G93" i="10"/>
  <c r="G92" i="8" s="1"/>
  <c r="C62" i="10"/>
  <c r="C61" i="8" s="1"/>
  <c r="AB4" i="7" a="1"/>
  <c r="AB10" i="7" s="1"/>
  <c r="C37" i="3" a="1"/>
  <c r="C37" i="3" s="1"/>
  <c r="O37" i="3" a="1"/>
  <c r="O37" i="3" s="1"/>
  <c r="Y37" i="3" a="1"/>
  <c r="Y37" i="3" s="1"/>
  <c r="X37" i="3" a="1"/>
  <c r="X37" i="3" s="1"/>
  <c r="W37" i="3" a="1"/>
  <c r="W37" i="3" s="1"/>
  <c r="V37" i="3" a="1"/>
  <c r="V37" i="3" s="1"/>
  <c r="U37" i="3" a="1"/>
  <c r="U37" i="3" s="1"/>
  <c r="N37" i="3" a="1"/>
  <c r="N37" i="3" s="1"/>
  <c r="I37" i="3" a="1"/>
  <c r="I37" i="3" s="1"/>
  <c r="M37" i="3" a="1"/>
  <c r="M37" i="3" s="1"/>
  <c r="H37" i="3" a="1"/>
  <c r="H37" i="3" s="1"/>
  <c r="L37" i="3" a="1"/>
  <c r="L37" i="3" s="1"/>
  <c r="J37" i="3" a="1"/>
  <c r="J37" i="3" s="1"/>
  <c r="S37" i="3" a="1"/>
  <c r="S37" i="3" s="1"/>
  <c r="R29" i="3" a="1"/>
  <c r="K37" i="3" a="1"/>
  <c r="K37" i="3" s="1"/>
  <c r="T37" i="3" a="1"/>
  <c r="T37" i="3" s="1"/>
  <c r="G37" i="3" a="1"/>
  <c r="G37" i="3" s="1"/>
  <c r="F37" i="3" a="1"/>
  <c r="F37" i="3" s="1"/>
  <c r="Q37" i="3" a="1"/>
  <c r="Q37" i="3" s="1"/>
  <c r="B37" i="3" a="1"/>
  <c r="B37" i="3" s="1"/>
  <c r="E29" i="3" a="1"/>
  <c r="Z37" i="3" a="1"/>
  <c r="Z37" i="3" s="1"/>
  <c r="P37" i="3" a="1"/>
  <c r="P37" i="3" s="1"/>
  <c r="D37" i="3" a="1"/>
  <c r="D37" i="3" s="1"/>
  <c r="Q29" i="3" a="1"/>
  <c r="D29" i="3" a="1"/>
  <c r="R37" i="3" a="1"/>
  <c r="R37" i="3" s="1"/>
  <c r="E37" i="3" a="1"/>
  <c r="E37" i="3" s="1"/>
  <c r="P29" i="3" a="1"/>
  <c r="C29" i="3" a="1"/>
  <c r="O29" i="3" a="1"/>
  <c r="Z29" i="3" a="1"/>
  <c r="N29" i="3" a="1"/>
  <c r="Y29" i="3" a="1"/>
  <c r="M29" i="3" a="1"/>
  <c r="X29" i="3" a="1"/>
  <c r="L29" i="3" a="1"/>
  <c r="W29" i="3" a="1"/>
  <c r="K29" i="3" a="1"/>
  <c r="V29" i="3" a="1"/>
  <c r="J29" i="3" a="1"/>
  <c r="U29" i="3" a="1"/>
  <c r="I29" i="3" a="1"/>
  <c r="T29" i="3" a="1"/>
  <c r="H29" i="3" a="1"/>
  <c r="S29" i="3" a="1"/>
  <c r="G29" i="3" a="1"/>
  <c r="N4" i="7" l="1" a="1"/>
  <c r="N4" i="7" s="1"/>
  <c r="N8" i="7" s="1"/>
  <c r="R4" i="7" a="1"/>
  <c r="R10" i="7" s="1"/>
  <c r="X4" i="7" a="1"/>
  <c r="Y5" i="7" s="1" a="1"/>
  <c r="Y5" i="7" s="1"/>
  <c r="AP4" i="7" a="1"/>
  <c r="AP10" i="7" s="1"/>
  <c r="AF4" i="7" a="1"/>
  <c r="AF9" i="7" s="1"/>
  <c r="V4" i="7" a="1"/>
  <c r="V10" i="7" s="1"/>
  <c r="AD4" i="7" a="1"/>
  <c r="AD4" i="7" s="1"/>
  <c r="T4" i="7" a="1"/>
  <c r="T4" i="7" s="1"/>
  <c r="AH4" i="7" a="1"/>
  <c r="AH4" i="7" s="1"/>
  <c r="AJ4" i="7" a="1"/>
  <c r="AJ4" i="7" s="1"/>
  <c r="AK4" i="7" s="1" a="1"/>
  <c r="AK4" i="7" s="1"/>
  <c r="Z4" i="7" a="1"/>
  <c r="Z9" i="7" s="1"/>
  <c r="D4" i="7" a="1"/>
  <c r="E5" i="7" s="1"/>
  <c r="AL4" i="7" a="1"/>
  <c r="AM5" i="7" s="1" a="1"/>
  <c r="AM5" i="7" s="1"/>
  <c r="F4" i="7" a="1"/>
  <c r="G6" i="7" s="1" a="1"/>
  <c r="G6" i="7" s="1"/>
  <c r="AV4" i="7" a="1"/>
  <c r="AV10" i="7" s="1"/>
  <c r="L4" i="7" a="1"/>
  <c r="L9" i="7" s="1"/>
  <c r="P4" i="7" a="1"/>
  <c r="P10" i="7" s="1"/>
  <c r="AR4" i="7" a="1"/>
  <c r="AR10" i="7" s="1"/>
  <c r="AN4" i="7" a="1"/>
  <c r="AN9" i="7" s="1"/>
  <c r="AX4" i="7" a="1"/>
  <c r="AY5" i="7" s="1" a="1"/>
  <c r="AY5" i="7" s="1"/>
  <c r="AB9" i="7"/>
  <c r="AC5" i="7" a="1"/>
  <c r="AC5" i="7" s="1"/>
  <c r="AC6" i="7" a="1"/>
  <c r="AC6" i="7" s="1"/>
  <c r="AB4" i="7"/>
  <c r="AC4" i="7" s="1" a="1"/>
  <c r="AC4" i="7" s="1"/>
  <c r="X9" i="7"/>
  <c r="X10" i="7"/>
  <c r="H9" i="7"/>
  <c r="Y6" i="7" a="1"/>
  <c r="Y6" i="7" s="1"/>
  <c r="I6" i="7" a="1"/>
  <c r="I6" i="7" s="1"/>
  <c r="H4" i="7"/>
  <c r="I4" i="7" s="1" a="1"/>
  <c r="I4" i="7" s="1"/>
  <c r="X4" i="7"/>
  <c r="Y4" i="7" s="1" a="1"/>
  <c r="Y4" i="7" s="1"/>
  <c r="Q6" i="7" a="1"/>
  <c r="Q6" i="7" s="1"/>
  <c r="AG5" i="7" a="1"/>
  <c r="AG5" i="7" s="1"/>
  <c r="AF10" i="7"/>
  <c r="AM6" i="7" a="1"/>
  <c r="AM6" i="7" s="1"/>
  <c r="AL4" i="7"/>
  <c r="AM4" i="7" s="1" a="1"/>
  <c r="AM4" i="7" s="1"/>
  <c r="I5" i="7" a="1"/>
  <c r="I5" i="7" s="1"/>
  <c r="P4" i="7"/>
  <c r="Q4" i="7" s="1" a="1"/>
  <c r="Q4" i="7" s="1"/>
  <c r="AH10" i="7"/>
  <c r="AL10" i="7"/>
  <c r="AG6" i="7" a="1"/>
  <c r="AG6" i="7" s="1"/>
  <c r="AF4" i="7"/>
  <c r="AF8" i="7" s="1"/>
  <c r="AI5" i="7" a="1"/>
  <c r="AI5" i="7" s="1"/>
  <c r="Q5" i="7" a="1"/>
  <c r="Q5" i="7" s="1"/>
  <c r="AI6" i="7" a="1"/>
  <c r="AI6" i="7" s="1"/>
  <c r="T9" i="7"/>
  <c r="S5" i="7" a="1"/>
  <c r="S5" i="7" s="1"/>
  <c r="T10" i="7"/>
  <c r="S6" i="7" a="1"/>
  <c r="S6" i="7" s="1"/>
  <c r="U5" i="7" a="1"/>
  <c r="U5" i="7" s="1"/>
  <c r="AW5" i="7" a="1"/>
  <c r="AW5" i="7" s="1"/>
  <c r="U6" i="7" a="1"/>
  <c r="U6" i="7" s="1"/>
  <c r="AV4" i="7"/>
  <c r="AW4" i="7" s="1" a="1"/>
  <c r="AW4" i="7" s="1"/>
  <c r="AV9" i="7"/>
  <c r="G5" i="7" a="1"/>
  <c r="G5" i="7" s="1"/>
  <c r="L10" i="7"/>
  <c r="AQ5" i="7" a="1"/>
  <c r="AQ5" i="7" s="1"/>
  <c r="AQ6" i="7" a="1"/>
  <c r="AQ6" i="7" s="1"/>
  <c r="R4" i="7"/>
  <c r="S4" i="7" s="1" a="1"/>
  <c r="S4" i="7" s="1"/>
  <c r="AP4" i="7"/>
  <c r="AQ4" i="7" s="1" a="1"/>
  <c r="AQ4" i="7" s="1"/>
  <c r="M5" i="7" a="1"/>
  <c r="M5" i="7" s="1"/>
  <c r="AK5" i="7" a="1"/>
  <c r="AK5" i="7" s="1"/>
  <c r="N10" i="7"/>
  <c r="R9" i="7"/>
  <c r="AD9" i="7"/>
  <c r="AP9" i="7"/>
  <c r="M6" i="7" a="1"/>
  <c r="M6" i="7" s="1"/>
  <c r="N9" i="7"/>
  <c r="AD10" i="7"/>
  <c r="L4" i="7"/>
  <c r="L8" i="7" s="1"/>
  <c r="O5" i="7" a="1"/>
  <c r="O5" i="7" s="1"/>
  <c r="W5" i="7" a="1"/>
  <c r="W5" i="7" s="1"/>
  <c r="AE5" i="7" a="1"/>
  <c r="AE5" i="7" s="1"/>
  <c r="AU5" i="7" a="1"/>
  <c r="AU5" i="7" s="1"/>
  <c r="O6" i="7" a="1"/>
  <c r="O6" i="7" s="1"/>
  <c r="W6" i="7" a="1"/>
  <c r="W6" i="7" s="1"/>
  <c r="AE6" i="7" a="1"/>
  <c r="AE6" i="7" s="1"/>
  <c r="AU6" i="7" a="1"/>
  <c r="AU6" i="7" s="1"/>
  <c r="F9" i="7"/>
  <c r="V9" i="7"/>
  <c r="AT9" i="7"/>
  <c r="V4" i="7"/>
  <c r="W4" i="7" s="1" a="1"/>
  <c r="W4" i="7" s="1"/>
  <c r="AT4" i="7"/>
  <c r="AU4" i="7" s="1" a="1"/>
  <c r="AU4" i="7" s="1"/>
  <c r="F10" i="7"/>
  <c r="F4" i="7"/>
  <c r="G4" i="7" s="1" a="1"/>
  <c r="G4" i="7" s="1"/>
  <c r="AW6" i="7" a="1"/>
  <c r="AW6" i="7" s="1"/>
  <c r="AI4" i="7" a="1"/>
  <c r="AI4" i="7" s="1"/>
  <c r="AH8" i="7"/>
  <c r="AE4" i="7" a="1"/>
  <c r="AE4" i="7" s="1"/>
  <c r="AD8" i="7"/>
  <c r="U4" i="7" a="1"/>
  <c r="U4" i="7" s="1"/>
  <c r="T8" i="7"/>
  <c r="O4" i="7" a="1"/>
  <c r="O4" i="7" s="1"/>
  <c r="A38" i="3"/>
  <c r="Z29" i="3"/>
  <c r="Z68" i="3" a="1"/>
  <c r="Z68" i="3" s="1"/>
  <c r="Z73" i="3" a="1"/>
  <c r="Z73" i="3" s="1"/>
  <c r="Z82" i="3" a="1"/>
  <c r="Z82" i="3" s="1"/>
  <c r="Z88" i="3" a="1"/>
  <c r="Z88" i="3" s="1"/>
  <c r="Z57" i="3" a="1"/>
  <c r="Z57" i="3" s="1"/>
  <c r="Z62" i="3" a="1"/>
  <c r="Z62" i="3" s="1"/>
  <c r="Z78" i="3" a="1"/>
  <c r="Z78" i="3" s="1"/>
  <c r="Z79" i="3" a="1"/>
  <c r="Z79" i="3" s="1"/>
  <c r="Z80" i="3" a="1"/>
  <c r="Z80" i="3" s="1"/>
  <c r="Z63" i="3" a="1"/>
  <c r="Z63" i="3" s="1"/>
  <c r="Z69" i="3" a="1"/>
  <c r="Z69" i="3" s="1"/>
  <c r="Z64" i="3" a="1"/>
  <c r="Z64" i="3" s="1"/>
  <c r="Z58" i="3" a="1"/>
  <c r="Z58" i="3" s="1"/>
  <c r="Z65" i="3" a="1"/>
  <c r="Z65" i="3" s="1"/>
  <c r="Z59" i="3" a="1"/>
  <c r="Z59" i="3" s="1"/>
  <c r="Z60" i="3" a="1"/>
  <c r="Z60" i="3" s="1"/>
  <c r="Z74" i="3" a="1"/>
  <c r="Z74" i="3" s="1"/>
  <c r="Z104" i="3" a="1"/>
  <c r="Z104" i="3" s="1"/>
  <c r="Z124" i="3" a="1"/>
  <c r="Z124" i="3" s="1"/>
  <c r="Z145" i="3" a="1"/>
  <c r="Z145" i="3" s="1"/>
  <c r="Z154" i="3" a="1"/>
  <c r="Z154" i="3" s="1"/>
  <c r="Z155" i="3" a="1"/>
  <c r="Z155" i="3" s="1"/>
  <c r="Z84" i="3" a="1"/>
  <c r="Z84" i="3" s="1"/>
  <c r="Z125" i="3" a="1"/>
  <c r="Z125" i="3" s="1"/>
  <c r="Z132" i="3" a="1"/>
  <c r="Z132" i="3" s="1"/>
  <c r="Z133" i="3" a="1"/>
  <c r="Z133" i="3" s="1"/>
  <c r="Z90" i="3" a="1"/>
  <c r="Z90" i="3" s="1"/>
  <c r="Z94" i="3" a="1"/>
  <c r="Z94" i="3" s="1"/>
  <c r="Z105" i="3" a="1"/>
  <c r="Z105" i="3" s="1"/>
  <c r="Z108" i="3" a="1"/>
  <c r="Z108" i="3" s="1"/>
  <c r="Z77" i="3" a="1"/>
  <c r="Z77" i="3" s="1"/>
  <c r="Z83" i="3" a="1"/>
  <c r="Z83" i="3" s="1"/>
  <c r="Z87" i="3" a="1"/>
  <c r="Z87" i="3" s="1"/>
  <c r="Z97" i="3" a="1"/>
  <c r="Z97" i="3" s="1"/>
  <c r="Z98" i="3" a="1"/>
  <c r="Z98" i="3" s="1"/>
  <c r="Z99" i="3" a="1"/>
  <c r="Z99" i="3" s="1"/>
  <c r="Z100" i="3" a="1"/>
  <c r="Z100" i="3" s="1"/>
  <c r="Z117" i="3" a="1"/>
  <c r="Z117" i="3" s="1"/>
  <c r="Z120" i="3" a="1"/>
  <c r="Z120" i="3" s="1"/>
  <c r="Z70" i="3" a="1"/>
  <c r="Z70" i="3" s="1"/>
  <c r="Z93" i="3" a="1"/>
  <c r="Z93" i="3" s="1"/>
  <c r="Z110" i="3" a="1"/>
  <c r="Z110" i="3" s="1"/>
  <c r="Z113" i="3" a="1"/>
  <c r="Z113" i="3" s="1"/>
  <c r="Z92" i="3" a="1"/>
  <c r="Z92" i="3" s="1"/>
  <c r="Z115" i="3" a="1"/>
  <c r="Z115" i="3" s="1"/>
  <c r="Z89" i="3" a="1"/>
  <c r="Z89" i="3" s="1"/>
  <c r="Z67" i="3" a="1"/>
  <c r="Z67" i="3" s="1"/>
  <c r="Z102" i="3" a="1"/>
  <c r="Z102" i="3" s="1"/>
  <c r="Z107" i="3" a="1"/>
  <c r="Z107" i="3" s="1"/>
  <c r="Z118" i="3" a="1"/>
  <c r="Z118" i="3" s="1"/>
  <c r="Z75" i="3" a="1"/>
  <c r="Z75" i="3" s="1"/>
  <c r="Z122" i="3" a="1"/>
  <c r="Z122" i="3" s="1"/>
  <c r="Z72" i="3" a="1"/>
  <c r="Z72" i="3" s="1"/>
  <c r="Z103" i="3" a="1"/>
  <c r="Z103" i="3" s="1"/>
  <c r="Z109" i="3" a="1"/>
  <c r="Z109" i="3" s="1"/>
  <c r="Z112" i="3" a="1"/>
  <c r="Z112" i="3" s="1"/>
  <c r="Z149" i="3" a="1"/>
  <c r="Z149" i="3" s="1"/>
  <c r="Z160" i="3" a="1"/>
  <c r="Z160" i="3" s="1"/>
  <c r="Z182" i="3" a="1"/>
  <c r="Z182" i="3" s="1"/>
  <c r="Z187" i="3" a="1"/>
  <c r="Z187" i="3" s="1"/>
  <c r="Z189" i="3" a="1"/>
  <c r="Z189" i="3" s="1"/>
  <c r="Z197" i="3" a="1"/>
  <c r="Z197" i="3" s="1"/>
  <c r="Z198" i="3" a="1"/>
  <c r="Z198" i="3" s="1"/>
  <c r="Z204" i="3" a="1"/>
  <c r="Z204" i="3" s="1"/>
  <c r="Z209" i="3" a="1"/>
  <c r="Z209" i="3" s="1"/>
  <c r="Z95" i="3" a="1"/>
  <c r="Z95" i="3" s="1"/>
  <c r="Z134" i="3" a="1"/>
  <c r="Z134" i="3" s="1"/>
  <c r="Z143" i="3" a="1"/>
  <c r="Z143" i="3" s="1"/>
  <c r="Z184" i="3" a="1"/>
  <c r="Z184" i="3" s="1"/>
  <c r="Z192" i="3" a="1"/>
  <c r="Z192" i="3" s="1"/>
  <c r="Z165" i="3" a="1"/>
  <c r="Z165" i="3" s="1"/>
  <c r="Z172" i="3" a="1"/>
  <c r="Z172" i="3" s="1"/>
  <c r="Z180" i="3" a="1"/>
  <c r="Z180" i="3" s="1"/>
  <c r="Z130" i="3" a="1"/>
  <c r="Z130" i="3" s="1"/>
  <c r="Z140" i="3" a="1"/>
  <c r="Z140" i="3" s="1"/>
  <c r="Z147" i="3" a="1"/>
  <c r="Z147" i="3" s="1"/>
  <c r="Z152" i="3" a="1"/>
  <c r="Z152" i="3" s="1"/>
  <c r="Z159" i="3" a="1"/>
  <c r="Z159" i="3" s="1"/>
  <c r="Z177" i="3" a="1"/>
  <c r="Z177" i="3" s="1"/>
  <c r="Z137" i="3" a="1"/>
  <c r="Z137" i="3" s="1"/>
  <c r="Z142" i="3" a="1"/>
  <c r="Z142" i="3" s="1"/>
  <c r="Z150" i="3" a="1"/>
  <c r="Z150" i="3" s="1"/>
  <c r="Z169" i="3" a="1"/>
  <c r="Z169" i="3" s="1"/>
  <c r="Z158" i="3" a="1"/>
  <c r="Z158" i="3" s="1"/>
  <c r="Z173" i="3" a="1"/>
  <c r="Z173" i="3" s="1"/>
  <c r="Z178" i="3" a="1"/>
  <c r="Z178" i="3" s="1"/>
  <c r="Z183" i="3" a="1"/>
  <c r="Z183" i="3" s="1"/>
  <c r="Z127" i="3" a="1"/>
  <c r="Z127" i="3" s="1"/>
  <c r="Z135" i="3" a="1"/>
  <c r="Z135" i="3" s="1"/>
  <c r="Z139" i="3" a="1"/>
  <c r="Z139" i="3" s="1"/>
  <c r="Z164" i="3" a="1"/>
  <c r="Z164" i="3" s="1"/>
  <c r="Z129" i="3" a="1"/>
  <c r="Z129" i="3" s="1"/>
  <c r="Z144" i="3" a="1"/>
  <c r="Z144" i="3" s="1"/>
  <c r="Z157" i="3" a="1"/>
  <c r="Z157" i="3" s="1"/>
  <c r="Z163" i="3" a="1"/>
  <c r="Z163" i="3" s="1"/>
  <c r="Z174" i="3" a="1"/>
  <c r="Z174" i="3" s="1"/>
  <c r="Z123" i="3" a="1"/>
  <c r="Z123" i="3" s="1"/>
  <c r="Z148" i="3" a="1"/>
  <c r="Z148" i="3" s="1"/>
  <c r="Z170" i="3" a="1"/>
  <c r="Z170" i="3" s="1"/>
  <c r="Z179" i="3" a="1"/>
  <c r="Z179" i="3" s="1"/>
  <c r="Z153" i="3" a="1"/>
  <c r="Z153" i="3" s="1"/>
  <c r="Z162" i="3" a="1"/>
  <c r="Z162" i="3" s="1"/>
  <c r="Z168" i="3" a="1"/>
  <c r="Z168" i="3" s="1"/>
  <c r="Z185" i="3" a="1"/>
  <c r="Z185" i="3" s="1"/>
  <c r="Z85" i="3" a="1"/>
  <c r="Z85" i="3" s="1"/>
  <c r="Z114" i="3" a="1"/>
  <c r="Z114" i="3" s="1"/>
  <c r="Z119" i="3" a="1"/>
  <c r="Z119" i="3" s="1"/>
  <c r="Z167" i="3" a="1"/>
  <c r="Z167" i="3" s="1"/>
  <c r="Z188" i="3" a="1"/>
  <c r="Z188" i="3" s="1"/>
  <c r="Z233" i="3" a="1"/>
  <c r="Z233" i="3" s="1"/>
  <c r="Z288" i="3" a="1"/>
  <c r="Z288" i="3" s="1"/>
  <c r="Z193" i="3" a="1"/>
  <c r="Z193" i="3" s="1"/>
  <c r="Z200" i="3" a="1"/>
  <c r="Z200" i="3" s="1"/>
  <c r="Z205" i="3" a="1"/>
  <c r="Z205" i="3" s="1"/>
  <c r="Z212" i="3" a="1"/>
  <c r="Z212" i="3" s="1"/>
  <c r="Z243" i="3" a="1"/>
  <c r="Z243" i="3" s="1"/>
  <c r="Z249" i="3" a="1"/>
  <c r="Z249" i="3" s="1"/>
  <c r="Z253" i="3" a="1"/>
  <c r="Z253" i="3" s="1"/>
  <c r="Z222" i="3" a="1"/>
  <c r="Z222" i="3" s="1"/>
  <c r="Z224" i="3" a="1"/>
  <c r="Z224" i="3" s="1"/>
  <c r="Z202" i="3" a="1"/>
  <c r="Z202" i="3" s="1"/>
  <c r="Z207" i="3" a="1"/>
  <c r="Z207" i="3" s="1"/>
  <c r="Z220" i="3" a="1"/>
  <c r="Z220" i="3" s="1"/>
  <c r="Z138" i="3" a="1"/>
  <c r="Z138" i="3" s="1"/>
  <c r="Z175" i="3" a="1"/>
  <c r="Z175" i="3" s="1"/>
  <c r="Z214" i="3" a="1"/>
  <c r="Z214" i="3" s="1"/>
  <c r="Z218" i="3" a="1"/>
  <c r="Z218" i="3" s="1"/>
  <c r="Z229" i="3" a="1"/>
  <c r="Z229" i="3" s="1"/>
  <c r="Z239" i="3" a="1"/>
  <c r="Z239" i="3" s="1"/>
  <c r="Z194" i="3" a="1"/>
  <c r="Z194" i="3" s="1"/>
  <c r="Z234" i="3" a="1"/>
  <c r="Z234" i="3" s="1"/>
  <c r="Z245" i="3" a="1"/>
  <c r="Z245" i="3" s="1"/>
  <c r="Z248" i="3" a="1"/>
  <c r="Z248" i="3" s="1"/>
  <c r="Z227" i="3" a="1"/>
  <c r="Z227" i="3" s="1"/>
  <c r="Z128" i="3" a="1"/>
  <c r="Z128" i="3" s="1"/>
  <c r="Z190" i="3" a="1"/>
  <c r="Z190" i="3" s="1"/>
  <c r="Z225" i="3" a="1"/>
  <c r="Z225" i="3" s="1"/>
  <c r="Z232" i="3" a="1"/>
  <c r="Z232" i="3" s="1"/>
  <c r="Z237" i="3" a="1"/>
  <c r="Z237" i="3" s="1"/>
  <c r="Z240" i="3" a="1"/>
  <c r="Z240" i="3" s="1"/>
  <c r="Z195" i="3" a="1"/>
  <c r="Z195" i="3" s="1"/>
  <c r="Z199" i="3" a="1"/>
  <c r="Z199" i="3" s="1"/>
  <c r="Z213" i="3" a="1"/>
  <c r="Z213" i="3" s="1"/>
  <c r="Z223" i="3" a="1"/>
  <c r="Z223" i="3" s="1"/>
  <c r="Z219" i="3" a="1"/>
  <c r="Z219" i="3" s="1"/>
  <c r="Z203" i="3" a="1"/>
  <c r="Z203" i="3" s="1"/>
  <c r="Z208" i="3" a="1"/>
  <c r="Z208" i="3" s="1"/>
  <c r="Z217" i="3" a="1"/>
  <c r="Z217" i="3" s="1"/>
  <c r="Z228" i="3" a="1"/>
  <c r="Z228" i="3" s="1"/>
  <c r="Z230" i="3" a="1"/>
  <c r="Z230" i="3" s="1"/>
  <c r="Z264" i="3" a="1"/>
  <c r="Z264" i="3" s="1"/>
  <c r="Z275" i="3" a="1"/>
  <c r="Z275" i="3" s="1"/>
  <c r="Z278" i="3" a="1"/>
  <c r="Z278" i="3" s="1"/>
  <c r="Z284" i="3" a="1"/>
  <c r="Z284" i="3" s="1"/>
  <c r="Z298" i="3" a="1"/>
  <c r="Z298" i="3" s="1"/>
  <c r="Z322" i="3" a="1"/>
  <c r="Z322" i="3" s="1"/>
  <c r="Z330" i="3" a="1"/>
  <c r="Z330" i="3" s="1"/>
  <c r="Z333" i="3" a="1"/>
  <c r="Z333" i="3" s="1"/>
  <c r="Z265" i="3" a="1"/>
  <c r="Z265" i="3" s="1"/>
  <c r="Z293" i="3" a="1"/>
  <c r="Z293" i="3" s="1"/>
  <c r="Z312" i="3" a="1"/>
  <c r="Z312" i="3" s="1"/>
  <c r="Z317" i="3" a="1"/>
  <c r="Z317" i="3" s="1"/>
  <c r="Z257" i="3" a="1"/>
  <c r="Z257" i="3" s="1"/>
  <c r="Z258" i="3" a="1"/>
  <c r="Z258" i="3" s="1"/>
  <c r="Z289" i="3" a="1"/>
  <c r="Z289" i="3" s="1"/>
  <c r="Z303" i="3" a="1"/>
  <c r="Z303" i="3" s="1"/>
  <c r="Z307" i="3" a="1"/>
  <c r="Z307" i="3" s="1"/>
  <c r="Z318" i="3" a="1"/>
  <c r="Z318" i="3" s="1"/>
  <c r="Z259" i="3" a="1"/>
  <c r="Z259" i="3" s="1"/>
  <c r="Z252" i="3" a="1"/>
  <c r="Z252" i="3" s="1"/>
  <c r="Z273" i="3" a="1"/>
  <c r="Z273" i="3" s="1"/>
  <c r="Z277" i="3" a="1"/>
  <c r="Z277" i="3" s="1"/>
  <c r="Z280" i="3" a="1"/>
  <c r="Z280" i="3" s="1"/>
  <c r="Z283" i="3" a="1"/>
  <c r="Z283" i="3" s="1"/>
  <c r="Z294" i="3" a="1"/>
  <c r="Z294" i="3" s="1"/>
  <c r="Z260" i="3" a="1"/>
  <c r="Z260" i="3" s="1"/>
  <c r="Z267" i="3" a="1"/>
  <c r="Z267" i="3" s="1"/>
  <c r="Z290" i="3" a="1"/>
  <c r="Z290" i="3" s="1"/>
  <c r="Z299" i="3" a="1"/>
  <c r="Z299" i="3" s="1"/>
  <c r="Z308" i="3" a="1"/>
  <c r="Z308" i="3" s="1"/>
  <c r="Z238" i="3" a="1"/>
  <c r="Z238" i="3" s="1"/>
  <c r="Z242" i="3" a="1"/>
  <c r="Z242" i="3" s="1"/>
  <c r="Z268" i="3" a="1"/>
  <c r="Z268" i="3" s="1"/>
  <c r="Z285" i="3" a="1"/>
  <c r="Z285" i="3" s="1"/>
  <c r="Z297" i="3" a="1"/>
  <c r="Z297" i="3" s="1"/>
  <c r="Z304" i="3" a="1"/>
  <c r="Z304" i="3" s="1"/>
  <c r="Z244" i="3" a="1"/>
  <c r="Z244" i="3" s="1"/>
  <c r="Z262" i="3" a="1"/>
  <c r="Z262" i="3" s="1"/>
  <c r="Z269" i="3" a="1"/>
  <c r="Z269" i="3" s="1"/>
  <c r="Z272" i="3" a="1"/>
  <c r="Z272" i="3" s="1"/>
  <c r="Z279" i="3" a="1"/>
  <c r="Z279" i="3" s="1"/>
  <c r="Z282" i="3" a="1"/>
  <c r="Z282" i="3" s="1"/>
  <c r="Z287" i="3" a="1"/>
  <c r="Z287" i="3" s="1"/>
  <c r="Z295" i="3" a="1"/>
  <c r="Z295" i="3" s="1"/>
  <c r="Z210" i="3" a="1"/>
  <c r="Z210" i="3" s="1"/>
  <c r="Z255" i="3" a="1"/>
  <c r="Z255" i="3" s="1"/>
  <c r="Z302" i="3" a="1"/>
  <c r="Z302" i="3" s="1"/>
  <c r="Z215" i="3" a="1"/>
  <c r="Z215" i="3" s="1"/>
  <c r="Z263" i="3" a="1"/>
  <c r="Z263" i="3" s="1"/>
  <c r="Z270" i="3" a="1"/>
  <c r="Z270" i="3" s="1"/>
  <c r="Z300" i="3" a="1"/>
  <c r="Z300" i="3" s="1"/>
  <c r="Z305" i="3" a="1"/>
  <c r="Z305" i="3" s="1"/>
  <c r="Z310" i="3" a="1"/>
  <c r="Z310" i="3" s="1"/>
  <c r="Z332" i="3" a="1"/>
  <c r="Z332" i="3" s="1"/>
  <c r="Z362" i="3" a="1"/>
  <c r="Z362" i="3" s="1"/>
  <c r="Z369" i="3" a="1"/>
  <c r="Z369" i="3" s="1"/>
  <c r="Z379" i="3" a="1"/>
  <c r="Z379" i="3" s="1"/>
  <c r="Z420" i="3" a="1"/>
  <c r="Z420" i="3" s="1"/>
  <c r="Z274" i="3" a="1"/>
  <c r="Z274" i="3" s="1"/>
  <c r="Z353" i="3" a="1"/>
  <c r="Z353" i="3" s="1"/>
  <c r="Z375" i="3" a="1"/>
  <c r="Z375" i="3" s="1"/>
  <c r="Z315" i="3" a="1"/>
  <c r="Z315" i="3" s="1"/>
  <c r="Z337" i="3" a="1"/>
  <c r="Z337" i="3" s="1"/>
  <c r="Z340" i="3" a="1"/>
  <c r="Z340" i="3" s="1"/>
  <c r="Z328" i="3" a="1"/>
  <c r="Z328" i="3" s="1"/>
  <c r="Z367" i="3" a="1"/>
  <c r="Z367" i="3" s="1"/>
  <c r="Z368" i="3" a="1"/>
  <c r="Z368" i="3" s="1"/>
  <c r="Z335" i="3" a="1"/>
  <c r="Z335" i="3" s="1"/>
  <c r="Z347" i="3" a="1"/>
  <c r="Z347" i="3" s="1"/>
  <c r="Z354" i="3" a="1"/>
  <c r="Z354" i="3" s="1"/>
  <c r="Z359" i="3" a="1"/>
  <c r="Z359" i="3" s="1"/>
  <c r="Z324" i="3" a="1"/>
  <c r="Z324" i="3" s="1"/>
  <c r="Z338" i="3" a="1"/>
  <c r="Z338" i="3" s="1"/>
  <c r="Z344" i="3" a="1"/>
  <c r="Z344" i="3" s="1"/>
  <c r="Z348" i="3" a="1"/>
  <c r="Z348" i="3" s="1"/>
  <c r="Z254" i="3" a="1"/>
  <c r="Z254" i="3" s="1"/>
  <c r="Z309" i="3" a="1"/>
  <c r="Z309" i="3" s="1"/>
  <c r="Z343" i="3" a="1"/>
  <c r="Z343" i="3" s="1"/>
  <c r="Z345" i="3" a="1"/>
  <c r="Z345" i="3" s="1"/>
  <c r="Z349" i="3" a="1"/>
  <c r="Z349" i="3" s="1"/>
  <c r="Z357" i="3" a="1"/>
  <c r="Z357" i="3" s="1"/>
  <c r="Z372" i="3" a="1"/>
  <c r="Z372" i="3" s="1"/>
  <c r="Z247" i="3" a="1"/>
  <c r="Z247" i="3" s="1"/>
  <c r="Z314" i="3" a="1"/>
  <c r="Z314" i="3" s="1"/>
  <c r="Z342" i="3" a="1"/>
  <c r="Z342" i="3" s="1"/>
  <c r="Z364" i="3" a="1"/>
  <c r="Z364" i="3" s="1"/>
  <c r="Z365" i="3" a="1"/>
  <c r="Z365" i="3" s="1"/>
  <c r="Z329" i="3" a="1"/>
  <c r="Z329" i="3" s="1"/>
  <c r="Z350" i="3" a="1"/>
  <c r="Z350" i="3" s="1"/>
  <c r="Z363" i="3" a="1"/>
  <c r="Z363" i="3" s="1"/>
  <c r="Z292" i="3" a="1"/>
  <c r="Z292" i="3" s="1"/>
  <c r="Z327" i="3" a="1"/>
  <c r="Z327" i="3" s="1"/>
  <c r="Z355" i="3" a="1"/>
  <c r="Z355" i="3" s="1"/>
  <c r="Z358" i="3" a="1"/>
  <c r="Z358" i="3" s="1"/>
  <c r="Z313" i="3" a="1"/>
  <c r="Z313" i="3" s="1"/>
  <c r="Z319" i="3" a="1"/>
  <c r="Z319" i="3" s="1"/>
  <c r="Z325" i="3" a="1"/>
  <c r="Z325" i="3" s="1"/>
  <c r="Z339" i="3" a="1"/>
  <c r="Z339" i="3" s="1"/>
  <c r="Z388" i="3" a="1"/>
  <c r="Z388" i="3" s="1"/>
  <c r="Z399" i="3" a="1"/>
  <c r="Z399" i="3" s="1"/>
  <c r="Z434" i="3" a="1"/>
  <c r="Z434" i="3" s="1"/>
  <c r="Z460" i="3" a="1"/>
  <c r="Z460" i="3" s="1"/>
  <c r="Z484" i="3" a="1"/>
  <c r="Z484" i="3" s="1"/>
  <c r="Z235" i="3" a="1"/>
  <c r="Z235" i="3" s="1"/>
  <c r="Z402" i="3" a="1"/>
  <c r="Z402" i="3" s="1"/>
  <c r="Z433" i="3" a="1"/>
  <c r="Z433" i="3" s="1"/>
  <c r="Z435" i="3" a="1"/>
  <c r="Z435" i="3" s="1"/>
  <c r="Z250" i="3" a="1"/>
  <c r="Z250" i="3" s="1"/>
  <c r="Z373" i="3" a="1"/>
  <c r="Z373" i="3" s="1"/>
  <c r="Z385" i="3" a="1"/>
  <c r="Z385" i="3" s="1"/>
  <c r="Z398" i="3" a="1"/>
  <c r="Z398" i="3" s="1"/>
  <c r="Z417" i="3" a="1"/>
  <c r="Z417" i="3" s="1"/>
  <c r="Z442" i="3" a="1"/>
  <c r="Z442" i="3" s="1"/>
  <c r="Z393" i="3" a="1"/>
  <c r="Z393" i="3" s="1"/>
  <c r="Z395" i="3" a="1"/>
  <c r="Z395" i="3" s="1"/>
  <c r="Z405" i="3" a="1"/>
  <c r="Z405" i="3" s="1"/>
  <c r="Z408" i="3" a="1"/>
  <c r="Z408" i="3" s="1"/>
  <c r="Z424" i="3" a="1"/>
  <c r="Z424" i="3" s="1"/>
  <c r="Z432" i="3" a="1"/>
  <c r="Z432" i="3" s="1"/>
  <c r="Z323" i="3" a="1"/>
  <c r="Z323" i="3" s="1"/>
  <c r="Z374" i="3" a="1"/>
  <c r="Z374" i="3" s="1"/>
  <c r="Z390" i="3" a="1"/>
  <c r="Z390" i="3" s="1"/>
  <c r="Z415" i="3" a="1"/>
  <c r="Z415" i="3" s="1"/>
  <c r="Z423" i="3" a="1"/>
  <c r="Z423" i="3" s="1"/>
  <c r="Z425" i="3" a="1"/>
  <c r="Z425" i="3" s="1"/>
  <c r="Z360" i="3" a="1"/>
  <c r="Z360" i="3" s="1"/>
  <c r="Z382" i="3" a="1"/>
  <c r="Z382" i="3" s="1"/>
  <c r="Z397" i="3" a="1"/>
  <c r="Z397" i="3" s="1"/>
  <c r="Z404" i="3" a="1"/>
  <c r="Z404" i="3" s="1"/>
  <c r="Z422" i="3" a="1"/>
  <c r="Z422" i="3" s="1"/>
  <c r="Z387" i="3" a="1"/>
  <c r="Z387" i="3" s="1"/>
  <c r="Z400" i="3" a="1"/>
  <c r="Z400" i="3" s="1"/>
  <c r="Z430" i="3" a="1"/>
  <c r="Z430" i="3" s="1"/>
  <c r="Z334" i="3" a="1"/>
  <c r="Z334" i="3" s="1"/>
  <c r="Z370" i="3" a="1"/>
  <c r="Z370" i="3" s="1"/>
  <c r="Z384" i="3" a="1"/>
  <c r="Z384" i="3" s="1"/>
  <c r="Z392" i="3" a="1"/>
  <c r="Z392" i="3" s="1"/>
  <c r="Z403" i="3" a="1"/>
  <c r="Z403" i="3" s="1"/>
  <c r="Z410" i="3" a="1"/>
  <c r="Z410" i="3" s="1"/>
  <c r="Z414" i="3" a="1"/>
  <c r="Z414" i="3" s="1"/>
  <c r="Z378" i="3" a="1"/>
  <c r="Z378" i="3" s="1"/>
  <c r="Z389" i="3" a="1"/>
  <c r="Z389" i="3" s="1"/>
  <c r="Z394" i="3" a="1"/>
  <c r="Z394" i="3" s="1"/>
  <c r="Z407" i="3" a="1"/>
  <c r="Z407" i="3" s="1"/>
  <c r="Z409" i="3" a="1"/>
  <c r="Z409" i="3" s="1"/>
  <c r="Z413" i="3" a="1"/>
  <c r="Z413" i="3" s="1"/>
  <c r="Z320" i="3" a="1"/>
  <c r="Z320" i="3" s="1"/>
  <c r="Z352" i="3" a="1"/>
  <c r="Z352" i="3" s="1"/>
  <c r="Z377" i="3" a="1"/>
  <c r="Z377" i="3" s="1"/>
  <c r="Z428" i="3" a="1"/>
  <c r="Z428" i="3" s="1"/>
  <c r="Z490" i="3" a="1"/>
  <c r="Z490" i="3" s="1"/>
  <c r="Z497" i="3" a="1"/>
  <c r="Z497" i="3" s="1"/>
  <c r="Z503" i="3" a="1"/>
  <c r="Z503" i="3" s="1"/>
  <c r="Z509" i="3" a="1"/>
  <c r="Z509" i="3" s="1"/>
  <c r="Z515" i="3" a="1"/>
  <c r="Z515" i="3" s="1"/>
  <c r="Z55" i="3" a="1"/>
  <c r="Z55" i="3" s="1"/>
  <c r="Z429" i="3" a="1"/>
  <c r="Z429" i="3" s="1"/>
  <c r="Z448" i="3" a="1"/>
  <c r="Z448" i="3" s="1"/>
  <c r="Z452" i="3" a="1"/>
  <c r="Z452" i="3" s="1"/>
  <c r="Z469" i="3" a="1"/>
  <c r="Z469" i="3" s="1"/>
  <c r="Z457" i="3" a="1"/>
  <c r="Z457" i="3" s="1"/>
  <c r="Z464" i="3" a="1"/>
  <c r="Z464" i="3" s="1"/>
  <c r="Z473" i="3" a="1"/>
  <c r="Z473" i="3" s="1"/>
  <c r="Z475" i="3" a="1"/>
  <c r="Z475" i="3" s="1"/>
  <c r="Z479" i="3" a="1"/>
  <c r="Z479" i="3" s="1"/>
  <c r="Z482" i="3" a="1"/>
  <c r="Z482" i="3" s="1"/>
  <c r="Z489" i="3" a="1"/>
  <c r="Z489" i="3" s="1"/>
  <c r="Z502" i="3" a="1"/>
  <c r="Z502" i="3" s="1"/>
  <c r="Z508" i="3" a="1"/>
  <c r="Z508" i="3" s="1"/>
  <c r="Z514" i="3" a="1"/>
  <c r="Z514" i="3" s="1"/>
  <c r="Z520" i="3" a="1"/>
  <c r="Z520" i="3" s="1"/>
  <c r="Z525" i="3" a="1"/>
  <c r="Z525" i="3" s="1"/>
  <c r="Z527" i="3" a="1"/>
  <c r="Z527" i="3" s="1"/>
  <c r="Z418" i="3" a="1"/>
  <c r="Z418" i="3" s="1"/>
  <c r="Z440" i="3" a="1"/>
  <c r="Z440" i="3" s="1"/>
  <c r="Z444" i="3" a="1"/>
  <c r="Z444" i="3" s="1"/>
  <c r="Z459" i="3" a="1"/>
  <c r="Z459" i="3" s="1"/>
  <c r="Z488" i="3" a="1"/>
  <c r="Z488" i="3" s="1"/>
  <c r="Z383" i="3" a="1"/>
  <c r="Z383" i="3" s="1"/>
  <c r="Z427" i="3" a="1"/>
  <c r="Z427" i="3" s="1"/>
  <c r="Z437" i="3" a="1"/>
  <c r="Z437" i="3" s="1"/>
  <c r="Z447" i="3" a="1"/>
  <c r="Z447" i="3" s="1"/>
  <c r="Z468" i="3" a="1"/>
  <c r="Z468" i="3" s="1"/>
  <c r="Z419" i="3" a="1"/>
  <c r="Z419" i="3" s="1"/>
  <c r="Z443" i="3" a="1"/>
  <c r="Z443" i="3" s="1"/>
  <c r="Z454" i="3" a="1"/>
  <c r="Z454" i="3" s="1"/>
  <c r="Z463" i="3" a="1"/>
  <c r="Z463" i="3" s="1"/>
  <c r="Z478" i="3" a="1"/>
  <c r="Z478" i="3" s="1"/>
  <c r="Z483" i="3" a="1"/>
  <c r="Z483" i="3" s="1"/>
  <c r="Z487" i="3" a="1"/>
  <c r="Z487" i="3" s="1"/>
  <c r="Z450" i="3" a="1"/>
  <c r="Z450" i="3" s="1"/>
  <c r="Z458" i="3" a="1"/>
  <c r="Z458" i="3" s="1"/>
  <c r="Z470" i="3" a="1"/>
  <c r="Z470" i="3" s="1"/>
  <c r="Z474" i="3" a="1"/>
  <c r="Z474" i="3" s="1"/>
  <c r="Z492" i="3" a="1"/>
  <c r="Z492" i="3" s="1"/>
  <c r="Z438" i="3" a="1"/>
  <c r="Z438" i="3" s="1"/>
  <c r="Z453" i="3" a="1"/>
  <c r="Z453" i="3" s="1"/>
  <c r="Z465" i="3" a="1"/>
  <c r="Z465" i="3" s="1"/>
  <c r="Z485" i="3" a="1"/>
  <c r="Z485" i="3" s="1"/>
  <c r="Z380" i="3" a="1"/>
  <c r="Z380" i="3" s="1"/>
  <c r="Z412" i="3" a="1"/>
  <c r="Z412" i="3" s="1"/>
  <c r="Z467" i="3" a="1"/>
  <c r="Z467" i="3" s="1"/>
  <c r="Z472" i="3" a="1"/>
  <c r="Z472" i="3" s="1"/>
  <c r="Z480" i="3" a="1"/>
  <c r="Z480" i="3" s="1"/>
  <c r="Z500" i="3" a="1"/>
  <c r="Z500" i="3" s="1"/>
  <c r="Z53" i="3" a="1"/>
  <c r="Z53" i="3" s="1"/>
  <c r="Z449" i="3" a="1"/>
  <c r="Z449" i="3" s="1"/>
  <c r="Z477" i="3" a="1"/>
  <c r="Z477" i="3" s="1"/>
  <c r="Z493" i="3" a="1"/>
  <c r="Z493" i="3" s="1"/>
  <c r="Z512" i="3" a="1"/>
  <c r="Z512" i="3" s="1"/>
  <c r="Z534" i="3" a="1"/>
  <c r="Z534" i="3" s="1"/>
  <c r="Z535" i="3" a="1"/>
  <c r="Z535" i="3" s="1"/>
  <c r="Z54" i="3" a="1"/>
  <c r="Z54" i="3" s="1"/>
  <c r="Z47" i="3" a="1"/>
  <c r="Z47" i="3" s="1"/>
  <c r="Z445" i="3" a="1"/>
  <c r="Z445" i="3" s="1"/>
  <c r="Z504" i="3" a="1"/>
  <c r="Z504" i="3" s="1"/>
  <c r="Z513" i="3" a="1"/>
  <c r="Z513" i="3" s="1"/>
  <c r="Z529" i="3" a="1"/>
  <c r="Z529" i="3" s="1"/>
  <c r="Z530" i="3" a="1"/>
  <c r="Z530" i="3" s="1"/>
  <c r="Z539" i="3" a="1"/>
  <c r="Z539" i="3" s="1"/>
  <c r="Z505" i="3" a="1"/>
  <c r="Z505" i="3" s="1"/>
  <c r="Z528" i="3" a="1"/>
  <c r="Z528" i="3" s="1"/>
  <c r="Z544" i="3" a="1"/>
  <c r="Z544" i="3" s="1"/>
  <c r="Z538" i="3" a="1"/>
  <c r="Z538" i="3" s="1"/>
  <c r="Z455" i="3" a="1"/>
  <c r="Z455" i="3" s="1"/>
  <c r="Z499" i="3" a="1"/>
  <c r="Z499" i="3" s="1"/>
  <c r="Z507" i="3" a="1"/>
  <c r="Z507" i="3" s="1"/>
  <c r="Z522" i="3" a="1"/>
  <c r="Z522" i="3" s="1"/>
  <c r="Z532" i="3" a="1"/>
  <c r="Z532" i="3" s="1"/>
  <c r="Z533" i="3" a="1"/>
  <c r="Z533" i="3" s="1"/>
  <c r="Z523" i="3" a="1"/>
  <c r="Z523" i="3" s="1"/>
  <c r="Z543" i="3" a="1"/>
  <c r="Z543" i="3" s="1"/>
  <c r="Z494" i="3" a="1"/>
  <c r="Z494" i="3" s="1"/>
  <c r="Z495" i="3" a="1"/>
  <c r="Z495" i="3" s="1"/>
  <c r="Z524" i="3" a="1"/>
  <c r="Z524" i="3" s="1"/>
  <c r="Z537" i="3" a="1"/>
  <c r="Z537" i="3" s="1"/>
  <c r="Z542" i="3" a="1"/>
  <c r="Z542" i="3" s="1"/>
  <c r="Z545" i="3" a="1"/>
  <c r="Z545" i="3" s="1"/>
  <c r="Z517" i="3" a="1"/>
  <c r="Z517" i="3" s="1"/>
  <c r="Z498" i="3" a="1"/>
  <c r="Z498" i="3" s="1"/>
  <c r="Z518" i="3" a="1"/>
  <c r="Z518" i="3" s="1"/>
  <c r="Z52" i="3" a="1"/>
  <c r="Z52" i="3" s="1"/>
  <c r="Z519" i="3" a="1"/>
  <c r="Z519" i="3" s="1"/>
  <c r="Z439" i="3" a="1"/>
  <c r="Z439" i="3" s="1"/>
  <c r="Z50" i="3" a="1"/>
  <c r="Z50" i="3" s="1"/>
  <c r="Z49" i="3" a="1"/>
  <c r="Z49" i="3" s="1"/>
  <c r="Z48" i="3" a="1"/>
  <c r="Z48" i="3" s="1"/>
  <c r="Z510" i="3" a="1"/>
  <c r="Z510" i="3" s="1"/>
  <c r="Z540" i="3" a="1"/>
  <c r="Z540" i="3" s="1"/>
  <c r="Z462" i="3" a="1"/>
  <c r="Z462" i="3" s="1"/>
  <c r="N29" i="3"/>
  <c r="N62" i="3" a="1"/>
  <c r="N62" i="3" s="1"/>
  <c r="N69" i="3" a="1"/>
  <c r="N69" i="3" s="1"/>
  <c r="N74" i="3" a="1"/>
  <c r="N74" i="3" s="1"/>
  <c r="N63" i="3" a="1"/>
  <c r="N63" i="3" s="1"/>
  <c r="N58" i="3" a="1"/>
  <c r="N58" i="3" s="1"/>
  <c r="N64" i="3" a="1"/>
  <c r="N64" i="3" s="1"/>
  <c r="N65" i="3" a="1"/>
  <c r="N65" i="3" s="1"/>
  <c r="N59" i="3" a="1"/>
  <c r="N59" i="3" s="1"/>
  <c r="N60" i="3" a="1"/>
  <c r="N60" i="3" s="1"/>
  <c r="N67" i="3" a="1"/>
  <c r="N67" i="3" s="1"/>
  <c r="N113" i="3" a="1"/>
  <c r="N113" i="3" s="1"/>
  <c r="N132" i="3" a="1"/>
  <c r="N132" i="3" s="1"/>
  <c r="N135" i="3" a="1"/>
  <c r="N135" i="3" s="1"/>
  <c r="N150" i="3" a="1"/>
  <c r="N150" i="3" s="1"/>
  <c r="N153" i="3" a="1"/>
  <c r="N153" i="3" s="1"/>
  <c r="N162" i="3" a="1"/>
  <c r="N162" i="3" s="1"/>
  <c r="N92" i="3" a="1"/>
  <c r="N92" i="3" s="1"/>
  <c r="N105" i="3" a="1"/>
  <c r="N105" i="3" s="1"/>
  <c r="N110" i="3" a="1"/>
  <c r="N110" i="3" s="1"/>
  <c r="N117" i="3" a="1"/>
  <c r="N117" i="3" s="1"/>
  <c r="N120" i="3" a="1"/>
  <c r="N120" i="3" s="1"/>
  <c r="N125" i="3" a="1"/>
  <c r="N125" i="3" s="1"/>
  <c r="N97" i="3" a="1"/>
  <c r="N97" i="3" s="1"/>
  <c r="N115" i="3" a="1"/>
  <c r="N115" i="3" s="1"/>
  <c r="N82" i="3" a="1"/>
  <c r="N82" i="3" s="1"/>
  <c r="N89" i="3" a="1"/>
  <c r="N89" i="3" s="1"/>
  <c r="N98" i="3" a="1"/>
  <c r="N98" i="3" s="1"/>
  <c r="N99" i="3" a="1"/>
  <c r="N99" i="3" s="1"/>
  <c r="N100" i="3" a="1"/>
  <c r="N100" i="3" s="1"/>
  <c r="N77" i="3" a="1"/>
  <c r="N77" i="3" s="1"/>
  <c r="N78" i="3" a="1"/>
  <c r="N78" i="3" s="1"/>
  <c r="N127" i="3" a="1"/>
  <c r="N127" i="3" s="1"/>
  <c r="N68" i="3" a="1"/>
  <c r="N68" i="3" s="1"/>
  <c r="N107" i="3" a="1"/>
  <c r="N107" i="3" s="1"/>
  <c r="N118" i="3" a="1"/>
  <c r="N118" i="3" s="1"/>
  <c r="N70" i="3" a="1"/>
  <c r="N70" i="3" s="1"/>
  <c r="N102" i="3" a="1"/>
  <c r="N102" i="3" s="1"/>
  <c r="N109" i="3" a="1"/>
  <c r="N109" i="3" s="1"/>
  <c r="N112" i="3" a="1"/>
  <c r="N112" i="3" s="1"/>
  <c r="N79" i="3" a="1"/>
  <c r="N79" i="3" s="1"/>
  <c r="N85" i="3" a="1"/>
  <c r="N85" i="3" s="1"/>
  <c r="N95" i="3" a="1"/>
  <c r="N95" i="3" s="1"/>
  <c r="N114" i="3" a="1"/>
  <c r="N114" i="3" s="1"/>
  <c r="N73" i="3" a="1"/>
  <c r="N73" i="3" s="1"/>
  <c r="N84" i="3" a="1"/>
  <c r="N84" i="3" s="1"/>
  <c r="N88" i="3" a="1"/>
  <c r="N88" i="3" s="1"/>
  <c r="N103" i="3" a="1"/>
  <c r="N103" i="3" s="1"/>
  <c r="N122" i="3" a="1"/>
  <c r="N122" i="3" s="1"/>
  <c r="N90" i="3" a="1"/>
  <c r="N90" i="3" s="1"/>
  <c r="N94" i="3" a="1"/>
  <c r="N94" i="3" s="1"/>
  <c r="N119" i="3" a="1"/>
  <c r="N119" i="3" s="1"/>
  <c r="N80" i="3" a="1"/>
  <c r="N80" i="3" s="1"/>
  <c r="N93" i="3" a="1"/>
  <c r="N93" i="3" s="1"/>
  <c r="N104" i="3" a="1"/>
  <c r="N104" i="3" s="1"/>
  <c r="N123" i="3" a="1"/>
  <c r="N123" i="3" s="1"/>
  <c r="N145" i="3" a="1"/>
  <c r="N145" i="3" s="1"/>
  <c r="N147" i="3" a="1"/>
  <c r="N147" i="3" s="1"/>
  <c r="N158" i="3" a="1"/>
  <c r="N158" i="3" s="1"/>
  <c r="N164" i="3" a="1"/>
  <c r="N164" i="3" s="1"/>
  <c r="N172" i="3" a="1"/>
  <c r="N172" i="3" s="1"/>
  <c r="N213" i="3" a="1"/>
  <c r="N213" i="3" s="1"/>
  <c r="N220" i="3" a="1"/>
  <c r="N220" i="3" s="1"/>
  <c r="N235" i="3" a="1"/>
  <c r="N235" i="3" s="1"/>
  <c r="N137" i="3" a="1"/>
  <c r="N137" i="3" s="1"/>
  <c r="N152" i="3" a="1"/>
  <c r="N152" i="3" s="1"/>
  <c r="N169" i="3" a="1"/>
  <c r="N169" i="3" s="1"/>
  <c r="N87" i="3" a="1"/>
  <c r="N87" i="3" s="1"/>
  <c r="N128" i="3" a="1"/>
  <c r="N128" i="3" s="1"/>
  <c r="N133" i="3" a="1"/>
  <c r="N133" i="3" s="1"/>
  <c r="N142" i="3" a="1"/>
  <c r="N142" i="3" s="1"/>
  <c r="N163" i="3" a="1"/>
  <c r="N163" i="3" s="1"/>
  <c r="N177" i="3" a="1"/>
  <c r="N177" i="3" s="1"/>
  <c r="N83" i="3" a="1"/>
  <c r="N83" i="3" s="1"/>
  <c r="N139" i="3" a="1"/>
  <c r="N139" i="3" s="1"/>
  <c r="N144" i="3" a="1"/>
  <c r="N144" i="3" s="1"/>
  <c r="N157" i="3" a="1"/>
  <c r="N157" i="3" s="1"/>
  <c r="N168" i="3" a="1"/>
  <c r="N168" i="3" s="1"/>
  <c r="N173" i="3" a="1"/>
  <c r="N173" i="3" s="1"/>
  <c r="N178" i="3" a="1"/>
  <c r="N178" i="3" s="1"/>
  <c r="N183" i="3" a="1"/>
  <c r="N183" i="3" s="1"/>
  <c r="N188" i="3" a="1"/>
  <c r="N188" i="3" s="1"/>
  <c r="N124" i="3" a="1"/>
  <c r="N124" i="3" s="1"/>
  <c r="N167" i="3" a="1"/>
  <c r="N167" i="3" s="1"/>
  <c r="N72" i="3" a="1"/>
  <c r="N72" i="3" s="1"/>
  <c r="N108" i="3" a="1"/>
  <c r="N108" i="3" s="1"/>
  <c r="N130" i="3" a="1"/>
  <c r="N130" i="3" s="1"/>
  <c r="N185" i="3" a="1"/>
  <c r="N185" i="3" s="1"/>
  <c r="N138" i="3" a="1"/>
  <c r="N138" i="3" s="1"/>
  <c r="N148" i="3" a="1"/>
  <c r="N148" i="3" s="1"/>
  <c r="N170" i="3" a="1"/>
  <c r="N170" i="3" s="1"/>
  <c r="N174" i="3" a="1"/>
  <c r="N174" i="3" s="1"/>
  <c r="N179" i="3" a="1"/>
  <c r="N179" i="3" s="1"/>
  <c r="N57" i="3" a="1"/>
  <c r="N57" i="3" s="1"/>
  <c r="N155" i="3" a="1"/>
  <c r="N155" i="3" s="1"/>
  <c r="N160" i="3" a="1"/>
  <c r="N160" i="3" s="1"/>
  <c r="N129" i="3" a="1"/>
  <c r="N129" i="3" s="1"/>
  <c r="N143" i="3" a="1"/>
  <c r="N143" i="3" s="1"/>
  <c r="N165" i="3" a="1"/>
  <c r="N165" i="3" s="1"/>
  <c r="N175" i="3" a="1"/>
  <c r="N175" i="3" s="1"/>
  <c r="N184" i="3" a="1"/>
  <c r="N184" i="3" s="1"/>
  <c r="N75" i="3" a="1"/>
  <c r="N75" i="3" s="1"/>
  <c r="N149" i="3" a="1"/>
  <c r="N149" i="3" s="1"/>
  <c r="N159" i="3" a="1"/>
  <c r="N159" i="3" s="1"/>
  <c r="N182" i="3" a="1"/>
  <c r="N182" i="3" s="1"/>
  <c r="N193" i="3" a="1"/>
  <c r="N193" i="3" s="1"/>
  <c r="N197" i="3" a="1"/>
  <c r="N197" i="3" s="1"/>
  <c r="N198" i="3" a="1"/>
  <c r="N198" i="3" s="1"/>
  <c r="N202" i="3" a="1"/>
  <c r="N202" i="3" s="1"/>
  <c r="N222" i="3" a="1"/>
  <c r="N222" i="3" s="1"/>
  <c r="N229" i="3" a="1"/>
  <c r="N229" i="3" s="1"/>
  <c r="N245" i="3" a="1"/>
  <c r="N245" i="3" s="1"/>
  <c r="N293" i="3" a="1"/>
  <c r="N293" i="3" s="1"/>
  <c r="N204" i="3" a="1"/>
  <c r="N204" i="3" s="1"/>
  <c r="N207" i="3" a="1"/>
  <c r="N207" i="3" s="1"/>
  <c r="N214" i="3" a="1"/>
  <c r="N214" i="3" s="1"/>
  <c r="N218" i="3" a="1"/>
  <c r="N218" i="3" s="1"/>
  <c r="N239" i="3" a="1"/>
  <c r="N239" i="3" s="1"/>
  <c r="N180" i="3" a="1"/>
  <c r="N180" i="3" s="1"/>
  <c r="N209" i="3" a="1"/>
  <c r="N209" i="3" s="1"/>
  <c r="N234" i="3" a="1"/>
  <c r="N234" i="3" s="1"/>
  <c r="N242" i="3" a="1"/>
  <c r="N242" i="3" s="1"/>
  <c r="N247" i="3" a="1"/>
  <c r="N247" i="3" s="1"/>
  <c r="N187" i="3" a="1"/>
  <c r="N187" i="3" s="1"/>
  <c r="N194" i="3" a="1"/>
  <c r="N194" i="3" s="1"/>
  <c r="N199" i="3" a="1"/>
  <c r="N199" i="3" s="1"/>
  <c r="N223" i="3" a="1"/>
  <c r="N223" i="3" s="1"/>
  <c r="N227" i="3" a="1"/>
  <c r="N227" i="3" s="1"/>
  <c r="N232" i="3" a="1"/>
  <c r="N232" i="3" s="1"/>
  <c r="N244" i="3" a="1"/>
  <c r="N244" i="3" s="1"/>
  <c r="N134" i="3" a="1"/>
  <c r="N134" i="3" s="1"/>
  <c r="N225" i="3" a="1"/>
  <c r="N225" i="3" s="1"/>
  <c r="N237" i="3" a="1"/>
  <c r="N237" i="3" s="1"/>
  <c r="N240" i="3" a="1"/>
  <c r="N240" i="3" s="1"/>
  <c r="N154" i="3" a="1"/>
  <c r="N154" i="3" s="1"/>
  <c r="N190" i="3" a="1"/>
  <c r="N190" i="3" s="1"/>
  <c r="N203" i="3" a="1"/>
  <c r="N203" i="3" s="1"/>
  <c r="N208" i="3" a="1"/>
  <c r="N208" i="3" s="1"/>
  <c r="N210" i="3" a="1"/>
  <c r="N210" i="3" s="1"/>
  <c r="N215" i="3" a="1"/>
  <c r="N215" i="3" s="1"/>
  <c r="N217" i="3" a="1"/>
  <c r="N217" i="3" s="1"/>
  <c r="N219" i="3" a="1"/>
  <c r="N219" i="3" s="1"/>
  <c r="N230" i="3" a="1"/>
  <c r="N230" i="3" s="1"/>
  <c r="N140" i="3" a="1"/>
  <c r="N140" i="3" s="1"/>
  <c r="N192" i="3" a="1"/>
  <c r="N192" i="3" s="1"/>
  <c r="N228" i="3" a="1"/>
  <c r="N228" i="3" s="1"/>
  <c r="N195" i="3" a="1"/>
  <c r="N195" i="3" s="1"/>
  <c r="N205" i="3" a="1"/>
  <c r="N205" i="3" s="1"/>
  <c r="N233" i="3" a="1"/>
  <c r="N233" i="3" s="1"/>
  <c r="N238" i="3" a="1"/>
  <c r="N238" i="3" s="1"/>
  <c r="N200" i="3" a="1"/>
  <c r="N200" i="3" s="1"/>
  <c r="N212" i="3" a="1"/>
  <c r="N212" i="3" s="1"/>
  <c r="N254" i="3" a="1"/>
  <c r="N254" i="3" s="1"/>
  <c r="N273" i="3" a="1"/>
  <c r="N273" i="3" s="1"/>
  <c r="N289" i="3" a="1"/>
  <c r="N289" i="3" s="1"/>
  <c r="N303" i="3" a="1"/>
  <c r="N303" i="3" s="1"/>
  <c r="N307" i="3" a="1"/>
  <c r="N307" i="3" s="1"/>
  <c r="N317" i="3" a="1"/>
  <c r="N317" i="3" s="1"/>
  <c r="N329" i="3" a="1"/>
  <c r="N329" i="3" s="1"/>
  <c r="N332" i="3" a="1"/>
  <c r="N332" i="3" s="1"/>
  <c r="N335" i="3" a="1"/>
  <c r="N335" i="3" s="1"/>
  <c r="N250" i="3" a="1"/>
  <c r="N250" i="3" s="1"/>
  <c r="N258" i="3" a="1"/>
  <c r="N258" i="3" s="1"/>
  <c r="N265" i="3" a="1"/>
  <c r="N265" i="3" s="1"/>
  <c r="N312" i="3" a="1"/>
  <c r="N312" i="3" s="1"/>
  <c r="N243" i="3" a="1"/>
  <c r="N243" i="3" s="1"/>
  <c r="N275" i="3" a="1"/>
  <c r="N275" i="3" s="1"/>
  <c r="N278" i="3" a="1"/>
  <c r="N278" i="3" s="1"/>
  <c r="N284" i="3" a="1"/>
  <c r="N284" i="3" s="1"/>
  <c r="N299" i="3" a="1"/>
  <c r="N299" i="3" s="1"/>
  <c r="N313" i="3" a="1"/>
  <c r="N313" i="3" s="1"/>
  <c r="N318" i="3" a="1"/>
  <c r="N318" i="3" s="1"/>
  <c r="N257" i="3" a="1"/>
  <c r="N257" i="3" s="1"/>
  <c r="N259" i="3" a="1"/>
  <c r="N259" i="3" s="1"/>
  <c r="N290" i="3" a="1"/>
  <c r="N290" i="3" s="1"/>
  <c r="N294" i="3" a="1"/>
  <c r="N294" i="3" s="1"/>
  <c r="N260" i="3" a="1"/>
  <c r="N260" i="3" s="1"/>
  <c r="N267" i="3" a="1"/>
  <c r="N267" i="3" s="1"/>
  <c r="N272" i="3" a="1"/>
  <c r="N272" i="3" s="1"/>
  <c r="N297" i="3" a="1"/>
  <c r="N297" i="3" s="1"/>
  <c r="N252" i="3" a="1"/>
  <c r="N252" i="3" s="1"/>
  <c r="N253" i="3" a="1"/>
  <c r="N253" i="3" s="1"/>
  <c r="N287" i="3" a="1"/>
  <c r="N287" i="3" s="1"/>
  <c r="N304" i="3" a="1"/>
  <c r="N304" i="3" s="1"/>
  <c r="N189" i="3" a="1"/>
  <c r="N189" i="3" s="1"/>
  <c r="N268" i="3" a="1"/>
  <c r="N268" i="3" s="1"/>
  <c r="N277" i="3" a="1"/>
  <c r="N277" i="3" s="1"/>
  <c r="N280" i="3" a="1"/>
  <c r="N280" i="3" s="1"/>
  <c r="N283" i="3" a="1"/>
  <c r="N283" i="3" s="1"/>
  <c r="N295" i="3" a="1"/>
  <c r="N295" i="3" s="1"/>
  <c r="N302" i="3" a="1"/>
  <c r="N302" i="3" s="1"/>
  <c r="N224" i="3" a="1"/>
  <c r="N224" i="3" s="1"/>
  <c r="N269" i="3" a="1"/>
  <c r="N269" i="3" s="1"/>
  <c r="N274" i="3" a="1"/>
  <c r="N274" i="3" s="1"/>
  <c r="N248" i="3" a="1"/>
  <c r="N248" i="3" s="1"/>
  <c r="N262" i="3" a="1"/>
  <c r="N262" i="3" s="1"/>
  <c r="N300" i="3" a="1"/>
  <c r="N300" i="3" s="1"/>
  <c r="N263" i="3" a="1"/>
  <c r="N263" i="3" s="1"/>
  <c r="N270" i="3" a="1"/>
  <c r="N270" i="3" s="1"/>
  <c r="N292" i="3" a="1"/>
  <c r="N292" i="3" s="1"/>
  <c r="N298" i="3" a="1"/>
  <c r="N298" i="3" s="1"/>
  <c r="N305" i="3" a="1"/>
  <c r="N305" i="3" s="1"/>
  <c r="N249" i="3" a="1"/>
  <c r="N249" i="3" s="1"/>
  <c r="N255" i="3" a="1"/>
  <c r="N255" i="3" s="1"/>
  <c r="N279" i="3" a="1"/>
  <c r="N279" i="3" s="1"/>
  <c r="N282" i="3" a="1"/>
  <c r="N282" i="3" s="1"/>
  <c r="N285" i="3" a="1"/>
  <c r="N285" i="3" s="1"/>
  <c r="N288" i="3" a="1"/>
  <c r="N288" i="3" s="1"/>
  <c r="N328" i="3" a="1"/>
  <c r="N328" i="3" s="1"/>
  <c r="N340" i="3" a="1"/>
  <c r="N340" i="3" s="1"/>
  <c r="N353" i="3" a="1"/>
  <c r="N353" i="3" s="1"/>
  <c r="N359" i="3" a="1"/>
  <c r="N359" i="3" s="1"/>
  <c r="N365" i="3" a="1"/>
  <c r="N365" i="3" s="1"/>
  <c r="N378" i="3" a="1"/>
  <c r="N378" i="3" s="1"/>
  <c r="N408" i="3" a="1"/>
  <c r="N408" i="3" s="1"/>
  <c r="N424" i="3" a="1"/>
  <c r="N424" i="3" s="1"/>
  <c r="N264" i="3" a="1"/>
  <c r="N264" i="3" s="1"/>
  <c r="N372" i="3" a="1"/>
  <c r="N372" i="3" s="1"/>
  <c r="N382" i="3" a="1"/>
  <c r="N382" i="3" s="1"/>
  <c r="N310" i="3" a="1"/>
  <c r="N310" i="3" s="1"/>
  <c r="N324" i="3" a="1"/>
  <c r="N324" i="3" s="1"/>
  <c r="N354" i="3" a="1"/>
  <c r="N354" i="3" s="1"/>
  <c r="N364" i="3" a="1"/>
  <c r="N364" i="3" s="1"/>
  <c r="N333" i="3" a="1"/>
  <c r="N333" i="3" s="1"/>
  <c r="N357" i="3" a="1"/>
  <c r="N357" i="3" s="1"/>
  <c r="N363" i="3" a="1"/>
  <c r="N363" i="3" s="1"/>
  <c r="N338" i="3" a="1"/>
  <c r="N338" i="3" s="1"/>
  <c r="N315" i="3" a="1"/>
  <c r="N315" i="3" s="1"/>
  <c r="N345" i="3" a="1"/>
  <c r="N345" i="3" s="1"/>
  <c r="N347" i="3" a="1"/>
  <c r="N347" i="3" s="1"/>
  <c r="N348" i="3" a="1"/>
  <c r="N348" i="3" s="1"/>
  <c r="N349" i="3" a="1"/>
  <c r="N349" i="3" s="1"/>
  <c r="N327" i="3" a="1"/>
  <c r="N327" i="3" s="1"/>
  <c r="N344" i="3" a="1"/>
  <c r="N344" i="3" s="1"/>
  <c r="N358" i="3" a="1"/>
  <c r="N358" i="3" s="1"/>
  <c r="N370" i="3" a="1"/>
  <c r="N370" i="3" s="1"/>
  <c r="N325" i="3" a="1"/>
  <c r="N325" i="3" s="1"/>
  <c r="N342" i="3" a="1"/>
  <c r="N342" i="3" s="1"/>
  <c r="N343" i="3" a="1"/>
  <c r="N343" i="3" s="1"/>
  <c r="N350" i="3" a="1"/>
  <c r="N350" i="3" s="1"/>
  <c r="N355" i="3" a="1"/>
  <c r="N355" i="3" s="1"/>
  <c r="N360" i="3" a="1"/>
  <c r="N360" i="3" s="1"/>
  <c r="N334" i="3" a="1"/>
  <c r="N334" i="3" s="1"/>
  <c r="N339" i="3" a="1"/>
  <c r="N339" i="3" s="1"/>
  <c r="N314" i="3" a="1"/>
  <c r="N314" i="3" s="1"/>
  <c r="N319" i="3" a="1"/>
  <c r="N319" i="3" s="1"/>
  <c r="N362" i="3" a="1"/>
  <c r="N362" i="3" s="1"/>
  <c r="N368" i="3" a="1"/>
  <c r="N368" i="3" s="1"/>
  <c r="N308" i="3" a="1"/>
  <c r="N308" i="3" s="1"/>
  <c r="N322" i="3" a="1"/>
  <c r="N322" i="3" s="1"/>
  <c r="N352" i="3" a="1"/>
  <c r="N352" i="3" s="1"/>
  <c r="N367" i="3" a="1"/>
  <c r="N367" i="3" s="1"/>
  <c r="N390" i="3" a="1"/>
  <c r="N390" i="3" s="1"/>
  <c r="N415" i="3" a="1"/>
  <c r="N415" i="3" s="1"/>
  <c r="N422" i="3" a="1"/>
  <c r="N422" i="3" s="1"/>
  <c r="N467" i="3" a="1"/>
  <c r="N467" i="3" s="1"/>
  <c r="N337" i="3" a="1"/>
  <c r="N337" i="3" s="1"/>
  <c r="N430" i="3" a="1"/>
  <c r="N430" i="3" s="1"/>
  <c r="N384" i="3" a="1"/>
  <c r="N384" i="3" s="1"/>
  <c r="N387" i="3" a="1"/>
  <c r="N387" i="3" s="1"/>
  <c r="N392" i="3" a="1"/>
  <c r="N392" i="3" s="1"/>
  <c r="N397" i="3" a="1"/>
  <c r="N397" i="3" s="1"/>
  <c r="N410" i="3" a="1"/>
  <c r="N410" i="3" s="1"/>
  <c r="N414" i="3" a="1"/>
  <c r="N414" i="3" s="1"/>
  <c r="N309" i="3" a="1"/>
  <c r="N309" i="3" s="1"/>
  <c r="N323" i="3" a="1"/>
  <c r="N323" i="3" s="1"/>
  <c r="N373" i="3" a="1"/>
  <c r="N373" i="3" s="1"/>
  <c r="N374" i="3" a="1"/>
  <c r="N374" i="3" s="1"/>
  <c r="N389" i="3" a="1"/>
  <c r="N389" i="3" s="1"/>
  <c r="N403" i="3" a="1"/>
  <c r="N403" i="3" s="1"/>
  <c r="N420" i="3" a="1"/>
  <c r="N420" i="3" s="1"/>
  <c r="N429" i="3" a="1"/>
  <c r="N429" i="3" s="1"/>
  <c r="N400" i="3" a="1"/>
  <c r="N400" i="3" s="1"/>
  <c r="N407" i="3" a="1"/>
  <c r="N407" i="3" s="1"/>
  <c r="N413" i="3" a="1"/>
  <c r="N413" i="3" s="1"/>
  <c r="N375" i="3" a="1"/>
  <c r="N375" i="3" s="1"/>
  <c r="N394" i="3" a="1"/>
  <c r="N394" i="3" s="1"/>
  <c r="N419" i="3" a="1"/>
  <c r="N419" i="3" s="1"/>
  <c r="N399" i="3" a="1"/>
  <c r="N399" i="3" s="1"/>
  <c r="N402" i="3" a="1"/>
  <c r="N402" i="3" s="1"/>
  <c r="N409" i="3" a="1"/>
  <c r="N409" i="3" s="1"/>
  <c r="N418" i="3" a="1"/>
  <c r="N418" i="3" s="1"/>
  <c r="N427" i="3" a="1"/>
  <c r="N427" i="3" s="1"/>
  <c r="N428" i="3" a="1"/>
  <c r="N428" i="3" s="1"/>
  <c r="N377" i="3" a="1"/>
  <c r="N377" i="3" s="1"/>
  <c r="N330" i="3" a="1"/>
  <c r="N330" i="3" s="1"/>
  <c r="N369" i="3" a="1"/>
  <c r="N369" i="3" s="1"/>
  <c r="N383" i="3" a="1"/>
  <c r="N383" i="3" s="1"/>
  <c r="N398" i="3" a="1"/>
  <c r="N398" i="3" s="1"/>
  <c r="N412" i="3" a="1"/>
  <c r="N412" i="3" s="1"/>
  <c r="N417" i="3" a="1"/>
  <c r="N417" i="3" s="1"/>
  <c r="N320" i="3" a="1"/>
  <c r="N320" i="3" s="1"/>
  <c r="N380" i="3" a="1"/>
  <c r="N380" i="3" s="1"/>
  <c r="N388" i="3" a="1"/>
  <c r="N388" i="3" s="1"/>
  <c r="N385" i="3" a="1"/>
  <c r="N385" i="3" s="1"/>
  <c r="N393" i="3" a="1"/>
  <c r="N393" i="3" s="1"/>
  <c r="N405" i="3" a="1"/>
  <c r="N405" i="3" s="1"/>
  <c r="N423" i="3" a="1"/>
  <c r="N423" i="3" s="1"/>
  <c r="N425" i="3" a="1"/>
  <c r="N425" i="3" s="1"/>
  <c r="N459" i="3" a="1"/>
  <c r="N459" i="3" s="1"/>
  <c r="N482" i="3" a="1"/>
  <c r="N482" i="3" s="1"/>
  <c r="N535" i="3" a="1"/>
  <c r="N535" i="3" s="1"/>
  <c r="N540" i="3" a="1"/>
  <c r="N540" i="3" s="1"/>
  <c r="N447" i="3" a="1"/>
  <c r="N447" i="3" s="1"/>
  <c r="N454" i="3" a="1"/>
  <c r="N454" i="3" s="1"/>
  <c r="N473" i="3" a="1"/>
  <c r="N473" i="3" s="1"/>
  <c r="N490" i="3" a="1"/>
  <c r="N490" i="3" s="1"/>
  <c r="N500" i="3" a="1"/>
  <c r="N500" i="3" s="1"/>
  <c r="N512" i="3" a="1"/>
  <c r="N512" i="3" s="1"/>
  <c r="N518" i="3" a="1"/>
  <c r="N518" i="3" s="1"/>
  <c r="N524" i="3" a="1"/>
  <c r="N524" i="3" s="1"/>
  <c r="N443" i="3" a="1"/>
  <c r="N443" i="3" s="1"/>
  <c r="N468" i="3" a="1"/>
  <c r="N468" i="3" s="1"/>
  <c r="N478" i="3" a="1"/>
  <c r="N478" i="3" s="1"/>
  <c r="N433" i="3" a="1"/>
  <c r="N433" i="3" s="1"/>
  <c r="N440" i="3" a="1"/>
  <c r="N440" i="3" s="1"/>
  <c r="N450" i="3" a="1"/>
  <c r="N450" i="3" s="1"/>
  <c r="N463" i="3" a="1"/>
  <c r="N463" i="3" s="1"/>
  <c r="N489" i="3" a="1"/>
  <c r="N489" i="3" s="1"/>
  <c r="N499" i="3" a="1"/>
  <c r="N499" i="3" s="1"/>
  <c r="N437" i="3" a="1"/>
  <c r="N437" i="3" s="1"/>
  <c r="N453" i="3" a="1"/>
  <c r="N453" i="3" s="1"/>
  <c r="N465" i="3" a="1"/>
  <c r="N465" i="3" s="1"/>
  <c r="N470" i="3" a="1"/>
  <c r="N470" i="3" s="1"/>
  <c r="N474" i="3" a="1"/>
  <c r="N474" i="3" s="1"/>
  <c r="N483" i="3" a="1"/>
  <c r="N483" i="3" s="1"/>
  <c r="N488" i="3" a="1"/>
  <c r="N488" i="3" s="1"/>
  <c r="N434" i="3" a="1"/>
  <c r="N434" i="3" s="1"/>
  <c r="N472" i="3" a="1"/>
  <c r="N472" i="3" s="1"/>
  <c r="N379" i="3" a="1"/>
  <c r="N379" i="3" s="1"/>
  <c r="N442" i="3" a="1"/>
  <c r="N442" i="3" s="1"/>
  <c r="N445" i="3" a="1"/>
  <c r="N445" i="3" s="1"/>
  <c r="N449" i="3" a="1"/>
  <c r="N449" i="3" s="1"/>
  <c r="N455" i="3" a="1"/>
  <c r="N455" i="3" s="1"/>
  <c r="N458" i="3" a="1"/>
  <c r="N458" i="3" s="1"/>
  <c r="N460" i="3" a="1"/>
  <c r="N460" i="3" s="1"/>
  <c r="N480" i="3" a="1"/>
  <c r="N480" i="3" s="1"/>
  <c r="N484" i="3" a="1"/>
  <c r="N484" i="3" s="1"/>
  <c r="N487" i="3" a="1"/>
  <c r="N487" i="3" s="1"/>
  <c r="N432" i="3" a="1"/>
  <c r="N432" i="3" s="1"/>
  <c r="N435" i="3" a="1"/>
  <c r="N435" i="3" s="1"/>
  <c r="N438" i="3" a="1"/>
  <c r="N438" i="3" s="1"/>
  <c r="N477" i="3" a="1"/>
  <c r="N477" i="3" s="1"/>
  <c r="N485" i="3" a="1"/>
  <c r="N485" i="3" s="1"/>
  <c r="N493" i="3" a="1"/>
  <c r="N493" i="3" s="1"/>
  <c r="N448" i="3" a="1"/>
  <c r="N448" i="3" s="1"/>
  <c r="N452" i="3" a="1"/>
  <c r="N452" i="3" s="1"/>
  <c r="N462" i="3" a="1"/>
  <c r="N462" i="3" s="1"/>
  <c r="N492" i="3" a="1"/>
  <c r="N492" i="3" s="1"/>
  <c r="N457" i="3" a="1"/>
  <c r="N457" i="3" s="1"/>
  <c r="N469" i="3" a="1"/>
  <c r="N469" i="3" s="1"/>
  <c r="N495" i="3" a="1"/>
  <c r="N495" i="3" s="1"/>
  <c r="N504" i="3" a="1"/>
  <c r="N504" i="3" s="1"/>
  <c r="N519" i="3" a="1"/>
  <c r="N519" i="3" s="1"/>
  <c r="N532" i="3" a="1"/>
  <c r="N532" i="3" s="1"/>
  <c r="N54" i="3" a="1"/>
  <c r="N54" i="3" s="1"/>
  <c r="N505" i="3" a="1"/>
  <c r="N505" i="3" s="1"/>
  <c r="N520" i="3" a="1"/>
  <c r="N520" i="3" s="1"/>
  <c r="N55" i="3" a="1"/>
  <c r="N55" i="3" s="1"/>
  <c r="N503" i="3" a="1"/>
  <c r="N503" i="3" s="1"/>
  <c r="N528" i="3" a="1"/>
  <c r="N528" i="3" s="1"/>
  <c r="N537" i="3" a="1"/>
  <c r="N537" i="3" s="1"/>
  <c r="N542" i="3" a="1"/>
  <c r="N542" i="3" s="1"/>
  <c r="N464" i="3" a="1"/>
  <c r="N464" i="3" s="1"/>
  <c r="N513" i="3" a="1"/>
  <c r="N513" i="3" s="1"/>
  <c r="N522" i="3" a="1"/>
  <c r="N522" i="3" s="1"/>
  <c r="N50" i="3" a="1"/>
  <c r="N50" i="3" s="1"/>
  <c r="N494" i="3" a="1"/>
  <c r="N494" i="3" s="1"/>
  <c r="N497" i="3" a="1"/>
  <c r="N497" i="3" s="1"/>
  <c r="N514" i="3" a="1"/>
  <c r="N514" i="3" s="1"/>
  <c r="N523" i="3" a="1"/>
  <c r="N523" i="3" s="1"/>
  <c r="N479" i="3" a="1"/>
  <c r="N479" i="3" s="1"/>
  <c r="N515" i="3" a="1"/>
  <c r="N515" i="3" s="1"/>
  <c r="N395" i="3" a="1"/>
  <c r="N395" i="3" s="1"/>
  <c r="N507" i="3" a="1"/>
  <c r="N507" i="3" s="1"/>
  <c r="N545" i="3" a="1"/>
  <c r="N545" i="3" s="1"/>
  <c r="N475" i="3" a="1"/>
  <c r="N475" i="3" s="1"/>
  <c r="N502" i="3" a="1"/>
  <c r="N502" i="3" s="1"/>
  <c r="N508" i="3" a="1"/>
  <c r="N508" i="3" s="1"/>
  <c r="N517" i="3" a="1"/>
  <c r="N517" i="3" s="1"/>
  <c r="N404" i="3" a="1"/>
  <c r="N404" i="3" s="1"/>
  <c r="N509" i="3" a="1"/>
  <c r="N509" i="3" s="1"/>
  <c r="N510" i="3" a="1"/>
  <c r="N510" i="3" s="1"/>
  <c r="N525" i="3" a="1"/>
  <c r="N525" i="3" s="1"/>
  <c r="N529" i="3" a="1"/>
  <c r="N529" i="3" s="1"/>
  <c r="N530" i="3" a="1"/>
  <c r="N530" i="3" s="1"/>
  <c r="N534" i="3" a="1"/>
  <c r="N534" i="3" s="1"/>
  <c r="N539" i="3" a="1"/>
  <c r="N539" i="3" s="1"/>
  <c r="N544" i="3" a="1"/>
  <c r="N544" i="3" s="1"/>
  <c r="N439" i="3" a="1"/>
  <c r="N439" i="3" s="1"/>
  <c r="N444" i="3" a="1"/>
  <c r="N444" i="3" s="1"/>
  <c r="N498" i="3" a="1"/>
  <c r="N498" i="3" s="1"/>
  <c r="N543" i="3" a="1"/>
  <c r="N543" i="3" s="1"/>
  <c r="N52" i="3" a="1"/>
  <c r="N52" i="3" s="1"/>
  <c r="N538" i="3" a="1"/>
  <c r="N538" i="3" s="1"/>
  <c r="N49" i="3" a="1"/>
  <c r="N49" i="3" s="1"/>
  <c r="N53" i="3" a="1"/>
  <c r="N53" i="3" s="1"/>
  <c r="N527" i="3" a="1"/>
  <c r="N527" i="3" s="1"/>
  <c r="N48" i="3" a="1"/>
  <c r="N48" i="3" s="1"/>
  <c r="N47" i="3" a="1"/>
  <c r="N47" i="3" s="1"/>
  <c r="N533" i="3" a="1"/>
  <c r="N533" i="3" s="1"/>
  <c r="B79" i="3" a="1"/>
  <c r="B79" i="3" s="1"/>
  <c r="B46" i="4" s="1"/>
  <c r="B99" i="3" a="1"/>
  <c r="B99" i="3" s="1"/>
  <c r="B66" i="4" s="1"/>
  <c r="B109" i="3" a="1"/>
  <c r="B109" i="3" s="1"/>
  <c r="B76" i="4" s="1"/>
  <c r="B119" i="3" a="1"/>
  <c r="B119" i="3" s="1"/>
  <c r="B86" i="4" s="1"/>
  <c r="B130" i="3" a="1"/>
  <c r="B130" i="3" s="1"/>
  <c r="B97" i="4" s="1"/>
  <c r="B140" i="3" a="1"/>
  <c r="B140" i="3" s="1"/>
  <c r="B107" i="4" s="1"/>
  <c r="B150" i="3" a="1"/>
  <c r="B150" i="3" s="1"/>
  <c r="B117" i="4" s="1"/>
  <c r="B202" i="3" a="1"/>
  <c r="B202" i="3" s="1"/>
  <c r="B169" i="4" s="1"/>
  <c r="B212" i="3" a="1"/>
  <c r="B212" i="3" s="1"/>
  <c r="B179" i="4" s="1"/>
  <c r="B222" i="3" a="1"/>
  <c r="B222" i="3" s="1"/>
  <c r="B189" i="4" s="1"/>
  <c r="B243" i="3" a="1"/>
  <c r="B243" i="3" s="1"/>
  <c r="B210" i="4" s="1"/>
  <c r="B253" i="3" a="1"/>
  <c r="B253" i="3" s="1"/>
  <c r="B220" i="4" s="1"/>
  <c r="B263" i="3" a="1"/>
  <c r="B263" i="3" s="1"/>
  <c r="B230" i="4" s="1"/>
  <c r="B274" i="3" a="1"/>
  <c r="B274" i="3" s="1"/>
  <c r="B241" i="4" s="1"/>
  <c r="B89" i="3" a="1"/>
  <c r="B89" i="3" s="1"/>
  <c r="B56" i="4" s="1"/>
  <c r="B112" i="3" a="1"/>
  <c r="B112" i="3" s="1"/>
  <c r="B79" i="4" s="1"/>
  <c r="B123" i="3" a="1"/>
  <c r="B123" i="3" s="1"/>
  <c r="B90" i="4" s="1"/>
  <c r="B134" i="3" a="1"/>
  <c r="B134" i="3" s="1"/>
  <c r="B101" i="4" s="1"/>
  <c r="B145" i="3" a="1"/>
  <c r="B145" i="3" s="1"/>
  <c r="B112" i="4" s="1"/>
  <c r="B167" i="3" a="1"/>
  <c r="B167" i="3" s="1"/>
  <c r="B134" i="4" s="1"/>
  <c r="B190" i="3" a="1"/>
  <c r="B190" i="3" s="1"/>
  <c r="B157" i="4" s="1"/>
  <c r="B213" i="3" a="1"/>
  <c r="B213" i="3" s="1"/>
  <c r="B180" i="4" s="1"/>
  <c r="B224" i="3" a="1"/>
  <c r="B224" i="3" s="1"/>
  <c r="B191" i="4" s="1"/>
  <c r="B235" i="3" a="1"/>
  <c r="B235" i="3" s="1"/>
  <c r="B202" i="4" s="1"/>
  <c r="B257" i="3" a="1"/>
  <c r="B257" i="3" s="1"/>
  <c r="B224" i="4" s="1"/>
  <c r="B280" i="3" a="1"/>
  <c r="B280" i="3" s="1"/>
  <c r="B247" i="4" s="1"/>
  <c r="B290" i="3" a="1"/>
  <c r="B290" i="3" s="1"/>
  <c r="B257" i="4" s="1"/>
  <c r="B300" i="3" a="1"/>
  <c r="B300" i="3" s="1"/>
  <c r="B267" i="4" s="1"/>
  <c r="B352" i="3" a="1"/>
  <c r="B352" i="3" s="1"/>
  <c r="B319" i="4" s="1"/>
  <c r="B362" i="3" a="1"/>
  <c r="B362" i="3" s="1"/>
  <c r="B329" i="4" s="1"/>
  <c r="B372" i="3" a="1"/>
  <c r="B372" i="3" s="1"/>
  <c r="B339" i="4" s="1"/>
  <c r="B393" i="3" a="1"/>
  <c r="B393" i="3" s="1"/>
  <c r="B360" i="4" s="1"/>
  <c r="B403" i="3" a="1"/>
  <c r="B403" i="3" s="1"/>
  <c r="B370" i="4" s="1"/>
  <c r="B413" i="3" a="1"/>
  <c r="B413" i="3" s="1"/>
  <c r="B380" i="4" s="1"/>
  <c r="B424" i="3" a="1"/>
  <c r="B424" i="3" s="1"/>
  <c r="B391" i="4" s="1"/>
  <c r="B434" i="3" a="1"/>
  <c r="B434" i="3" s="1"/>
  <c r="B401" i="4" s="1"/>
  <c r="B444" i="3" a="1"/>
  <c r="B444" i="3" s="1"/>
  <c r="B411" i="4" s="1"/>
  <c r="B465" i="3" a="1"/>
  <c r="B465" i="3" s="1"/>
  <c r="B432" i="4" s="1"/>
  <c r="B475" i="3" a="1"/>
  <c r="B475" i="3" s="1"/>
  <c r="B442" i="4" s="1"/>
  <c r="B485" i="3" a="1"/>
  <c r="B485" i="3" s="1"/>
  <c r="B452" i="4" s="1"/>
  <c r="B537" i="3" a="1"/>
  <c r="B537" i="3" s="1"/>
  <c r="B504" i="4" s="1"/>
  <c r="B69" i="3" a="1"/>
  <c r="B69" i="3" s="1"/>
  <c r="B36" i="4" s="1"/>
  <c r="B58" i="3" a="1"/>
  <c r="B58" i="3" s="1"/>
  <c r="B25" i="4" s="1"/>
  <c r="B80" i="3" a="1"/>
  <c r="B80" i="3" s="1"/>
  <c r="B47" i="4" s="1"/>
  <c r="B90" i="3" a="1"/>
  <c r="B90" i="3" s="1"/>
  <c r="B57" i="4" s="1"/>
  <c r="B124" i="3" a="1"/>
  <c r="B124" i="3" s="1"/>
  <c r="B91" i="4" s="1"/>
  <c r="B135" i="3" a="1"/>
  <c r="B135" i="3" s="1"/>
  <c r="B102" i="4" s="1"/>
  <c r="B157" i="3" a="1"/>
  <c r="B157" i="3" s="1"/>
  <c r="B124" i="4" s="1"/>
  <c r="B168" i="3" a="1"/>
  <c r="B168" i="3" s="1"/>
  <c r="B135" i="4" s="1"/>
  <c r="B179" i="3" a="1"/>
  <c r="B179" i="3" s="1"/>
  <c r="B146" i="4" s="1"/>
  <c r="B214" i="3" a="1"/>
  <c r="B214" i="3" s="1"/>
  <c r="B181" i="4" s="1"/>
  <c r="B225" i="3" a="1"/>
  <c r="B225" i="3" s="1"/>
  <c r="B192" i="4" s="1"/>
  <c r="B247" i="3" a="1"/>
  <c r="B247" i="3" s="1"/>
  <c r="B214" i="4" s="1"/>
  <c r="B258" i="3" a="1"/>
  <c r="B258" i="3" s="1"/>
  <c r="B225" i="4" s="1"/>
  <c r="B269" i="3" a="1"/>
  <c r="B269" i="3" s="1"/>
  <c r="B236" i="4" s="1"/>
  <c r="B322" i="3" a="1"/>
  <c r="B322" i="3" s="1"/>
  <c r="B289" i="4" s="1"/>
  <c r="B332" i="3" a="1"/>
  <c r="B332" i="3" s="1"/>
  <c r="B299" i="4" s="1"/>
  <c r="B342" i="3" a="1"/>
  <c r="B342" i="3" s="1"/>
  <c r="B309" i="4" s="1"/>
  <c r="B363" i="3" a="1"/>
  <c r="B363" i="3" s="1"/>
  <c r="B330" i="4" s="1"/>
  <c r="B373" i="3" a="1"/>
  <c r="B373" i="3" s="1"/>
  <c r="B340" i="4" s="1"/>
  <c r="B383" i="3" a="1"/>
  <c r="B383" i="3" s="1"/>
  <c r="B350" i="4" s="1"/>
  <c r="B394" i="3" a="1"/>
  <c r="B394" i="3" s="1"/>
  <c r="B361" i="4" s="1"/>
  <c r="B404" i="3" a="1"/>
  <c r="B404" i="3" s="1"/>
  <c r="B371" i="4" s="1"/>
  <c r="B414" i="3" a="1"/>
  <c r="B414" i="3" s="1"/>
  <c r="B381" i="4" s="1"/>
  <c r="B435" i="3" a="1"/>
  <c r="B435" i="3" s="1"/>
  <c r="B402" i="4" s="1"/>
  <c r="B445" i="3" a="1"/>
  <c r="B445" i="3" s="1"/>
  <c r="B412" i="4" s="1"/>
  <c r="B455" i="3" a="1"/>
  <c r="B455" i="3" s="1"/>
  <c r="B422" i="4" s="1"/>
  <c r="B507" i="3" a="1"/>
  <c r="B507" i="3" s="1"/>
  <c r="B474" i="4" s="1"/>
  <c r="B517" i="3" a="1"/>
  <c r="B517" i="3" s="1"/>
  <c r="B484" i="4" s="1"/>
  <c r="B527" i="3" a="1"/>
  <c r="B527" i="3" s="1"/>
  <c r="B494" i="4" s="1"/>
  <c r="B538" i="3" a="1"/>
  <c r="B538" i="3" s="1"/>
  <c r="B505" i="4" s="1"/>
  <c r="B68" i="3" a="1"/>
  <c r="B68" i="3" s="1"/>
  <c r="B35" i="4" s="1"/>
  <c r="B59" i="3" a="1"/>
  <c r="B59" i="3" s="1"/>
  <c r="B26" i="4" s="1"/>
  <c r="B50" i="3" a="1"/>
  <c r="B50" i="3" s="1"/>
  <c r="B17" i="4" s="1"/>
  <c r="B102" i="3" a="1"/>
  <c r="B102" i="3" s="1"/>
  <c r="B69" i="4" s="1"/>
  <c r="B113" i="3" a="1"/>
  <c r="B113" i="3" s="1"/>
  <c r="B80" i="4" s="1"/>
  <c r="B147" i="3" a="1"/>
  <c r="B147" i="3" s="1"/>
  <c r="B114" i="4" s="1"/>
  <c r="B158" i="3" a="1"/>
  <c r="B158" i="3" s="1"/>
  <c r="B125" i="4" s="1"/>
  <c r="B169" i="3" a="1"/>
  <c r="B169" i="3" s="1"/>
  <c r="B136" i="4" s="1"/>
  <c r="B180" i="3" a="1"/>
  <c r="B180" i="3" s="1"/>
  <c r="B147" i="4" s="1"/>
  <c r="B192" i="3" a="1"/>
  <c r="B192" i="3" s="1"/>
  <c r="B159" i="4" s="1"/>
  <c r="B203" i="3" a="1"/>
  <c r="B203" i="3" s="1"/>
  <c r="B170" i="4" s="1"/>
  <c r="B237" i="3" a="1"/>
  <c r="B237" i="3" s="1"/>
  <c r="B204" i="4" s="1"/>
  <c r="B248" i="3" a="1"/>
  <c r="B248" i="3" s="1"/>
  <c r="B215" i="4" s="1"/>
  <c r="B259" i="3" a="1"/>
  <c r="B259" i="3" s="1"/>
  <c r="B226" i="4" s="1"/>
  <c r="B270" i="3" a="1"/>
  <c r="B270" i="3" s="1"/>
  <c r="B237" i="4" s="1"/>
  <c r="B292" i="3" a="1"/>
  <c r="B292" i="3" s="1"/>
  <c r="B259" i="4" s="1"/>
  <c r="B302" i="3" a="1"/>
  <c r="B302" i="3" s="1"/>
  <c r="B269" i="4" s="1"/>
  <c r="B312" i="3" a="1"/>
  <c r="B312" i="3" s="1"/>
  <c r="B279" i="4" s="1"/>
  <c r="B333" i="3" a="1"/>
  <c r="B333" i="3" s="1"/>
  <c r="B300" i="4" s="1"/>
  <c r="B343" i="3" a="1"/>
  <c r="B343" i="3" s="1"/>
  <c r="B310" i="4" s="1"/>
  <c r="B353" i="3" a="1"/>
  <c r="B353" i="3" s="1"/>
  <c r="B320" i="4" s="1"/>
  <c r="B364" i="3" a="1"/>
  <c r="B364" i="3" s="1"/>
  <c r="B331" i="4" s="1"/>
  <c r="B374" i="3" a="1"/>
  <c r="B374" i="3" s="1"/>
  <c r="B341" i="4" s="1"/>
  <c r="B384" i="3" a="1"/>
  <c r="B384" i="3" s="1"/>
  <c r="B351" i="4" s="1"/>
  <c r="B405" i="3" a="1"/>
  <c r="B405" i="3" s="1"/>
  <c r="B372" i="4" s="1"/>
  <c r="B415" i="3" a="1"/>
  <c r="B415" i="3" s="1"/>
  <c r="B382" i="4" s="1"/>
  <c r="B425" i="3" a="1"/>
  <c r="B425" i="3" s="1"/>
  <c r="B392" i="4" s="1"/>
  <c r="B477" i="3" a="1"/>
  <c r="B477" i="3" s="1"/>
  <c r="B444" i="4" s="1"/>
  <c r="B487" i="3" a="1"/>
  <c r="B487" i="3" s="1"/>
  <c r="B454" i="4" s="1"/>
  <c r="B497" i="3" a="1"/>
  <c r="B497" i="3" s="1"/>
  <c r="B464" i="4" s="1"/>
  <c r="B508" i="3" a="1"/>
  <c r="B508" i="3" s="1"/>
  <c r="B475" i="4" s="1"/>
  <c r="B518" i="3" a="1"/>
  <c r="B518" i="3" s="1"/>
  <c r="B485" i="4" s="1"/>
  <c r="B528" i="3" a="1"/>
  <c r="B528" i="3" s="1"/>
  <c r="B495" i="4" s="1"/>
  <c r="B67" i="3" a="1"/>
  <c r="B67" i="3" s="1"/>
  <c r="B34" i="4" s="1"/>
  <c r="B60" i="3" a="1"/>
  <c r="B60" i="3" s="1"/>
  <c r="B27" i="4" s="1"/>
  <c r="B72" i="3" a="1"/>
  <c r="B72" i="3" s="1"/>
  <c r="B39" i="4" s="1"/>
  <c r="B82" i="3" a="1"/>
  <c r="B82" i="3" s="1"/>
  <c r="B49" i="4" s="1"/>
  <c r="B92" i="3" a="1"/>
  <c r="B92" i="3" s="1"/>
  <c r="B59" i="4" s="1"/>
  <c r="B103" i="3" a="1"/>
  <c r="B103" i="3" s="1"/>
  <c r="B70" i="4" s="1"/>
  <c r="B114" i="3" a="1"/>
  <c r="B114" i="3" s="1"/>
  <c r="B81" i="4" s="1"/>
  <c r="B125" i="3" a="1"/>
  <c r="B125" i="3" s="1"/>
  <c r="B92" i="4" s="1"/>
  <c r="B148" i="3" a="1"/>
  <c r="B148" i="3" s="1"/>
  <c r="B115" i="4" s="1"/>
  <c r="B159" i="3" a="1"/>
  <c r="B159" i="3" s="1"/>
  <c r="B126" i="4" s="1"/>
  <c r="B170" i="3" a="1"/>
  <c r="B170" i="3" s="1"/>
  <c r="B137" i="4" s="1"/>
  <c r="B182" i="3" a="1"/>
  <c r="B182" i="3" s="1"/>
  <c r="B149" i="4" s="1"/>
  <c r="B193" i="3" a="1"/>
  <c r="B193" i="3" s="1"/>
  <c r="B160" i="4" s="1"/>
  <c r="B204" i="3" a="1"/>
  <c r="B204" i="3" s="1"/>
  <c r="B171" i="4" s="1"/>
  <c r="B215" i="3" a="1"/>
  <c r="B215" i="3" s="1"/>
  <c r="B182" i="4" s="1"/>
  <c r="B238" i="3" a="1"/>
  <c r="B238" i="3" s="1"/>
  <c r="B205" i="4" s="1"/>
  <c r="B249" i="3" a="1"/>
  <c r="B249" i="3" s="1"/>
  <c r="B216" i="4" s="1"/>
  <c r="B260" i="3" a="1"/>
  <c r="B260" i="3" s="1"/>
  <c r="B227" i="4" s="1"/>
  <c r="B282" i="3" a="1"/>
  <c r="B282" i="3" s="1"/>
  <c r="B249" i="4" s="1"/>
  <c r="B303" i="3" a="1"/>
  <c r="B303" i="3" s="1"/>
  <c r="B270" i="4" s="1"/>
  <c r="B313" i="3" a="1"/>
  <c r="B313" i="3" s="1"/>
  <c r="B280" i="4" s="1"/>
  <c r="B323" i="3" a="1"/>
  <c r="B323" i="3" s="1"/>
  <c r="B290" i="4" s="1"/>
  <c r="B334" i="3" a="1"/>
  <c r="B334" i="3" s="1"/>
  <c r="B301" i="4" s="1"/>
  <c r="B344" i="3" a="1"/>
  <c r="B344" i="3" s="1"/>
  <c r="B311" i="4" s="1"/>
  <c r="B354" i="3" a="1"/>
  <c r="B354" i="3" s="1"/>
  <c r="B321" i="4" s="1"/>
  <c r="B375" i="3" a="1"/>
  <c r="B375" i="3" s="1"/>
  <c r="B342" i="4" s="1"/>
  <c r="B385" i="3" a="1"/>
  <c r="B385" i="3" s="1"/>
  <c r="B352" i="4" s="1"/>
  <c r="B395" i="3" a="1"/>
  <c r="B395" i="3" s="1"/>
  <c r="B362" i="4" s="1"/>
  <c r="B447" i="3" a="1"/>
  <c r="B447" i="3" s="1"/>
  <c r="B414" i="4" s="1"/>
  <c r="B457" i="3" a="1"/>
  <c r="B457" i="3" s="1"/>
  <c r="B424" i="4" s="1"/>
  <c r="B467" i="3" a="1"/>
  <c r="B467" i="3" s="1"/>
  <c r="B434" i="4" s="1"/>
  <c r="B478" i="3" a="1"/>
  <c r="B478" i="3" s="1"/>
  <c r="B445" i="4" s="1"/>
  <c r="B488" i="3" a="1"/>
  <c r="B488" i="3" s="1"/>
  <c r="B455" i="4" s="1"/>
  <c r="B498" i="3" a="1"/>
  <c r="B498" i="3" s="1"/>
  <c r="B465" i="4" s="1"/>
  <c r="B519" i="3" a="1"/>
  <c r="B519" i="3" s="1"/>
  <c r="B486" i="4" s="1"/>
  <c r="B529" i="3" a="1"/>
  <c r="B529" i="3" s="1"/>
  <c r="B496" i="4" s="1"/>
  <c r="B539" i="3" a="1"/>
  <c r="B539" i="3" s="1"/>
  <c r="B506" i="4" s="1"/>
  <c r="B93" i="3" a="1"/>
  <c r="B93" i="3" s="1"/>
  <c r="B60" i="4" s="1"/>
  <c r="B104" i="3" a="1"/>
  <c r="B104" i="3" s="1"/>
  <c r="B71" i="4" s="1"/>
  <c r="B115" i="3" a="1"/>
  <c r="B115" i="3" s="1"/>
  <c r="B82" i="4" s="1"/>
  <c r="B137" i="3" a="1"/>
  <c r="B137" i="3" s="1"/>
  <c r="B104" i="4" s="1"/>
  <c r="B160" i="3" a="1"/>
  <c r="B160" i="3" s="1"/>
  <c r="B127" i="4" s="1"/>
  <c r="B172" i="3" a="1"/>
  <c r="B172" i="3" s="1"/>
  <c r="B139" i="4" s="1"/>
  <c r="B183" i="3" a="1"/>
  <c r="B183" i="3" s="1"/>
  <c r="B150" i="4" s="1"/>
  <c r="B194" i="3" a="1"/>
  <c r="B194" i="3" s="1"/>
  <c r="B161" i="4" s="1"/>
  <c r="B205" i="3" a="1"/>
  <c r="B205" i="3" s="1"/>
  <c r="B172" i="4" s="1"/>
  <c r="B227" i="3" a="1"/>
  <c r="B227" i="3" s="1"/>
  <c r="B194" i="4" s="1"/>
  <c r="B250" i="3" a="1"/>
  <c r="B250" i="3" s="1"/>
  <c r="B217" i="4" s="1"/>
  <c r="B272" i="3" a="1"/>
  <c r="B272" i="3" s="1"/>
  <c r="B239" i="4" s="1"/>
  <c r="B283" i="3" a="1"/>
  <c r="B283" i="3" s="1"/>
  <c r="B250" i="4" s="1"/>
  <c r="B293" i="3" a="1"/>
  <c r="B293" i="3" s="1"/>
  <c r="B260" i="4" s="1"/>
  <c r="B304" i="3" a="1"/>
  <c r="B304" i="3" s="1"/>
  <c r="B271" i="4" s="1"/>
  <c r="B314" i="3" a="1"/>
  <c r="B314" i="3" s="1"/>
  <c r="B281" i="4" s="1"/>
  <c r="B324" i="3" a="1"/>
  <c r="B324" i="3" s="1"/>
  <c r="B291" i="4" s="1"/>
  <c r="B345" i="3" a="1"/>
  <c r="B345" i="3" s="1"/>
  <c r="B312" i="4" s="1"/>
  <c r="B355" i="3" a="1"/>
  <c r="B355" i="3" s="1"/>
  <c r="B322" i="4" s="1"/>
  <c r="B365" i="3" a="1"/>
  <c r="B365" i="3" s="1"/>
  <c r="B332" i="4" s="1"/>
  <c r="B417" i="3" a="1"/>
  <c r="B417" i="3" s="1"/>
  <c r="B384" i="4" s="1"/>
  <c r="B427" i="3" a="1"/>
  <c r="B427" i="3" s="1"/>
  <c r="B394" i="4" s="1"/>
  <c r="B437" i="3" a="1"/>
  <c r="B437" i="3" s="1"/>
  <c r="B404" i="4" s="1"/>
  <c r="B448" i="3" a="1"/>
  <c r="B448" i="3" s="1"/>
  <c r="B415" i="4" s="1"/>
  <c r="B458" i="3" a="1"/>
  <c r="B458" i="3" s="1"/>
  <c r="B425" i="4" s="1"/>
  <c r="B468" i="3" a="1"/>
  <c r="B468" i="3" s="1"/>
  <c r="B435" i="4" s="1"/>
  <c r="B489" i="3" a="1"/>
  <c r="B489" i="3" s="1"/>
  <c r="B456" i="4" s="1"/>
  <c r="B499" i="3" a="1"/>
  <c r="B499" i="3" s="1"/>
  <c r="B466" i="4" s="1"/>
  <c r="B509" i="3" a="1"/>
  <c r="B509" i="3" s="1"/>
  <c r="B476" i="4" s="1"/>
  <c r="B520" i="3" a="1"/>
  <c r="B520" i="3" s="1"/>
  <c r="B487" i="4" s="1"/>
  <c r="B530" i="3" a="1"/>
  <c r="B530" i="3" s="1"/>
  <c r="B497" i="4" s="1"/>
  <c r="B540" i="3" a="1"/>
  <c r="B540" i="3" s="1"/>
  <c r="B507" i="4" s="1"/>
  <c r="B65" i="3" a="1"/>
  <c r="B65" i="3" s="1"/>
  <c r="B32" i="4" s="1"/>
  <c r="B49" i="3" a="1"/>
  <c r="B49" i="3" s="1"/>
  <c r="B16" i="4" s="1"/>
  <c r="B73" i="3" a="1"/>
  <c r="B73" i="3" s="1"/>
  <c r="B40" i="4" s="1"/>
  <c r="B83" i="3" a="1"/>
  <c r="B83" i="3" s="1"/>
  <c r="B50" i="4" s="1"/>
  <c r="B94" i="3" a="1"/>
  <c r="B94" i="3" s="1"/>
  <c r="B61" i="4" s="1"/>
  <c r="B105" i="3" a="1"/>
  <c r="B105" i="3" s="1"/>
  <c r="B72" i="4" s="1"/>
  <c r="B127" i="3" a="1"/>
  <c r="B127" i="3" s="1"/>
  <c r="B94" i="4" s="1"/>
  <c r="B138" i="3" a="1"/>
  <c r="B138" i="3" s="1"/>
  <c r="B105" i="4" s="1"/>
  <c r="B149" i="3" a="1"/>
  <c r="B149" i="3" s="1"/>
  <c r="B116" i="4" s="1"/>
  <c r="B184" i="3" a="1"/>
  <c r="B184" i="3" s="1"/>
  <c r="B151" i="4" s="1"/>
  <c r="B195" i="3" a="1"/>
  <c r="B195" i="3" s="1"/>
  <c r="B162" i="4" s="1"/>
  <c r="B217" i="3" a="1"/>
  <c r="B217" i="3" s="1"/>
  <c r="B184" i="4" s="1"/>
  <c r="B228" i="3" a="1"/>
  <c r="B228" i="3" s="1"/>
  <c r="B195" i="4" s="1"/>
  <c r="B239" i="3" a="1"/>
  <c r="B239" i="3" s="1"/>
  <c r="B206" i="4" s="1"/>
  <c r="B262" i="3" a="1"/>
  <c r="B262" i="3" s="1"/>
  <c r="B229" i="4" s="1"/>
  <c r="B273" i="3" a="1"/>
  <c r="B273" i="3" s="1"/>
  <c r="B240" i="4" s="1"/>
  <c r="B284" i="3" a="1"/>
  <c r="B284" i="3" s="1"/>
  <c r="B251" i="4" s="1"/>
  <c r="B294" i="3" a="1"/>
  <c r="B294" i="3" s="1"/>
  <c r="B261" i="4" s="1"/>
  <c r="B315" i="3" a="1"/>
  <c r="B315" i="3" s="1"/>
  <c r="B282" i="4" s="1"/>
  <c r="B325" i="3" a="1"/>
  <c r="B325" i="3" s="1"/>
  <c r="B292" i="4" s="1"/>
  <c r="B335" i="3" a="1"/>
  <c r="B335" i="3" s="1"/>
  <c r="B302" i="4" s="1"/>
  <c r="B387" i="3" a="1"/>
  <c r="B387" i="3" s="1"/>
  <c r="B354" i="4" s="1"/>
  <c r="B397" i="3" a="1"/>
  <c r="B397" i="3" s="1"/>
  <c r="B364" i="4" s="1"/>
  <c r="B407" i="3" a="1"/>
  <c r="B407" i="3" s="1"/>
  <c r="B374" i="4" s="1"/>
  <c r="B74" i="3" a="1"/>
  <c r="B74" i="3" s="1"/>
  <c r="B41" i="4" s="1"/>
  <c r="B84" i="3" a="1"/>
  <c r="B84" i="3" s="1"/>
  <c r="B51" i="4" s="1"/>
  <c r="B117" i="3" a="1"/>
  <c r="B117" i="3" s="1"/>
  <c r="B84" i="4" s="1"/>
  <c r="B128" i="3" a="1"/>
  <c r="B128" i="3" s="1"/>
  <c r="B95" i="4" s="1"/>
  <c r="B139" i="3" a="1"/>
  <c r="B139" i="3" s="1"/>
  <c r="B106" i="4" s="1"/>
  <c r="B162" i="3" a="1"/>
  <c r="B162" i="3" s="1"/>
  <c r="B129" i="4" s="1"/>
  <c r="B173" i="3" a="1"/>
  <c r="B173" i="3" s="1"/>
  <c r="B140" i="4" s="1"/>
  <c r="B207" i="3" a="1"/>
  <c r="B207" i="3" s="1"/>
  <c r="B174" i="4" s="1"/>
  <c r="B218" i="3" a="1"/>
  <c r="B218" i="3" s="1"/>
  <c r="B185" i="4" s="1"/>
  <c r="B229" i="3" a="1"/>
  <c r="B229" i="3" s="1"/>
  <c r="B196" i="4" s="1"/>
  <c r="B240" i="3" a="1"/>
  <c r="B240" i="3" s="1"/>
  <c r="B207" i="4" s="1"/>
  <c r="B285" i="3" a="1"/>
  <c r="B285" i="3" s="1"/>
  <c r="B252" i="4" s="1"/>
  <c r="B295" i="3" a="1"/>
  <c r="B295" i="3" s="1"/>
  <c r="B262" i="4" s="1"/>
  <c r="B305" i="3" a="1"/>
  <c r="B305" i="3" s="1"/>
  <c r="B272" i="4" s="1"/>
  <c r="B357" i="3" a="1"/>
  <c r="B357" i="3" s="1"/>
  <c r="B324" i="4" s="1"/>
  <c r="B367" i="3" a="1"/>
  <c r="B367" i="3" s="1"/>
  <c r="B334" i="4" s="1"/>
  <c r="B377" i="3" a="1"/>
  <c r="B377" i="3" s="1"/>
  <c r="B344" i="4" s="1"/>
  <c r="B388" i="3" a="1"/>
  <c r="B388" i="3" s="1"/>
  <c r="B355" i="4" s="1"/>
  <c r="B398" i="3" a="1"/>
  <c r="B398" i="3" s="1"/>
  <c r="B365" i="4" s="1"/>
  <c r="B408" i="3" a="1"/>
  <c r="B408" i="3" s="1"/>
  <c r="B375" i="4" s="1"/>
  <c r="B75" i="3" a="1"/>
  <c r="B75" i="3" s="1"/>
  <c r="B42" i="4" s="1"/>
  <c r="B95" i="3" a="1"/>
  <c r="B95" i="3" s="1"/>
  <c r="B62" i="4" s="1"/>
  <c r="B118" i="3" a="1"/>
  <c r="B118" i="3" s="1"/>
  <c r="B85" i="4" s="1"/>
  <c r="B129" i="3" a="1"/>
  <c r="B129" i="3" s="1"/>
  <c r="B96" i="4" s="1"/>
  <c r="B152" i="3" a="1"/>
  <c r="B152" i="3" s="1"/>
  <c r="B119" i="4" s="1"/>
  <c r="B163" i="3" a="1"/>
  <c r="B163" i="3" s="1"/>
  <c r="B130" i="4" s="1"/>
  <c r="B174" i="3" a="1"/>
  <c r="B174" i="3" s="1"/>
  <c r="B141" i="4" s="1"/>
  <c r="B185" i="3" a="1"/>
  <c r="B185" i="3" s="1"/>
  <c r="B152" i="4" s="1"/>
  <c r="B208" i="3" a="1"/>
  <c r="B208" i="3" s="1"/>
  <c r="B175" i="4" s="1"/>
  <c r="B219" i="3" a="1"/>
  <c r="B219" i="3" s="1"/>
  <c r="B186" i="4" s="1"/>
  <c r="B230" i="3" a="1"/>
  <c r="B230" i="3" s="1"/>
  <c r="B197" i="4" s="1"/>
  <c r="B252" i="3" a="1"/>
  <c r="B252" i="3" s="1"/>
  <c r="B219" i="4" s="1"/>
  <c r="B264" i="3" a="1"/>
  <c r="B264" i="3" s="1"/>
  <c r="B231" i="4" s="1"/>
  <c r="B275" i="3" a="1"/>
  <c r="B275" i="3" s="1"/>
  <c r="B242" i="4" s="1"/>
  <c r="B327" i="3" a="1"/>
  <c r="B327" i="3" s="1"/>
  <c r="B294" i="4" s="1"/>
  <c r="B337" i="3" a="1"/>
  <c r="B337" i="3" s="1"/>
  <c r="B304" i="4" s="1"/>
  <c r="B347" i="3" a="1"/>
  <c r="B347" i="3" s="1"/>
  <c r="B314" i="4" s="1"/>
  <c r="B358" i="3" a="1"/>
  <c r="B358" i="3" s="1"/>
  <c r="B325" i="4" s="1"/>
  <c r="B368" i="3" a="1"/>
  <c r="B368" i="3" s="1"/>
  <c r="B335" i="4" s="1"/>
  <c r="B378" i="3" a="1"/>
  <c r="B378" i="3" s="1"/>
  <c r="B345" i="4" s="1"/>
  <c r="B399" i="3" a="1"/>
  <c r="B399" i="3" s="1"/>
  <c r="B366" i="4" s="1"/>
  <c r="B409" i="3" a="1"/>
  <c r="B409" i="3" s="1"/>
  <c r="B376" i="4" s="1"/>
  <c r="B85" i="3" a="1"/>
  <c r="B85" i="3" s="1"/>
  <c r="B52" i="4" s="1"/>
  <c r="B107" i="3" a="1"/>
  <c r="B107" i="3" s="1"/>
  <c r="B74" i="4" s="1"/>
  <c r="B142" i="3" a="1"/>
  <c r="B142" i="3" s="1"/>
  <c r="B109" i="4" s="1"/>
  <c r="B153" i="3" a="1"/>
  <c r="B153" i="3" s="1"/>
  <c r="B120" i="4" s="1"/>
  <c r="B164" i="3" a="1"/>
  <c r="B164" i="3" s="1"/>
  <c r="B131" i="4" s="1"/>
  <c r="B175" i="3" a="1"/>
  <c r="B175" i="3" s="1"/>
  <c r="B142" i="4" s="1"/>
  <c r="B197" i="3" a="1"/>
  <c r="B197" i="3" s="1"/>
  <c r="B164" i="4" s="1"/>
  <c r="B220" i="3" a="1"/>
  <c r="B220" i="3" s="1"/>
  <c r="B187" i="4" s="1"/>
  <c r="B242" i="3" a="1"/>
  <c r="B242" i="3" s="1"/>
  <c r="B209" i="4" s="1"/>
  <c r="B254" i="3" a="1"/>
  <c r="B254" i="3" s="1"/>
  <c r="B221" i="4" s="1"/>
  <c r="B265" i="3" a="1"/>
  <c r="B265" i="3" s="1"/>
  <c r="B232" i="4" s="1"/>
  <c r="B297" i="3" a="1"/>
  <c r="B297" i="3" s="1"/>
  <c r="B264" i="4" s="1"/>
  <c r="B307" i="3" a="1"/>
  <c r="B307" i="3" s="1"/>
  <c r="B274" i="4" s="1"/>
  <c r="B317" i="3" a="1"/>
  <c r="B317" i="3" s="1"/>
  <c r="B284" i="4" s="1"/>
  <c r="B328" i="3" a="1"/>
  <c r="B328" i="3" s="1"/>
  <c r="B295" i="4" s="1"/>
  <c r="B338" i="3" a="1"/>
  <c r="B338" i="3" s="1"/>
  <c r="B305" i="4" s="1"/>
  <c r="B348" i="3" a="1"/>
  <c r="B348" i="3" s="1"/>
  <c r="B315" i="4" s="1"/>
  <c r="B369" i="3" a="1"/>
  <c r="B369" i="3" s="1"/>
  <c r="B336" i="4" s="1"/>
  <c r="B379" i="3" a="1"/>
  <c r="B379" i="3" s="1"/>
  <c r="B346" i="4" s="1"/>
  <c r="B389" i="3" a="1"/>
  <c r="B389" i="3" s="1"/>
  <c r="B356" i="4" s="1"/>
  <c r="B400" i="3" a="1"/>
  <c r="B400" i="3" s="1"/>
  <c r="B367" i="4" s="1"/>
  <c r="B97" i="3" a="1"/>
  <c r="B97" i="3" s="1"/>
  <c r="B64" i="4" s="1"/>
  <c r="B108" i="3" a="1"/>
  <c r="B108" i="3" s="1"/>
  <c r="B75" i="4" s="1"/>
  <c r="B120" i="3" a="1"/>
  <c r="B120" i="3" s="1"/>
  <c r="B87" i="4" s="1"/>
  <c r="B154" i="3" a="1"/>
  <c r="B154" i="3" s="1"/>
  <c r="B121" i="4" s="1"/>
  <c r="B165" i="3" a="1"/>
  <c r="B165" i="3" s="1"/>
  <c r="B132" i="4" s="1"/>
  <c r="B187" i="3" a="1"/>
  <c r="B187" i="3" s="1"/>
  <c r="B154" i="4" s="1"/>
  <c r="B198" i="3" a="1"/>
  <c r="B198" i="3" s="1"/>
  <c r="B165" i="4" s="1"/>
  <c r="B209" i="3" a="1"/>
  <c r="B209" i="3" s="1"/>
  <c r="B176" i="4" s="1"/>
  <c r="B232" i="3" a="1"/>
  <c r="B232" i="3" s="1"/>
  <c r="B199" i="4" s="1"/>
  <c r="B244" i="3" a="1"/>
  <c r="B244" i="3" s="1"/>
  <c r="B211" i="4" s="1"/>
  <c r="B255" i="3" a="1"/>
  <c r="B255" i="3" s="1"/>
  <c r="B222" i="4" s="1"/>
  <c r="B277" i="3" a="1"/>
  <c r="B277" i="3" s="1"/>
  <c r="B244" i="4" s="1"/>
  <c r="B287" i="3" a="1"/>
  <c r="B287" i="3" s="1"/>
  <c r="B254" i="4" s="1"/>
  <c r="B298" i="3" a="1"/>
  <c r="B298" i="3" s="1"/>
  <c r="B265" i="4" s="1"/>
  <c r="B308" i="3" a="1"/>
  <c r="B308" i="3" s="1"/>
  <c r="B275" i="4" s="1"/>
  <c r="B318" i="3" a="1"/>
  <c r="B318" i="3" s="1"/>
  <c r="B285" i="4" s="1"/>
  <c r="B339" i="3" a="1"/>
  <c r="B339" i="3" s="1"/>
  <c r="B306" i="4" s="1"/>
  <c r="B349" i="3" a="1"/>
  <c r="B349" i="3" s="1"/>
  <c r="B316" i="4" s="1"/>
  <c r="B359" i="3" a="1"/>
  <c r="B359" i="3" s="1"/>
  <c r="B326" i="4" s="1"/>
  <c r="B370" i="3" a="1"/>
  <c r="B370" i="3" s="1"/>
  <c r="B337" i="4" s="1"/>
  <c r="B77" i="3" a="1"/>
  <c r="B77" i="3" s="1"/>
  <c r="B44" i="4" s="1"/>
  <c r="B87" i="3" a="1"/>
  <c r="B87" i="3" s="1"/>
  <c r="B54" i="4" s="1"/>
  <c r="B98" i="3" a="1"/>
  <c r="B98" i="3" s="1"/>
  <c r="B65" i="4" s="1"/>
  <c r="B110" i="3" a="1"/>
  <c r="B110" i="3" s="1"/>
  <c r="B77" i="4" s="1"/>
  <c r="B132" i="3" a="1"/>
  <c r="B132" i="3" s="1"/>
  <c r="B99" i="4" s="1"/>
  <c r="B143" i="3" a="1"/>
  <c r="B143" i="3" s="1"/>
  <c r="B110" i="4" s="1"/>
  <c r="B177" i="3" a="1"/>
  <c r="B177" i="3" s="1"/>
  <c r="B144" i="4" s="1"/>
  <c r="B188" i="3" a="1"/>
  <c r="B188" i="3" s="1"/>
  <c r="B155" i="4" s="1"/>
  <c r="B199" i="3" a="1"/>
  <c r="B199" i="3" s="1"/>
  <c r="B166" i="4" s="1"/>
  <c r="B210" i="3" a="1"/>
  <c r="B210" i="3" s="1"/>
  <c r="B177" i="4" s="1"/>
  <c r="B233" i="3" a="1"/>
  <c r="B233" i="3" s="1"/>
  <c r="B200" i="4" s="1"/>
  <c r="B267" i="3" a="1"/>
  <c r="B267" i="3" s="1"/>
  <c r="B234" i="4" s="1"/>
  <c r="B278" i="3" a="1"/>
  <c r="B278" i="3" s="1"/>
  <c r="B245" i="4" s="1"/>
  <c r="B288" i="3" a="1"/>
  <c r="B288" i="3" s="1"/>
  <c r="B255" i="4" s="1"/>
  <c r="B309" i="3" a="1"/>
  <c r="B309" i="3" s="1"/>
  <c r="B276" i="4" s="1"/>
  <c r="B319" i="3" a="1"/>
  <c r="B319" i="3" s="1"/>
  <c r="B286" i="4" s="1"/>
  <c r="B329" i="3" a="1"/>
  <c r="B329" i="3" s="1"/>
  <c r="B296" i="4" s="1"/>
  <c r="B340" i="3" a="1"/>
  <c r="B340" i="3" s="1"/>
  <c r="B307" i="4" s="1"/>
  <c r="B350" i="3" a="1"/>
  <c r="B350" i="3" s="1"/>
  <c r="B317" i="4" s="1"/>
  <c r="B360" i="3" a="1"/>
  <c r="B360" i="3" s="1"/>
  <c r="B327" i="4" s="1"/>
  <c r="B122" i="3" a="1"/>
  <c r="B122" i="3" s="1"/>
  <c r="B89" i="4" s="1"/>
  <c r="B380" i="3" a="1"/>
  <c r="B380" i="3" s="1"/>
  <c r="B347" i="4" s="1"/>
  <c r="B450" i="3" a="1"/>
  <c r="B450" i="3" s="1"/>
  <c r="B417" i="4" s="1"/>
  <c r="B469" i="3" a="1"/>
  <c r="B469" i="3" s="1"/>
  <c r="B436" i="4" s="1"/>
  <c r="B484" i="3" a="1"/>
  <c r="B484" i="3" s="1"/>
  <c r="B451" i="4" s="1"/>
  <c r="B464" i="3" a="1"/>
  <c r="B464" i="3" s="1"/>
  <c r="B431" i="4" s="1"/>
  <c r="B535" i="3" a="1"/>
  <c r="B535" i="3" s="1"/>
  <c r="B502" i="4" s="1"/>
  <c r="B133" i="3" a="1"/>
  <c r="B133" i="3" s="1"/>
  <c r="B100" i="4" s="1"/>
  <c r="B268" i="3" a="1"/>
  <c r="B268" i="3" s="1"/>
  <c r="B235" i="4" s="1"/>
  <c r="B418" i="3" a="1"/>
  <c r="B418" i="3" s="1"/>
  <c r="B385" i="4" s="1"/>
  <c r="B432" i="3" a="1"/>
  <c r="B432" i="3" s="1"/>
  <c r="B399" i="4" s="1"/>
  <c r="B470" i="3" a="1"/>
  <c r="B470" i="3" s="1"/>
  <c r="B437" i="4" s="1"/>
  <c r="B503" i="3" a="1"/>
  <c r="B503" i="3" s="1"/>
  <c r="B470" i="4" s="1"/>
  <c r="B522" i="3" a="1"/>
  <c r="B522" i="3" s="1"/>
  <c r="B489" i="4" s="1"/>
  <c r="B144" i="3" a="1"/>
  <c r="B144" i="3" s="1"/>
  <c r="B111" i="4" s="1"/>
  <c r="B279" i="3" a="1"/>
  <c r="B279" i="3" s="1"/>
  <c r="B246" i="4" s="1"/>
  <c r="B382" i="3" a="1"/>
  <c r="B382" i="3" s="1"/>
  <c r="B349" i="4" s="1"/>
  <c r="B433" i="3" a="1"/>
  <c r="B433" i="3" s="1"/>
  <c r="B400" i="4" s="1"/>
  <c r="B452" i="3" a="1"/>
  <c r="B452" i="3" s="1"/>
  <c r="B419" i="4" s="1"/>
  <c r="B490" i="3" a="1"/>
  <c r="B490" i="3" s="1"/>
  <c r="B457" i="4" s="1"/>
  <c r="B504" i="3" a="1"/>
  <c r="B504" i="3" s="1"/>
  <c r="B471" i="4" s="1"/>
  <c r="B523" i="3" a="1"/>
  <c r="B523" i="3" s="1"/>
  <c r="B490" i="4" s="1"/>
  <c r="B542" i="3" a="1"/>
  <c r="B542" i="3" s="1"/>
  <c r="B509" i="4" s="1"/>
  <c r="B57" i="3" a="1"/>
  <c r="B57" i="3" s="1"/>
  <c r="B24" i="4" s="1"/>
  <c r="B245" i="3" a="1"/>
  <c r="B245" i="3" s="1"/>
  <c r="B212" i="4" s="1"/>
  <c r="B155" i="3" a="1"/>
  <c r="B155" i="3" s="1"/>
  <c r="B122" i="4" s="1"/>
  <c r="B289" i="3" a="1"/>
  <c r="B289" i="3" s="1"/>
  <c r="B256" i="4" s="1"/>
  <c r="B390" i="3" a="1"/>
  <c r="B390" i="3" s="1"/>
  <c r="B357" i="4" s="1"/>
  <c r="B419" i="3" a="1"/>
  <c r="B419" i="3" s="1"/>
  <c r="B386" i="4" s="1"/>
  <c r="B438" i="3" a="1"/>
  <c r="B438" i="3" s="1"/>
  <c r="B405" i="4" s="1"/>
  <c r="B453" i="3" a="1"/>
  <c r="B453" i="3" s="1"/>
  <c r="B420" i="4" s="1"/>
  <c r="B472" i="3" a="1"/>
  <c r="B472" i="3" s="1"/>
  <c r="B439" i="4" s="1"/>
  <c r="B505" i="3" a="1"/>
  <c r="B505" i="3" s="1"/>
  <c r="B472" i="4" s="1"/>
  <c r="B524" i="3" a="1"/>
  <c r="B524" i="3" s="1"/>
  <c r="B491" i="4" s="1"/>
  <c r="B543" i="3" a="1"/>
  <c r="B543" i="3" s="1"/>
  <c r="B510" i="4" s="1"/>
  <c r="B299" i="3" a="1"/>
  <c r="B299" i="3" s="1"/>
  <c r="B266" i="4" s="1"/>
  <c r="B420" i="3" a="1"/>
  <c r="B420" i="3" s="1"/>
  <c r="B387" i="4" s="1"/>
  <c r="B439" i="3" a="1"/>
  <c r="B439" i="3" s="1"/>
  <c r="B406" i="4" s="1"/>
  <c r="B454" i="3" a="1"/>
  <c r="B454" i="3" s="1"/>
  <c r="B421" i="4" s="1"/>
  <c r="B510" i="3" a="1"/>
  <c r="B510" i="3" s="1"/>
  <c r="B477" i="4" s="1"/>
  <c r="B525" i="3" a="1"/>
  <c r="B525" i="3" s="1"/>
  <c r="B492" i="4" s="1"/>
  <c r="B544" i="3" a="1"/>
  <c r="B544" i="3" s="1"/>
  <c r="B511" i="4" s="1"/>
  <c r="B178" i="3" a="1"/>
  <c r="B178" i="3" s="1"/>
  <c r="B145" i="4" s="1"/>
  <c r="B310" i="3" a="1"/>
  <c r="B310" i="3" s="1"/>
  <c r="B277" i="4" s="1"/>
  <c r="B392" i="3" a="1"/>
  <c r="B392" i="3" s="1"/>
  <c r="B359" i="4" s="1"/>
  <c r="B440" i="3" a="1"/>
  <c r="B440" i="3" s="1"/>
  <c r="B407" i="4" s="1"/>
  <c r="B459" i="3" a="1"/>
  <c r="B459" i="3" s="1"/>
  <c r="B426" i="4" s="1"/>
  <c r="B473" i="3" a="1"/>
  <c r="B473" i="3" s="1"/>
  <c r="B440" i="4" s="1"/>
  <c r="B492" i="3" a="1"/>
  <c r="B492" i="3" s="1"/>
  <c r="B459" i="4" s="1"/>
  <c r="B412" i="3" a="1"/>
  <c r="B412" i="3" s="1"/>
  <c r="B379" i="4" s="1"/>
  <c r="B502" i="3" a="1"/>
  <c r="B502" i="3" s="1"/>
  <c r="B469" i="4" s="1"/>
  <c r="B189" i="3" a="1"/>
  <c r="B189" i="3" s="1"/>
  <c r="B156" i="4" s="1"/>
  <c r="B320" i="3" a="1"/>
  <c r="B320" i="3" s="1"/>
  <c r="B287" i="4" s="1"/>
  <c r="B422" i="3" a="1"/>
  <c r="B422" i="3" s="1"/>
  <c r="B389" i="4" s="1"/>
  <c r="B460" i="3" a="1"/>
  <c r="B460" i="3" s="1"/>
  <c r="B427" i="4" s="1"/>
  <c r="B474" i="3" a="1"/>
  <c r="B474" i="3" s="1"/>
  <c r="B441" i="4" s="1"/>
  <c r="B493" i="3" a="1"/>
  <c r="B493" i="3" s="1"/>
  <c r="B460" i="4" s="1"/>
  <c r="B512" i="3" a="1"/>
  <c r="B512" i="3" s="1"/>
  <c r="B479" i="4" s="1"/>
  <c r="B545" i="3" a="1"/>
  <c r="B545" i="3" s="1"/>
  <c r="B512" i="4" s="1"/>
  <c r="B55" i="3" a="1"/>
  <c r="B55" i="3" s="1"/>
  <c r="B22" i="4" s="1"/>
  <c r="B449" i="3" a="1"/>
  <c r="B449" i="3" s="1"/>
  <c r="B416" i="4" s="1"/>
  <c r="B200" i="3" a="1"/>
  <c r="B200" i="3" s="1"/>
  <c r="B167" i="4" s="1"/>
  <c r="B330" i="3" a="1"/>
  <c r="B330" i="3" s="1"/>
  <c r="B297" i="4" s="1"/>
  <c r="B423" i="3" a="1"/>
  <c r="B423" i="3" s="1"/>
  <c r="B390" i="4" s="1"/>
  <c r="B442" i="3" a="1"/>
  <c r="B442" i="3" s="1"/>
  <c r="B409" i="4" s="1"/>
  <c r="B479" i="3" a="1"/>
  <c r="B479" i="3" s="1"/>
  <c r="B446" i="4" s="1"/>
  <c r="B494" i="3" a="1"/>
  <c r="B494" i="3" s="1"/>
  <c r="B461" i="4" s="1"/>
  <c r="B513" i="3" a="1"/>
  <c r="B513" i="3" s="1"/>
  <c r="B480" i="4" s="1"/>
  <c r="B532" i="3" a="1"/>
  <c r="B532" i="3" s="1"/>
  <c r="B499" i="4" s="1"/>
  <c r="B70" i="3" a="1"/>
  <c r="B70" i="3" s="1"/>
  <c r="B37" i="4" s="1"/>
  <c r="B54" i="3" a="1"/>
  <c r="B54" i="3" s="1"/>
  <c r="B21" i="4" s="1"/>
  <c r="B47" i="3" a="1"/>
  <c r="B47" i="3" s="1"/>
  <c r="B14" i="4" s="1"/>
  <c r="B483" i="3" a="1"/>
  <c r="B483" i="3" s="1"/>
  <c r="B450" i="4" s="1"/>
  <c r="B62" i="3" a="1"/>
  <c r="B62" i="3" s="1"/>
  <c r="B29" i="4" s="1"/>
  <c r="B78" i="3" a="1"/>
  <c r="B78" i="3" s="1"/>
  <c r="B45" i="4" s="1"/>
  <c r="B402" i="3" a="1"/>
  <c r="B402" i="3" s="1"/>
  <c r="B369" i="4" s="1"/>
  <c r="B428" i="3" a="1"/>
  <c r="B428" i="3" s="1"/>
  <c r="B395" i="4" s="1"/>
  <c r="B480" i="3" a="1"/>
  <c r="B480" i="3" s="1"/>
  <c r="B447" i="4" s="1"/>
  <c r="B495" i="3" a="1"/>
  <c r="B495" i="3" s="1"/>
  <c r="B462" i="4" s="1"/>
  <c r="B514" i="3" a="1"/>
  <c r="B514" i="3" s="1"/>
  <c r="B481" i="4" s="1"/>
  <c r="B53" i="3" a="1"/>
  <c r="B53" i="3" s="1"/>
  <c r="B20" i="4" s="1"/>
  <c r="B88" i="3" a="1"/>
  <c r="B88" i="3" s="1"/>
  <c r="B55" i="4" s="1"/>
  <c r="B223" i="3" a="1"/>
  <c r="B223" i="3" s="1"/>
  <c r="B190" i="4" s="1"/>
  <c r="B410" i="3" a="1"/>
  <c r="B410" i="3" s="1"/>
  <c r="B377" i="4" s="1"/>
  <c r="B429" i="3" a="1"/>
  <c r="B429" i="3" s="1"/>
  <c r="B396" i="4" s="1"/>
  <c r="B443" i="3" a="1"/>
  <c r="B443" i="3" s="1"/>
  <c r="B410" i="4" s="1"/>
  <c r="B462" i="3" a="1"/>
  <c r="B462" i="3" s="1"/>
  <c r="B429" i="4" s="1"/>
  <c r="B500" i="3" a="1"/>
  <c r="B500" i="3" s="1"/>
  <c r="B467" i="4" s="1"/>
  <c r="B533" i="3" a="1"/>
  <c r="B533" i="3" s="1"/>
  <c r="B500" i="4" s="1"/>
  <c r="B64" i="3" a="1"/>
  <c r="B64" i="3" s="1"/>
  <c r="B31" i="4" s="1"/>
  <c r="B52" i="3" a="1"/>
  <c r="B52" i="3" s="1"/>
  <c r="B19" i="4" s="1"/>
  <c r="B100" i="3" a="1"/>
  <c r="B100" i="3" s="1"/>
  <c r="B67" i="4" s="1"/>
  <c r="B234" i="3" a="1"/>
  <c r="B234" i="3" s="1"/>
  <c r="B201" i="4" s="1"/>
  <c r="B430" i="3" a="1"/>
  <c r="B430" i="3" s="1"/>
  <c r="B397" i="4" s="1"/>
  <c r="B463" i="3" a="1"/>
  <c r="B463" i="3" s="1"/>
  <c r="B430" i="4" s="1"/>
  <c r="B482" i="3" a="1"/>
  <c r="B482" i="3" s="1"/>
  <c r="B449" i="4" s="1"/>
  <c r="B515" i="3" a="1"/>
  <c r="B515" i="3" s="1"/>
  <c r="B482" i="4" s="1"/>
  <c r="B534" i="3" a="1"/>
  <c r="B534" i="3" s="1"/>
  <c r="B501" i="4" s="1"/>
  <c r="B63" i="3" a="1"/>
  <c r="B63" i="3" s="1"/>
  <c r="B30" i="4" s="1"/>
  <c r="B48" i="3" a="1"/>
  <c r="B48" i="3" s="1"/>
  <c r="E29" i="3"/>
  <c r="E67" i="3" a="1"/>
  <c r="E67" i="3" s="1"/>
  <c r="E57" i="3" a="1"/>
  <c r="E57" i="3" s="1"/>
  <c r="E73" i="3" a="1"/>
  <c r="E73" i="3" s="1"/>
  <c r="E68" i="3" a="1"/>
  <c r="E68" i="3" s="1"/>
  <c r="E62" i="3" a="1"/>
  <c r="E62" i="3" s="1"/>
  <c r="E58" i="3" a="1"/>
  <c r="E58" i="3" s="1"/>
  <c r="E63" i="3" a="1"/>
  <c r="E63" i="3" s="1"/>
  <c r="E64" i="3" a="1"/>
  <c r="E64" i="3" s="1"/>
  <c r="E65" i="3" a="1"/>
  <c r="E65" i="3" s="1"/>
  <c r="E59" i="3" a="1"/>
  <c r="E59" i="3" s="1"/>
  <c r="E70" i="3" a="1"/>
  <c r="E70" i="3" s="1"/>
  <c r="E80" i="3" a="1"/>
  <c r="E80" i="3" s="1"/>
  <c r="E113" i="3" a="1"/>
  <c r="E113" i="3" s="1"/>
  <c r="E87" i="3" a="1"/>
  <c r="E87" i="3" s="1"/>
  <c r="E92" i="3" a="1"/>
  <c r="E92" i="3" s="1"/>
  <c r="E104" i="3" a="1"/>
  <c r="E104" i="3" s="1"/>
  <c r="E110" i="3" a="1"/>
  <c r="E110" i="3" s="1"/>
  <c r="E124" i="3" a="1"/>
  <c r="E124" i="3" s="1"/>
  <c r="E97" i="3" a="1"/>
  <c r="E97" i="3" s="1"/>
  <c r="E132" i="3" a="1"/>
  <c r="E132" i="3" s="1"/>
  <c r="E89" i="3" a="1"/>
  <c r="E89" i="3" s="1"/>
  <c r="E115" i="3" a="1"/>
  <c r="E115" i="3" s="1"/>
  <c r="E117" i="3" a="1"/>
  <c r="E117" i="3" s="1"/>
  <c r="E120" i="3" a="1"/>
  <c r="E120" i="3" s="1"/>
  <c r="E125" i="3" a="1"/>
  <c r="E125" i="3" s="1"/>
  <c r="E69" i="3" a="1"/>
  <c r="E69" i="3" s="1"/>
  <c r="E75" i="3" a="1"/>
  <c r="E75" i="3" s="1"/>
  <c r="E105" i="3" a="1"/>
  <c r="E105" i="3" s="1"/>
  <c r="E60" i="3" a="1"/>
  <c r="E60" i="3" s="1"/>
  <c r="E72" i="3" a="1"/>
  <c r="E72" i="3" s="1"/>
  <c r="E82" i="3" a="1"/>
  <c r="E82" i="3" s="1"/>
  <c r="E74" i="3" a="1"/>
  <c r="E74" i="3" s="1"/>
  <c r="E95" i="3" a="1"/>
  <c r="E95" i="3" s="1"/>
  <c r="E98" i="3" a="1"/>
  <c r="E98" i="3" s="1"/>
  <c r="E99" i="3" a="1"/>
  <c r="E99" i="3" s="1"/>
  <c r="E100" i="3" a="1"/>
  <c r="E100" i="3" s="1"/>
  <c r="E109" i="3" a="1"/>
  <c r="E109" i="3" s="1"/>
  <c r="E77" i="3" a="1"/>
  <c r="E77" i="3" s="1"/>
  <c r="E85" i="3" a="1"/>
  <c r="E85" i="3" s="1"/>
  <c r="E112" i="3" a="1"/>
  <c r="E112" i="3" s="1"/>
  <c r="E118" i="3" a="1"/>
  <c r="E118" i="3" s="1"/>
  <c r="E88" i="3" a="1"/>
  <c r="E88" i="3" s="1"/>
  <c r="E94" i="3" a="1"/>
  <c r="E94" i="3" s="1"/>
  <c r="E107" i="3" a="1"/>
  <c r="E107" i="3" s="1"/>
  <c r="E114" i="3" a="1"/>
  <c r="E114" i="3" s="1"/>
  <c r="E78" i="3" a="1"/>
  <c r="E78" i="3" s="1"/>
  <c r="E84" i="3" a="1"/>
  <c r="E84" i="3" s="1"/>
  <c r="E102" i="3" a="1"/>
  <c r="E102" i="3" s="1"/>
  <c r="E79" i="3" a="1"/>
  <c r="E79" i="3" s="1"/>
  <c r="E83" i="3" a="1"/>
  <c r="E83" i="3" s="1"/>
  <c r="E122" i="3" a="1"/>
  <c r="E122" i="3" s="1"/>
  <c r="E145" i="3" a="1"/>
  <c r="E145" i="3" s="1"/>
  <c r="E147" i="3" a="1"/>
  <c r="E147" i="3" s="1"/>
  <c r="E180" i="3" a="1"/>
  <c r="E180" i="3" s="1"/>
  <c r="E212" i="3" a="1"/>
  <c r="E212" i="3" s="1"/>
  <c r="E217" i="3" a="1"/>
  <c r="E217" i="3" s="1"/>
  <c r="E154" i="3" a="1"/>
  <c r="E154" i="3" s="1"/>
  <c r="E157" i="3" a="1"/>
  <c r="E157" i="3" s="1"/>
  <c r="E163" i="3" a="1"/>
  <c r="E163" i="3" s="1"/>
  <c r="E168" i="3" a="1"/>
  <c r="E168" i="3" s="1"/>
  <c r="E169" i="3" a="1"/>
  <c r="E169" i="3" s="1"/>
  <c r="E172" i="3" a="1"/>
  <c r="E172" i="3" s="1"/>
  <c r="E129" i="3" a="1"/>
  <c r="E129" i="3" s="1"/>
  <c r="E142" i="3" a="1"/>
  <c r="E142" i="3" s="1"/>
  <c r="E150" i="3" a="1"/>
  <c r="E150" i="3" s="1"/>
  <c r="E152" i="3" a="1"/>
  <c r="E152" i="3" s="1"/>
  <c r="E162" i="3" a="1"/>
  <c r="E162" i="3" s="1"/>
  <c r="E167" i="3" a="1"/>
  <c r="E167" i="3" s="1"/>
  <c r="E108" i="3" a="1"/>
  <c r="E108" i="3" s="1"/>
  <c r="E139" i="3" a="1"/>
  <c r="E139" i="3" s="1"/>
  <c r="E177" i="3" a="1"/>
  <c r="E177" i="3" s="1"/>
  <c r="E183" i="3" a="1"/>
  <c r="E183" i="3" s="1"/>
  <c r="E188" i="3" a="1"/>
  <c r="E188" i="3" s="1"/>
  <c r="E93" i="3" a="1"/>
  <c r="E93" i="3" s="1"/>
  <c r="E103" i="3" a="1"/>
  <c r="E103" i="3" s="1"/>
  <c r="E127" i="3" a="1"/>
  <c r="E127" i="3" s="1"/>
  <c r="E144" i="3" a="1"/>
  <c r="E144" i="3" s="1"/>
  <c r="E173" i="3" a="1"/>
  <c r="E173" i="3" s="1"/>
  <c r="E185" i="3" a="1"/>
  <c r="E185" i="3" s="1"/>
  <c r="E133" i="3" a="1"/>
  <c r="E133" i="3" s="1"/>
  <c r="E135" i="3" a="1"/>
  <c r="E135" i="3" s="1"/>
  <c r="E148" i="3" a="1"/>
  <c r="E148" i="3" s="1"/>
  <c r="E155" i="3" a="1"/>
  <c r="E155" i="3" s="1"/>
  <c r="E170" i="3" a="1"/>
  <c r="E170" i="3" s="1"/>
  <c r="E178" i="3" a="1"/>
  <c r="E178" i="3" s="1"/>
  <c r="E123" i="3" a="1"/>
  <c r="E123" i="3" s="1"/>
  <c r="E153" i="3" a="1"/>
  <c r="E153" i="3" s="1"/>
  <c r="E160" i="3" a="1"/>
  <c r="E160" i="3" s="1"/>
  <c r="E174" i="3" a="1"/>
  <c r="E174" i="3" s="1"/>
  <c r="E119" i="3" a="1"/>
  <c r="E119" i="3" s="1"/>
  <c r="E138" i="3" a="1"/>
  <c r="E138" i="3" s="1"/>
  <c r="E143" i="3" a="1"/>
  <c r="E143" i="3" s="1"/>
  <c r="E159" i="3" a="1"/>
  <c r="E159" i="3" s="1"/>
  <c r="E179" i="3" a="1"/>
  <c r="E179" i="3" s="1"/>
  <c r="E90" i="3" a="1"/>
  <c r="E90" i="3" s="1"/>
  <c r="E128" i="3" a="1"/>
  <c r="E128" i="3" s="1"/>
  <c r="E140" i="3" a="1"/>
  <c r="E140" i="3" s="1"/>
  <c r="E165" i="3" a="1"/>
  <c r="E165" i="3" s="1"/>
  <c r="E184" i="3" a="1"/>
  <c r="E184" i="3" s="1"/>
  <c r="E130" i="3" a="1"/>
  <c r="E130" i="3" s="1"/>
  <c r="E175" i="3" a="1"/>
  <c r="E175" i="3" s="1"/>
  <c r="E222" i="3" a="1"/>
  <c r="E222" i="3" s="1"/>
  <c r="E259" i="3" a="1"/>
  <c r="E259" i="3" s="1"/>
  <c r="E262" i="3" a="1"/>
  <c r="E262" i="3" s="1"/>
  <c r="E265" i="3" a="1"/>
  <c r="E265" i="3" s="1"/>
  <c r="E268" i="3" a="1"/>
  <c r="E268" i="3" s="1"/>
  <c r="E207" i="3" a="1"/>
  <c r="E207" i="3" s="1"/>
  <c r="E214" i="3" a="1"/>
  <c r="E214" i="3" s="1"/>
  <c r="E218" i="3" a="1"/>
  <c r="E218" i="3" s="1"/>
  <c r="E220" i="3" a="1"/>
  <c r="E220" i="3" s="1"/>
  <c r="E193" i="3" a="1"/>
  <c r="E193" i="3" s="1"/>
  <c r="E202" i="3" a="1"/>
  <c r="E202" i="3" s="1"/>
  <c r="E229" i="3" a="1"/>
  <c r="E229" i="3" s="1"/>
  <c r="E239" i="3" a="1"/>
  <c r="E239" i="3" s="1"/>
  <c r="E198" i="3" a="1"/>
  <c r="E198" i="3" s="1"/>
  <c r="E204" i="3" a="1"/>
  <c r="E204" i="3" s="1"/>
  <c r="E209" i="3" a="1"/>
  <c r="E209" i="3" s="1"/>
  <c r="E234" i="3" a="1"/>
  <c r="E234" i="3" s="1"/>
  <c r="E242" i="3" a="1"/>
  <c r="E242" i="3" s="1"/>
  <c r="E134" i="3" a="1"/>
  <c r="E134" i="3" s="1"/>
  <c r="E189" i="3" a="1"/>
  <c r="E189" i="3" s="1"/>
  <c r="E197" i="3" a="1"/>
  <c r="E197" i="3" s="1"/>
  <c r="E227" i="3" a="1"/>
  <c r="E227" i="3" s="1"/>
  <c r="E247" i="3" a="1"/>
  <c r="E247" i="3" s="1"/>
  <c r="E158" i="3" a="1"/>
  <c r="E158" i="3" s="1"/>
  <c r="E199" i="3" a="1"/>
  <c r="E199" i="3" s="1"/>
  <c r="E225" i="3" a="1"/>
  <c r="E225" i="3" s="1"/>
  <c r="E244" i="3" a="1"/>
  <c r="E244" i="3" s="1"/>
  <c r="E149" i="3" a="1"/>
  <c r="E149" i="3" s="1"/>
  <c r="E182" i="3" a="1"/>
  <c r="E182" i="3" s="1"/>
  <c r="E194" i="3" a="1"/>
  <c r="E194" i="3" s="1"/>
  <c r="E223" i="3" a="1"/>
  <c r="E223" i="3" s="1"/>
  <c r="E232" i="3" a="1"/>
  <c r="E232" i="3" s="1"/>
  <c r="E237" i="3" a="1"/>
  <c r="E237" i="3" s="1"/>
  <c r="E213" i="3" a="1"/>
  <c r="E213" i="3" s="1"/>
  <c r="E219" i="3" a="1"/>
  <c r="E219" i="3" s="1"/>
  <c r="E230" i="3" a="1"/>
  <c r="E230" i="3" s="1"/>
  <c r="E240" i="3" a="1"/>
  <c r="E240" i="3" s="1"/>
  <c r="E203" i="3" a="1"/>
  <c r="E203" i="3" s="1"/>
  <c r="E208" i="3" a="1"/>
  <c r="E208" i="3" s="1"/>
  <c r="E210" i="3" a="1"/>
  <c r="E210" i="3" s="1"/>
  <c r="E215" i="3" a="1"/>
  <c r="E215" i="3" s="1"/>
  <c r="E228" i="3" a="1"/>
  <c r="E228" i="3" s="1"/>
  <c r="E235" i="3" a="1"/>
  <c r="E235" i="3" s="1"/>
  <c r="E164" i="3" a="1"/>
  <c r="E164" i="3" s="1"/>
  <c r="E192" i="3" a="1"/>
  <c r="E192" i="3" s="1"/>
  <c r="E233" i="3" a="1"/>
  <c r="E233" i="3" s="1"/>
  <c r="E288" i="3" a="1"/>
  <c r="E288" i="3" s="1"/>
  <c r="E292" i="3" a="1"/>
  <c r="E292" i="3" s="1"/>
  <c r="E264" i="3" a="1"/>
  <c r="E264" i="3" s="1"/>
  <c r="E303" i="3" a="1"/>
  <c r="E303" i="3" s="1"/>
  <c r="E248" i="3" a="1"/>
  <c r="E248" i="3" s="1"/>
  <c r="E255" i="3" a="1"/>
  <c r="E255" i="3" s="1"/>
  <c r="E273" i="3" a="1"/>
  <c r="E273" i="3" s="1"/>
  <c r="E277" i="3" a="1"/>
  <c r="E277" i="3" s="1"/>
  <c r="E280" i="3" a="1"/>
  <c r="E280" i="3" s="1"/>
  <c r="E283" i="3" a="1"/>
  <c r="E283" i="3" s="1"/>
  <c r="E293" i="3" a="1"/>
  <c r="E293" i="3" s="1"/>
  <c r="E317" i="3" a="1"/>
  <c r="E317" i="3" s="1"/>
  <c r="E137" i="3" a="1"/>
  <c r="E137" i="3" s="1"/>
  <c r="E187" i="3" a="1"/>
  <c r="E187" i="3" s="1"/>
  <c r="E289" i="3" a="1"/>
  <c r="E289" i="3" s="1"/>
  <c r="E307" i="3" a="1"/>
  <c r="E307" i="3" s="1"/>
  <c r="E238" i="3" a="1"/>
  <c r="E238" i="3" s="1"/>
  <c r="E249" i="3" a="1"/>
  <c r="E249" i="3" s="1"/>
  <c r="E254" i="3" a="1"/>
  <c r="E254" i="3" s="1"/>
  <c r="E275" i="3" a="1"/>
  <c r="E275" i="3" s="1"/>
  <c r="E299" i="3" a="1"/>
  <c r="E299" i="3" s="1"/>
  <c r="E200" i="3" a="1"/>
  <c r="E200" i="3" s="1"/>
  <c r="E258" i="3" a="1"/>
  <c r="E258" i="3" s="1"/>
  <c r="E272" i="3" a="1"/>
  <c r="E272" i="3" s="1"/>
  <c r="E294" i="3" a="1"/>
  <c r="E294" i="3" s="1"/>
  <c r="E297" i="3" a="1"/>
  <c r="E297" i="3" s="1"/>
  <c r="E195" i="3" a="1"/>
  <c r="E195" i="3" s="1"/>
  <c r="E205" i="3" a="1"/>
  <c r="E205" i="3" s="1"/>
  <c r="E224" i="3" a="1"/>
  <c r="E224" i="3" s="1"/>
  <c r="E250" i="3" a="1"/>
  <c r="E250" i="3" s="1"/>
  <c r="E260" i="3" a="1"/>
  <c r="E260" i="3" s="1"/>
  <c r="E267" i="3" a="1"/>
  <c r="E267" i="3" s="1"/>
  <c r="E279" i="3" a="1"/>
  <c r="E279" i="3" s="1"/>
  <c r="E282" i="3" a="1"/>
  <c r="E282" i="3" s="1"/>
  <c r="E285" i="3" a="1"/>
  <c r="E285" i="3" s="1"/>
  <c r="E290" i="3" a="1"/>
  <c r="E290" i="3" s="1"/>
  <c r="E308" i="3" a="1"/>
  <c r="E308" i="3" s="1"/>
  <c r="E190" i="3" a="1"/>
  <c r="E190" i="3" s="1"/>
  <c r="E257" i="3" a="1"/>
  <c r="E257" i="3" s="1"/>
  <c r="E287" i="3" a="1"/>
  <c r="E287" i="3" s="1"/>
  <c r="E304" i="3" a="1"/>
  <c r="E304" i="3" s="1"/>
  <c r="E252" i="3" a="1"/>
  <c r="E252" i="3" s="1"/>
  <c r="E253" i="3" a="1"/>
  <c r="E253" i="3" s="1"/>
  <c r="E295" i="3" a="1"/>
  <c r="E295" i="3" s="1"/>
  <c r="E302" i="3" a="1"/>
  <c r="E302" i="3" s="1"/>
  <c r="E243" i="3" a="1"/>
  <c r="E243" i="3" s="1"/>
  <c r="E269" i="3" a="1"/>
  <c r="E269" i="3" s="1"/>
  <c r="E274" i="3" a="1"/>
  <c r="E274" i="3" s="1"/>
  <c r="E300" i="3" a="1"/>
  <c r="E300" i="3" s="1"/>
  <c r="E278" i="3" a="1"/>
  <c r="E278" i="3" s="1"/>
  <c r="E284" i="3" a="1"/>
  <c r="E284" i="3" s="1"/>
  <c r="E328" i="3" a="1"/>
  <c r="E328" i="3" s="1"/>
  <c r="E337" i="3" a="1"/>
  <c r="E337" i="3" s="1"/>
  <c r="E352" i="3" a="1"/>
  <c r="E352" i="3" s="1"/>
  <c r="E365" i="3" a="1"/>
  <c r="E365" i="3" s="1"/>
  <c r="E388" i="3" a="1"/>
  <c r="E388" i="3" s="1"/>
  <c r="E404" i="3" a="1"/>
  <c r="E404" i="3" s="1"/>
  <c r="E408" i="3" a="1"/>
  <c r="E408" i="3" s="1"/>
  <c r="E418" i="3" a="1"/>
  <c r="E418" i="3" s="1"/>
  <c r="E425" i="3" a="1"/>
  <c r="E425" i="3" s="1"/>
  <c r="E270" i="3" a="1"/>
  <c r="E270" i="3" s="1"/>
  <c r="E322" i="3" a="1"/>
  <c r="E322" i="3" s="1"/>
  <c r="E340" i="3" a="1"/>
  <c r="E340" i="3" s="1"/>
  <c r="E359" i="3" a="1"/>
  <c r="E359" i="3" s="1"/>
  <c r="E364" i="3" a="1"/>
  <c r="E364" i="3" s="1"/>
  <c r="E378" i="3" a="1"/>
  <c r="E378" i="3" s="1"/>
  <c r="E382" i="3" a="1"/>
  <c r="E382" i="3" s="1"/>
  <c r="E305" i="3" a="1"/>
  <c r="E305" i="3" s="1"/>
  <c r="E314" i="3" a="1"/>
  <c r="E314" i="3" s="1"/>
  <c r="E320" i="3" a="1"/>
  <c r="E320" i="3" s="1"/>
  <c r="E323" i="3" a="1"/>
  <c r="E323" i="3" s="1"/>
  <c r="E335" i="3" a="1"/>
  <c r="E335" i="3" s="1"/>
  <c r="E353" i="3" a="1"/>
  <c r="E353" i="3" s="1"/>
  <c r="E372" i="3" a="1"/>
  <c r="E372" i="3" s="1"/>
  <c r="E319" i="3" a="1"/>
  <c r="E319" i="3" s="1"/>
  <c r="E324" i="3" a="1"/>
  <c r="E324" i="3" s="1"/>
  <c r="E333" i="3" a="1"/>
  <c r="E333" i="3" s="1"/>
  <c r="E245" i="3" a="1"/>
  <c r="E245" i="3" s="1"/>
  <c r="E354" i="3" a="1"/>
  <c r="E354" i="3" s="1"/>
  <c r="E363" i="3" a="1"/>
  <c r="E363" i="3" s="1"/>
  <c r="E313" i="3" a="1"/>
  <c r="E313" i="3" s="1"/>
  <c r="E338" i="3" a="1"/>
  <c r="E338" i="3" s="1"/>
  <c r="E370" i="3" a="1"/>
  <c r="E370" i="3" s="1"/>
  <c r="E329" i="3" a="1"/>
  <c r="E329" i="3" s="1"/>
  <c r="E357" i="3" a="1"/>
  <c r="E357" i="3" s="1"/>
  <c r="E309" i="3" a="1"/>
  <c r="E309" i="3" s="1"/>
  <c r="E327" i="3" a="1"/>
  <c r="E327" i="3" s="1"/>
  <c r="E348" i="3" a="1"/>
  <c r="E348" i="3" s="1"/>
  <c r="E349" i="3" a="1"/>
  <c r="E349" i="3" s="1"/>
  <c r="E360" i="3" a="1"/>
  <c r="E360" i="3" s="1"/>
  <c r="E318" i="3" a="1"/>
  <c r="E318" i="3" s="1"/>
  <c r="E325" i="3" a="1"/>
  <c r="E325" i="3" s="1"/>
  <c r="E334" i="3" a="1"/>
  <c r="E334" i="3" s="1"/>
  <c r="E339" i="3" a="1"/>
  <c r="E339" i="3" s="1"/>
  <c r="E342" i="3" a="1"/>
  <c r="E342" i="3" s="1"/>
  <c r="E345" i="3" a="1"/>
  <c r="E345" i="3" s="1"/>
  <c r="E347" i="3" a="1"/>
  <c r="E347" i="3" s="1"/>
  <c r="E355" i="3" a="1"/>
  <c r="E355" i="3" s="1"/>
  <c r="E358" i="3" a="1"/>
  <c r="E358" i="3" s="1"/>
  <c r="E367" i="3" a="1"/>
  <c r="E367" i="3" s="1"/>
  <c r="E368" i="3" a="1"/>
  <c r="E368" i="3" s="1"/>
  <c r="E369" i="3" a="1"/>
  <c r="E369" i="3" s="1"/>
  <c r="E298" i="3" a="1"/>
  <c r="E298" i="3" s="1"/>
  <c r="E344" i="3" a="1"/>
  <c r="E344" i="3" s="1"/>
  <c r="E350" i="3" a="1"/>
  <c r="E350" i="3" s="1"/>
  <c r="E362" i="3" a="1"/>
  <c r="E362" i="3" s="1"/>
  <c r="E263" i="3" a="1"/>
  <c r="E263" i="3" s="1"/>
  <c r="E310" i="3" a="1"/>
  <c r="E310" i="3" s="1"/>
  <c r="E312" i="3" a="1"/>
  <c r="E312" i="3" s="1"/>
  <c r="E332" i="3" a="1"/>
  <c r="E332" i="3" s="1"/>
  <c r="E343" i="3" a="1"/>
  <c r="E343" i="3" s="1"/>
  <c r="E315" i="3" a="1"/>
  <c r="E315" i="3" s="1"/>
  <c r="E380" i="3" a="1"/>
  <c r="E380" i="3" s="1"/>
  <c r="E390" i="3" a="1"/>
  <c r="E390" i="3" s="1"/>
  <c r="E462" i="3" a="1"/>
  <c r="E462" i="3" s="1"/>
  <c r="E472" i="3" a="1"/>
  <c r="E472" i="3" s="1"/>
  <c r="E478" i="3" a="1"/>
  <c r="E478" i="3" s="1"/>
  <c r="E484" i="3" a="1"/>
  <c r="E484" i="3" s="1"/>
  <c r="E379" i="3" a="1"/>
  <c r="E379" i="3" s="1"/>
  <c r="E395" i="3" a="1"/>
  <c r="E395" i="3" s="1"/>
  <c r="E410" i="3" a="1"/>
  <c r="E410" i="3" s="1"/>
  <c r="E414" i="3" a="1"/>
  <c r="E414" i="3" s="1"/>
  <c r="E430" i="3" a="1"/>
  <c r="E430" i="3" s="1"/>
  <c r="E387" i="3" a="1"/>
  <c r="E387" i="3" s="1"/>
  <c r="E420" i="3" a="1"/>
  <c r="E420" i="3" s="1"/>
  <c r="E429" i="3" a="1"/>
  <c r="E429" i="3" s="1"/>
  <c r="E384" i="3" a="1"/>
  <c r="E384" i="3" s="1"/>
  <c r="E392" i="3" a="1"/>
  <c r="E392" i="3" s="1"/>
  <c r="E419" i="3" a="1"/>
  <c r="E419" i="3" s="1"/>
  <c r="E428" i="3" a="1"/>
  <c r="E428" i="3" s="1"/>
  <c r="E397" i="3" a="1"/>
  <c r="E397" i="3" s="1"/>
  <c r="E407" i="3" a="1"/>
  <c r="E407" i="3" s="1"/>
  <c r="E389" i="3" a="1"/>
  <c r="E389" i="3" s="1"/>
  <c r="E400" i="3" a="1"/>
  <c r="E400" i="3" s="1"/>
  <c r="E403" i="3" a="1"/>
  <c r="E403" i="3" s="1"/>
  <c r="E413" i="3" a="1"/>
  <c r="E413" i="3" s="1"/>
  <c r="E373" i="3" a="1"/>
  <c r="E373" i="3" s="1"/>
  <c r="E394" i="3" a="1"/>
  <c r="E394" i="3" s="1"/>
  <c r="E427" i="3" a="1"/>
  <c r="E427" i="3" s="1"/>
  <c r="E330" i="3" a="1"/>
  <c r="E330" i="3" s="1"/>
  <c r="E374" i="3" a="1"/>
  <c r="E374" i="3" s="1"/>
  <c r="E399" i="3" a="1"/>
  <c r="E399" i="3" s="1"/>
  <c r="E402" i="3" a="1"/>
  <c r="E402" i="3" s="1"/>
  <c r="E409" i="3" a="1"/>
  <c r="E409" i="3" s="1"/>
  <c r="E375" i="3" a="1"/>
  <c r="E375" i="3" s="1"/>
  <c r="E398" i="3" a="1"/>
  <c r="E398" i="3" s="1"/>
  <c r="E412" i="3" a="1"/>
  <c r="E412" i="3" s="1"/>
  <c r="E417" i="3" a="1"/>
  <c r="E417" i="3" s="1"/>
  <c r="E405" i="3" a="1"/>
  <c r="E405" i="3" s="1"/>
  <c r="E423" i="3" a="1"/>
  <c r="E423" i="3" s="1"/>
  <c r="E424" i="3" a="1"/>
  <c r="E424" i="3" s="1"/>
  <c r="E377" i="3" a="1"/>
  <c r="E377" i="3" s="1"/>
  <c r="E383" i="3" a="1"/>
  <c r="E383" i="3" s="1"/>
  <c r="E393" i="3" a="1"/>
  <c r="E393" i="3" s="1"/>
  <c r="E422" i="3" a="1"/>
  <c r="E422" i="3" s="1"/>
  <c r="E443" i="3" a="1"/>
  <c r="E443" i="3" s="1"/>
  <c r="E447" i="3" a="1"/>
  <c r="E447" i="3" s="1"/>
  <c r="E454" i="3" a="1"/>
  <c r="E454" i="3" s="1"/>
  <c r="E482" i="3" a="1"/>
  <c r="E482" i="3" s="1"/>
  <c r="E500" i="3" a="1"/>
  <c r="E500" i="3" s="1"/>
  <c r="E512" i="3" a="1"/>
  <c r="E512" i="3" s="1"/>
  <c r="E518" i="3" a="1"/>
  <c r="E518" i="3" s="1"/>
  <c r="E524" i="3" a="1"/>
  <c r="E524" i="3" s="1"/>
  <c r="E432" i="3" a="1"/>
  <c r="E432" i="3" s="1"/>
  <c r="E439" i="3" a="1"/>
  <c r="E439" i="3" s="1"/>
  <c r="E473" i="3" a="1"/>
  <c r="E473" i="3" s="1"/>
  <c r="E492" i="3" a="1"/>
  <c r="E492" i="3" s="1"/>
  <c r="E450" i="3" a="1"/>
  <c r="E450" i="3" s="1"/>
  <c r="E459" i="3" a="1"/>
  <c r="E459" i="3" s="1"/>
  <c r="E499" i="3" a="1"/>
  <c r="E499" i="3" s="1"/>
  <c r="E505" i="3" a="1"/>
  <c r="E505" i="3" s="1"/>
  <c r="E517" i="3" a="1"/>
  <c r="E517" i="3" s="1"/>
  <c r="E523" i="3" a="1"/>
  <c r="E523" i="3" s="1"/>
  <c r="E440" i="3" a="1"/>
  <c r="E440" i="3" s="1"/>
  <c r="E463" i="3" a="1"/>
  <c r="E463" i="3" s="1"/>
  <c r="E415" i="3" a="1"/>
  <c r="E415" i="3" s="1"/>
  <c r="E453" i="3" a="1"/>
  <c r="E453" i="3" s="1"/>
  <c r="E468" i="3" a="1"/>
  <c r="E468" i="3" s="1"/>
  <c r="E498" i="3" a="1"/>
  <c r="E498" i="3" s="1"/>
  <c r="E437" i="3" a="1"/>
  <c r="E437" i="3" s="1"/>
  <c r="E449" i="3" a="1"/>
  <c r="E449" i="3" s="1"/>
  <c r="E470" i="3" a="1"/>
  <c r="E470" i="3" s="1"/>
  <c r="E490" i="3" a="1"/>
  <c r="E490" i="3" s="1"/>
  <c r="E434" i="3" a="1"/>
  <c r="E434" i="3" s="1"/>
  <c r="E458" i="3" a="1"/>
  <c r="E458" i="3" s="1"/>
  <c r="E460" i="3" a="1"/>
  <c r="E460" i="3" s="1"/>
  <c r="E483" i="3" a="1"/>
  <c r="E483" i="3" s="1"/>
  <c r="E445" i="3" a="1"/>
  <c r="E445" i="3" s="1"/>
  <c r="E452" i="3" a="1"/>
  <c r="E452" i="3" s="1"/>
  <c r="E465" i="3" a="1"/>
  <c r="E465" i="3" s="1"/>
  <c r="E474" i="3" a="1"/>
  <c r="E474" i="3" s="1"/>
  <c r="E480" i="3" a="1"/>
  <c r="E480" i="3" s="1"/>
  <c r="E489" i="3" a="1"/>
  <c r="E489" i="3" s="1"/>
  <c r="E385" i="3" a="1"/>
  <c r="E385" i="3" s="1"/>
  <c r="E433" i="3" a="1"/>
  <c r="E433" i="3" s="1"/>
  <c r="E455" i="3" a="1"/>
  <c r="E455" i="3" s="1"/>
  <c r="E467" i="3" a="1"/>
  <c r="E467" i="3" s="1"/>
  <c r="E435" i="3" a="1"/>
  <c r="E435" i="3" s="1"/>
  <c r="E438" i="3" a="1"/>
  <c r="E438" i="3" s="1"/>
  <c r="E442" i="3" a="1"/>
  <c r="E442" i="3" s="1"/>
  <c r="E448" i="3" a="1"/>
  <c r="E448" i="3" s="1"/>
  <c r="E457" i="3" a="1"/>
  <c r="E457" i="3" s="1"/>
  <c r="E469" i="3" a="1"/>
  <c r="E469" i="3" s="1"/>
  <c r="E477" i="3" a="1"/>
  <c r="E477" i="3" s="1"/>
  <c r="E488" i="3" a="1"/>
  <c r="E488" i="3" s="1"/>
  <c r="E444" i="3" a="1"/>
  <c r="E444" i="3" s="1"/>
  <c r="E464" i="3" a="1"/>
  <c r="E464" i="3" s="1"/>
  <c r="E497" i="3" a="1"/>
  <c r="E497" i="3" s="1"/>
  <c r="E538" i="3" a="1"/>
  <c r="E538" i="3" s="1"/>
  <c r="E48" i="3" a="1"/>
  <c r="E48" i="3" s="1"/>
  <c r="E527" i="3" a="1"/>
  <c r="E527" i="3" s="1"/>
  <c r="E542" i="3" a="1"/>
  <c r="E542" i="3" s="1"/>
  <c r="E52" i="3" a="1"/>
  <c r="E52" i="3" s="1"/>
  <c r="E53" i="3" a="1"/>
  <c r="E53" i="3" s="1"/>
  <c r="E494" i="3" a="1"/>
  <c r="E494" i="3" s="1"/>
  <c r="E504" i="3" a="1"/>
  <c r="E504" i="3" s="1"/>
  <c r="E519" i="3" a="1"/>
  <c r="E519" i="3" s="1"/>
  <c r="E537" i="3" a="1"/>
  <c r="E537" i="3" s="1"/>
  <c r="E54" i="3" a="1"/>
  <c r="E54" i="3" s="1"/>
  <c r="E520" i="3" a="1"/>
  <c r="E520" i="3" s="1"/>
  <c r="E55" i="3" a="1"/>
  <c r="E55" i="3" s="1"/>
  <c r="E479" i="3" a="1"/>
  <c r="E479" i="3" s="1"/>
  <c r="E528" i="3" a="1"/>
  <c r="E528" i="3" s="1"/>
  <c r="E50" i="3" a="1"/>
  <c r="E50" i="3" s="1"/>
  <c r="E513" i="3" a="1"/>
  <c r="E513" i="3" s="1"/>
  <c r="E522" i="3" a="1"/>
  <c r="E522" i="3" s="1"/>
  <c r="E540" i="3" a="1"/>
  <c r="E540" i="3" s="1"/>
  <c r="E545" i="3" a="1"/>
  <c r="E545" i="3" s="1"/>
  <c r="E475" i="3" a="1"/>
  <c r="E475" i="3" s="1"/>
  <c r="E503" i="3" a="1"/>
  <c r="E503" i="3" s="1"/>
  <c r="E514" i="3" a="1"/>
  <c r="E514" i="3" s="1"/>
  <c r="E530" i="3" a="1"/>
  <c r="E530" i="3" s="1"/>
  <c r="E535" i="3" a="1"/>
  <c r="E535" i="3" s="1"/>
  <c r="E485" i="3" a="1"/>
  <c r="E485" i="3" s="1"/>
  <c r="E515" i="3" a="1"/>
  <c r="E515" i="3" s="1"/>
  <c r="E529" i="3" a="1"/>
  <c r="E529" i="3" s="1"/>
  <c r="E539" i="3" a="1"/>
  <c r="E539" i="3" s="1"/>
  <c r="E495" i="3" a="1"/>
  <c r="E495" i="3" s="1"/>
  <c r="E507" i="3" a="1"/>
  <c r="E507" i="3" s="1"/>
  <c r="E508" i="3" a="1"/>
  <c r="E508" i="3" s="1"/>
  <c r="E533" i="3" a="1"/>
  <c r="E533" i="3" s="1"/>
  <c r="E493" i="3" a="1"/>
  <c r="E493" i="3" s="1"/>
  <c r="E509" i="3" a="1"/>
  <c r="E509" i="3" s="1"/>
  <c r="E534" i="3" a="1"/>
  <c r="E534" i="3" s="1"/>
  <c r="E544" i="3" a="1"/>
  <c r="E544" i="3" s="1"/>
  <c r="E487" i="3" a="1"/>
  <c r="E487" i="3" s="1"/>
  <c r="E502" i="3" a="1"/>
  <c r="E502" i="3" s="1"/>
  <c r="E525" i="3" a="1"/>
  <c r="E525" i="3" s="1"/>
  <c r="E543" i="3" a="1"/>
  <c r="E543" i="3" s="1"/>
  <c r="E49" i="3" a="1"/>
  <c r="E49" i="3" s="1"/>
  <c r="E510" i="3" a="1"/>
  <c r="E510" i="3" s="1"/>
  <c r="E532" i="3" a="1"/>
  <c r="E532" i="3" s="1"/>
  <c r="E47" i="3" a="1"/>
  <c r="E47" i="3" s="1"/>
  <c r="I29" i="3"/>
  <c r="I65" i="3" a="1"/>
  <c r="I65" i="3" s="1"/>
  <c r="I75" i="3" a="1"/>
  <c r="I75" i="3" s="1"/>
  <c r="I79" i="3" a="1"/>
  <c r="I79" i="3" s="1"/>
  <c r="I84" i="3" a="1"/>
  <c r="I84" i="3" s="1"/>
  <c r="I88" i="3" a="1"/>
  <c r="I88" i="3" s="1"/>
  <c r="I59" i="3" a="1"/>
  <c r="I59" i="3" s="1"/>
  <c r="I78" i="3" a="1"/>
  <c r="I78" i="3" s="1"/>
  <c r="I77" i="3" a="1"/>
  <c r="I77" i="3" s="1"/>
  <c r="I60" i="3" a="1"/>
  <c r="I60" i="3" s="1"/>
  <c r="I67" i="3" a="1"/>
  <c r="I67" i="3" s="1"/>
  <c r="I57" i="3" a="1"/>
  <c r="I57" i="3" s="1"/>
  <c r="I62" i="3" a="1"/>
  <c r="I62" i="3" s="1"/>
  <c r="I63" i="3" a="1"/>
  <c r="I63" i="3" s="1"/>
  <c r="I58" i="3" a="1"/>
  <c r="I58" i="3" s="1"/>
  <c r="I64" i="3" a="1"/>
  <c r="I64" i="3" s="1"/>
  <c r="I68" i="3" a="1"/>
  <c r="I68" i="3" s="1"/>
  <c r="I85" i="3" a="1"/>
  <c r="I85" i="3" s="1"/>
  <c r="I107" i="3" a="1"/>
  <c r="I107" i="3" s="1"/>
  <c r="I118" i="3" a="1"/>
  <c r="I118" i="3" s="1"/>
  <c r="I139" i="3" a="1"/>
  <c r="I139" i="3" s="1"/>
  <c r="I158" i="3" a="1"/>
  <c r="I158" i="3" s="1"/>
  <c r="I159" i="3" a="1"/>
  <c r="I159" i="3" s="1"/>
  <c r="I169" i="3" a="1"/>
  <c r="I169" i="3" s="1"/>
  <c r="I175" i="3" a="1"/>
  <c r="I175" i="3" s="1"/>
  <c r="I102" i="3" a="1"/>
  <c r="I102" i="3" s="1"/>
  <c r="I112" i="3" a="1"/>
  <c r="I112" i="3" s="1"/>
  <c r="I128" i="3" a="1"/>
  <c r="I128" i="3" s="1"/>
  <c r="I134" i="3" a="1"/>
  <c r="I134" i="3" s="1"/>
  <c r="I94" i="3" a="1"/>
  <c r="I94" i="3" s="1"/>
  <c r="I114" i="3" a="1"/>
  <c r="I114" i="3" s="1"/>
  <c r="I129" i="3" a="1"/>
  <c r="I129" i="3" s="1"/>
  <c r="I73" i="3" a="1"/>
  <c r="I73" i="3" s="1"/>
  <c r="I83" i="3" a="1"/>
  <c r="I83" i="3" s="1"/>
  <c r="I103" i="3" a="1"/>
  <c r="I103" i="3" s="1"/>
  <c r="I122" i="3" a="1"/>
  <c r="I122" i="3" s="1"/>
  <c r="I70" i="3" a="1"/>
  <c r="I70" i="3" s="1"/>
  <c r="I90" i="3" a="1"/>
  <c r="I90" i="3" s="1"/>
  <c r="I93" i="3" a="1"/>
  <c r="I93" i="3" s="1"/>
  <c r="I108" i="3" a="1"/>
  <c r="I108" i="3" s="1"/>
  <c r="I119" i="3" a="1"/>
  <c r="I119" i="3" s="1"/>
  <c r="I123" i="3" a="1"/>
  <c r="I123" i="3" s="1"/>
  <c r="I80" i="3" a="1"/>
  <c r="I80" i="3" s="1"/>
  <c r="I87" i="3" a="1"/>
  <c r="I87" i="3" s="1"/>
  <c r="I92" i="3" a="1"/>
  <c r="I92" i="3" s="1"/>
  <c r="I104" i="3" a="1"/>
  <c r="I104" i="3" s="1"/>
  <c r="I72" i="3" a="1"/>
  <c r="I72" i="3" s="1"/>
  <c r="I110" i="3" a="1"/>
  <c r="I110" i="3" s="1"/>
  <c r="I113" i="3" a="1"/>
  <c r="I113" i="3" s="1"/>
  <c r="I69" i="3" a="1"/>
  <c r="I69" i="3" s="1"/>
  <c r="I89" i="3" a="1"/>
  <c r="I89" i="3" s="1"/>
  <c r="I97" i="3" a="1"/>
  <c r="I97" i="3" s="1"/>
  <c r="I105" i="3" a="1"/>
  <c r="I105" i="3" s="1"/>
  <c r="I115" i="3" a="1"/>
  <c r="I115" i="3" s="1"/>
  <c r="I117" i="3" a="1"/>
  <c r="I117" i="3" s="1"/>
  <c r="I120" i="3" a="1"/>
  <c r="I120" i="3" s="1"/>
  <c r="I98" i="3" a="1"/>
  <c r="I98" i="3" s="1"/>
  <c r="I99" i="3" a="1"/>
  <c r="I99" i="3" s="1"/>
  <c r="I100" i="3" a="1"/>
  <c r="I100" i="3" s="1"/>
  <c r="I82" i="3" a="1"/>
  <c r="I82" i="3" s="1"/>
  <c r="I130" i="3" a="1"/>
  <c r="I130" i="3" s="1"/>
  <c r="I138" i="3" a="1"/>
  <c r="I138" i="3" s="1"/>
  <c r="I148" i="3" a="1"/>
  <c r="I148" i="3" s="1"/>
  <c r="I153" i="3" a="1"/>
  <c r="I153" i="3" s="1"/>
  <c r="I155" i="3" a="1"/>
  <c r="I155" i="3" s="1"/>
  <c r="I170" i="3" a="1"/>
  <c r="I170" i="3" s="1"/>
  <c r="I174" i="3" a="1"/>
  <c r="I174" i="3" s="1"/>
  <c r="I215" i="3" a="1"/>
  <c r="I215" i="3" s="1"/>
  <c r="I218" i="3" a="1"/>
  <c r="I218" i="3" s="1"/>
  <c r="I143" i="3" a="1"/>
  <c r="I143" i="3" s="1"/>
  <c r="I179" i="3" a="1"/>
  <c r="I179" i="3" s="1"/>
  <c r="I165" i="3" a="1"/>
  <c r="I165" i="3" s="1"/>
  <c r="I184" i="3" a="1"/>
  <c r="I184" i="3" s="1"/>
  <c r="I193" i="3" a="1"/>
  <c r="I193" i="3" s="1"/>
  <c r="I194" i="3" a="1"/>
  <c r="I194" i="3" s="1"/>
  <c r="I197" i="3" a="1"/>
  <c r="I197" i="3" s="1"/>
  <c r="I125" i="3" a="1"/>
  <c r="I125" i="3" s="1"/>
  <c r="I132" i="3" a="1"/>
  <c r="I132" i="3" s="1"/>
  <c r="I187" i="3" a="1"/>
  <c r="I187" i="3" s="1"/>
  <c r="I189" i="3" a="1"/>
  <c r="I189" i="3" s="1"/>
  <c r="I140" i="3" a="1"/>
  <c r="I140" i="3" s="1"/>
  <c r="I182" i="3" a="1"/>
  <c r="I182" i="3" s="1"/>
  <c r="I137" i="3" a="1"/>
  <c r="I137" i="3" s="1"/>
  <c r="I145" i="3" a="1"/>
  <c r="I145" i="3" s="1"/>
  <c r="I149" i="3" a="1"/>
  <c r="I149" i="3" s="1"/>
  <c r="I164" i="3" a="1"/>
  <c r="I164" i="3" s="1"/>
  <c r="I154" i="3" a="1"/>
  <c r="I154" i="3" s="1"/>
  <c r="I163" i="3" a="1"/>
  <c r="I163" i="3" s="1"/>
  <c r="I180" i="3" a="1"/>
  <c r="I180" i="3" s="1"/>
  <c r="I109" i="3" a="1"/>
  <c r="I109" i="3" s="1"/>
  <c r="I147" i="3" a="1"/>
  <c r="I147" i="3" s="1"/>
  <c r="I157" i="3" a="1"/>
  <c r="I157" i="3" s="1"/>
  <c r="I168" i="3" a="1"/>
  <c r="I168" i="3" s="1"/>
  <c r="I172" i="3" a="1"/>
  <c r="I172" i="3" s="1"/>
  <c r="I74" i="3" a="1"/>
  <c r="I74" i="3" s="1"/>
  <c r="I142" i="3" a="1"/>
  <c r="I142" i="3" s="1"/>
  <c r="I152" i="3" a="1"/>
  <c r="I152" i="3" s="1"/>
  <c r="I162" i="3" a="1"/>
  <c r="I162" i="3" s="1"/>
  <c r="I144" i="3" a="1"/>
  <c r="I144" i="3" s="1"/>
  <c r="I150" i="3" a="1"/>
  <c r="I150" i="3" s="1"/>
  <c r="I167" i="3" a="1"/>
  <c r="I167" i="3" s="1"/>
  <c r="I173" i="3" a="1"/>
  <c r="I173" i="3" s="1"/>
  <c r="I177" i="3" a="1"/>
  <c r="I177" i="3" s="1"/>
  <c r="I127" i="3" a="1"/>
  <c r="I127" i="3" s="1"/>
  <c r="I135" i="3" a="1"/>
  <c r="I135" i="3" s="1"/>
  <c r="I178" i="3" a="1"/>
  <c r="I178" i="3" s="1"/>
  <c r="I183" i="3" a="1"/>
  <c r="I183" i="3" s="1"/>
  <c r="I199" i="3" a="1"/>
  <c r="I199" i="3" s="1"/>
  <c r="I208" i="3" a="1"/>
  <c r="I208" i="3" s="1"/>
  <c r="I217" i="3" a="1"/>
  <c r="I217" i="3" s="1"/>
  <c r="I219" i="3" a="1"/>
  <c r="I219" i="3" s="1"/>
  <c r="I273" i="3" a="1"/>
  <c r="I273" i="3" s="1"/>
  <c r="I294" i="3" a="1"/>
  <c r="I294" i="3" s="1"/>
  <c r="I124" i="3" a="1"/>
  <c r="I124" i="3" s="1"/>
  <c r="I195" i="3" a="1"/>
  <c r="I195" i="3" s="1"/>
  <c r="I203" i="3" a="1"/>
  <c r="I203" i="3" s="1"/>
  <c r="I210" i="3" a="1"/>
  <c r="I210" i="3" s="1"/>
  <c r="I235" i="3" a="1"/>
  <c r="I235" i="3" s="1"/>
  <c r="I255" i="3" a="1"/>
  <c r="I255" i="3" s="1"/>
  <c r="I258" i="3" a="1"/>
  <c r="I258" i="3" s="1"/>
  <c r="I133" i="3" a="1"/>
  <c r="I133" i="3" s="1"/>
  <c r="I188" i="3" a="1"/>
  <c r="I188" i="3" s="1"/>
  <c r="I228" i="3" a="1"/>
  <c r="I228" i="3" s="1"/>
  <c r="I233" i="3" a="1"/>
  <c r="I233" i="3" s="1"/>
  <c r="I238" i="3" a="1"/>
  <c r="I238" i="3" s="1"/>
  <c r="I192" i="3" a="1"/>
  <c r="I192" i="3" s="1"/>
  <c r="I224" i="3" a="1"/>
  <c r="I224" i="3" s="1"/>
  <c r="I243" i="3" a="1"/>
  <c r="I243" i="3" s="1"/>
  <c r="I249" i="3" a="1"/>
  <c r="I249" i="3" s="1"/>
  <c r="I190" i="3" a="1"/>
  <c r="I190" i="3" s="1"/>
  <c r="I245" i="3" a="1"/>
  <c r="I245" i="3" s="1"/>
  <c r="I248" i="3" a="1"/>
  <c r="I248" i="3" s="1"/>
  <c r="I200" i="3" a="1"/>
  <c r="I200" i="3" s="1"/>
  <c r="I205" i="3" a="1"/>
  <c r="I205" i="3" s="1"/>
  <c r="I212" i="3" a="1"/>
  <c r="I212" i="3" s="1"/>
  <c r="I220" i="3" a="1"/>
  <c r="I220" i="3" s="1"/>
  <c r="I222" i="3" a="1"/>
  <c r="I222" i="3" s="1"/>
  <c r="I95" i="3" a="1"/>
  <c r="I95" i="3" s="1"/>
  <c r="I185" i="3" a="1"/>
  <c r="I185" i="3" s="1"/>
  <c r="I202" i="3" a="1"/>
  <c r="I202" i="3" s="1"/>
  <c r="I207" i="3" a="1"/>
  <c r="I207" i="3" s="1"/>
  <c r="I229" i="3" a="1"/>
  <c r="I229" i="3" s="1"/>
  <c r="I214" i="3" a="1"/>
  <c r="I214" i="3" s="1"/>
  <c r="I239" i="3" a="1"/>
  <c r="I239" i="3" s="1"/>
  <c r="I198" i="3" a="1"/>
  <c r="I198" i="3" s="1"/>
  <c r="I204" i="3" a="1"/>
  <c r="I204" i="3" s="1"/>
  <c r="I209" i="3" a="1"/>
  <c r="I209" i="3" s="1"/>
  <c r="I227" i="3" a="1"/>
  <c r="I227" i="3" s="1"/>
  <c r="I234" i="3" a="1"/>
  <c r="I234" i="3" s="1"/>
  <c r="I223" i="3" a="1"/>
  <c r="I223" i="3" s="1"/>
  <c r="I225" i="3" a="1"/>
  <c r="I225" i="3" s="1"/>
  <c r="I232" i="3" a="1"/>
  <c r="I232" i="3" s="1"/>
  <c r="I257" i="3" a="1"/>
  <c r="I257" i="3" s="1"/>
  <c r="I268" i="3" a="1"/>
  <c r="I268" i="3" s="1"/>
  <c r="I287" i="3" a="1"/>
  <c r="I287" i="3" s="1"/>
  <c r="I295" i="3" a="1"/>
  <c r="I295" i="3" s="1"/>
  <c r="I302" i="3" a="1"/>
  <c r="I302" i="3" s="1"/>
  <c r="I279" i="3" a="1"/>
  <c r="I279" i="3" s="1"/>
  <c r="I282" i="3" a="1"/>
  <c r="I282" i="3" s="1"/>
  <c r="I285" i="3" a="1"/>
  <c r="I285" i="3" s="1"/>
  <c r="I309" i="3" a="1"/>
  <c r="I309" i="3" s="1"/>
  <c r="I314" i="3" a="1"/>
  <c r="I314" i="3" s="1"/>
  <c r="I237" i="3" a="1"/>
  <c r="I237" i="3" s="1"/>
  <c r="I247" i="3" a="1"/>
  <c r="I247" i="3" s="1"/>
  <c r="I252" i="3" a="1"/>
  <c r="I252" i="3" s="1"/>
  <c r="I262" i="3" a="1"/>
  <c r="I262" i="3" s="1"/>
  <c r="I269" i="3" a="1"/>
  <c r="I269" i="3" s="1"/>
  <c r="I274" i="3" a="1"/>
  <c r="I274" i="3" s="1"/>
  <c r="I300" i="3" a="1"/>
  <c r="I300" i="3" s="1"/>
  <c r="I310" i="3" a="1"/>
  <c r="I310" i="3" s="1"/>
  <c r="I213" i="3" a="1"/>
  <c r="I213" i="3" s="1"/>
  <c r="I270" i="3" a="1"/>
  <c r="I270" i="3" s="1"/>
  <c r="I292" i="3" a="1"/>
  <c r="I292" i="3" s="1"/>
  <c r="I298" i="3" a="1"/>
  <c r="I298" i="3" s="1"/>
  <c r="I263" i="3" a="1"/>
  <c r="I263" i="3" s="1"/>
  <c r="I288" i="3" a="1"/>
  <c r="I288" i="3" s="1"/>
  <c r="I305" i="3" a="1"/>
  <c r="I305" i="3" s="1"/>
  <c r="I264" i="3" a="1"/>
  <c r="I264" i="3" s="1"/>
  <c r="I278" i="3" a="1"/>
  <c r="I278" i="3" s="1"/>
  <c r="I284" i="3" a="1"/>
  <c r="I284" i="3" s="1"/>
  <c r="I293" i="3" a="1"/>
  <c r="I293" i="3" s="1"/>
  <c r="I303" i="3" a="1"/>
  <c r="I303" i="3" s="1"/>
  <c r="I265" i="3" a="1"/>
  <c r="I265" i="3" s="1"/>
  <c r="I289" i="3" a="1"/>
  <c r="I289" i="3" s="1"/>
  <c r="I307" i="3" a="1"/>
  <c r="I307" i="3" s="1"/>
  <c r="I160" i="3" a="1"/>
  <c r="I160" i="3" s="1"/>
  <c r="I299" i="3" a="1"/>
  <c r="I299" i="3" s="1"/>
  <c r="I230" i="3" a="1"/>
  <c r="I230" i="3" s="1"/>
  <c r="I240" i="3" a="1"/>
  <c r="I240" i="3" s="1"/>
  <c r="I242" i="3" a="1"/>
  <c r="I242" i="3" s="1"/>
  <c r="I254" i="3" a="1"/>
  <c r="I254" i="3" s="1"/>
  <c r="I259" i="3" a="1"/>
  <c r="I259" i="3" s="1"/>
  <c r="I275" i="3" a="1"/>
  <c r="I275" i="3" s="1"/>
  <c r="I277" i="3" a="1"/>
  <c r="I277" i="3" s="1"/>
  <c r="I280" i="3" a="1"/>
  <c r="I280" i="3" s="1"/>
  <c r="I283" i="3" a="1"/>
  <c r="I283" i="3" s="1"/>
  <c r="I290" i="3" a="1"/>
  <c r="I290" i="3" s="1"/>
  <c r="I253" i="3" a="1"/>
  <c r="I253" i="3" s="1"/>
  <c r="I267" i="3" a="1"/>
  <c r="I267" i="3" s="1"/>
  <c r="I272" i="3" a="1"/>
  <c r="I272" i="3" s="1"/>
  <c r="I297" i="3" a="1"/>
  <c r="I297" i="3" s="1"/>
  <c r="I304" i="3" a="1"/>
  <c r="I304" i="3" s="1"/>
  <c r="I315" i="3" a="1"/>
  <c r="I315" i="3" s="1"/>
  <c r="I318" i="3" a="1"/>
  <c r="I318" i="3" s="1"/>
  <c r="I327" i="3" a="1"/>
  <c r="I327" i="3" s="1"/>
  <c r="I347" i="3" a="1"/>
  <c r="I347" i="3" s="1"/>
  <c r="I349" i="3" a="1"/>
  <c r="I349" i="3" s="1"/>
  <c r="I358" i="3" a="1"/>
  <c r="I358" i="3" s="1"/>
  <c r="I360" i="3" a="1"/>
  <c r="I360" i="3" s="1"/>
  <c r="I375" i="3" a="1"/>
  <c r="I375" i="3" s="1"/>
  <c r="I384" i="3" a="1"/>
  <c r="I384" i="3" s="1"/>
  <c r="I392" i="3" a="1"/>
  <c r="I392" i="3" s="1"/>
  <c r="I397" i="3" a="1"/>
  <c r="I397" i="3" s="1"/>
  <c r="I422" i="3" a="1"/>
  <c r="I422" i="3" s="1"/>
  <c r="I428" i="3" a="1"/>
  <c r="I428" i="3" s="1"/>
  <c r="I342" i="3" a="1"/>
  <c r="I342" i="3" s="1"/>
  <c r="I345" i="3" a="1"/>
  <c r="I345" i="3" s="1"/>
  <c r="I355" i="3" a="1"/>
  <c r="I355" i="3" s="1"/>
  <c r="I369" i="3" a="1"/>
  <c r="I369" i="3" s="1"/>
  <c r="I374" i="3" a="1"/>
  <c r="I374" i="3" s="1"/>
  <c r="I312" i="3" a="1"/>
  <c r="I312" i="3" s="1"/>
  <c r="I325" i="3" a="1"/>
  <c r="I325" i="3" s="1"/>
  <c r="I334" i="3" a="1"/>
  <c r="I334" i="3" s="1"/>
  <c r="I339" i="3" a="1"/>
  <c r="I339" i="3" s="1"/>
  <c r="I344" i="3" a="1"/>
  <c r="I344" i="3" s="1"/>
  <c r="I350" i="3" a="1"/>
  <c r="I350" i="3" s="1"/>
  <c r="I362" i="3" a="1"/>
  <c r="I362" i="3" s="1"/>
  <c r="I367" i="3" a="1"/>
  <c r="I367" i="3" s="1"/>
  <c r="I368" i="3" a="1"/>
  <c r="I368" i="3" s="1"/>
  <c r="I244" i="3" a="1"/>
  <c r="I244" i="3" s="1"/>
  <c r="I332" i="3" a="1"/>
  <c r="I332" i="3" s="1"/>
  <c r="I343" i="3" a="1"/>
  <c r="I343" i="3" s="1"/>
  <c r="I260" i="3" a="1"/>
  <c r="I260" i="3" s="1"/>
  <c r="I317" i="3" a="1"/>
  <c r="I317" i="3" s="1"/>
  <c r="I330" i="3" a="1"/>
  <c r="I330" i="3" s="1"/>
  <c r="I373" i="3" a="1"/>
  <c r="I373" i="3" s="1"/>
  <c r="I322" i="3" a="1"/>
  <c r="I322" i="3" s="1"/>
  <c r="I352" i="3" a="1"/>
  <c r="I352" i="3" s="1"/>
  <c r="I359" i="3" a="1"/>
  <c r="I359" i="3" s="1"/>
  <c r="I365" i="3" a="1"/>
  <c r="I365" i="3" s="1"/>
  <c r="I320" i="3" a="1"/>
  <c r="I320" i="3" s="1"/>
  <c r="I328" i="3" a="1"/>
  <c r="I328" i="3" s="1"/>
  <c r="I337" i="3" a="1"/>
  <c r="I337" i="3" s="1"/>
  <c r="I340" i="3" a="1"/>
  <c r="I340" i="3" s="1"/>
  <c r="I372" i="3" a="1"/>
  <c r="I372" i="3" s="1"/>
  <c r="I319" i="3" a="1"/>
  <c r="I319" i="3" s="1"/>
  <c r="I323" i="3" a="1"/>
  <c r="I323" i="3" s="1"/>
  <c r="I335" i="3" a="1"/>
  <c r="I335" i="3" s="1"/>
  <c r="I353" i="3" a="1"/>
  <c r="I353" i="3" s="1"/>
  <c r="I364" i="3" a="1"/>
  <c r="I364" i="3" s="1"/>
  <c r="I324" i="3" a="1"/>
  <c r="I324" i="3" s="1"/>
  <c r="I333" i="3" a="1"/>
  <c r="I333" i="3" s="1"/>
  <c r="I354" i="3" a="1"/>
  <c r="I354" i="3" s="1"/>
  <c r="I363" i="3" a="1"/>
  <c r="I363" i="3" s="1"/>
  <c r="I308" i="3" a="1"/>
  <c r="I308" i="3" s="1"/>
  <c r="I313" i="3" a="1"/>
  <c r="I313" i="3" s="1"/>
  <c r="I338" i="3" a="1"/>
  <c r="I338" i="3" s="1"/>
  <c r="I250" i="3" a="1"/>
  <c r="I250" i="3" s="1"/>
  <c r="I357" i="3" a="1"/>
  <c r="I357" i="3" s="1"/>
  <c r="I348" i="3" a="1"/>
  <c r="I348" i="3" s="1"/>
  <c r="I399" i="3" a="1"/>
  <c r="I399" i="3" s="1"/>
  <c r="I402" i="3" a="1"/>
  <c r="I402" i="3" s="1"/>
  <c r="I409" i="3" a="1"/>
  <c r="I409" i="3" s="1"/>
  <c r="I427" i="3" a="1"/>
  <c r="I427" i="3" s="1"/>
  <c r="I447" i="3" a="1"/>
  <c r="I447" i="3" s="1"/>
  <c r="I448" i="3" a="1"/>
  <c r="I448" i="3" s="1"/>
  <c r="I449" i="3" a="1"/>
  <c r="I449" i="3" s="1"/>
  <c r="I487" i="3" a="1"/>
  <c r="I487" i="3" s="1"/>
  <c r="I488" i="3" a="1"/>
  <c r="I488" i="3" s="1"/>
  <c r="I489" i="3" a="1"/>
  <c r="I489" i="3" s="1"/>
  <c r="I490" i="3" a="1"/>
  <c r="I490" i="3" s="1"/>
  <c r="I492" i="3" a="1"/>
  <c r="I492" i="3" s="1"/>
  <c r="I412" i="3" a="1"/>
  <c r="I412" i="3" s="1"/>
  <c r="I417" i="3" a="1"/>
  <c r="I417" i="3" s="1"/>
  <c r="I433" i="3" a="1"/>
  <c r="I433" i="3" s="1"/>
  <c r="I437" i="3" a="1"/>
  <c r="I437" i="3" s="1"/>
  <c r="I438" i="3" a="1"/>
  <c r="I438" i="3" s="1"/>
  <c r="I442" i="3" a="1"/>
  <c r="I442" i="3" s="1"/>
  <c r="I388" i="3" a="1"/>
  <c r="I388" i="3" s="1"/>
  <c r="I423" i="3" a="1"/>
  <c r="I423" i="3" s="1"/>
  <c r="I424" i="3" a="1"/>
  <c r="I424" i="3" s="1"/>
  <c r="I425" i="3" a="1"/>
  <c r="I425" i="3" s="1"/>
  <c r="I432" i="3" a="1"/>
  <c r="I432" i="3" s="1"/>
  <c r="I439" i="3" a="1"/>
  <c r="I439" i="3" s="1"/>
  <c r="I440" i="3" a="1"/>
  <c r="I440" i="3" s="1"/>
  <c r="I377" i="3" a="1"/>
  <c r="I377" i="3" s="1"/>
  <c r="I383" i="3" a="1"/>
  <c r="I383" i="3" s="1"/>
  <c r="I385" i="3" a="1"/>
  <c r="I385" i="3" s="1"/>
  <c r="I398" i="3" a="1"/>
  <c r="I398" i="3" s="1"/>
  <c r="I405" i="3" a="1"/>
  <c r="I405" i="3" s="1"/>
  <c r="I378" i="3" a="1"/>
  <c r="I378" i="3" s="1"/>
  <c r="I379" i="3" a="1"/>
  <c r="I379" i="3" s="1"/>
  <c r="I393" i="3" a="1"/>
  <c r="I393" i="3" s="1"/>
  <c r="I408" i="3" a="1"/>
  <c r="I408" i="3" s="1"/>
  <c r="I415" i="3" a="1"/>
  <c r="I415" i="3" s="1"/>
  <c r="I329" i="3" a="1"/>
  <c r="I329" i="3" s="1"/>
  <c r="I390" i="3" a="1"/>
  <c r="I390" i="3" s="1"/>
  <c r="I380" i="3" a="1"/>
  <c r="I380" i="3" s="1"/>
  <c r="I395" i="3" a="1"/>
  <c r="I395" i="3" s="1"/>
  <c r="I404" i="3" a="1"/>
  <c r="I404" i="3" s="1"/>
  <c r="I414" i="3" a="1"/>
  <c r="I414" i="3" s="1"/>
  <c r="I430" i="3" a="1"/>
  <c r="I430" i="3" s="1"/>
  <c r="I410" i="3" a="1"/>
  <c r="I410" i="3" s="1"/>
  <c r="I382" i="3" a="1"/>
  <c r="I382" i="3" s="1"/>
  <c r="I387" i="3" a="1"/>
  <c r="I387" i="3" s="1"/>
  <c r="I420" i="3" a="1"/>
  <c r="I420" i="3" s="1"/>
  <c r="I370" i="3" a="1"/>
  <c r="I370" i="3" s="1"/>
  <c r="I407" i="3" a="1"/>
  <c r="I407" i="3" s="1"/>
  <c r="I389" i="3" a="1"/>
  <c r="I389" i="3" s="1"/>
  <c r="I394" i="3" a="1"/>
  <c r="I394" i="3" s="1"/>
  <c r="I400" i="3" a="1"/>
  <c r="I400" i="3" s="1"/>
  <c r="I403" i="3" a="1"/>
  <c r="I403" i="3" s="1"/>
  <c r="I413" i="3" a="1"/>
  <c r="I413" i="3" s="1"/>
  <c r="I419" i="3" a="1"/>
  <c r="I419" i="3" s="1"/>
  <c r="I445" i="3" a="1"/>
  <c r="I445" i="3" s="1"/>
  <c r="I458" i="3" a="1"/>
  <c r="I458" i="3" s="1"/>
  <c r="I465" i="3" a="1"/>
  <c r="I465" i="3" s="1"/>
  <c r="I474" i="3" a="1"/>
  <c r="I474" i="3" s="1"/>
  <c r="I502" i="3" a="1"/>
  <c r="I502" i="3" s="1"/>
  <c r="I508" i="3" a="1"/>
  <c r="I508" i="3" s="1"/>
  <c r="I514" i="3" a="1"/>
  <c r="I514" i="3" s="1"/>
  <c r="I520" i="3" a="1"/>
  <c r="I520" i="3" s="1"/>
  <c r="I528" i="3" a="1"/>
  <c r="I528" i="3" s="1"/>
  <c r="I530" i="3" a="1"/>
  <c r="I530" i="3" s="1"/>
  <c r="I418" i="3" a="1"/>
  <c r="I418" i="3" s="1"/>
  <c r="I434" i="3" a="1"/>
  <c r="I434" i="3" s="1"/>
  <c r="I457" i="3" a="1"/>
  <c r="I457" i="3" s="1"/>
  <c r="I472" i="3" a="1"/>
  <c r="I472" i="3" s="1"/>
  <c r="I484" i="3" a="1"/>
  <c r="I484" i="3" s="1"/>
  <c r="I429" i="3" a="1"/>
  <c r="I429" i="3" s="1"/>
  <c r="I452" i="3" a="1"/>
  <c r="I452" i="3" s="1"/>
  <c r="I455" i="3" a="1"/>
  <c r="I455" i="3" s="1"/>
  <c r="I477" i="3" a="1"/>
  <c r="I477" i="3" s="1"/>
  <c r="I507" i="3" a="1"/>
  <c r="I507" i="3" s="1"/>
  <c r="I513" i="3" a="1"/>
  <c r="I513" i="3" s="1"/>
  <c r="I519" i="3" a="1"/>
  <c r="I519" i="3" s="1"/>
  <c r="I435" i="3" a="1"/>
  <c r="I435" i="3" s="1"/>
  <c r="I444" i="3" a="1"/>
  <c r="I444" i="3" s="1"/>
  <c r="I462" i="3" a="1"/>
  <c r="I462" i="3" s="1"/>
  <c r="I464" i="3" a="1"/>
  <c r="I464" i="3" s="1"/>
  <c r="I469" i="3" a="1"/>
  <c r="I469" i="3" s="1"/>
  <c r="I479" i="3" a="1"/>
  <c r="I479" i="3" s="1"/>
  <c r="I485" i="3" a="1"/>
  <c r="I485" i="3" s="1"/>
  <c r="I493" i="3" a="1"/>
  <c r="I493" i="3" s="1"/>
  <c r="I494" i="3" a="1"/>
  <c r="I494" i="3" s="1"/>
  <c r="I495" i="3" a="1"/>
  <c r="I495" i="3" s="1"/>
  <c r="I497" i="3" a="1"/>
  <c r="I497" i="3" s="1"/>
  <c r="I473" i="3" a="1"/>
  <c r="I473" i="3" s="1"/>
  <c r="I482" i="3" a="1"/>
  <c r="I482" i="3" s="1"/>
  <c r="I500" i="3" a="1"/>
  <c r="I500" i="3" s="1"/>
  <c r="I443" i="3" a="1"/>
  <c r="I443" i="3" s="1"/>
  <c r="I454" i="3" a="1"/>
  <c r="I454" i="3" s="1"/>
  <c r="I475" i="3" a="1"/>
  <c r="I475" i="3" s="1"/>
  <c r="I459" i="3" a="1"/>
  <c r="I459" i="3" s="1"/>
  <c r="I450" i="3" a="1"/>
  <c r="I450" i="3" s="1"/>
  <c r="I468" i="3" a="1"/>
  <c r="I468" i="3" s="1"/>
  <c r="I463" i="3" a="1"/>
  <c r="I463" i="3" s="1"/>
  <c r="I470" i="3" a="1"/>
  <c r="I470" i="3" s="1"/>
  <c r="I478" i="3" a="1"/>
  <c r="I478" i="3" s="1"/>
  <c r="I453" i="3" a="1"/>
  <c r="I453" i="3" s="1"/>
  <c r="I535" i="3" a="1"/>
  <c r="I535" i="3" s="1"/>
  <c r="I499" i="3" a="1"/>
  <c r="I499" i="3" s="1"/>
  <c r="I517" i="3" a="1"/>
  <c r="I517" i="3" s="1"/>
  <c r="I525" i="3" a="1"/>
  <c r="I525" i="3" s="1"/>
  <c r="I534" i="3" a="1"/>
  <c r="I534" i="3" s="1"/>
  <c r="I539" i="3" a="1"/>
  <c r="I539" i="3" s="1"/>
  <c r="I509" i="3" a="1"/>
  <c r="I509" i="3" s="1"/>
  <c r="I518" i="3" a="1"/>
  <c r="I518" i="3" s="1"/>
  <c r="I529" i="3" a="1"/>
  <c r="I529" i="3" s="1"/>
  <c r="I49" i="3" a="1"/>
  <c r="I49" i="3" s="1"/>
  <c r="I483" i="3" a="1"/>
  <c r="I483" i="3" s="1"/>
  <c r="I510" i="3" a="1"/>
  <c r="I510" i="3" s="1"/>
  <c r="I533" i="3" a="1"/>
  <c r="I533" i="3" s="1"/>
  <c r="I544" i="3" a="1"/>
  <c r="I544" i="3" s="1"/>
  <c r="I460" i="3" a="1"/>
  <c r="I460" i="3" s="1"/>
  <c r="I538" i="3" a="1"/>
  <c r="I538" i="3" s="1"/>
  <c r="I543" i="3" a="1"/>
  <c r="I543" i="3" s="1"/>
  <c r="I512" i="3" a="1"/>
  <c r="I512" i="3" s="1"/>
  <c r="I532" i="3" a="1"/>
  <c r="I532" i="3" s="1"/>
  <c r="I52" i="3" a="1"/>
  <c r="I52" i="3" s="1"/>
  <c r="I498" i="3" a="1"/>
  <c r="I498" i="3" s="1"/>
  <c r="I504" i="3" a="1"/>
  <c r="I504" i="3" s="1"/>
  <c r="I527" i="3" a="1"/>
  <c r="I527" i="3" s="1"/>
  <c r="I53" i="3" a="1"/>
  <c r="I53" i="3" s="1"/>
  <c r="I54" i="3" a="1"/>
  <c r="I54" i="3" s="1"/>
  <c r="I480" i="3" a="1"/>
  <c r="I480" i="3" s="1"/>
  <c r="I505" i="3" a="1"/>
  <c r="I505" i="3" s="1"/>
  <c r="I537" i="3" a="1"/>
  <c r="I537" i="3" s="1"/>
  <c r="I55" i="3" a="1"/>
  <c r="I55" i="3" s="1"/>
  <c r="I542" i="3" a="1"/>
  <c r="I542" i="3" s="1"/>
  <c r="I522" i="3" a="1"/>
  <c r="I522" i="3" s="1"/>
  <c r="I467" i="3" a="1"/>
  <c r="I467" i="3" s="1"/>
  <c r="I503" i="3" a="1"/>
  <c r="I503" i="3" s="1"/>
  <c r="I523" i="3" a="1"/>
  <c r="I523" i="3" s="1"/>
  <c r="I540" i="3" a="1"/>
  <c r="I540" i="3" s="1"/>
  <c r="I48" i="3" a="1"/>
  <c r="I48" i="3" s="1"/>
  <c r="I50" i="3" a="1"/>
  <c r="I50" i="3" s="1"/>
  <c r="I524" i="3" a="1"/>
  <c r="I524" i="3" s="1"/>
  <c r="I515" i="3" a="1"/>
  <c r="I515" i="3" s="1"/>
  <c r="I47" i="3" a="1"/>
  <c r="I47" i="3" s="1"/>
  <c r="I545" i="3" a="1"/>
  <c r="I545" i="3" s="1"/>
  <c r="O29" i="3"/>
  <c r="O73" i="3" a="1"/>
  <c r="O73" i="3" s="1"/>
  <c r="O77" i="3" a="1"/>
  <c r="O77" i="3" s="1"/>
  <c r="O57" i="3" a="1"/>
  <c r="O57" i="3" s="1"/>
  <c r="O68" i="3" a="1"/>
  <c r="O68" i="3" s="1"/>
  <c r="O62" i="3" a="1"/>
  <c r="O62" i="3" s="1"/>
  <c r="O63" i="3" a="1"/>
  <c r="O63" i="3" s="1"/>
  <c r="O58" i="3" a="1"/>
  <c r="O58" i="3" s="1"/>
  <c r="O64" i="3" a="1"/>
  <c r="O64" i="3" s="1"/>
  <c r="O65" i="3" a="1"/>
  <c r="O65" i="3" s="1"/>
  <c r="O59" i="3" a="1"/>
  <c r="O59" i="3" s="1"/>
  <c r="O60" i="3" a="1"/>
  <c r="O60" i="3" s="1"/>
  <c r="O69" i="3" a="1"/>
  <c r="O69" i="3" s="1"/>
  <c r="O75" i="3" a="1"/>
  <c r="O75" i="3" s="1"/>
  <c r="O80" i="3" a="1"/>
  <c r="O80" i="3" s="1"/>
  <c r="O87" i="3" a="1"/>
  <c r="O87" i="3" s="1"/>
  <c r="O104" i="3" a="1"/>
  <c r="O104" i="3" s="1"/>
  <c r="O124" i="3" a="1"/>
  <c r="O124" i="3" s="1"/>
  <c r="O137" i="3" a="1"/>
  <c r="O137" i="3" s="1"/>
  <c r="O148" i="3" a="1"/>
  <c r="O148" i="3" s="1"/>
  <c r="O160" i="3" a="1"/>
  <c r="O160" i="3" s="1"/>
  <c r="O72" i="3" a="1"/>
  <c r="O72" i="3" s="1"/>
  <c r="O83" i="3" a="1"/>
  <c r="O83" i="3" s="1"/>
  <c r="O108" i="3" a="1"/>
  <c r="O108" i="3" s="1"/>
  <c r="O132" i="3" a="1"/>
  <c r="O132" i="3" s="1"/>
  <c r="O135" i="3" a="1"/>
  <c r="O135" i="3" s="1"/>
  <c r="O113" i="3" a="1"/>
  <c r="O113" i="3" s="1"/>
  <c r="O125" i="3" a="1"/>
  <c r="O125" i="3" s="1"/>
  <c r="O67" i="3" a="1"/>
  <c r="O67" i="3" s="1"/>
  <c r="O74" i="3" a="1"/>
  <c r="O74" i="3" s="1"/>
  <c r="O92" i="3" a="1"/>
  <c r="O92" i="3" s="1"/>
  <c r="O97" i="3" a="1"/>
  <c r="O97" i="3" s="1"/>
  <c r="O105" i="3" a="1"/>
  <c r="O105" i="3" s="1"/>
  <c r="O110" i="3" a="1"/>
  <c r="O110" i="3" s="1"/>
  <c r="O117" i="3" a="1"/>
  <c r="O117" i="3" s="1"/>
  <c r="O120" i="3" a="1"/>
  <c r="O120" i="3" s="1"/>
  <c r="O82" i="3" a="1"/>
  <c r="O82" i="3" s="1"/>
  <c r="O98" i="3" a="1"/>
  <c r="O98" i="3" s="1"/>
  <c r="O99" i="3" a="1"/>
  <c r="O99" i="3" s="1"/>
  <c r="O100" i="3" a="1"/>
  <c r="O100" i="3" s="1"/>
  <c r="O115" i="3" a="1"/>
  <c r="O115" i="3" s="1"/>
  <c r="O89" i="3" a="1"/>
  <c r="O89" i="3" s="1"/>
  <c r="O78" i="3" a="1"/>
  <c r="O78" i="3" s="1"/>
  <c r="O107" i="3" a="1"/>
  <c r="O107" i="3" s="1"/>
  <c r="O112" i="3" a="1"/>
  <c r="O112" i="3" s="1"/>
  <c r="O118" i="3" a="1"/>
  <c r="O118" i="3" s="1"/>
  <c r="O70" i="3" a="1"/>
  <c r="O70" i="3" s="1"/>
  <c r="O79" i="3" a="1"/>
  <c r="O79" i="3" s="1"/>
  <c r="O85" i="3" a="1"/>
  <c r="O85" i="3" s="1"/>
  <c r="O102" i="3" a="1"/>
  <c r="O102" i="3" s="1"/>
  <c r="O109" i="3" a="1"/>
  <c r="O109" i="3" s="1"/>
  <c r="O88" i="3" a="1"/>
  <c r="O88" i="3" s="1"/>
  <c r="O95" i="3" a="1"/>
  <c r="O95" i="3" s="1"/>
  <c r="O114" i="3" a="1"/>
  <c r="O114" i="3" s="1"/>
  <c r="O122" i="3" a="1"/>
  <c r="O122" i="3" s="1"/>
  <c r="O84" i="3" a="1"/>
  <c r="O84" i="3" s="1"/>
  <c r="O90" i="3" a="1"/>
  <c r="O90" i="3" s="1"/>
  <c r="O94" i="3" a="1"/>
  <c r="O94" i="3" s="1"/>
  <c r="O103" i="3" a="1"/>
  <c r="O103" i="3" s="1"/>
  <c r="O149" i="3" a="1"/>
  <c r="O149" i="3" s="1"/>
  <c r="O159" i="3" a="1"/>
  <c r="O159" i="3" s="1"/>
  <c r="O182" i="3" a="1"/>
  <c r="O182" i="3" s="1"/>
  <c r="O202" i="3" a="1"/>
  <c r="O202" i="3" s="1"/>
  <c r="O224" i="3" a="1"/>
  <c r="O224" i="3" s="1"/>
  <c r="O230" i="3" a="1"/>
  <c r="O230" i="3" s="1"/>
  <c r="O123" i="3" a="1"/>
  <c r="O123" i="3" s="1"/>
  <c r="O134" i="3" a="1"/>
  <c r="O134" i="3" s="1"/>
  <c r="O140" i="3" a="1"/>
  <c r="O140" i="3" s="1"/>
  <c r="O145" i="3" a="1"/>
  <c r="O145" i="3" s="1"/>
  <c r="O154" i="3" a="1"/>
  <c r="O154" i="3" s="1"/>
  <c r="O158" i="3" a="1"/>
  <c r="O158" i="3" s="1"/>
  <c r="O164" i="3" a="1"/>
  <c r="O164" i="3" s="1"/>
  <c r="O172" i="3" a="1"/>
  <c r="O172" i="3" s="1"/>
  <c r="O180" i="3" a="1"/>
  <c r="O180" i="3" s="1"/>
  <c r="O195" i="3" a="1"/>
  <c r="O195" i="3" s="1"/>
  <c r="O147" i="3" a="1"/>
  <c r="O147" i="3" s="1"/>
  <c r="O152" i="3" a="1"/>
  <c r="O152" i="3" s="1"/>
  <c r="O169" i="3" a="1"/>
  <c r="O169" i="3" s="1"/>
  <c r="O128" i="3" a="1"/>
  <c r="O128" i="3" s="1"/>
  <c r="O142" i="3" a="1"/>
  <c r="O142" i="3" s="1"/>
  <c r="O177" i="3" a="1"/>
  <c r="O177" i="3" s="1"/>
  <c r="O133" i="3" a="1"/>
  <c r="O133" i="3" s="1"/>
  <c r="O139" i="3" a="1"/>
  <c r="O139" i="3" s="1"/>
  <c r="O144" i="3" a="1"/>
  <c r="O144" i="3" s="1"/>
  <c r="O150" i="3" a="1"/>
  <c r="O150" i="3" s="1"/>
  <c r="O157" i="3" a="1"/>
  <c r="O157" i="3" s="1"/>
  <c r="O163" i="3" a="1"/>
  <c r="O163" i="3" s="1"/>
  <c r="O173" i="3" a="1"/>
  <c r="O173" i="3" s="1"/>
  <c r="O188" i="3" a="1"/>
  <c r="O188" i="3" s="1"/>
  <c r="O162" i="3" a="1"/>
  <c r="O162" i="3" s="1"/>
  <c r="O167" i="3" a="1"/>
  <c r="O167" i="3" s="1"/>
  <c r="O168" i="3" a="1"/>
  <c r="O168" i="3" s="1"/>
  <c r="O178" i="3" a="1"/>
  <c r="O178" i="3" s="1"/>
  <c r="O183" i="3" a="1"/>
  <c r="O183" i="3" s="1"/>
  <c r="O93" i="3" a="1"/>
  <c r="O93" i="3" s="1"/>
  <c r="O130" i="3" a="1"/>
  <c r="O130" i="3" s="1"/>
  <c r="O185" i="3" a="1"/>
  <c r="O185" i="3" s="1"/>
  <c r="O138" i="3" a="1"/>
  <c r="O138" i="3" s="1"/>
  <c r="O170" i="3" a="1"/>
  <c r="O170" i="3" s="1"/>
  <c r="O174" i="3" a="1"/>
  <c r="O174" i="3" s="1"/>
  <c r="O153" i="3" a="1"/>
  <c r="O153" i="3" s="1"/>
  <c r="O155" i="3" a="1"/>
  <c r="O155" i="3" s="1"/>
  <c r="O179" i="3" a="1"/>
  <c r="O179" i="3" s="1"/>
  <c r="O119" i="3" a="1"/>
  <c r="O119" i="3" s="1"/>
  <c r="O129" i="3" a="1"/>
  <c r="O129" i="3" s="1"/>
  <c r="O143" i="3" a="1"/>
  <c r="O143" i="3" s="1"/>
  <c r="O175" i="3" a="1"/>
  <c r="O175" i="3" s="1"/>
  <c r="O184" i="3" a="1"/>
  <c r="O184" i="3" s="1"/>
  <c r="O189" i="3" a="1"/>
  <c r="O189" i="3" s="1"/>
  <c r="O200" i="3" a="1"/>
  <c r="O200" i="3" s="1"/>
  <c r="O212" i="3" a="1"/>
  <c r="O212" i="3" s="1"/>
  <c r="O243" i="3" a="1"/>
  <c r="O243" i="3" s="1"/>
  <c r="O253" i="3" a="1"/>
  <c r="O253" i="3" s="1"/>
  <c r="O259" i="3" a="1"/>
  <c r="O259" i="3" s="1"/>
  <c r="O262" i="3" a="1"/>
  <c r="O262" i="3" s="1"/>
  <c r="O265" i="3" a="1"/>
  <c r="O265" i="3" s="1"/>
  <c r="O268" i="3" a="1"/>
  <c r="O268" i="3" s="1"/>
  <c r="O295" i="3" a="1"/>
  <c r="O295" i="3" s="1"/>
  <c r="O193" i="3" a="1"/>
  <c r="O193" i="3" s="1"/>
  <c r="O197" i="3" a="1"/>
  <c r="O197" i="3" s="1"/>
  <c r="O220" i="3" a="1"/>
  <c r="O220" i="3" s="1"/>
  <c r="O248" i="3" a="1"/>
  <c r="O248" i="3" s="1"/>
  <c r="O165" i="3" a="1"/>
  <c r="O165" i="3" s="1"/>
  <c r="O198" i="3" a="1"/>
  <c r="O198" i="3" s="1"/>
  <c r="O207" i="3" a="1"/>
  <c r="O207" i="3" s="1"/>
  <c r="O214" i="3" a="1"/>
  <c r="O214" i="3" s="1"/>
  <c r="O222" i="3" a="1"/>
  <c r="O222" i="3" s="1"/>
  <c r="O229" i="3" a="1"/>
  <c r="O229" i="3" s="1"/>
  <c r="O245" i="3" a="1"/>
  <c r="O245" i="3" s="1"/>
  <c r="O204" i="3" a="1"/>
  <c r="O204" i="3" s="1"/>
  <c r="O209" i="3" a="1"/>
  <c r="O209" i="3" s="1"/>
  <c r="O218" i="3" a="1"/>
  <c r="O218" i="3" s="1"/>
  <c r="O239" i="3" a="1"/>
  <c r="O239" i="3" s="1"/>
  <c r="O127" i="3" a="1"/>
  <c r="O127" i="3" s="1"/>
  <c r="O187" i="3" a="1"/>
  <c r="O187" i="3" s="1"/>
  <c r="O199" i="3" a="1"/>
  <c r="O199" i="3" s="1"/>
  <c r="O227" i="3" a="1"/>
  <c r="O227" i="3" s="1"/>
  <c r="O234" i="3" a="1"/>
  <c r="O234" i="3" s="1"/>
  <c r="O242" i="3" a="1"/>
  <c r="O242" i="3" s="1"/>
  <c r="O247" i="3" a="1"/>
  <c r="O247" i="3" s="1"/>
  <c r="O194" i="3" a="1"/>
  <c r="O194" i="3" s="1"/>
  <c r="O223" i="3" a="1"/>
  <c r="O223" i="3" s="1"/>
  <c r="O232" i="3" a="1"/>
  <c r="O232" i="3" s="1"/>
  <c r="O244" i="3" a="1"/>
  <c r="O244" i="3" s="1"/>
  <c r="O213" i="3" a="1"/>
  <c r="O213" i="3" s="1"/>
  <c r="O225" i="3" a="1"/>
  <c r="O225" i="3" s="1"/>
  <c r="O237" i="3" a="1"/>
  <c r="O237" i="3" s="1"/>
  <c r="O240" i="3" a="1"/>
  <c r="O240" i="3" s="1"/>
  <c r="O190" i="3" a="1"/>
  <c r="O190" i="3" s="1"/>
  <c r="O208" i="3" a="1"/>
  <c r="O208" i="3" s="1"/>
  <c r="O215" i="3" a="1"/>
  <c r="O215" i="3" s="1"/>
  <c r="O217" i="3" a="1"/>
  <c r="O217" i="3" s="1"/>
  <c r="O203" i="3" a="1"/>
  <c r="O203" i="3" s="1"/>
  <c r="O210" i="3" a="1"/>
  <c r="O210" i="3" s="1"/>
  <c r="O219" i="3" a="1"/>
  <c r="O219" i="3" s="1"/>
  <c r="O235" i="3" a="1"/>
  <c r="O235" i="3" s="1"/>
  <c r="O192" i="3" a="1"/>
  <c r="O192" i="3" s="1"/>
  <c r="O205" i="3" a="1"/>
  <c r="O205" i="3" s="1"/>
  <c r="O228" i="3" a="1"/>
  <c r="O228" i="3" s="1"/>
  <c r="O264" i="3" a="1"/>
  <c r="O264" i="3" s="1"/>
  <c r="O279" i="3" a="1"/>
  <c r="O279" i="3" s="1"/>
  <c r="O282" i="3" a="1"/>
  <c r="O282" i="3" s="1"/>
  <c r="O285" i="3" a="1"/>
  <c r="O285" i="3" s="1"/>
  <c r="O322" i="3" a="1"/>
  <c r="O322" i="3" s="1"/>
  <c r="O340" i="3" a="1"/>
  <c r="O340" i="3" s="1"/>
  <c r="O342" i="3" a="1"/>
  <c r="O342" i="3" s="1"/>
  <c r="O358" i="3" a="1"/>
  <c r="O358" i="3" s="1"/>
  <c r="O254" i="3" a="1"/>
  <c r="O254" i="3" s="1"/>
  <c r="O289" i="3" a="1"/>
  <c r="O289" i="3" s="1"/>
  <c r="O293" i="3" a="1"/>
  <c r="O293" i="3" s="1"/>
  <c r="O303" i="3" a="1"/>
  <c r="O303" i="3" s="1"/>
  <c r="O250" i="3" a="1"/>
  <c r="O250" i="3" s="1"/>
  <c r="O258" i="3" a="1"/>
  <c r="O258" i="3" s="1"/>
  <c r="O273" i="3" a="1"/>
  <c r="O273" i="3" s="1"/>
  <c r="O307" i="3" a="1"/>
  <c r="O307" i="3" s="1"/>
  <c r="O312" i="3" a="1"/>
  <c r="O312" i="3" s="1"/>
  <c r="O317" i="3" a="1"/>
  <c r="O317" i="3" s="1"/>
  <c r="O257" i="3" a="1"/>
  <c r="O257" i="3" s="1"/>
  <c r="O275" i="3" a="1"/>
  <c r="O275" i="3" s="1"/>
  <c r="O278" i="3" a="1"/>
  <c r="O278" i="3" s="1"/>
  <c r="O284" i="3" a="1"/>
  <c r="O284" i="3" s="1"/>
  <c r="O294" i="3" a="1"/>
  <c r="O294" i="3" s="1"/>
  <c r="O299" i="3" a="1"/>
  <c r="O299" i="3" s="1"/>
  <c r="O233" i="3" a="1"/>
  <c r="O233" i="3" s="1"/>
  <c r="O238" i="3" a="1"/>
  <c r="O238" i="3" s="1"/>
  <c r="O260" i="3" a="1"/>
  <c r="O260" i="3" s="1"/>
  <c r="O267" i="3" a="1"/>
  <c r="O267" i="3" s="1"/>
  <c r="O290" i="3" a="1"/>
  <c r="O290" i="3" s="1"/>
  <c r="O297" i="3" a="1"/>
  <c r="O297" i="3" s="1"/>
  <c r="O252" i="3" a="1"/>
  <c r="O252" i="3" s="1"/>
  <c r="O272" i="3" a="1"/>
  <c r="O272" i="3" s="1"/>
  <c r="O304" i="3" a="1"/>
  <c r="O304" i="3" s="1"/>
  <c r="O287" i="3" a="1"/>
  <c r="O287" i="3" s="1"/>
  <c r="O269" i="3" a="1"/>
  <c r="O269" i="3" s="1"/>
  <c r="O277" i="3" a="1"/>
  <c r="O277" i="3" s="1"/>
  <c r="O280" i="3" a="1"/>
  <c r="O280" i="3" s="1"/>
  <c r="O283" i="3" a="1"/>
  <c r="O283" i="3" s="1"/>
  <c r="O302" i="3" a="1"/>
  <c r="O302" i="3" s="1"/>
  <c r="O274" i="3" a="1"/>
  <c r="O274" i="3" s="1"/>
  <c r="O300" i="3" a="1"/>
  <c r="O300" i="3" s="1"/>
  <c r="O263" i="3" a="1"/>
  <c r="O263" i="3" s="1"/>
  <c r="O270" i="3" a="1"/>
  <c r="O270" i="3" s="1"/>
  <c r="O292" i="3" a="1"/>
  <c r="O292" i="3" s="1"/>
  <c r="O298" i="3" a="1"/>
  <c r="O298" i="3" s="1"/>
  <c r="O309" i="3" a="1"/>
  <c r="O309" i="3" s="1"/>
  <c r="O330" i="3" a="1"/>
  <c r="O330" i="3" s="1"/>
  <c r="O337" i="3" a="1"/>
  <c r="O337" i="3" s="1"/>
  <c r="O373" i="3" a="1"/>
  <c r="O373" i="3" s="1"/>
  <c r="O409" i="3" a="1"/>
  <c r="O409" i="3" s="1"/>
  <c r="O415" i="3" a="1"/>
  <c r="O415" i="3" s="1"/>
  <c r="O430" i="3" a="1"/>
  <c r="O430" i="3" s="1"/>
  <c r="O313" i="3" a="1"/>
  <c r="O313" i="3" s="1"/>
  <c r="O320" i="3" a="1"/>
  <c r="O320" i="3" s="1"/>
  <c r="O323" i="3" a="1"/>
  <c r="O323" i="3" s="1"/>
  <c r="O328" i="3" a="1"/>
  <c r="O328" i="3" s="1"/>
  <c r="O353" i="3" a="1"/>
  <c r="O353" i="3" s="1"/>
  <c r="O359" i="3" a="1"/>
  <c r="O359" i="3" s="1"/>
  <c r="O378" i="3" a="1"/>
  <c r="O378" i="3" s="1"/>
  <c r="O335" i="3" a="1"/>
  <c r="O335" i="3" s="1"/>
  <c r="O365" i="3" a="1"/>
  <c r="O365" i="3" s="1"/>
  <c r="O372" i="3" a="1"/>
  <c r="O372" i="3" s="1"/>
  <c r="O305" i="3" a="1"/>
  <c r="O305" i="3" s="1"/>
  <c r="O318" i="3" a="1"/>
  <c r="O318" i="3" s="1"/>
  <c r="O354" i="3" a="1"/>
  <c r="O354" i="3" s="1"/>
  <c r="O364" i="3" a="1"/>
  <c r="O364" i="3" s="1"/>
  <c r="O310" i="3" a="1"/>
  <c r="O310" i="3" s="1"/>
  <c r="O324" i="3" a="1"/>
  <c r="O324" i="3" s="1"/>
  <c r="O333" i="3" a="1"/>
  <c r="O333" i="3" s="1"/>
  <c r="O357" i="3" a="1"/>
  <c r="O357" i="3" s="1"/>
  <c r="O338" i="3" a="1"/>
  <c r="O338" i="3" s="1"/>
  <c r="O363" i="3" a="1"/>
  <c r="O363" i="3" s="1"/>
  <c r="O315" i="3" a="1"/>
  <c r="O315" i="3" s="1"/>
  <c r="O329" i="3" a="1"/>
  <c r="O329" i="3" s="1"/>
  <c r="O345" i="3" a="1"/>
  <c r="O345" i="3" s="1"/>
  <c r="O347" i="3" a="1"/>
  <c r="O347" i="3" s="1"/>
  <c r="O348" i="3" a="1"/>
  <c r="O348" i="3" s="1"/>
  <c r="O349" i="3" a="1"/>
  <c r="O349" i="3" s="1"/>
  <c r="O255" i="3" a="1"/>
  <c r="O255" i="3" s="1"/>
  <c r="O344" i="3" a="1"/>
  <c r="O344" i="3" s="1"/>
  <c r="O327" i="3" a="1"/>
  <c r="O327" i="3" s="1"/>
  <c r="O343" i="3" a="1"/>
  <c r="O343" i="3" s="1"/>
  <c r="O350" i="3" a="1"/>
  <c r="O350" i="3" s="1"/>
  <c r="O355" i="3" a="1"/>
  <c r="O355" i="3" s="1"/>
  <c r="O360" i="3" a="1"/>
  <c r="O360" i="3" s="1"/>
  <c r="O249" i="3" a="1"/>
  <c r="O249" i="3" s="1"/>
  <c r="O325" i="3" a="1"/>
  <c r="O325" i="3" s="1"/>
  <c r="O334" i="3" a="1"/>
  <c r="O334" i="3" s="1"/>
  <c r="O339" i="3" a="1"/>
  <c r="O339" i="3" s="1"/>
  <c r="O332" i="3" a="1"/>
  <c r="O332" i="3" s="1"/>
  <c r="O362" i="3" a="1"/>
  <c r="O362" i="3" s="1"/>
  <c r="O379" i="3" a="1"/>
  <c r="O379" i="3" s="1"/>
  <c r="O385" i="3" a="1"/>
  <c r="O385" i="3" s="1"/>
  <c r="O393" i="3" a="1"/>
  <c r="O393" i="3" s="1"/>
  <c r="O395" i="3" a="1"/>
  <c r="O395" i="3" s="1"/>
  <c r="O405" i="3" a="1"/>
  <c r="O405" i="3" s="1"/>
  <c r="O408" i="3" a="1"/>
  <c r="O408" i="3" s="1"/>
  <c r="O423" i="3" a="1"/>
  <c r="O423" i="3" s="1"/>
  <c r="O457" i="3" a="1"/>
  <c r="O457" i="3" s="1"/>
  <c r="O462" i="3" a="1"/>
  <c r="O462" i="3" s="1"/>
  <c r="O473" i="3" a="1"/>
  <c r="O473" i="3" s="1"/>
  <c r="O480" i="3" a="1"/>
  <c r="O480" i="3" s="1"/>
  <c r="O404" i="3" a="1"/>
  <c r="O404" i="3" s="1"/>
  <c r="O422" i="3" a="1"/>
  <c r="O422" i="3" s="1"/>
  <c r="O308" i="3" a="1"/>
  <c r="O308" i="3" s="1"/>
  <c r="O368" i="3" a="1"/>
  <c r="O368" i="3" s="1"/>
  <c r="O390" i="3" a="1"/>
  <c r="O390" i="3" s="1"/>
  <c r="O392" i="3" a="1"/>
  <c r="O392" i="3" s="1"/>
  <c r="O397" i="3" a="1"/>
  <c r="O397" i="3" s="1"/>
  <c r="O382" i="3" a="1"/>
  <c r="O382" i="3" s="1"/>
  <c r="O384" i="3" a="1"/>
  <c r="O384" i="3" s="1"/>
  <c r="O387" i="3" a="1"/>
  <c r="O387" i="3" s="1"/>
  <c r="O389" i="3" a="1"/>
  <c r="O389" i="3" s="1"/>
  <c r="O403" i="3" a="1"/>
  <c r="O403" i="3" s="1"/>
  <c r="O410" i="3" a="1"/>
  <c r="O410" i="3" s="1"/>
  <c r="O414" i="3" a="1"/>
  <c r="O414" i="3" s="1"/>
  <c r="O374" i="3" a="1"/>
  <c r="O374" i="3" s="1"/>
  <c r="O400" i="3" a="1"/>
  <c r="O400" i="3" s="1"/>
  <c r="O407" i="3" a="1"/>
  <c r="O407" i="3" s="1"/>
  <c r="O413" i="3" a="1"/>
  <c r="O413" i="3" s="1"/>
  <c r="O420" i="3" a="1"/>
  <c r="O420" i="3" s="1"/>
  <c r="O429" i="3" a="1"/>
  <c r="O429" i="3" s="1"/>
  <c r="O375" i="3" a="1"/>
  <c r="O375" i="3" s="1"/>
  <c r="O419" i="3" a="1"/>
  <c r="O419" i="3" s="1"/>
  <c r="O319" i="3" a="1"/>
  <c r="O319" i="3" s="1"/>
  <c r="O394" i="3" a="1"/>
  <c r="O394" i="3" s="1"/>
  <c r="O428" i="3" a="1"/>
  <c r="O428" i="3" s="1"/>
  <c r="O399" i="3" a="1"/>
  <c r="O399" i="3" s="1"/>
  <c r="O402" i="3" a="1"/>
  <c r="O402" i="3" s="1"/>
  <c r="O418" i="3" a="1"/>
  <c r="O418" i="3" s="1"/>
  <c r="O427" i="3" a="1"/>
  <c r="O427" i="3" s="1"/>
  <c r="O352" i="3" a="1"/>
  <c r="O352" i="3" s="1"/>
  <c r="O377" i="3" a="1"/>
  <c r="O377" i="3" s="1"/>
  <c r="O383" i="3" a="1"/>
  <c r="O383" i="3" s="1"/>
  <c r="O412" i="3" a="1"/>
  <c r="O412" i="3" s="1"/>
  <c r="O288" i="3" a="1"/>
  <c r="O288" i="3" s="1"/>
  <c r="O369" i="3" a="1"/>
  <c r="O369" i="3" s="1"/>
  <c r="O370" i="3" a="1"/>
  <c r="O370" i="3" s="1"/>
  <c r="O380" i="3" a="1"/>
  <c r="O380" i="3" s="1"/>
  <c r="O398" i="3" a="1"/>
  <c r="O398" i="3" s="1"/>
  <c r="O417" i="3" a="1"/>
  <c r="O417" i="3" s="1"/>
  <c r="O367" i="3" a="1"/>
  <c r="O367" i="3" s="1"/>
  <c r="O475" i="3" a="1"/>
  <c r="O475" i="3" s="1"/>
  <c r="O479" i="3" a="1"/>
  <c r="O479" i="3" s="1"/>
  <c r="O538" i="3" a="1"/>
  <c r="O538" i="3" s="1"/>
  <c r="O439" i="3" a="1"/>
  <c r="O439" i="3" s="1"/>
  <c r="O444" i="3" a="1"/>
  <c r="O444" i="3" s="1"/>
  <c r="O464" i="3" a="1"/>
  <c r="O464" i="3" s="1"/>
  <c r="O482" i="3" a="1"/>
  <c r="O482" i="3" s="1"/>
  <c r="O507" i="3" a="1"/>
  <c r="O507" i="3" s="1"/>
  <c r="O513" i="3" a="1"/>
  <c r="O513" i="3" s="1"/>
  <c r="O519" i="3" a="1"/>
  <c r="O519" i="3" s="1"/>
  <c r="O525" i="3" a="1"/>
  <c r="O525" i="3" s="1"/>
  <c r="O314" i="3" a="1"/>
  <c r="O314" i="3" s="1"/>
  <c r="O459" i="3" a="1"/>
  <c r="O459" i="3" s="1"/>
  <c r="O490" i="3" a="1"/>
  <c r="O490" i="3" s="1"/>
  <c r="O443" i="3" a="1"/>
  <c r="O443" i="3" s="1"/>
  <c r="O447" i="3" a="1"/>
  <c r="O447" i="3" s="1"/>
  <c r="O454" i="3" a="1"/>
  <c r="O454" i="3" s="1"/>
  <c r="O468" i="3" a="1"/>
  <c r="O468" i="3" s="1"/>
  <c r="O478" i="3" a="1"/>
  <c r="O478" i="3" s="1"/>
  <c r="O500" i="3" a="1"/>
  <c r="O500" i="3" s="1"/>
  <c r="O440" i="3" a="1"/>
  <c r="O440" i="3" s="1"/>
  <c r="O463" i="3" a="1"/>
  <c r="O463" i="3" s="1"/>
  <c r="O489" i="3" a="1"/>
  <c r="O489" i="3" s="1"/>
  <c r="O388" i="3" a="1"/>
  <c r="O388" i="3" s="1"/>
  <c r="O433" i="3" a="1"/>
  <c r="O433" i="3" s="1"/>
  <c r="O450" i="3" a="1"/>
  <c r="O450" i="3" s="1"/>
  <c r="O437" i="3" a="1"/>
  <c r="O437" i="3" s="1"/>
  <c r="O465" i="3" a="1"/>
  <c r="O465" i="3" s="1"/>
  <c r="O474" i="3" a="1"/>
  <c r="O474" i="3" s="1"/>
  <c r="O483" i="3" a="1"/>
  <c r="O483" i="3" s="1"/>
  <c r="O488" i="3" a="1"/>
  <c r="O488" i="3" s="1"/>
  <c r="O424" i="3" a="1"/>
  <c r="O424" i="3" s="1"/>
  <c r="O434" i="3" a="1"/>
  <c r="O434" i="3" s="1"/>
  <c r="O453" i="3" a="1"/>
  <c r="O453" i="3" s="1"/>
  <c r="O470" i="3" a="1"/>
  <c r="O470" i="3" s="1"/>
  <c r="O472" i="3" a="1"/>
  <c r="O472" i="3" s="1"/>
  <c r="O449" i="3" a="1"/>
  <c r="O449" i="3" s="1"/>
  <c r="O458" i="3" a="1"/>
  <c r="O458" i="3" s="1"/>
  <c r="O484" i="3" a="1"/>
  <c r="O484" i="3" s="1"/>
  <c r="O487" i="3" a="1"/>
  <c r="O487" i="3" s="1"/>
  <c r="O442" i="3" a="1"/>
  <c r="O442" i="3" s="1"/>
  <c r="O445" i="3" a="1"/>
  <c r="O445" i="3" s="1"/>
  <c r="O455" i="3" a="1"/>
  <c r="O455" i="3" s="1"/>
  <c r="O460" i="3" a="1"/>
  <c r="O460" i="3" s="1"/>
  <c r="O467" i="3" a="1"/>
  <c r="O467" i="3" s="1"/>
  <c r="O477" i="3" a="1"/>
  <c r="O477" i="3" s="1"/>
  <c r="O485" i="3" a="1"/>
  <c r="O485" i="3" s="1"/>
  <c r="O493" i="3" a="1"/>
  <c r="O493" i="3" s="1"/>
  <c r="O494" i="3" a="1"/>
  <c r="O494" i="3" s="1"/>
  <c r="O425" i="3" a="1"/>
  <c r="O425" i="3" s="1"/>
  <c r="O432" i="3" a="1"/>
  <c r="O432" i="3" s="1"/>
  <c r="O435" i="3" a="1"/>
  <c r="O435" i="3" s="1"/>
  <c r="O438" i="3" a="1"/>
  <c r="O438" i="3" s="1"/>
  <c r="O452" i="3" a="1"/>
  <c r="O452" i="3" s="1"/>
  <c r="O492" i="3" a="1"/>
  <c r="O492" i="3" s="1"/>
  <c r="O498" i="3" a="1"/>
  <c r="O498" i="3" s="1"/>
  <c r="O543" i="3" a="1"/>
  <c r="O543" i="3" s="1"/>
  <c r="O53" i="3" a="1"/>
  <c r="O53" i="3" s="1"/>
  <c r="O495" i="3" a="1"/>
  <c r="O495" i="3" s="1"/>
  <c r="O512" i="3" a="1"/>
  <c r="O512" i="3" s="1"/>
  <c r="O527" i="3" a="1"/>
  <c r="O527" i="3" s="1"/>
  <c r="O532" i="3" a="1"/>
  <c r="O532" i="3" s="1"/>
  <c r="O533" i="3" a="1"/>
  <c r="O533" i="3" s="1"/>
  <c r="O54" i="3" a="1"/>
  <c r="O54" i="3" s="1"/>
  <c r="O47" i="3" a="1"/>
  <c r="O47" i="3" s="1"/>
  <c r="O504" i="3" a="1"/>
  <c r="O504" i="3" s="1"/>
  <c r="O55" i="3" a="1"/>
  <c r="O55" i="3" s="1"/>
  <c r="O505" i="3" a="1"/>
  <c r="O505" i="3" s="1"/>
  <c r="O520" i="3" a="1"/>
  <c r="O520" i="3" s="1"/>
  <c r="O537" i="3" a="1"/>
  <c r="O537" i="3" s="1"/>
  <c r="O469" i="3" a="1"/>
  <c r="O469" i="3" s="1"/>
  <c r="O503" i="3" a="1"/>
  <c r="O503" i="3" s="1"/>
  <c r="O528" i="3" a="1"/>
  <c r="O528" i="3" s="1"/>
  <c r="O542" i="3" a="1"/>
  <c r="O542" i="3" s="1"/>
  <c r="O50" i="3" a="1"/>
  <c r="O50" i="3" s="1"/>
  <c r="O497" i="3" a="1"/>
  <c r="O497" i="3" s="1"/>
  <c r="O522" i="3" a="1"/>
  <c r="O522" i="3" s="1"/>
  <c r="O514" i="3" a="1"/>
  <c r="O514" i="3" s="1"/>
  <c r="O523" i="3" a="1"/>
  <c r="O523" i="3" s="1"/>
  <c r="O499" i="3" a="1"/>
  <c r="O499" i="3" s="1"/>
  <c r="O515" i="3" a="1"/>
  <c r="O515" i="3" s="1"/>
  <c r="O524" i="3" a="1"/>
  <c r="O524" i="3" s="1"/>
  <c r="O540" i="3" a="1"/>
  <c r="O540" i="3" s="1"/>
  <c r="O545" i="3" a="1"/>
  <c r="O545" i="3" s="1"/>
  <c r="O448" i="3" a="1"/>
  <c r="O448" i="3" s="1"/>
  <c r="O502" i="3" a="1"/>
  <c r="O502" i="3" s="1"/>
  <c r="O508" i="3" a="1"/>
  <c r="O508" i="3" s="1"/>
  <c r="O517" i="3" a="1"/>
  <c r="O517" i="3" s="1"/>
  <c r="O535" i="3" a="1"/>
  <c r="O535" i="3" s="1"/>
  <c r="O509" i="3" a="1"/>
  <c r="O509" i="3" s="1"/>
  <c r="O518" i="3" a="1"/>
  <c r="O518" i="3" s="1"/>
  <c r="O530" i="3" a="1"/>
  <c r="O530" i="3" s="1"/>
  <c r="O539" i="3" a="1"/>
  <c r="O539" i="3" s="1"/>
  <c r="O52" i="3" a="1"/>
  <c r="O52" i="3" s="1"/>
  <c r="O534" i="3" a="1"/>
  <c r="O534" i="3" s="1"/>
  <c r="O49" i="3" a="1"/>
  <c r="O49" i="3" s="1"/>
  <c r="O529" i="3" a="1"/>
  <c r="O529" i="3" s="1"/>
  <c r="O544" i="3" a="1"/>
  <c r="O544" i="3" s="1"/>
  <c r="O510" i="3" a="1"/>
  <c r="O510" i="3" s="1"/>
  <c r="O48" i="3" a="1"/>
  <c r="O48" i="3" s="1"/>
  <c r="J29" i="3"/>
  <c r="J82" i="3" a="1"/>
  <c r="J82" i="3" s="1"/>
  <c r="J83" i="3" a="1"/>
  <c r="J83" i="3" s="1"/>
  <c r="J65" i="3" a="1"/>
  <c r="J65" i="3" s="1"/>
  <c r="J75" i="3" a="1"/>
  <c r="J75" i="3" s="1"/>
  <c r="J79" i="3" a="1"/>
  <c r="J79" i="3" s="1"/>
  <c r="J80" i="3" a="1"/>
  <c r="J80" i="3" s="1"/>
  <c r="J59" i="3" a="1"/>
  <c r="J59" i="3" s="1"/>
  <c r="J60" i="3" a="1"/>
  <c r="J60" i="3" s="1"/>
  <c r="J57" i="3" a="1"/>
  <c r="J57" i="3" s="1"/>
  <c r="J62" i="3" a="1"/>
  <c r="J62" i="3" s="1"/>
  <c r="J63" i="3" a="1"/>
  <c r="J63" i="3" s="1"/>
  <c r="J74" i="3" a="1"/>
  <c r="J74" i="3" s="1"/>
  <c r="J78" i="3" a="1"/>
  <c r="J78" i="3" s="1"/>
  <c r="J109" i="3" a="1"/>
  <c r="J109" i="3" s="1"/>
  <c r="J127" i="3" a="1"/>
  <c r="J127" i="3" s="1"/>
  <c r="J149" i="3" a="1"/>
  <c r="J149" i="3" s="1"/>
  <c r="J58" i="3" a="1"/>
  <c r="J58" i="3" s="1"/>
  <c r="J68" i="3" a="1"/>
  <c r="J68" i="3" s="1"/>
  <c r="J85" i="3" a="1"/>
  <c r="J85" i="3" s="1"/>
  <c r="J95" i="3" a="1"/>
  <c r="J95" i="3" s="1"/>
  <c r="J107" i="3" a="1"/>
  <c r="J107" i="3" s="1"/>
  <c r="J118" i="3" a="1"/>
  <c r="J118" i="3" s="1"/>
  <c r="J64" i="3" a="1"/>
  <c r="J64" i="3" s="1"/>
  <c r="J88" i="3" a="1"/>
  <c r="J88" i="3" s="1"/>
  <c r="J102" i="3" a="1"/>
  <c r="J102" i="3" s="1"/>
  <c r="J112" i="3" a="1"/>
  <c r="J112" i="3" s="1"/>
  <c r="J128" i="3" a="1"/>
  <c r="J128" i="3" s="1"/>
  <c r="J84" i="3" a="1"/>
  <c r="J84" i="3" s="1"/>
  <c r="J94" i="3" a="1"/>
  <c r="J94" i="3" s="1"/>
  <c r="J114" i="3" a="1"/>
  <c r="J114" i="3" s="1"/>
  <c r="J73" i="3" a="1"/>
  <c r="J73" i="3" s="1"/>
  <c r="J103" i="3" a="1"/>
  <c r="J103" i="3" s="1"/>
  <c r="J122" i="3" a="1"/>
  <c r="J122" i="3" s="1"/>
  <c r="J70" i="3" a="1"/>
  <c r="J70" i="3" s="1"/>
  <c r="J108" i="3" a="1"/>
  <c r="J108" i="3" s="1"/>
  <c r="J119" i="3" a="1"/>
  <c r="J119" i="3" s="1"/>
  <c r="J90" i="3" a="1"/>
  <c r="J90" i="3" s="1"/>
  <c r="J93" i="3" a="1"/>
  <c r="J93" i="3" s="1"/>
  <c r="J104" i="3" a="1"/>
  <c r="J104" i="3" s="1"/>
  <c r="J72" i="3" a="1"/>
  <c r="J72" i="3" s="1"/>
  <c r="J87" i="3" a="1"/>
  <c r="J87" i="3" s="1"/>
  <c r="J92" i="3" a="1"/>
  <c r="J92" i="3" s="1"/>
  <c r="J110" i="3" a="1"/>
  <c r="J110" i="3" s="1"/>
  <c r="J113" i="3" a="1"/>
  <c r="J113" i="3" s="1"/>
  <c r="J69" i="3" a="1"/>
  <c r="J69" i="3" s="1"/>
  <c r="J97" i="3" a="1"/>
  <c r="J97" i="3" s="1"/>
  <c r="J105" i="3" a="1"/>
  <c r="J105" i="3" s="1"/>
  <c r="J115" i="3" a="1"/>
  <c r="J115" i="3" s="1"/>
  <c r="J117" i="3" a="1"/>
  <c r="J117" i="3" s="1"/>
  <c r="J120" i="3" a="1"/>
  <c r="J120" i="3" s="1"/>
  <c r="J77" i="3" a="1"/>
  <c r="J77" i="3" s="1"/>
  <c r="J89" i="3" a="1"/>
  <c r="J89" i="3" s="1"/>
  <c r="J124" i="3" a="1"/>
  <c r="J124" i="3" s="1"/>
  <c r="J133" i="3" a="1"/>
  <c r="J133" i="3" s="1"/>
  <c r="J135" i="3" a="1"/>
  <c r="J135" i="3" s="1"/>
  <c r="J185" i="3" a="1"/>
  <c r="J185" i="3" s="1"/>
  <c r="J198" i="3" a="1"/>
  <c r="J198" i="3" s="1"/>
  <c r="J204" i="3" a="1"/>
  <c r="J204" i="3" s="1"/>
  <c r="J205" i="3" a="1"/>
  <c r="J205" i="3" s="1"/>
  <c r="J225" i="3" a="1"/>
  <c r="J225" i="3" s="1"/>
  <c r="J228" i="3" a="1"/>
  <c r="J228" i="3" s="1"/>
  <c r="J130" i="3" a="1"/>
  <c r="J130" i="3" s="1"/>
  <c r="J138" i="3" a="1"/>
  <c r="J138" i="3" s="1"/>
  <c r="J148" i="3" a="1"/>
  <c r="J148" i="3" s="1"/>
  <c r="J155" i="3" a="1"/>
  <c r="J155" i="3" s="1"/>
  <c r="J160" i="3" a="1"/>
  <c r="J160" i="3" s="1"/>
  <c r="J170" i="3" a="1"/>
  <c r="J170" i="3" s="1"/>
  <c r="J174" i="3" a="1"/>
  <c r="J174" i="3" s="1"/>
  <c r="J192" i="3" a="1"/>
  <c r="J192" i="3" s="1"/>
  <c r="J199" i="3" a="1"/>
  <c r="J199" i="3" s="1"/>
  <c r="J153" i="3" a="1"/>
  <c r="J153" i="3" s="1"/>
  <c r="J179" i="3" a="1"/>
  <c r="J179" i="3" s="1"/>
  <c r="J143" i="3" a="1"/>
  <c r="J143" i="3" s="1"/>
  <c r="J159" i="3" a="1"/>
  <c r="J159" i="3" s="1"/>
  <c r="J184" i="3" a="1"/>
  <c r="J184" i="3" s="1"/>
  <c r="J125" i="3" a="1"/>
  <c r="J125" i="3" s="1"/>
  <c r="J132" i="3" a="1"/>
  <c r="J132" i="3" s="1"/>
  <c r="J165" i="3" a="1"/>
  <c r="J165" i="3" s="1"/>
  <c r="J175" i="3" a="1"/>
  <c r="J175" i="3" s="1"/>
  <c r="J187" i="3" a="1"/>
  <c r="J187" i="3" s="1"/>
  <c r="J129" i="3" a="1"/>
  <c r="J129" i="3" s="1"/>
  <c r="J134" i="3" a="1"/>
  <c r="J134" i="3" s="1"/>
  <c r="J158" i="3" a="1"/>
  <c r="J158" i="3" s="1"/>
  <c r="J182" i="3" a="1"/>
  <c r="J182" i="3" s="1"/>
  <c r="J140" i="3" a="1"/>
  <c r="J140" i="3" s="1"/>
  <c r="J164" i="3" a="1"/>
  <c r="J164" i="3" s="1"/>
  <c r="J98" i="3" a="1"/>
  <c r="J98" i="3" s="1"/>
  <c r="J137" i="3" a="1"/>
  <c r="J137" i="3" s="1"/>
  <c r="J145" i="3" a="1"/>
  <c r="J145" i="3" s="1"/>
  <c r="J154" i="3" a="1"/>
  <c r="J154" i="3" s="1"/>
  <c r="J169" i="3" a="1"/>
  <c r="J169" i="3" s="1"/>
  <c r="J180" i="3" a="1"/>
  <c r="J180" i="3" s="1"/>
  <c r="J123" i="3" a="1"/>
  <c r="J123" i="3" s="1"/>
  <c r="J147" i="3" a="1"/>
  <c r="J147" i="3" s="1"/>
  <c r="J157" i="3" a="1"/>
  <c r="J157" i="3" s="1"/>
  <c r="J163" i="3" a="1"/>
  <c r="J163" i="3" s="1"/>
  <c r="J172" i="3" a="1"/>
  <c r="J172" i="3" s="1"/>
  <c r="J67" i="3" a="1"/>
  <c r="J67" i="3" s="1"/>
  <c r="J99" i="3" a="1"/>
  <c r="J99" i="3" s="1"/>
  <c r="J152" i="3" a="1"/>
  <c r="J152" i="3" s="1"/>
  <c r="J168" i="3" a="1"/>
  <c r="J168" i="3" s="1"/>
  <c r="J142" i="3" a="1"/>
  <c r="J142" i="3" s="1"/>
  <c r="J150" i="3" a="1"/>
  <c r="J150" i="3" s="1"/>
  <c r="J162" i="3" a="1"/>
  <c r="J162" i="3" s="1"/>
  <c r="J167" i="3" a="1"/>
  <c r="J167" i="3" s="1"/>
  <c r="J173" i="3" a="1"/>
  <c r="J173" i="3" s="1"/>
  <c r="J177" i="3" a="1"/>
  <c r="J177" i="3" s="1"/>
  <c r="J230" i="3" a="1"/>
  <c r="J230" i="3" s="1"/>
  <c r="J237" i="3" a="1"/>
  <c r="J237" i="3" s="1"/>
  <c r="J240" i="3" a="1"/>
  <c r="J240" i="3" s="1"/>
  <c r="J252" i="3" a="1"/>
  <c r="J252" i="3" s="1"/>
  <c r="J213" i="3" a="1"/>
  <c r="J213" i="3" s="1"/>
  <c r="J217" i="3" a="1"/>
  <c r="J217" i="3" s="1"/>
  <c r="J219" i="3" a="1"/>
  <c r="J219" i="3" s="1"/>
  <c r="J203" i="3" a="1"/>
  <c r="J203" i="3" s="1"/>
  <c r="J208" i="3" a="1"/>
  <c r="J208" i="3" s="1"/>
  <c r="J215" i="3" a="1"/>
  <c r="J215" i="3" s="1"/>
  <c r="J235" i="3" a="1"/>
  <c r="J235" i="3" s="1"/>
  <c r="J255" i="3" a="1"/>
  <c r="J255" i="3" s="1"/>
  <c r="J258" i="3" a="1"/>
  <c r="J258" i="3" s="1"/>
  <c r="J188" i="3" a="1"/>
  <c r="J188" i="3" s="1"/>
  <c r="J195" i="3" a="1"/>
  <c r="J195" i="3" s="1"/>
  <c r="J210" i="3" a="1"/>
  <c r="J210" i="3" s="1"/>
  <c r="J233" i="3" a="1"/>
  <c r="J233" i="3" s="1"/>
  <c r="J238" i="3" a="1"/>
  <c r="J238" i="3" s="1"/>
  <c r="J224" i="3" a="1"/>
  <c r="J224" i="3" s="1"/>
  <c r="J243" i="3" a="1"/>
  <c r="J243" i="3" s="1"/>
  <c r="J139" i="3" a="1"/>
  <c r="J139" i="3" s="1"/>
  <c r="J190" i="3" a="1"/>
  <c r="J190" i="3" s="1"/>
  <c r="J245" i="3" a="1"/>
  <c r="J245" i="3" s="1"/>
  <c r="J248" i="3" a="1"/>
  <c r="J248" i="3" s="1"/>
  <c r="J249" i="3" a="1"/>
  <c r="J249" i="3" s="1"/>
  <c r="J144" i="3" a="1"/>
  <c r="J144" i="3" s="1"/>
  <c r="J189" i="3" a="1"/>
  <c r="J189" i="3" s="1"/>
  <c r="J200" i="3" a="1"/>
  <c r="J200" i="3" s="1"/>
  <c r="J212" i="3" a="1"/>
  <c r="J212" i="3" s="1"/>
  <c r="J218" i="3" a="1"/>
  <c r="J218" i="3" s="1"/>
  <c r="J220" i="3" a="1"/>
  <c r="J220" i="3" s="1"/>
  <c r="J222" i="3" a="1"/>
  <c r="J222" i="3" s="1"/>
  <c r="J100" i="3" a="1"/>
  <c r="J100" i="3" s="1"/>
  <c r="J193" i="3" a="1"/>
  <c r="J193" i="3" s="1"/>
  <c r="J197" i="3" a="1"/>
  <c r="J197" i="3" s="1"/>
  <c r="J202" i="3" a="1"/>
  <c r="J202" i="3" s="1"/>
  <c r="J207" i="3" a="1"/>
  <c r="J207" i="3" s="1"/>
  <c r="J229" i="3" a="1"/>
  <c r="J229" i="3" s="1"/>
  <c r="J214" i="3" a="1"/>
  <c r="J214" i="3" s="1"/>
  <c r="J239" i="3" a="1"/>
  <c r="J239" i="3" s="1"/>
  <c r="J178" i="3" a="1"/>
  <c r="J178" i="3" s="1"/>
  <c r="J183" i="3" a="1"/>
  <c r="J183" i="3" s="1"/>
  <c r="J227" i="3" a="1"/>
  <c r="J227" i="3" s="1"/>
  <c r="J234" i="3" a="1"/>
  <c r="J234" i="3" s="1"/>
  <c r="J209" i="3" a="1"/>
  <c r="J209" i="3" s="1"/>
  <c r="J244" i="3" a="1"/>
  <c r="J244" i="3" s="1"/>
  <c r="J250" i="3" a="1"/>
  <c r="J250" i="3" s="1"/>
  <c r="J260" i="3" a="1"/>
  <c r="J260" i="3" s="1"/>
  <c r="J297" i="3" a="1"/>
  <c r="J297" i="3" s="1"/>
  <c r="J308" i="3" a="1"/>
  <c r="J308" i="3" s="1"/>
  <c r="J345" i="3" a="1"/>
  <c r="J345" i="3" s="1"/>
  <c r="J350" i="3" a="1"/>
  <c r="J350" i="3" s="1"/>
  <c r="J353" i="3" a="1"/>
  <c r="J353" i="3" s="1"/>
  <c r="J257" i="3" a="1"/>
  <c r="J257" i="3" s="1"/>
  <c r="J268" i="3" a="1"/>
  <c r="J268" i="3" s="1"/>
  <c r="J304" i="3" a="1"/>
  <c r="J304" i="3" s="1"/>
  <c r="J232" i="3" a="1"/>
  <c r="J232" i="3" s="1"/>
  <c r="J287" i="3" a="1"/>
  <c r="J287" i="3" s="1"/>
  <c r="J295" i="3" a="1"/>
  <c r="J295" i="3" s="1"/>
  <c r="J302" i="3" a="1"/>
  <c r="J302" i="3" s="1"/>
  <c r="J309" i="3" a="1"/>
  <c r="J309" i="3" s="1"/>
  <c r="J314" i="3" a="1"/>
  <c r="J314" i="3" s="1"/>
  <c r="J247" i="3" a="1"/>
  <c r="J247" i="3" s="1"/>
  <c r="J262" i="3" a="1"/>
  <c r="J262" i="3" s="1"/>
  <c r="J269" i="3" a="1"/>
  <c r="J269" i="3" s="1"/>
  <c r="J274" i="3" a="1"/>
  <c r="J274" i="3" s="1"/>
  <c r="J279" i="3" a="1"/>
  <c r="J279" i="3" s="1"/>
  <c r="J282" i="3" a="1"/>
  <c r="J282" i="3" s="1"/>
  <c r="J285" i="3" a="1"/>
  <c r="J285" i="3" s="1"/>
  <c r="J310" i="3" a="1"/>
  <c r="J310" i="3" s="1"/>
  <c r="J194" i="3" a="1"/>
  <c r="J194" i="3" s="1"/>
  <c r="J223" i="3" a="1"/>
  <c r="J223" i="3" s="1"/>
  <c r="J270" i="3" a="1"/>
  <c r="J270" i="3" s="1"/>
  <c r="J300" i="3" a="1"/>
  <c r="J300" i="3" s="1"/>
  <c r="J263" i="3" a="1"/>
  <c r="J263" i="3" s="1"/>
  <c r="J292" i="3" a="1"/>
  <c r="J292" i="3" s="1"/>
  <c r="J298" i="3" a="1"/>
  <c r="J298" i="3" s="1"/>
  <c r="J305" i="3" a="1"/>
  <c r="J305" i="3" s="1"/>
  <c r="J264" i="3" a="1"/>
  <c r="J264" i="3" s="1"/>
  <c r="J288" i="3" a="1"/>
  <c r="J288" i="3" s="1"/>
  <c r="J273" i="3" a="1"/>
  <c r="J273" i="3" s="1"/>
  <c r="J278" i="3" a="1"/>
  <c r="J278" i="3" s="1"/>
  <c r="J284" i="3" a="1"/>
  <c r="J284" i="3" s="1"/>
  <c r="J265" i="3" a="1"/>
  <c r="J265" i="3" s="1"/>
  <c r="J293" i="3" a="1"/>
  <c r="J293" i="3" s="1"/>
  <c r="J303" i="3" a="1"/>
  <c r="J303" i="3" s="1"/>
  <c r="J307" i="3" a="1"/>
  <c r="J307" i="3" s="1"/>
  <c r="J289" i="3" a="1"/>
  <c r="J289" i="3" s="1"/>
  <c r="J242" i="3" a="1"/>
  <c r="J242" i="3" s="1"/>
  <c r="J254" i="3" a="1"/>
  <c r="J254" i="3" s="1"/>
  <c r="J259" i="3" a="1"/>
  <c r="J259" i="3" s="1"/>
  <c r="J275" i="3" a="1"/>
  <c r="J275" i="3" s="1"/>
  <c r="J299" i="3" a="1"/>
  <c r="J299" i="3" s="1"/>
  <c r="J294" i="3" a="1"/>
  <c r="J294" i="3" s="1"/>
  <c r="J329" i="3" a="1"/>
  <c r="J329" i="3" s="1"/>
  <c r="J348" i="3" a="1"/>
  <c r="J348" i="3" s="1"/>
  <c r="J370" i="3" a="1"/>
  <c r="J370" i="3" s="1"/>
  <c r="J380" i="3" a="1"/>
  <c r="J380" i="3" s="1"/>
  <c r="J398" i="3" a="1"/>
  <c r="J398" i="3" s="1"/>
  <c r="J399" i="3" a="1"/>
  <c r="J399" i="3" s="1"/>
  <c r="J400" i="3" a="1"/>
  <c r="J400" i="3" s="1"/>
  <c r="J315" i="3" a="1"/>
  <c r="J315" i="3" s="1"/>
  <c r="J318" i="3" a="1"/>
  <c r="J318" i="3" s="1"/>
  <c r="J327" i="3" a="1"/>
  <c r="J327" i="3" s="1"/>
  <c r="J347" i="3" a="1"/>
  <c r="J347" i="3" s="1"/>
  <c r="J349" i="3" a="1"/>
  <c r="J349" i="3" s="1"/>
  <c r="J358" i="3" a="1"/>
  <c r="J358" i="3" s="1"/>
  <c r="J360" i="3" a="1"/>
  <c r="J360" i="3" s="1"/>
  <c r="J375" i="3" a="1"/>
  <c r="J375" i="3" s="1"/>
  <c r="J342" i="3" a="1"/>
  <c r="J342" i="3" s="1"/>
  <c r="J355" i="3" a="1"/>
  <c r="J355" i="3" s="1"/>
  <c r="J369" i="3" a="1"/>
  <c r="J369" i="3" s="1"/>
  <c r="J374" i="3" a="1"/>
  <c r="J374" i="3" s="1"/>
  <c r="J253" i="3" a="1"/>
  <c r="J253" i="3" s="1"/>
  <c r="J290" i="3" a="1"/>
  <c r="J290" i="3" s="1"/>
  <c r="J312" i="3" a="1"/>
  <c r="J312" i="3" s="1"/>
  <c r="J325" i="3" a="1"/>
  <c r="J325" i="3" s="1"/>
  <c r="J334" i="3" a="1"/>
  <c r="J334" i="3" s="1"/>
  <c r="J339" i="3" a="1"/>
  <c r="J339" i="3" s="1"/>
  <c r="J344" i="3" a="1"/>
  <c r="J344" i="3" s="1"/>
  <c r="J362" i="3" a="1"/>
  <c r="J362" i="3" s="1"/>
  <c r="J367" i="3" a="1"/>
  <c r="J367" i="3" s="1"/>
  <c r="J332" i="3" a="1"/>
  <c r="J332" i="3" s="1"/>
  <c r="J343" i="3" a="1"/>
  <c r="J343" i="3" s="1"/>
  <c r="J368" i="3" a="1"/>
  <c r="J368" i="3" s="1"/>
  <c r="J317" i="3" a="1"/>
  <c r="J317" i="3" s="1"/>
  <c r="J330" i="3" a="1"/>
  <c r="J330" i="3" s="1"/>
  <c r="J272" i="3" a="1"/>
  <c r="J272" i="3" s="1"/>
  <c r="J322" i="3" a="1"/>
  <c r="J322" i="3" s="1"/>
  <c r="J352" i="3" a="1"/>
  <c r="J352" i="3" s="1"/>
  <c r="J359" i="3" a="1"/>
  <c r="J359" i="3" s="1"/>
  <c r="J267" i="3" a="1"/>
  <c r="J267" i="3" s="1"/>
  <c r="J283" i="3" a="1"/>
  <c r="J283" i="3" s="1"/>
  <c r="J320" i="3" a="1"/>
  <c r="J320" i="3" s="1"/>
  <c r="J328" i="3" a="1"/>
  <c r="J328" i="3" s="1"/>
  <c r="J337" i="3" a="1"/>
  <c r="J337" i="3" s="1"/>
  <c r="J340" i="3" a="1"/>
  <c r="J340" i="3" s="1"/>
  <c r="J365" i="3" a="1"/>
  <c r="J365" i="3" s="1"/>
  <c r="J280" i="3" a="1"/>
  <c r="J280" i="3" s="1"/>
  <c r="J319" i="3" a="1"/>
  <c r="J319" i="3" s="1"/>
  <c r="J323" i="3" a="1"/>
  <c r="J323" i="3" s="1"/>
  <c r="J335" i="3" a="1"/>
  <c r="J335" i="3" s="1"/>
  <c r="J364" i="3" a="1"/>
  <c r="J364" i="3" s="1"/>
  <c r="J277" i="3" a="1"/>
  <c r="J277" i="3" s="1"/>
  <c r="J324" i="3" a="1"/>
  <c r="J324" i="3" s="1"/>
  <c r="J333" i="3" a="1"/>
  <c r="J333" i="3" s="1"/>
  <c r="J354" i="3" a="1"/>
  <c r="J354" i="3" s="1"/>
  <c r="J363" i="3" a="1"/>
  <c r="J363" i="3" s="1"/>
  <c r="J313" i="3" a="1"/>
  <c r="J313" i="3" s="1"/>
  <c r="J338" i="3" a="1"/>
  <c r="J338" i="3" s="1"/>
  <c r="J413" i="3" a="1"/>
  <c r="J413" i="3" s="1"/>
  <c r="J419" i="3" a="1"/>
  <c r="J419" i="3" s="1"/>
  <c r="J435" i="3" a="1"/>
  <c r="J435" i="3" s="1"/>
  <c r="J453" i="3" a="1"/>
  <c r="J453" i="3" s="1"/>
  <c r="J464" i="3" a="1"/>
  <c r="J464" i="3" s="1"/>
  <c r="J474" i="3" a="1"/>
  <c r="J474" i="3" s="1"/>
  <c r="J483" i="3" a="1"/>
  <c r="J483" i="3" s="1"/>
  <c r="J372" i="3" a="1"/>
  <c r="J372" i="3" s="1"/>
  <c r="J402" i="3" a="1"/>
  <c r="J402" i="3" s="1"/>
  <c r="J409" i="3" a="1"/>
  <c r="J409" i="3" s="1"/>
  <c r="J418" i="3" a="1"/>
  <c r="J418" i="3" s="1"/>
  <c r="J427" i="3" a="1"/>
  <c r="J427" i="3" s="1"/>
  <c r="J434" i="3" a="1"/>
  <c r="J434" i="3" s="1"/>
  <c r="J412" i="3" a="1"/>
  <c r="J412" i="3" s="1"/>
  <c r="J388" i="3" a="1"/>
  <c r="J388" i="3" s="1"/>
  <c r="J417" i="3" a="1"/>
  <c r="J417" i="3" s="1"/>
  <c r="J433" i="3" a="1"/>
  <c r="J433" i="3" s="1"/>
  <c r="J377" i="3" a="1"/>
  <c r="J377" i="3" s="1"/>
  <c r="J383" i="3" a="1"/>
  <c r="J383" i="3" s="1"/>
  <c r="J385" i="3" a="1"/>
  <c r="J385" i="3" s="1"/>
  <c r="J405" i="3" a="1"/>
  <c r="J405" i="3" s="1"/>
  <c r="J423" i="3" a="1"/>
  <c r="J423" i="3" s="1"/>
  <c r="J424" i="3" a="1"/>
  <c r="J424" i="3" s="1"/>
  <c r="J425" i="3" a="1"/>
  <c r="J425" i="3" s="1"/>
  <c r="J432" i="3" a="1"/>
  <c r="J432" i="3" s="1"/>
  <c r="J378" i="3" a="1"/>
  <c r="J378" i="3" s="1"/>
  <c r="J379" i="3" a="1"/>
  <c r="J379" i="3" s="1"/>
  <c r="J393" i="3" a="1"/>
  <c r="J393" i="3" s="1"/>
  <c r="J408" i="3" a="1"/>
  <c r="J408" i="3" s="1"/>
  <c r="J415" i="3" a="1"/>
  <c r="J415" i="3" s="1"/>
  <c r="J422" i="3" a="1"/>
  <c r="J422" i="3" s="1"/>
  <c r="J390" i="3" a="1"/>
  <c r="J390" i="3" s="1"/>
  <c r="J395" i="3" a="1"/>
  <c r="J395" i="3" s="1"/>
  <c r="J357" i="3" a="1"/>
  <c r="J357" i="3" s="1"/>
  <c r="J397" i="3" a="1"/>
  <c r="J397" i="3" s="1"/>
  <c r="J404" i="3" a="1"/>
  <c r="J404" i="3" s="1"/>
  <c r="J410" i="3" a="1"/>
  <c r="J410" i="3" s="1"/>
  <c r="J414" i="3" a="1"/>
  <c r="J414" i="3" s="1"/>
  <c r="J373" i="3" a="1"/>
  <c r="J373" i="3" s="1"/>
  <c r="J382" i="3" a="1"/>
  <c r="J382" i="3" s="1"/>
  <c r="J384" i="3" a="1"/>
  <c r="J384" i="3" s="1"/>
  <c r="J387" i="3" a="1"/>
  <c r="J387" i="3" s="1"/>
  <c r="J392" i="3" a="1"/>
  <c r="J392" i="3" s="1"/>
  <c r="J420" i="3" a="1"/>
  <c r="J420" i="3" s="1"/>
  <c r="J527" i="3" a="1"/>
  <c r="J527" i="3" s="1"/>
  <c r="J533" i="3" a="1"/>
  <c r="J533" i="3" s="1"/>
  <c r="J449" i="3" a="1"/>
  <c r="J449" i="3" s="1"/>
  <c r="J458" i="3" a="1"/>
  <c r="J458" i="3" s="1"/>
  <c r="J460" i="3" a="1"/>
  <c r="J460" i="3" s="1"/>
  <c r="J465" i="3" a="1"/>
  <c r="J465" i="3" s="1"/>
  <c r="J467" i="3" a="1"/>
  <c r="J467" i="3" s="1"/>
  <c r="J480" i="3" a="1"/>
  <c r="J480" i="3" s="1"/>
  <c r="J488" i="3" a="1"/>
  <c r="J488" i="3" s="1"/>
  <c r="J502" i="3" a="1"/>
  <c r="J502" i="3" s="1"/>
  <c r="J508" i="3" a="1"/>
  <c r="J508" i="3" s="1"/>
  <c r="J514" i="3" a="1"/>
  <c r="J514" i="3" s="1"/>
  <c r="J520" i="3" a="1"/>
  <c r="J520" i="3" s="1"/>
  <c r="J528" i="3" a="1"/>
  <c r="J528" i="3" s="1"/>
  <c r="J438" i="3" a="1"/>
  <c r="J438" i="3" s="1"/>
  <c r="J442" i="3" a="1"/>
  <c r="J442" i="3" s="1"/>
  <c r="J445" i="3" a="1"/>
  <c r="J445" i="3" s="1"/>
  <c r="J484" i="3" a="1"/>
  <c r="J484" i="3" s="1"/>
  <c r="J452" i="3" a="1"/>
  <c r="J452" i="3" s="1"/>
  <c r="J455" i="3" a="1"/>
  <c r="J455" i="3" s="1"/>
  <c r="J457" i="3" a="1"/>
  <c r="J457" i="3" s="1"/>
  <c r="J472" i="3" a="1"/>
  <c r="J472" i="3" s="1"/>
  <c r="J487" i="3" a="1"/>
  <c r="J487" i="3" s="1"/>
  <c r="J429" i="3" a="1"/>
  <c r="J429" i="3" s="1"/>
  <c r="J448" i="3" a="1"/>
  <c r="J448" i="3" s="1"/>
  <c r="J462" i="3" a="1"/>
  <c r="J462" i="3" s="1"/>
  <c r="J477" i="3" a="1"/>
  <c r="J477" i="3" s="1"/>
  <c r="J485" i="3" a="1"/>
  <c r="J485" i="3" s="1"/>
  <c r="J493" i="3" a="1"/>
  <c r="J493" i="3" s="1"/>
  <c r="J494" i="3" a="1"/>
  <c r="J494" i="3" s="1"/>
  <c r="J495" i="3" a="1"/>
  <c r="J495" i="3" s="1"/>
  <c r="J497" i="3" a="1"/>
  <c r="J497" i="3" s="1"/>
  <c r="J444" i="3" a="1"/>
  <c r="J444" i="3" s="1"/>
  <c r="J469" i="3" a="1"/>
  <c r="J469" i="3" s="1"/>
  <c r="J479" i="3" a="1"/>
  <c r="J479" i="3" s="1"/>
  <c r="J482" i="3" a="1"/>
  <c r="J482" i="3" s="1"/>
  <c r="J492" i="3" a="1"/>
  <c r="J492" i="3" s="1"/>
  <c r="J428" i="3" a="1"/>
  <c r="J428" i="3" s="1"/>
  <c r="J430" i="3" a="1"/>
  <c r="J430" i="3" s="1"/>
  <c r="J439" i="3" a="1"/>
  <c r="J439" i="3" s="1"/>
  <c r="J473" i="3" a="1"/>
  <c r="J473" i="3" s="1"/>
  <c r="J389" i="3" a="1"/>
  <c r="J389" i="3" s="1"/>
  <c r="J407" i="3" a="1"/>
  <c r="J407" i="3" s="1"/>
  <c r="J447" i="3" a="1"/>
  <c r="J447" i="3" s="1"/>
  <c r="J394" i="3" a="1"/>
  <c r="J394" i="3" s="1"/>
  <c r="J403" i="3" a="1"/>
  <c r="J403" i="3" s="1"/>
  <c r="J443" i="3" a="1"/>
  <c r="J443" i="3" s="1"/>
  <c r="J454" i="3" a="1"/>
  <c r="J454" i="3" s="1"/>
  <c r="J459" i="3" a="1"/>
  <c r="J459" i="3" s="1"/>
  <c r="J475" i="3" a="1"/>
  <c r="J475" i="3" s="1"/>
  <c r="J440" i="3" a="1"/>
  <c r="J440" i="3" s="1"/>
  <c r="J450" i="3" a="1"/>
  <c r="J450" i="3" s="1"/>
  <c r="J468" i="3" a="1"/>
  <c r="J468" i="3" s="1"/>
  <c r="J490" i="3" a="1"/>
  <c r="J490" i="3" s="1"/>
  <c r="J463" i="3" a="1"/>
  <c r="J463" i="3" s="1"/>
  <c r="J515" i="3" a="1"/>
  <c r="J515" i="3" s="1"/>
  <c r="J524" i="3" a="1"/>
  <c r="J524" i="3" s="1"/>
  <c r="J545" i="3" a="1"/>
  <c r="J545" i="3" s="1"/>
  <c r="J530" i="3" a="1"/>
  <c r="J530" i="3" s="1"/>
  <c r="J535" i="3" a="1"/>
  <c r="J535" i="3" s="1"/>
  <c r="J478" i="3" a="1"/>
  <c r="J478" i="3" s="1"/>
  <c r="J499" i="3" a="1"/>
  <c r="J499" i="3" s="1"/>
  <c r="J517" i="3" a="1"/>
  <c r="J517" i="3" s="1"/>
  <c r="J525" i="3" a="1"/>
  <c r="J525" i="3" s="1"/>
  <c r="J534" i="3" a="1"/>
  <c r="J534" i="3" s="1"/>
  <c r="J539" i="3" a="1"/>
  <c r="J539" i="3" s="1"/>
  <c r="J489" i="3" a="1"/>
  <c r="J489" i="3" s="1"/>
  <c r="J509" i="3" a="1"/>
  <c r="J509" i="3" s="1"/>
  <c r="J518" i="3" a="1"/>
  <c r="J518" i="3" s="1"/>
  <c r="J529" i="3" a="1"/>
  <c r="J529" i="3" s="1"/>
  <c r="J510" i="3" a="1"/>
  <c r="J510" i="3" s="1"/>
  <c r="J519" i="3" a="1"/>
  <c r="J519" i="3" s="1"/>
  <c r="J544" i="3" a="1"/>
  <c r="J544" i="3" s="1"/>
  <c r="J437" i="3" a="1"/>
  <c r="J437" i="3" s="1"/>
  <c r="J538" i="3" a="1"/>
  <c r="J538" i="3" s="1"/>
  <c r="J543" i="3" a="1"/>
  <c r="J543" i="3" s="1"/>
  <c r="J470" i="3" a="1"/>
  <c r="J470" i="3" s="1"/>
  <c r="J512" i="3" a="1"/>
  <c r="J512" i="3" s="1"/>
  <c r="J532" i="3" a="1"/>
  <c r="J532" i="3" s="1"/>
  <c r="J52" i="3" a="1"/>
  <c r="J52" i="3" s="1"/>
  <c r="J498" i="3" a="1"/>
  <c r="J498" i="3" s="1"/>
  <c r="J504" i="3" a="1"/>
  <c r="J504" i="3" s="1"/>
  <c r="J513" i="3" a="1"/>
  <c r="J513" i="3" s="1"/>
  <c r="J53" i="3" a="1"/>
  <c r="J53" i="3" s="1"/>
  <c r="J54" i="3" a="1"/>
  <c r="J54" i="3" s="1"/>
  <c r="J505" i="3" a="1"/>
  <c r="J505" i="3" s="1"/>
  <c r="J537" i="3" a="1"/>
  <c r="J537" i="3" s="1"/>
  <c r="J55" i="3" a="1"/>
  <c r="J55" i="3" s="1"/>
  <c r="J500" i="3" a="1"/>
  <c r="J500" i="3" s="1"/>
  <c r="J542" i="3" a="1"/>
  <c r="J542" i="3" s="1"/>
  <c r="J507" i="3" a="1"/>
  <c r="J507" i="3" s="1"/>
  <c r="J522" i="3" a="1"/>
  <c r="J522" i="3" s="1"/>
  <c r="J48" i="3" a="1"/>
  <c r="J48" i="3" s="1"/>
  <c r="J503" i="3" a="1"/>
  <c r="J503" i="3" s="1"/>
  <c r="J50" i="3" a="1"/>
  <c r="J50" i="3" s="1"/>
  <c r="J540" i="3" a="1"/>
  <c r="J540" i="3" s="1"/>
  <c r="J47" i="3" a="1"/>
  <c r="J47" i="3" s="1"/>
  <c r="J49" i="3" a="1"/>
  <c r="J49" i="3" s="1"/>
  <c r="J523" i="3" a="1"/>
  <c r="J523" i="3" s="1"/>
  <c r="F60" i="3" a="1"/>
  <c r="F60" i="3" s="1"/>
  <c r="F27" i="4" s="1"/>
  <c r="F72" i="3" a="1"/>
  <c r="F72" i="3" s="1"/>
  <c r="F39" i="4" s="1"/>
  <c r="F67" i="3" a="1"/>
  <c r="F67" i="3" s="1"/>
  <c r="F34" i="4" s="1"/>
  <c r="F57" i="3" a="1"/>
  <c r="F57" i="3" s="1"/>
  <c r="F24" i="4" s="1"/>
  <c r="F73" i="3" a="1"/>
  <c r="F73" i="3" s="1"/>
  <c r="F40" i="4" s="1"/>
  <c r="F62" i="3" a="1"/>
  <c r="F62" i="3" s="1"/>
  <c r="F29" i="4" s="1"/>
  <c r="F58" i="3" a="1"/>
  <c r="F58" i="3" s="1"/>
  <c r="F25" i="4" s="1"/>
  <c r="F63" i="3" a="1"/>
  <c r="F63" i="3" s="1"/>
  <c r="F30" i="4" s="1"/>
  <c r="F64" i="3" a="1"/>
  <c r="F64" i="3" s="1"/>
  <c r="F31" i="4" s="1"/>
  <c r="F65" i="3" a="1"/>
  <c r="F65" i="3" s="1"/>
  <c r="F32" i="4" s="1"/>
  <c r="F59" i="3" a="1"/>
  <c r="F59" i="3" s="1"/>
  <c r="F26" i="4" s="1"/>
  <c r="F90" i="3" a="1"/>
  <c r="F90" i="3" s="1"/>
  <c r="F57" i="4" s="1"/>
  <c r="F93" i="3" a="1"/>
  <c r="F93" i="3" s="1"/>
  <c r="F60" i="4" s="1"/>
  <c r="F103" i="3" a="1"/>
  <c r="F103" i="3" s="1"/>
  <c r="F70" i="4" s="1"/>
  <c r="F108" i="3" a="1"/>
  <c r="F108" i="3" s="1"/>
  <c r="F75" i="4" s="1"/>
  <c r="F119" i="3" a="1"/>
  <c r="F119" i="3" s="1"/>
  <c r="F86" i="4" s="1"/>
  <c r="F123" i="3" a="1"/>
  <c r="F123" i="3" s="1"/>
  <c r="F90" i="4" s="1"/>
  <c r="F130" i="3" a="1"/>
  <c r="F130" i="3" s="1"/>
  <c r="F97" i="4" s="1"/>
  <c r="F135" i="3" a="1"/>
  <c r="F135" i="3" s="1"/>
  <c r="F102" i="4" s="1"/>
  <c r="F162" i="3" a="1"/>
  <c r="F162" i="3" s="1"/>
  <c r="F129" i="4" s="1"/>
  <c r="F163" i="3" a="1"/>
  <c r="F163" i="3" s="1"/>
  <c r="F130" i="4" s="1"/>
  <c r="F70" i="3" a="1"/>
  <c r="F70" i="3" s="1"/>
  <c r="F37" i="4" s="1"/>
  <c r="F80" i="3" a="1"/>
  <c r="F80" i="3" s="1"/>
  <c r="F47" i="4" s="1"/>
  <c r="F113" i="3" a="1"/>
  <c r="F113" i="3" s="1"/>
  <c r="F80" i="4" s="1"/>
  <c r="F87" i="3" a="1"/>
  <c r="F87" i="3" s="1"/>
  <c r="F54" i="4" s="1"/>
  <c r="F92" i="3" a="1"/>
  <c r="F92" i="3" s="1"/>
  <c r="F59" i="4" s="1"/>
  <c r="F104" i="3" a="1"/>
  <c r="F104" i="3" s="1"/>
  <c r="F71" i="4" s="1"/>
  <c r="F110" i="3" a="1"/>
  <c r="F110" i="3" s="1"/>
  <c r="F77" i="4" s="1"/>
  <c r="F124" i="3" a="1"/>
  <c r="F124" i="3" s="1"/>
  <c r="F91" i="4" s="1"/>
  <c r="F89" i="3" a="1"/>
  <c r="F89" i="3" s="1"/>
  <c r="F56" i="4" s="1"/>
  <c r="F97" i="3" a="1"/>
  <c r="F97" i="3" s="1"/>
  <c r="F64" i="4" s="1"/>
  <c r="F115" i="3" a="1"/>
  <c r="F115" i="3" s="1"/>
  <c r="F82" i="4" s="1"/>
  <c r="F117" i="3" a="1"/>
  <c r="F117" i="3" s="1"/>
  <c r="F84" i="4" s="1"/>
  <c r="F120" i="3" a="1"/>
  <c r="F120" i="3" s="1"/>
  <c r="F87" i="4" s="1"/>
  <c r="F125" i="3" a="1"/>
  <c r="F125" i="3" s="1"/>
  <c r="F92" i="4" s="1"/>
  <c r="F69" i="3" a="1"/>
  <c r="F69" i="3" s="1"/>
  <c r="F36" i="4" s="1"/>
  <c r="F75" i="3" a="1"/>
  <c r="F75" i="3" s="1"/>
  <c r="F42" i="4" s="1"/>
  <c r="F105" i="3" a="1"/>
  <c r="F105" i="3" s="1"/>
  <c r="F72" i="4" s="1"/>
  <c r="F82" i="3" a="1"/>
  <c r="F82" i="3" s="1"/>
  <c r="F49" i="4" s="1"/>
  <c r="F74" i="3" a="1"/>
  <c r="F74" i="3" s="1"/>
  <c r="F41" i="4" s="1"/>
  <c r="F95" i="3" a="1"/>
  <c r="F95" i="3" s="1"/>
  <c r="F62" i="4" s="1"/>
  <c r="F98" i="3" a="1"/>
  <c r="F98" i="3" s="1"/>
  <c r="F65" i="4" s="1"/>
  <c r="F99" i="3" a="1"/>
  <c r="F99" i="3" s="1"/>
  <c r="F66" i="4" s="1"/>
  <c r="F100" i="3" a="1"/>
  <c r="F100" i="3" s="1"/>
  <c r="F67" i="4" s="1"/>
  <c r="F109" i="3" a="1"/>
  <c r="F109" i="3" s="1"/>
  <c r="F76" i="4" s="1"/>
  <c r="F77" i="3" a="1"/>
  <c r="F77" i="3" s="1"/>
  <c r="F44" i="4" s="1"/>
  <c r="F85" i="3" a="1"/>
  <c r="F85" i="3" s="1"/>
  <c r="F52" i="4" s="1"/>
  <c r="F118" i="3" a="1"/>
  <c r="F118" i="3" s="1"/>
  <c r="F85" i="4" s="1"/>
  <c r="F68" i="3" a="1"/>
  <c r="F68" i="3" s="1"/>
  <c r="F35" i="4" s="1"/>
  <c r="F88" i="3" a="1"/>
  <c r="F88" i="3" s="1"/>
  <c r="F55" i="4" s="1"/>
  <c r="F94" i="3" a="1"/>
  <c r="F94" i="3" s="1"/>
  <c r="F61" i="4" s="1"/>
  <c r="F107" i="3" a="1"/>
  <c r="F107" i="3" s="1"/>
  <c r="F74" i="4" s="1"/>
  <c r="F112" i="3" a="1"/>
  <c r="F112" i="3" s="1"/>
  <c r="F79" i="4" s="1"/>
  <c r="F114" i="3" a="1"/>
  <c r="F114" i="3" s="1"/>
  <c r="F81" i="4" s="1"/>
  <c r="F78" i="3" a="1"/>
  <c r="F78" i="3" s="1"/>
  <c r="F45" i="4" s="1"/>
  <c r="F84" i="3" a="1"/>
  <c r="F84" i="3" s="1"/>
  <c r="F51" i="4" s="1"/>
  <c r="F102" i="3" a="1"/>
  <c r="F102" i="3" s="1"/>
  <c r="F69" i="4" s="1"/>
  <c r="F182" i="3" a="1"/>
  <c r="F182" i="3" s="1"/>
  <c r="F149" i="4" s="1"/>
  <c r="F189" i="3" a="1"/>
  <c r="F189" i="3" s="1"/>
  <c r="F156" i="4" s="1"/>
  <c r="F213" i="3" a="1"/>
  <c r="F213" i="3" s="1"/>
  <c r="F180" i="4" s="1"/>
  <c r="F240" i="3" a="1"/>
  <c r="F240" i="3" s="1"/>
  <c r="F207" i="4" s="1"/>
  <c r="F134" i="3" a="1"/>
  <c r="F134" i="3" s="1"/>
  <c r="F101" i="4" s="1"/>
  <c r="F137" i="3" a="1"/>
  <c r="F137" i="3" s="1"/>
  <c r="F104" i="4" s="1"/>
  <c r="F149" i="3" a="1"/>
  <c r="F149" i="3" s="1"/>
  <c r="F116" i="4" s="1"/>
  <c r="F158" i="3" a="1"/>
  <c r="F158" i="3" s="1"/>
  <c r="F125" i="4" s="1"/>
  <c r="F164" i="3" a="1"/>
  <c r="F164" i="3" s="1"/>
  <c r="F131" i="4" s="1"/>
  <c r="F180" i="3" a="1"/>
  <c r="F180" i="3" s="1"/>
  <c r="F147" i="4" s="1"/>
  <c r="F83" i="3" a="1"/>
  <c r="F83" i="3" s="1"/>
  <c r="F50" i="4" s="1"/>
  <c r="F145" i="3" a="1"/>
  <c r="F145" i="3" s="1"/>
  <c r="F112" i="4" s="1"/>
  <c r="F147" i="3" a="1"/>
  <c r="F147" i="3" s="1"/>
  <c r="F114" i="4" s="1"/>
  <c r="F154" i="3" a="1"/>
  <c r="F154" i="3" s="1"/>
  <c r="F121" i="4" s="1"/>
  <c r="F169" i="3" a="1"/>
  <c r="F169" i="3" s="1"/>
  <c r="F136" i="4" s="1"/>
  <c r="F172" i="3" a="1"/>
  <c r="F172" i="3" s="1"/>
  <c r="F139" i="4" s="1"/>
  <c r="F122" i="3" a="1"/>
  <c r="F122" i="3" s="1"/>
  <c r="F89" i="4" s="1"/>
  <c r="F129" i="3" a="1"/>
  <c r="F129" i="3" s="1"/>
  <c r="F96" i="4" s="1"/>
  <c r="F157" i="3" a="1"/>
  <c r="F157" i="3" s="1"/>
  <c r="F124" i="4" s="1"/>
  <c r="F168" i="3" a="1"/>
  <c r="F168" i="3" s="1"/>
  <c r="F135" i="4" s="1"/>
  <c r="F142" i="3" a="1"/>
  <c r="F142" i="3" s="1"/>
  <c r="F109" i="4" s="1"/>
  <c r="F150" i="3" a="1"/>
  <c r="F150" i="3" s="1"/>
  <c r="F117" i="4" s="1"/>
  <c r="F79" i="3" a="1"/>
  <c r="F79" i="3" s="1"/>
  <c r="F46" i="4" s="1"/>
  <c r="F152" i="3" a="1"/>
  <c r="F152" i="3" s="1"/>
  <c r="F119" i="4" s="1"/>
  <c r="F167" i="3" a="1"/>
  <c r="F167" i="3" s="1"/>
  <c r="F134" i="4" s="1"/>
  <c r="F177" i="3" a="1"/>
  <c r="F177" i="3" s="1"/>
  <c r="F144" i="4" s="1"/>
  <c r="F183" i="3" a="1"/>
  <c r="F183" i="3" s="1"/>
  <c r="F150" i="4" s="1"/>
  <c r="F127" i="3" a="1"/>
  <c r="F127" i="3" s="1"/>
  <c r="F94" i="4" s="1"/>
  <c r="F139" i="3" a="1"/>
  <c r="F139" i="3" s="1"/>
  <c r="F106" i="4" s="1"/>
  <c r="F173" i="3" a="1"/>
  <c r="F173" i="3" s="1"/>
  <c r="F140" i="4" s="1"/>
  <c r="F188" i="3" a="1"/>
  <c r="F188" i="3" s="1"/>
  <c r="F155" i="4" s="1"/>
  <c r="F133" i="3" a="1"/>
  <c r="F133" i="3" s="1"/>
  <c r="F100" i="4" s="1"/>
  <c r="F144" i="3" a="1"/>
  <c r="F144" i="3" s="1"/>
  <c r="F111" i="4" s="1"/>
  <c r="F170" i="3" a="1"/>
  <c r="F170" i="3" s="1"/>
  <c r="F137" i="4" s="1"/>
  <c r="F178" i="3" a="1"/>
  <c r="F178" i="3" s="1"/>
  <c r="F145" i="4" s="1"/>
  <c r="F185" i="3" a="1"/>
  <c r="F185" i="3" s="1"/>
  <c r="F152" i="4" s="1"/>
  <c r="F148" i="3" a="1"/>
  <c r="F148" i="3" s="1"/>
  <c r="F115" i="4" s="1"/>
  <c r="F153" i="3" a="1"/>
  <c r="F153" i="3" s="1"/>
  <c r="F120" i="4" s="1"/>
  <c r="F155" i="3" a="1"/>
  <c r="F155" i="3" s="1"/>
  <c r="F122" i="4" s="1"/>
  <c r="F160" i="3" a="1"/>
  <c r="F160" i="3" s="1"/>
  <c r="F127" i="4" s="1"/>
  <c r="F174" i="3" a="1"/>
  <c r="F174" i="3" s="1"/>
  <c r="F141" i="4" s="1"/>
  <c r="F138" i="3" a="1"/>
  <c r="F138" i="3" s="1"/>
  <c r="F105" i="4" s="1"/>
  <c r="F179" i="3" a="1"/>
  <c r="F179" i="3" s="1"/>
  <c r="F146" i="4" s="1"/>
  <c r="F128" i="3" a="1"/>
  <c r="F128" i="3" s="1"/>
  <c r="F95" i="4" s="1"/>
  <c r="F143" i="3" a="1"/>
  <c r="F143" i="3" s="1"/>
  <c r="F110" i="4" s="1"/>
  <c r="F159" i="3" a="1"/>
  <c r="F159" i="3" s="1"/>
  <c r="F126" i="4" s="1"/>
  <c r="F165" i="3" a="1"/>
  <c r="F165" i="3" s="1"/>
  <c r="F132" i="4" s="1"/>
  <c r="F184" i="3" a="1"/>
  <c r="F184" i="3" s="1"/>
  <c r="F151" i="4" s="1"/>
  <c r="F132" i="3" a="1"/>
  <c r="F132" i="3" s="1"/>
  <c r="F99" i="4" s="1"/>
  <c r="F195" i="3" a="1"/>
  <c r="F195" i="3" s="1"/>
  <c r="F162" i="4" s="1"/>
  <c r="F205" i="3" a="1"/>
  <c r="F205" i="3" s="1"/>
  <c r="F172" i="4" s="1"/>
  <c r="F212" i="3" a="1"/>
  <c r="F212" i="3" s="1"/>
  <c r="F179" i="4" s="1"/>
  <c r="F224" i="3" a="1"/>
  <c r="F224" i="3" s="1"/>
  <c r="F191" i="4" s="1"/>
  <c r="F238" i="3" a="1"/>
  <c r="F238" i="3" s="1"/>
  <c r="F205" i="4" s="1"/>
  <c r="F245" i="3" a="1"/>
  <c r="F245" i="3" s="1"/>
  <c r="F212" i="4" s="1"/>
  <c r="F253" i="3" a="1"/>
  <c r="F253" i="3" s="1"/>
  <c r="F220" i="4" s="1"/>
  <c r="F288" i="3" a="1"/>
  <c r="F288" i="3" s="1"/>
  <c r="F255" i="4" s="1"/>
  <c r="F187" i="3" a="1"/>
  <c r="F187" i="3" s="1"/>
  <c r="F154" i="4" s="1"/>
  <c r="F190" i="3" a="1"/>
  <c r="F190" i="3" s="1"/>
  <c r="F157" i="4" s="1"/>
  <c r="F200" i="3" a="1"/>
  <c r="F200" i="3" s="1"/>
  <c r="F167" i="4" s="1"/>
  <c r="F222" i="3" a="1"/>
  <c r="F222" i="3" s="1"/>
  <c r="F189" i="4" s="1"/>
  <c r="F175" i="3" a="1"/>
  <c r="F175" i="3" s="1"/>
  <c r="F142" i="4" s="1"/>
  <c r="F218" i="3" a="1"/>
  <c r="F218" i="3" s="1"/>
  <c r="F185" i="4" s="1"/>
  <c r="F220" i="3" a="1"/>
  <c r="F220" i="3" s="1"/>
  <c r="F187" i="4" s="1"/>
  <c r="F202" i="3" a="1"/>
  <c r="F202" i="3" s="1"/>
  <c r="F169" i="4" s="1"/>
  <c r="F207" i="3" a="1"/>
  <c r="F207" i="3" s="1"/>
  <c r="F174" i="4" s="1"/>
  <c r="F214" i="3" a="1"/>
  <c r="F214" i="3" s="1"/>
  <c r="F181" i="4" s="1"/>
  <c r="F229" i="3" a="1"/>
  <c r="F229" i="3" s="1"/>
  <c r="F196" i="4" s="1"/>
  <c r="F239" i="3" a="1"/>
  <c r="F239" i="3" s="1"/>
  <c r="F206" i="4" s="1"/>
  <c r="F193" i="3" a="1"/>
  <c r="F193" i="3" s="1"/>
  <c r="F160" i="4" s="1"/>
  <c r="F198" i="3" a="1"/>
  <c r="F198" i="3" s="1"/>
  <c r="F165" i="4" s="1"/>
  <c r="F204" i="3" a="1"/>
  <c r="F204" i="3" s="1"/>
  <c r="F171" i="4" s="1"/>
  <c r="F234" i="3" a="1"/>
  <c r="F234" i="3" s="1"/>
  <c r="F201" i="4" s="1"/>
  <c r="F242" i="3" a="1"/>
  <c r="F242" i="3" s="1"/>
  <c r="F209" i="4" s="1"/>
  <c r="F197" i="3" a="1"/>
  <c r="F197" i="3" s="1"/>
  <c r="F164" i="4" s="1"/>
  <c r="F209" i="3" a="1"/>
  <c r="F209" i="3" s="1"/>
  <c r="F176" i="4" s="1"/>
  <c r="F227" i="3" a="1"/>
  <c r="F227" i="3" s="1"/>
  <c r="F194" i="4" s="1"/>
  <c r="F247" i="3" a="1"/>
  <c r="F247" i="3" s="1"/>
  <c r="F214" i="4" s="1"/>
  <c r="F225" i="3" a="1"/>
  <c r="F225" i="3" s="1"/>
  <c r="F192" i="4" s="1"/>
  <c r="F244" i="3" a="1"/>
  <c r="F244" i="3" s="1"/>
  <c r="F211" i="4" s="1"/>
  <c r="F140" i="3" a="1"/>
  <c r="F140" i="3" s="1"/>
  <c r="F107" i="4" s="1"/>
  <c r="F199" i="3" a="1"/>
  <c r="F199" i="3" s="1"/>
  <c r="F166" i="4" s="1"/>
  <c r="F223" i="3" a="1"/>
  <c r="F223" i="3" s="1"/>
  <c r="F190" i="4" s="1"/>
  <c r="F232" i="3" a="1"/>
  <c r="F232" i="3" s="1"/>
  <c r="F199" i="4" s="1"/>
  <c r="F237" i="3" a="1"/>
  <c r="F237" i="3" s="1"/>
  <c r="F204" i="4" s="1"/>
  <c r="F194" i="3" a="1"/>
  <c r="F194" i="3" s="1"/>
  <c r="F161" i="4" s="1"/>
  <c r="F219" i="3" a="1"/>
  <c r="F219" i="3" s="1"/>
  <c r="F186" i="4" s="1"/>
  <c r="F230" i="3" a="1"/>
  <c r="F230" i="3" s="1"/>
  <c r="F197" i="4" s="1"/>
  <c r="F208" i="3" a="1"/>
  <c r="F208" i="3" s="1"/>
  <c r="F175" i="4" s="1"/>
  <c r="F217" i="3" a="1"/>
  <c r="F217" i="3" s="1"/>
  <c r="F184" i="4" s="1"/>
  <c r="F203" i="3" a="1"/>
  <c r="F203" i="3" s="1"/>
  <c r="F170" i="4" s="1"/>
  <c r="F210" i="3" a="1"/>
  <c r="F210" i="3" s="1"/>
  <c r="F177" i="4" s="1"/>
  <c r="F215" i="3" a="1"/>
  <c r="F215" i="3" s="1"/>
  <c r="F182" i="4" s="1"/>
  <c r="F228" i="3" a="1"/>
  <c r="F228" i="3" s="1"/>
  <c r="F195" i="4" s="1"/>
  <c r="F235" i="3" a="1"/>
  <c r="F235" i="3" s="1"/>
  <c r="F202" i="4" s="1"/>
  <c r="F263" i="3" a="1"/>
  <c r="F263" i="3" s="1"/>
  <c r="F230" i="4" s="1"/>
  <c r="F270" i="3" a="1"/>
  <c r="F270" i="3" s="1"/>
  <c r="F237" i="4" s="1"/>
  <c r="F278" i="3" a="1"/>
  <c r="F278" i="3" s="1"/>
  <c r="F245" i="4" s="1"/>
  <c r="F284" i="3" a="1"/>
  <c r="F284" i="3" s="1"/>
  <c r="F251" i="4" s="1"/>
  <c r="F298" i="3" a="1"/>
  <c r="F298" i="3" s="1"/>
  <c r="F265" i="4" s="1"/>
  <c r="F305" i="3" a="1"/>
  <c r="F305" i="3" s="1"/>
  <c r="F272" i="4" s="1"/>
  <c r="F315" i="3" a="1"/>
  <c r="F315" i="3" s="1"/>
  <c r="F282" i="4" s="1"/>
  <c r="F329" i="3" a="1"/>
  <c r="F329" i="3" s="1"/>
  <c r="F296" i="4" s="1"/>
  <c r="F332" i="3" a="1"/>
  <c r="F332" i="3" s="1"/>
  <c r="F299" i="4" s="1"/>
  <c r="F335" i="3" a="1"/>
  <c r="F335" i="3" s="1"/>
  <c r="F302" i="4" s="1"/>
  <c r="F340" i="3" a="1"/>
  <c r="F340" i="3" s="1"/>
  <c r="F307" i="4" s="1"/>
  <c r="F342" i="3" a="1"/>
  <c r="F342" i="3" s="1"/>
  <c r="F309" i="4" s="1"/>
  <c r="F348" i="3" a="1"/>
  <c r="F348" i="3" s="1"/>
  <c r="F315" i="4" s="1"/>
  <c r="F354" i="3" a="1"/>
  <c r="F354" i="3" s="1"/>
  <c r="F321" i="4" s="1"/>
  <c r="F292" i="3" a="1"/>
  <c r="F292" i="3" s="1"/>
  <c r="F259" i="4" s="1"/>
  <c r="F264" i="3" a="1"/>
  <c r="F264" i="3" s="1"/>
  <c r="F231" i="4" s="1"/>
  <c r="F303" i="3" a="1"/>
  <c r="F303" i="3" s="1"/>
  <c r="F270" i="4" s="1"/>
  <c r="F248" i="3" a="1"/>
  <c r="F248" i="3" s="1"/>
  <c r="F215" i="4" s="1"/>
  <c r="F255" i="3" a="1"/>
  <c r="F255" i="3" s="1"/>
  <c r="F222" i="4" s="1"/>
  <c r="F265" i="3" a="1"/>
  <c r="F265" i="3" s="1"/>
  <c r="F232" i="4" s="1"/>
  <c r="F293" i="3" a="1"/>
  <c r="F293" i="3" s="1"/>
  <c r="F260" i="4" s="1"/>
  <c r="F233" i="3" a="1"/>
  <c r="F233" i="3" s="1"/>
  <c r="F200" i="4" s="1"/>
  <c r="F273" i="3" a="1"/>
  <c r="F273" i="3" s="1"/>
  <c r="F240" i="4" s="1"/>
  <c r="F277" i="3" a="1"/>
  <c r="F277" i="3" s="1"/>
  <c r="F244" i="4" s="1"/>
  <c r="F280" i="3" a="1"/>
  <c r="F280" i="3" s="1"/>
  <c r="F247" i="4" s="1"/>
  <c r="F283" i="3" a="1"/>
  <c r="F283" i="3" s="1"/>
  <c r="F250" i="4" s="1"/>
  <c r="F289" i="3" a="1"/>
  <c r="F289" i="3" s="1"/>
  <c r="F256" i="4" s="1"/>
  <c r="F307" i="3" a="1"/>
  <c r="F307" i="3" s="1"/>
  <c r="F274" i="4" s="1"/>
  <c r="F254" i="3" a="1"/>
  <c r="F254" i="3" s="1"/>
  <c r="F221" i="4" s="1"/>
  <c r="F259" i="3" a="1"/>
  <c r="F259" i="3" s="1"/>
  <c r="F226" i="4" s="1"/>
  <c r="F299" i="3" a="1"/>
  <c r="F299" i="3" s="1"/>
  <c r="F266" i="4" s="1"/>
  <c r="F249" i="3" a="1"/>
  <c r="F249" i="3" s="1"/>
  <c r="F216" i="4" s="1"/>
  <c r="F258" i="3" a="1"/>
  <c r="F258" i="3" s="1"/>
  <c r="F225" i="4" s="1"/>
  <c r="F275" i="3" a="1"/>
  <c r="F275" i="3" s="1"/>
  <c r="F242" i="4" s="1"/>
  <c r="F294" i="3" a="1"/>
  <c r="F294" i="3" s="1"/>
  <c r="F261" i="4" s="1"/>
  <c r="F297" i="3" a="1"/>
  <c r="F297" i="3" s="1"/>
  <c r="F264" i="4" s="1"/>
  <c r="F250" i="3" a="1"/>
  <c r="F250" i="3" s="1"/>
  <c r="F217" i="4" s="1"/>
  <c r="F260" i="3" a="1"/>
  <c r="F260" i="3" s="1"/>
  <c r="F227" i="4" s="1"/>
  <c r="F267" i="3" a="1"/>
  <c r="F267" i="3" s="1"/>
  <c r="F234" i="4" s="1"/>
  <c r="F272" i="3" a="1"/>
  <c r="F272" i="3" s="1"/>
  <c r="F239" i="4" s="1"/>
  <c r="F290" i="3" a="1"/>
  <c r="F290" i="3" s="1"/>
  <c r="F257" i="4" s="1"/>
  <c r="F308" i="3" a="1"/>
  <c r="F308" i="3" s="1"/>
  <c r="F275" i="4" s="1"/>
  <c r="F257" i="3" a="1"/>
  <c r="F257" i="3" s="1"/>
  <c r="F224" i="4" s="1"/>
  <c r="F268" i="3" a="1"/>
  <c r="F268" i="3" s="1"/>
  <c r="F235" i="4" s="1"/>
  <c r="F279" i="3" a="1"/>
  <c r="F279" i="3" s="1"/>
  <c r="F246" i="4" s="1"/>
  <c r="F282" i="3" a="1"/>
  <c r="F282" i="3" s="1"/>
  <c r="F249" i="4" s="1"/>
  <c r="F285" i="3" a="1"/>
  <c r="F285" i="3" s="1"/>
  <c r="F252" i="4" s="1"/>
  <c r="F287" i="3" a="1"/>
  <c r="F287" i="3" s="1"/>
  <c r="F254" i="4" s="1"/>
  <c r="F304" i="3" a="1"/>
  <c r="F304" i="3" s="1"/>
  <c r="F271" i="4" s="1"/>
  <c r="F295" i="3" a="1"/>
  <c r="F295" i="3" s="1"/>
  <c r="F262" i="4" s="1"/>
  <c r="F302" i="3" a="1"/>
  <c r="F302" i="3" s="1"/>
  <c r="F269" i="4" s="1"/>
  <c r="F243" i="3" a="1"/>
  <c r="F243" i="3" s="1"/>
  <c r="F210" i="4" s="1"/>
  <c r="F252" i="3" a="1"/>
  <c r="F252" i="3" s="1"/>
  <c r="F219" i="4" s="1"/>
  <c r="F262" i="3" a="1"/>
  <c r="F262" i="3" s="1"/>
  <c r="F229" i="4" s="1"/>
  <c r="F269" i="3" a="1"/>
  <c r="F269" i="3" s="1"/>
  <c r="F236" i="4" s="1"/>
  <c r="F300" i="3" a="1"/>
  <c r="F300" i="3" s="1"/>
  <c r="F267" i="4" s="1"/>
  <c r="F317" i="3" a="1"/>
  <c r="F317" i="3" s="1"/>
  <c r="F284" i="4" s="1"/>
  <c r="F330" i="3" a="1"/>
  <c r="F330" i="3" s="1"/>
  <c r="F297" i="4" s="1"/>
  <c r="F383" i="3" a="1"/>
  <c r="F383" i="3" s="1"/>
  <c r="F350" i="4" s="1"/>
  <c r="F389" i="3" a="1"/>
  <c r="F389" i="3" s="1"/>
  <c r="F356" i="4" s="1"/>
  <c r="F409" i="3" a="1"/>
  <c r="F409" i="3" s="1"/>
  <c r="F376" i="4" s="1"/>
  <c r="F337" i="3" a="1"/>
  <c r="F337" i="3" s="1"/>
  <c r="F304" i="4" s="1"/>
  <c r="F365" i="3" a="1"/>
  <c r="F365" i="3" s="1"/>
  <c r="F332" i="4" s="1"/>
  <c r="F192" i="3" a="1"/>
  <c r="F192" i="3" s="1"/>
  <c r="F159" i="4" s="1"/>
  <c r="F322" i="3" a="1"/>
  <c r="F322" i="3" s="1"/>
  <c r="F289" i="4" s="1"/>
  <c r="F328" i="3" a="1"/>
  <c r="F328" i="3" s="1"/>
  <c r="F295" i="4" s="1"/>
  <c r="F352" i="3" a="1"/>
  <c r="F352" i="3" s="1"/>
  <c r="F319" i="4" s="1"/>
  <c r="F359" i="3" a="1"/>
  <c r="F359" i="3" s="1"/>
  <c r="F326" i="4" s="1"/>
  <c r="F364" i="3" a="1"/>
  <c r="F364" i="3" s="1"/>
  <c r="F331" i="4" s="1"/>
  <c r="F378" i="3" a="1"/>
  <c r="F378" i="3" s="1"/>
  <c r="F345" i="4" s="1"/>
  <c r="F314" i="3" a="1"/>
  <c r="F314" i="3" s="1"/>
  <c r="F281" i="4" s="1"/>
  <c r="F320" i="3" a="1"/>
  <c r="F320" i="3" s="1"/>
  <c r="F287" i="4" s="1"/>
  <c r="F323" i="3" a="1"/>
  <c r="F323" i="3" s="1"/>
  <c r="F290" i="4" s="1"/>
  <c r="F372" i="3" a="1"/>
  <c r="F372" i="3" s="1"/>
  <c r="F339" i="4" s="1"/>
  <c r="F319" i="3" a="1"/>
  <c r="F319" i="3" s="1"/>
  <c r="F286" i="4" s="1"/>
  <c r="F333" i="3" a="1"/>
  <c r="F333" i="3" s="1"/>
  <c r="F300" i="4" s="1"/>
  <c r="F353" i="3" a="1"/>
  <c r="F353" i="3" s="1"/>
  <c r="F320" i="4" s="1"/>
  <c r="F324" i="3" a="1"/>
  <c r="F324" i="3" s="1"/>
  <c r="F291" i="4" s="1"/>
  <c r="F363" i="3" a="1"/>
  <c r="F363" i="3" s="1"/>
  <c r="F330" i="4" s="1"/>
  <c r="F313" i="3" a="1"/>
  <c r="F313" i="3" s="1"/>
  <c r="F280" i="4" s="1"/>
  <c r="F338" i="3" a="1"/>
  <c r="F338" i="3" s="1"/>
  <c r="F305" i="4" s="1"/>
  <c r="F370" i="3" a="1"/>
  <c r="F370" i="3" s="1"/>
  <c r="F337" i="4" s="1"/>
  <c r="F357" i="3" a="1"/>
  <c r="F357" i="3" s="1"/>
  <c r="F324" i="4" s="1"/>
  <c r="F309" i="3" a="1"/>
  <c r="F309" i="3" s="1"/>
  <c r="F276" i="4" s="1"/>
  <c r="F360" i="3" a="1"/>
  <c r="F360" i="3" s="1"/>
  <c r="F327" i="4" s="1"/>
  <c r="F318" i="3" a="1"/>
  <c r="F318" i="3" s="1"/>
  <c r="F285" i="4" s="1"/>
  <c r="F327" i="3" a="1"/>
  <c r="F327" i="3" s="1"/>
  <c r="F294" i="4" s="1"/>
  <c r="F334" i="3" a="1"/>
  <c r="F334" i="3" s="1"/>
  <c r="F301" i="4" s="1"/>
  <c r="F339" i="3" a="1"/>
  <c r="F339" i="3" s="1"/>
  <c r="F306" i="4" s="1"/>
  <c r="F345" i="3" a="1"/>
  <c r="F345" i="3" s="1"/>
  <c r="F312" i="4" s="1"/>
  <c r="F347" i="3" a="1"/>
  <c r="F347" i="3" s="1"/>
  <c r="F314" i="4" s="1"/>
  <c r="F349" i="3" a="1"/>
  <c r="F349" i="3" s="1"/>
  <c r="F316" i="4" s="1"/>
  <c r="F355" i="3" a="1"/>
  <c r="F355" i="3" s="1"/>
  <c r="F322" i="4" s="1"/>
  <c r="F358" i="3" a="1"/>
  <c r="F358" i="3" s="1"/>
  <c r="F325" i="4" s="1"/>
  <c r="F367" i="3" a="1"/>
  <c r="F367" i="3" s="1"/>
  <c r="F334" i="4" s="1"/>
  <c r="F368" i="3" a="1"/>
  <c r="F368" i="3" s="1"/>
  <c r="F335" i="4" s="1"/>
  <c r="F325" i="3" a="1"/>
  <c r="F325" i="3" s="1"/>
  <c r="F292" i="4" s="1"/>
  <c r="F344" i="3" a="1"/>
  <c r="F344" i="3" s="1"/>
  <c r="F311" i="4" s="1"/>
  <c r="F362" i="3" a="1"/>
  <c r="F362" i="3" s="1"/>
  <c r="F329" i="4" s="1"/>
  <c r="F385" i="3" a="1"/>
  <c r="F385" i="3" s="1"/>
  <c r="F352" i="4" s="1"/>
  <c r="F393" i="3" a="1"/>
  <c r="F393" i="3" s="1"/>
  <c r="F360" i="4" s="1"/>
  <c r="F415" i="3" a="1"/>
  <c r="F415" i="3" s="1"/>
  <c r="F382" i="4" s="1"/>
  <c r="F422" i="3" a="1"/>
  <c r="F422" i="3" s="1"/>
  <c r="F389" i="4" s="1"/>
  <c r="F467" i="3" a="1"/>
  <c r="F467" i="3" s="1"/>
  <c r="F434" i="4" s="1"/>
  <c r="F479" i="3" a="1"/>
  <c r="F479" i="3" s="1"/>
  <c r="F446" i="4" s="1"/>
  <c r="F404" i="3" a="1"/>
  <c r="F404" i="3" s="1"/>
  <c r="F371" i="4" s="1"/>
  <c r="F408" i="3" a="1"/>
  <c r="F408" i="3" s="1"/>
  <c r="F375" i="4" s="1"/>
  <c r="F343" i="3" a="1"/>
  <c r="F343" i="3" s="1"/>
  <c r="F310" i="4" s="1"/>
  <c r="F379" i="3" a="1"/>
  <c r="F379" i="3" s="1"/>
  <c r="F346" i="4" s="1"/>
  <c r="F380" i="3" a="1"/>
  <c r="F380" i="3" s="1"/>
  <c r="F347" i="4" s="1"/>
  <c r="F390" i="3" a="1"/>
  <c r="F390" i="3" s="1"/>
  <c r="F357" i="4" s="1"/>
  <c r="F395" i="3" a="1"/>
  <c r="F395" i="3" s="1"/>
  <c r="F362" i="4" s="1"/>
  <c r="F430" i="3" a="1"/>
  <c r="F430" i="3" s="1"/>
  <c r="F397" i="4" s="1"/>
  <c r="F410" i="3" a="1"/>
  <c r="F410" i="3" s="1"/>
  <c r="F377" i="4" s="1"/>
  <c r="F414" i="3" a="1"/>
  <c r="F414" i="3" s="1"/>
  <c r="F381" i="4" s="1"/>
  <c r="F310" i="3" a="1"/>
  <c r="F310" i="3" s="1"/>
  <c r="F277" i="4" s="1"/>
  <c r="F350" i="3" a="1"/>
  <c r="F350" i="3" s="1"/>
  <c r="F317" i="4" s="1"/>
  <c r="F387" i="3" a="1"/>
  <c r="F387" i="3" s="1"/>
  <c r="F354" i="4" s="1"/>
  <c r="F420" i="3" a="1"/>
  <c r="F420" i="3" s="1"/>
  <c r="F387" i="4" s="1"/>
  <c r="F429" i="3" a="1"/>
  <c r="F429" i="3" s="1"/>
  <c r="F396" i="4" s="1"/>
  <c r="F369" i="3" a="1"/>
  <c r="F369" i="3" s="1"/>
  <c r="F336" i="4" s="1"/>
  <c r="F382" i="3" a="1"/>
  <c r="F382" i="3" s="1"/>
  <c r="F349" i="4" s="1"/>
  <c r="F384" i="3" a="1"/>
  <c r="F384" i="3" s="1"/>
  <c r="F351" i="4" s="1"/>
  <c r="F392" i="3" a="1"/>
  <c r="F392" i="3" s="1"/>
  <c r="F359" i="4" s="1"/>
  <c r="F397" i="3" a="1"/>
  <c r="F397" i="3" s="1"/>
  <c r="F364" i="4" s="1"/>
  <c r="F419" i="3" a="1"/>
  <c r="F419" i="3" s="1"/>
  <c r="F386" i="4" s="1"/>
  <c r="F428" i="3" a="1"/>
  <c r="F428" i="3" s="1"/>
  <c r="F395" i="4" s="1"/>
  <c r="F274" i="3" a="1"/>
  <c r="F274" i="3" s="1"/>
  <c r="F241" i="4" s="1"/>
  <c r="F400" i="3" a="1"/>
  <c r="F400" i="3" s="1"/>
  <c r="F367" i="4" s="1"/>
  <c r="F403" i="3" a="1"/>
  <c r="F403" i="3" s="1"/>
  <c r="F370" i="4" s="1"/>
  <c r="F407" i="3" a="1"/>
  <c r="F407" i="3" s="1"/>
  <c r="F374" i="4" s="1"/>
  <c r="F418" i="3" a="1"/>
  <c r="F418" i="3" s="1"/>
  <c r="F385" i="4" s="1"/>
  <c r="F312" i="3" a="1"/>
  <c r="F312" i="3" s="1"/>
  <c r="F279" i="4" s="1"/>
  <c r="F373" i="3" a="1"/>
  <c r="F373" i="3" s="1"/>
  <c r="F340" i="4" s="1"/>
  <c r="F394" i="3" a="1"/>
  <c r="F394" i="3" s="1"/>
  <c r="F361" i="4" s="1"/>
  <c r="F413" i="3" a="1"/>
  <c r="F413" i="3" s="1"/>
  <c r="F380" i="4" s="1"/>
  <c r="F427" i="3" a="1"/>
  <c r="F427" i="3" s="1"/>
  <c r="F394" i="4" s="1"/>
  <c r="F374" i="3" a="1"/>
  <c r="F374" i="3" s="1"/>
  <c r="F341" i="4" s="1"/>
  <c r="F399" i="3" a="1"/>
  <c r="F399" i="3" s="1"/>
  <c r="F366" i="4" s="1"/>
  <c r="F375" i="3" a="1"/>
  <c r="F375" i="3" s="1"/>
  <c r="F342" i="4" s="1"/>
  <c r="F402" i="3" a="1"/>
  <c r="F402" i="3" s="1"/>
  <c r="F369" i="4" s="1"/>
  <c r="F417" i="3" a="1"/>
  <c r="F417" i="3" s="1"/>
  <c r="F384" i="4" s="1"/>
  <c r="F425" i="3" a="1"/>
  <c r="F425" i="3" s="1"/>
  <c r="F392" i="4" s="1"/>
  <c r="F388" i="3" a="1"/>
  <c r="F388" i="3" s="1"/>
  <c r="F355" i="4" s="1"/>
  <c r="F398" i="3" a="1"/>
  <c r="F398" i="3" s="1"/>
  <c r="F365" i="4" s="1"/>
  <c r="F412" i="3" a="1"/>
  <c r="F412" i="3" s="1"/>
  <c r="F379" i="4" s="1"/>
  <c r="F424" i="3" a="1"/>
  <c r="F424" i="3" s="1"/>
  <c r="F391" i="4" s="1"/>
  <c r="F444" i="3" a="1"/>
  <c r="F444" i="3" s="1"/>
  <c r="F411" i="4" s="1"/>
  <c r="F485" i="3" a="1"/>
  <c r="F485" i="3" s="1"/>
  <c r="F452" i="4" s="1"/>
  <c r="F487" i="3" a="1"/>
  <c r="F487" i="3" s="1"/>
  <c r="F454" i="4" s="1"/>
  <c r="F493" i="3" a="1"/>
  <c r="F493" i="3" s="1"/>
  <c r="F460" i="4" s="1"/>
  <c r="F494" i="3" a="1"/>
  <c r="F494" i="3" s="1"/>
  <c r="F461" i="4" s="1"/>
  <c r="F495" i="3" a="1"/>
  <c r="F495" i="3" s="1"/>
  <c r="F462" i="4" s="1"/>
  <c r="F497" i="3" a="1"/>
  <c r="F497" i="3" s="1"/>
  <c r="F464" i="4" s="1"/>
  <c r="F537" i="3" a="1"/>
  <c r="F537" i="3" s="1"/>
  <c r="F504" i="4" s="1"/>
  <c r="F540" i="3" a="1"/>
  <c r="F540" i="3" s="1"/>
  <c r="F507" i="4" s="1"/>
  <c r="F55" i="3" a="1"/>
  <c r="F55" i="3" s="1"/>
  <c r="F22" i="4" s="1"/>
  <c r="F405" i="3" a="1"/>
  <c r="F405" i="3" s="1"/>
  <c r="F372" i="4" s="1"/>
  <c r="F454" i="3" a="1"/>
  <c r="F454" i="3" s="1"/>
  <c r="F421" i="4" s="1"/>
  <c r="F475" i="3" a="1"/>
  <c r="F475" i="3" s="1"/>
  <c r="F442" i="4" s="1"/>
  <c r="F482" i="3" a="1"/>
  <c r="F482" i="3" s="1"/>
  <c r="F449" i="4" s="1"/>
  <c r="F500" i="3" a="1"/>
  <c r="F500" i="3" s="1"/>
  <c r="F467" i="4" s="1"/>
  <c r="F512" i="3" a="1"/>
  <c r="F512" i="3" s="1"/>
  <c r="F479" i="4" s="1"/>
  <c r="F518" i="3" a="1"/>
  <c r="F518" i="3" s="1"/>
  <c r="F485" i="4" s="1"/>
  <c r="F524" i="3" a="1"/>
  <c r="F524" i="3" s="1"/>
  <c r="F491" i="4" s="1"/>
  <c r="F377" i="3" a="1"/>
  <c r="F377" i="3" s="1"/>
  <c r="F344" i="4" s="1"/>
  <c r="F432" i="3" a="1"/>
  <c r="F432" i="3" s="1"/>
  <c r="F399" i="4" s="1"/>
  <c r="F439" i="3" a="1"/>
  <c r="F439" i="3" s="1"/>
  <c r="F406" i="4" s="1"/>
  <c r="F443" i="3" a="1"/>
  <c r="F443" i="3" s="1"/>
  <c r="F410" i="4" s="1"/>
  <c r="F447" i="3" a="1"/>
  <c r="F447" i="3" s="1"/>
  <c r="F414" i="4" s="1"/>
  <c r="F473" i="3" a="1"/>
  <c r="F473" i="3" s="1"/>
  <c r="F440" i="4" s="1"/>
  <c r="F492" i="3" a="1"/>
  <c r="F492" i="3" s="1"/>
  <c r="F459" i="4" s="1"/>
  <c r="F423" i="3" a="1"/>
  <c r="F423" i="3" s="1"/>
  <c r="F390" i="4" s="1"/>
  <c r="F459" i="3" a="1"/>
  <c r="F459" i="3" s="1"/>
  <c r="F426" i="4" s="1"/>
  <c r="F499" i="3" a="1"/>
  <c r="F499" i="3" s="1"/>
  <c r="F466" i="4" s="1"/>
  <c r="F450" i="3" a="1"/>
  <c r="F450" i="3" s="1"/>
  <c r="F417" i="4" s="1"/>
  <c r="F478" i="3" a="1"/>
  <c r="F478" i="3" s="1"/>
  <c r="F445" i="4" s="1"/>
  <c r="F440" i="3" a="1"/>
  <c r="F440" i="3" s="1"/>
  <c r="F407" i="4" s="1"/>
  <c r="F463" i="3" a="1"/>
  <c r="F463" i="3" s="1"/>
  <c r="F430" i="4" s="1"/>
  <c r="F468" i="3" a="1"/>
  <c r="F468" i="3" s="1"/>
  <c r="F435" i="4" s="1"/>
  <c r="F453" i="3" a="1"/>
  <c r="F453" i="3" s="1"/>
  <c r="F420" i="4" s="1"/>
  <c r="F470" i="3" a="1"/>
  <c r="F470" i="3" s="1"/>
  <c r="F437" i="4" s="1"/>
  <c r="F490" i="3" a="1"/>
  <c r="F490" i="3" s="1"/>
  <c r="F457" i="4" s="1"/>
  <c r="F437" i="3" a="1"/>
  <c r="F437" i="3" s="1"/>
  <c r="F404" i="4" s="1"/>
  <c r="F449" i="3" a="1"/>
  <c r="F449" i="3" s="1"/>
  <c r="F416" i="4" s="1"/>
  <c r="F483" i="3" a="1"/>
  <c r="F483" i="3" s="1"/>
  <c r="F450" i="4" s="1"/>
  <c r="F434" i="3" a="1"/>
  <c r="F434" i="3" s="1"/>
  <c r="F401" i="4" s="1"/>
  <c r="F445" i="3" a="1"/>
  <c r="F445" i="3" s="1"/>
  <c r="F412" i="4" s="1"/>
  <c r="F458" i="3" a="1"/>
  <c r="F458" i="3" s="1"/>
  <c r="F425" i="4" s="1"/>
  <c r="F460" i="3" a="1"/>
  <c r="F460" i="3" s="1"/>
  <c r="F427" i="4" s="1"/>
  <c r="F465" i="3" a="1"/>
  <c r="F465" i="3" s="1"/>
  <c r="F432" i="4" s="1"/>
  <c r="F472" i="3" a="1"/>
  <c r="F472" i="3" s="1"/>
  <c r="F439" i="4" s="1"/>
  <c r="F474" i="3" a="1"/>
  <c r="F474" i="3" s="1"/>
  <c r="F441" i="4" s="1"/>
  <c r="F480" i="3" a="1"/>
  <c r="F480" i="3" s="1"/>
  <c r="F447" i="4" s="1"/>
  <c r="F489" i="3" a="1"/>
  <c r="F489" i="3" s="1"/>
  <c r="F456" i="4" s="1"/>
  <c r="F433" i="3" a="1"/>
  <c r="F433" i="3" s="1"/>
  <c r="F400" i="4" s="1"/>
  <c r="F452" i="3" a="1"/>
  <c r="F452" i="3" s="1"/>
  <c r="F419" i="4" s="1"/>
  <c r="F442" i="3" a="1"/>
  <c r="F442" i="3" s="1"/>
  <c r="F409" i="4" s="1"/>
  <c r="F448" i="3" a="1"/>
  <c r="F448" i="3" s="1"/>
  <c r="F415" i="4" s="1"/>
  <c r="F455" i="3" a="1"/>
  <c r="F455" i="3" s="1"/>
  <c r="F422" i="4" s="1"/>
  <c r="F457" i="3" a="1"/>
  <c r="F457" i="3" s="1"/>
  <c r="F424" i="4" s="1"/>
  <c r="F477" i="3" a="1"/>
  <c r="F477" i="3" s="1"/>
  <c r="F444" i="4" s="1"/>
  <c r="F484" i="3" a="1"/>
  <c r="F484" i="3" s="1"/>
  <c r="F451" i="4" s="1"/>
  <c r="F488" i="3" a="1"/>
  <c r="F488" i="3" s="1"/>
  <c r="F455" i="4" s="1"/>
  <c r="F435" i="3" a="1"/>
  <c r="F435" i="3" s="1"/>
  <c r="F402" i="4" s="1"/>
  <c r="F502" i="3" a="1"/>
  <c r="F502" i="3" s="1"/>
  <c r="F469" i="4" s="1"/>
  <c r="F510" i="3" a="1"/>
  <c r="F510" i="3" s="1"/>
  <c r="F477" i="4" s="1"/>
  <c r="F525" i="3" a="1"/>
  <c r="F525" i="3" s="1"/>
  <c r="F492" i="4" s="1"/>
  <c r="F543" i="3" a="1"/>
  <c r="F543" i="3" s="1"/>
  <c r="F510" i="4" s="1"/>
  <c r="F50" i="3" a="1"/>
  <c r="F50" i="3" s="1"/>
  <c r="F17" i="4" s="1"/>
  <c r="F532" i="3" a="1"/>
  <c r="F532" i="3" s="1"/>
  <c r="F499" i="4" s="1"/>
  <c r="F538" i="3" a="1"/>
  <c r="F538" i="3" s="1"/>
  <c r="F505" i="4" s="1"/>
  <c r="F49" i="3" a="1"/>
  <c r="F49" i="3" s="1"/>
  <c r="F16" i="4" s="1"/>
  <c r="F464" i="3" a="1"/>
  <c r="F464" i="3" s="1"/>
  <c r="F431" i="4" s="1"/>
  <c r="F527" i="3" a="1"/>
  <c r="F527" i="3" s="1"/>
  <c r="F494" i="4" s="1"/>
  <c r="F52" i="3" a="1"/>
  <c r="F52" i="3" s="1"/>
  <c r="F19" i="4" s="1"/>
  <c r="F48" i="3" a="1"/>
  <c r="F48" i="3" s="1"/>
  <c r="F15" i="4" s="1"/>
  <c r="F469" i="3" a="1"/>
  <c r="F469" i="3" s="1"/>
  <c r="F436" i="4" s="1"/>
  <c r="F498" i="3" a="1"/>
  <c r="F498" i="3" s="1"/>
  <c r="F465" i="4" s="1"/>
  <c r="F504" i="3" a="1"/>
  <c r="F504" i="3" s="1"/>
  <c r="F471" i="4" s="1"/>
  <c r="F519" i="3" a="1"/>
  <c r="F519" i="3" s="1"/>
  <c r="F486" i="4" s="1"/>
  <c r="F542" i="3" a="1"/>
  <c r="F542" i="3" s="1"/>
  <c r="F509" i="4" s="1"/>
  <c r="F53" i="3" a="1"/>
  <c r="F53" i="3" s="1"/>
  <c r="F20" i="4" s="1"/>
  <c r="F54" i="3" a="1"/>
  <c r="F54" i="3" s="1"/>
  <c r="F21" i="4" s="1"/>
  <c r="F505" i="3" a="1"/>
  <c r="F505" i="3" s="1"/>
  <c r="F472" i="4" s="1"/>
  <c r="F520" i="3" a="1"/>
  <c r="F520" i="3" s="1"/>
  <c r="F487" i="4" s="1"/>
  <c r="F513" i="3" a="1"/>
  <c r="F513" i="3" s="1"/>
  <c r="F480" i="4" s="1"/>
  <c r="F522" i="3" a="1"/>
  <c r="F522" i="3" s="1"/>
  <c r="F489" i="4" s="1"/>
  <c r="F528" i="3" a="1"/>
  <c r="F528" i="3" s="1"/>
  <c r="F495" i="4" s="1"/>
  <c r="F545" i="3" a="1"/>
  <c r="F545" i="3" s="1"/>
  <c r="F512" i="4" s="1"/>
  <c r="F438" i="3" a="1"/>
  <c r="F438" i="3" s="1"/>
  <c r="F405" i="4" s="1"/>
  <c r="F503" i="3" a="1"/>
  <c r="F503" i="3" s="1"/>
  <c r="F470" i="4" s="1"/>
  <c r="F514" i="3" a="1"/>
  <c r="F514" i="3" s="1"/>
  <c r="F481" i="4" s="1"/>
  <c r="F523" i="3" a="1"/>
  <c r="F523" i="3" s="1"/>
  <c r="F490" i="4" s="1"/>
  <c r="F515" i="3" a="1"/>
  <c r="F515" i="3" s="1"/>
  <c r="F482" i="4" s="1"/>
  <c r="F530" i="3" a="1"/>
  <c r="F530" i="3" s="1"/>
  <c r="F497" i="4" s="1"/>
  <c r="F535" i="3" a="1"/>
  <c r="F535" i="3" s="1"/>
  <c r="F502" i="4" s="1"/>
  <c r="F462" i="3" a="1"/>
  <c r="F462" i="3" s="1"/>
  <c r="F429" i="4" s="1"/>
  <c r="F507" i="3" a="1"/>
  <c r="F507" i="3" s="1"/>
  <c r="F474" i="4" s="1"/>
  <c r="F529" i="3" a="1"/>
  <c r="F529" i="3" s="1"/>
  <c r="F496" i="4" s="1"/>
  <c r="F539" i="3" a="1"/>
  <c r="F539" i="3" s="1"/>
  <c r="F506" i="4" s="1"/>
  <c r="F508" i="3" a="1"/>
  <c r="F508" i="3" s="1"/>
  <c r="F475" i="4" s="1"/>
  <c r="F517" i="3" a="1"/>
  <c r="F517" i="3" s="1"/>
  <c r="F484" i="4" s="1"/>
  <c r="F533" i="3" a="1"/>
  <c r="F533" i="3" s="1"/>
  <c r="F500" i="4" s="1"/>
  <c r="F534" i="3" a="1"/>
  <c r="F534" i="3" s="1"/>
  <c r="F501" i="4" s="1"/>
  <c r="F509" i="3" a="1"/>
  <c r="F509" i="3" s="1"/>
  <c r="F476" i="4" s="1"/>
  <c r="F544" i="3" a="1"/>
  <c r="F544" i="3" s="1"/>
  <c r="F511" i="4" s="1"/>
  <c r="F47" i="3" a="1"/>
  <c r="F47" i="3" s="1"/>
  <c r="F14" i="4" s="1"/>
  <c r="T29" i="3"/>
  <c r="T65" i="3" a="1"/>
  <c r="T65" i="3" s="1"/>
  <c r="T90" i="3" a="1"/>
  <c r="T90" i="3" s="1"/>
  <c r="T59" i="3" a="1"/>
  <c r="T59" i="3" s="1"/>
  <c r="T82" i="3" a="1"/>
  <c r="T82" i="3" s="1"/>
  <c r="T60" i="3" a="1"/>
  <c r="T60" i="3" s="1"/>
  <c r="T67" i="3" a="1"/>
  <c r="T67" i="3" s="1"/>
  <c r="T57" i="3" a="1"/>
  <c r="T57" i="3" s="1"/>
  <c r="T62" i="3" a="1"/>
  <c r="T62" i="3" s="1"/>
  <c r="T63" i="3" a="1"/>
  <c r="T63" i="3" s="1"/>
  <c r="T58" i="3" a="1"/>
  <c r="T58" i="3" s="1"/>
  <c r="T64" i="3" a="1"/>
  <c r="T64" i="3" s="1"/>
  <c r="T107" i="3" a="1"/>
  <c r="T107" i="3" s="1"/>
  <c r="T118" i="3" a="1"/>
  <c r="T118" i="3" s="1"/>
  <c r="T128" i="3" a="1"/>
  <c r="T128" i="3" s="1"/>
  <c r="T164" i="3" a="1"/>
  <c r="T164" i="3" s="1"/>
  <c r="T70" i="3" a="1"/>
  <c r="T70" i="3" s="1"/>
  <c r="T79" i="3" a="1"/>
  <c r="T79" i="3" s="1"/>
  <c r="T102" i="3" a="1"/>
  <c r="T102" i="3" s="1"/>
  <c r="T109" i="3" a="1"/>
  <c r="T109" i="3" s="1"/>
  <c r="T112" i="3" a="1"/>
  <c r="T112" i="3" s="1"/>
  <c r="T85" i="3" a="1"/>
  <c r="T85" i="3" s="1"/>
  <c r="T122" i="3" a="1"/>
  <c r="T122" i="3" s="1"/>
  <c r="T129" i="3" a="1"/>
  <c r="T129" i="3" s="1"/>
  <c r="T133" i="3" a="1"/>
  <c r="T133" i="3" s="1"/>
  <c r="T72" i="3" a="1"/>
  <c r="T72" i="3" s="1"/>
  <c r="T80" i="3" a="1"/>
  <c r="T80" i="3" s="1"/>
  <c r="T88" i="3" a="1"/>
  <c r="T88" i="3" s="1"/>
  <c r="T95" i="3" a="1"/>
  <c r="T95" i="3" s="1"/>
  <c r="T103" i="3" a="1"/>
  <c r="T103" i="3" s="1"/>
  <c r="T114" i="3" a="1"/>
  <c r="T114" i="3" s="1"/>
  <c r="T94" i="3" a="1"/>
  <c r="T94" i="3" s="1"/>
  <c r="T119" i="3" a="1"/>
  <c r="T119" i="3" s="1"/>
  <c r="T123" i="3" a="1"/>
  <c r="T123" i="3" s="1"/>
  <c r="T69" i="3" a="1"/>
  <c r="T69" i="3" s="1"/>
  <c r="T75" i="3" a="1"/>
  <c r="T75" i="3" s="1"/>
  <c r="T104" i="3" a="1"/>
  <c r="T104" i="3" s="1"/>
  <c r="T83" i="3" a="1"/>
  <c r="T83" i="3" s="1"/>
  <c r="T84" i="3" a="1"/>
  <c r="T84" i="3" s="1"/>
  <c r="T108" i="3" a="1"/>
  <c r="T108" i="3" s="1"/>
  <c r="T74" i="3" a="1"/>
  <c r="T74" i="3" s="1"/>
  <c r="T87" i="3" a="1"/>
  <c r="T87" i="3" s="1"/>
  <c r="T93" i="3" a="1"/>
  <c r="T93" i="3" s="1"/>
  <c r="T105" i="3" a="1"/>
  <c r="T105" i="3" s="1"/>
  <c r="T110" i="3" a="1"/>
  <c r="T110" i="3" s="1"/>
  <c r="T113" i="3" a="1"/>
  <c r="T113" i="3" s="1"/>
  <c r="T117" i="3" a="1"/>
  <c r="T117" i="3" s="1"/>
  <c r="T120" i="3" a="1"/>
  <c r="T120" i="3" s="1"/>
  <c r="T68" i="3" a="1"/>
  <c r="T68" i="3" s="1"/>
  <c r="T77" i="3" a="1"/>
  <c r="T77" i="3" s="1"/>
  <c r="T92" i="3" a="1"/>
  <c r="T92" i="3" s="1"/>
  <c r="T97" i="3" a="1"/>
  <c r="T97" i="3" s="1"/>
  <c r="T98" i="3" a="1"/>
  <c r="T98" i="3" s="1"/>
  <c r="T99" i="3" a="1"/>
  <c r="T99" i="3" s="1"/>
  <c r="T100" i="3" a="1"/>
  <c r="T100" i="3" s="1"/>
  <c r="T89" i="3" a="1"/>
  <c r="T89" i="3" s="1"/>
  <c r="T115" i="3" a="1"/>
  <c r="T115" i="3" s="1"/>
  <c r="T132" i="3" a="1"/>
  <c r="T132" i="3" s="1"/>
  <c r="T162" i="3" a="1"/>
  <c r="T162" i="3" s="1"/>
  <c r="T167" i="3" a="1"/>
  <c r="T167" i="3" s="1"/>
  <c r="T219" i="3" a="1"/>
  <c r="T219" i="3" s="1"/>
  <c r="T234" i="3" a="1"/>
  <c r="T234" i="3" s="1"/>
  <c r="T239" i="3" a="1"/>
  <c r="T239" i="3" s="1"/>
  <c r="T148" i="3" a="1"/>
  <c r="T148" i="3" s="1"/>
  <c r="T168" i="3" a="1"/>
  <c r="T168" i="3" s="1"/>
  <c r="T174" i="3" a="1"/>
  <c r="T174" i="3" s="1"/>
  <c r="T179" i="3" a="1"/>
  <c r="T179" i="3" s="1"/>
  <c r="T185" i="3" a="1"/>
  <c r="T185" i="3" s="1"/>
  <c r="T138" i="3" a="1"/>
  <c r="T138" i="3" s="1"/>
  <c r="T153" i="3" a="1"/>
  <c r="T153" i="3" s="1"/>
  <c r="T155" i="3" a="1"/>
  <c r="T155" i="3" s="1"/>
  <c r="T170" i="3" a="1"/>
  <c r="T170" i="3" s="1"/>
  <c r="T160" i="3" a="1"/>
  <c r="T160" i="3" s="1"/>
  <c r="T175" i="3" a="1"/>
  <c r="T175" i="3" s="1"/>
  <c r="T78" i="3" a="1"/>
  <c r="T78" i="3" s="1"/>
  <c r="T127" i="3" a="1"/>
  <c r="T127" i="3" s="1"/>
  <c r="T143" i="3" a="1"/>
  <c r="T143" i="3" s="1"/>
  <c r="T149" i="3" a="1"/>
  <c r="T149" i="3" s="1"/>
  <c r="T165" i="3" a="1"/>
  <c r="T165" i="3" s="1"/>
  <c r="T182" i="3" a="1"/>
  <c r="T182" i="3" s="1"/>
  <c r="T184" i="3" a="1"/>
  <c r="T184" i="3" s="1"/>
  <c r="T187" i="3" a="1"/>
  <c r="T187" i="3" s="1"/>
  <c r="T124" i="3" a="1"/>
  <c r="T124" i="3" s="1"/>
  <c r="T134" i="3" a="1"/>
  <c r="T134" i="3" s="1"/>
  <c r="T159" i="3" a="1"/>
  <c r="T159" i="3" s="1"/>
  <c r="T180" i="3" a="1"/>
  <c r="T180" i="3" s="1"/>
  <c r="T73" i="3" a="1"/>
  <c r="T73" i="3" s="1"/>
  <c r="T140" i="3" a="1"/>
  <c r="T140" i="3" s="1"/>
  <c r="T145" i="3" a="1"/>
  <c r="T145" i="3" s="1"/>
  <c r="T154" i="3" a="1"/>
  <c r="T154" i="3" s="1"/>
  <c r="T172" i="3" a="1"/>
  <c r="T172" i="3" s="1"/>
  <c r="T147" i="3" a="1"/>
  <c r="T147" i="3" s="1"/>
  <c r="T152" i="3" a="1"/>
  <c r="T152" i="3" s="1"/>
  <c r="T158" i="3" a="1"/>
  <c r="T158" i="3" s="1"/>
  <c r="T169" i="3" a="1"/>
  <c r="T169" i="3" s="1"/>
  <c r="T125" i="3" a="1"/>
  <c r="T125" i="3" s="1"/>
  <c r="T130" i="3" a="1"/>
  <c r="T130" i="3" s="1"/>
  <c r="T137" i="3" a="1"/>
  <c r="T137" i="3" s="1"/>
  <c r="T150" i="3" a="1"/>
  <c r="T150" i="3" s="1"/>
  <c r="T177" i="3" a="1"/>
  <c r="T177" i="3" s="1"/>
  <c r="T139" i="3" a="1"/>
  <c r="T139" i="3" s="1"/>
  <c r="T142" i="3" a="1"/>
  <c r="T142" i="3" s="1"/>
  <c r="T157" i="3" a="1"/>
  <c r="T157" i="3" s="1"/>
  <c r="T163" i="3" a="1"/>
  <c r="T163" i="3" s="1"/>
  <c r="T173" i="3" a="1"/>
  <c r="T173" i="3" s="1"/>
  <c r="T178" i="3" a="1"/>
  <c r="T178" i="3" s="1"/>
  <c r="T183" i="3" a="1"/>
  <c r="T183" i="3" s="1"/>
  <c r="T199" i="3" a="1"/>
  <c r="T199" i="3" s="1"/>
  <c r="T223" i="3" a="1"/>
  <c r="T223" i="3" s="1"/>
  <c r="T232" i="3" a="1"/>
  <c r="T232" i="3" s="1"/>
  <c r="T237" i="3" a="1"/>
  <c r="T237" i="3" s="1"/>
  <c r="T240" i="3" a="1"/>
  <c r="T240" i="3" s="1"/>
  <c r="T244" i="3" a="1"/>
  <c r="T244" i="3" s="1"/>
  <c r="T252" i="3" a="1"/>
  <c r="T252" i="3" s="1"/>
  <c r="T215" i="3" a="1"/>
  <c r="T215" i="3" s="1"/>
  <c r="T250" i="3" a="1"/>
  <c r="T250" i="3" s="1"/>
  <c r="T203" i="3" a="1"/>
  <c r="T203" i="3" s="1"/>
  <c r="T208" i="3" a="1"/>
  <c r="T208" i="3" s="1"/>
  <c r="T213" i="3" a="1"/>
  <c r="T213" i="3" s="1"/>
  <c r="T217" i="3" a="1"/>
  <c r="T217" i="3" s="1"/>
  <c r="T228" i="3" a="1"/>
  <c r="T228" i="3" s="1"/>
  <c r="T230" i="3" a="1"/>
  <c r="T230" i="3" s="1"/>
  <c r="T255" i="3" a="1"/>
  <c r="T255" i="3" s="1"/>
  <c r="T189" i="3" a="1"/>
  <c r="T189" i="3" s="1"/>
  <c r="T190" i="3" a="1"/>
  <c r="T190" i="3" s="1"/>
  <c r="T192" i="3" a="1"/>
  <c r="T192" i="3" s="1"/>
  <c r="T195" i="3" a="1"/>
  <c r="T195" i="3" s="1"/>
  <c r="T210" i="3" a="1"/>
  <c r="T210" i="3" s="1"/>
  <c r="T235" i="3" a="1"/>
  <c r="T235" i="3" s="1"/>
  <c r="T233" i="3" a="1"/>
  <c r="T233" i="3" s="1"/>
  <c r="T238" i="3" a="1"/>
  <c r="T238" i="3" s="1"/>
  <c r="T197" i="3" a="1"/>
  <c r="T197" i="3" s="1"/>
  <c r="T205" i="3" a="1"/>
  <c r="T205" i="3" s="1"/>
  <c r="T243" i="3" a="1"/>
  <c r="T243" i="3" s="1"/>
  <c r="T200" i="3" a="1"/>
  <c r="T200" i="3" s="1"/>
  <c r="T222" i="3" a="1"/>
  <c r="T222" i="3" s="1"/>
  <c r="T224" i="3" a="1"/>
  <c r="T224" i="3" s="1"/>
  <c r="T249" i="3" a="1"/>
  <c r="T249" i="3" s="1"/>
  <c r="T144" i="3" a="1"/>
  <c r="T144" i="3" s="1"/>
  <c r="T193" i="3" a="1"/>
  <c r="T193" i="3" s="1"/>
  <c r="T198" i="3" a="1"/>
  <c r="T198" i="3" s="1"/>
  <c r="T202" i="3" a="1"/>
  <c r="T202" i="3" s="1"/>
  <c r="T212" i="3" a="1"/>
  <c r="T212" i="3" s="1"/>
  <c r="T220" i="3" a="1"/>
  <c r="T220" i="3" s="1"/>
  <c r="T135" i="3" a="1"/>
  <c r="T135" i="3" s="1"/>
  <c r="T209" i="3" a="1"/>
  <c r="T209" i="3" s="1"/>
  <c r="T218" i="3" a="1"/>
  <c r="T218" i="3" s="1"/>
  <c r="T229" i="3" a="1"/>
  <c r="T229" i="3" s="1"/>
  <c r="T188" i="3" a="1"/>
  <c r="T188" i="3" s="1"/>
  <c r="T207" i="3" a="1"/>
  <c r="T207" i="3" s="1"/>
  <c r="T214" i="3" a="1"/>
  <c r="T214" i="3" s="1"/>
  <c r="T204" i="3" a="1"/>
  <c r="T204" i="3" s="1"/>
  <c r="T268" i="3" a="1"/>
  <c r="T268" i="3" s="1"/>
  <c r="T295" i="3" a="1"/>
  <c r="T295" i="3" s="1"/>
  <c r="T304" i="3" a="1"/>
  <c r="T304" i="3" s="1"/>
  <c r="T309" i="3" a="1"/>
  <c r="T309" i="3" s="1"/>
  <c r="T328" i="3" a="1"/>
  <c r="T328" i="3" s="1"/>
  <c r="T334" i="3" a="1"/>
  <c r="T334" i="3" s="1"/>
  <c r="T339" i="3" a="1"/>
  <c r="T339" i="3" s="1"/>
  <c r="T350" i="3" a="1"/>
  <c r="T350" i="3" s="1"/>
  <c r="T353" i="3" a="1"/>
  <c r="T353" i="3" s="1"/>
  <c r="T355" i="3" a="1"/>
  <c r="T355" i="3" s="1"/>
  <c r="T275" i="3" a="1"/>
  <c r="T275" i="3" s="1"/>
  <c r="T278" i="3" a="1"/>
  <c r="T278" i="3" s="1"/>
  <c r="T284" i="3" a="1"/>
  <c r="T284" i="3" s="1"/>
  <c r="T287" i="3" a="1"/>
  <c r="T287" i="3" s="1"/>
  <c r="T314" i="3" a="1"/>
  <c r="T314" i="3" s="1"/>
  <c r="T262" i="3" a="1"/>
  <c r="T262" i="3" s="1"/>
  <c r="T269" i="3" a="1"/>
  <c r="T269" i="3" s="1"/>
  <c r="T272" i="3" a="1"/>
  <c r="T272" i="3" s="1"/>
  <c r="T302" i="3" a="1"/>
  <c r="T302" i="3" s="1"/>
  <c r="T310" i="3" a="1"/>
  <c r="T310" i="3" s="1"/>
  <c r="T315" i="3" a="1"/>
  <c r="T315" i="3" s="1"/>
  <c r="T227" i="3" a="1"/>
  <c r="T227" i="3" s="1"/>
  <c r="T270" i="3" a="1"/>
  <c r="T270" i="3" s="1"/>
  <c r="T292" i="3" a="1"/>
  <c r="T292" i="3" s="1"/>
  <c r="T300" i="3" a="1"/>
  <c r="T300" i="3" s="1"/>
  <c r="T263" i="3" a="1"/>
  <c r="T263" i="3" s="1"/>
  <c r="T274" i="3" a="1"/>
  <c r="T274" i="3" s="1"/>
  <c r="T288" i="3" a="1"/>
  <c r="T288" i="3" s="1"/>
  <c r="T298" i="3" a="1"/>
  <c r="T298" i="3" s="1"/>
  <c r="T305" i="3" a="1"/>
  <c r="T305" i="3" s="1"/>
  <c r="T194" i="3" a="1"/>
  <c r="T194" i="3" s="1"/>
  <c r="T242" i="3" a="1"/>
  <c r="T242" i="3" s="1"/>
  <c r="T264" i="3" a="1"/>
  <c r="T264" i="3" s="1"/>
  <c r="T277" i="3" a="1"/>
  <c r="T277" i="3" s="1"/>
  <c r="T280" i="3" a="1"/>
  <c r="T280" i="3" s="1"/>
  <c r="T283" i="3" a="1"/>
  <c r="T283" i="3" s="1"/>
  <c r="T245" i="3" a="1"/>
  <c r="T245" i="3" s="1"/>
  <c r="T254" i="3" a="1"/>
  <c r="T254" i="3" s="1"/>
  <c r="T258" i="3" a="1"/>
  <c r="T258" i="3" s="1"/>
  <c r="T265" i="3" a="1"/>
  <c r="T265" i="3" s="1"/>
  <c r="T289" i="3" a="1"/>
  <c r="T289" i="3" s="1"/>
  <c r="T293" i="3" a="1"/>
  <c r="T293" i="3" s="1"/>
  <c r="T303" i="3" a="1"/>
  <c r="T303" i="3" s="1"/>
  <c r="T307" i="3" a="1"/>
  <c r="T307" i="3" s="1"/>
  <c r="T248" i="3" a="1"/>
  <c r="T248" i="3" s="1"/>
  <c r="T253" i="3" a="1"/>
  <c r="T253" i="3" s="1"/>
  <c r="T259" i="3" a="1"/>
  <c r="T259" i="3" s="1"/>
  <c r="T273" i="3" a="1"/>
  <c r="T273" i="3" s="1"/>
  <c r="T279" i="3" a="1"/>
  <c r="T279" i="3" s="1"/>
  <c r="T282" i="3" a="1"/>
  <c r="T282" i="3" s="1"/>
  <c r="T285" i="3" a="1"/>
  <c r="T285" i="3" s="1"/>
  <c r="T294" i="3" a="1"/>
  <c r="T294" i="3" s="1"/>
  <c r="T225" i="3" a="1"/>
  <c r="T225" i="3" s="1"/>
  <c r="T247" i="3" a="1"/>
  <c r="T247" i="3" s="1"/>
  <c r="T257" i="3" a="1"/>
  <c r="T257" i="3" s="1"/>
  <c r="T267" i="3" a="1"/>
  <c r="T267" i="3" s="1"/>
  <c r="T290" i="3" a="1"/>
  <c r="T290" i="3" s="1"/>
  <c r="T299" i="3" a="1"/>
  <c r="T299" i="3" s="1"/>
  <c r="T344" i="3" a="1"/>
  <c r="T344" i="3" s="1"/>
  <c r="T345" i="3" a="1"/>
  <c r="T345" i="3" s="1"/>
  <c r="T349" i="3" a="1"/>
  <c r="T349" i="3" s="1"/>
  <c r="T363" i="3" a="1"/>
  <c r="T363" i="3" s="1"/>
  <c r="T377" i="3" a="1"/>
  <c r="T377" i="3" s="1"/>
  <c r="T393" i="3" a="1"/>
  <c r="T393" i="3" s="1"/>
  <c r="T402" i="3" a="1"/>
  <c r="T402" i="3" s="1"/>
  <c r="T419" i="3" a="1"/>
  <c r="T419" i="3" s="1"/>
  <c r="T425" i="3" a="1"/>
  <c r="T425" i="3" s="1"/>
  <c r="T433" i="3" a="1"/>
  <c r="T433" i="3" s="1"/>
  <c r="T434" i="3" a="1"/>
  <c r="T434" i="3" s="1"/>
  <c r="T317" i="3" a="1"/>
  <c r="T317" i="3" s="1"/>
  <c r="T327" i="3" a="1"/>
  <c r="T327" i="3" s="1"/>
  <c r="T329" i="3" a="1"/>
  <c r="T329" i="3" s="1"/>
  <c r="T342" i="3" a="1"/>
  <c r="T342" i="3" s="1"/>
  <c r="T343" i="3" a="1"/>
  <c r="T343" i="3" s="1"/>
  <c r="T358" i="3" a="1"/>
  <c r="T358" i="3" s="1"/>
  <c r="T308" i="3" a="1"/>
  <c r="T308" i="3" s="1"/>
  <c r="T380" i="3" a="1"/>
  <c r="T380" i="3" s="1"/>
  <c r="T325" i="3" a="1"/>
  <c r="T325" i="3" s="1"/>
  <c r="T360" i="3" a="1"/>
  <c r="T360" i="3" s="1"/>
  <c r="T370" i="3" a="1"/>
  <c r="T370" i="3" s="1"/>
  <c r="T319" i="3" a="1"/>
  <c r="T319" i="3" s="1"/>
  <c r="T322" i="3" a="1"/>
  <c r="T322" i="3" s="1"/>
  <c r="T260" i="3" a="1"/>
  <c r="T260" i="3" s="1"/>
  <c r="T320" i="3" a="1"/>
  <c r="T320" i="3" s="1"/>
  <c r="T332" i="3" a="1"/>
  <c r="T332" i="3" s="1"/>
  <c r="T352" i="3" a="1"/>
  <c r="T352" i="3" s="1"/>
  <c r="T362" i="3" a="1"/>
  <c r="T362" i="3" s="1"/>
  <c r="T368" i="3" a="1"/>
  <c r="T368" i="3" s="1"/>
  <c r="T369" i="3" a="1"/>
  <c r="T369" i="3" s="1"/>
  <c r="T313" i="3" a="1"/>
  <c r="T313" i="3" s="1"/>
  <c r="T323" i="3" a="1"/>
  <c r="T323" i="3" s="1"/>
  <c r="T330" i="3" a="1"/>
  <c r="T330" i="3" s="1"/>
  <c r="T337" i="3" a="1"/>
  <c r="T337" i="3" s="1"/>
  <c r="T340" i="3" a="1"/>
  <c r="T340" i="3" s="1"/>
  <c r="T367" i="3" a="1"/>
  <c r="T367" i="3" s="1"/>
  <c r="T297" i="3" a="1"/>
  <c r="T297" i="3" s="1"/>
  <c r="T318" i="3" a="1"/>
  <c r="T318" i="3" s="1"/>
  <c r="T354" i="3" a="1"/>
  <c r="T354" i="3" s="1"/>
  <c r="T359" i="3" a="1"/>
  <c r="T359" i="3" s="1"/>
  <c r="T324" i="3" a="1"/>
  <c r="T324" i="3" s="1"/>
  <c r="T335" i="3" a="1"/>
  <c r="T335" i="3" s="1"/>
  <c r="T357" i="3" a="1"/>
  <c r="T357" i="3" s="1"/>
  <c r="T365" i="3" a="1"/>
  <c r="T365" i="3" s="1"/>
  <c r="T312" i="3" a="1"/>
  <c r="T312" i="3" s="1"/>
  <c r="T333" i="3" a="1"/>
  <c r="T333" i="3" s="1"/>
  <c r="T347" i="3" a="1"/>
  <c r="T347" i="3" s="1"/>
  <c r="T348" i="3" a="1"/>
  <c r="T348" i="3" s="1"/>
  <c r="T403" i="3" a="1"/>
  <c r="T403" i="3" s="1"/>
  <c r="T407" i="3" a="1"/>
  <c r="T407" i="3" s="1"/>
  <c r="T428" i="3" a="1"/>
  <c r="T428" i="3" s="1"/>
  <c r="T394" i="3" a="1"/>
  <c r="T394" i="3" s="1"/>
  <c r="T378" i="3" a="1"/>
  <c r="T378" i="3" s="1"/>
  <c r="T364" i="3" a="1"/>
  <c r="T364" i="3" s="1"/>
  <c r="T379" i="3" a="1"/>
  <c r="T379" i="3" s="1"/>
  <c r="T409" i="3" a="1"/>
  <c r="T409" i="3" s="1"/>
  <c r="T418" i="3" a="1"/>
  <c r="T418" i="3" s="1"/>
  <c r="T427" i="3" a="1"/>
  <c r="T427" i="3" s="1"/>
  <c r="T338" i="3" a="1"/>
  <c r="T338" i="3" s="1"/>
  <c r="T383" i="3" a="1"/>
  <c r="T383" i="3" s="1"/>
  <c r="T398" i="3" a="1"/>
  <c r="T398" i="3" s="1"/>
  <c r="T399" i="3" a="1"/>
  <c r="T399" i="3" s="1"/>
  <c r="T412" i="3" a="1"/>
  <c r="T412" i="3" s="1"/>
  <c r="T417" i="3" a="1"/>
  <c r="T417" i="3" s="1"/>
  <c r="T385" i="3" a="1"/>
  <c r="T385" i="3" s="1"/>
  <c r="T388" i="3" a="1"/>
  <c r="T388" i="3" s="1"/>
  <c r="T390" i="3" a="1"/>
  <c r="T390" i="3" s="1"/>
  <c r="T395" i="3" a="1"/>
  <c r="T395" i="3" s="1"/>
  <c r="T405" i="3" a="1"/>
  <c r="T405" i="3" s="1"/>
  <c r="T422" i="3" a="1"/>
  <c r="T422" i="3" s="1"/>
  <c r="T423" i="3" a="1"/>
  <c r="T423" i="3" s="1"/>
  <c r="T424" i="3" a="1"/>
  <c r="T424" i="3" s="1"/>
  <c r="T373" i="3" a="1"/>
  <c r="T373" i="3" s="1"/>
  <c r="T404" i="3" a="1"/>
  <c r="T404" i="3" s="1"/>
  <c r="T408" i="3" a="1"/>
  <c r="T408" i="3" s="1"/>
  <c r="T415" i="3" a="1"/>
  <c r="T415" i="3" s="1"/>
  <c r="T374" i="3" a="1"/>
  <c r="T374" i="3" s="1"/>
  <c r="T397" i="3" a="1"/>
  <c r="T397" i="3" s="1"/>
  <c r="T372" i="3" a="1"/>
  <c r="T372" i="3" s="1"/>
  <c r="T384" i="3" a="1"/>
  <c r="T384" i="3" s="1"/>
  <c r="T387" i="3" a="1"/>
  <c r="T387" i="3" s="1"/>
  <c r="T392" i="3" a="1"/>
  <c r="T392" i="3" s="1"/>
  <c r="T414" i="3" a="1"/>
  <c r="T414" i="3" s="1"/>
  <c r="T413" i="3" a="1"/>
  <c r="T413" i="3" s="1"/>
  <c r="T432" i="3" a="1"/>
  <c r="T432" i="3" s="1"/>
  <c r="T453" i="3" a="1"/>
  <c r="T453" i="3" s="1"/>
  <c r="T470" i="3" a="1"/>
  <c r="T470" i="3" s="1"/>
  <c r="T498" i="3" a="1"/>
  <c r="T498" i="3" s="1"/>
  <c r="T504" i="3" a="1"/>
  <c r="T504" i="3" s="1"/>
  <c r="T510" i="3" a="1"/>
  <c r="T510" i="3" s="1"/>
  <c r="T522" i="3" a="1"/>
  <c r="T522" i="3" s="1"/>
  <c r="T542" i="3" a="1"/>
  <c r="T542" i="3" s="1"/>
  <c r="T543" i="3" a="1"/>
  <c r="T543" i="3" s="1"/>
  <c r="T400" i="3" a="1"/>
  <c r="T400" i="3" s="1"/>
  <c r="T430" i="3" a="1"/>
  <c r="T430" i="3" s="1"/>
  <c r="T442" i="3" a="1"/>
  <c r="T442" i="3" s="1"/>
  <c r="T449" i="3" a="1"/>
  <c r="T449" i="3" s="1"/>
  <c r="T472" i="3" a="1"/>
  <c r="T472" i="3" s="1"/>
  <c r="T474" i="3" a="1"/>
  <c r="T474" i="3" s="1"/>
  <c r="T484" i="3" a="1"/>
  <c r="T484" i="3" s="1"/>
  <c r="T487" i="3" a="1"/>
  <c r="T487" i="3" s="1"/>
  <c r="T382" i="3" a="1"/>
  <c r="T382" i="3" s="1"/>
  <c r="T435" i="3" a="1"/>
  <c r="T435" i="3" s="1"/>
  <c r="T438" i="3" a="1"/>
  <c r="T438" i="3" s="1"/>
  <c r="T458" i="3" a="1"/>
  <c r="T458" i="3" s="1"/>
  <c r="T465" i="3" a="1"/>
  <c r="T465" i="3" s="1"/>
  <c r="T493" i="3" a="1"/>
  <c r="T493" i="3" s="1"/>
  <c r="T494" i="3" a="1"/>
  <c r="T494" i="3" s="1"/>
  <c r="T495" i="3" a="1"/>
  <c r="T495" i="3" s="1"/>
  <c r="T497" i="3" a="1"/>
  <c r="T497" i="3" s="1"/>
  <c r="T503" i="3" a="1"/>
  <c r="T503" i="3" s="1"/>
  <c r="T509" i="3" a="1"/>
  <c r="T509" i="3" s="1"/>
  <c r="T515" i="3" a="1"/>
  <c r="T515" i="3" s="1"/>
  <c r="T445" i="3" a="1"/>
  <c r="T445" i="3" s="1"/>
  <c r="T452" i="3" a="1"/>
  <c r="T452" i="3" s="1"/>
  <c r="T467" i="3" a="1"/>
  <c r="T467" i="3" s="1"/>
  <c r="T480" i="3" a="1"/>
  <c r="T480" i="3" s="1"/>
  <c r="T485" i="3" a="1"/>
  <c r="T485" i="3" s="1"/>
  <c r="T492" i="3" a="1"/>
  <c r="T492" i="3" s="1"/>
  <c r="T410" i="3" a="1"/>
  <c r="T410" i="3" s="1"/>
  <c r="T455" i="3" a="1"/>
  <c r="T455" i="3" s="1"/>
  <c r="T460" i="3" a="1"/>
  <c r="T460" i="3" s="1"/>
  <c r="T469" i="3" a="1"/>
  <c r="T469" i="3" s="1"/>
  <c r="T477" i="3" a="1"/>
  <c r="T477" i="3" s="1"/>
  <c r="T502" i="3" a="1"/>
  <c r="T502" i="3" s="1"/>
  <c r="T439" i="3" a="1"/>
  <c r="T439" i="3" s="1"/>
  <c r="T448" i="3" a="1"/>
  <c r="T448" i="3" s="1"/>
  <c r="T462" i="3" a="1"/>
  <c r="T462" i="3" s="1"/>
  <c r="T444" i="3" a="1"/>
  <c r="T444" i="3" s="1"/>
  <c r="T457" i="3" a="1"/>
  <c r="T457" i="3" s="1"/>
  <c r="T459" i="3" a="1"/>
  <c r="T459" i="3" s="1"/>
  <c r="T464" i="3" a="1"/>
  <c r="T464" i="3" s="1"/>
  <c r="T475" i="3" a="1"/>
  <c r="T475" i="3" s="1"/>
  <c r="T440" i="3" a="1"/>
  <c r="T440" i="3" s="1"/>
  <c r="T473" i="3" a="1"/>
  <c r="T473" i="3" s="1"/>
  <c r="T479" i="3" a="1"/>
  <c r="T479" i="3" s="1"/>
  <c r="T482" i="3" a="1"/>
  <c r="T482" i="3" s="1"/>
  <c r="T490" i="3" a="1"/>
  <c r="T490" i="3" s="1"/>
  <c r="T389" i="3" a="1"/>
  <c r="T389" i="3" s="1"/>
  <c r="T420" i="3" a="1"/>
  <c r="T420" i="3" s="1"/>
  <c r="T443" i="3" a="1"/>
  <c r="T443" i="3" s="1"/>
  <c r="T447" i="3" a="1"/>
  <c r="T447" i="3" s="1"/>
  <c r="T437" i="3" a="1"/>
  <c r="T437" i="3" s="1"/>
  <c r="T463" i="3" a="1"/>
  <c r="T463" i="3" s="1"/>
  <c r="T489" i="3" a="1"/>
  <c r="T489" i="3" s="1"/>
  <c r="T450" i="3" a="1"/>
  <c r="T450" i="3" s="1"/>
  <c r="T454" i="3" a="1"/>
  <c r="T454" i="3" s="1"/>
  <c r="T478" i="3" a="1"/>
  <c r="T478" i="3" s="1"/>
  <c r="T499" i="3" a="1"/>
  <c r="T499" i="3" s="1"/>
  <c r="T524" i="3" a="1"/>
  <c r="T524" i="3" s="1"/>
  <c r="T545" i="3" a="1"/>
  <c r="T545" i="3" s="1"/>
  <c r="T375" i="3" a="1"/>
  <c r="T375" i="3" s="1"/>
  <c r="T468" i="3" a="1"/>
  <c r="T468" i="3" s="1"/>
  <c r="T488" i="3" a="1"/>
  <c r="T488" i="3" s="1"/>
  <c r="T517" i="3" a="1"/>
  <c r="T517" i="3" s="1"/>
  <c r="T525" i="3" a="1"/>
  <c r="T525" i="3" s="1"/>
  <c r="T540" i="3" a="1"/>
  <c r="T540" i="3" s="1"/>
  <c r="T429" i="3" a="1"/>
  <c r="T429" i="3" s="1"/>
  <c r="T518" i="3" a="1"/>
  <c r="T518" i="3" s="1"/>
  <c r="T483" i="3" a="1"/>
  <c r="T483" i="3" s="1"/>
  <c r="T519" i="3" a="1"/>
  <c r="T519" i="3" s="1"/>
  <c r="T530" i="3" a="1"/>
  <c r="T530" i="3" s="1"/>
  <c r="T535" i="3" a="1"/>
  <c r="T535" i="3" s="1"/>
  <c r="T520" i="3" a="1"/>
  <c r="T520" i="3" s="1"/>
  <c r="T529" i="3" a="1"/>
  <c r="T529" i="3" s="1"/>
  <c r="T534" i="3" a="1"/>
  <c r="T534" i="3" s="1"/>
  <c r="T539" i="3" a="1"/>
  <c r="T539" i="3" s="1"/>
  <c r="T544" i="3" a="1"/>
  <c r="T544" i="3" s="1"/>
  <c r="T52" i="3" a="1"/>
  <c r="T52" i="3" s="1"/>
  <c r="T512" i="3" a="1"/>
  <c r="T512" i="3" s="1"/>
  <c r="T527" i="3" a="1"/>
  <c r="T527" i="3" s="1"/>
  <c r="T53" i="3" a="1"/>
  <c r="T53" i="3" s="1"/>
  <c r="T54" i="3" a="1"/>
  <c r="T54" i="3" s="1"/>
  <c r="T500" i="3" a="1"/>
  <c r="T500" i="3" s="1"/>
  <c r="T513" i="3" a="1"/>
  <c r="T513" i="3" s="1"/>
  <c r="T538" i="3" a="1"/>
  <c r="T538" i="3" s="1"/>
  <c r="T55" i="3" a="1"/>
  <c r="T55" i="3" s="1"/>
  <c r="T505" i="3" a="1"/>
  <c r="T505" i="3" s="1"/>
  <c r="T514" i="3" a="1"/>
  <c r="T514" i="3" s="1"/>
  <c r="T528" i="3" a="1"/>
  <c r="T528" i="3" s="1"/>
  <c r="T532" i="3" a="1"/>
  <c r="T532" i="3" s="1"/>
  <c r="T533" i="3" a="1"/>
  <c r="T533" i="3" s="1"/>
  <c r="T507" i="3" a="1"/>
  <c r="T507" i="3" s="1"/>
  <c r="T47" i="3" a="1"/>
  <c r="T47" i="3" s="1"/>
  <c r="T508" i="3" a="1"/>
  <c r="T508" i="3" s="1"/>
  <c r="T49" i="3" a="1"/>
  <c r="T49" i="3" s="1"/>
  <c r="T48" i="3" a="1"/>
  <c r="T48" i="3" s="1"/>
  <c r="T523" i="3" a="1"/>
  <c r="T523" i="3" s="1"/>
  <c r="T537" i="3" a="1"/>
  <c r="T537" i="3" s="1"/>
  <c r="T50" i="3" a="1"/>
  <c r="T50" i="3" s="1"/>
  <c r="C29" i="3"/>
  <c r="C68" i="3" a="1"/>
  <c r="C68" i="3" s="1"/>
  <c r="C62" i="3" a="1"/>
  <c r="C62" i="3" s="1"/>
  <c r="C74" i="3" a="1"/>
  <c r="C74" i="3" s="1"/>
  <c r="C82" i="3" a="1"/>
  <c r="C82" i="3" s="1"/>
  <c r="C69" i="3" a="1"/>
  <c r="C69" i="3" s="1"/>
  <c r="C58" i="3" a="1"/>
  <c r="C58" i="3" s="1"/>
  <c r="C63" i="3" a="1"/>
  <c r="C63" i="3" s="1"/>
  <c r="C64" i="3" a="1"/>
  <c r="C64" i="3" s="1"/>
  <c r="C65" i="3" a="1"/>
  <c r="C65" i="3" s="1"/>
  <c r="C59" i="3" a="1"/>
  <c r="C59" i="3" s="1"/>
  <c r="C60" i="3" a="1"/>
  <c r="C60" i="3" s="1"/>
  <c r="C132" i="3" a="1"/>
  <c r="C132" i="3" s="1"/>
  <c r="C168" i="3" a="1"/>
  <c r="C168" i="3" s="1"/>
  <c r="C170" i="3" a="1"/>
  <c r="C170" i="3" s="1"/>
  <c r="C172" i="3" a="1"/>
  <c r="C172" i="3" s="1"/>
  <c r="C179" i="3" a="1"/>
  <c r="C179" i="3" s="1"/>
  <c r="C89" i="3" a="1"/>
  <c r="C89" i="3" s="1"/>
  <c r="C115" i="3" a="1"/>
  <c r="C115" i="3" s="1"/>
  <c r="C117" i="3" a="1"/>
  <c r="C117" i="3" s="1"/>
  <c r="C120" i="3" a="1"/>
  <c r="C120" i="3" s="1"/>
  <c r="C125" i="3" a="1"/>
  <c r="C125" i="3" s="1"/>
  <c r="C75" i="3" a="1"/>
  <c r="C75" i="3" s="1"/>
  <c r="C105" i="3" a="1"/>
  <c r="C105" i="3" s="1"/>
  <c r="C133" i="3" a="1"/>
  <c r="C133" i="3" s="1"/>
  <c r="C72" i="3" a="1"/>
  <c r="C72" i="3" s="1"/>
  <c r="C85" i="3" a="1"/>
  <c r="C85" i="3" s="1"/>
  <c r="C95" i="3" a="1"/>
  <c r="C95" i="3" s="1"/>
  <c r="C98" i="3" a="1"/>
  <c r="C98" i="3" s="1"/>
  <c r="C99" i="3" a="1"/>
  <c r="C99" i="3" s="1"/>
  <c r="C100" i="3" a="1"/>
  <c r="C100" i="3" s="1"/>
  <c r="C109" i="3" a="1"/>
  <c r="C109" i="3" s="1"/>
  <c r="C127" i="3" a="1"/>
  <c r="C127" i="3" s="1"/>
  <c r="C77" i="3" a="1"/>
  <c r="C77" i="3" s="1"/>
  <c r="C78" i="3" a="1"/>
  <c r="C78" i="3" s="1"/>
  <c r="C84" i="3" a="1"/>
  <c r="C84" i="3" s="1"/>
  <c r="C88" i="3" a="1"/>
  <c r="C88" i="3" s="1"/>
  <c r="C94" i="3" a="1"/>
  <c r="C94" i="3" s="1"/>
  <c r="C112" i="3" a="1"/>
  <c r="C112" i="3" s="1"/>
  <c r="C118" i="3" a="1"/>
  <c r="C118" i="3" s="1"/>
  <c r="C79" i="3" a="1"/>
  <c r="C79" i="3" s="1"/>
  <c r="C107" i="3" a="1"/>
  <c r="C107" i="3" s="1"/>
  <c r="C114" i="3" a="1"/>
  <c r="C114" i="3" s="1"/>
  <c r="C83" i="3" a="1"/>
  <c r="C83" i="3" s="1"/>
  <c r="C93" i="3" a="1"/>
  <c r="C93" i="3" s="1"/>
  <c r="C102" i="3" a="1"/>
  <c r="C102" i="3" s="1"/>
  <c r="C90" i="3" a="1"/>
  <c r="C90" i="3" s="1"/>
  <c r="C122" i="3" a="1"/>
  <c r="C122" i="3" s="1"/>
  <c r="C67" i="3" a="1"/>
  <c r="C67" i="3" s="1"/>
  <c r="C80" i="3" a="1"/>
  <c r="C80" i="3" s="1"/>
  <c r="C87" i="3" a="1"/>
  <c r="C87" i="3" s="1"/>
  <c r="C103" i="3" a="1"/>
  <c r="C103" i="3" s="1"/>
  <c r="C108" i="3" a="1"/>
  <c r="C108" i="3" s="1"/>
  <c r="C119" i="3" a="1"/>
  <c r="C119" i="3" s="1"/>
  <c r="C57" i="3" a="1"/>
  <c r="C57" i="3" s="1"/>
  <c r="C70" i="3" a="1"/>
  <c r="C70" i="3" s="1"/>
  <c r="C113" i="3" a="1"/>
  <c r="C113" i="3" s="1"/>
  <c r="C129" i="3" a="1"/>
  <c r="C129" i="3" s="1"/>
  <c r="C142" i="3" a="1"/>
  <c r="C142" i="3" s="1"/>
  <c r="C162" i="3" a="1"/>
  <c r="C162" i="3" s="1"/>
  <c r="C139" i="3" a="1"/>
  <c r="C139" i="3" s="1"/>
  <c r="C150" i="3" a="1"/>
  <c r="C150" i="3" s="1"/>
  <c r="C152" i="3" a="1"/>
  <c r="C152" i="3" s="1"/>
  <c r="C167" i="3" a="1"/>
  <c r="C167" i="3" s="1"/>
  <c r="C199" i="3" a="1"/>
  <c r="C199" i="3" s="1"/>
  <c r="C92" i="3" a="1"/>
  <c r="C92" i="3" s="1"/>
  <c r="C144" i="3" a="1"/>
  <c r="C144" i="3" s="1"/>
  <c r="C177" i="3" a="1"/>
  <c r="C177" i="3" s="1"/>
  <c r="C183" i="3" a="1"/>
  <c r="C183" i="3" s="1"/>
  <c r="C188" i="3" a="1"/>
  <c r="C188" i="3" s="1"/>
  <c r="C190" i="3" a="1"/>
  <c r="C190" i="3" s="1"/>
  <c r="C192" i="3" a="1"/>
  <c r="C192" i="3" s="1"/>
  <c r="C198" i="3" a="1"/>
  <c r="C198" i="3" s="1"/>
  <c r="C135" i="3" a="1"/>
  <c r="C135" i="3" s="1"/>
  <c r="C173" i="3" a="1"/>
  <c r="C173" i="3" s="1"/>
  <c r="C185" i="3" a="1"/>
  <c r="C185" i="3" s="1"/>
  <c r="C97" i="3" a="1"/>
  <c r="C97" i="3" s="1"/>
  <c r="C148" i="3" a="1"/>
  <c r="C148" i="3" s="1"/>
  <c r="C155" i="3" a="1"/>
  <c r="C155" i="3" s="1"/>
  <c r="C160" i="3" a="1"/>
  <c r="C160" i="3" s="1"/>
  <c r="C178" i="3" a="1"/>
  <c r="C178" i="3" s="1"/>
  <c r="C138" i="3" a="1"/>
  <c r="C138" i="3" s="1"/>
  <c r="C143" i="3" a="1"/>
  <c r="C143" i="3" s="1"/>
  <c r="C153" i="3" a="1"/>
  <c r="C153" i="3" s="1"/>
  <c r="C73" i="3" a="1"/>
  <c r="C73" i="3" s="1"/>
  <c r="C123" i="3" a="1"/>
  <c r="C123" i="3" s="1"/>
  <c r="C159" i="3" a="1"/>
  <c r="C159" i="3" s="1"/>
  <c r="C174" i="3" a="1"/>
  <c r="C174" i="3" s="1"/>
  <c r="C104" i="3" a="1"/>
  <c r="C104" i="3" s="1"/>
  <c r="C128" i="3" a="1"/>
  <c r="C128" i="3" s="1"/>
  <c r="C140" i="3" a="1"/>
  <c r="C140" i="3" s="1"/>
  <c r="C165" i="3" a="1"/>
  <c r="C165" i="3" s="1"/>
  <c r="C184" i="3" a="1"/>
  <c r="C184" i="3" s="1"/>
  <c r="C130" i="3" a="1"/>
  <c r="C130" i="3" s="1"/>
  <c r="C134" i="3" a="1"/>
  <c r="C134" i="3" s="1"/>
  <c r="C137" i="3" a="1"/>
  <c r="C137" i="3" s="1"/>
  <c r="C175" i="3" a="1"/>
  <c r="C175" i="3" s="1"/>
  <c r="C110" i="3" a="1"/>
  <c r="C110" i="3" s="1"/>
  <c r="C124" i="3" a="1"/>
  <c r="C124" i="3" s="1"/>
  <c r="C145" i="3" a="1"/>
  <c r="C145" i="3" s="1"/>
  <c r="C149" i="3" a="1"/>
  <c r="C149" i="3" s="1"/>
  <c r="C158" i="3" a="1"/>
  <c r="C158" i="3" s="1"/>
  <c r="C164" i="3" a="1"/>
  <c r="C164" i="3" s="1"/>
  <c r="C182" i="3" a="1"/>
  <c r="C182" i="3" s="1"/>
  <c r="C154" i="3" a="1"/>
  <c r="C154" i="3" s="1"/>
  <c r="C157" i="3" a="1"/>
  <c r="C157" i="3" s="1"/>
  <c r="C163" i="3" a="1"/>
  <c r="C163" i="3" s="1"/>
  <c r="C180" i="3" a="1"/>
  <c r="C180" i="3" s="1"/>
  <c r="C169" i="3" a="1"/>
  <c r="C169" i="3" s="1"/>
  <c r="C204" i="3" a="1"/>
  <c r="C204" i="3" s="1"/>
  <c r="C229" i="3" a="1"/>
  <c r="C229" i="3" s="1"/>
  <c r="C239" i="3" a="1"/>
  <c r="C239" i="3" s="1"/>
  <c r="C147" i="3" a="1"/>
  <c r="C147" i="3" s="1"/>
  <c r="C234" i="3" a="1"/>
  <c r="C234" i="3" s="1"/>
  <c r="C242" i="3" a="1"/>
  <c r="C242" i="3" s="1"/>
  <c r="C247" i="3" a="1"/>
  <c r="C247" i="3" s="1"/>
  <c r="C189" i="3" a="1"/>
  <c r="C189" i="3" s="1"/>
  <c r="C197" i="3" a="1"/>
  <c r="C197" i="3" s="1"/>
  <c r="C227" i="3" a="1"/>
  <c r="C227" i="3" s="1"/>
  <c r="C244" i="3" a="1"/>
  <c r="C244" i="3" s="1"/>
  <c r="C250" i="3" a="1"/>
  <c r="C250" i="3" s="1"/>
  <c r="C254" i="3" a="1"/>
  <c r="C254" i="3" s="1"/>
  <c r="C257" i="3" a="1"/>
  <c r="C257" i="3" s="1"/>
  <c r="C194" i="3" a="1"/>
  <c r="C194" i="3" s="1"/>
  <c r="C213" i="3" a="1"/>
  <c r="C213" i="3" s="1"/>
  <c r="C225" i="3" a="1"/>
  <c r="C225" i="3" s="1"/>
  <c r="C223" i="3" a="1"/>
  <c r="C223" i="3" s="1"/>
  <c r="C232" i="3" a="1"/>
  <c r="C232" i="3" s="1"/>
  <c r="C237" i="3" a="1"/>
  <c r="C237" i="3" s="1"/>
  <c r="C203" i="3" a="1"/>
  <c r="C203" i="3" s="1"/>
  <c r="C208" i="3" a="1"/>
  <c r="C208" i="3" s="1"/>
  <c r="C219" i="3" a="1"/>
  <c r="C219" i="3" s="1"/>
  <c r="C230" i="3" a="1"/>
  <c r="C230" i="3" s="1"/>
  <c r="C240" i="3" a="1"/>
  <c r="C240" i="3" s="1"/>
  <c r="C210" i="3" a="1"/>
  <c r="C210" i="3" s="1"/>
  <c r="C215" i="3" a="1"/>
  <c r="C215" i="3" s="1"/>
  <c r="C217" i="3" a="1"/>
  <c r="C217" i="3" s="1"/>
  <c r="C249" i="3" a="1"/>
  <c r="C249" i="3" s="1"/>
  <c r="C195" i="3" a="1"/>
  <c r="C195" i="3" s="1"/>
  <c r="C205" i="3" a="1"/>
  <c r="C205" i="3" s="1"/>
  <c r="C228" i="3" a="1"/>
  <c r="C228" i="3" s="1"/>
  <c r="C235" i="3" a="1"/>
  <c r="C235" i="3" s="1"/>
  <c r="C233" i="3" a="1"/>
  <c r="C233" i="3" s="1"/>
  <c r="C238" i="3" a="1"/>
  <c r="C238" i="3" s="1"/>
  <c r="C187" i="3" a="1"/>
  <c r="C187" i="3" s="1"/>
  <c r="C200" i="3" a="1"/>
  <c r="C200" i="3" s="1"/>
  <c r="C212" i="3" a="1"/>
  <c r="C212" i="3" s="1"/>
  <c r="C214" i="3" a="1"/>
  <c r="C214" i="3" s="1"/>
  <c r="C224" i="3" a="1"/>
  <c r="C224" i="3" s="1"/>
  <c r="C193" i="3" a="1"/>
  <c r="C193" i="3" s="1"/>
  <c r="C202" i="3" a="1"/>
  <c r="C202" i="3" s="1"/>
  <c r="C207" i="3" a="1"/>
  <c r="C207" i="3" s="1"/>
  <c r="C222" i="3" a="1"/>
  <c r="C222" i="3" s="1"/>
  <c r="C248" i="3" a="1"/>
  <c r="C248" i="3" s="1"/>
  <c r="C255" i="3" a="1"/>
  <c r="C255" i="3" s="1"/>
  <c r="C289" i="3" a="1"/>
  <c r="C289" i="3" s="1"/>
  <c r="C293" i="3" a="1"/>
  <c r="C293" i="3" s="1"/>
  <c r="C317" i="3" a="1"/>
  <c r="C317" i="3" s="1"/>
  <c r="C349" i="3" a="1"/>
  <c r="C349" i="3" s="1"/>
  <c r="C352" i="3" a="1"/>
  <c r="C352" i="3" s="1"/>
  <c r="C265" i="3" a="1"/>
  <c r="C265" i="3" s="1"/>
  <c r="C272" i="3" a="1"/>
  <c r="C272" i="3" s="1"/>
  <c r="C275" i="3" a="1"/>
  <c r="C275" i="3" s="1"/>
  <c r="C299" i="3" a="1"/>
  <c r="C299" i="3" s="1"/>
  <c r="C307" i="3" a="1"/>
  <c r="C307" i="3" s="1"/>
  <c r="C279" i="3" a="1"/>
  <c r="C279" i="3" s="1"/>
  <c r="C282" i="3" a="1"/>
  <c r="C282" i="3" s="1"/>
  <c r="C285" i="3" a="1"/>
  <c r="C285" i="3" s="1"/>
  <c r="C294" i="3" a="1"/>
  <c r="C294" i="3" s="1"/>
  <c r="C297" i="3" a="1"/>
  <c r="C297" i="3" s="1"/>
  <c r="C312" i="3" a="1"/>
  <c r="C312" i="3" s="1"/>
  <c r="C218" i="3" a="1"/>
  <c r="C218" i="3" s="1"/>
  <c r="C258" i="3" a="1"/>
  <c r="C258" i="3" s="1"/>
  <c r="C259" i="3" a="1"/>
  <c r="C259" i="3" s="1"/>
  <c r="C290" i="3" a="1"/>
  <c r="C290" i="3" s="1"/>
  <c r="C209" i="3" a="1"/>
  <c r="C209" i="3" s="1"/>
  <c r="C260" i="3" a="1"/>
  <c r="C260" i="3" s="1"/>
  <c r="C267" i="3" a="1"/>
  <c r="C267" i="3" s="1"/>
  <c r="C287" i="3" a="1"/>
  <c r="C287" i="3" s="1"/>
  <c r="C304" i="3" a="1"/>
  <c r="C304" i="3" s="1"/>
  <c r="C308" i="3" a="1"/>
  <c r="C308" i="3" s="1"/>
  <c r="C253" i="3" a="1"/>
  <c r="C253" i="3" s="1"/>
  <c r="C274" i="3" a="1"/>
  <c r="C274" i="3" s="1"/>
  <c r="C302" i="3" a="1"/>
  <c r="C302" i="3" s="1"/>
  <c r="C252" i="3" a="1"/>
  <c r="C252" i="3" s="1"/>
  <c r="C268" i="3" a="1"/>
  <c r="C268" i="3" s="1"/>
  <c r="C278" i="3" a="1"/>
  <c r="C278" i="3" s="1"/>
  <c r="C284" i="3" a="1"/>
  <c r="C284" i="3" s="1"/>
  <c r="C295" i="3" a="1"/>
  <c r="C295" i="3" s="1"/>
  <c r="C300" i="3" a="1"/>
  <c r="C300" i="3" s="1"/>
  <c r="C243" i="3" a="1"/>
  <c r="C243" i="3" s="1"/>
  <c r="C269" i="3" a="1"/>
  <c r="C269" i="3" s="1"/>
  <c r="C220" i="3" a="1"/>
  <c r="C220" i="3" s="1"/>
  <c r="C262" i="3" a="1"/>
  <c r="C262" i="3" s="1"/>
  <c r="C298" i="3" a="1"/>
  <c r="C298" i="3" s="1"/>
  <c r="C245" i="3" a="1"/>
  <c r="C245" i="3" s="1"/>
  <c r="C263" i="3" a="1"/>
  <c r="C263" i="3" s="1"/>
  <c r="C270" i="3" a="1"/>
  <c r="C270" i="3" s="1"/>
  <c r="C288" i="3" a="1"/>
  <c r="C288" i="3" s="1"/>
  <c r="C292" i="3" a="1"/>
  <c r="C292" i="3" s="1"/>
  <c r="C305" i="3" a="1"/>
  <c r="C305" i="3" s="1"/>
  <c r="C273" i="3" a="1"/>
  <c r="C273" i="3" s="1"/>
  <c r="C277" i="3" a="1"/>
  <c r="C277" i="3" s="1"/>
  <c r="C280" i="3" a="1"/>
  <c r="C280" i="3" s="1"/>
  <c r="C283" i="3" a="1"/>
  <c r="C283" i="3" s="1"/>
  <c r="C303" i="3" a="1"/>
  <c r="C303" i="3" s="1"/>
  <c r="C264" i="3" a="1"/>
  <c r="C264" i="3" s="1"/>
  <c r="C314" i="3" a="1"/>
  <c r="C314" i="3" s="1"/>
  <c r="C320" i="3" a="1"/>
  <c r="C320" i="3" s="1"/>
  <c r="C322" i="3" a="1"/>
  <c r="C322" i="3" s="1"/>
  <c r="C323" i="3" a="1"/>
  <c r="C323" i="3" s="1"/>
  <c r="C335" i="3" a="1"/>
  <c r="C335" i="3" s="1"/>
  <c r="C353" i="3" a="1"/>
  <c r="C353" i="3" s="1"/>
  <c r="C393" i="3" a="1"/>
  <c r="C393" i="3" s="1"/>
  <c r="C420" i="3" a="1"/>
  <c r="C420" i="3" s="1"/>
  <c r="C319" i="3" a="1"/>
  <c r="C319" i="3" s="1"/>
  <c r="C324" i="3" a="1"/>
  <c r="C324" i="3" s="1"/>
  <c r="C333" i="3" a="1"/>
  <c r="C333" i="3" s="1"/>
  <c r="C363" i="3" a="1"/>
  <c r="C363" i="3" s="1"/>
  <c r="C354" i="3" a="1"/>
  <c r="C354" i="3" s="1"/>
  <c r="C370" i="3" a="1"/>
  <c r="C370" i="3" s="1"/>
  <c r="C380" i="3" a="1"/>
  <c r="C380" i="3" s="1"/>
  <c r="C313" i="3" a="1"/>
  <c r="C313" i="3" s="1"/>
  <c r="C338" i="3" a="1"/>
  <c r="C338" i="3" s="1"/>
  <c r="C329" i="3" a="1"/>
  <c r="C329" i="3" s="1"/>
  <c r="C357" i="3" a="1"/>
  <c r="C357" i="3" s="1"/>
  <c r="C369" i="3" a="1"/>
  <c r="C369" i="3" s="1"/>
  <c r="C309" i="3" a="1"/>
  <c r="C309" i="3" s="1"/>
  <c r="C327" i="3" a="1"/>
  <c r="C327" i="3" s="1"/>
  <c r="C348" i="3" a="1"/>
  <c r="C348" i="3" s="1"/>
  <c r="C355" i="3" a="1"/>
  <c r="C355" i="3" s="1"/>
  <c r="C360" i="3" a="1"/>
  <c r="C360" i="3" s="1"/>
  <c r="C367" i="3" a="1"/>
  <c r="C367" i="3" s="1"/>
  <c r="C368" i="3" a="1"/>
  <c r="C368" i="3" s="1"/>
  <c r="C318" i="3" a="1"/>
  <c r="C318" i="3" s="1"/>
  <c r="C325" i="3" a="1"/>
  <c r="C325" i="3" s="1"/>
  <c r="C334" i="3" a="1"/>
  <c r="C334" i="3" s="1"/>
  <c r="C339" i="3" a="1"/>
  <c r="C339" i="3" s="1"/>
  <c r="C342" i="3" a="1"/>
  <c r="C342" i="3" s="1"/>
  <c r="C345" i="3" a="1"/>
  <c r="C345" i="3" s="1"/>
  <c r="C347" i="3" a="1"/>
  <c r="C347" i="3" s="1"/>
  <c r="C362" i="3" a="1"/>
  <c r="C362" i="3" s="1"/>
  <c r="C344" i="3" a="1"/>
  <c r="C344" i="3" s="1"/>
  <c r="C350" i="3" a="1"/>
  <c r="C350" i="3" s="1"/>
  <c r="C358" i="3" a="1"/>
  <c r="C358" i="3" s="1"/>
  <c r="C310" i="3" a="1"/>
  <c r="C310" i="3" s="1"/>
  <c r="C332" i="3" a="1"/>
  <c r="C332" i="3" s="1"/>
  <c r="C343" i="3" a="1"/>
  <c r="C343" i="3" s="1"/>
  <c r="C315" i="3" a="1"/>
  <c r="C315" i="3" s="1"/>
  <c r="C330" i="3" a="1"/>
  <c r="C330" i="3" s="1"/>
  <c r="C365" i="3" a="1"/>
  <c r="C365" i="3" s="1"/>
  <c r="C328" i="3" a="1"/>
  <c r="C328" i="3" s="1"/>
  <c r="C337" i="3" a="1"/>
  <c r="C337" i="3" s="1"/>
  <c r="C359" i="3" a="1"/>
  <c r="C359" i="3" s="1"/>
  <c r="C364" i="3" a="1"/>
  <c r="C364" i="3" s="1"/>
  <c r="C384" i="3" a="1"/>
  <c r="C384" i="3" s="1"/>
  <c r="C387" i="3" a="1"/>
  <c r="C387" i="3" s="1"/>
  <c r="C392" i="3" a="1"/>
  <c r="C392" i="3" s="1"/>
  <c r="C428" i="3" a="1"/>
  <c r="C428" i="3" s="1"/>
  <c r="C429" i="3" a="1"/>
  <c r="C429" i="3" s="1"/>
  <c r="C454" i="3" a="1"/>
  <c r="C454" i="3" s="1"/>
  <c r="C455" i="3" a="1"/>
  <c r="C455" i="3" s="1"/>
  <c r="C397" i="3" a="1"/>
  <c r="C397" i="3" s="1"/>
  <c r="C407" i="3" a="1"/>
  <c r="C407" i="3" s="1"/>
  <c r="C413" i="3" a="1"/>
  <c r="C413" i="3" s="1"/>
  <c r="C419" i="3" a="1"/>
  <c r="C419" i="3" s="1"/>
  <c r="C389" i="3" a="1"/>
  <c r="C389" i="3" s="1"/>
  <c r="C400" i="3" a="1"/>
  <c r="C400" i="3" s="1"/>
  <c r="C403" i="3" a="1"/>
  <c r="C403" i="3" s="1"/>
  <c r="C434" i="3" a="1"/>
  <c r="C434" i="3" s="1"/>
  <c r="C435" i="3" a="1"/>
  <c r="C435" i="3" s="1"/>
  <c r="C373" i="3" a="1"/>
  <c r="C373" i="3" s="1"/>
  <c r="C374" i="3" a="1"/>
  <c r="C374" i="3" s="1"/>
  <c r="C382" i="3" a="1"/>
  <c r="C382" i="3" s="1"/>
  <c r="C399" i="3" a="1"/>
  <c r="C399" i="3" s="1"/>
  <c r="C418" i="3" a="1"/>
  <c r="C418" i="3" s="1"/>
  <c r="C427" i="3" a="1"/>
  <c r="C427" i="3" s="1"/>
  <c r="C394" i="3" a="1"/>
  <c r="C394" i="3" s="1"/>
  <c r="C402" i="3" a="1"/>
  <c r="C402" i="3" s="1"/>
  <c r="C409" i="3" a="1"/>
  <c r="C409" i="3" s="1"/>
  <c r="C412" i="3" a="1"/>
  <c r="C412" i="3" s="1"/>
  <c r="C433" i="3" a="1"/>
  <c r="C433" i="3" s="1"/>
  <c r="C375" i="3" a="1"/>
  <c r="C375" i="3" s="1"/>
  <c r="C417" i="3" a="1"/>
  <c r="C417" i="3" s="1"/>
  <c r="C424" i="3" a="1"/>
  <c r="C424" i="3" s="1"/>
  <c r="C425" i="3" a="1"/>
  <c r="C425" i="3" s="1"/>
  <c r="C398" i="3" a="1"/>
  <c r="C398" i="3" s="1"/>
  <c r="C405" i="3" a="1"/>
  <c r="C405" i="3" s="1"/>
  <c r="C423" i="3" a="1"/>
  <c r="C423" i="3" s="1"/>
  <c r="C340" i="3" a="1"/>
  <c r="C340" i="3" s="1"/>
  <c r="C383" i="3" a="1"/>
  <c r="C383" i="3" s="1"/>
  <c r="C388" i="3" a="1"/>
  <c r="C388" i="3" s="1"/>
  <c r="C422" i="3" a="1"/>
  <c r="C422" i="3" s="1"/>
  <c r="C385" i="3" a="1"/>
  <c r="C385" i="3" s="1"/>
  <c r="C404" i="3" a="1"/>
  <c r="C404" i="3" s="1"/>
  <c r="C415" i="3" a="1"/>
  <c r="C415" i="3" s="1"/>
  <c r="C377" i="3" a="1"/>
  <c r="C377" i="3" s="1"/>
  <c r="C379" i="3" a="1"/>
  <c r="C379" i="3" s="1"/>
  <c r="C390" i="3" a="1"/>
  <c r="C390" i="3" s="1"/>
  <c r="C395" i="3" a="1"/>
  <c r="C395" i="3" s="1"/>
  <c r="C408" i="3" a="1"/>
  <c r="C408" i="3" s="1"/>
  <c r="C414" i="3" a="1"/>
  <c r="C414" i="3" s="1"/>
  <c r="C440" i="3" a="1"/>
  <c r="C440" i="3" s="1"/>
  <c r="C450" i="3" a="1"/>
  <c r="C450" i="3" s="1"/>
  <c r="C463" i="3" a="1"/>
  <c r="C463" i="3" s="1"/>
  <c r="C468" i="3" a="1"/>
  <c r="C468" i="3" s="1"/>
  <c r="C478" i="3" a="1"/>
  <c r="C478" i="3" s="1"/>
  <c r="C499" i="3" a="1"/>
  <c r="C499" i="3" s="1"/>
  <c r="C505" i="3" a="1"/>
  <c r="C505" i="3" s="1"/>
  <c r="C517" i="3" a="1"/>
  <c r="C517" i="3" s="1"/>
  <c r="C523" i="3" a="1"/>
  <c r="C523" i="3" s="1"/>
  <c r="C529" i="3" a="1"/>
  <c r="C529" i="3" s="1"/>
  <c r="C545" i="3" a="1"/>
  <c r="C545" i="3" s="1"/>
  <c r="C410" i="3" a="1"/>
  <c r="C410" i="3" s="1"/>
  <c r="C430" i="3" a="1"/>
  <c r="C430" i="3" s="1"/>
  <c r="C437" i="3" a="1"/>
  <c r="C437" i="3" s="1"/>
  <c r="C449" i="3" a="1"/>
  <c r="C449" i="3" s="1"/>
  <c r="C453" i="3" a="1"/>
  <c r="C453" i="3" s="1"/>
  <c r="C498" i="3" a="1"/>
  <c r="C498" i="3" s="1"/>
  <c r="C504" i="3" a="1"/>
  <c r="C504" i="3" s="1"/>
  <c r="C510" i="3" a="1"/>
  <c r="C510" i="3" s="1"/>
  <c r="C522" i="3" a="1"/>
  <c r="C522" i="3" s="1"/>
  <c r="C458" i="3" a="1"/>
  <c r="C458" i="3" s="1"/>
  <c r="C465" i="3" a="1"/>
  <c r="C465" i="3" s="1"/>
  <c r="C470" i="3" a="1"/>
  <c r="C470" i="3" s="1"/>
  <c r="C483" i="3" a="1"/>
  <c r="C483" i="3" s="1"/>
  <c r="C490" i="3" a="1"/>
  <c r="C490" i="3" s="1"/>
  <c r="C372" i="3" a="1"/>
  <c r="C372" i="3" s="1"/>
  <c r="C378" i="3" a="1"/>
  <c r="C378" i="3" s="1"/>
  <c r="C445" i="3" a="1"/>
  <c r="C445" i="3" s="1"/>
  <c r="C452" i="3" a="1"/>
  <c r="C452" i="3" s="1"/>
  <c r="C460" i="3" a="1"/>
  <c r="C460" i="3" s="1"/>
  <c r="C472" i="3" a="1"/>
  <c r="C472" i="3" s="1"/>
  <c r="C474" i="3" a="1"/>
  <c r="C474" i="3" s="1"/>
  <c r="C480" i="3" a="1"/>
  <c r="C480" i="3" s="1"/>
  <c r="C503" i="3" a="1"/>
  <c r="C503" i="3" s="1"/>
  <c r="C489" i="3" a="1"/>
  <c r="C489" i="3" s="1"/>
  <c r="C442" i="3" a="1"/>
  <c r="C442" i="3" s="1"/>
  <c r="C448" i="3" a="1"/>
  <c r="C448" i="3" s="1"/>
  <c r="C467" i="3" a="1"/>
  <c r="C467" i="3" s="1"/>
  <c r="C469" i="3" a="1"/>
  <c r="C469" i="3" s="1"/>
  <c r="C438" i="3" a="1"/>
  <c r="C438" i="3" s="1"/>
  <c r="C457" i="3" a="1"/>
  <c r="C457" i="3" s="1"/>
  <c r="C477" i="3" a="1"/>
  <c r="C477" i="3" s="1"/>
  <c r="C484" i="3" a="1"/>
  <c r="C484" i="3" s="1"/>
  <c r="C488" i="3" a="1"/>
  <c r="C488" i="3" s="1"/>
  <c r="C444" i="3" a="1"/>
  <c r="C444" i="3" s="1"/>
  <c r="C462" i="3" a="1"/>
  <c r="C462" i="3" s="1"/>
  <c r="C464" i="3" a="1"/>
  <c r="C464" i="3" s="1"/>
  <c r="C479" i="3" a="1"/>
  <c r="C479" i="3" s="1"/>
  <c r="C485" i="3" a="1"/>
  <c r="C485" i="3" s="1"/>
  <c r="C443" i="3" a="1"/>
  <c r="C443" i="3" s="1"/>
  <c r="C475" i="3" a="1"/>
  <c r="C475" i="3" s="1"/>
  <c r="C482" i="3" a="1"/>
  <c r="C482" i="3" s="1"/>
  <c r="C487" i="3" a="1"/>
  <c r="C487" i="3" s="1"/>
  <c r="C493" i="3" a="1"/>
  <c r="C493" i="3" s="1"/>
  <c r="C494" i="3" a="1"/>
  <c r="C494" i="3" s="1"/>
  <c r="C495" i="3" a="1"/>
  <c r="C495" i="3" s="1"/>
  <c r="C439" i="3" a="1"/>
  <c r="C439" i="3" s="1"/>
  <c r="C447" i="3" a="1"/>
  <c r="C447" i="3" s="1"/>
  <c r="C459" i="3" a="1"/>
  <c r="C459" i="3" s="1"/>
  <c r="C519" i="3" a="1"/>
  <c r="C519" i="3" s="1"/>
  <c r="C537" i="3" a="1"/>
  <c r="C537" i="3" s="1"/>
  <c r="C542" i="3" a="1"/>
  <c r="C542" i="3" s="1"/>
  <c r="C473" i="3" a="1"/>
  <c r="C473" i="3" s="1"/>
  <c r="C520" i="3" a="1"/>
  <c r="C520" i="3" s="1"/>
  <c r="C528" i="3" a="1"/>
  <c r="C528" i="3" s="1"/>
  <c r="C512" i="3" a="1"/>
  <c r="C512" i="3" s="1"/>
  <c r="C50" i="3" a="1"/>
  <c r="C50" i="3" s="1"/>
  <c r="C513" i="3" a="1"/>
  <c r="C513" i="3" s="1"/>
  <c r="C535" i="3" a="1"/>
  <c r="C535" i="3" s="1"/>
  <c r="C540" i="3" a="1"/>
  <c r="C540" i="3" s="1"/>
  <c r="C514" i="3" a="1"/>
  <c r="C514" i="3" s="1"/>
  <c r="C530" i="3" a="1"/>
  <c r="C530" i="3" s="1"/>
  <c r="C52" i="3" a="1"/>
  <c r="C52" i="3" s="1"/>
  <c r="C515" i="3" a="1"/>
  <c r="C515" i="3" s="1"/>
  <c r="C539" i="3" a="1"/>
  <c r="C539" i="3" s="1"/>
  <c r="C432" i="3" a="1"/>
  <c r="C432" i="3" s="1"/>
  <c r="C507" i="3" a="1"/>
  <c r="C507" i="3" s="1"/>
  <c r="C500" i="3" a="1"/>
  <c r="C500" i="3" s="1"/>
  <c r="C508" i="3" a="1"/>
  <c r="C508" i="3" s="1"/>
  <c r="C533" i="3" a="1"/>
  <c r="C533" i="3" s="1"/>
  <c r="C534" i="3" a="1"/>
  <c r="C534" i="3" s="1"/>
  <c r="C544" i="3" a="1"/>
  <c r="C544" i="3" s="1"/>
  <c r="C492" i="3" a="1"/>
  <c r="C492" i="3" s="1"/>
  <c r="C509" i="3" a="1"/>
  <c r="C509" i="3" s="1"/>
  <c r="C524" i="3" a="1"/>
  <c r="C524" i="3" s="1"/>
  <c r="C502" i="3" a="1"/>
  <c r="C502" i="3" s="1"/>
  <c r="C525" i="3" a="1"/>
  <c r="C525" i="3" s="1"/>
  <c r="C532" i="3" a="1"/>
  <c r="C532" i="3" s="1"/>
  <c r="C538" i="3" a="1"/>
  <c r="C538" i="3" s="1"/>
  <c r="C543" i="3" a="1"/>
  <c r="C543" i="3" s="1"/>
  <c r="C497" i="3" a="1"/>
  <c r="C497" i="3" s="1"/>
  <c r="C49" i="3" a="1"/>
  <c r="C49" i="3" s="1"/>
  <c r="C53" i="3" a="1"/>
  <c r="C53" i="3" s="1"/>
  <c r="C54" i="3" a="1"/>
  <c r="C54" i="3" s="1"/>
  <c r="C527" i="3" a="1"/>
  <c r="C527" i="3" s="1"/>
  <c r="C55" i="3" a="1"/>
  <c r="C55" i="3" s="1"/>
  <c r="C48" i="3" a="1"/>
  <c r="C48" i="3" s="1"/>
  <c r="C47" i="3" a="1"/>
  <c r="C47" i="3" s="1"/>
  <c r="C518" i="3" a="1"/>
  <c r="C518" i="3" s="1"/>
  <c r="U29" i="3"/>
  <c r="U58" i="3" a="1"/>
  <c r="U58" i="3" s="1"/>
  <c r="U75" i="3" a="1"/>
  <c r="U75" i="3" s="1"/>
  <c r="U65" i="3" a="1"/>
  <c r="U65" i="3" s="1"/>
  <c r="U59" i="3" a="1"/>
  <c r="U59" i="3" s="1"/>
  <c r="U60" i="3" a="1"/>
  <c r="U60" i="3" s="1"/>
  <c r="U57" i="3" a="1"/>
  <c r="U57" i="3" s="1"/>
  <c r="U62" i="3" a="1"/>
  <c r="U62" i="3" s="1"/>
  <c r="U63" i="3" a="1"/>
  <c r="U63" i="3" s="1"/>
  <c r="U78" i="3" a="1"/>
  <c r="U78" i="3" s="1"/>
  <c r="U89" i="3" a="1"/>
  <c r="U89" i="3" s="1"/>
  <c r="U115" i="3" a="1"/>
  <c r="U115" i="3" s="1"/>
  <c r="U127" i="3" a="1"/>
  <c r="U127" i="3" s="1"/>
  <c r="U170" i="3" a="1"/>
  <c r="U170" i="3" s="1"/>
  <c r="U177" i="3" a="1"/>
  <c r="U177" i="3" s="1"/>
  <c r="U73" i="3" a="1"/>
  <c r="U73" i="3" s="1"/>
  <c r="U128" i="3" a="1"/>
  <c r="U128" i="3" s="1"/>
  <c r="U70" i="3" a="1"/>
  <c r="U70" i="3" s="1"/>
  <c r="U102" i="3" a="1"/>
  <c r="U102" i="3" s="1"/>
  <c r="U107" i="3" a="1"/>
  <c r="U107" i="3" s="1"/>
  <c r="U109" i="3" a="1"/>
  <c r="U109" i="3" s="1"/>
  <c r="U112" i="3" a="1"/>
  <c r="U112" i="3" s="1"/>
  <c r="U118" i="3" a="1"/>
  <c r="U118" i="3" s="1"/>
  <c r="U64" i="3" a="1"/>
  <c r="U64" i="3" s="1"/>
  <c r="U79" i="3" a="1"/>
  <c r="U79" i="3" s="1"/>
  <c r="U122" i="3" a="1"/>
  <c r="U122" i="3" s="1"/>
  <c r="U67" i="3" a="1"/>
  <c r="U67" i="3" s="1"/>
  <c r="U72" i="3" a="1"/>
  <c r="U72" i="3" s="1"/>
  <c r="U85" i="3" a="1"/>
  <c r="U85" i="3" s="1"/>
  <c r="U103" i="3" a="1"/>
  <c r="U103" i="3" s="1"/>
  <c r="U80" i="3" a="1"/>
  <c r="U80" i="3" s="1"/>
  <c r="U88" i="3" a="1"/>
  <c r="U88" i="3" s="1"/>
  <c r="U95" i="3" a="1"/>
  <c r="U95" i="3" s="1"/>
  <c r="U114" i="3" a="1"/>
  <c r="U114" i="3" s="1"/>
  <c r="U69" i="3" a="1"/>
  <c r="U69" i="3" s="1"/>
  <c r="U94" i="3" a="1"/>
  <c r="U94" i="3" s="1"/>
  <c r="U119" i="3" a="1"/>
  <c r="U119" i="3" s="1"/>
  <c r="U84" i="3" a="1"/>
  <c r="U84" i="3" s="1"/>
  <c r="U90" i="3" a="1"/>
  <c r="U90" i="3" s="1"/>
  <c r="U104" i="3" a="1"/>
  <c r="U104" i="3" s="1"/>
  <c r="U108" i="3" a="1"/>
  <c r="U108" i="3" s="1"/>
  <c r="U83" i="3" a="1"/>
  <c r="U83" i="3" s="1"/>
  <c r="U87" i="3" a="1"/>
  <c r="U87" i="3" s="1"/>
  <c r="U93" i="3" a="1"/>
  <c r="U93" i="3" s="1"/>
  <c r="U105" i="3" a="1"/>
  <c r="U105" i="3" s="1"/>
  <c r="U110" i="3" a="1"/>
  <c r="U110" i="3" s="1"/>
  <c r="U68" i="3" a="1"/>
  <c r="U68" i="3" s="1"/>
  <c r="U74" i="3" a="1"/>
  <c r="U74" i="3" s="1"/>
  <c r="U82" i="3" a="1"/>
  <c r="U82" i="3" s="1"/>
  <c r="U97" i="3" a="1"/>
  <c r="U97" i="3" s="1"/>
  <c r="U98" i="3" a="1"/>
  <c r="U98" i="3" s="1"/>
  <c r="U99" i="3" a="1"/>
  <c r="U99" i="3" s="1"/>
  <c r="U100" i="3" a="1"/>
  <c r="U100" i="3" s="1"/>
  <c r="U113" i="3" a="1"/>
  <c r="U113" i="3" s="1"/>
  <c r="U117" i="3" a="1"/>
  <c r="U117" i="3" s="1"/>
  <c r="U120" i="3" a="1"/>
  <c r="U120" i="3" s="1"/>
  <c r="U133" i="3" a="1"/>
  <c r="U133" i="3" s="1"/>
  <c r="U144" i="3" a="1"/>
  <c r="U144" i="3" s="1"/>
  <c r="U178" i="3" a="1"/>
  <c r="U178" i="3" s="1"/>
  <c r="U188" i="3" a="1"/>
  <c r="U188" i="3" s="1"/>
  <c r="U190" i="3" a="1"/>
  <c r="U190" i="3" s="1"/>
  <c r="U132" i="3" a="1"/>
  <c r="U132" i="3" s="1"/>
  <c r="U135" i="3" a="1"/>
  <c r="U135" i="3" s="1"/>
  <c r="U77" i="3" a="1"/>
  <c r="U77" i="3" s="1"/>
  <c r="U129" i="3" a="1"/>
  <c r="U129" i="3" s="1"/>
  <c r="U148" i="3" a="1"/>
  <c r="U148" i="3" s="1"/>
  <c r="U162" i="3" a="1"/>
  <c r="U162" i="3" s="1"/>
  <c r="U167" i="3" a="1"/>
  <c r="U167" i="3" s="1"/>
  <c r="U174" i="3" a="1"/>
  <c r="U174" i="3" s="1"/>
  <c r="U185" i="3" a="1"/>
  <c r="U185" i="3" s="1"/>
  <c r="U123" i="3" a="1"/>
  <c r="U123" i="3" s="1"/>
  <c r="U168" i="3" a="1"/>
  <c r="U168" i="3" s="1"/>
  <c r="U179" i="3" a="1"/>
  <c r="U179" i="3" s="1"/>
  <c r="U92" i="3" a="1"/>
  <c r="U92" i="3" s="1"/>
  <c r="U138" i="3" a="1"/>
  <c r="U138" i="3" s="1"/>
  <c r="U153" i="3" a="1"/>
  <c r="U153" i="3" s="1"/>
  <c r="U155" i="3" a="1"/>
  <c r="U155" i="3" s="1"/>
  <c r="U160" i="3" a="1"/>
  <c r="U160" i="3" s="1"/>
  <c r="U175" i="3" a="1"/>
  <c r="U175" i="3" s="1"/>
  <c r="U149" i="3" a="1"/>
  <c r="U149" i="3" s="1"/>
  <c r="U165" i="3" a="1"/>
  <c r="U165" i="3" s="1"/>
  <c r="U184" i="3" a="1"/>
  <c r="U184" i="3" s="1"/>
  <c r="U187" i="3" a="1"/>
  <c r="U187" i="3" s="1"/>
  <c r="U124" i="3" a="1"/>
  <c r="U124" i="3" s="1"/>
  <c r="U143" i="3" a="1"/>
  <c r="U143" i="3" s="1"/>
  <c r="U182" i="3" a="1"/>
  <c r="U182" i="3" s="1"/>
  <c r="U134" i="3" a="1"/>
  <c r="U134" i="3" s="1"/>
  <c r="U145" i="3" a="1"/>
  <c r="U145" i="3" s="1"/>
  <c r="U154" i="3" a="1"/>
  <c r="U154" i="3" s="1"/>
  <c r="U159" i="3" a="1"/>
  <c r="U159" i="3" s="1"/>
  <c r="U172" i="3" a="1"/>
  <c r="U172" i="3" s="1"/>
  <c r="U180" i="3" a="1"/>
  <c r="U180" i="3" s="1"/>
  <c r="U140" i="3" a="1"/>
  <c r="U140" i="3" s="1"/>
  <c r="U147" i="3" a="1"/>
  <c r="U147" i="3" s="1"/>
  <c r="U152" i="3" a="1"/>
  <c r="U152" i="3" s="1"/>
  <c r="U169" i="3" a="1"/>
  <c r="U169" i="3" s="1"/>
  <c r="U125" i="3" a="1"/>
  <c r="U125" i="3" s="1"/>
  <c r="U130" i="3" a="1"/>
  <c r="U130" i="3" s="1"/>
  <c r="U150" i="3" a="1"/>
  <c r="U150" i="3" s="1"/>
  <c r="U158" i="3" a="1"/>
  <c r="U158" i="3" s="1"/>
  <c r="U164" i="3" a="1"/>
  <c r="U164" i="3" s="1"/>
  <c r="U204" i="3" a="1"/>
  <c r="U204" i="3" s="1"/>
  <c r="U225" i="3" a="1"/>
  <c r="U225" i="3" s="1"/>
  <c r="U227" i="3" a="1"/>
  <c r="U227" i="3" s="1"/>
  <c r="U242" i="3" a="1"/>
  <c r="U242" i="3" s="1"/>
  <c r="U247" i="3" a="1"/>
  <c r="U247" i="3" s="1"/>
  <c r="U289" i="3" a="1"/>
  <c r="U289" i="3" s="1"/>
  <c r="U137" i="3" a="1"/>
  <c r="U137" i="3" s="1"/>
  <c r="U194" i="3" a="1"/>
  <c r="U194" i="3" s="1"/>
  <c r="U199" i="3" a="1"/>
  <c r="U199" i="3" s="1"/>
  <c r="U223" i="3" a="1"/>
  <c r="U223" i="3" s="1"/>
  <c r="U232" i="3" a="1"/>
  <c r="U232" i="3" s="1"/>
  <c r="U237" i="3" a="1"/>
  <c r="U237" i="3" s="1"/>
  <c r="U240" i="3" a="1"/>
  <c r="U240" i="3" s="1"/>
  <c r="U244" i="3" a="1"/>
  <c r="U244" i="3" s="1"/>
  <c r="U252" i="3" a="1"/>
  <c r="U252" i="3" s="1"/>
  <c r="U142" i="3" a="1"/>
  <c r="U142" i="3" s="1"/>
  <c r="U219" i="3" a="1"/>
  <c r="U219" i="3" s="1"/>
  <c r="U250" i="3" a="1"/>
  <c r="U250" i="3" s="1"/>
  <c r="U215" i="3" a="1"/>
  <c r="U215" i="3" s="1"/>
  <c r="U217" i="3" a="1"/>
  <c r="U217" i="3" s="1"/>
  <c r="U228" i="3" a="1"/>
  <c r="U228" i="3" s="1"/>
  <c r="U230" i="3" a="1"/>
  <c r="U230" i="3" s="1"/>
  <c r="U157" i="3" a="1"/>
  <c r="U157" i="3" s="1"/>
  <c r="U189" i="3" a="1"/>
  <c r="U189" i="3" s="1"/>
  <c r="U192" i="3" a="1"/>
  <c r="U192" i="3" s="1"/>
  <c r="U203" i="3" a="1"/>
  <c r="U203" i="3" s="1"/>
  <c r="U208" i="3" a="1"/>
  <c r="U208" i="3" s="1"/>
  <c r="U210" i="3" a="1"/>
  <c r="U210" i="3" s="1"/>
  <c r="U213" i="3" a="1"/>
  <c r="U213" i="3" s="1"/>
  <c r="U235" i="3" a="1"/>
  <c r="U235" i="3" s="1"/>
  <c r="U195" i="3" a="1"/>
  <c r="U195" i="3" s="1"/>
  <c r="U233" i="3" a="1"/>
  <c r="U233" i="3" s="1"/>
  <c r="U238" i="3" a="1"/>
  <c r="U238" i="3" s="1"/>
  <c r="U139" i="3" a="1"/>
  <c r="U139" i="3" s="1"/>
  <c r="U243" i="3" a="1"/>
  <c r="U243" i="3" s="1"/>
  <c r="U197" i="3" a="1"/>
  <c r="U197" i="3" s="1"/>
  <c r="U200" i="3" a="1"/>
  <c r="U200" i="3" s="1"/>
  <c r="U205" i="3" a="1"/>
  <c r="U205" i="3" s="1"/>
  <c r="U222" i="3" a="1"/>
  <c r="U222" i="3" s="1"/>
  <c r="U224" i="3" a="1"/>
  <c r="U224" i="3" s="1"/>
  <c r="U202" i="3" a="1"/>
  <c r="U202" i="3" s="1"/>
  <c r="U212" i="3" a="1"/>
  <c r="U212" i="3" s="1"/>
  <c r="U220" i="3" a="1"/>
  <c r="U220" i="3" s="1"/>
  <c r="U163" i="3" a="1"/>
  <c r="U163" i="3" s="1"/>
  <c r="U193" i="3" a="1"/>
  <c r="U193" i="3" s="1"/>
  <c r="U198" i="3" a="1"/>
  <c r="U198" i="3" s="1"/>
  <c r="U209" i="3" a="1"/>
  <c r="U209" i="3" s="1"/>
  <c r="U218" i="3" a="1"/>
  <c r="U218" i="3" s="1"/>
  <c r="U229" i="3" a="1"/>
  <c r="U229" i="3" s="1"/>
  <c r="U239" i="3" a="1"/>
  <c r="U239" i="3" s="1"/>
  <c r="U183" i="3" a="1"/>
  <c r="U183" i="3" s="1"/>
  <c r="U207" i="3" a="1"/>
  <c r="U207" i="3" s="1"/>
  <c r="U234" i="3" a="1"/>
  <c r="U234" i="3" s="1"/>
  <c r="U260" i="3" a="1"/>
  <c r="U260" i="3" s="1"/>
  <c r="U297" i="3" a="1"/>
  <c r="U297" i="3" s="1"/>
  <c r="U308" i="3" a="1"/>
  <c r="U308" i="3" s="1"/>
  <c r="U319" i="3" a="1"/>
  <c r="U319" i="3" s="1"/>
  <c r="U337" i="3" a="1"/>
  <c r="U337" i="3" s="1"/>
  <c r="U345" i="3" a="1"/>
  <c r="U345" i="3" s="1"/>
  <c r="U249" i="3" a="1"/>
  <c r="U249" i="3" s="1"/>
  <c r="U268" i="3" a="1"/>
  <c r="U268" i="3" s="1"/>
  <c r="U309" i="3" a="1"/>
  <c r="U309" i="3" s="1"/>
  <c r="U287" i="3" a="1"/>
  <c r="U287" i="3" s="1"/>
  <c r="U295" i="3" a="1"/>
  <c r="U295" i="3" s="1"/>
  <c r="U304" i="3" a="1"/>
  <c r="U304" i="3" s="1"/>
  <c r="U314" i="3" a="1"/>
  <c r="U314" i="3" s="1"/>
  <c r="U255" i="3" a="1"/>
  <c r="U255" i="3" s="1"/>
  <c r="U262" i="3" a="1"/>
  <c r="U262" i="3" s="1"/>
  <c r="U269" i="3" a="1"/>
  <c r="U269" i="3" s="1"/>
  <c r="U272" i="3" a="1"/>
  <c r="U272" i="3" s="1"/>
  <c r="U275" i="3" a="1"/>
  <c r="U275" i="3" s="1"/>
  <c r="U278" i="3" a="1"/>
  <c r="U278" i="3" s="1"/>
  <c r="U284" i="3" a="1"/>
  <c r="U284" i="3" s="1"/>
  <c r="U302" i="3" a="1"/>
  <c r="U302" i="3" s="1"/>
  <c r="U270" i="3" a="1"/>
  <c r="U270" i="3" s="1"/>
  <c r="U300" i="3" a="1"/>
  <c r="U300" i="3" s="1"/>
  <c r="U263" i="3" a="1"/>
  <c r="U263" i="3" s="1"/>
  <c r="U274" i="3" a="1"/>
  <c r="U274" i="3" s="1"/>
  <c r="U288" i="3" a="1"/>
  <c r="U288" i="3" s="1"/>
  <c r="U292" i="3" a="1"/>
  <c r="U292" i="3" s="1"/>
  <c r="U305" i="3" a="1"/>
  <c r="U305" i="3" s="1"/>
  <c r="U264" i="3" a="1"/>
  <c r="U264" i="3" s="1"/>
  <c r="U298" i="3" a="1"/>
  <c r="U298" i="3" s="1"/>
  <c r="U214" i="3" a="1"/>
  <c r="U214" i="3" s="1"/>
  <c r="U245" i="3" a="1"/>
  <c r="U245" i="3" s="1"/>
  <c r="U277" i="3" a="1"/>
  <c r="U277" i="3" s="1"/>
  <c r="U280" i="3" a="1"/>
  <c r="U280" i="3" s="1"/>
  <c r="U283" i="3" a="1"/>
  <c r="U283" i="3" s="1"/>
  <c r="U254" i="3" a="1"/>
  <c r="U254" i="3" s="1"/>
  <c r="U258" i="3" a="1"/>
  <c r="U258" i="3" s="1"/>
  <c r="U265" i="3" a="1"/>
  <c r="U265" i="3" s="1"/>
  <c r="U293" i="3" a="1"/>
  <c r="U293" i="3" s="1"/>
  <c r="U303" i="3" a="1"/>
  <c r="U303" i="3" s="1"/>
  <c r="U307" i="3" a="1"/>
  <c r="U307" i="3" s="1"/>
  <c r="U253" i="3" a="1"/>
  <c r="U253" i="3" s="1"/>
  <c r="U259" i="3" a="1"/>
  <c r="U259" i="3" s="1"/>
  <c r="U273" i="3" a="1"/>
  <c r="U273" i="3" s="1"/>
  <c r="U294" i="3" a="1"/>
  <c r="U294" i="3" s="1"/>
  <c r="U338" i="3" a="1"/>
  <c r="U338" i="3" s="1"/>
  <c r="U387" i="3" a="1"/>
  <c r="U387" i="3" s="1"/>
  <c r="U404" i="3" a="1"/>
  <c r="U404" i="3" s="1"/>
  <c r="U407" i="3" a="1"/>
  <c r="U407" i="3" s="1"/>
  <c r="U417" i="3" a="1"/>
  <c r="U417" i="3" s="1"/>
  <c r="U424" i="3" a="1"/>
  <c r="U424" i="3" s="1"/>
  <c r="U432" i="3" a="1"/>
  <c r="U432" i="3" s="1"/>
  <c r="U173" i="3" a="1"/>
  <c r="U173" i="3" s="1"/>
  <c r="U299" i="3" a="1"/>
  <c r="U299" i="3" s="1"/>
  <c r="U344" i="3" a="1"/>
  <c r="U344" i="3" s="1"/>
  <c r="U349" i="3" a="1"/>
  <c r="U349" i="3" s="1"/>
  <c r="U363" i="3" a="1"/>
  <c r="U363" i="3" s="1"/>
  <c r="U364" i="3" a="1"/>
  <c r="U364" i="3" s="1"/>
  <c r="U377" i="3" a="1"/>
  <c r="U377" i="3" s="1"/>
  <c r="U317" i="3" a="1"/>
  <c r="U317" i="3" s="1"/>
  <c r="U329" i="3" a="1"/>
  <c r="U329" i="3" s="1"/>
  <c r="U342" i="3" a="1"/>
  <c r="U342" i="3" s="1"/>
  <c r="U343" i="3" a="1"/>
  <c r="U343" i="3" s="1"/>
  <c r="U350" i="3" a="1"/>
  <c r="U350" i="3" s="1"/>
  <c r="U355" i="3" a="1"/>
  <c r="U355" i="3" s="1"/>
  <c r="U358" i="3" a="1"/>
  <c r="U358" i="3" s="1"/>
  <c r="U327" i="3" a="1"/>
  <c r="U327" i="3" s="1"/>
  <c r="U339" i="3" a="1"/>
  <c r="U339" i="3" s="1"/>
  <c r="U285" i="3" a="1"/>
  <c r="U285" i="3" s="1"/>
  <c r="U290" i="3" a="1"/>
  <c r="U290" i="3" s="1"/>
  <c r="U325" i="3" a="1"/>
  <c r="U325" i="3" s="1"/>
  <c r="U334" i="3" a="1"/>
  <c r="U334" i="3" s="1"/>
  <c r="U360" i="3" a="1"/>
  <c r="U360" i="3" s="1"/>
  <c r="U282" i="3" a="1"/>
  <c r="U282" i="3" s="1"/>
  <c r="U370" i="3" a="1"/>
  <c r="U370" i="3" s="1"/>
  <c r="U279" i="3" a="1"/>
  <c r="U279" i="3" s="1"/>
  <c r="U320" i="3" a="1"/>
  <c r="U320" i="3" s="1"/>
  <c r="U322" i="3" a="1"/>
  <c r="U322" i="3" s="1"/>
  <c r="U332" i="3" a="1"/>
  <c r="U332" i="3" s="1"/>
  <c r="U352" i="3" a="1"/>
  <c r="U352" i="3" s="1"/>
  <c r="U362" i="3" a="1"/>
  <c r="U362" i="3" s="1"/>
  <c r="U368" i="3" a="1"/>
  <c r="U368" i="3" s="1"/>
  <c r="U369" i="3" a="1"/>
  <c r="U369" i="3" s="1"/>
  <c r="U310" i="3" a="1"/>
  <c r="U310" i="3" s="1"/>
  <c r="U323" i="3" a="1"/>
  <c r="U323" i="3" s="1"/>
  <c r="U330" i="3" a="1"/>
  <c r="U330" i="3" s="1"/>
  <c r="U353" i="3" a="1"/>
  <c r="U353" i="3" s="1"/>
  <c r="U248" i="3" a="1"/>
  <c r="U248" i="3" s="1"/>
  <c r="U267" i="3" a="1"/>
  <c r="U267" i="3" s="1"/>
  <c r="U313" i="3" a="1"/>
  <c r="U313" i="3" s="1"/>
  <c r="U328" i="3" a="1"/>
  <c r="U328" i="3" s="1"/>
  <c r="U340" i="3" a="1"/>
  <c r="U340" i="3" s="1"/>
  <c r="U315" i="3" a="1"/>
  <c r="U315" i="3" s="1"/>
  <c r="U318" i="3" a="1"/>
  <c r="U318" i="3" s="1"/>
  <c r="U354" i="3" a="1"/>
  <c r="U354" i="3" s="1"/>
  <c r="U359" i="3" a="1"/>
  <c r="U359" i="3" s="1"/>
  <c r="U367" i="3" a="1"/>
  <c r="U367" i="3" s="1"/>
  <c r="U335" i="3" a="1"/>
  <c r="U335" i="3" s="1"/>
  <c r="U357" i="3" a="1"/>
  <c r="U357" i="3" s="1"/>
  <c r="U365" i="3" a="1"/>
  <c r="U365" i="3" s="1"/>
  <c r="U372" i="3" a="1"/>
  <c r="U372" i="3" s="1"/>
  <c r="U382" i="3" a="1"/>
  <c r="U382" i="3" s="1"/>
  <c r="U392" i="3" a="1"/>
  <c r="U392" i="3" s="1"/>
  <c r="U400" i="3" a="1"/>
  <c r="U400" i="3" s="1"/>
  <c r="U414" i="3" a="1"/>
  <c r="U414" i="3" s="1"/>
  <c r="U430" i="3" a="1"/>
  <c r="U430" i="3" s="1"/>
  <c r="U455" i="3" a="1"/>
  <c r="U455" i="3" s="1"/>
  <c r="U487" i="3" a="1"/>
  <c r="U487" i="3" s="1"/>
  <c r="U488" i="3" a="1"/>
  <c r="U488" i="3" s="1"/>
  <c r="U489" i="3" a="1"/>
  <c r="U489" i="3" s="1"/>
  <c r="U490" i="3" a="1"/>
  <c r="U490" i="3" s="1"/>
  <c r="U492" i="3" a="1"/>
  <c r="U492" i="3" s="1"/>
  <c r="U348" i="3" a="1"/>
  <c r="U348" i="3" s="1"/>
  <c r="U375" i="3" a="1"/>
  <c r="U375" i="3" s="1"/>
  <c r="U389" i="3" a="1"/>
  <c r="U389" i="3" s="1"/>
  <c r="U403" i="3" a="1"/>
  <c r="U403" i="3" s="1"/>
  <c r="U410" i="3" a="1"/>
  <c r="U410" i="3" s="1"/>
  <c r="U413" i="3" a="1"/>
  <c r="U413" i="3" s="1"/>
  <c r="U420" i="3" a="1"/>
  <c r="U420" i="3" s="1"/>
  <c r="U429" i="3" a="1"/>
  <c r="U429" i="3" s="1"/>
  <c r="U394" i="3" a="1"/>
  <c r="U394" i="3" s="1"/>
  <c r="U419" i="3" a="1"/>
  <c r="U419" i="3" s="1"/>
  <c r="U428" i="3" a="1"/>
  <c r="U428" i="3" s="1"/>
  <c r="U257" i="3" a="1"/>
  <c r="U257" i="3" s="1"/>
  <c r="U333" i="3" a="1"/>
  <c r="U333" i="3" s="1"/>
  <c r="U378" i="3" a="1"/>
  <c r="U378" i="3" s="1"/>
  <c r="U379" i="3" a="1"/>
  <c r="U379" i="3" s="1"/>
  <c r="U402" i="3" a="1"/>
  <c r="U402" i="3" s="1"/>
  <c r="U409" i="3" a="1"/>
  <c r="U409" i="3" s="1"/>
  <c r="U418" i="3" a="1"/>
  <c r="U418" i="3" s="1"/>
  <c r="U380" i="3" a="1"/>
  <c r="U380" i="3" s="1"/>
  <c r="U398" i="3" a="1"/>
  <c r="U398" i="3" s="1"/>
  <c r="U399" i="3" a="1"/>
  <c r="U399" i="3" s="1"/>
  <c r="U427" i="3" a="1"/>
  <c r="U427" i="3" s="1"/>
  <c r="U324" i="3" a="1"/>
  <c r="U324" i="3" s="1"/>
  <c r="U383" i="3" a="1"/>
  <c r="U383" i="3" s="1"/>
  <c r="U393" i="3" a="1"/>
  <c r="U393" i="3" s="1"/>
  <c r="U412" i="3" a="1"/>
  <c r="U412" i="3" s="1"/>
  <c r="U385" i="3" a="1"/>
  <c r="U385" i="3" s="1"/>
  <c r="U388" i="3" a="1"/>
  <c r="U388" i="3" s="1"/>
  <c r="U425" i="3" a="1"/>
  <c r="U425" i="3" s="1"/>
  <c r="U312" i="3" a="1"/>
  <c r="U312" i="3" s="1"/>
  <c r="U390" i="3" a="1"/>
  <c r="U390" i="3" s="1"/>
  <c r="U405" i="3" a="1"/>
  <c r="U405" i="3" s="1"/>
  <c r="U373" i="3" a="1"/>
  <c r="U373" i="3" s="1"/>
  <c r="U395" i="3" a="1"/>
  <c r="U395" i="3" s="1"/>
  <c r="U408" i="3" a="1"/>
  <c r="U408" i="3" s="1"/>
  <c r="U422" i="3" a="1"/>
  <c r="U422" i="3" s="1"/>
  <c r="U423" i="3" a="1"/>
  <c r="U423" i="3" s="1"/>
  <c r="U374" i="3" a="1"/>
  <c r="U374" i="3" s="1"/>
  <c r="U397" i="3" a="1"/>
  <c r="U397" i="3" s="1"/>
  <c r="U415" i="3" a="1"/>
  <c r="U415" i="3" s="1"/>
  <c r="U450" i="3" a="1"/>
  <c r="U450" i="3" s="1"/>
  <c r="U478" i="3" a="1"/>
  <c r="U478" i="3" s="1"/>
  <c r="U483" i="3" a="1"/>
  <c r="U483" i="3" s="1"/>
  <c r="U545" i="3" a="1"/>
  <c r="U545" i="3" s="1"/>
  <c r="U53" i="3" a="1"/>
  <c r="U53" i="3" s="1"/>
  <c r="U468" i="3" a="1"/>
  <c r="U468" i="3" s="1"/>
  <c r="U470" i="3" a="1"/>
  <c r="U470" i="3" s="1"/>
  <c r="U498" i="3" a="1"/>
  <c r="U498" i="3" s="1"/>
  <c r="U504" i="3" a="1"/>
  <c r="U504" i="3" s="1"/>
  <c r="U510" i="3" a="1"/>
  <c r="U510" i="3" s="1"/>
  <c r="U522" i="3" a="1"/>
  <c r="U522" i="3" s="1"/>
  <c r="U453" i="3" a="1"/>
  <c r="U453" i="3" s="1"/>
  <c r="U484" i="3" a="1"/>
  <c r="U484" i="3" s="1"/>
  <c r="U442" i="3" a="1"/>
  <c r="U442" i="3" s="1"/>
  <c r="U449" i="3" a="1"/>
  <c r="U449" i="3" s="1"/>
  <c r="U458" i="3" a="1"/>
  <c r="U458" i="3" s="1"/>
  <c r="U472" i="3" a="1"/>
  <c r="U472" i="3" s="1"/>
  <c r="U474" i="3" a="1"/>
  <c r="U474" i="3" s="1"/>
  <c r="U493" i="3" a="1"/>
  <c r="U493" i="3" s="1"/>
  <c r="U494" i="3" a="1"/>
  <c r="U494" i="3" s="1"/>
  <c r="U495" i="3" a="1"/>
  <c r="U495" i="3" s="1"/>
  <c r="U497" i="3" a="1"/>
  <c r="U497" i="3" s="1"/>
  <c r="U503" i="3" a="1"/>
  <c r="U503" i="3" s="1"/>
  <c r="U435" i="3" a="1"/>
  <c r="U435" i="3" s="1"/>
  <c r="U438" i="3" a="1"/>
  <c r="U438" i="3" s="1"/>
  <c r="U465" i="3" a="1"/>
  <c r="U465" i="3" s="1"/>
  <c r="U467" i="3" a="1"/>
  <c r="U467" i="3" s="1"/>
  <c r="U485" i="3" a="1"/>
  <c r="U485" i="3" s="1"/>
  <c r="U445" i="3" a="1"/>
  <c r="U445" i="3" s="1"/>
  <c r="U452" i="3" a="1"/>
  <c r="U452" i="3" s="1"/>
  <c r="U480" i="3" a="1"/>
  <c r="U480" i="3" s="1"/>
  <c r="U460" i="3" a="1"/>
  <c r="U460" i="3" s="1"/>
  <c r="U469" i="3" a="1"/>
  <c r="U469" i="3" s="1"/>
  <c r="U477" i="3" a="1"/>
  <c r="U477" i="3" s="1"/>
  <c r="U384" i="3" a="1"/>
  <c r="U384" i="3" s="1"/>
  <c r="U439" i="3" a="1"/>
  <c r="U439" i="3" s="1"/>
  <c r="U448" i="3" a="1"/>
  <c r="U448" i="3" s="1"/>
  <c r="U462" i="3" a="1"/>
  <c r="U462" i="3" s="1"/>
  <c r="U464" i="3" a="1"/>
  <c r="U464" i="3" s="1"/>
  <c r="U347" i="3" a="1"/>
  <c r="U347" i="3" s="1"/>
  <c r="U444" i="3" a="1"/>
  <c r="U444" i="3" s="1"/>
  <c r="U457" i="3" a="1"/>
  <c r="U457" i="3" s="1"/>
  <c r="U459" i="3" a="1"/>
  <c r="U459" i="3" s="1"/>
  <c r="U473" i="3" a="1"/>
  <c r="U473" i="3" s="1"/>
  <c r="U475" i="3" a="1"/>
  <c r="U475" i="3" s="1"/>
  <c r="U479" i="3" a="1"/>
  <c r="U479" i="3" s="1"/>
  <c r="U482" i="3" a="1"/>
  <c r="U482" i="3" s="1"/>
  <c r="U440" i="3" a="1"/>
  <c r="U440" i="3" s="1"/>
  <c r="U443" i="3" a="1"/>
  <c r="U443" i="3" s="1"/>
  <c r="U447" i="3" a="1"/>
  <c r="U447" i="3" s="1"/>
  <c r="U508" i="3" a="1"/>
  <c r="U508" i="3" s="1"/>
  <c r="U523" i="3" a="1"/>
  <c r="U523" i="3" s="1"/>
  <c r="U537" i="3" a="1"/>
  <c r="U537" i="3" s="1"/>
  <c r="U463" i="3" a="1"/>
  <c r="U463" i="3" s="1"/>
  <c r="U499" i="3" a="1"/>
  <c r="U499" i="3" s="1"/>
  <c r="U509" i="3" a="1"/>
  <c r="U509" i="3" s="1"/>
  <c r="U454" i="3" a="1"/>
  <c r="U454" i="3" s="1"/>
  <c r="U524" i="3" a="1"/>
  <c r="U524" i="3" s="1"/>
  <c r="U517" i="3" a="1"/>
  <c r="U517" i="3" s="1"/>
  <c r="U525" i="3" a="1"/>
  <c r="U525" i="3" s="1"/>
  <c r="U518" i="3" a="1"/>
  <c r="U518" i="3" s="1"/>
  <c r="U540" i="3" a="1"/>
  <c r="U540" i="3" s="1"/>
  <c r="U519" i="3" a="1"/>
  <c r="U519" i="3" s="1"/>
  <c r="U535" i="3" a="1"/>
  <c r="U535" i="3" s="1"/>
  <c r="U437" i="3" a="1"/>
  <c r="U437" i="3" s="1"/>
  <c r="U520" i="3" a="1"/>
  <c r="U520" i="3" s="1"/>
  <c r="U530" i="3" a="1"/>
  <c r="U530" i="3" s="1"/>
  <c r="U52" i="3" a="1"/>
  <c r="U52" i="3" s="1"/>
  <c r="U512" i="3" a="1"/>
  <c r="U512" i="3" s="1"/>
  <c r="U529" i="3" a="1"/>
  <c r="U529" i="3" s="1"/>
  <c r="U534" i="3" a="1"/>
  <c r="U534" i="3" s="1"/>
  <c r="U539" i="3" a="1"/>
  <c r="U539" i="3" s="1"/>
  <c r="U544" i="3" a="1"/>
  <c r="U544" i="3" s="1"/>
  <c r="U54" i="3" a="1"/>
  <c r="U54" i="3" s="1"/>
  <c r="U500" i="3" a="1"/>
  <c r="U500" i="3" s="1"/>
  <c r="U513" i="3" a="1"/>
  <c r="U513" i="3" s="1"/>
  <c r="U527" i="3" a="1"/>
  <c r="U527" i="3" s="1"/>
  <c r="U55" i="3" a="1"/>
  <c r="U55" i="3" s="1"/>
  <c r="U433" i="3" a="1"/>
  <c r="U433" i="3" s="1"/>
  <c r="U505" i="3" a="1"/>
  <c r="U505" i="3" s="1"/>
  <c r="U514" i="3" a="1"/>
  <c r="U514" i="3" s="1"/>
  <c r="U528" i="3" a="1"/>
  <c r="U528" i="3" s="1"/>
  <c r="U538" i="3" a="1"/>
  <c r="U538" i="3" s="1"/>
  <c r="U543" i="3" a="1"/>
  <c r="U543" i="3" s="1"/>
  <c r="U502" i="3" a="1"/>
  <c r="U502" i="3" s="1"/>
  <c r="U515" i="3" a="1"/>
  <c r="U515" i="3" s="1"/>
  <c r="U532" i="3" a="1"/>
  <c r="U532" i="3" s="1"/>
  <c r="U533" i="3" a="1"/>
  <c r="U533" i="3" s="1"/>
  <c r="U507" i="3" a="1"/>
  <c r="U507" i="3" s="1"/>
  <c r="U542" i="3" a="1"/>
  <c r="U542" i="3" s="1"/>
  <c r="U48" i="3" a="1"/>
  <c r="U48" i="3" s="1"/>
  <c r="U50" i="3" a="1"/>
  <c r="U50" i="3" s="1"/>
  <c r="U434" i="3" a="1"/>
  <c r="U434" i="3" s="1"/>
  <c r="U47" i="3" a="1"/>
  <c r="U47" i="3" s="1"/>
  <c r="U49" i="3" a="1"/>
  <c r="U49" i="3" s="1"/>
  <c r="P29" i="3"/>
  <c r="P67" i="3" a="1"/>
  <c r="P67" i="3" s="1"/>
  <c r="P85" i="3" a="1"/>
  <c r="P85" i="3" s="1"/>
  <c r="P73" i="3" a="1"/>
  <c r="P73" i="3" s="1"/>
  <c r="P57" i="3" a="1"/>
  <c r="P57" i="3" s="1"/>
  <c r="P68" i="3" a="1"/>
  <c r="P68" i="3" s="1"/>
  <c r="P77" i="3" a="1"/>
  <c r="P77" i="3" s="1"/>
  <c r="P62" i="3" a="1"/>
  <c r="P62" i="3" s="1"/>
  <c r="P63" i="3" a="1"/>
  <c r="P63" i="3" s="1"/>
  <c r="P58" i="3" a="1"/>
  <c r="P58" i="3" s="1"/>
  <c r="P64" i="3" a="1"/>
  <c r="P64" i="3" s="1"/>
  <c r="P65" i="3" a="1"/>
  <c r="P65" i="3" s="1"/>
  <c r="P59" i="3" a="1"/>
  <c r="P59" i="3" s="1"/>
  <c r="P84" i="3" a="1"/>
  <c r="P84" i="3" s="1"/>
  <c r="P90" i="3" a="1"/>
  <c r="P90" i="3" s="1"/>
  <c r="P119" i="3" a="1"/>
  <c r="P119" i="3" s="1"/>
  <c r="P159" i="3" a="1"/>
  <c r="P159" i="3" s="1"/>
  <c r="P69" i="3" a="1"/>
  <c r="P69" i="3" s="1"/>
  <c r="P75" i="3" a="1"/>
  <c r="P75" i="3" s="1"/>
  <c r="P93" i="3" a="1"/>
  <c r="P93" i="3" s="1"/>
  <c r="P104" i="3" a="1"/>
  <c r="P104" i="3" s="1"/>
  <c r="P124" i="3" a="1"/>
  <c r="P124" i="3" s="1"/>
  <c r="P134" i="3" a="1"/>
  <c r="P134" i="3" s="1"/>
  <c r="P72" i="3" a="1"/>
  <c r="P72" i="3" s="1"/>
  <c r="P80" i="3" a="1"/>
  <c r="P80" i="3" s="1"/>
  <c r="P87" i="3" a="1"/>
  <c r="P87" i="3" s="1"/>
  <c r="P108" i="3" a="1"/>
  <c r="P108" i="3" s="1"/>
  <c r="P132" i="3" a="1"/>
  <c r="P132" i="3" s="1"/>
  <c r="P83" i="3" a="1"/>
  <c r="P83" i="3" s="1"/>
  <c r="P113" i="3" a="1"/>
  <c r="P113" i="3" s="1"/>
  <c r="P125" i="3" a="1"/>
  <c r="P125" i="3" s="1"/>
  <c r="P74" i="3" a="1"/>
  <c r="P74" i="3" s="1"/>
  <c r="P97" i="3" a="1"/>
  <c r="P97" i="3" s="1"/>
  <c r="P105" i="3" a="1"/>
  <c r="P105" i="3" s="1"/>
  <c r="P110" i="3" a="1"/>
  <c r="P110" i="3" s="1"/>
  <c r="P117" i="3" a="1"/>
  <c r="P117" i="3" s="1"/>
  <c r="P120" i="3" a="1"/>
  <c r="P120" i="3" s="1"/>
  <c r="P82" i="3" a="1"/>
  <c r="P82" i="3" s="1"/>
  <c r="P92" i="3" a="1"/>
  <c r="P92" i="3" s="1"/>
  <c r="P98" i="3" a="1"/>
  <c r="P98" i="3" s="1"/>
  <c r="P99" i="3" a="1"/>
  <c r="P99" i="3" s="1"/>
  <c r="P100" i="3" a="1"/>
  <c r="P100" i="3" s="1"/>
  <c r="P115" i="3" a="1"/>
  <c r="P115" i="3" s="1"/>
  <c r="P60" i="3" a="1"/>
  <c r="P60" i="3" s="1"/>
  <c r="P89" i="3" a="1"/>
  <c r="P89" i="3" s="1"/>
  <c r="P78" i="3" a="1"/>
  <c r="P78" i="3" s="1"/>
  <c r="P107" i="3" a="1"/>
  <c r="P107" i="3" s="1"/>
  <c r="P112" i="3" a="1"/>
  <c r="P112" i="3" s="1"/>
  <c r="P118" i="3" a="1"/>
  <c r="P118" i="3" s="1"/>
  <c r="P70" i="3" a="1"/>
  <c r="P70" i="3" s="1"/>
  <c r="P102" i="3" a="1"/>
  <c r="P102" i="3" s="1"/>
  <c r="P109" i="3" a="1"/>
  <c r="P109" i="3" s="1"/>
  <c r="P79" i="3" a="1"/>
  <c r="P79" i="3" s="1"/>
  <c r="P114" i="3" a="1"/>
  <c r="P114" i="3" s="1"/>
  <c r="P122" i="3" a="1"/>
  <c r="P122" i="3" s="1"/>
  <c r="P95" i="3" a="1"/>
  <c r="P95" i="3" s="1"/>
  <c r="P127" i="3" a="1"/>
  <c r="P127" i="3" s="1"/>
  <c r="P143" i="3" a="1"/>
  <c r="P143" i="3" s="1"/>
  <c r="P165" i="3" a="1"/>
  <c r="P165" i="3" s="1"/>
  <c r="P208" i="3" a="1"/>
  <c r="P208" i="3" s="1"/>
  <c r="P214" i="3" a="1"/>
  <c r="P214" i="3" s="1"/>
  <c r="P238" i="3" a="1"/>
  <c r="P238" i="3" s="1"/>
  <c r="P149" i="3" a="1"/>
  <c r="P149" i="3" s="1"/>
  <c r="P182" i="3" a="1"/>
  <c r="P182" i="3" s="1"/>
  <c r="P194" i="3" a="1"/>
  <c r="P194" i="3" s="1"/>
  <c r="P123" i="3" a="1"/>
  <c r="P123" i="3" s="1"/>
  <c r="P154" i="3" a="1"/>
  <c r="P154" i="3" s="1"/>
  <c r="P172" i="3" a="1"/>
  <c r="P172" i="3" s="1"/>
  <c r="P180" i="3" a="1"/>
  <c r="P180" i="3" s="1"/>
  <c r="P140" i="3" a="1"/>
  <c r="P140" i="3" s="1"/>
  <c r="P145" i="3" a="1"/>
  <c r="P145" i="3" s="1"/>
  <c r="P147" i="3" a="1"/>
  <c r="P147" i="3" s="1"/>
  <c r="P152" i="3" a="1"/>
  <c r="P152" i="3" s="1"/>
  <c r="P158" i="3" a="1"/>
  <c r="P158" i="3" s="1"/>
  <c r="P164" i="3" a="1"/>
  <c r="P164" i="3" s="1"/>
  <c r="P169" i="3" a="1"/>
  <c r="P169" i="3" s="1"/>
  <c r="P128" i="3" a="1"/>
  <c r="P128" i="3" s="1"/>
  <c r="P137" i="3" a="1"/>
  <c r="P137" i="3" s="1"/>
  <c r="P177" i="3" a="1"/>
  <c r="P177" i="3" s="1"/>
  <c r="P88" i="3" a="1"/>
  <c r="P88" i="3" s="1"/>
  <c r="P135" i="3" a="1"/>
  <c r="P135" i="3" s="1"/>
  <c r="P142" i="3" a="1"/>
  <c r="P142" i="3" s="1"/>
  <c r="P150" i="3" a="1"/>
  <c r="P150" i="3" s="1"/>
  <c r="P157" i="3" a="1"/>
  <c r="P157" i="3" s="1"/>
  <c r="P163" i="3" a="1"/>
  <c r="P163" i="3" s="1"/>
  <c r="P173" i="3" a="1"/>
  <c r="P173" i="3" s="1"/>
  <c r="P188" i="3" a="1"/>
  <c r="P188" i="3" s="1"/>
  <c r="P103" i="3" a="1"/>
  <c r="P103" i="3" s="1"/>
  <c r="P133" i="3" a="1"/>
  <c r="P133" i="3" s="1"/>
  <c r="P139" i="3" a="1"/>
  <c r="P139" i="3" s="1"/>
  <c r="P144" i="3" a="1"/>
  <c r="P144" i="3" s="1"/>
  <c r="P162" i="3" a="1"/>
  <c r="P162" i="3" s="1"/>
  <c r="P178" i="3" a="1"/>
  <c r="P178" i="3" s="1"/>
  <c r="P183" i="3" a="1"/>
  <c r="P183" i="3" s="1"/>
  <c r="P130" i="3" a="1"/>
  <c r="P130" i="3" s="1"/>
  <c r="P167" i="3" a="1"/>
  <c r="P167" i="3" s="1"/>
  <c r="P168" i="3" a="1"/>
  <c r="P168" i="3" s="1"/>
  <c r="P185" i="3" a="1"/>
  <c r="P185" i="3" s="1"/>
  <c r="P148" i="3" a="1"/>
  <c r="P148" i="3" s="1"/>
  <c r="P170" i="3" a="1"/>
  <c r="P170" i="3" s="1"/>
  <c r="P174" i="3" a="1"/>
  <c r="P174" i="3" s="1"/>
  <c r="P94" i="3" a="1"/>
  <c r="P94" i="3" s="1"/>
  <c r="P138" i="3" a="1"/>
  <c r="P138" i="3" s="1"/>
  <c r="P153" i="3" a="1"/>
  <c r="P153" i="3" s="1"/>
  <c r="P155" i="3" a="1"/>
  <c r="P155" i="3" s="1"/>
  <c r="P179" i="3" a="1"/>
  <c r="P179" i="3" s="1"/>
  <c r="P160" i="3" a="1"/>
  <c r="P160" i="3" s="1"/>
  <c r="P184" i="3" a="1"/>
  <c r="P184" i="3" s="1"/>
  <c r="P192" i="3" a="1"/>
  <c r="P192" i="3" s="1"/>
  <c r="P205" i="3" a="1"/>
  <c r="P205" i="3" s="1"/>
  <c r="P233" i="3" a="1"/>
  <c r="P233" i="3" s="1"/>
  <c r="P290" i="3" a="1"/>
  <c r="P290" i="3" s="1"/>
  <c r="P189" i="3" a="1"/>
  <c r="P189" i="3" s="1"/>
  <c r="P224" i="3" a="1"/>
  <c r="P224" i="3" s="1"/>
  <c r="P243" i="3" a="1"/>
  <c r="P243" i="3" s="1"/>
  <c r="P249" i="3" a="1"/>
  <c r="P249" i="3" s="1"/>
  <c r="P253" i="3" a="1"/>
  <c r="P253" i="3" s="1"/>
  <c r="P200" i="3" a="1"/>
  <c r="P200" i="3" s="1"/>
  <c r="P202" i="3" a="1"/>
  <c r="P202" i="3" s="1"/>
  <c r="P212" i="3" a="1"/>
  <c r="P212" i="3" s="1"/>
  <c r="P220" i="3" a="1"/>
  <c r="P220" i="3" s="1"/>
  <c r="P248" i="3" a="1"/>
  <c r="P248" i="3" s="1"/>
  <c r="P175" i="3" a="1"/>
  <c r="P175" i="3" s="1"/>
  <c r="P193" i="3" a="1"/>
  <c r="P193" i="3" s="1"/>
  <c r="P197" i="3" a="1"/>
  <c r="P197" i="3" s="1"/>
  <c r="P222" i="3" a="1"/>
  <c r="P222" i="3" s="1"/>
  <c r="P229" i="3" a="1"/>
  <c r="P229" i="3" s="1"/>
  <c r="P245" i="3" a="1"/>
  <c r="P245" i="3" s="1"/>
  <c r="P198" i="3" a="1"/>
  <c r="P198" i="3" s="1"/>
  <c r="P207" i="3" a="1"/>
  <c r="P207" i="3" s="1"/>
  <c r="P209" i="3" a="1"/>
  <c r="P209" i="3" s="1"/>
  <c r="P218" i="3" a="1"/>
  <c r="P218" i="3" s="1"/>
  <c r="P239" i="3" a="1"/>
  <c r="P239" i="3" s="1"/>
  <c r="P204" i="3" a="1"/>
  <c r="P204" i="3" s="1"/>
  <c r="P187" i="3" a="1"/>
  <c r="P187" i="3" s="1"/>
  <c r="P227" i="3" a="1"/>
  <c r="P227" i="3" s="1"/>
  <c r="P234" i="3" a="1"/>
  <c r="P234" i="3" s="1"/>
  <c r="P242" i="3" a="1"/>
  <c r="P242" i="3" s="1"/>
  <c r="P247" i="3" a="1"/>
  <c r="P247" i="3" s="1"/>
  <c r="P199" i="3" a="1"/>
  <c r="P199" i="3" s="1"/>
  <c r="P223" i="3" a="1"/>
  <c r="P223" i="3" s="1"/>
  <c r="P232" i="3" a="1"/>
  <c r="P232" i="3" s="1"/>
  <c r="P129" i="3" a="1"/>
  <c r="P129" i="3" s="1"/>
  <c r="P225" i="3" a="1"/>
  <c r="P225" i="3" s="1"/>
  <c r="P237" i="3" a="1"/>
  <c r="P237" i="3" s="1"/>
  <c r="P240" i="3" a="1"/>
  <c r="P240" i="3" s="1"/>
  <c r="P190" i="3" a="1"/>
  <c r="P190" i="3" s="1"/>
  <c r="P213" i="3" a="1"/>
  <c r="P213" i="3" s="1"/>
  <c r="P215" i="3" a="1"/>
  <c r="P215" i="3" s="1"/>
  <c r="P217" i="3" a="1"/>
  <c r="P217" i="3" s="1"/>
  <c r="P230" i="3" a="1"/>
  <c r="P230" i="3" s="1"/>
  <c r="P195" i="3" a="1"/>
  <c r="P195" i="3" s="1"/>
  <c r="P203" i="3" a="1"/>
  <c r="P203" i="3" s="1"/>
  <c r="P219" i="3" a="1"/>
  <c r="P219" i="3" s="1"/>
  <c r="P235" i="3" a="1"/>
  <c r="P235" i="3" s="1"/>
  <c r="P255" i="3" a="1"/>
  <c r="P255" i="3" s="1"/>
  <c r="P288" i="3" a="1"/>
  <c r="P288" i="3" s="1"/>
  <c r="P292" i="3" a="1"/>
  <c r="P292" i="3" s="1"/>
  <c r="P298" i="3" a="1"/>
  <c r="P298" i="3" s="1"/>
  <c r="P305" i="3" a="1"/>
  <c r="P305" i="3" s="1"/>
  <c r="P338" i="3" a="1"/>
  <c r="P338" i="3" s="1"/>
  <c r="P348" i="3" a="1"/>
  <c r="P348" i="3" s="1"/>
  <c r="P264" i="3" a="1"/>
  <c r="P264" i="3" s="1"/>
  <c r="P244" i="3" a="1"/>
  <c r="P244" i="3" s="1"/>
  <c r="P254" i="3" a="1"/>
  <c r="P254" i="3" s="1"/>
  <c r="P265" i="3" a="1"/>
  <c r="P265" i="3" s="1"/>
  <c r="P279" i="3" a="1"/>
  <c r="P279" i="3" s="1"/>
  <c r="P282" i="3" a="1"/>
  <c r="P282" i="3" s="1"/>
  <c r="P285" i="3" a="1"/>
  <c r="P285" i="3" s="1"/>
  <c r="P250" i="3" a="1"/>
  <c r="P250" i="3" s="1"/>
  <c r="P258" i="3" a="1"/>
  <c r="P258" i="3" s="1"/>
  <c r="P289" i="3" a="1"/>
  <c r="P289" i="3" s="1"/>
  <c r="P293" i="3" a="1"/>
  <c r="P293" i="3" s="1"/>
  <c r="P303" i="3" a="1"/>
  <c r="P303" i="3" s="1"/>
  <c r="P307" i="3" a="1"/>
  <c r="P307" i="3" s="1"/>
  <c r="P259" i="3" a="1"/>
  <c r="P259" i="3" s="1"/>
  <c r="P273" i="3" a="1"/>
  <c r="P273" i="3" s="1"/>
  <c r="P228" i="3" a="1"/>
  <c r="P228" i="3" s="1"/>
  <c r="P257" i="3" a="1"/>
  <c r="P257" i="3" s="1"/>
  <c r="P260" i="3" a="1"/>
  <c r="P260" i="3" s="1"/>
  <c r="P267" i="3" a="1"/>
  <c r="P267" i="3" s="1"/>
  <c r="P275" i="3" a="1"/>
  <c r="P275" i="3" s="1"/>
  <c r="P278" i="3" a="1"/>
  <c r="P278" i="3" s="1"/>
  <c r="P284" i="3" a="1"/>
  <c r="P284" i="3" s="1"/>
  <c r="P294" i="3" a="1"/>
  <c r="P294" i="3" s="1"/>
  <c r="P299" i="3" a="1"/>
  <c r="P299" i="3" s="1"/>
  <c r="P252" i="3" a="1"/>
  <c r="P252" i="3" s="1"/>
  <c r="P268" i="3" a="1"/>
  <c r="P268" i="3" s="1"/>
  <c r="P297" i="3" a="1"/>
  <c r="P297" i="3" s="1"/>
  <c r="P308" i="3" a="1"/>
  <c r="P308" i="3" s="1"/>
  <c r="P210" i="3" a="1"/>
  <c r="P210" i="3" s="1"/>
  <c r="P272" i="3" a="1"/>
  <c r="P272" i="3" s="1"/>
  <c r="P295" i="3" a="1"/>
  <c r="P295" i="3" s="1"/>
  <c r="P304" i="3" a="1"/>
  <c r="P304" i="3" s="1"/>
  <c r="P262" i="3" a="1"/>
  <c r="P262" i="3" s="1"/>
  <c r="P269" i="3" a="1"/>
  <c r="P269" i="3" s="1"/>
  <c r="P287" i="3" a="1"/>
  <c r="P287" i="3" s="1"/>
  <c r="P277" i="3" a="1"/>
  <c r="P277" i="3" s="1"/>
  <c r="P280" i="3" a="1"/>
  <c r="P280" i="3" s="1"/>
  <c r="P283" i="3" a="1"/>
  <c r="P283" i="3" s="1"/>
  <c r="P302" i="3" a="1"/>
  <c r="P302" i="3" s="1"/>
  <c r="P274" i="3" a="1"/>
  <c r="P274" i="3" s="1"/>
  <c r="P314" i="3" a="1"/>
  <c r="P314" i="3" s="1"/>
  <c r="P319" i="3" a="1"/>
  <c r="P319" i="3" s="1"/>
  <c r="P322" i="3" a="1"/>
  <c r="P322" i="3" s="1"/>
  <c r="P352" i="3" a="1"/>
  <c r="P352" i="3" s="1"/>
  <c r="P374" i="3" a="1"/>
  <c r="P374" i="3" s="1"/>
  <c r="P379" i="3" a="1"/>
  <c r="P379" i="3" s="1"/>
  <c r="P383" i="3" a="1"/>
  <c r="P383" i="3" s="1"/>
  <c r="P389" i="3" a="1"/>
  <c r="P389" i="3" s="1"/>
  <c r="P390" i="3" a="1"/>
  <c r="P390" i="3" s="1"/>
  <c r="P412" i="3" a="1"/>
  <c r="P412" i="3" s="1"/>
  <c r="P414" i="3" a="1"/>
  <c r="P414" i="3" s="1"/>
  <c r="P309" i="3" a="1"/>
  <c r="P309" i="3" s="1"/>
  <c r="P330" i="3" a="1"/>
  <c r="P330" i="3" s="1"/>
  <c r="P337" i="3" a="1"/>
  <c r="P337" i="3" s="1"/>
  <c r="P340" i="3" a="1"/>
  <c r="P340" i="3" s="1"/>
  <c r="P367" i="3" a="1"/>
  <c r="P367" i="3" s="1"/>
  <c r="P368" i="3" a="1"/>
  <c r="P368" i="3" s="1"/>
  <c r="P270" i="3" a="1"/>
  <c r="P270" i="3" s="1"/>
  <c r="P313" i="3" a="1"/>
  <c r="P313" i="3" s="1"/>
  <c r="P320" i="3" a="1"/>
  <c r="P320" i="3" s="1"/>
  <c r="P323" i="3" a="1"/>
  <c r="P323" i="3" s="1"/>
  <c r="P328" i="3" a="1"/>
  <c r="P328" i="3" s="1"/>
  <c r="P353" i="3" a="1"/>
  <c r="P353" i="3" s="1"/>
  <c r="P359" i="3" a="1"/>
  <c r="P359" i="3" s="1"/>
  <c r="P373" i="3" a="1"/>
  <c r="P373" i="3" s="1"/>
  <c r="P378" i="3" a="1"/>
  <c r="P378" i="3" s="1"/>
  <c r="P300" i="3" a="1"/>
  <c r="P300" i="3" s="1"/>
  <c r="P335" i="3" a="1"/>
  <c r="P335" i="3" s="1"/>
  <c r="P318" i="3" a="1"/>
  <c r="P318" i="3" s="1"/>
  <c r="P354" i="3" a="1"/>
  <c r="P354" i="3" s="1"/>
  <c r="P365" i="3" a="1"/>
  <c r="P365" i="3" s="1"/>
  <c r="P310" i="3" a="1"/>
  <c r="P310" i="3" s="1"/>
  <c r="P324" i="3" a="1"/>
  <c r="P324" i="3" s="1"/>
  <c r="P333" i="3" a="1"/>
  <c r="P333" i="3" s="1"/>
  <c r="P357" i="3" a="1"/>
  <c r="P357" i="3" s="1"/>
  <c r="P364" i="3" a="1"/>
  <c r="P364" i="3" s="1"/>
  <c r="P312" i="3" a="1"/>
  <c r="P312" i="3" s="1"/>
  <c r="P363" i="3" a="1"/>
  <c r="P363" i="3" s="1"/>
  <c r="P315" i="3" a="1"/>
  <c r="P315" i="3" s="1"/>
  <c r="P329" i="3" a="1"/>
  <c r="P329" i="3" s="1"/>
  <c r="P345" i="3" a="1"/>
  <c r="P345" i="3" s="1"/>
  <c r="P347" i="3" a="1"/>
  <c r="P347" i="3" s="1"/>
  <c r="P349" i="3" a="1"/>
  <c r="P349" i="3" s="1"/>
  <c r="P358" i="3" a="1"/>
  <c r="P358" i="3" s="1"/>
  <c r="P342" i="3" a="1"/>
  <c r="P342" i="3" s="1"/>
  <c r="P344" i="3" a="1"/>
  <c r="P344" i="3" s="1"/>
  <c r="P317" i="3" a="1"/>
  <c r="P317" i="3" s="1"/>
  <c r="P327" i="3" a="1"/>
  <c r="P327" i="3" s="1"/>
  <c r="P343" i="3" a="1"/>
  <c r="P343" i="3" s="1"/>
  <c r="P350" i="3" a="1"/>
  <c r="P350" i="3" s="1"/>
  <c r="P355" i="3" a="1"/>
  <c r="P355" i="3" s="1"/>
  <c r="P360" i="3" a="1"/>
  <c r="P360" i="3" s="1"/>
  <c r="P325" i="3" a="1"/>
  <c r="P325" i="3" s="1"/>
  <c r="P334" i="3" a="1"/>
  <c r="P334" i="3" s="1"/>
  <c r="P339" i="3" a="1"/>
  <c r="P339" i="3" s="1"/>
  <c r="P370" i="3" a="1"/>
  <c r="P370" i="3" s="1"/>
  <c r="P380" i="3" a="1"/>
  <c r="P380" i="3" s="1"/>
  <c r="P388" i="3" a="1"/>
  <c r="P388" i="3" s="1"/>
  <c r="P398" i="3" a="1"/>
  <c r="P398" i="3" s="1"/>
  <c r="P424" i="3" a="1"/>
  <c r="P424" i="3" s="1"/>
  <c r="P439" i="3" a="1"/>
  <c r="P439" i="3" s="1"/>
  <c r="P440" i="3" a="1"/>
  <c r="P440" i="3" s="1"/>
  <c r="P444" i="3" a="1"/>
  <c r="P444" i="3" s="1"/>
  <c r="P458" i="3" a="1"/>
  <c r="P458" i="3" s="1"/>
  <c r="P468" i="3" a="1"/>
  <c r="P468" i="3" s="1"/>
  <c r="P482" i="3" a="1"/>
  <c r="P482" i="3" s="1"/>
  <c r="P484" i="3" a="1"/>
  <c r="P484" i="3" s="1"/>
  <c r="P332" i="3" a="1"/>
  <c r="P332" i="3" s="1"/>
  <c r="P385" i="3" a="1"/>
  <c r="P385" i="3" s="1"/>
  <c r="P393" i="3" a="1"/>
  <c r="P393" i="3" s="1"/>
  <c r="P395" i="3" a="1"/>
  <c r="P395" i="3" s="1"/>
  <c r="P405" i="3" a="1"/>
  <c r="P405" i="3" s="1"/>
  <c r="P423" i="3" a="1"/>
  <c r="P423" i="3" s="1"/>
  <c r="P425" i="3" a="1"/>
  <c r="P425" i="3" s="1"/>
  <c r="P432" i="3" a="1"/>
  <c r="P432" i="3" s="1"/>
  <c r="P438" i="3" a="1"/>
  <c r="P438" i="3" s="1"/>
  <c r="P408" i="3" a="1"/>
  <c r="P408" i="3" s="1"/>
  <c r="P415" i="3" a="1"/>
  <c r="P415" i="3" s="1"/>
  <c r="P404" i="3" a="1"/>
  <c r="P404" i="3" s="1"/>
  <c r="P422" i="3" a="1"/>
  <c r="P422" i="3" s="1"/>
  <c r="P430" i="3" a="1"/>
  <c r="P430" i="3" s="1"/>
  <c r="P263" i="3" a="1"/>
  <c r="P263" i="3" s="1"/>
  <c r="P397" i="3" a="1"/>
  <c r="P397" i="3" s="1"/>
  <c r="P382" i="3" a="1"/>
  <c r="P382" i="3" s="1"/>
  <c r="P384" i="3" a="1"/>
  <c r="P384" i="3" s="1"/>
  <c r="P387" i="3" a="1"/>
  <c r="P387" i="3" s="1"/>
  <c r="P392" i="3" a="1"/>
  <c r="P392" i="3" s="1"/>
  <c r="P410" i="3" a="1"/>
  <c r="P410" i="3" s="1"/>
  <c r="P372" i="3" a="1"/>
  <c r="P372" i="3" s="1"/>
  <c r="P400" i="3" a="1"/>
  <c r="P400" i="3" s="1"/>
  <c r="P403" i="3" a="1"/>
  <c r="P403" i="3" s="1"/>
  <c r="P407" i="3" a="1"/>
  <c r="P407" i="3" s="1"/>
  <c r="P420" i="3" a="1"/>
  <c r="P420" i="3" s="1"/>
  <c r="P429" i="3" a="1"/>
  <c r="P429" i="3" s="1"/>
  <c r="P413" i="3" a="1"/>
  <c r="P413" i="3" s="1"/>
  <c r="P375" i="3" a="1"/>
  <c r="P375" i="3" s="1"/>
  <c r="P394" i="3" a="1"/>
  <c r="P394" i="3" s="1"/>
  <c r="P409" i="3" a="1"/>
  <c r="P409" i="3" s="1"/>
  <c r="P419" i="3" a="1"/>
  <c r="P419" i="3" s="1"/>
  <c r="P362" i="3" a="1"/>
  <c r="P362" i="3" s="1"/>
  <c r="P418" i="3" a="1"/>
  <c r="P418" i="3" s="1"/>
  <c r="P427" i="3" a="1"/>
  <c r="P427" i="3" s="1"/>
  <c r="P377" i="3" a="1"/>
  <c r="P377" i="3" s="1"/>
  <c r="P399" i="3" a="1"/>
  <c r="P399" i="3" s="1"/>
  <c r="P402" i="3" a="1"/>
  <c r="P402" i="3" s="1"/>
  <c r="P435" i="3" a="1"/>
  <c r="P435" i="3" s="1"/>
  <c r="P448" i="3" a="1"/>
  <c r="P448" i="3" s="1"/>
  <c r="P457" i="3" a="1"/>
  <c r="P457" i="3" s="1"/>
  <c r="P469" i="3" a="1"/>
  <c r="P469" i="3" s="1"/>
  <c r="P502" i="3" a="1"/>
  <c r="P502" i="3" s="1"/>
  <c r="P508" i="3" a="1"/>
  <c r="P508" i="3" s="1"/>
  <c r="P514" i="3" a="1"/>
  <c r="P514" i="3" s="1"/>
  <c r="P520" i="3" a="1"/>
  <c r="P520" i="3" s="1"/>
  <c r="P534" i="3" a="1"/>
  <c r="P534" i="3" s="1"/>
  <c r="P55" i="3" a="1"/>
  <c r="P55" i="3" s="1"/>
  <c r="P369" i="3" a="1"/>
  <c r="P369" i="3" s="1"/>
  <c r="P475" i="3" a="1"/>
  <c r="P475" i="3" s="1"/>
  <c r="P479" i="3" a="1"/>
  <c r="P479" i="3" s="1"/>
  <c r="P507" i="3" a="1"/>
  <c r="P507" i="3" s="1"/>
  <c r="P513" i="3" a="1"/>
  <c r="P513" i="3" s="1"/>
  <c r="P519" i="3" a="1"/>
  <c r="P519" i="3" s="1"/>
  <c r="P525" i="3" a="1"/>
  <c r="P525" i="3" s="1"/>
  <c r="P459" i="3" a="1"/>
  <c r="P459" i="3" s="1"/>
  <c r="P464" i="3" a="1"/>
  <c r="P464" i="3" s="1"/>
  <c r="P473" i="3" a="1"/>
  <c r="P473" i="3" s="1"/>
  <c r="P490" i="3" a="1"/>
  <c r="P490" i="3" s="1"/>
  <c r="P443" i="3" a="1"/>
  <c r="P443" i="3" s="1"/>
  <c r="P447" i="3" a="1"/>
  <c r="P447" i="3" s="1"/>
  <c r="P454" i="3" a="1"/>
  <c r="P454" i="3" s="1"/>
  <c r="P500" i="3" a="1"/>
  <c r="P500" i="3" s="1"/>
  <c r="P463" i="3" a="1"/>
  <c r="P463" i="3" s="1"/>
  <c r="P478" i="3" a="1"/>
  <c r="P478" i="3" s="1"/>
  <c r="P489" i="3" a="1"/>
  <c r="P489" i="3" s="1"/>
  <c r="P433" i="3" a="1"/>
  <c r="P433" i="3" s="1"/>
  <c r="P450" i="3" a="1"/>
  <c r="P450" i="3" s="1"/>
  <c r="P428" i="3" a="1"/>
  <c r="P428" i="3" s="1"/>
  <c r="P437" i="3" a="1"/>
  <c r="P437" i="3" s="1"/>
  <c r="P483" i="3" a="1"/>
  <c r="P483" i="3" s="1"/>
  <c r="P488" i="3" a="1"/>
  <c r="P488" i="3" s="1"/>
  <c r="P434" i="3" a="1"/>
  <c r="P434" i="3" s="1"/>
  <c r="P453" i="3" a="1"/>
  <c r="P453" i="3" s="1"/>
  <c r="P465" i="3" a="1"/>
  <c r="P465" i="3" s="1"/>
  <c r="P472" i="3" a="1"/>
  <c r="P472" i="3" s="1"/>
  <c r="P474" i="3" a="1"/>
  <c r="P474" i="3" s="1"/>
  <c r="P449" i="3" a="1"/>
  <c r="P449" i="3" s="1"/>
  <c r="P470" i="3" a="1"/>
  <c r="P470" i="3" s="1"/>
  <c r="P480" i="3" a="1"/>
  <c r="P480" i="3" s="1"/>
  <c r="P487" i="3" a="1"/>
  <c r="P487" i="3" s="1"/>
  <c r="P442" i="3" a="1"/>
  <c r="P442" i="3" s="1"/>
  <c r="P445" i="3" a="1"/>
  <c r="P445" i="3" s="1"/>
  <c r="P455" i="3" a="1"/>
  <c r="P455" i="3" s="1"/>
  <c r="P460" i="3" a="1"/>
  <c r="P460" i="3" s="1"/>
  <c r="P485" i="3" a="1"/>
  <c r="P485" i="3" s="1"/>
  <c r="P493" i="3" a="1"/>
  <c r="P493" i="3" s="1"/>
  <c r="P494" i="3" a="1"/>
  <c r="P494" i="3" s="1"/>
  <c r="P477" i="3" a="1"/>
  <c r="P477" i="3" s="1"/>
  <c r="P510" i="3" a="1"/>
  <c r="P510" i="3" s="1"/>
  <c r="P529" i="3" a="1"/>
  <c r="P529" i="3" s="1"/>
  <c r="P538" i="3" a="1"/>
  <c r="P538" i="3" s="1"/>
  <c r="P544" i="3" a="1"/>
  <c r="P544" i="3" s="1"/>
  <c r="P52" i="3" a="1"/>
  <c r="P52" i="3" s="1"/>
  <c r="P498" i="3" a="1"/>
  <c r="P498" i="3" s="1"/>
  <c r="P543" i="3" a="1"/>
  <c r="P543" i="3" s="1"/>
  <c r="P53" i="3" a="1"/>
  <c r="P53" i="3" s="1"/>
  <c r="P495" i="3" a="1"/>
  <c r="P495" i="3" s="1"/>
  <c r="P512" i="3" a="1"/>
  <c r="P512" i="3" s="1"/>
  <c r="P527" i="3" a="1"/>
  <c r="P527" i="3" s="1"/>
  <c r="P532" i="3" a="1"/>
  <c r="P532" i="3" s="1"/>
  <c r="P533" i="3" a="1"/>
  <c r="P533" i="3" s="1"/>
  <c r="P54" i="3" a="1"/>
  <c r="P54" i="3" s="1"/>
  <c r="P47" i="3" a="1"/>
  <c r="P47" i="3" s="1"/>
  <c r="P504" i="3" a="1"/>
  <c r="P504" i="3" s="1"/>
  <c r="P505" i="3" a="1"/>
  <c r="P505" i="3" s="1"/>
  <c r="P537" i="3" a="1"/>
  <c r="P537" i="3" s="1"/>
  <c r="P503" i="3" a="1"/>
  <c r="P503" i="3" s="1"/>
  <c r="P528" i="3" a="1"/>
  <c r="P528" i="3" s="1"/>
  <c r="P542" i="3" a="1"/>
  <c r="P542" i="3" s="1"/>
  <c r="P497" i="3" a="1"/>
  <c r="P497" i="3" s="1"/>
  <c r="P522" i="3" a="1"/>
  <c r="P522" i="3" s="1"/>
  <c r="P523" i="3" a="1"/>
  <c r="P523" i="3" s="1"/>
  <c r="P452" i="3" a="1"/>
  <c r="P452" i="3" s="1"/>
  <c r="P499" i="3" a="1"/>
  <c r="P499" i="3" s="1"/>
  <c r="P515" i="3" a="1"/>
  <c r="P515" i="3" s="1"/>
  <c r="P524" i="3" a="1"/>
  <c r="P524" i="3" s="1"/>
  <c r="P540" i="3" a="1"/>
  <c r="P540" i="3" s="1"/>
  <c r="P492" i="3" a="1"/>
  <c r="P492" i="3" s="1"/>
  <c r="P545" i="3" a="1"/>
  <c r="P545" i="3" s="1"/>
  <c r="P462" i="3" a="1"/>
  <c r="P462" i="3" s="1"/>
  <c r="P517" i="3" a="1"/>
  <c r="P517" i="3" s="1"/>
  <c r="P535" i="3" a="1"/>
  <c r="P535" i="3" s="1"/>
  <c r="P417" i="3" a="1"/>
  <c r="P417" i="3" s="1"/>
  <c r="P530" i="3" a="1"/>
  <c r="P530" i="3" s="1"/>
  <c r="P49" i="3" a="1"/>
  <c r="P49" i="3" s="1"/>
  <c r="P539" i="3" a="1"/>
  <c r="P539" i="3" s="1"/>
  <c r="P509" i="3" a="1"/>
  <c r="P509" i="3" s="1"/>
  <c r="P50" i="3" a="1"/>
  <c r="P50" i="3" s="1"/>
  <c r="P467" i="3" a="1"/>
  <c r="P467" i="3" s="1"/>
  <c r="P48" i="3" a="1"/>
  <c r="P48" i="3" s="1"/>
  <c r="P518" i="3" a="1"/>
  <c r="P518" i="3" s="1"/>
  <c r="W29" i="3"/>
  <c r="W74" i="3" a="1"/>
  <c r="W74" i="3" s="1"/>
  <c r="W64" i="3" a="1"/>
  <c r="W64" i="3" s="1"/>
  <c r="W70" i="3" a="1"/>
  <c r="W70" i="3" s="1"/>
  <c r="W58" i="3" a="1"/>
  <c r="W58" i="3" s="1"/>
  <c r="W75" i="3" a="1"/>
  <c r="W75" i="3" s="1"/>
  <c r="W65" i="3" a="1"/>
  <c r="W65" i="3" s="1"/>
  <c r="W59" i="3" a="1"/>
  <c r="W59" i="3" s="1"/>
  <c r="W60" i="3" a="1"/>
  <c r="W60" i="3" s="1"/>
  <c r="W67" i="3" a="1"/>
  <c r="W67" i="3" s="1"/>
  <c r="W57" i="3" a="1"/>
  <c r="W57" i="3" s="1"/>
  <c r="W62" i="3" a="1"/>
  <c r="W62" i="3" s="1"/>
  <c r="W68" i="3" a="1"/>
  <c r="W68" i="3" s="1"/>
  <c r="W87" i="3" a="1"/>
  <c r="W87" i="3" s="1"/>
  <c r="W93" i="3" a="1"/>
  <c r="W93" i="3" s="1"/>
  <c r="W97" i="3" a="1"/>
  <c r="W97" i="3" s="1"/>
  <c r="W98" i="3" a="1"/>
  <c r="W98" i="3" s="1"/>
  <c r="W99" i="3" a="1"/>
  <c r="W99" i="3" s="1"/>
  <c r="W100" i="3" a="1"/>
  <c r="W100" i="3" s="1"/>
  <c r="W113" i="3" a="1"/>
  <c r="W113" i="3" s="1"/>
  <c r="W117" i="3" a="1"/>
  <c r="W117" i="3" s="1"/>
  <c r="W120" i="3" a="1"/>
  <c r="W120" i="3" s="1"/>
  <c r="W134" i="3" a="1"/>
  <c r="W134" i="3" s="1"/>
  <c r="W137" i="3" a="1"/>
  <c r="W137" i="3" s="1"/>
  <c r="W159" i="3" a="1"/>
  <c r="W159" i="3" s="1"/>
  <c r="W172" i="3" a="1"/>
  <c r="W172" i="3" s="1"/>
  <c r="W63" i="3" a="1"/>
  <c r="W63" i="3" s="1"/>
  <c r="W82" i="3" a="1"/>
  <c r="W82" i="3" s="1"/>
  <c r="W77" i="3" a="1"/>
  <c r="W77" i="3" s="1"/>
  <c r="W92" i="3" a="1"/>
  <c r="W92" i="3" s="1"/>
  <c r="W115" i="3" a="1"/>
  <c r="W115" i="3" s="1"/>
  <c r="W127" i="3" a="1"/>
  <c r="W127" i="3" s="1"/>
  <c r="W135" i="3" a="1"/>
  <c r="W135" i="3" s="1"/>
  <c r="W73" i="3" a="1"/>
  <c r="W73" i="3" s="1"/>
  <c r="W78" i="3" a="1"/>
  <c r="W78" i="3" s="1"/>
  <c r="W89" i="3" a="1"/>
  <c r="W89" i="3" s="1"/>
  <c r="W102" i="3" a="1"/>
  <c r="W102" i="3" s="1"/>
  <c r="W107" i="3" a="1"/>
  <c r="W107" i="3" s="1"/>
  <c r="W109" i="3" a="1"/>
  <c r="W109" i="3" s="1"/>
  <c r="W112" i="3" a="1"/>
  <c r="W112" i="3" s="1"/>
  <c r="W118" i="3" a="1"/>
  <c r="W118" i="3" s="1"/>
  <c r="W79" i="3" a="1"/>
  <c r="W79" i="3" s="1"/>
  <c r="W122" i="3" a="1"/>
  <c r="W122" i="3" s="1"/>
  <c r="W72" i="3" a="1"/>
  <c r="W72" i="3" s="1"/>
  <c r="W103" i="3" a="1"/>
  <c r="W103" i="3" s="1"/>
  <c r="W85" i="3" a="1"/>
  <c r="W85" i="3" s="1"/>
  <c r="W88" i="3" a="1"/>
  <c r="W88" i="3" s="1"/>
  <c r="W114" i="3" a="1"/>
  <c r="W114" i="3" s="1"/>
  <c r="W69" i="3" a="1"/>
  <c r="W69" i="3" s="1"/>
  <c r="W80" i="3" a="1"/>
  <c r="W80" i="3" s="1"/>
  <c r="W95" i="3" a="1"/>
  <c r="W95" i="3" s="1"/>
  <c r="W119" i="3" a="1"/>
  <c r="W119" i="3" s="1"/>
  <c r="W94" i="3" a="1"/>
  <c r="W94" i="3" s="1"/>
  <c r="W104" i="3" a="1"/>
  <c r="W104" i="3" s="1"/>
  <c r="W108" i="3" a="1"/>
  <c r="W108" i="3" s="1"/>
  <c r="W84" i="3" a="1"/>
  <c r="W84" i="3" s="1"/>
  <c r="W90" i="3" a="1"/>
  <c r="W90" i="3" s="1"/>
  <c r="W125" i="3" a="1"/>
  <c r="W125" i="3" s="1"/>
  <c r="W130" i="3" a="1"/>
  <c r="W130" i="3" s="1"/>
  <c r="W140" i="3" a="1"/>
  <c r="W140" i="3" s="1"/>
  <c r="W194" i="3" a="1"/>
  <c r="W194" i="3" s="1"/>
  <c r="W208" i="3" a="1"/>
  <c r="W208" i="3" s="1"/>
  <c r="W213" i="3" a="1"/>
  <c r="W213" i="3" s="1"/>
  <c r="W220" i="3" a="1"/>
  <c r="W220" i="3" s="1"/>
  <c r="W232" i="3" a="1"/>
  <c r="W232" i="3" s="1"/>
  <c r="W235" i="3" a="1"/>
  <c r="W235" i="3" s="1"/>
  <c r="W142" i="3" a="1"/>
  <c r="W142" i="3" s="1"/>
  <c r="W150" i="3" a="1"/>
  <c r="W150" i="3" s="1"/>
  <c r="W158" i="3" a="1"/>
  <c r="W158" i="3" s="1"/>
  <c r="W164" i="3" a="1"/>
  <c r="W164" i="3" s="1"/>
  <c r="W173" i="3" a="1"/>
  <c r="W173" i="3" s="1"/>
  <c r="W183" i="3" a="1"/>
  <c r="W183" i="3" s="1"/>
  <c r="W195" i="3" a="1"/>
  <c r="W195" i="3" s="1"/>
  <c r="W139" i="3" a="1"/>
  <c r="W139" i="3" s="1"/>
  <c r="W163" i="3" a="1"/>
  <c r="W163" i="3" s="1"/>
  <c r="W178" i="3" a="1"/>
  <c r="W178" i="3" s="1"/>
  <c r="W188" i="3" a="1"/>
  <c r="W188" i="3" s="1"/>
  <c r="W190" i="3" a="1"/>
  <c r="W190" i="3" s="1"/>
  <c r="W132" i="3" a="1"/>
  <c r="W132" i="3" s="1"/>
  <c r="W144" i="3" a="1"/>
  <c r="W144" i="3" s="1"/>
  <c r="W157" i="3" a="1"/>
  <c r="W157" i="3" s="1"/>
  <c r="W83" i="3" a="1"/>
  <c r="W83" i="3" s="1"/>
  <c r="W129" i="3" a="1"/>
  <c r="W129" i="3" s="1"/>
  <c r="W133" i="3" a="1"/>
  <c r="W133" i="3" s="1"/>
  <c r="W148" i="3" a="1"/>
  <c r="W148" i="3" s="1"/>
  <c r="W170" i="3" a="1"/>
  <c r="W170" i="3" s="1"/>
  <c r="W174" i="3" a="1"/>
  <c r="W174" i="3" s="1"/>
  <c r="W185" i="3" a="1"/>
  <c r="W185" i="3" s="1"/>
  <c r="W123" i="3" a="1"/>
  <c r="W123" i="3" s="1"/>
  <c r="W162" i="3" a="1"/>
  <c r="W162" i="3" s="1"/>
  <c r="W167" i="3" a="1"/>
  <c r="W167" i="3" s="1"/>
  <c r="W168" i="3" a="1"/>
  <c r="W168" i="3" s="1"/>
  <c r="W179" i="3" a="1"/>
  <c r="W179" i="3" s="1"/>
  <c r="W153" i="3" a="1"/>
  <c r="W153" i="3" s="1"/>
  <c r="W175" i="3" a="1"/>
  <c r="W175" i="3" s="1"/>
  <c r="W138" i="3" a="1"/>
  <c r="W138" i="3" s="1"/>
  <c r="W155" i="3" a="1"/>
  <c r="W155" i="3" s="1"/>
  <c r="W128" i="3" a="1"/>
  <c r="W128" i="3" s="1"/>
  <c r="W149" i="3" a="1"/>
  <c r="W149" i="3" s="1"/>
  <c r="W160" i="3" a="1"/>
  <c r="W160" i="3" s="1"/>
  <c r="W124" i="3" a="1"/>
  <c r="W124" i="3" s="1"/>
  <c r="W143" i="3" a="1"/>
  <c r="W143" i="3" s="1"/>
  <c r="W182" i="3" a="1"/>
  <c r="W182" i="3" s="1"/>
  <c r="W145" i="3" a="1"/>
  <c r="W145" i="3" s="1"/>
  <c r="W147" i="3" a="1"/>
  <c r="W147" i="3" s="1"/>
  <c r="W165" i="3" a="1"/>
  <c r="W165" i="3" s="1"/>
  <c r="W180" i="3" a="1"/>
  <c r="W180" i="3" s="1"/>
  <c r="W193" i="3" a="1"/>
  <c r="W193" i="3" s="1"/>
  <c r="W198" i="3" a="1"/>
  <c r="W198" i="3" s="1"/>
  <c r="W202" i="3" a="1"/>
  <c r="W202" i="3" s="1"/>
  <c r="W209" i="3" a="1"/>
  <c r="W209" i="3" s="1"/>
  <c r="W234" i="3" a="1"/>
  <c r="W234" i="3" s="1"/>
  <c r="W293" i="3" a="1"/>
  <c r="W293" i="3" s="1"/>
  <c r="W184" i="3" a="1"/>
  <c r="W184" i="3" s="1"/>
  <c r="W254" i="3" a="1"/>
  <c r="W254" i="3" s="1"/>
  <c r="W257" i="3" a="1"/>
  <c r="W257" i="3" s="1"/>
  <c r="W169" i="3" a="1"/>
  <c r="W169" i="3" s="1"/>
  <c r="W214" i="3" a="1"/>
  <c r="W214" i="3" s="1"/>
  <c r="W225" i="3" a="1"/>
  <c r="W225" i="3" s="1"/>
  <c r="W227" i="3" a="1"/>
  <c r="W227" i="3" s="1"/>
  <c r="W237" i="3" a="1"/>
  <c r="W237" i="3" s="1"/>
  <c r="W242" i="3" a="1"/>
  <c r="W242" i="3" s="1"/>
  <c r="W247" i="3" a="1"/>
  <c r="W247" i="3" s="1"/>
  <c r="W152" i="3" a="1"/>
  <c r="W152" i="3" s="1"/>
  <c r="W204" i="3" a="1"/>
  <c r="W204" i="3" s="1"/>
  <c r="W223" i="3" a="1"/>
  <c r="W223" i="3" s="1"/>
  <c r="W240" i="3" a="1"/>
  <c r="W240" i="3" s="1"/>
  <c r="W244" i="3" a="1"/>
  <c r="W244" i="3" s="1"/>
  <c r="W199" i="3" a="1"/>
  <c r="W199" i="3" s="1"/>
  <c r="W219" i="3" a="1"/>
  <c r="W219" i="3" s="1"/>
  <c r="W250" i="3" a="1"/>
  <c r="W250" i="3" s="1"/>
  <c r="W228" i="3" a="1"/>
  <c r="W228" i="3" s="1"/>
  <c r="W230" i="3" a="1"/>
  <c r="W230" i="3" s="1"/>
  <c r="W189" i="3" a="1"/>
  <c r="W189" i="3" s="1"/>
  <c r="W215" i="3" a="1"/>
  <c r="W215" i="3" s="1"/>
  <c r="W217" i="3" a="1"/>
  <c r="W217" i="3" s="1"/>
  <c r="W192" i="3" a="1"/>
  <c r="W192" i="3" s="1"/>
  <c r="W203" i="3" a="1"/>
  <c r="W203" i="3" s="1"/>
  <c r="W210" i="3" a="1"/>
  <c r="W210" i="3" s="1"/>
  <c r="W233" i="3" a="1"/>
  <c r="W233" i="3" s="1"/>
  <c r="W238" i="3" a="1"/>
  <c r="W238" i="3" s="1"/>
  <c r="W105" i="3" a="1"/>
  <c r="W105" i="3" s="1"/>
  <c r="W154" i="3" a="1"/>
  <c r="W154" i="3" s="1"/>
  <c r="W177" i="3" a="1"/>
  <c r="W177" i="3" s="1"/>
  <c r="W187" i="3" a="1"/>
  <c r="W187" i="3" s="1"/>
  <c r="W110" i="3" a="1"/>
  <c r="W110" i="3" s="1"/>
  <c r="W197" i="3" a="1"/>
  <c r="W197" i="3" s="1"/>
  <c r="W200" i="3" a="1"/>
  <c r="W200" i="3" s="1"/>
  <c r="W205" i="3" a="1"/>
  <c r="W205" i="3" s="1"/>
  <c r="W222" i="3" a="1"/>
  <c r="W222" i="3" s="1"/>
  <c r="W224" i="3" a="1"/>
  <c r="W224" i="3" s="1"/>
  <c r="W212" i="3" a="1"/>
  <c r="W212" i="3" s="1"/>
  <c r="W252" i="3" a="1"/>
  <c r="W252" i="3" s="1"/>
  <c r="W253" i="3" a="1"/>
  <c r="W253" i="3" s="1"/>
  <c r="W259" i="3" a="1"/>
  <c r="W259" i="3" s="1"/>
  <c r="W273" i="3" a="1"/>
  <c r="W273" i="3" s="1"/>
  <c r="W323" i="3" a="1"/>
  <c r="W323" i="3" s="1"/>
  <c r="W344" i="3" a="1"/>
  <c r="W344" i="3" s="1"/>
  <c r="W207" i="3" a="1"/>
  <c r="W207" i="3" s="1"/>
  <c r="W248" i="3" a="1"/>
  <c r="W248" i="3" s="1"/>
  <c r="W260" i="3" a="1"/>
  <c r="W260" i="3" s="1"/>
  <c r="W267" i="3" a="1"/>
  <c r="W267" i="3" s="1"/>
  <c r="W294" i="3" a="1"/>
  <c r="W294" i="3" s="1"/>
  <c r="W313" i="3" a="1"/>
  <c r="W313" i="3" s="1"/>
  <c r="W285" i="3" a="1"/>
  <c r="W285" i="3" s="1"/>
  <c r="W290" i="3" a="1"/>
  <c r="W290" i="3" s="1"/>
  <c r="W299" i="3" a="1"/>
  <c r="W299" i="3" s="1"/>
  <c r="W308" i="3" a="1"/>
  <c r="W308" i="3" s="1"/>
  <c r="W249" i="3" a="1"/>
  <c r="W249" i="3" s="1"/>
  <c r="W268" i="3" a="1"/>
  <c r="W268" i="3" s="1"/>
  <c r="W279" i="3" a="1"/>
  <c r="W279" i="3" s="1"/>
  <c r="W282" i="3" a="1"/>
  <c r="W282" i="3" s="1"/>
  <c r="W297" i="3" a="1"/>
  <c r="W297" i="3" s="1"/>
  <c r="W309" i="3" a="1"/>
  <c r="W309" i="3" s="1"/>
  <c r="W269" i="3" a="1"/>
  <c r="W269" i="3" s="1"/>
  <c r="W304" i="3" a="1"/>
  <c r="W304" i="3" s="1"/>
  <c r="W218" i="3" a="1"/>
  <c r="W218" i="3" s="1"/>
  <c r="W243" i="3" a="1"/>
  <c r="W243" i="3" s="1"/>
  <c r="W255" i="3" a="1"/>
  <c r="W255" i="3" s="1"/>
  <c r="W262" i="3" a="1"/>
  <c r="W262" i="3" s="1"/>
  <c r="W272" i="3" a="1"/>
  <c r="W272" i="3" s="1"/>
  <c r="W287" i="3" a="1"/>
  <c r="W287" i="3" s="1"/>
  <c r="W295" i="3" a="1"/>
  <c r="W295" i="3" s="1"/>
  <c r="W263" i="3" a="1"/>
  <c r="W263" i="3" s="1"/>
  <c r="W270" i="3" a="1"/>
  <c r="W270" i="3" s="1"/>
  <c r="W302" i="3" a="1"/>
  <c r="W302" i="3" s="1"/>
  <c r="W274" i="3" a="1"/>
  <c r="W274" i="3" s="1"/>
  <c r="W275" i="3" a="1"/>
  <c r="W275" i="3" s="1"/>
  <c r="W278" i="3" a="1"/>
  <c r="W278" i="3" s="1"/>
  <c r="W284" i="3" a="1"/>
  <c r="W284" i="3" s="1"/>
  <c r="W300" i="3" a="1"/>
  <c r="W300" i="3" s="1"/>
  <c r="W305" i="3" a="1"/>
  <c r="W305" i="3" s="1"/>
  <c r="W229" i="3" a="1"/>
  <c r="W229" i="3" s="1"/>
  <c r="W239" i="3" a="1"/>
  <c r="W239" i="3" s="1"/>
  <c r="W264" i="3" a="1"/>
  <c r="W264" i="3" s="1"/>
  <c r="W288" i="3" a="1"/>
  <c r="W288" i="3" s="1"/>
  <c r="W292" i="3" a="1"/>
  <c r="W292" i="3" s="1"/>
  <c r="W245" i="3" a="1"/>
  <c r="W245" i="3" s="1"/>
  <c r="W298" i="3" a="1"/>
  <c r="W298" i="3" s="1"/>
  <c r="W258" i="3" a="1"/>
  <c r="W258" i="3" s="1"/>
  <c r="W265" i="3" a="1"/>
  <c r="W265" i="3" s="1"/>
  <c r="W335" i="3" a="1"/>
  <c r="W335" i="3" s="1"/>
  <c r="W354" i="3" a="1"/>
  <c r="W354" i="3" s="1"/>
  <c r="W359" i="3" a="1"/>
  <c r="W359" i="3" s="1"/>
  <c r="W378" i="3" a="1"/>
  <c r="W378" i="3" s="1"/>
  <c r="W410" i="3" a="1"/>
  <c r="W410" i="3" s="1"/>
  <c r="W423" i="3" a="1"/>
  <c r="W423" i="3" s="1"/>
  <c r="W312" i="3" a="1"/>
  <c r="W312" i="3" s="1"/>
  <c r="W324" i="3" a="1"/>
  <c r="W324" i="3" s="1"/>
  <c r="W333" i="3" a="1"/>
  <c r="W333" i="3" s="1"/>
  <c r="W347" i="3" a="1"/>
  <c r="W347" i="3" s="1"/>
  <c r="W348" i="3" a="1"/>
  <c r="W348" i="3" s="1"/>
  <c r="W357" i="3" a="1"/>
  <c r="W357" i="3" s="1"/>
  <c r="W372" i="3" a="1"/>
  <c r="W372" i="3" s="1"/>
  <c r="W289" i="3" a="1"/>
  <c r="W289" i="3" s="1"/>
  <c r="W338" i="3" a="1"/>
  <c r="W338" i="3" s="1"/>
  <c r="W345" i="3" a="1"/>
  <c r="W345" i="3" s="1"/>
  <c r="W365" i="3" a="1"/>
  <c r="W365" i="3" s="1"/>
  <c r="W349" i="3" a="1"/>
  <c r="W349" i="3" s="1"/>
  <c r="W364" i="3" a="1"/>
  <c r="W364" i="3" s="1"/>
  <c r="W314" i="3" a="1"/>
  <c r="W314" i="3" s="1"/>
  <c r="W317" i="3" a="1"/>
  <c r="W317" i="3" s="1"/>
  <c r="W329" i="3" a="1"/>
  <c r="W329" i="3" s="1"/>
  <c r="W342" i="3" a="1"/>
  <c r="W342" i="3" s="1"/>
  <c r="W343" i="3" a="1"/>
  <c r="W343" i="3" s="1"/>
  <c r="W350" i="3" a="1"/>
  <c r="W350" i="3" s="1"/>
  <c r="W363" i="3" a="1"/>
  <c r="W363" i="3" s="1"/>
  <c r="W327" i="3" a="1"/>
  <c r="W327" i="3" s="1"/>
  <c r="W339" i="3" a="1"/>
  <c r="W339" i="3" s="1"/>
  <c r="W355" i="3" a="1"/>
  <c r="W355" i="3" s="1"/>
  <c r="W358" i="3" a="1"/>
  <c r="W358" i="3" s="1"/>
  <c r="W325" i="3" a="1"/>
  <c r="W325" i="3" s="1"/>
  <c r="W334" i="3" a="1"/>
  <c r="W334" i="3" s="1"/>
  <c r="W319" i="3" a="1"/>
  <c r="W319" i="3" s="1"/>
  <c r="W360" i="3" a="1"/>
  <c r="W360" i="3" s="1"/>
  <c r="W307" i="3" a="1"/>
  <c r="W307" i="3" s="1"/>
  <c r="W320" i="3" a="1"/>
  <c r="W320" i="3" s="1"/>
  <c r="W322" i="3" a="1"/>
  <c r="W322" i="3" s="1"/>
  <c r="W332" i="3" a="1"/>
  <c r="W332" i="3" s="1"/>
  <c r="W352" i="3" a="1"/>
  <c r="W352" i="3" s="1"/>
  <c r="W283" i="3" a="1"/>
  <c r="W283" i="3" s="1"/>
  <c r="W310" i="3" a="1"/>
  <c r="W310" i="3" s="1"/>
  <c r="W330" i="3" a="1"/>
  <c r="W330" i="3" s="1"/>
  <c r="W337" i="3" a="1"/>
  <c r="W337" i="3" s="1"/>
  <c r="W353" i="3" a="1"/>
  <c r="W353" i="3" s="1"/>
  <c r="W362" i="3" a="1"/>
  <c r="W362" i="3" s="1"/>
  <c r="W280" i="3" a="1"/>
  <c r="W280" i="3" s="1"/>
  <c r="W328" i="3" a="1"/>
  <c r="W328" i="3" s="1"/>
  <c r="W340" i="3" a="1"/>
  <c r="W340" i="3" s="1"/>
  <c r="W368" i="3" a="1"/>
  <c r="W368" i="3" s="1"/>
  <c r="W367" i="3" a="1"/>
  <c r="W367" i="3" s="1"/>
  <c r="W373" i="3" a="1"/>
  <c r="W373" i="3" s="1"/>
  <c r="W390" i="3" a="1"/>
  <c r="W390" i="3" s="1"/>
  <c r="W397" i="3" a="1"/>
  <c r="W397" i="3" s="1"/>
  <c r="W404" i="3" a="1"/>
  <c r="W404" i="3" s="1"/>
  <c r="W408" i="3" a="1"/>
  <c r="W408" i="3" s="1"/>
  <c r="W424" i="3" a="1"/>
  <c r="W424" i="3" s="1"/>
  <c r="W439" i="3" a="1"/>
  <c r="W439" i="3" s="1"/>
  <c r="W457" i="3" a="1"/>
  <c r="W457" i="3" s="1"/>
  <c r="W462" i="3" a="1"/>
  <c r="W462" i="3" s="1"/>
  <c r="W467" i="3" a="1"/>
  <c r="W467" i="3" s="1"/>
  <c r="W303" i="3" a="1"/>
  <c r="W303" i="3" s="1"/>
  <c r="W315" i="3" a="1"/>
  <c r="W315" i="3" s="1"/>
  <c r="W369" i="3" a="1"/>
  <c r="W369" i="3" s="1"/>
  <c r="W382" i="3" a="1"/>
  <c r="W382" i="3" s="1"/>
  <c r="W415" i="3" a="1"/>
  <c r="W415" i="3" s="1"/>
  <c r="W422" i="3" a="1"/>
  <c r="W422" i="3" s="1"/>
  <c r="W374" i="3" a="1"/>
  <c r="W374" i="3" s="1"/>
  <c r="W387" i="3" a="1"/>
  <c r="W387" i="3" s="1"/>
  <c r="W370" i="3" a="1"/>
  <c r="W370" i="3" s="1"/>
  <c r="W384" i="3" a="1"/>
  <c r="W384" i="3" s="1"/>
  <c r="W392" i="3" a="1"/>
  <c r="W392" i="3" s="1"/>
  <c r="W400" i="3" a="1"/>
  <c r="W400" i="3" s="1"/>
  <c r="W407" i="3" a="1"/>
  <c r="W407" i="3" s="1"/>
  <c r="W414" i="3" a="1"/>
  <c r="W414" i="3" s="1"/>
  <c r="W430" i="3" a="1"/>
  <c r="W430" i="3" s="1"/>
  <c r="W375" i="3" a="1"/>
  <c r="W375" i="3" s="1"/>
  <c r="W389" i="3" a="1"/>
  <c r="W389" i="3" s="1"/>
  <c r="W394" i="3" a="1"/>
  <c r="W394" i="3" s="1"/>
  <c r="W403" i="3" a="1"/>
  <c r="W403" i="3" s="1"/>
  <c r="W420" i="3" a="1"/>
  <c r="W420" i="3" s="1"/>
  <c r="W429" i="3" a="1"/>
  <c r="W429" i="3" s="1"/>
  <c r="W377" i="3" a="1"/>
  <c r="W377" i="3" s="1"/>
  <c r="W413" i="3" a="1"/>
  <c r="W413" i="3" s="1"/>
  <c r="W318" i="3" a="1"/>
  <c r="W318" i="3" s="1"/>
  <c r="W379" i="3" a="1"/>
  <c r="W379" i="3" s="1"/>
  <c r="W409" i="3" a="1"/>
  <c r="W409" i="3" s="1"/>
  <c r="W419" i="3" a="1"/>
  <c r="W419" i="3" s="1"/>
  <c r="W428" i="3" a="1"/>
  <c r="W428" i="3" s="1"/>
  <c r="W277" i="3" a="1"/>
  <c r="W277" i="3" s="1"/>
  <c r="W380" i="3" a="1"/>
  <c r="W380" i="3" s="1"/>
  <c r="W383" i="3" a="1"/>
  <c r="W383" i="3" s="1"/>
  <c r="W388" i="3" a="1"/>
  <c r="W388" i="3" s="1"/>
  <c r="W399" i="3" a="1"/>
  <c r="W399" i="3" s="1"/>
  <c r="W402" i="3" a="1"/>
  <c r="W402" i="3" s="1"/>
  <c r="W418" i="3" a="1"/>
  <c r="W418" i="3" s="1"/>
  <c r="W398" i="3" a="1"/>
  <c r="W398" i="3" s="1"/>
  <c r="W412" i="3" a="1"/>
  <c r="W412" i="3" s="1"/>
  <c r="W417" i="3" a="1"/>
  <c r="W417" i="3" s="1"/>
  <c r="W427" i="3" a="1"/>
  <c r="W427" i="3" s="1"/>
  <c r="W385" i="3" a="1"/>
  <c r="W385" i="3" s="1"/>
  <c r="W393" i="3" a="1"/>
  <c r="W393" i="3" s="1"/>
  <c r="W405" i="3" a="1"/>
  <c r="W405" i="3" s="1"/>
  <c r="W395" i="3" a="1"/>
  <c r="W395" i="3" s="1"/>
  <c r="W500" i="3" a="1"/>
  <c r="W500" i="3" s="1"/>
  <c r="W512" i="3" a="1"/>
  <c r="W512" i="3" s="1"/>
  <c r="W518" i="3" a="1"/>
  <c r="W518" i="3" s="1"/>
  <c r="W535" i="3" a="1"/>
  <c r="W535" i="3" s="1"/>
  <c r="W537" i="3" a="1"/>
  <c r="W537" i="3" s="1"/>
  <c r="W52" i="3" a="1"/>
  <c r="W52" i="3" s="1"/>
  <c r="W440" i="3" a="1"/>
  <c r="W440" i="3" s="1"/>
  <c r="W447" i="3" a="1"/>
  <c r="W447" i="3" s="1"/>
  <c r="W488" i="3" a="1"/>
  <c r="W488" i="3" s="1"/>
  <c r="W524" i="3" a="1"/>
  <c r="W524" i="3" s="1"/>
  <c r="W443" i="3" a="1"/>
  <c r="W443" i="3" s="1"/>
  <c r="W454" i="3" a="1"/>
  <c r="W454" i="3" s="1"/>
  <c r="W499" i="3" a="1"/>
  <c r="W499" i="3" s="1"/>
  <c r="W505" i="3" a="1"/>
  <c r="W505" i="3" s="1"/>
  <c r="W517" i="3" a="1"/>
  <c r="W517" i="3" s="1"/>
  <c r="W523" i="3" a="1"/>
  <c r="W523" i="3" s="1"/>
  <c r="W433" i="3" a="1"/>
  <c r="W433" i="3" s="1"/>
  <c r="W434" i="3" a="1"/>
  <c r="W434" i="3" s="1"/>
  <c r="W437" i="3" a="1"/>
  <c r="W437" i="3" s="1"/>
  <c r="W450" i="3" a="1"/>
  <c r="W450" i="3" s="1"/>
  <c r="W463" i="3" a="1"/>
  <c r="W463" i="3" s="1"/>
  <c r="W468" i="3" a="1"/>
  <c r="W468" i="3" s="1"/>
  <c r="W478" i="3" a="1"/>
  <c r="W478" i="3" s="1"/>
  <c r="W483" i="3" a="1"/>
  <c r="W483" i="3" s="1"/>
  <c r="W487" i="3" a="1"/>
  <c r="W487" i="3" s="1"/>
  <c r="W432" i="3" a="1"/>
  <c r="W432" i="3" s="1"/>
  <c r="W470" i="3" a="1"/>
  <c r="W470" i="3" s="1"/>
  <c r="W498" i="3" a="1"/>
  <c r="W498" i="3" s="1"/>
  <c r="W453" i="3" a="1"/>
  <c r="W453" i="3" s="1"/>
  <c r="W458" i="3" a="1"/>
  <c r="W458" i="3" s="1"/>
  <c r="W474" i="3" a="1"/>
  <c r="W474" i="3" s="1"/>
  <c r="W484" i="3" a="1"/>
  <c r="W484" i="3" s="1"/>
  <c r="W492" i="3" a="1"/>
  <c r="W492" i="3" s="1"/>
  <c r="W493" i="3" a="1"/>
  <c r="W493" i="3" s="1"/>
  <c r="W494" i="3" a="1"/>
  <c r="W494" i="3" s="1"/>
  <c r="W465" i="3" a="1"/>
  <c r="W465" i="3" s="1"/>
  <c r="W472" i="3" a="1"/>
  <c r="W472" i="3" s="1"/>
  <c r="W485" i="3" a="1"/>
  <c r="W485" i="3" s="1"/>
  <c r="W435" i="3" a="1"/>
  <c r="W435" i="3" s="1"/>
  <c r="W438" i="3" a="1"/>
  <c r="W438" i="3" s="1"/>
  <c r="W442" i="3" a="1"/>
  <c r="W442" i="3" s="1"/>
  <c r="W449" i="3" a="1"/>
  <c r="W449" i="3" s="1"/>
  <c r="W455" i="3" a="1"/>
  <c r="W455" i="3" s="1"/>
  <c r="W480" i="3" a="1"/>
  <c r="W480" i="3" s="1"/>
  <c r="W477" i="3" a="1"/>
  <c r="W477" i="3" s="1"/>
  <c r="W445" i="3" a="1"/>
  <c r="W445" i="3" s="1"/>
  <c r="W452" i="3" a="1"/>
  <c r="W452" i="3" s="1"/>
  <c r="W490" i="3" a="1"/>
  <c r="W490" i="3" s="1"/>
  <c r="W460" i="3" a="1"/>
  <c r="W460" i="3" s="1"/>
  <c r="W464" i="3" a="1"/>
  <c r="W464" i="3" s="1"/>
  <c r="W469" i="3" a="1"/>
  <c r="W469" i="3" s="1"/>
  <c r="W479" i="3" a="1"/>
  <c r="W479" i="3" s="1"/>
  <c r="W514" i="3" a="1"/>
  <c r="W514" i="3" s="1"/>
  <c r="W543" i="3" a="1"/>
  <c r="W543" i="3" s="1"/>
  <c r="W425" i="3" a="1"/>
  <c r="W425" i="3" s="1"/>
  <c r="W502" i="3" a="1"/>
  <c r="W502" i="3" s="1"/>
  <c r="W515" i="3" a="1"/>
  <c r="W515" i="3" s="1"/>
  <c r="W532" i="3" a="1"/>
  <c r="W532" i="3" s="1"/>
  <c r="W533" i="3" a="1"/>
  <c r="W533" i="3" s="1"/>
  <c r="W50" i="3" a="1"/>
  <c r="W50" i="3" s="1"/>
  <c r="W482" i="3" a="1"/>
  <c r="W482" i="3" s="1"/>
  <c r="W507" i="3" a="1"/>
  <c r="W507" i="3" s="1"/>
  <c r="W542" i="3" a="1"/>
  <c r="W542" i="3" s="1"/>
  <c r="W459" i="3" a="1"/>
  <c r="W459" i="3" s="1"/>
  <c r="W473" i="3" a="1"/>
  <c r="W473" i="3" s="1"/>
  <c r="W508" i="3" a="1"/>
  <c r="W508" i="3" s="1"/>
  <c r="W545" i="3" a="1"/>
  <c r="W545" i="3" s="1"/>
  <c r="W489" i="3" a="1"/>
  <c r="W489" i="3" s="1"/>
  <c r="W495" i="3" a="1"/>
  <c r="W495" i="3" s="1"/>
  <c r="W509" i="3" a="1"/>
  <c r="W509" i="3" s="1"/>
  <c r="W510" i="3" a="1"/>
  <c r="W510" i="3" s="1"/>
  <c r="W525" i="3" a="1"/>
  <c r="W525" i="3" s="1"/>
  <c r="W540" i="3" a="1"/>
  <c r="W540" i="3" s="1"/>
  <c r="W475" i="3" a="1"/>
  <c r="W475" i="3" s="1"/>
  <c r="W503" i="3" a="1"/>
  <c r="W503" i="3" s="1"/>
  <c r="W504" i="3" a="1"/>
  <c r="W504" i="3" s="1"/>
  <c r="W519" i="3" a="1"/>
  <c r="W519" i="3" s="1"/>
  <c r="W53" i="3" a="1"/>
  <c r="W53" i="3" s="1"/>
  <c r="W497" i="3" a="1"/>
  <c r="W497" i="3" s="1"/>
  <c r="W520" i="3" a="1"/>
  <c r="W520" i="3" s="1"/>
  <c r="W530" i="3" a="1"/>
  <c r="W530" i="3" s="1"/>
  <c r="W534" i="3" a="1"/>
  <c r="W534" i="3" s="1"/>
  <c r="W539" i="3" a="1"/>
  <c r="W539" i="3" s="1"/>
  <c r="W54" i="3" a="1"/>
  <c r="W54" i="3" s="1"/>
  <c r="W448" i="3" a="1"/>
  <c r="W448" i="3" s="1"/>
  <c r="W527" i="3" a="1"/>
  <c r="W527" i="3" s="1"/>
  <c r="W529" i="3" a="1"/>
  <c r="W529" i="3" s="1"/>
  <c r="W544" i="3" a="1"/>
  <c r="W544" i="3" s="1"/>
  <c r="W55" i="3" a="1"/>
  <c r="W55" i="3" s="1"/>
  <c r="W513" i="3" a="1"/>
  <c r="W513" i="3" s="1"/>
  <c r="W538" i="3" a="1"/>
  <c r="W538" i="3" s="1"/>
  <c r="W48" i="3" a="1"/>
  <c r="W48" i="3" s="1"/>
  <c r="W444" i="3" a="1"/>
  <c r="W444" i="3" s="1"/>
  <c r="W47" i="3" a="1"/>
  <c r="W47" i="3" s="1"/>
  <c r="W49" i="3" a="1"/>
  <c r="W49" i="3" s="1"/>
  <c r="W522" i="3" a="1"/>
  <c r="W522" i="3" s="1"/>
  <c r="W528" i="3" a="1"/>
  <c r="W528" i="3" s="1"/>
  <c r="K29" i="3"/>
  <c r="K58" i="3" a="1"/>
  <c r="K58" i="3" s="1"/>
  <c r="K64" i="3" a="1"/>
  <c r="K64" i="3" s="1"/>
  <c r="K70" i="3" a="1"/>
  <c r="K70" i="3" s="1"/>
  <c r="K82" i="3" a="1"/>
  <c r="K82" i="3" s="1"/>
  <c r="K65" i="3" a="1"/>
  <c r="K65" i="3" s="1"/>
  <c r="K75" i="3" a="1"/>
  <c r="K75" i="3" s="1"/>
  <c r="K79" i="3" a="1"/>
  <c r="K79" i="3" s="1"/>
  <c r="K80" i="3" a="1"/>
  <c r="K80" i="3" s="1"/>
  <c r="K59" i="3" a="1"/>
  <c r="K59" i="3" s="1"/>
  <c r="K60" i="3" a="1"/>
  <c r="K60" i="3" s="1"/>
  <c r="K57" i="3" a="1"/>
  <c r="K57" i="3" s="1"/>
  <c r="K62" i="3" a="1"/>
  <c r="K62" i="3" s="1"/>
  <c r="K63" i="3" a="1"/>
  <c r="K63" i="3" s="1"/>
  <c r="K67" i="3" a="1"/>
  <c r="K67" i="3" s="1"/>
  <c r="K98" i="3" a="1"/>
  <c r="K98" i="3" s="1"/>
  <c r="K99" i="3" a="1"/>
  <c r="K99" i="3" s="1"/>
  <c r="K100" i="3" a="1"/>
  <c r="K100" i="3" s="1"/>
  <c r="K140" i="3" a="1"/>
  <c r="K140" i="3" s="1"/>
  <c r="K152" i="3" a="1"/>
  <c r="K152" i="3" s="1"/>
  <c r="K177" i="3" a="1"/>
  <c r="K177" i="3" s="1"/>
  <c r="K74" i="3" a="1"/>
  <c r="K74" i="3" s="1"/>
  <c r="K78" i="3" a="1"/>
  <c r="K78" i="3" s="1"/>
  <c r="K109" i="3" a="1"/>
  <c r="K109" i="3" s="1"/>
  <c r="K127" i="3" a="1"/>
  <c r="K127" i="3" s="1"/>
  <c r="K68" i="3" a="1"/>
  <c r="K68" i="3" s="1"/>
  <c r="K85" i="3" a="1"/>
  <c r="K85" i="3" s="1"/>
  <c r="K107" i="3" a="1"/>
  <c r="K107" i="3" s="1"/>
  <c r="K118" i="3" a="1"/>
  <c r="K118" i="3" s="1"/>
  <c r="K88" i="3" a="1"/>
  <c r="K88" i="3" s="1"/>
  <c r="K95" i="3" a="1"/>
  <c r="K95" i="3" s="1"/>
  <c r="K102" i="3" a="1"/>
  <c r="K102" i="3" s="1"/>
  <c r="K112" i="3" a="1"/>
  <c r="K112" i="3" s="1"/>
  <c r="K128" i="3" a="1"/>
  <c r="K128" i="3" s="1"/>
  <c r="K84" i="3" a="1"/>
  <c r="K84" i="3" s="1"/>
  <c r="K94" i="3" a="1"/>
  <c r="K94" i="3" s="1"/>
  <c r="K114" i="3" a="1"/>
  <c r="K114" i="3" s="1"/>
  <c r="K73" i="3" a="1"/>
  <c r="K73" i="3" s="1"/>
  <c r="K103" i="3" a="1"/>
  <c r="K103" i="3" s="1"/>
  <c r="K122" i="3" a="1"/>
  <c r="K122" i="3" s="1"/>
  <c r="K83" i="3" a="1"/>
  <c r="K83" i="3" s="1"/>
  <c r="K108" i="3" a="1"/>
  <c r="K108" i="3" s="1"/>
  <c r="K119" i="3" a="1"/>
  <c r="K119" i="3" s="1"/>
  <c r="K90" i="3" a="1"/>
  <c r="K90" i="3" s="1"/>
  <c r="K93" i="3" a="1"/>
  <c r="K93" i="3" s="1"/>
  <c r="K104" i="3" a="1"/>
  <c r="K104" i="3" s="1"/>
  <c r="K72" i="3" a="1"/>
  <c r="K72" i="3" s="1"/>
  <c r="K87" i="3" a="1"/>
  <c r="K87" i="3" s="1"/>
  <c r="K110" i="3" a="1"/>
  <c r="K110" i="3" s="1"/>
  <c r="K113" i="3" a="1"/>
  <c r="K113" i="3" s="1"/>
  <c r="K92" i="3" a="1"/>
  <c r="K92" i="3" s="1"/>
  <c r="K69" i="3" a="1"/>
  <c r="K69" i="3" s="1"/>
  <c r="K97" i="3" a="1"/>
  <c r="K97" i="3" s="1"/>
  <c r="K105" i="3" a="1"/>
  <c r="K105" i="3" s="1"/>
  <c r="K115" i="3" a="1"/>
  <c r="K115" i="3" s="1"/>
  <c r="K117" i="3" a="1"/>
  <c r="K117" i="3" s="1"/>
  <c r="K120" i="3" a="1"/>
  <c r="K120" i="3" s="1"/>
  <c r="K139" i="3" a="1"/>
  <c r="K139" i="3" s="1"/>
  <c r="K144" i="3" a="1"/>
  <c r="K144" i="3" s="1"/>
  <c r="K162" i="3" a="1"/>
  <c r="K162" i="3" s="1"/>
  <c r="K167" i="3" a="1"/>
  <c r="K167" i="3" s="1"/>
  <c r="K178" i="3" a="1"/>
  <c r="K178" i="3" s="1"/>
  <c r="K183" i="3" a="1"/>
  <c r="K183" i="3" s="1"/>
  <c r="K200" i="3" a="1"/>
  <c r="K200" i="3" s="1"/>
  <c r="K210" i="3" a="1"/>
  <c r="K210" i="3" s="1"/>
  <c r="K219" i="3" a="1"/>
  <c r="K219" i="3" s="1"/>
  <c r="K234" i="3" a="1"/>
  <c r="K234" i="3" s="1"/>
  <c r="K239" i="3" a="1"/>
  <c r="K239" i="3" s="1"/>
  <c r="K77" i="3" a="1"/>
  <c r="K77" i="3" s="1"/>
  <c r="K124" i="3" a="1"/>
  <c r="K124" i="3" s="1"/>
  <c r="K133" i="3" a="1"/>
  <c r="K133" i="3" s="1"/>
  <c r="K135" i="3" a="1"/>
  <c r="K135" i="3" s="1"/>
  <c r="K185" i="3" a="1"/>
  <c r="K185" i="3" s="1"/>
  <c r="K198" i="3" a="1"/>
  <c r="K198" i="3" s="1"/>
  <c r="K130" i="3" a="1"/>
  <c r="K130" i="3" s="1"/>
  <c r="K138" i="3" a="1"/>
  <c r="K138" i="3" s="1"/>
  <c r="K148" i="3" a="1"/>
  <c r="K148" i="3" s="1"/>
  <c r="K155" i="3" a="1"/>
  <c r="K155" i="3" s="1"/>
  <c r="K170" i="3" a="1"/>
  <c r="K170" i="3" s="1"/>
  <c r="K174" i="3" a="1"/>
  <c r="K174" i="3" s="1"/>
  <c r="K192" i="3" a="1"/>
  <c r="K192" i="3" s="1"/>
  <c r="K199" i="3" a="1"/>
  <c r="K199" i="3" s="1"/>
  <c r="K153" i="3" a="1"/>
  <c r="K153" i="3" s="1"/>
  <c r="K160" i="3" a="1"/>
  <c r="K160" i="3" s="1"/>
  <c r="K179" i="3" a="1"/>
  <c r="K179" i="3" s="1"/>
  <c r="K143" i="3" a="1"/>
  <c r="K143" i="3" s="1"/>
  <c r="K184" i="3" a="1"/>
  <c r="K184" i="3" s="1"/>
  <c r="K125" i="3" a="1"/>
  <c r="K125" i="3" s="1"/>
  <c r="K132" i="3" a="1"/>
  <c r="K132" i="3" s="1"/>
  <c r="K159" i="3" a="1"/>
  <c r="K159" i="3" s="1"/>
  <c r="K175" i="3" a="1"/>
  <c r="K175" i="3" s="1"/>
  <c r="K187" i="3" a="1"/>
  <c r="K187" i="3" s="1"/>
  <c r="K129" i="3" a="1"/>
  <c r="K129" i="3" s="1"/>
  <c r="K134" i="3" a="1"/>
  <c r="K134" i="3" s="1"/>
  <c r="K149" i="3" a="1"/>
  <c r="K149" i="3" s="1"/>
  <c r="K165" i="3" a="1"/>
  <c r="K165" i="3" s="1"/>
  <c r="K182" i="3" a="1"/>
  <c r="K182" i="3" s="1"/>
  <c r="K89" i="3" a="1"/>
  <c r="K89" i="3" s="1"/>
  <c r="K158" i="3" a="1"/>
  <c r="K158" i="3" s="1"/>
  <c r="K137" i="3" a="1"/>
  <c r="K137" i="3" s="1"/>
  <c r="K145" i="3" a="1"/>
  <c r="K145" i="3" s="1"/>
  <c r="K154" i="3" a="1"/>
  <c r="K154" i="3" s="1"/>
  <c r="K164" i="3" a="1"/>
  <c r="K164" i="3" s="1"/>
  <c r="K169" i="3" a="1"/>
  <c r="K169" i="3" s="1"/>
  <c r="K180" i="3" a="1"/>
  <c r="K180" i="3" s="1"/>
  <c r="K123" i="3" a="1"/>
  <c r="K123" i="3" s="1"/>
  <c r="K147" i="3" a="1"/>
  <c r="K147" i="3" s="1"/>
  <c r="K172" i="3" a="1"/>
  <c r="K172" i="3" s="1"/>
  <c r="K157" i="3" a="1"/>
  <c r="K157" i="3" s="1"/>
  <c r="K163" i="3" a="1"/>
  <c r="K163" i="3" s="1"/>
  <c r="K168" i="3" a="1"/>
  <c r="K168" i="3" s="1"/>
  <c r="K225" i="3" a="1"/>
  <c r="K225" i="3" s="1"/>
  <c r="K244" i="3" a="1"/>
  <c r="K244" i="3" s="1"/>
  <c r="K274" i="3" a="1"/>
  <c r="K274" i="3" s="1"/>
  <c r="K287" i="3" a="1"/>
  <c r="K287" i="3" s="1"/>
  <c r="K289" i="3" a="1"/>
  <c r="K289" i="3" s="1"/>
  <c r="K142" i="3" a="1"/>
  <c r="K142" i="3" s="1"/>
  <c r="K194" i="3" a="1"/>
  <c r="K194" i="3" s="1"/>
  <c r="K223" i="3" a="1"/>
  <c r="K223" i="3" s="1"/>
  <c r="K232" i="3" a="1"/>
  <c r="K232" i="3" s="1"/>
  <c r="K250" i="3" a="1"/>
  <c r="K250" i="3" s="1"/>
  <c r="K252" i="3" a="1"/>
  <c r="K252" i="3" s="1"/>
  <c r="K230" i="3" a="1"/>
  <c r="K230" i="3" s="1"/>
  <c r="K237" i="3" a="1"/>
  <c r="K237" i="3" s="1"/>
  <c r="K240" i="3" a="1"/>
  <c r="K240" i="3" s="1"/>
  <c r="K208" i="3" a="1"/>
  <c r="K208" i="3" s="1"/>
  <c r="K213" i="3" a="1"/>
  <c r="K213" i="3" s="1"/>
  <c r="K215" i="3" a="1"/>
  <c r="K215" i="3" s="1"/>
  <c r="K217" i="3" a="1"/>
  <c r="K217" i="3" s="1"/>
  <c r="K188" i="3" a="1"/>
  <c r="K188" i="3" s="1"/>
  <c r="K195" i="3" a="1"/>
  <c r="K195" i="3" s="1"/>
  <c r="K203" i="3" a="1"/>
  <c r="K203" i="3" s="1"/>
  <c r="K228" i="3" a="1"/>
  <c r="K228" i="3" s="1"/>
  <c r="K235" i="3" a="1"/>
  <c r="K235" i="3" s="1"/>
  <c r="K233" i="3" a="1"/>
  <c r="K233" i="3" s="1"/>
  <c r="K238" i="3" a="1"/>
  <c r="K238" i="3" s="1"/>
  <c r="K190" i="3" a="1"/>
  <c r="K190" i="3" s="1"/>
  <c r="K205" i="3" a="1"/>
  <c r="K205" i="3" s="1"/>
  <c r="K224" i="3" a="1"/>
  <c r="K224" i="3" s="1"/>
  <c r="K243" i="3" a="1"/>
  <c r="K243" i="3" s="1"/>
  <c r="K249" i="3" a="1"/>
  <c r="K249" i="3" s="1"/>
  <c r="K189" i="3" a="1"/>
  <c r="K189" i="3" s="1"/>
  <c r="K222" i="3" a="1"/>
  <c r="K222" i="3" s="1"/>
  <c r="K193" i="3" a="1"/>
  <c r="K193" i="3" s="1"/>
  <c r="K202" i="3" a="1"/>
  <c r="K202" i="3" s="1"/>
  <c r="K212" i="3" a="1"/>
  <c r="K212" i="3" s="1"/>
  <c r="K218" i="3" a="1"/>
  <c r="K218" i="3" s="1"/>
  <c r="K220" i="3" a="1"/>
  <c r="K220" i="3" s="1"/>
  <c r="K150" i="3" a="1"/>
  <c r="K150" i="3" s="1"/>
  <c r="K197" i="3" a="1"/>
  <c r="K197" i="3" s="1"/>
  <c r="K207" i="3" a="1"/>
  <c r="K207" i="3" s="1"/>
  <c r="K214" i="3" a="1"/>
  <c r="K214" i="3" s="1"/>
  <c r="K229" i="3" a="1"/>
  <c r="K229" i="3" s="1"/>
  <c r="K173" i="3" a="1"/>
  <c r="K173" i="3" s="1"/>
  <c r="K204" i="3" a="1"/>
  <c r="K204" i="3" s="1"/>
  <c r="K242" i="3" a="1"/>
  <c r="K242" i="3" s="1"/>
  <c r="K245" i="3" a="1"/>
  <c r="K245" i="3" s="1"/>
  <c r="K267" i="3" a="1"/>
  <c r="K267" i="3" s="1"/>
  <c r="K272" i="3" a="1"/>
  <c r="K272" i="3" s="1"/>
  <c r="K290" i="3" a="1"/>
  <c r="K290" i="3" s="1"/>
  <c r="K294" i="3" a="1"/>
  <c r="K294" i="3" s="1"/>
  <c r="K319" i="3" a="1"/>
  <c r="K319" i="3" s="1"/>
  <c r="K339" i="3" a="1"/>
  <c r="K339" i="3" s="1"/>
  <c r="K344" i="3" a="1"/>
  <c r="K344" i="3" s="1"/>
  <c r="K355" i="3" a="1"/>
  <c r="K355" i="3" s="1"/>
  <c r="K253" i="3" a="1"/>
  <c r="K253" i="3" s="1"/>
  <c r="K260" i="3" a="1"/>
  <c r="K260" i="3" s="1"/>
  <c r="K277" i="3" a="1"/>
  <c r="K277" i="3" s="1"/>
  <c r="K280" i="3" a="1"/>
  <c r="K280" i="3" s="1"/>
  <c r="K283" i="3" a="1"/>
  <c r="K283" i="3" s="1"/>
  <c r="K297" i="3" a="1"/>
  <c r="K297" i="3" s="1"/>
  <c r="K308" i="3" a="1"/>
  <c r="K308" i="3" s="1"/>
  <c r="K227" i="3" a="1"/>
  <c r="K227" i="3" s="1"/>
  <c r="K257" i="3" a="1"/>
  <c r="K257" i="3" s="1"/>
  <c r="K268" i="3" a="1"/>
  <c r="K268" i="3" s="1"/>
  <c r="K304" i="3" a="1"/>
  <c r="K304" i="3" s="1"/>
  <c r="K295" i="3" a="1"/>
  <c r="K295" i="3" s="1"/>
  <c r="K302" i="3" a="1"/>
  <c r="K302" i="3" s="1"/>
  <c r="K309" i="3" a="1"/>
  <c r="K309" i="3" s="1"/>
  <c r="K248" i="3" a="1"/>
  <c r="K248" i="3" s="1"/>
  <c r="K262" i="3" a="1"/>
  <c r="K262" i="3" s="1"/>
  <c r="K269" i="3" a="1"/>
  <c r="K269" i="3" s="1"/>
  <c r="K209" i="3" a="1"/>
  <c r="K209" i="3" s="1"/>
  <c r="K247" i="3" a="1"/>
  <c r="K247" i="3" s="1"/>
  <c r="K270" i="3" a="1"/>
  <c r="K270" i="3" s="1"/>
  <c r="K279" i="3" a="1"/>
  <c r="K279" i="3" s="1"/>
  <c r="K282" i="3" a="1"/>
  <c r="K282" i="3" s="1"/>
  <c r="K285" i="3" a="1"/>
  <c r="K285" i="3" s="1"/>
  <c r="K300" i="3" a="1"/>
  <c r="K300" i="3" s="1"/>
  <c r="K255" i="3" a="1"/>
  <c r="K255" i="3" s="1"/>
  <c r="K263" i="3" a="1"/>
  <c r="K263" i="3" s="1"/>
  <c r="K292" i="3" a="1"/>
  <c r="K292" i="3" s="1"/>
  <c r="K298" i="3" a="1"/>
  <c r="K298" i="3" s="1"/>
  <c r="K305" i="3" a="1"/>
  <c r="K305" i="3" s="1"/>
  <c r="K264" i="3" a="1"/>
  <c r="K264" i="3" s="1"/>
  <c r="K288" i="3" a="1"/>
  <c r="K288" i="3" s="1"/>
  <c r="K273" i="3" a="1"/>
  <c r="K273" i="3" s="1"/>
  <c r="K258" i="3" a="1"/>
  <c r="K258" i="3" s="1"/>
  <c r="K265" i="3" a="1"/>
  <c r="K265" i="3" s="1"/>
  <c r="K278" i="3" a="1"/>
  <c r="K278" i="3" s="1"/>
  <c r="K284" i="3" a="1"/>
  <c r="K284" i="3" s="1"/>
  <c r="K293" i="3" a="1"/>
  <c r="K293" i="3" s="1"/>
  <c r="K303" i="3" a="1"/>
  <c r="K303" i="3" s="1"/>
  <c r="K307" i="3" a="1"/>
  <c r="K307" i="3" s="1"/>
  <c r="K299" i="3" a="1"/>
  <c r="K299" i="3" s="1"/>
  <c r="K310" i="3" a="1"/>
  <c r="K310" i="3" s="1"/>
  <c r="K357" i="3" a="1"/>
  <c r="K357" i="3" s="1"/>
  <c r="K385" i="3" a="1"/>
  <c r="K385" i="3" s="1"/>
  <c r="K387" i="3" a="1"/>
  <c r="K387" i="3" s="1"/>
  <c r="K419" i="3" a="1"/>
  <c r="K419" i="3" s="1"/>
  <c r="K434" i="3" a="1"/>
  <c r="K434" i="3" s="1"/>
  <c r="K329" i="3" a="1"/>
  <c r="K329" i="3" s="1"/>
  <c r="K348" i="3" a="1"/>
  <c r="K348" i="3" s="1"/>
  <c r="K370" i="3" a="1"/>
  <c r="K370" i="3" s="1"/>
  <c r="K259" i="3" a="1"/>
  <c r="K259" i="3" s="1"/>
  <c r="K275" i="3" a="1"/>
  <c r="K275" i="3" s="1"/>
  <c r="K315" i="3" a="1"/>
  <c r="K315" i="3" s="1"/>
  <c r="K318" i="3" a="1"/>
  <c r="K318" i="3" s="1"/>
  <c r="K327" i="3" a="1"/>
  <c r="K327" i="3" s="1"/>
  <c r="K345" i="3" a="1"/>
  <c r="K345" i="3" s="1"/>
  <c r="K347" i="3" a="1"/>
  <c r="K347" i="3" s="1"/>
  <c r="K349" i="3" a="1"/>
  <c r="K349" i="3" s="1"/>
  <c r="K380" i="3" a="1"/>
  <c r="K380" i="3" s="1"/>
  <c r="K342" i="3" a="1"/>
  <c r="K342" i="3" s="1"/>
  <c r="K350" i="3" a="1"/>
  <c r="K350" i="3" s="1"/>
  <c r="K358" i="3" a="1"/>
  <c r="K358" i="3" s="1"/>
  <c r="K360" i="3" a="1"/>
  <c r="K360" i="3" s="1"/>
  <c r="K312" i="3" a="1"/>
  <c r="K312" i="3" s="1"/>
  <c r="K325" i="3" a="1"/>
  <c r="K325" i="3" s="1"/>
  <c r="K334" i="3" a="1"/>
  <c r="K334" i="3" s="1"/>
  <c r="K362" i="3" a="1"/>
  <c r="K362" i="3" s="1"/>
  <c r="K369" i="3" a="1"/>
  <c r="K369" i="3" s="1"/>
  <c r="K254" i="3" a="1"/>
  <c r="K254" i="3" s="1"/>
  <c r="K332" i="3" a="1"/>
  <c r="K332" i="3" s="1"/>
  <c r="K343" i="3" a="1"/>
  <c r="K343" i="3" s="1"/>
  <c r="K367" i="3" a="1"/>
  <c r="K367" i="3" s="1"/>
  <c r="K368" i="3" a="1"/>
  <c r="K368" i="3" s="1"/>
  <c r="K314" i="3" a="1"/>
  <c r="K314" i="3" s="1"/>
  <c r="K317" i="3" a="1"/>
  <c r="K317" i="3" s="1"/>
  <c r="K330" i="3" a="1"/>
  <c r="K330" i="3" s="1"/>
  <c r="K322" i="3" a="1"/>
  <c r="K322" i="3" s="1"/>
  <c r="K352" i="3" a="1"/>
  <c r="K352" i="3" s="1"/>
  <c r="K320" i="3" a="1"/>
  <c r="K320" i="3" s="1"/>
  <c r="K328" i="3" a="1"/>
  <c r="K328" i="3" s="1"/>
  <c r="K337" i="3" a="1"/>
  <c r="K337" i="3" s="1"/>
  <c r="K340" i="3" a="1"/>
  <c r="K340" i="3" s="1"/>
  <c r="K353" i="3" a="1"/>
  <c r="K353" i="3" s="1"/>
  <c r="K359" i="3" a="1"/>
  <c r="K359" i="3" s="1"/>
  <c r="K365" i="3" a="1"/>
  <c r="K365" i="3" s="1"/>
  <c r="K323" i="3" a="1"/>
  <c r="K323" i="3" s="1"/>
  <c r="K335" i="3" a="1"/>
  <c r="K335" i="3" s="1"/>
  <c r="K364" i="3" a="1"/>
  <c r="K364" i="3" s="1"/>
  <c r="K324" i="3" a="1"/>
  <c r="K324" i="3" s="1"/>
  <c r="K333" i="3" a="1"/>
  <c r="K333" i="3" s="1"/>
  <c r="K354" i="3" a="1"/>
  <c r="K354" i="3" s="1"/>
  <c r="K389" i="3" a="1"/>
  <c r="K389" i="3" s="1"/>
  <c r="K400" i="3" a="1"/>
  <c r="K400" i="3" s="1"/>
  <c r="K403" i="3" a="1"/>
  <c r="K403" i="3" s="1"/>
  <c r="K465" i="3" a="1"/>
  <c r="K465" i="3" s="1"/>
  <c r="K477" i="3" a="1"/>
  <c r="K477" i="3" s="1"/>
  <c r="K375" i="3" a="1"/>
  <c r="K375" i="3" s="1"/>
  <c r="K394" i="3" a="1"/>
  <c r="K394" i="3" s="1"/>
  <c r="K407" i="3" a="1"/>
  <c r="K407" i="3" s="1"/>
  <c r="K413" i="3" a="1"/>
  <c r="K413" i="3" s="1"/>
  <c r="K428" i="3" a="1"/>
  <c r="K428" i="3" s="1"/>
  <c r="K418" i="3" a="1"/>
  <c r="K418" i="3" s="1"/>
  <c r="K427" i="3" a="1"/>
  <c r="K427" i="3" s="1"/>
  <c r="K435" i="3" a="1"/>
  <c r="K435" i="3" s="1"/>
  <c r="K338" i="3" a="1"/>
  <c r="K338" i="3" s="1"/>
  <c r="K372" i="3" a="1"/>
  <c r="K372" i="3" s="1"/>
  <c r="K399" i="3" a="1"/>
  <c r="K399" i="3" s="1"/>
  <c r="K402" i="3" a="1"/>
  <c r="K402" i="3" s="1"/>
  <c r="K409" i="3" a="1"/>
  <c r="K409" i="3" s="1"/>
  <c r="K412" i="3" a="1"/>
  <c r="K412" i="3" s="1"/>
  <c r="K433" i="3" a="1"/>
  <c r="K433" i="3" s="1"/>
  <c r="K383" i="3" a="1"/>
  <c r="K383" i="3" s="1"/>
  <c r="K388" i="3" a="1"/>
  <c r="K388" i="3" s="1"/>
  <c r="K398" i="3" a="1"/>
  <c r="K398" i="3" s="1"/>
  <c r="K417" i="3" a="1"/>
  <c r="K417" i="3" s="1"/>
  <c r="K424" i="3" a="1"/>
  <c r="K424" i="3" s="1"/>
  <c r="K377" i="3" a="1"/>
  <c r="K377" i="3" s="1"/>
  <c r="K378" i="3" a="1"/>
  <c r="K378" i="3" s="1"/>
  <c r="K405" i="3" a="1"/>
  <c r="K405" i="3" s="1"/>
  <c r="K423" i="3" a="1"/>
  <c r="K423" i="3" s="1"/>
  <c r="K425" i="3" a="1"/>
  <c r="K425" i="3" s="1"/>
  <c r="K379" i="3" a="1"/>
  <c r="K379" i="3" s="1"/>
  <c r="K393" i="3" a="1"/>
  <c r="K393" i="3" s="1"/>
  <c r="K408" i="3" a="1"/>
  <c r="K408" i="3" s="1"/>
  <c r="K415" i="3" a="1"/>
  <c r="K415" i="3" s="1"/>
  <c r="K395" i="3" a="1"/>
  <c r="K395" i="3" s="1"/>
  <c r="K422" i="3" a="1"/>
  <c r="K422" i="3" s="1"/>
  <c r="K313" i="3" a="1"/>
  <c r="K313" i="3" s="1"/>
  <c r="K390" i="3" a="1"/>
  <c r="K390" i="3" s="1"/>
  <c r="K404" i="3" a="1"/>
  <c r="K404" i="3" s="1"/>
  <c r="K397" i="3" a="1"/>
  <c r="K397" i="3" s="1"/>
  <c r="K410" i="3" a="1"/>
  <c r="K410" i="3" s="1"/>
  <c r="K414" i="3" a="1"/>
  <c r="K414" i="3" s="1"/>
  <c r="K463" i="3" a="1"/>
  <c r="K463" i="3" s="1"/>
  <c r="K470" i="3" a="1"/>
  <c r="K470" i="3" s="1"/>
  <c r="K478" i="3" a="1"/>
  <c r="K478" i="3" s="1"/>
  <c r="K489" i="3" a="1"/>
  <c r="K489" i="3" s="1"/>
  <c r="K529" i="3" a="1"/>
  <c r="K529" i="3" s="1"/>
  <c r="K544" i="3" a="1"/>
  <c r="K544" i="3" s="1"/>
  <c r="K53" i="3" a="1"/>
  <c r="K53" i="3" s="1"/>
  <c r="K382" i="3" a="1"/>
  <c r="K382" i="3" s="1"/>
  <c r="K437" i="3" a="1"/>
  <c r="K437" i="3" s="1"/>
  <c r="K453" i="3" a="1"/>
  <c r="K453" i="3" s="1"/>
  <c r="K474" i="3" a="1"/>
  <c r="K474" i="3" s="1"/>
  <c r="K483" i="3" a="1"/>
  <c r="K483" i="3" s="1"/>
  <c r="K503" i="3" a="1"/>
  <c r="K503" i="3" s="1"/>
  <c r="K509" i="3" a="1"/>
  <c r="K509" i="3" s="1"/>
  <c r="K515" i="3" a="1"/>
  <c r="K515" i="3" s="1"/>
  <c r="K527" i="3" a="1"/>
  <c r="K527" i="3" s="1"/>
  <c r="K480" i="3" a="1"/>
  <c r="K480" i="3" s="1"/>
  <c r="K488" i="3" a="1"/>
  <c r="K488" i="3" s="1"/>
  <c r="K392" i="3" a="1"/>
  <c r="K392" i="3" s="1"/>
  <c r="K442" i="3" a="1"/>
  <c r="K442" i="3" s="1"/>
  <c r="K445" i="3" a="1"/>
  <c r="K445" i="3" s="1"/>
  <c r="K449" i="3" a="1"/>
  <c r="K449" i="3" s="1"/>
  <c r="K458" i="3" a="1"/>
  <c r="K458" i="3" s="1"/>
  <c r="K460" i="3" a="1"/>
  <c r="K460" i="3" s="1"/>
  <c r="K467" i="3" a="1"/>
  <c r="K467" i="3" s="1"/>
  <c r="K502" i="3" a="1"/>
  <c r="K502" i="3" s="1"/>
  <c r="K438" i="3" a="1"/>
  <c r="K438" i="3" s="1"/>
  <c r="K455" i="3" a="1"/>
  <c r="K455" i="3" s="1"/>
  <c r="K472" i="3" a="1"/>
  <c r="K472" i="3" s="1"/>
  <c r="K484" i="3" a="1"/>
  <c r="K484" i="3" s="1"/>
  <c r="K487" i="3" a="1"/>
  <c r="K487" i="3" s="1"/>
  <c r="K432" i="3" a="1"/>
  <c r="K432" i="3" s="1"/>
  <c r="K448" i="3" a="1"/>
  <c r="K448" i="3" s="1"/>
  <c r="K452" i="3" a="1"/>
  <c r="K452" i="3" s="1"/>
  <c r="K457" i="3" a="1"/>
  <c r="K457" i="3" s="1"/>
  <c r="K462" i="3" a="1"/>
  <c r="K462" i="3" s="1"/>
  <c r="K493" i="3" a="1"/>
  <c r="K493" i="3" s="1"/>
  <c r="K494" i="3" a="1"/>
  <c r="K494" i="3" s="1"/>
  <c r="K373" i="3" a="1"/>
  <c r="K373" i="3" s="1"/>
  <c r="K384" i="3" a="1"/>
  <c r="K384" i="3" s="1"/>
  <c r="K429" i="3" a="1"/>
  <c r="K429" i="3" s="1"/>
  <c r="K464" i="3" a="1"/>
  <c r="K464" i="3" s="1"/>
  <c r="K469" i="3" a="1"/>
  <c r="K469" i="3" s="1"/>
  <c r="K485" i="3" a="1"/>
  <c r="K485" i="3" s="1"/>
  <c r="K492" i="3" a="1"/>
  <c r="K492" i="3" s="1"/>
  <c r="K420" i="3" a="1"/>
  <c r="K420" i="3" s="1"/>
  <c r="K430" i="3" a="1"/>
  <c r="K430" i="3" s="1"/>
  <c r="K439" i="3" a="1"/>
  <c r="K439" i="3" s="1"/>
  <c r="K444" i="3" a="1"/>
  <c r="K444" i="3" s="1"/>
  <c r="K479" i="3" a="1"/>
  <c r="K479" i="3" s="1"/>
  <c r="K482" i="3" a="1"/>
  <c r="K482" i="3" s="1"/>
  <c r="K374" i="3" a="1"/>
  <c r="K374" i="3" s="1"/>
  <c r="K473" i="3" a="1"/>
  <c r="K473" i="3" s="1"/>
  <c r="K447" i="3" a="1"/>
  <c r="K447" i="3" s="1"/>
  <c r="K454" i="3" a="1"/>
  <c r="K454" i="3" s="1"/>
  <c r="K459" i="3" a="1"/>
  <c r="K459" i="3" s="1"/>
  <c r="K475" i="3" a="1"/>
  <c r="K475" i="3" s="1"/>
  <c r="K443" i="3" a="1"/>
  <c r="K443" i="3" s="1"/>
  <c r="K468" i="3" a="1"/>
  <c r="K468" i="3" s="1"/>
  <c r="K490" i="3" a="1"/>
  <c r="K490" i="3" s="1"/>
  <c r="K440" i="3" a="1"/>
  <c r="K440" i="3" s="1"/>
  <c r="K507" i="3" a="1"/>
  <c r="K507" i="3" s="1"/>
  <c r="K522" i="3" a="1"/>
  <c r="K522" i="3" s="1"/>
  <c r="K363" i="3" a="1"/>
  <c r="K363" i="3" s="1"/>
  <c r="K497" i="3" a="1"/>
  <c r="K497" i="3" s="1"/>
  <c r="K508" i="3" a="1"/>
  <c r="K508" i="3" s="1"/>
  <c r="K523" i="3" a="1"/>
  <c r="K523" i="3" s="1"/>
  <c r="K540" i="3" a="1"/>
  <c r="K540" i="3" s="1"/>
  <c r="K450" i="3" a="1"/>
  <c r="K450" i="3" s="1"/>
  <c r="K524" i="3" a="1"/>
  <c r="K524" i="3" s="1"/>
  <c r="K545" i="3" a="1"/>
  <c r="K545" i="3" s="1"/>
  <c r="K530" i="3" a="1"/>
  <c r="K530" i="3" s="1"/>
  <c r="K535" i="3" a="1"/>
  <c r="K535" i="3" s="1"/>
  <c r="K499" i="3" a="1"/>
  <c r="K499" i="3" s="1"/>
  <c r="K517" i="3" a="1"/>
  <c r="K517" i="3" s="1"/>
  <c r="K525" i="3" a="1"/>
  <c r="K525" i="3" s="1"/>
  <c r="K534" i="3" a="1"/>
  <c r="K534" i="3" s="1"/>
  <c r="K539" i="3" a="1"/>
  <c r="K539" i="3" s="1"/>
  <c r="K518" i="3" a="1"/>
  <c r="K518" i="3" s="1"/>
  <c r="K533" i="3" a="1"/>
  <c r="K533" i="3" s="1"/>
  <c r="K510" i="3" a="1"/>
  <c r="K510" i="3" s="1"/>
  <c r="K519" i="3" a="1"/>
  <c r="K519" i="3" s="1"/>
  <c r="K538" i="3" a="1"/>
  <c r="K538" i="3" s="1"/>
  <c r="K543" i="3" a="1"/>
  <c r="K543" i="3" s="1"/>
  <c r="K520" i="3" a="1"/>
  <c r="K520" i="3" s="1"/>
  <c r="K532" i="3" a="1"/>
  <c r="K532" i="3" s="1"/>
  <c r="K512" i="3" a="1"/>
  <c r="K512" i="3" s="1"/>
  <c r="K52" i="3" a="1"/>
  <c r="K52" i="3" s="1"/>
  <c r="K54" i="3" a="1"/>
  <c r="K54" i="3" s="1"/>
  <c r="K495" i="3" a="1"/>
  <c r="K495" i="3" s="1"/>
  <c r="K498" i="3" a="1"/>
  <c r="K498" i="3" s="1"/>
  <c r="K504" i="3" a="1"/>
  <c r="K504" i="3" s="1"/>
  <c r="K513" i="3" a="1"/>
  <c r="K513" i="3" s="1"/>
  <c r="K537" i="3" a="1"/>
  <c r="K537" i="3" s="1"/>
  <c r="K55" i="3" a="1"/>
  <c r="K55" i="3" s="1"/>
  <c r="K505" i="3" a="1"/>
  <c r="K505" i="3" s="1"/>
  <c r="K514" i="3" a="1"/>
  <c r="K514" i="3" s="1"/>
  <c r="K528" i="3" a="1"/>
  <c r="K528" i="3" s="1"/>
  <c r="K48" i="3" a="1"/>
  <c r="K48" i="3" s="1"/>
  <c r="K50" i="3" a="1"/>
  <c r="K50" i="3" s="1"/>
  <c r="K47" i="3" a="1"/>
  <c r="K47" i="3" s="1"/>
  <c r="K542" i="3" a="1"/>
  <c r="K542" i="3" s="1"/>
  <c r="K49" i="3" a="1"/>
  <c r="K49" i="3" s="1"/>
  <c r="K500" i="3" a="1"/>
  <c r="K500" i="3" s="1"/>
  <c r="H29" i="3"/>
  <c r="H59" i="3" a="1"/>
  <c r="H59" i="3" s="1"/>
  <c r="H78" i="3" a="1"/>
  <c r="H78" i="3" s="1"/>
  <c r="H85" i="3" a="1"/>
  <c r="H85" i="3" s="1"/>
  <c r="H87" i="3" a="1"/>
  <c r="H87" i="3" s="1"/>
  <c r="H77" i="3" a="1"/>
  <c r="H77" i="3" s="1"/>
  <c r="H60" i="3" a="1"/>
  <c r="H60" i="3" s="1"/>
  <c r="H72" i="3" a="1"/>
  <c r="H72" i="3" s="1"/>
  <c r="H67" i="3" a="1"/>
  <c r="H67" i="3" s="1"/>
  <c r="H57" i="3" a="1"/>
  <c r="H57" i="3" s="1"/>
  <c r="H62" i="3" a="1"/>
  <c r="H62" i="3" s="1"/>
  <c r="H58" i="3" a="1"/>
  <c r="H58" i="3" s="1"/>
  <c r="H63" i="3" a="1"/>
  <c r="H63" i="3" s="1"/>
  <c r="H64" i="3" a="1"/>
  <c r="H64" i="3" s="1"/>
  <c r="H88" i="3" a="1"/>
  <c r="H88" i="3" s="1"/>
  <c r="H94" i="3" a="1"/>
  <c r="H94" i="3" s="1"/>
  <c r="H102" i="3" a="1"/>
  <c r="H102" i="3" s="1"/>
  <c r="H114" i="3" a="1"/>
  <c r="H114" i="3" s="1"/>
  <c r="H128" i="3" a="1"/>
  <c r="H128" i="3" s="1"/>
  <c r="H137" i="3" a="1"/>
  <c r="H137" i="3" s="1"/>
  <c r="H154" i="3" a="1"/>
  <c r="H154" i="3" s="1"/>
  <c r="H173" i="3" a="1"/>
  <c r="H173" i="3" s="1"/>
  <c r="H73" i="3" a="1"/>
  <c r="H73" i="3" s="1"/>
  <c r="H84" i="3" a="1"/>
  <c r="H84" i="3" s="1"/>
  <c r="H129" i="3" a="1"/>
  <c r="H129" i="3" s="1"/>
  <c r="H79" i="3" a="1"/>
  <c r="H79" i="3" s="1"/>
  <c r="H83" i="3" a="1"/>
  <c r="H83" i="3" s="1"/>
  <c r="H103" i="3" a="1"/>
  <c r="H103" i="3" s="1"/>
  <c r="H119" i="3" a="1"/>
  <c r="H119" i="3" s="1"/>
  <c r="H122" i="3" a="1"/>
  <c r="H122" i="3" s="1"/>
  <c r="H70" i="3" a="1"/>
  <c r="H70" i="3" s="1"/>
  <c r="H90" i="3" a="1"/>
  <c r="H90" i="3" s="1"/>
  <c r="H93" i="3" a="1"/>
  <c r="H93" i="3" s="1"/>
  <c r="H108" i="3" a="1"/>
  <c r="H108" i="3" s="1"/>
  <c r="H123" i="3" a="1"/>
  <c r="H123" i="3" s="1"/>
  <c r="H65" i="3" a="1"/>
  <c r="H65" i="3" s="1"/>
  <c r="H80" i="3" a="1"/>
  <c r="H80" i="3" s="1"/>
  <c r="H92" i="3" a="1"/>
  <c r="H92" i="3" s="1"/>
  <c r="H104" i="3" a="1"/>
  <c r="H104" i="3" s="1"/>
  <c r="H110" i="3" a="1"/>
  <c r="H110" i="3" s="1"/>
  <c r="H113" i="3" a="1"/>
  <c r="H113" i="3" s="1"/>
  <c r="H115" i="3" a="1"/>
  <c r="H115" i="3" s="1"/>
  <c r="H117" i="3" a="1"/>
  <c r="H117" i="3" s="1"/>
  <c r="H120" i="3" a="1"/>
  <c r="H120" i="3" s="1"/>
  <c r="H69" i="3" a="1"/>
  <c r="H69" i="3" s="1"/>
  <c r="H75" i="3" a="1"/>
  <c r="H75" i="3" s="1"/>
  <c r="H89" i="3" a="1"/>
  <c r="H89" i="3" s="1"/>
  <c r="H97" i="3" a="1"/>
  <c r="H97" i="3" s="1"/>
  <c r="H105" i="3" a="1"/>
  <c r="H105" i="3" s="1"/>
  <c r="H74" i="3" a="1"/>
  <c r="H74" i="3" s="1"/>
  <c r="H82" i="3" a="1"/>
  <c r="H82" i="3" s="1"/>
  <c r="H98" i="3" a="1"/>
  <c r="H98" i="3" s="1"/>
  <c r="H99" i="3" a="1"/>
  <c r="H99" i="3" s="1"/>
  <c r="H100" i="3" a="1"/>
  <c r="H100" i="3" s="1"/>
  <c r="H95" i="3" a="1"/>
  <c r="H95" i="3" s="1"/>
  <c r="H109" i="3" a="1"/>
  <c r="H109" i="3" s="1"/>
  <c r="H118" i="3" a="1"/>
  <c r="H118" i="3" s="1"/>
  <c r="H143" i="3" a="1"/>
  <c r="H143" i="3" s="1"/>
  <c r="H159" i="3" a="1"/>
  <c r="H159" i="3" s="1"/>
  <c r="H165" i="3" a="1"/>
  <c r="H165" i="3" s="1"/>
  <c r="H184" i="3" a="1"/>
  <c r="H184" i="3" s="1"/>
  <c r="H193" i="3" a="1"/>
  <c r="H193" i="3" s="1"/>
  <c r="H233" i="3" a="1"/>
  <c r="H233" i="3" s="1"/>
  <c r="H187" i="3" a="1"/>
  <c r="H187" i="3" s="1"/>
  <c r="H194" i="3" a="1"/>
  <c r="H194" i="3" s="1"/>
  <c r="H197" i="3" a="1"/>
  <c r="H197" i="3" s="1"/>
  <c r="H107" i="3" a="1"/>
  <c r="H107" i="3" s="1"/>
  <c r="H125" i="3" a="1"/>
  <c r="H125" i="3" s="1"/>
  <c r="H132" i="3" a="1"/>
  <c r="H132" i="3" s="1"/>
  <c r="H140" i="3" a="1"/>
  <c r="H140" i="3" s="1"/>
  <c r="H182" i="3" a="1"/>
  <c r="H182" i="3" s="1"/>
  <c r="H189" i="3" a="1"/>
  <c r="H189" i="3" s="1"/>
  <c r="H195" i="3" a="1"/>
  <c r="H195" i="3" s="1"/>
  <c r="H112" i="3" a="1"/>
  <c r="H112" i="3" s="1"/>
  <c r="H149" i="3" a="1"/>
  <c r="H149" i="3" s="1"/>
  <c r="H158" i="3" a="1"/>
  <c r="H158" i="3" s="1"/>
  <c r="H164" i="3" a="1"/>
  <c r="H164" i="3" s="1"/>
  <c r="H175" i="3" a="1"/>
  <c r="H175" i="3" s="1"/>
  <c r="H134" i="3" a="1"/>
  <c r="H134" i="3" s="1"/>
  <c r="H145" i="3" a="1"/>
  <c r="H145" i="3" s="1"/>
  <c r="H163" i="3" a="1"/>
  <c r="H163" i="3" s="1"/>
  <c r="H180" i="3" a="1"/>
  <c r="H180" i="3" s="1"/>
  <c r="H147" i="3" a="1"/>
  <c r="H147" i="3" s="1"/>
  <c r="H157" i="3" a="1"/>
  <c r="H157" i="3" s="1"/>
  <c r="H168" i="3" a="1"/>
  <c r="H168" i="3" s="1"/>
  <c r="H142" i="3" a="1"/>
  <c r="H142" i="3" s="1"/>
  <c r="H162" i="3" a="1"/>
  <c r="H162" i="3" s="1"/>
  <c r="H169" i="3" a="1"/>
  <c r="H169" i="3" s="1"/>
  <c r="H172" i="3" a="1"/>
  <c r="H172" i="3" s="1"/>
  <c r="H150" i="3" a="1"/>
  <c r="H150" i="3" s="1"/>
  <c r="H152" i="3" a="1"/>
  <c r="H152" i="3" s="1"/>
  <c r="H167" i="3" a="1"/>
  <c r="H167" i="3" s="1"/>
  <c r="H135" i="3" a="1"/>
  <c r="H135" i="3" s="1"/>
  <c r="H139" i="3" a="1"/>
  <c r="H139" i="3" s="1"/>
  <c r="H144" i="3" a="1"/>
  <c r="H144" i="3" s="1"/>
  <c r="H177" i="3" a="1"/>
  <c r="H177" i="3" s="1"/>
  <c r="H183" i="3" a="1"/>
  <c r="H183" i="3" s="1"/>
  <c r="H127" i="3" a="1"/>
  <c r="H127" i="3" s="1"/>
  <c r="H178" i="3" a="1"/>
  <c r="H178" i="3" s="1"/>
  <c r="H185" i="3" a="1"/>
  <c r="H185" i="3" s="1"/>
  <c r="H68" i="3" a="1"/>
  <c r="H68" i="3" s="1"/>
  <c r="H124" i="3" a="1"/>
  <c r="H124" i="3" s="1"/>
  <c r="H133" i="3" a="1"/>
  <c r="H133" i="3" s="1"/>
  <c r="H148" i="3" a="1"/>
  <c r="H148" i="3" s="1"/>
  <c r="H155" i="3" a="1"/>
  <c r="H155" i="3" s="1"/>
  <c r="H160" i="3" a="1"/>
  <c r="H160" i="3" s="1"/>
  <c r="H174" i="3" a="1"/>
  <c r="H174" i="3" s="1"/>
  <c r="H203" i="3" a="1"/>
  <c r="H203" i="3" s="1"/>
  <c r="H210" i="3" a="1"/>
  <c r="H210" i="3" s="1"/>
  <c r="H228" i="3" a="1"/>
  <c r="H228" i="3" s="1"/>
  <c r="H235" i="3" a="1"/>
  <c r="H235" i="3" s="1"/>
  <c r="H255" i="3" a="1"/>
  <c r="H255" i="3" s="1"/>
  <c r="H258" i="3" a="1"/>
  <c r="H258" i="3" s="1"/>
  <c r="H264" i="3" a="1"/>
  <c r="H264" i="3" s="1"/>
  <c r="H267" i="3" a="1"/>
  <c r="H267" i="3" s="1"/>
  <c r="H270" i="3" a="1"/>
  <c r="H270" i="3" s="1"/>
  <c r="H272" i="3" a="1"/>
  <c r="H272" i="3" s="1"/>
  <c r="H292" i="3" a="1"/>
  <c r="H292" i="3" s="1"/>
  <c r="H188" i="3" a="1"/>
  <c r="H188" i="3" s="1"/>
  <c r="H215" i="3" a="1"/>
  <c r="H215" i="3" s="1"/>
  <c r="H238" i="3" a="1"/>
  <c r="H238" i="3" s="1"/>
  <c r="H243" i="3" a="1"/>
  <c r="H243" i="3" s="1"/>
  <c r="H138" i="3" a="1"/>
  <c r="H138" i="3" s="1"/>
  <c r="H192" i="3" a="1"/>
  <c r="H192" i="3" s="1"/>
  <c r="H224" i="3" a="1"/>
  <c r="H224" i="3" s="1"/>
  <c r="H249" i="3" a="1"/>
  <c r="H249" i="3" s="1"/>
  <c r="H170" i="3" a="1"/>
  <c r="H170" i="3" s="1"/>
  <c r="H190" i="3" a="1"/>
  <c r="H190" i="3" s="1"/>
  <c r="H205" i="3" a="1"/>
  <c r="H205" i="3" s="1"/>
  <c r="H212" i="3" a="1"/>
  <c r="H212" i="3" s="1"/>
  <c r="H222" i="3" a="1"/>
  <c r="H222" i="3" s="1"/>
  <c r="H245" i="3" a="1"/>
  <c r="H245" i="3" s="1"/>
  <c r="H248" i="3" a="1"/>
  <c r="H248" i="3" s="1"/>
  <c r="H153" i="3" a="1"/>
  <c r="H153" i="3" s="1"/>
  <c r="H200" i="3" a="1"/>
  <c r="H200" i="3" s="1"/>
  <c r="H220" i="3" a="1"/>
  <c r="H220" i="3" s="1"/>
  <c r="H202" i="3" a="1"/>
  <c r="H202" i="3" s="1"/>
  <c r="H207" i="3" a="1"/>
  <c r="H207" i="3" s="1"/>
  <c r="H214" i="3" a="1"/>
  <c r="H214" i="3" s="1"/>
  <c r="H218" i="3" a="1"/>
  <c r="H218" i="3" s="1"/>
  <c r="H229" i="3" a="1"/>
  <c r="H229" i="3" s="1"/>
  <c r="H234" i="3" a="1"/>
  <c r="H234" i="3" s="1"/>
  <c r="H239" i="3" a="1"/>
  <c r="H239" i="3" s="1"/>
  <c r="H198" i="3" a="1"/>
  <c r="H198" i="3" s="1"/>
  <c r="H204" i="3" a="1"/>
  <c r="H204" i="3" s="1"/>
  <c r="H209" i="3" a="1"/>
  <c r="H209" i="3" s="1"/>
  <c r="H227" i="3" a="1"/>
  <c r="H227" i="3" s="1"/>
  <c r="H225" i="3" a="1"/>
  <c r="H225" i="3" s="1"/>
  <c r="H130" i="3" a="1"/>
  <c r="H130" i="3" s="1"/>
  <c r="H223" i="3" a="1"/>
  <c r="H223" i="3" s="1"/>
  <c r="H232" i="3" a="1"/>
  <c r="H232" i="3" s="1"/>
  <c r="H237" i="3" a="1"/>
  <c r="H237" i="3" s="1"/>
  <c r="H240" i="3" a="1"/>
  <c r="H240" i="3" s="1"/>
  <c r="H199" i="3" a="1"/>
  <c r="H199" i="3" s="1"/>
  <c r="H213" i="3" a="1"/>
  <c r="H213" i="3" s="1"/>
  <c r="H219" i="3" a="1"/>
  <c r="H219" i="3" s="1"/>
  <c r="H230" i="3" a="1"/>
  <c r="H230" i="3" s="1"/>
  <c r="H179" i="3" a="1"/>
  <c r="H179" i="3" s="1"/>
  <c r="H300" i="3" a="1"/>
  <c r="H300" i="3" s="1"/>
  <c r="H309" i="3" a="1"/>
  <c r="H309" i="3" s="1"/>
  <c r="H320" i="3" a="1"/>
  <c r="H320" i="3" s="1"/>
  <c r="H330" i="3" a="1"/>
  <c r="H330" i="3" s="1"/>
  <c r="H333" i="3" a="1"/>
  <c r="H333" i="3" s="1"/>
  <c r="H357" i="3" a="1"/>
  <c r="H357" i="3" s="1"/>
  <c r="H217" i="3" a="1"/>
  <c r="H217" i="3" s="1"/>
  <c r="H247" i="3" a="1"/>
  <c r="H247" i="3" s="1"/>
  <c r="H252" i="3" a="1"/>
  <c r="H252" i="3" s="1"/>
  <c r="H262" i="3" a="1"/>
  <c r="H262" i="3" s="1"/>
  <c r="H269" i="3" a="1"/>
  <c r="H269" i="3" s="1"/>
  <c r="H274" i="3" a="1"/>
  <c r="H274" i="3" s="1"/>
  <c r="H310" i="3" a="1"/>
  <c r="H310" i="3" s="1"/>
  <c r="H208" i="3" a="1"/>
  <c r="H208" i="3" s="1"/>
  <c r="H288" i="3" a="1"/>
  <c r="H288" i="3" s="1"/>
  <c r="H298" i="3" a="1"/>
  <c r="H298" i="3" s="1"/>
  <c r="H305" i="3" a="1"/>
  <c r="H305" i="3" s="1"/>
  <c r="H315" i="3" a="1"/>
  <c r="H315" i="3" s="1"/>
  <c r="H263" i="3" a="1"/>
  <c r="H263" i="3" s="1"/>
  <c r="H278" i="3" a="1"/>
  <c r="H278" i="3" s="1"/>
  <c r="H284" i="3" a="1"/>
  <c r="H284" i="3" s="1"/>
  <c r="H303" i="3" a="1"/>
  <c r="H303" i="3" s="1"/>
  <c r="H293" i="3" a="1"/>
  <c r="H293" i="3" s="1"/>
  <c r="H265" i="3" a="1"/>
  <c r="H265" i="3" s="1"/>
  <c r="H273" i="3" a="1"/>
  <c r="H273" i="3" s="1"/>
  <c r="H289" i="3" a="1"/>
  <c r="H289" i="3" s="1"/>
  <c r="H307" i="3" a="1"/>
  <c r="H307" i="3" s="1"/>
  <c r="H277" i="3" a="1"/>
  <c r="H277" i="3" s="1"/>
  <c r="H280" i="3" a="1"/>
  <c r="H280" i="3" s="1"/>
  <c r="H283" i="3" a="1"/>
  <c r="H283" i="3" s="1"/>
  <c r="H299" i="3" a="1"/>
  <c r="H299" i="3" s="1"/>
  <c r="H242" i="3" a="1"/>
  <c r="H242" i="3" s="1"/>
  <c r="H254" i="3" a="1"/>
  <c r="H254" i="3" s="1"/>
  <c r="H259" i="3" a="1"/>
  <c r="H259" i="3" s="1"/>
  <c r="H275" i="3" a="1"/>
  <c r="H275" i="3" s="1"/>
  <c r="H290" i="3" a="1"/>
  <c r="H290" i="3" s="1"/>
  <c r="H294" i="3" a="1"/>
  <c r="H294" i="3" s="1"/>
  <c r="H297" i="3" a="1"/>
  <c r="H297" i="3" s="1"/>
  <c r="H253" i="3" a="1"/>
  <c r="H253" i="3" s="1"/>
  <c r="H308" i="3" a="1"/>
  <c r="H308" i="3" s="1"/>
  <c r="H244" i="3" a="1"/>
  <c r="H244" i="3" s="1"/>
  <c r="H250" i="3" a="1"/>
  <c r="H250" i="3" s="1"/>
  <c r="H260" i="3" a="1"/>
  <c r="H260" i="3" s="1"/>
  <c r="H287" i="3" a="1"/>
  <c r="H287" i="3" s="1"/>
  <c r="H304" i="3" a="1"/>
  <c r="H304" i="3" s="1"/>
  <c r="H325" i="3" a="1"/>
  <c r="H325" i="3" s="1"/>
  <c r="H342" i="3" a="1"/>
  <c r="H342" i="3" s="1"/>
  <c r="H345" i="3" a="1"/>
  <c r="H345" i="3" s="1"/>
  <c r="H355" i="3" a="1"/>
  <c r="H355" i="3" s="1"/>
  <c r="H368" i="3" a="1"/>
  <c r="H368" i="3" s="1"/>
  <c r="H374" i="3" a="1"/>
  <c r="H374" i="3" s="1"/>
  <c r="H390" i="3" a="1"/>
  <c r="H390" i="3" s="1"/>
  <c r="H410" i="3" a="1"/>
  <c r="H410" i="3" s="1"/>
  <c r="H412" i="3" a="1"/>
  <c r="H412" i="3" s="1"/>
  <c r="H413" i="3" a="1"/>
  <c r="H413" i="3" s="1"/>
  <c r="H414" i="3" a="1"/>
  <c r="H414" i="3" s="1"/>
  <c r="H415" i="3" a="1"/>
  <c r="H415" i="3" s="1"/>
  <c r="H423" i="3" a="1"/>
  <c r="H423" i="3" s="1"/>
  <c r="H429" i="3" a="1"/>
  <c r="H429" i="3" s="1"/>
  <c r="H312" i="3" a="1"/>
  <c r="H312" i="3" s="1"/>
  <c r="H334" i="3" a="1"/>
  <c r="H334" i="3" s="1"/>
  <c r="H339" i="3" a="1"/>
  <c r="H339" i="3" s="1"/>
  <c r="H344" i="3" a="1"/>
  <c r="H344" i="3" s="1"/>
  <c r="H350" i="3" a="1"/>
  <c r="H350" i="3" s="1"/>
  <c r="H362" i="3" a="1"/>
  <c r="H362" i="3" s="1"/>
  <c r="H367" i="3" a="1"/>
  <c r="H367" i="3" s="1"/>
  <c r="H285" i="3" a="1"/>
  <c r="H285" i="3" s="1"/>
  <c r="H295" i="3" a="1"/>
  <c r="H295" i="3" s="1"/>
  <c r="H317" i="3" a="1"/>
  <c r="H317" i="3" s="1"/>
  <c r="H332" i="3" a="1"/>
  <c r="H332" i="3" s="1"/>
  <c r="H343" i="3" a="1"/>
  <c r="H343" i="3" s="1"/>
  <c r="H373" i="3" a="1"/>
  <c r="H373" i="3" s="1"/>
  <c r="H379" i="3" a="1"/>
  <c r="H379" i="3" s="1"/>
  <c r="H282" i="3" a="1"/>
  <c r="H282" i="3" s="1"/>
  <c r="H365" i="3" a="1"/>
  <c r="H365" i="3" s="1"/>
  <c r="H279" i="3" a="1"/>
  <c r="H279" i="3" s="1"/>
  <c r="H322" i="3" a="1"/>
  <c r="H322" i="3" s="1"/>
  <c r="H352" i="3" a="1"/>
  <c r="H352" i="3" s="1"/>
  <c r="H359" i="3" a="1"/>
  <c r="H359" i="3" s="1"/>
  <c r="H314" i="3" a="1"/>
  <c r="H314" i="3" s="1"/>
  <c r="H323" i="3" a="1"/>
  <c r="H323" i="3" s="1"/>
  <c r="H328" i="3" a="1"/>
  <c r="H328" i="3" s="1"/>
  <c r="H337" i="3" a="1"/>
  <c r="H337" i="3" s="1"/>
  <c r="H340" i="3" a="1"/>
  <c r="H340" i="3" s="1"/>
  <c r="H319" i="3" a="1"/>
  <c r="H319" i="3" s="1"/>
  <c r="H335" i="3" a="1"/>
  <c r="H335" i="3" s="1"/>
  <c r="H353" i="3" a="1"/>
  <c r="H353" i="3" s="1"/>
  <c r="H364" i="3" a="1"/>
  <c r="H364" i="3" s="1"/>
  <c r="H302" i="3" a="1"/>
  <c r="H302" i="3" s="1"/>
  <c r="H324" i="3" a="1"/>
  <c r="H324" i="3" s="1"/>
  <c r="H354" i="3" a="1"/>
  <c r="H354" i="3" s="1"/>
  <c r="H363" i="3" a="1"/>
  <c r="H363" i="3" s="1"/>
  <c r="H313" i="3" a="1"/>
  <c r="H313" i="3" s="1"/>
  <c r="H338" i="3" a="1"/>
  <c r="H338" i="3" s="1"/>
  <c r="H268" i="3" a="1"/>
  <c r="H268" i="3" s="1"/>
  <c r="H257" i="3" a="1"/>
  <c r="H257" i="3" s="1"/>
  <c r="H329" i="3" a="1"/>
  <c r="H329" i="3" s="1"/>
  <c r="H348" i="3" a="1"/>
  <c r="H348" i="3" s="1"/>
  <c r="H327" i="3" a="1"/>
  <c r="H327" i="3" s="1"/>
  <c r="H372" i="3" a="1"/>
  <c r="H372" i="3" s="1"/>
  <c r="H388" i="3" a="1"/>
  <c r="H388" i="3" s="1"/>
  <c r="H417" i="3" a="1"/>
  <c r="H417" i="3" s="1"/>
  <c r="H424" i="3" a="1"/>
  <c r="H424" i="3" s="1"/>
  <c r="H425" i="3" a="1"/>
  <c r="H425" i="3" s="1"/>
  <c r="H438" i="3" a="1"/>
  <c r="H438" i="3" s="1"/>
  <c r="H439" i="3" a="1"/>
  <c r="H439" i="3" s="1"/>
  <c r="H440" i="3" a="1"/>
  <c r="H440" i="3" s="1"/>
  <c r="H444" i="3" a="1"/>
  <c r="H444" i="3" s="1"/>
  <c r="H457" i="3" a="1"/>
  <c r="H457" i="3" s="1"/>
  <c r="H463" i="3" a="1"/>
  <c r="H463" i="3" s="1"/>
  <c r="H473" i="3" a="1"/>
  <c r="H473" i="3" s="1"/>
  <c r="H398" i="3" a="1"/>
  <c r="H398" i="3" s="1"/>
  <c r="H405" i="3" a="1"/>
  <c r="H405" i="3" s="1"/>
  <c r="H432" i="3" a="1"/>
  <c r="H432" i="3" s="1"/>
  <c r="H349" i="3" a="1"/>
  <c r="H349" i="3" s="1"/>
  <c r="H377" i="3" a="1"/>
  <c r="H377" i="3" s="1"/>
  <c r="H383" i="3" a="1"/>
  <c r="H383" i="3" s="1"/>
  <c r="H385" i="3" a="1"/>
  <c r="H385" i="3" s="1"/>
  <c r="H393" i="3" a="1"/>
  <c r="H393" i="3" s="1"/>
  <c r="H360" i="3" a="1"/>
  <c r="H360" i="3" s="1"/>
  <c r="H378" i="3" a="1"/>
  <c r="H378" i="3" s="1"/>
  <c r="H408" i="3" a="1"/>
  <c r="H408" i="3" s="1"/>
  <c r="H422" i="3" a="1"/>
  <c r="H422" i="3" s="1"/>
  <c r="H404" i="3" a="1"/>
  <c r="H404" i="3" s="1"/>
  <c r="H430" i="3" a="1"/>
  <c r="H430" i="3" s="1"/>
  <c r="H318" i="3" a="1"/>
  <c r="H318" i="3" s="1"/>
  <c r="H380" i="3" a="1"/>
  <c r="H380" i="3" s="1"/>
  <c r="H395" i="3" a="1"/>
  <c r="H395" i="3" s="1"/>
  <c r="H369" i="3" a="1"/>
  <c r="H369" i="3" s="1"/>
  <c r="H387" i="3" a="1"/>
  <c r="H387" i="3" s="1"/>
  <c r="H382" i="3" a="1"/>
  <c r="H382" i="3" s="1"/>
  <c r="H384" i="3" a="1"/>
  <c r="H384" i="3" s="1"/>
  <c r="H397" i="3" a="1"/>
  <c r="H397" i="3" s="1"/>
  <c r="H420" i="3" a="1"/>
  <c r="H420" i="3" s="1"/>
  <c r="H370" i="3" a="1"/>
  <c r="H370" i="3" s="1"/>
  <c r="H392" i="3" a="1"/>
  <c r="H392" i="3" s="1"/>
  <c r="H403" i="3" a="1"/>
  <c r="H403" i="3" s="1"/>
  <c r="H407" i="3" a="1"/>
  <c r="H407" i="3" s="1"/>
  <c r="H419" i="3" a="1"/>
  <c r="H419" i="3" s="1"/>
  <c r="H428" i="3" a="1"/>
  <c r="H428" i="3" s="1"/>
  <c r="H389" i="3" a="1"/>
  <c r="H389" i="3" s="1"/>
  <c r="H394" i="3" a="1"/>
  <c r="H394" i="3" s="1"/>
  <c r="H400" i="3" a="1"/>
  <c r="H400" i="3" s="1"/>
  <c r="H418" i="3" a="1"/>
  <c r="H418" i="3" s="1"/>
  <c r="H347" i="3" a="1"/>
  <c r="H347" i="3" s="1"/>
  <c r="H358" i="3" a="1"/>
  <c r="H358" i="3" s="1"/>
  <c r="H399" i="3" a="1"/>
  <c r="H399" i="3" s="1"/>
  <c r="H427" i="3" a="1"/>
  <c r="H427" i="3" s="1"/>
  <c r="H409" i="3" a="1"/>
  <c r="H409" i="3" s="1"/>
  <c r="H433" i="3" a="1"/>
  <c r="H433" i="3" s="1"/>
  <c r="H452" i="3" a="1"/>
  <c r="H452" i="3" s="1"/>
  <c r="H484" i="3" a="1"/>
  <c r="H484" i="3" s="1"/>
  <c r="H488" i="3" a="1"/>
  <c r="H488" i="3" s="1"/>
  <c r="H534" i="3" a="1"/>
  <c r="H534" i="3" s="1"/>
  <c r="H54" i="3" a="1"/>
  <c r="H54" i="3" s="1"/>
  <c r="H442" i="3" a="1"/>
  <c r="H442" i="3" s="1"/>
  <c r="H448" i="3" a="1"/>
  <c r="H448" i="3" s="1"/>
  <c r="H455" i="3" a="1"/>
  <c r="H455" i="3" s="1"/>
  <c r="H477" i="3" a="1"/>
  <c r="H477" i="3" s="1"/>
  <c r="H507" i="3" a="1"/>
  <c r="H507" i="3" s="1"/>
  <c r="H513" i="3" a="1"/>
  <c r="H513" i="3" s="1"/>
  <c r="H519" i="3" a="1"/>
  <c r="H519" i="3" s="1"/>
  <c r="H435" i="3" a="1"/>
  <c r="H435" i="3" s="1"/>
  <c r="H462" i="3" a="1"/>
  <c r="H462" i="3" s="1"/>
  <c r="H464" i="3" a="1"/>
  <c r="H464" i="3" s="1"/>
  <c r="H469" i="3" a="1"/>
  <c r="H469" i="3" s="1"/>
  <c r="H479" i="3" a="1"/>
  <c r="H479" i="3" s="1"/>
  <c r="H485" i="3" a="1"/>
  <c r="H485" i="3" s="1"/>
  <c r="H487" i="3" a="1"/>
  <c r="H487" i="3" s="1"/>
  <c r="H493" i="3" a="1"/>
  <c r="H493" i="3" s="1"/>
  <c r="H494" i="3" a="1"/>
  <c r="H494" i="3" s="1"/>
  <c r="H495" i="3" a="1"/>
  <c r="H495" i="3" s="1"/>
  <c r="H497" i="3" a="1"/>
  <c r="H497" i="3" s="1"/>
  <c r="H525" i="3" a="1"/>
  <c r="H525" i="3" s="1"/>
  <c r="H482" i="3" a="1"/>
  <c r="H482" i="3" s="1"/>
  <c r="H500" i="3" a="1"/>
  <c r="H500" i="3" s="1"/>
  <c r="H454" i="3" a="1"/>
  <c r="H454" i="3" s="1"/>
  <c r="H475" i="3" a="1"/>
  <c r="H475" i="3" s="1"/>
  <c r="H492" i="3" a="1"/>
  <c r="H492" i="3" s="1"/>
  <c r="H402" i="3" a="1"/>
  <c r="H402" i="3" s="1"/>
  <c r="H443" i="3" a="1"/>
  <c r="H443" i="3" s="1"/>
  <c r="H447" i="3" a="1"/>
  <c r="H447" i="3" s="1"/>
  <c r="H459" i="3" a="1"/>
  <c r="H459" i="3" s="1"/>
  <c r="H450" i="3" a="1"/>
  <c r="H450" i="3" s="1"/>
  <c r="H468" i="3" a="1"/>
  <c r="H468" i="3" s="1"/>
  <c r="H478" i="3" a="1"/>
  <c r="H478" i="3" s="1"/>
  <c r="H470" i="3" a="1"/>
  <c r="H470" i="3" s="1"/>
  <c r="H490" i="3" a="1"/>
  <c r="H490" i="3" s="1"/>
  <c r="H453" i="3" a="1"/>
  <c r="H453" i="3" s="1"/>
  <c r="H375" i="3" a="1"/>
  <c r="H375" i="3" s="1"/>
  <c r="H437" i="3" a="1"/>
  <c r="H437" i="3" s="1"/>
  <c r="H449" i="3" a="1"/>
  <c r="H449" i="3" s="1"/>
  <c r="H458" i="3" a="1"/>
  <c r="H458" i="3" s="1"/>
  <c r="H460" i="3" a="1"/>
  <c r="H460" i="3" s="1"/>
  <c r="H467" i="3" a="1"/>
  <c r="H467" i="3" s="1"/>
  <c r="H480" i="3" a="1"/>
  <c r="H480" i="3" s="1"/>
  <c r="H483" i="3" a="1"/>
  <c r="H483" i="3" s="1"/>
  <c r="H489" i="3" a="1"/>
  <c r="H489" i="3" s="1"/>
  <c r="H445" i="3" a="1"/>
  <c r="H445" i="3" s="1"/>
  <c r="H499" i="3" a="1"/>
  <c r="H499" i="3" s="1"/>
  <c r="H508" i="3" a="1"/>
  <c r="H508" i="3" s="1"/>
  <c r="H517" i="3" a="1"/>
  <c r="H517" i="3" s="1"/>
  <c r="H509" i="3" a="1"/>
  <c r="H509" i="3" s="1"/>
  <c r="H518" i="3" a="1"/>
  <c r="H518" i="3" s="1"/>
  <c r="H529" i="3" a="1"/>
  <c r="H529" i="3" s="1"/>
  <c r="H533" i="3" a="1"/>
  <c r="H533" i="3" s="1"/>
  <c r="H49" i="3" a="1"/>
  <c r="H49" i="3" s="1"/>
  <c r="H502" i="3" a="1"/>
  <c r="H502" i="3" s="1"/>
  <c r="H510" i="3" a="1"/>
  <c r="H510" i="3" s="1"/>
  <c r="H543" i="3" a="1"/>
  <c r="H543" i="3" s="1"/>
  <c r="H544" i="3" a="1"/>
  <c r="H544" i="3" s="1"/>
  <c r="H48" i="3" a="1"/>
  <c r="H48" i="3" s="1"/>
  <c r="H538" i="3" a="1"/>
  <c r="H538" i="3" s="1"/>
  <c r="H474" i="3" a="1"/>
  <c r="H474" i="3" s="1"/>
  <c r="H512" i="3" a="1"/>
  <c r="H512" i="3" s="1"/>
  <c r="H532" i="3" a="1"/>
  <c r="H532" i="3" s="1"/>
  <c r="H52" i="3" a="1"/>
  <c r="H52" i="3" s="1"/>
  <c r="H465" i="3" a="1"/>
  <c r="H465" i="3" s="1"/>
  <c r="H498" i="3" a="1"/>
  <c r="H498" i="3" s="1"/>
  <c r="H504" i="3" a="1"/>
  <c r="H504" i="3" s="1"/>
  <c r="H527" i="3" a="1"/>
  <c r="H527" i="3" s="1"/>
  <c r="H53" i="3" a="1"/>
  <c r="H53" i="3" s="1"/>
  <c r="H505" i="3" a="1"/>
  <c r="H505" i="3" s="1"/>
  <c r="H520" i="3" a="1"/>
  <c r="H520" i="3" s="1"/>
  <c r="H537" i="3" a="1"/>
  <c r="H537" i="3" s="1"/>
  <c r="H542" i="3" a="1"/>
  <c r="H542" i="3" s="1"/>
  <c r="H55" i="3" a="1"/>
  <c r="H55" i="3" s="1"/>
  <c r="H522" i="3" a="1"/>
  <c r="H522" i="3" s="1"/>
  <c r="H540" i="3" a="1"/>
  <c r="H540" i="3" s="1"/>
  <c r="H503" i="3" a="1"/>
  <c r="H503" i="3" s="1"/>
  <c r="H514" i="3" a="1"/>
  <c r="H514" i="3" s="1"/>
  <c r="H523" i="3" a="1"/>
  <c r="H523" i="3" s="1"/>
  <c r="H528" i="3" a="1"/>
  <c r="H528" i="3" s="1"/>
  <c r="H434" i="3" a="1"/>
  <c r="H434" i="3" s="1"/>
  <c r="H515" i="3" a="1"/>
  <c r="H515" i="3" s="1"/>
  <c r="H524" i="3" a="1"/>
  <c r="H524" i="3" s="1"/>
  <c r="H545" i="3" a="1"/>
  <c r="H545" i="3" s="1"/>
  <c r="H47" i="3" a="1"/>
  <c r="H47" i="3" s="1"/>
  <c r="H530" i="3" a="1"/>
  <c r="H530" i="3" s="1"/>
  <c r="H50" i="3" a="1"/>
  <c r="H50" i="3" s="1"/>
  <c r="H539" i="3" a="1"/>
  <c r="H539" i="3" s="1"/>
  <c r="H535" i="3" a="1"/>
  <c r="H535" i="3" s="1"/>
  <c r="H472" i="3" a="1"/>
  <c r="H472" i="3" s="1"/>
  <c r="X29" i="3"/>
  <c r="X63" i="3" a="1"/>
  <c r="X63" i="3" s="1"/>
  <c r="X69" i="3" a="1"/>
  <c r="X69" i="3" s="1"/>
  <c r="X77" i="3" a="1"/>
  <c r="X77" i="3" s="1"/>
  <c r="X74" i="3" a="1"/>
  <c r="X74" i="3" s="1"/>
  <c r="X64" i="3" a="1"/>
  <c r="X64" i="3" s="1"/>
  <c r="X70" i="3" a="1"/>
  <c r="X70" i="3" s="1"/>
  <c r="X58" i="3" a="1"/>
  <c r="X58" i="3" s="1"/>
  <c r="X65" i="3" a="1"/>
  <c r="X65" i="3" s="1"/>
  <c r="X59" i="3" a="1"/>
  <c r="X59" i="3" s="1"/>
  <c r="X60" i="3" a="1"/>
  <c r="X60" i="3" s="1"/>
  <c r="X57" i="3" a="1"/>
  <c r="X57" i="3" s="1"/>
  <c r="X83" i="3" a="1"/>
  <c r="X83" i="3" s="1"/>
  <c r="X105" i="3" a="1"/>
  <c r="X105" i="3" s="1"/>
  <c r="X110" i="3" a="1"/>
  <c r="X110" i="3" s="1"/>
  <c r="X150" i="3" a="1"/>
  <c r="X150" i="3" s="1"/>
  <c r="X158" i="3" a="1"/>
  <c r="X158" i="3" s="1"/>
  <c r="X174" i="3" a="1"/>
  <c r="X174" i="3" s="1"/>
  <c r="X68" i="3" a="1"/>
  <c r="X68" i="3" s="1"/>
  <c r="X87" i="3" a="1"/>
  <c r="X87" i="3" s="1"/>
  <c r="X93" i="3" a="1"/>
  <c r="X93" i="3" s="1"/>
  <c r="X97" i="3" a="1"/>
  <c r="X97" i="3" s="1"/>
  <c r="X98" i="3" a="1"/>
  <c r="X98" i="3" s="1"/>
  <c r="X99" i="3" a="1"/>
  <c r="X99" i="3" s="1"/>
  <c r="X100" i="3" a="1"/>
  <c r="X100" i="3" s="1"/>
  <c r="X113" i="3" a="1"/>
  <c r="X113" i="3" s="1"/>
  <c r="X117" i="3" a="1"/>
  <c r="X117" i="3" s="1"/>
  <c r="X120" i="3" a="1"/>
  <c r="X120" i="3" s="1"/>
  <c r="X82" i="3" a="1"/>
  <c r="X82" i="3" s="1"/>
  <c r="X134" i="3" a="1"/>
  <c r="X134" i="3" s="1"/>
  <c r="X92" i="3" a="1"/>
  <c r="X92" i="3" s="1"/>
  <c r="X115" i="3" a="1"/>
  <c r="X115" i="3" s="1"/>
  <c r="X127" i="3" a="1"/>
  <c r="X127" i="3" s="1"/>
  <c r="X73" i="3" a="1"/>
  <c r="X73" i="3" s="1"/>
  <c r="X78" i="3" a="1"/>
  <c r="X78" i="3" s="1"/>
  <c r="X89" i="3" a="1"/>
  <c r="X89" i="3" s="1"/>
  <c r="X102" i="3" a="1"/>
  <c r="X102" i="3" s="1"/>
  <c r="X107" i="3" a="1"/>
  <c r="X107" i="3" s="1"/>
  <c r="X109" i="3" a="1"/>
  <c r="X109" i="3" s="1"/>
  <c r="X118" i="3" a="1"/>
  <c r="X118" i="3" s="1"/>
  <c r="X67" i="3" a="1"/>
  <c r="X67" i="3" s="1"/>
  <c r="X75" i="3" a="1"/>
  <c r="X75" i="3" s="1"/>
  <c r="X79" i="3" a="1"/>
  <c r="X79" i="3" s="1"/>
  <c r="X112" i="3" a="1"/>
  <c r="X112" i="3" s="1"/>
  <c r="X72" i="3" a="1"/>
  <c r="X72" i="3" s="1"/>
  <c r="X103" i="3" a="1"/>
  <c r="X103" i="3" s="1"/>
  <c r="X85" i="3" a="1"/>
  <c r="X85" i="3" s="1"/>
  <c r="X88" i="3" a="1"/>
  <c r="X88" i="3" s="1"/>
  <c r="X114" i="3" a="1"/>
  <c r="X114" i="3" s="1"/>
  <c r="X80" i="3" a="1"/>
  <c r="X80" i="3" s="1"/>
  <c r="X95" i="3" a="1"/>
  <c r="X95" i="3" s="1"/>
  <c r="X119" i="3" a="1"/>
  <c r="X119" i="3" s="1"/>
  <c r="X94" i="3" a="1"/>
  <c r="X94" i="3" s="1"/>
  <c r="X104" i="3" a="1"/>
  <c r="X104" i="3" s="1"/>
  <c r="X108" i="3" a="1"/>
  <c r="X108" i="3" s="1"/>
  <c r="X145" i="3" a="1"/>
  <c r="X145" i="3" s="1"/>
  <c r="X147" i="3" a="1"/>
  <c r="X147" i="3" s="1"/>
  <c r="X165" i="3" a="1"/>
  <c r="X165" i="3" s="1"/>
  <c r="X169" i="3" a="1"/>
  <c r="X169" i="3" s="1"/>
  <c r="X177" i="3" a="1"/>
  <c r="X177" i="3" s="1"/>
  <c r="X193" i="3" a="1"/>
  <c r="X193" i="3" s="1"/>
  <c r="X202" i="3" a="1"/>
  <c r="X202" i="3" s="1"/>
  <c r="X214" i="3" a="1"/>
  <c r="X214" i="3" s="1"/>
  <c r="X227" i="3" a="1"/>
  <c r="X227" i="3" s="1"/>
  <c r="X125" i="3" a="1"/>
  <c r="X125" i="3" s="1"/>
  <c r="X130" i="3" a="1"/>
  <c r="X130" i="3" s="1"/>
  <c r="X140" i="3" a="1"/>
  <c r="X140" i="3" s="1"/>
  <c r="X152" i="3" a="1"/>
  <c r="X152" i="3" s="1"/>
  <c r="X154" i="3" a="1"/>
  <c r="X154" i="3" s="1"/>
  <c r="X159" i="3" a="1"/>
  <c r="X159" i="3" s="1"/>
  <c r="X137" i="3" a="1"/>
  <c r="X137" i="3" s="1"/>
  <c r="X142" i="3" a="1"/>
  <c r="X142" i="3" s="1"/>
  <c r="X173" i="3" a="1"/>
  <c r="X173" i="3" s="1"/>
  <c r="X183" i="3" a="1"/>
  <c r="X183" i="3" s="1"/>
  <c r="X194" i="3" a="1"/>
  <c r="X194" i="3" s="1"/>
  <c r="X195" i="3" a="1"/>
  <c r="X195" i="3" s="1"/>
  <c r="X135" i="3" a="1"/>
  <c r="X135" i="3" s="1"/>
  <c r="X139" i="3" a="1"/>
  <c r="X139" i="3" s="1"/>
  <c r="X164" i="3" a="1"/>
  <c r="X164" i="3" s="1"/>
  <c r="X178" i="3" a="1"/>
  <c r="X178" i="3" s="1"/>
  <c r="X132" i="3" a="1"/>
  <c r="X132" i="3" s="1"/>
  <c r="X163" i="3" a="1"/>
  <c r="X163" i="3" s="1"/>
  <c r="X122" i="3" a="1"/>
  <c r="X122" i="3" s="1"/>
  <c r="X129" i="3" a="1"/>
  <c r="X129" i="3" s="1"/>
  <c r="X144" i="3" a="1"/>
  <c r="X144" i="3" s="1"/>
  <c r="X157" i="3" a="1"/>
  <c r="X157" i="3" s="1"/>
  <c r="X170" i="3" a="1"/>
  <c r="X170" i="3" s="1"/>
  <c r="X123" i="3" a="1"/>
  <c r="X123" i="3" s="1"/>
  <c r="X133" i="3" a="1"/>
  <c r="X133" i="3" s="1"/>
  <c r="X148" i="3" a="1"/>
  <c r="X148" i="3" s="1"/>
  <c r="X168" i="3" a="1"/>
  <c r="X168" i="3" s="1"/>
  <c r="X179" i="3" a="1"/>
  <c r="X179" i="3" s="1"/>
  <c r="X185" i="3" a="1"/>
  <c r="X185" i="3" s="1"/>
  <c r="X84" i="3" a="1"/>
  <c r="X84" i="3" s="1"/>
  <c r="X153" i="3" a="1"/>
  <c r="X153" i="3" s="1"/>
  <c r="X162" i="3" a="1"/>
  <c r="X162" i="3" s="1"/>
  <c r="X167" i="3" a="1"/>
  <c r="X167" i="3" s="1"/>
  <c r="X175" i="3" a="1"/>
  <c r="X175" i="3" s="1"/>
  <c r="X62" i="3" a="1"/>
  <c r="X62" i="3" s="1"/>
  <c r="X128" i="3" a="1"/>
  <c r="X128" i="3" s="1"/>
  <c r="X138" i="3" a="1"/>
  <c r="X138" i="3" s="1"/>
  <c r="X155" i="3" a="1"/>
  <c r="X155" i="3" s="1"/>
  <c r="X160" i="3" a="1"/>
  <c r="X160" i="3" s="1"/>
  <c r="X124" i="3" a="1"/>
  <c r="X124" i="3" s="1"/>
  <c r="X149" i="3" a="1"/>
  <c r="X149" i="3" s="1"/>
  <c r="X172" i="3" a="1"/>
  <c r="X172" i="3" s="1"/>
  <c r="X182" i="3" a="1"/>
  <c r="X182" i="3" s="1"/>
  <c r="X220" i="3" a="1"/>
  <c r="X220" i="3" s="1"/>
  <c r="X198" i="3" a="1"/>
  <c r="X198" i="3" s="1"/>
  <c r="X207" i="3" a="1"/>
  <c r="X207" i="3" s="1"/>
  <c r="X218" i="3" a="1"/>
  <c r="X218" i="3" s="1"/>
  <c r="X229" i="3" a="1"/>
  <c r="X229" i="3" s="1"/>
  <c r="X239" i="3" a="1"/>
  <c r="X239" i="3" s="1"/>
  <c r="X245" i="3" a="1"/>
  <c r="X245" i="3" s="1"/>
  <c r="X248" i="3" a="1"/>
  <c r="X248" i="3" s="1"/>
  <c r="X184" i="3" a="1"/>
  <c r="X184" i="3" s="1"/>
  <c r="X209" i="3" a="1"/>
  <c r="X209" i="3" s="1"/>
  <c r="X234" i="3" a="1"/>
  <c r="X234" i="3" s="1"/>
  <c r="X254" i="3" a="1"/>
  <c r="X254" i="3" s="1"/>
  <c r="X257" i="3" a="1"/>
  <c r="X257" i="3" s="1"/>
  <c r="X180" i="3" a="1"/>
  <c r="X180" i="3" s="1"/>
  <c r="X225" i="3" a="1"/>
  <c r="X225" i="3" s="1"/>
  <c r="X232" i="3" a="1"/>
  <c r="X232" i="3" s="1"/>
  <c r="X237" i="3" a="1"/>
  <c r="X237" i="3" s="1"/>
  <c r="X242" i="3" a="1"/>
  <c r="X242" i="3" s="1"/>
  <c r="X247" i="3" a="1"/>
  <c r="X247" i="3" s="1"/>
  <c r="X90" i="3" a="1"/>
  <c r="X90" i="3" s="1"/>
  <c r="X143" i="3" a="1"/>
  <c r="X143" i="3" s="1"/>
  <c r="X190" i="3" a="1"/>
  <c r="X190" i="3" s="1"/>
  <c r="X199" i="3" a="1"/>
  <c r="X199" i="3" s="1"/>
  <c r="X204" i="3" a="1"/>
  <c r="X204" i="3" s="1"/>
  <c r="X223" i="3" a="1"/>
  <c r="X223" i="3" s="1"/>
  <c r="X240" i="3" a="1"/>
  <c r="X240" i="3" s="1"/>
  <c r="X244" i="3" a="1"/>
  <c r="X244" i="3" s="1"/>
  <c r="X213" i="3" a="1"/>
  <c r="X213" i="3" s="1"/>
  <c r="X219" i="3" a="1"/>
  <c r="X219" i="3" s="1"/>
  <c r="X217" i="3" a="1"/>
  <c r="X217" i="3" s="1"/>
  <c r="X228" i="3" a="1"/>
  <c r="X228" i="3" s="1"/>
  <c r="X230" i="3" a="1"/>
  <c r="X230" i="3" s="1"/>
  <c r="X189" i="3" a="1"/>
  <c r="X189" i="3" s="1"/>
  <c r="X192" i="3" a="1"/>
  <c r="X192" i="3" s="1"/>
  <c r="X203" i="3" a="1"/>
  <c r="X203" i="3" s="1"/>
  <c r="X208" i="3" a="1"/>
  <c r="X208" i="3" s="1"/>
  <c r="X210" i="3" a="1"/>
  <c r="X210" i="3" s="1"/>
  <c r="X215" i="3" a="1"/>
  <c r="X215" i="3" s="1"/>
  <c r="X235" i="3" a="1"/>
  <c r="X235" i="3" s="1"/>
  <c r="X233" i="3" a="1"/>
  <c r="X233" i="3" s="1"/>
  <c r="X238" i="3" a="1"/>
  <c r="X238" i="3" s="1"/>
  <c r="X187" i="3" a="1"/>
  <c r="X187" i="3" s="1"/>
  <c r="X188" i="3" a="1"/>
  <c r="X188" i="3" s="1"/>
  <c r="X205" i="3" a="1"/>
  <c r="X205" i="3" s="1"/>
  <c r="X197" i="3" a="1"/>
  <c r="X197" i="3" s="1"/>
  <c r="X289" i="3" a="1"/>
  <c r="X289" i="3" s="1"/>
  <c r="X303" i="3" a="1"/>
  <c r="X303" i="3" s="1"/>
  <c r="X307" i="3" a="1"/>
  <c r="X307" i="3" s="1"/>
  <c r="X318" i="3" a="1"/>
  <c r="X318" i="3" s="1"/>
  <c r="X329" i="3" a="1"/>
  <c r="X329" i="3" s="1"/>
  <c r="X332" i="3" a="1"/>
  <c r="X332" i="3" s="1"/>
  <c r="X335" i="3" a="1"/>
  <c r="X335" i="3" s="1"/>
  <c r="X343" i="3" a="1"/>
  <c r="X343" i="3" s="1"/>
  <c r="X252" i="3" a="1"/>
  <c r="X252" i="3" s="1"/>
  <c r="X253" i="3" a="1"/>
  <c r="X253" i="3" s="1"/>
  <c r="X259" i="3" a="1"/>
  <c r="X259" i="3" s="1"/>
  <c r="X273" i="3" a="1"/>
  <c r="X273" i="3" s="1"/>
  <c r="X277" i="3" a="1"/>
  <c r="X277" i="3" s="1"/>
  <c r="X280" i="3" a="1"/>
  <c r="X280" i="3" s="1"/>
  <c r="X283" i="3" a="1"/>
  <c r="X283" i="3" s="1"/>
  <c r="X212" i="3" a="1"/>
  <c r="X212" i="3" s="1"/>
  <c r="X260" i="3" a="1"/>
  <c r="X260" i="3" s="1"/>
  <c r="X267" i="3" a="1"/>
  <c r="X267" i="3" s="1"/>
  <c r="X294" i="3" a="1"/>
  <c r="X294" i="3" s="1"/>
  <c r="X313" i="3" a="1"/>
  <c r="X313" i="3" s="1"/>
  <c r="X222" i="3" a="1"/>
  <c r="X222" i="3" s="1"/>
  <c r="X290" i="3" a="1"/>
  <c r="X290" i="3" s="1"/>
  <c r="X299" i="3" a="1"/>
  <c r="X299" i="3" s="1"/>
  <c r="X308" i="3" a="1"/>
  <c r="X308" i="3" s="1"/>
  <c r="X249" i="3" a="1"/>
  <c r="X249" i="3" s="1"/>
  <c r="X268" i="3" a="1"/>
  <c r="X268" i="3" s="1"/>
  <c r="X285" i="3" a="1"/>
  <c r="X285" i="3" s="1"/>
  <c r="X297" i="3" a="1"/>
  <c r="X297" i="3" s="1"/>
  <c r="X269" i="3" a="1"/>
  <c r="X269" i="3" s="1"/>
  <c r="X279" i="3" a="1"/>
  <c r="X279" i="3" s="1"/>
  <c r="X282" i="3" a="1"/>
  <c r="X282" i="3" s="1"/>
  <c r="X304" i="3" a="1"/>
  <c r="X304" i="3" s="1"/>
  <c r="X255" i="3" a="1"/>
  <c r="X255" i="3" s="1"/>
  <c r="X262" i="3" a="1"/>
  <c r="X262" i="3" s="1"/>
  <c r="X272" i="3" a="1"/>
  <c r="X272" i="3" s="1"/>
  <c r="X287" i="3" a="1"/>
  <c r="X287" i="3" s="1"/>
  <c r="X295" i="3" a="1"/>
  <c r="X295" i="3" s="1"/>
  <c r="X200" i="3" a="1"/>
  <c r="X200" i="3" s="1"/>
  <c r="X243" i="3" a="1"/>
  <c r="X243" i="3" s="1"/>
  <c r="X263" i="3" a="1"/>
  <c r="X263" i="3" s="1"/>
  <c r="X270" i="3" a="1"/>
  <c r="X270" i="3" s="1"/>
  <c r="X302" i="3" a="1"/>
  <c r="X302" i="3" s="1"/>
  <c r="X224" i="3" a="1"/>
  <c r="X224" i="3" s="1"/>
  <c r="X250" i="3" a="1"/>
  <c r="X250" i="3" s="1"/>
  <c r="X274" i="3" a="1"/>
  <c r="X274" i="3" s="1"/>
  <c r="X300" i="3" a="1"/>
  <c r="X300" i="3" s="1"/>
  <c r="X305" i="3" a="1"/>
  <c r="X305" i="3" s="1"/>
  <c r="X264" i="3" a="1"/>
  <c r="X264" i="3" s="1"/>
  <c r="X275" i="3" a="1"/>
  <c r="X275" i="3" s="1"/>
  <c r="X278" i="3" a="1"/>
  <c r="X278" i="3" s="1"/>
  <c r="X284" i="3" a="1"/>
  <c r="X284" i="3" s="1"/>
  <c r="X288" i="3" a="1"/>
  <c r="X288" i="3" s="1"/>
  <c r="X292" i="3" a="1"/>
  <c r="X292" i="3" s="1"/>
  <c r="X298" i="3" a="1"/>
  <c r="X298" i="3" s="1"/>
  <c r="X315" i="3" a="1"/>
  <c r="X315" i="3" s="1"/>
  <c r="X367" i="3" a="1"/>
  <c r="X367" i="3" s="1"/>
  <c r="X373" i="3" a="1"/>
  <c r="X373" i="3" s="1"/>
  <c r="X390" i="3" a="1"/>
  <c r="X390" i="3" s="1"/>
  <c r="X412" i="3" a="1"/>
  <c r="X412" i="3" s="1"/>
  <c r="X413" i="3" a="1"/>
  <c r="X413" i="3" s="1"/>
  <c r="X422" i="3" a="1"/>
  <c r="X422" i="3" s="1"/>
  <c r="X428" i="3" a="1"/>
  <c r="X428" i="3" s="1"/>
  <c r="X258" i="3" a="1"/>
  <c r="X258" i="3" s="1"/>
  <c r="X359" i="3" a="1"/>
  <c r="X359" i="3" s="1"/>
  <c r="X378" i="3" a="1"/>
  <c r="X378" i="3" s="1"/>
  <c r="X312" i="3" a="1"/>
  <c r="X312" i="3" s="1"/>
  <c r="X333" i="3" a="1"/>
  <c r="X333" i="3" s="1"/>
  <c r="X347" i="3" a="1"/>
  <c r="X347" i="3" s="1"/>
  <c r="X354" i="3" a="1"/>
  <c r="X354" i="3" s="1"/>
  <c r="X372" i="3" a="1"/>
  <c r="X372" i="3" s="1"/>
  <c r="X324" i="3" a="1"/>
  <c r="X324" i="3" s="1"/>
  <c r="X338" i="3" a="1"/>
  <c r="X338" i="3" s="1"/>
  <c r="X344" i="3" a="1"/>
  <c r="X344" i="3" s="1"/>
  <c r="X345" i="3" a="1"/>
  <c r="X345" i="3" s="1"/>
  <c r="X348" i="3" a="1"/>
  <c r="X348" i="3" s="1"/>
  <c r="X357" i="3" a="1"/>
  <c r="X357" i="3" s="1"/>
  <c r="X365" i="3" a="1"/>
  <c r="X365" i="3" s="1"/>
  <c r="X265" i="3" a="1"/>
  <c r="X265" i="3" s="1"/>
  <c r="X349" i="3" a="1"/>
  <c r="X349" i="3" s="1"/>
  <c r="X364" i="3" a="1"/>
  <c r="X364" i="3" s="1"/>
  <c r="X309" i="3" a="1"/>
  <c r="X309" i="3" s="1"/>
  <c r="X314" i="3" a="1"/>
  <c r="X314" i="3" s="1"/>
  <c r="X317" i="3" a="1"/>
  <c r="X317" i="3" s="1"/>
  <c r="X342" i="3" a="1"/>
  <c r="X342" i="3" s="1"/>
  <c r="X363" i="3" a="1"/>
  <c r="X363" i="3" s="1"/>
  <c r="X339" i="3" a="1"/>
  <c r="X339" i="3" s="1"/>
  <c r="X350" i="3" a="1"/>
  <c r="X350" i="3" s="1"/>
  <c r="X355" i="3" a="1"/>
  <c r="X355" i="3" s="1"/>
  <c r="X358" i="3" a="1"/>
  <c r="X358" i="3" s="1"/>
  <c r="X327" i="3" a="1"/>
  <c r="X327" i="3" s="1"/>
  <c r="X334" i="3" a="1"/>
  <c r="X334" i="3" s="1"/>
  <c r="X319" i="3" a="1"/>
  <c r="X319" i="3" s="1"/>
  <c r="X325" i="3" a="1"/>
  <c r="X325" i="3" s="1"/>
  <c r="X320" i="3" a="1"/>
  <c r="X320" i="3" s="1"/>
  <c r="X322" i="3" a="1"/>
  <c r="X322" i="3" s="1"/>
  <c r="X323" i="3" a="1"/>
  <c r="X323" i="3" s="1"/>
  <c r="X352" i="3" a="1"/>
  <c r="X352" i="3" s="1"/>
  <c r="X360" i="3" a="1"/>
  <c r="X360" i="3" s="1"/>
  <c r="X310" i="3" a="1"/>
  <c r="X310" i="3" s="1"/>
  <c r="X330" i="3" a="1"/>
  <c r="X330" i="3" s="1"/>
  <c r="X337" i="3" a="1"/>
  <c r="X337" i="3" s="1"/>
  <c r="X362" i="3" a="1"/>
  <c r="X362" i="3" s="1"/>
  <c r="X353" i="3" a="1"/>
  <c r="X353" i="3" s="1"/>
  <c r="X385" i="3" a="1"/>
  <c r="X385" i="3" s="1"/>
  <c r="X393" i="3" a="1"/>
  <c r="X393" i="3" s="1"/>
  <c r="X395" i="3" a="1"/>
  <c r="X395" i="3" s="1"/>
  <c r="X405" i="3" a="1"/>
  <c r="X405" i="3" s="1"/>
  <c r="X432" i="3" a="1"/>
  <c r="X432" i="3" s="1"/>
  <c r="X437" i="3" a="1"/>
  <c r="X437" i="3" s="1"/>
  <c r="X442" i="3" a="1"/>
  <c r="X442" i="3" s="1"/>
  <c r="X443" i="3" a="1"/>
  <c r="X443" i="3" s="1"/>
  <c r="X444" i="3" a="1"/>
  <c r="X444" i="3" s="1"/>
  <c r="X445" i="3" a="1"/>
  <c r="X445" i="3" s="1"/>
  <c r="X468" i="3" a="1"/>
  <c r="X468" i="3" s="1"/>
  <c r="X482" i="3" a="1"/>
  <c r="X482" i="3" s="1"/>
  <c r="X408" i="3" a="1"/>
  <c r="X408" i="3" s="1"/>
  <c r="X423" i="3" a="1"/>
  <c r="X423" i="3" s="1"/>
  <c r="X424" i="3" a="1"/>
  <c r="X424" i="3" s="1"/>
  <c r="X425" i="3" a="1"/>
  <c r="X425" i="3" s="1"/>
  <c r="X438" i="3" a="1"/>
  <c r="X438" i="3" s="1"/>
  <c r="X439" i="3" a="1"/>
  <c r="X439" i="3" s="1"/>
  <c r="X440" i="3" a="1"/>
  <c r="X440" i="3" s="1"/>
  <c r="X369" i="3" a="1"/>
  <c r="X369" i="3" s="1"/>
  <c r="X397" i="3" a="1"/>
  <c r="X397" i="3" s="1"/>
  <c r="X404" i="3" a="1"/>
  <c r="X404" i="3" s="1"/>
  <c r="X415" i="3" a="1"/>
  <c r="X415" i="3" s="1"/>
  <c r="X374" i="3" a="1"/>
  <c r="X374" i="3" s="1"/>
  <c r="X382" i="3" a="1"/>
  <c r="X382" i="3" s="1"/>
  <c r="X387" i="3" a="1"/>
  <c r="X387" i="3" s="1"/>
  <c r="X328" i="3" a="1"/>
  <c r="X328" i="3" s="1"/>
  <c r="X368" i="3" a="1"/>
  <c r="X368" i="3" s="1"/>
  <c r="X370" i="3" a="1"/>
  <c r="X370" i="3" s="1"/>
  <c r="X392" i="3" a="1"/>
  <c r="X392" i="3" s="1"/>
  <c r="X400" i="3" a="1"/>
  <c r="X400" i="3" s="1"/>
  <c r="X410" i="3" a="1"/>
  <c r="X410" i="3" s="1"/>
  <c r="X414" i="3" a="1"/>
  <c r="X414" i="3" s="1"/>
  <c r="X430" i="3" a="1"/>
  <c r="X430" i="3" s="1"/>
  <c r="X375" i="3" a="1"/>
  <c r="X375" i="3" s="1"/>
  <c r="X384" i="3" a="1"/>
  <c r="X384" i="3" s="1"/>
  <c r="X389" i="3" a="1"/>
  <c r="X389" i="3" s="1"/>
  <c r="X403" i="3" a="1"/>
  <c r="X403" i="3" s="1"/>
  <c r="X407" i="3" a="1"/>
  <c r="X407" i="3" s="1"/>
  <c r="X429" i="3" a="1"/>
  <c r="X429" i="3" s="1"/>
  <c r="X377" i="3" a="1"/>
  <c r="X377" i="3" s="1"/>
  <c r="X394" i="3" a="1"/>
  <c r="X394" i="3" s="1"/>
  <c r="X420" i="3" a="1"/>
  <c r="X420" i="3" s="1"/>
  <c r="X409" i="3" a="1"/>
  <c r="X409" i="3" s="1"/>
  <c r="X379" i="3" a="1"/>
  <c r="X379" i="3" s="1"/>
  <c r="X380" i="3" a="1"/>
  <c r="X380" i="3" s="1"/>
  <c r="X419" i="3" a="1"/>
  <c r="X419" i="3" s="1"/>
  <c r="X340" i="3" a="1"/>
  <c r="X340" i="3" s="1"/>
  <c r="X383" i="3" a="1"/>
  <c r="X383" i="3" s="1"/>
  <c r="X418" i="3" a="1"/>
  <c r="X418" i="3" s="1"/>
  <c r="X388" i="3" a="1"/>
  <c r="X388" i="3" s="1"/>
  <c r="X399" i="3" a="1"/>
  <c r="X399" i="3" s="1"/>
  <c r="X402" i="3" a="1"/>
  <c r="X402" i="3" s="1"/>
  <c r="X427" i="3" a="1"/>
  <c r="X427" i="3" s="1"/>
  <c r="X417" i="3" a="1"/>
  <c r="X417" i="3" s="1"/>
  <c r="X448" i="3" a="1"/>
  <c r="X448" i="3" s="1"/>
  <c r="X460" i="3" a="1"/>
  <c r="X460" i="3" s="1"/>
  <c r="X464" i="3" a="1"/>
  <c r="X464" i="3" s="1"/>
  <c r="X475" i="3" a="1"/>
  <c r="X475" i="3" s="1"/>
  <c r="X479" i="3" a="1"/>
  <c r="X479" i="3" s="1"/>
  <c r="X489" i="3" a="1"/>
  <c r="X489" i="3" s="1"/>
  <c r="X507" i="3" a="1"/>
  <c r="X507" i="3" s="1"/>
  <c r="X513" i="3" a="1"/>
  <c r="X513" i="3" s="1"/>
  <c r="X519" i="3" a="1"/>
  <c r="X519" i="3" s="1"/>
  <c r="X530" i="3" a="1"/>
  <c r="X530" i="3" s="1"/>
  <c r="X534" i="3" a="1"/>
  <c r="X534" i="3" s="1"/>
  <c r="X293" i="3" a="1"/>
  <c r="X293" i="3" s="1"/>
  <c r="X459" i="3" a="1"/>
  <c r="X459" i="3" s="1"/>
  <c r="X473" i="3" a="1"/>
  <c r="X473" i="3" s="1"/>
  <c r="X488" i="3" a="1"/>
  <c r="X488" i="3" s="1"/>
  <c r="X500" i="3" a="1"/>
  <c r="X500" i="3" s="1"/>
  <c r="X512" i="3" a="1"/>
  <c r="X512" i="3" s="1"/>
  <c r="X518" i="3" a="1"/>
  <c r="X518" i="3" s="1"/>
  <c r="X524" i="3" a="1"/>
  <c r="X524" i="3" s="1"/>
  <c r="X447" i="3" a="1"/>
  <c r="X447" i="3" s="1"/>
  <c r="X433" i="3" a="1"/>
  <c r="X433" i="3" s="1"/>
  <c r="X454" i="3" a="1"/>
  <c r="X454" i="3" s="1"/>
  <c r="X463" i="3" a="1"/>
  <c r="X463" i="3" s="1"/>
  <c r="X478" i="3" a="1"/>
  <c r="X478" i="3" s="1"/>
  <c r="X483" i="3" a="1"/>
  <c r="X483" i="3" s="1"/>
  <c r="X487" i="3" a="1"/>
  <c r="X487" i="3" s="1"/>
  <c r="X499" i="3" a="1"/>
  <c r="X499" i="3" s="1"/>
  <c r="X434" i="3" a="1"/>
  <c r="X434" i="3" s="1"/>
  <c r="X450" i="3" a="1"/>
  <c r="X450" i="3" s="1"/>
  <c r="X470" i="3" a="1"/>
  <c r="X470" i="3" s="1"/>
  <c r="X474" i="3" a="1"/>
  <c r="X474" i="3" s="1"/>
  <c r="X484" i="3" a="1"/>
  <c r="X484" i="3" s="1"/>
  <c r="X492" i="3" a="1"/>
  <c r="X492" i="3" s="1"/>
  <c r="X453" i="3" a="1"/>
  <c r="X453" i="3" s="1"/>
  <c r="X458" i="3" a="1"/>
  <c r="X458" i="3" s="1"/>
  <c r="X465" i="3" a="1"/>
  <c r="X465" i="3" s="1"/>
  <c r="X472" i="3" a="1"/>
  <c r="X472" i="3" s="1"/>
  <c r="X485" i="3" a="1"/>
  <c r="X485" i="3" s="1"/>
  <c r="X398" i="3" a="1"/>
  <c r="X398" i="3" s="1"/>
  <c r="X467" i="3" a="1"/>
  <c r="X467" i="3" s="1"/>
  <c r="X480" i="3" a="1"/>
  <c r="X480" i="3" s="1"/>
  <c r="X435" i="3" a="1"/>
  <c r="X435" i="3" s="1"/>
  <c r="X449" i="3" a="1"/>
  <c r="X449" i="3" s="1"/>
  <c r="X455" i="3" a="1"/>
  <c r="X455" i="3" s="1"/>
  <c r="X462" i="3" a="1"/>
  <c r="X462" i="3" s="1"/>
  <c r="X477" i="3" a="1"/>
  <c r="X477" i="3" s="1"/>
  <c r="X490" i="3" a="1"/>
  <c r="X490" i="3" s="1"/>
  <c r="X493" i="3" a="1"/>
  <c r="X493" i="3" s="1"/>
  <c r="X527" i="3" a="1"/>
  <c r="X527" i="3" s="1"/>
  <c r="X528" i="3" a="1"/>
  <c r="X528" i="3" s="1"/>
  <c r="X538" i="3" a="1"/>
  <c r="X538" i="3" s="1"/>
  <c r="X544" i="3" a="1"/>
  <c r="X544" i="3" s="1"/>
  <c r="X522" i="3" a="1"/>
  <c r="X522" i="3" s="1"/>
  <c r="X514" i="3" a="1"/>
  <c r="X514" i="3" s="1"/>
  <c r="X523" i="3" a="1"/>
  <c r="X523" i="3" s="1"/>
  <c r="X533" i="3" a="1"/>
  <c r="X533" i="3" s="1"/>
  <c r="X543" i="3" a="1"/>
  <c r="X543" i="3" s="1"/>
  <c r="X50" i="3" a="1"/>
  <c r="X50" i="3" s="1"/>
  <c r="X502" i="3" a="1"/>
  <c r="X502" i="3" s="1"/>
  <c r="X515" i="3" a="1"/>
  <c r="X515" i="3" s="1"/>
  <c r="X532" i="3" a="1"/>
  <c r="X532" i="3" s="1"/>
  <c r="X537" i="3" a="1"/>
  <c r="X537" i="3" s="1"/>
  <c r="X542" i="3" a="1"/>
  <c r="X542" i="3" s="1"/>
  <c r="X545" i="3" a="1"/>
  <c r="X545" i="3" s="1"/>
  <c r="X469" i="3" a="1"/>
  <c r="X469" i="3" s="1"/>
  <c r="X495" i="3" a="1"/>
  <c r="X495" i="3" s="1"/>
  <c r="X508" i="3" a="1"/>
  <c r="X508" i="3" s="1"/>
  <c r="X517" i="3" a="1"/>
  <c r="X517" i="3" s="1"/>
  <c r="X494" i="3" a="1"/>
  <c r="X494" i="3" s="1"/>
  <c r="X498" i="3" a="1"/>
  <c r="X498" i="3" s="1"/>
  <c r="X509" i="3" a="1"/>
  <c r="X509" i="3" s="1"/>
  <c r="X525" i="3" a="1"/>
  <c r="X525" i="3" s="1"/>
  <c r="X510" i="3" a="1"/>
  <c r="X510" i="3" s="1"/>
  <c r="X540" i="3" a="1"/>
  <c r="X540" i="3" s="1"/>
  <c r="X452" i="3" a="1"/>
  <c r="X452" i="3" s="1"/>
  <c r="X535" i="3" a="1"/>
  <c r="X535" i="3" s="1"/>
  <c r="X52" i="3" a="1"/>
  <c r="X52" i="3" s="1"/>
  <c r="X457" i="3" a="1"/>
  <c r="X457" i="3" s="1"/>
  <c r="X503" i="3" a="1"/>
  <c r="X503" i="3" s="1"/>
  <c r="X504" i="3" a="1"/>
  <c r="X504" i="3" s="1"/>
  <c r="X539" i="3" a="1"/>
  <c r="X539" i="3" s="1"/>
  <c r="X53" i="3" a="1"/>
  <c r="X53" i="3" s="1"/>
  <c r="X54" i="3" a="1"/>
  <c r="X54" i="3" s="1"/>
  <c r="X529" i="3" a="1"/>
  <c r="X529" i="3" s="1"/>
  <c r="X48" i="3" a="1"/>
  <c r="X48" i="3" s="1"/>
  <c r="X520" i="3" a="1"/>
  <c r="X520" i="3" s="1"/>
  <c r="X497" i="3" a="1"/>
  <c r="X497" i="3" s="1"/>
  <c r="X47" i="3" a="1"/>
  <c r="X47" i="3" s="1"/>
  <c r="X55" i="3" a="1"/>
  <c r="X55" i="3" s="1"/>
  <c r="X505" i="3" a="1"/>
  <c r="X505" i="3" s="1"/>
  <c r="X49" i="3" a="1"/>
  <c r="X49" i="3" s="1"/>
  <c r="D29" i="3"/>
  <c r="D57" i="3" a="1"/>
  <c r="D57" i="3" s="1"/>
  <c r="D73" i="3" a="1"/>
  <c r="D73" i="3" s="1"/>
  <c r="D68" i="3" a="1"/>
  <c r="D68" i="3" s="1"/>
  <c r="D62" i="3" a="1"/>
  <c r="D62" i="3" s="1"/>
  <c r="D74" i="3" a="1"/>
  <c r="D74" i="3" s="1"/>
  <c r="D58" i="3" a="1"/>
  <c r="D58" i="3" s="1"/>
  <c r="D63" i="3" a="1"/>
  <c r="D63" i="3" s="1"/>
  <c r="D64" i="3" a="1"/>
  <c r="D64" i="3" s="1"/>
  <c r="D65" i="3" a="1"/>
  <c r="D65" i="3" s="1"/>
  <c r="D59" i="3" a="1"/>
  <c r="D59" i="3" s="1"/>
  <c r="D60" i="3" a="1"/>
  <c r="D60" i="3" s="1"/>
  <c r="D92" i="3" a="1"/>
  <c r="D92" i="3" s="1"/>
  <c r="D97" i="3" a="1"/>
  <c r="D97" i="3" s="1"/>
  <c r="D104" i="3" a="1"/>
  <c r="D104" i="3" s="1"/>
  <c r="D110" i="3" a="1"/>
  <c r="D110" i="3" s="1"/>
  <c r="D124" i="3" a="1"/>
  <c r="D124" i="3" s="1"/>
  <c r="D142" i="3" a="1"/>
  <c r="D142" i="3" s="1"/>
  <c r="D147" i="3" a="1"/>
  <c r="D147" i="3" s="1"/>
  <c r="D164" i="3" a="1"/>
  <c r="D164" i="3" s="1"/>
  <c r="D165" i="3" a="1"/>
  <c r="D165" i="3" s="1"/>
  <c r="D174" i="3" a="1"/>
  <c r="D174" i="3" s="1"/>
  <c r="D132" i="3" a="1"/>
  <c r="D132" i="3" s="1"/>
  <c r="D89" i="3" a="1"/>
  <c r="D89" i="3" s="1"/>
  <c r="D115" i="3" a="1"/>
  <c r="D115" i="3" s="1"/>
  <c r="D117" i="3" a="1"/>
  <c r="D117" i="3" s="1"/>
  <c r="D120" i="3" a="1"/>
  <c r="D120" i="3" s="1"/>
  <c r="D125" i="3" a="1"/>
  <c r="D125" i="3" s="1"/>
  <c r="D69" i="3" a="1"/>
  <c r="D69" i="3" s="1"/>
  <c r="D75" i="3" a="1"/>
  <c r="D75" i="3" s="1"/>
  <c r="D82" i="3" a="1"/>
  <c r="D82" i="3" s="1"/>
  <c r="D105" i="3" a="1"/>
  <c r="D105" i="3" s="1"/>
  <c r="D72" i="3" a="1"/>
  <c r="D72" i="3" s="1"/>
  <c r="D85" i="3" a="1"/>
  <c r="D85" i="3" s="1"/>
  <c r="D95" i="3" a="1"/>
  <c r="D95" i="3" s="1"/>
  <c r="D98" i="3" a="1"/>
  <c r="D98" i="3" s="1"/>
  <c r="D99" i="3" a="1"/>
  <c r="D99" i="3" s="1"/>
  <c r="D100" i="3" a="1"/>
  <c r="D100" i="3" s="1"/>
  <c r="D109" i="3" a="1"/>
  <c r="D109" i="3" s="1"/>
  <c r="D77" i="3" a="1"/>
  <c r="D77" i="3" s="1"/>
  <c r="D88" i="3" a="1"/>
  <c r="D88" i="3" s="1"/>
  <c r="D94" i="3" a="1"/>
  <c r="D94" i="3" s="1"/>
  <c r="D112" i="3" a="1"/>
  <c r="D112" i="3" s="1"/>
  <c r="D118" i="3" a="1"/>
  <c r="D118" i="3" s="1"/>
  <c r="D78" i="3" a="1"/>
  <c r="D78" i="3" s="1"/>
  <c r="D84" i="3" a="1"/>
  <c r="D84" i="3" s="1"/>
  <c r="D107" i="3" a="1"/>
  <c r="D107" i="3" s="1"/>
  <c r="D114" i="3" a="1"/>
  <c r="D114" i="3" s="1"/>
  <c r="D79" i="3" a="1"/>
  <c r="D79" i="3" s="1"/>
  <c r="D83" i="3" a="1"/>
  <c r="D83" i="3" s="1"/>
  <c r="D102" i="3" a="1"/>
  <c r="D102" i="3" s="1"/>
  <c r="D90" i="3" a="1"/>
  <c r="D90" i="3" s="1"/>
  <c r="D93" i="3" a="1"/>
  <c r="D93" i="3" s="1"/>
  <c r="D122" i="3" a="1"/>
  <c r="D122" i="3" s="1"/>
  <c r="D67" i="3" a="1"/>
  <c r="D67" i="3" s="1"/>
  <c r="D80" i="3" a="1"/>
  <c r="D80" i="3" s="1"/>
  <c r="D103" i="3" a="1"/>
  <c r="D103" i="3" s="1"/>
  <c r="D108" i="3" a="1"/>
  <c r="D108" i="3" s="1"/>
  <c r="D119" i="3" a="1"/>
  <c r="D119" i="3" s="1"/>
  <c r="D123" i="3" a="1"/>
  <c r="D123" i="3" s="1"/>
  <c r="D154" i="3" a="1"/>
  <c r="D154" i="3" s="1"/>
  <c r="D157" i="3" a="1"/>
  <c r="D157" i="3" s="1"/>
  <c r="D163" i="3" a="1"/>
  <c r="D163" i="3" s="1"/>
  <c r="D169" i="3" a="1"/>
  <c r="D169" i="3" s="1"/>
  <c r="D172" i="3" a="1"/>
  <c r="D172" i="3" s="1"/>
  <c r="D223" i="3" a="1"/>
  <c r="D223" i="3" s="1"/>
  <c r="D229" i="3" a="1"/>
  <c r="D229" i="3" s="1"/>
  <c r="D232" i="3" a="1"/>
  <c r="D232" i="3" s="1"/>
  <c r="D70" i="3" a="1"/>
  <c r="D70" i="3" s="1"/>
  <c r="D87" i="3" a="1"/>
  <c r="D87" i="3" s="1"/>
  <c r="D129" i="3" a="1"/>
  <c r="D129" i="3" s="1"/>
  <c r="D162" i="3" a="1"/>
  <c r="D162" i="3" s="1"/>
  <c r="D150" i="3" a="1"/>
  <c r="D150" i="3" s="1"/>
  <c r="D152" i="3" a="1"/>
  <c r="D152" i="3" s="1"/>
  <c r="D167" i="3" a="1"/>
  <c r="D167" i="3" s="1"/>
  <c r="D199" i="3" a="1"/>
  <c r="D199" i="3" s="1"/>
  <c r="D139" i="3" a="1"/>
  <c r="D139" i="3" s="1"/>
  <c r="D177" i="3" a="1"/>
  <c r="D177" i="3" s="1"/>
  <c r="D183" i="3" a="1"/>
  <c r="D183" i="3" s="1"/>
  <c r="D188" i="3" a="1"/>
  <c r="D188" i="3" s="1"/>
  <c r="D127" i="3" a="1"/>
  <c r="D127" i="3" s="1"/>
  <c r="D144" i="3" a="1"/>
  <c r="D144" i="3" s="1"/>
  <c r="D173" i="3" a="1"/>
  <c r="D173" i="3" s="1"/>
  <c r="D185" i="3" a="1"/>
  <c r="D185" i="3" s="1"/>
  <c r="D113" i="3" a="1"/>
  <c r="D113" i="3" s="1"/>
  <c r="D133" i="3" a="1"/>
  <c r="D133" i="3" s="1"/>
  <c r="D135" i="3" a="1"/>
  <c r="D135" i="3" s="1"/>
  <c r="D148" i="3" a="1"/>
  <c r="D148" i="3" s="1"/>
  <c r="D155" i="3" a="1"/>
  <c r="D155" i="3" s="1"/>
  <c r="D170" i="3" a="1"/>
  <c r="D170" i="3" s="1"/>
  <c r="D178" i="3" a="1"/>
  <c r="D178" i="3" s="1"/>
  <c r="D153" i="3" a="1"/>
  <c r="D153" i="3" s="1"/>
  <c r="D160" i="3" a="1"/>
  <c r="D160" i="3" s="1"/>
  <c r="D138" i="3" a="1"/>
  <c r="D138" i="3" s="1"/>
  <c r="D143" i="3" a="1"/>
  <c r="D143" i="3" s="1"/>
  <c r="D159" i="3" a="1"/>
  <c r="D159" i="3" s="1"/>
  <c r="D179" i="3" a="1"/>
  <c r="D179" i="3" s="1"/>
  <c r="D128" i="3" a="1"/>
  <c r="D128" i="3" s="1"/>
  <c r="D140" i="3" a="1"/>
  <c r="D140" i="3" s="1"/>
  <c r="D184" i="3" a="1"/>
  <c r="D184" i="3" s="1"/>
  <c r="D130" i="3" a="1"/>
  <c r="D130" i="3" s="1"/>
  <c r="D175" i="3" a="1"/>
  <c r="D175" i="3" s="1"/>
  <c r="D134" i="3" a="1"/>
  <c r="D134" i="3" s="1"/>
  <c r="D137" i="3" a="1"/>
  <c r="D137" i="3" s="1"/>
  <c r="D149" i="3" a="1"/>
  <c r="D149" i="3" s="1"/>
  <c r="D158" i="3" a="1"/>
  <c r="D158" i="3" s="1"/>
  <c r="D182" i="3" a="1"/>
  <c r="D182" i="3" s="1"/>
  <c r="D193" i="3" a="1"/>
  <c r="D193" i="3" s="1"/>
  <c r="D202" i="3" a="1"/>
  <c r="D202" i="3" s="1"/>
  <c r="D207" i="3" a="1"/>
  <c r="D207" i="3" s="1"/>
  <c r="D218" i="3" a="1"/>
  <c r="D218" i="3" s="1"/>
  <c r="D220" i="3" a="1"/>
  <c r="D220" i="3" s="1"/>
  <c r="D295" i="3" a="1"/>
  <c r="D295" i="3" s="1"/>
  <c r="D180" i="3" a="1"/>
  <c r="D180" i="3" s="1"/>
  <c r="D198" i="3" a="1"/>
  <c r="D198" i="3" s="1"/>
  <c r="D209" i="3" a="1"/>
  <c r="D209" i="3" s="1"/>
  <c r="D239" i="3" a="1"/>
  <c r="D239" i="3" s="1"/>
  <c r="D204" i="3" a="1"/>
  <c r="D204" i="3" s="1"/>
  <c r="D234" i="3" a="1"/>
  <c r="D234" i="3" s="1"/>
  <c r="D242" i="3" a="1"/>
  <c r="D242" i="3" s="1"/>
  <c r="D247" i="3" a="1"/>
  <c r="D247" i="3" s="1"/>
  <c r="D189" i="3" a="1"/>
  <c r="D189" i="3" s="1"/>
  <c r="D197" i="3" a="1"/>
  <c r="D197" i="3" s="1"/>
  <c r="D227" i="3" a="1"/>
  <c r="D227" i="3" s="1"/>
  <c r="D244" i="3" a="1"/>
  <c r="D244" i="3" s="1"/>
  <c r="D194" i="3" a="1"/>
  <c r="D194" i="3" s="1"/>
  <c r="D225" i="3" a="1"/>
  <c r="D225" i="3" s="1"/>
  <c r="D250" i="3" a="1"/>
  <c r="D250" i="3" s="1"/>
  <c r="D213" i="3" a="1"/>
  <c r="D213" i="3" s="1"/>
  <c r="D237" i="3" a="1"/>
  <c r="D237" i="3" s="1"/>
  <c r="D203" i="3" a="1"/>
  <c r="D203" i="3" s="1"/>
  <c r="D208" i="3" a="1"/>
  <c r="D208" i="3" s="1"/>
  <c r="D219" i="3" a="1"/>
  <c r="D219" i="3" s="1"/>
  <c r="D230" i="3" a="1"/>
  <c r="D230" i="3" s="1"/>
  <c r="D240" i="3" a="1"/>
  <c r="D240" i="3" s="1"/>
  <c r="D210" i="3" a="1"/>
  <c r="D210" i="3" s="1"/>
  <c r="D215" i="3" a="1"/>
  <c r="D215" i="3" s="1"/>
  <c r="D217" i="3" a="1"/>
  <c r="D217" i="3" s="1"/>
  <c r="D145" i="3" a="1"/>
  <c r="D145" i="3" s="1"/>
  <c r="D192" i="3" a="1"/>
  <c r="D192" i="3" s="1"/>
  <c r="D228" i="3" a="1"/>
  <c r="D228" i="3" s="1"/>
  <c r="D235" i="3" a="1"/>
  <c r="D235" i="3" s="1"/>
  <c r="D168" i="3" a="1"/>
  <c r="D168" i="3" s="1"/>
  <c r="D195" i="3" a="1"/>
  <c r="D195" i="3" s="1"/>
  <c r="D205" i="3" a="1"/>
  <c r="D205" i="3" s="1"/>
  <c r="D233" i="3" a="1"/>
  <c r="D233" i="3" s="1"/>
  <c r="D238" i="3" a="1"/>
  <c r="D238" i="3" s="1"/>
  <c r="D187" i="3" a="1"/>
  <c r="D187" i="3" s="1"/>
  <c r="D190" i="3" a="1"/>
  <c r="D190" i="3" s="1"/>
  <c r="D200" i="3" a="1"/>
  <c r="D200" i="3" s="1"/>
  <c r="D212" i="3" a="1"/>
  <c r="D212" i="3" s="1"/>
  <c r="D224" i="3" a="1"/>
  <c r="D224" i="3" s="1"/>
  <c r="D264" i="3" a="1"/>
  <c r="D264" i="3" s="1"/>
  <c r="D273" i="3" a="1"/>
  <c r="D273" i="3" s="1"/>
  <c r="D277" i="3" a="1"/>
  <c r="D277" i="3" s="1"/>
  <c r="D280" i="3" a="1"/>
  <c r="D280" i="3" s="1"/>
  <c r="D283" i="3" a="1"/>
  <c r="D283" i="3" s="1"/>
  <c r="D303" i="3" a="1"/>
  <c r="D303" i="3" s="1"/>
  <c r="D322" i="3" a="1"/>
  <c r="D322" i="3" s="1"/>
  <c r="D358" i="3" a="1"/>
  <c r="D358" i="3" s="1"/>
  <c r="D222" i="3" a="1"/>
  <c r="D222" i="3" s="1"/>
  <c r="D248" i="3" a="1"/>
  <c r="D248" i="3" s="1"/>
  <c r="D255" i="3" a="1"/>
  <c r="D255" i="3" s="1"/>
  <c r="D293" i="3" a="1"/>
  <c r="D293" i="3" s="1"/>
  <c r="D317" i="3" a="1"/>
  <c r="D317" i="3" s="1"/>
  <c r="D265" i="3" a="1"/>
  <c r="D265" i="3" s="1"/>
  <c r="D275" i="3" a="1"/>
  <c r="D275" i="3" s="1"/>
  <c r="D289" i="3" a="1"/>
  <c r="D289" i="3" s="1"/>
  <c r="D307" i="3" a="1"/>
  <c r="D307" i="3" s="1"/>
  <c r="D249" i="3" a="1"/>
  <c r="D249" i="3" s="1"/>
  <c r="D254" i="3" a="1"/>
  <c r="D254" i="3" s="1"/>
  <c r="D272" i="3" a="1"/>
  <c r="D272" i="3" s="1"/>
  <c r="D299" i="3" a="1"/>
  <c r="D299" i="3" s="1"/>
  <c r="D258" i="3" a="1"/>
  <c r="D258" i="3" s="1"/>
  <c r="D259" i="3" a="1"/>
  <c r="D259" i="3" s="1"/>
  <c r="D279" i="3" a="1"/>
  <c r="D279" i="3" s="1"/>
  <c r="D282" i="3" a="1"/>
  <c r="D282" i="3" s="1"/>
  <c r="D285" i="3" a="1"/>
  <c r="D285" i="3" s="1"/>
  <c r="D294" i="3" a="1"/>
  <c r="D294" i="3" s="1"/>
  <c r="D297" i="3" a="1"/>
  <c r="D297" i="3" s="1"/>
  <c r="D214" i="3" a="1"/>
  <c r="D214" i="3" s="1"/>
  <c r="D260" i="3" a="1"/>
  <c r="D260" i="3" s="1"/>
  <c r="D267" i="3" a="1"/>
  <c r="D267" i="3" s="1"/>
  <c r="D290" i="3" a="1"/>
  <c r="D290" i="3" s="1"/>
  <c r="D308" i="3" a="1"/>
  <c r="D308" i="3" s="1"/>
  <c r="D257" i="3" a="1"/>
  <c r="D257" i="3" s="1"/>
  <c r="D287" i="3" a="1"/>
  <c r="D287" i="3" s="1"/>
  <c r="D304" i="3" a="1"/>
  <c r="D304" i="3" s="1"/>
  <c r="D252" i="3" a="1"/>
  <c r="D252" i="3" s="1"/>
  <c r="D253" i="3" a="1"/>
  <c r="D253" i="3" s="1"/>
  <c r="D268" i="3" a="1"/>
  <c r="D268" i="3" s="1"/>
  <c r="D274" i="3" a="1"/>
  <c r="D274" i="3" s="1"/>
  <c r="D302" i="3" a="1"/>
  <c r="D302" i="3" s="1"/>
  <c r="D243" i="3" a="1"/>
  <c r="D243" i="3" s="1"/>
  <c r="D269" i="3" a="1"/>
  <c r="D269" i="3" s="1"/>
  <c r="D278" i="3" a="1"/>
  <c r="D278" i="3" s="1"/>
  <c r="D284" i="3" a="1"/>
  <c r="D284" i="3" s="1"/>
  <c r="D300" i="3" a="1"/>
  <c r="D300" i="3" s="1"/>
  <c r="D262" i="3" a="1"/>
  <c r="D262" i="3" s="1"/>
  <c r="D245" i="3" a="1"/>
  <c r="D245" i="3" s="1"/>
  <c r="D263" i="3" a="1"/>
  <c r="D263" i="3" s="1"/>
  <c r="D270" i="3" a="1"/>
  <c r="D270" i="3" s="1"/>
  <c r="D298" i="3" a="1"/>
  <c r="D298" i="3" s="1"/>
  <c r="D305" i="3" a="1"/>
  <c r="D305" i="3" s="1"/>
  <c r="D340" i="3" a="1"/>
  <c r="D340" i="3" s="1"/>
  <c r="D364" i="3" a="1"/>
  <c r="D364" i="3" s="1"/>
  <c r="D378" i="3" a="1"/>
  <c r="D378" i="3" s="1"/>
  <c r="D382" i="3" a="1"/>
  <c r="D382" i="3" s="1"/>
  <c r="D387" i="3" a="1"/>
  <c r="D387" i="3" s="1"/>
  <c r="D402" i="3" a="1"/>
  <c r="D402" i="3" s="1"/>
  <c r="D407" i="3" a="1"/>
  <c r="D407" i="3" s="1"/>
  <c r="D419" i="3" a="1"/>
  <c r="D419" i="3" s="1"/>
  <c r="D434" i="3" a="1"/>
  <c r="D434" i="3" s="1"/>
  <c r="D314" i="3" a="1"/>
  <c r="D314" i="3" s="1"/>
  <c r="D320" i="3" a="1"/>
  <c r="D320" i="3" s="1"/>
  <c r="D323" i="3" a="1"/>
  <c r="D323" i="3" s="1"/>
  <c r="D335" i="3" a="1"/>
  <c r="D335" i="3" s="1"/>
  <c r="D353" i="3" a="1"/>
  <c r="D353" i="3" s="1"/>
  <c r="D372" i="3" a="1"/>
  <c r="D372" i="3" s="1"/>
  <c r="D377" i="3" a="1"/>
  <c r="D377" i="3" s="1"/>
  <c r="D319" i="3" a="1"/>
  <c r="D319" i="3" s="1"/>
  <c r="D324" i="3" a="1"/>
  <c r="D324" i="3" s="1"/>
  <c r="D333" i="3" a="1"/>
  <c r="D333" i="3" s="1"/>
  <c r="D363" i="3" a="1"/>
  <c r="D363" i="3" s="1"/>
  <c r="D354" i="3" a="1"/>
  <c r="D354" i="3" s="1"/>
  <c r="D313" i="3" a="1"/>
  <c r="D313" i="3" s="1"/>
  <c r="D338" i="3" a="1"/>
  <c r="D338" i="3" s="1"/>
  <c r="D370" i="3" a="1"/>
  <c r="D370" i="3" s="1"/>
  <c r="D329" i="3" a="1"/>
  <c r="D329" i="3" s="1"/>
  <c r="D357" i="3" a="1"/>
  <c r="D357" i="3" s="1"/>
  <c r="D309" i="3" a="1"/>
  <c r="D309" i="3" s="1"/>
  <c r="D327" i="3" a="1"/>
  <c r="D327" i="3" s="1"/>
  <c r="D348" i="3" a="1"/>
  <c r="D348" i="3" s="1"/>
  <c r="D349" i="3" a="1"/>
  <c r="D349" i="3" s="1"/>
  <c r="D355" i="3" a="1"/>
  <c r="D355" i="3" s="1"/>
  <c r="D360" i="3" a="1"/>
  <c r="D360" i="3" s="1"/>
  <c r="D368" i="3" a="1"/>
  <c r="D368" i="3" s="1"/>
  <c r="D369" i="3" a="1"/>
  <c r="D369" i="3" s="1"/>
  <c r="D292" i="3" a="1"/>
  <c r="D292" i="3" s="1"/>
  <c r="D318" i="3" a="1"/>
  <c r="D318" i="3" s="1"/>
  <c r="D325" i="3" a="1"/>
  <c r="D325" i="3" s="1"/>
  <c r="D334" i="3" a="1"/>
  <c r="D334" i="3" s="1"/>
  <c r="D339" i="3" a="1"/>
  <c r="D339" i="3" s="1"/>
  <c r="D342" i="3" a="1"/>
  <c r="D342" i="3" s="1"/>
  <c r="D345" i="3" a="1"/>
  <c r="D345" i="3" s="1"/>
  <c r="D347" i="3" a="1"/>
  <c r="D347" i="3" s="1"/>
  <c r="D362" i="3" a="1"/>
  <c r="D362" i="3" s="1"/>
  <c r="D367" i="3" a="1"/>
  <c r="D367" i="3" s="1"/>
  <c r="D344" i="3" a="1"/>
  <c r="D344" i="3" s="1"/>
  <c r="D350" i="3" a="1"/>
  <c r="D350" i="3" s="1"/>
  <c r="D310" i="3" a="1"/>
  <c r="D310" i="3" s="1"/>
  <c r="D312" i="3" a="1"/>
  <c r="D312" i="3" s="1"/>
  <c r="D332" i="3" a="1"/>
  <c r="D332" i="3" s="1"/>
  <c r="D343" i="3" a="1"/>
  <c r="D343" i="3" s="1"/>
  <c r="D288" i="3" a="1"/>
  <c r="D288" i="3" s="1"/>
  <c r="D315" i="3" a="1"/>
  <c r="D315" i="3" s="1"/>
  <c r="D330" i="3" a="1"/>
  <c r="D330" i="3" s="1"/>
  <c r="D365" i="3" a="1"/>
  <c r="D365" i="3" s="1"/>
  <c r="D337" i="3" a="1"/>
  <c r="D337" i="3" s="1"/>
  <c r="D359" i="3" a="1"/>
  <c r="D359" i="3" s="1"/>
  <c r="D395" i="3" a="1"/>
  <c r="D395" i="3" s="1"/>
  <c r="D410" i="3" a="1"/>
  <c r="D410" i="3" s="1"/>
  <c r="D420" i="3" a="1"/>
  <c r="D420" i="3" s="1"/>
  <c r="D384" i="3" a="1"/>
  <c r="D384" i="3" s="1"/>
  <c r="D429" i="3" a="1"/>
  <c r="D429" i="3" s="1"/>
  <c r="D328" i="3" a="1"/>
  <c r="D328" i="3" s="1"/>
  <c r="D392" i="3" a="1"/>
  <c r="D392" i="3" s="1"/>
  <c r="D428" i="3" a="1"/>
  <c r="D428" i="3" s="1"/>
  <c r="D397" i="3" a="1"/>
  <c r="D397" i="3" s="1"/>
  <c r="D403" i="3" a="1"/>
  <c r="D403" i="3" s="1"/>
  <c r="D413" i="3" a="1"/>
  <c r="D413" i="3" s="1"/>
  <c r="D389" i="3" a="1"/>
  <c r="D389" i="3" s="1"/>
  <c r="D400" i="3" a="1"/>
  <c r="D400" i="3" s="1"/>
  <c r="D373" i="3" a="1"/>
  <c r="D373" i="3" s="1"/>
  <c r="D374" i="3" a="1"/>
  <c r="D374" i="3" s="1"/>
  <c r="D394" i="3" a="1"/>
  <c r="D394" i="3" s="1"/>
  <c r="D399" i="3" a="1"/>
  <c r="D399" i="3" s="1"/>
  <c r="D418" i="3" a="1"/>
  <c r="D418" i="3" s="1"/>
  <c r="D427" i="3" a="1"/>
  <c r="D427" i="3" s="1"/>
  <c r="D409" i="3" a="1"/>
  <c r="D409" i="3" s="1"/>
  <c r="D412" i="3" a="1"/>
  <c r="D412" i="3" s="1"/>
  <c r="D417" i="3" a="1"/>
  <c r="D417" i="3" s="1"/>
  <c r="D375" i="3" a="1"/>
  <c r="D375" i="3" s="1"/>
  <c r="D398" i="3" a="1"/>
  <c r="D398" i="3" s="1"/>
  <c r="D423" i="3" a="1"/>
  <c r="D423" i="3" s="1"/>
  <c r="D424" i="3" a="1"/>
  <c r="D424" i="3" s="1"/>
  <c r="D425" i="3" a="1"/>
  <c r="D425" i="3" s="1"/>
  <c r="D352" i="3" a="1"/>
  <c r="D352" i="3" s="1"/>
  <c r="D393" i="3" a="1"/>
  <c r="D393" i="3" s="1"/>
  <c r="D405" i="3" a="1"/>
  <c r="D405" i="3" s="1"/>
  <c r="D383" i="3" a="1"/>
  <c r="D383" i="3" s="1"/>
  <c r="D388" i="3" a="1"/>
  <c r="D388" i="3" s="1"/>
  <c r="D422" i="3" a="1"/>
  <c r="D422" i="3" s="1"/>
  <c r="D385" i="3" a="1"/>
  <c r="D385" i="3" s="1"/>
  <c r="D390" i="3" a="1"/>
  <c r="D390" i="3" s="1"/>
  <c r="D404" i="3" a="1"/>
  <c r="D404" i="3" s="1"/>
  <c r="D415" i="3" a="1"/>
  <c r="D415" i="3" s="1"/>
  <c r="D432" i="3" a="1"/>
  <c r="D432" i="3" s="1"/>
  <c r="D439" i="3" a="1"/>
  <c r="D439" i="3" s="1"/>
  <c r="D459" i="3" a="1"/>
  <c r="D459" i="3" s="1"/>
  <c r="D473" i="3" a="1"/>
  <c r="D473" i="3" s="1"/>
  <c r="D492" i="3" a="1"/>
  <c r="D492" i="3" s="1"/>
  <c r="D542" i="3" a="1"/>
  <c r="D542" i="3" s="1"/>
  <c r="D543" i="3" a="1"/>
  <c r="D543" i="3" s="1"/>
  <c r="D414" i="3" a="1"/>
  <c r="D414" i="3" s="1"/>
  <c r="D450" i="3" a="1"/>
  <c r="D450" i="3" s="1"/>
  <c r="D463" i="3" a="1"/>
  <c r="D463" i="3" s="1"/>
  <c r="D478" i="3" a="1"/>
  <c r="D478" i="3" s="1"/>
  <c r="D499" i="3" a="1"/>
  <c r="D499" i="3" s="1"/>
  <c r="D505" i="3" a="1"/>
  <c r="D505" i="3" s="1"/>
  <c r="D517" i="3" a="1"/>
  <c r="D517" i="3" s="1"/>
  <c r="D523" i="3" a="1"/>
  <c r="D523" i="3" s="1"/>
  <c r="D440" i="3" a="1"/>
  <c r="D440" i="3" s="1"/>
  <c r="D468" i="3" a="1"/>
  <c r="D468" i="3" s="1"/>
  <c r="D453" i="3" a="1"/>
  <c r="D453" i="3" s="1"/>
  <c r="D498" i="3" a="1"/>
  <c r="D498" i="3" s="1"/>
  <c r="D504" i="3" a="1"/>
  <c r="D504" i="3" s="1"/>
  <c r="D430" i="3" a="1"/>
  <c r="D430" i="3" s="1"/>
  <c r="D437" i="3" a="1"/>
  <c r="D437" i="3" s="1"/>
  <c r="D449" i="3" a="1"/>
  <c r="D449" i="3" s="1"/>
  <c r="D470" i="3" a="1"/>
  <c r="D470" i="3" s="1"/>
  <c r="D483" i="3" a="1"/>
  <c r="D483" i="3" s="1"/>
  <c r="D490" i="3" a="1"/>
  <c r="D490" i="3" s="1"/>
  <c r="D458" i="3" a="1"/>
  <c r="D458" i="3" s="1"/>
  <c r="D460" i="3" a="1"/>
  <c r="D460" i="3" s="1"/>
  <c r="D465" i="3" a="1"/>
  <c r="D465" i="3" s="1"/>
  <c r="D472" i="3" a="1"/>
  <c r="D472" i="3" s="1"/>
  <c r="D480" i="3" a="1"/>
  <c r="D480" i="3" s="1"/>
  <c r="D379" i="3" a="1"/>
  <c r="D379" i="3" s="1"/>
  <c r="D445" i="3" a="1"/>
  <c r="D445" i="3" s="1"/>
  <c r="D452" i="3" a="1"/>
  <c r="D452" i="3" s="1"/>
  <c r="D474" i="3" a="1"/>
  <c r="D474" i="3" s="1"/>
  <c r="D489" i="3" a="1"/>
  <c r="D489" i="3" s="1"/>
  <c r="D433" i="3" a="1"/>
  <c r="D433" i="3" s="1"/>
  <c r="D455" i="3" a="1"/>
  <c r="D455" i="3" s="1"/>
  <c r="D467" i="3" a="1"/>
  <c r="D467" i="3" s="1"/>
  <c r="D469" i="3" a="1"/>
  <c r="D469" i="3" s="1"/>
  <c r="D380" i="3" a="1"/>
  <c r="D380" i="3" s="1"/>
  <c r="D435" i="3" a="1"/>
  <c r="D435" i="3" s="1"/>
  <c r="D438" i="3" a="1"/>
  <c r="D438" i="3" s="1"/>
  <c r="D442" i="3" a="1"/>
  <c r="D442" i="3" s="1"/>
  <c r="D448" i="3" a="1"/>
  <c r="D448" i="3" s="1"/>
  <c r="D457" i="3" a="1"/>
  <c r="D457" i="3" s="1"/>
  <c r="D477" i="3" a="1"/>
  <c r="D477" i="3" s="1"/>
  <c r="D484" i="3" a="1"/>
  <c r="D484" i="3" s="1"/>
  <c r="D488" i="3" a="1"/>
  <c r="D488" i="3" s="1"/>
  <c r="D408" i="3" a="1"/>
  <c r="D408" i="3" s="1"/>
  <c r="D444" i="3" a="1"/>
  <c r="D444" i="3" s="1"/>
  <c r="D464" i="3" a="1"/>
  <c r="D464" i="3" s="1"/>
  <c r="D479" i="3" a="1"/>
  <c r="D479" i="3" s="1"/>
  <c r="D485" i="3" a="1"/>
  <c r="D485" i="3" s="1"/>
  <c r="D462" i="3" a="1"/>
  <c r="D462" i="3" s="1"/>
  <c r="D475" i="3" a="1"/>
  <c r="D475" i="3" s="1"/>
  <c r="D482" i="3" a="1"/>
  <c r="D482" i="3" s="1"/>
  <c r="D487" i="3" a="1"/>
  <c r="D487" i="3" s="1"/>
  <c r="D493" i="3" a="1"/>
  <c r="D493" i="3" s="1"/>
  <c r="D494" i="3" a="1"/>
  <c r="D494" i="3" s="1"/>
  <c r="D495" i="3" a="1"/>
  <c r="D495" i="3" s="1"/>
  <c r="D454" i="3" a="1"/>
  <c r="D454" i="3" s="1"/>
  <c r="D518" i="3" a="1"/>
  <c r="D518" i="3" s="1"/>
  <c r="D527" i="3" a="1"/>
  <c r="D527" i="3" s="1"/>
  <c r="D53" i="3" a="1"/>
  <c r="D53" i="3" s="1"/>
  <c r="D519" i="3" a="1"/>
  <c r="D519" i="3" s="1"/>
  <c r="D537" i="3" a="1"/>
  <c r="D537" i="3" s="1"/>
  <c r="D54" i="3" a="1"/>
  <c r="D54" i="3" s="1"/>
  <c r="D520" i="3" a="1"/>
  <c r="D520" i="3" s="1"/>
  <c r="D528" i="3" a="1"/>
  <c r="D528" i="3" s="1"/>
  <c r="D55" i="3" a="1"/>
  <c r="D55" i="3" s="1"/>
  <c r="D512" i="3" a="1"/>
  <c r="D512" i="3" s="1"/>
  <c r="D50" i="3" a="1"/>
  <c r="D50" i="3" s="1"/>
  <c r="D513" i="3" a="1"/>
  <c r="D513" i="3" s="1"/>
  <c r="D522" i="3" a="1"/>
  <c r="D522" i="3" s="1"/>
  <c r="D535" i="3" a="1"/>
  <c r="D535" i="3" s="1"/>
  <c r="D540" i="3" a="1"/>
  <c r="D540" i="3" s="1"/>
  <c r="D545" i="3" a="1"/>
  <c r="D545" i="3" s="1"/>
  <c r="D447" i="3" a="1"/>
  <c r="D447" i="3" s="1"/>
  <c r="D503" i="3" a="1"/>
  <c r="D503" i="3" s="1"/>
  <c r="D514" i="3" a="1"/>
  <c r="D514" i="3" s="1"/>
  <c r="D529" i="3" a="1"/>
  <c r="D529" i="3" s="1"/>
  <c r="D530" i="3" a="1"/>
  <c r="D530" i="3" s="1"/>
  <c r="D443" i="3" a="1"/>
  <c r="D443" i="3" s="1"/>
  <c r="D515" i="3" a="1"/>
  <c r="D515" i="3" s="1"/>
  <c r="D539" i="3" a="1"/>
  <c r="D539" i="3" s="1"/>
  <c r="D507" i="3" a="1"/>
  <c r="D507" i="3" s="1"/>
  <c r="D500" i="3" a="1"/>
  <c r="D500" i="3" s="1"/>
  <c r="D508" i="3" a="1"/>
  <c r="D508" i="3" s="1"/>
  <c r="D533" i="3" a="1"/>
  <c r="D533" i="3" s="1"/>
  <c r="D534" i="3" a="1"/>
  <c r="D534" i="3" s="1"/>
  <c r="D544" i="3" a="1"/>
  <c r="D544" i="3" s="1"/>
  <c r="D509" i="3" a="1"/>
  <c r="D509" i="3" s="1"/>
  <c r="D524" i="3" a="1"/>
  <c r="D524" i="3" s="1"/>
  <c r="D502" i="3" a="1"/>
  <c r="D502" i="3" s="1"/>
  <c r="D510" i="3" a="1"/>
  <c r="D510" i="3" s="1"/>
  <c r="D525" i="3" a="1"/>
  <c r="D525" i="3" s="1"/>
  <c r="D532" i="3" a="1"/>
  <c r="D532" i="3" s="1"/>
  <c r="D538" i="3" a="1"/>
  <c r="D538" i="3" s="1"/>
  <c r="D48" i="3" a="1"/>
  <c r="D48" i="3" s="1"/>
  <c r="D49" i="3" a="1"/>
  <c r="D49" i="3" s="1"/>
  <c r="D497" i="3" a="1"/>
  <c r="D497" i="3" s="1"/>
  <c r="D52" i="3" a="1"/>
  <c r="D52" i="3" s="1"/>
  <c r="D47" i="3" a="1"/>
  <c r="D47" i="3" s="1"/>
  <c r="R29" i="3"/>
  <c r="R88" i="3" a="1"/>
  <c r="R88" i="3" s="1"/>
  <c r="R60" i="3" a="1"/>
  <c r="R60" i="3" s="1"/>
  <c r="R72" i="3" a="1"/>
  <c r="R72" i="3" s="1"/>
  <c r="R79" i="3" a="1"/>
  <c r="R79" i="3" s="1"/>
  <c r="R80" i="3" a="1"/>
  <c r="R80" i="3" s="1"/>
  <c r="R67" i="3" a="1"/>
  <c r="R67" i="3" s="1"/>
  <c r="R78" i="3" a="1"/>
  <c r="R78" i="3" s="1"/>
  <c r="R57" i="3" a="1"/>
  <c r="R57" i="3" s="1"/>
  <c r="R62" i="3" a="1"/>
  <c r="R62" i="3" s="1"/>
  <c r="R63" i="3" a="1"/>
  <c r="R63" i="3" s="1"/>
  <c r="R58" i="3" a="1"/>
  <c r="R58" i="3" s="1"/>
  <c r="R64" i="3" a="1"/>
  <c r="R64" i="3" s="1"/>
  <c r="R65" i="3" a="1"/>
  <c r="R65" i="3" s="1"/>
  <c r="R114" i="3" a="1"/>
  <c r="R114" i="3" s="1"/>
  <c r="R122" i="3" a="1"/>
  <c r="R122" i="3" s="1"/>
  <c r="R138" i="3" a="1"/>
  <c r="R138" i="3" s="1"/>
  <c r="R139" i="3" a="1"/>
  <c r="R139" i="3" s="1"/>
  <c r="R140" i="3" a="1"/>
  <c r="R140" i="3" s="1"/>
  <c r="R178" i="3" a="1"/>
  <c r="R178" i="3" s="1"/>
  <c r="R94" i="3" a="1"/>
  <c r="R94" i="3" s="1"/>
  <c r="R95" i="3" a="1"/>
  <c r="R95" i="3" s="1"/>
  <c r="R103" i="3" a="1"/>
  <c r="R103" i="3" s="1"/>
  <c r="R123" i="3" a="1"/>
  <c r="R123" i="3" s="1"/>
  <c r="R130" i="3" a="1"/>
  <c r="R130" i="3" s="1"/>
  <c r="R84" i="3" a="1"/>
  <c r="R84" i="3" s="1"/>
  <c r="R119" i="3" a="1"/>
  <c r="R119" i="3" s="1"/>
  <c r="R69" i="3" a="1"/>
  <c r="R69" i="3" s="1"/>
  <c r="R75" i="3" a="1"/>
  <c r="R75" i="3" s="1"/>
  <c r="R90" i="3" a="1"/>
  <c r="R90" i="3" s="1"/>
  <c r="R104" i="3" a="1"/>
  <c r="R104" i="3" s="1"/>
  <c r="R124" i="3" a="1"/>
  <c r="R124" i="3" s="1"/>
  <c r="R59" i="3" a="1"/>
  <c r="R59" i="3" s="1"/>
  <c r="R83" i="3" a="1"/>
  <c r="R83" i="3" s="1"/>
  <c r="R87" i="3" a="1"/>
  <c r="R87" i="3" s="1"/>
  <c r="R93" i="3" a="1"/>
  <c r="R93" i="3" s="1"/>
  <c r="R108" i="3" a="1"/>
  <c r="R108" i="3" s="1"/>
  <c r="R113" i="3" a="1"/>
  <c r="R113" i="3" s="1"/>
  <c r="R74" i="3" a="1"/>
  <c r="R74" i="3" s="1"/>
  <c r="R97" i="3" a="1"/>
  <c r="R97" i="3" s="1"/>
  <c r="R105" i="3" a="1"/>
  <c r="R105" i="3" s="1"/>
  <c r="R110" i="3" a="1"/>
  <c r="R110" i="3" s="1"/>
  <c r="R117" i="3" a="1"/>
  <c r="R117" i="3" s="1"/>
  <c r="R120" i="3" a="1"/>
  <c r="R120" i="3" s="1"/>
  <c r="R68" i="3" a="1"/>
  <c r="R68" i="3" s="1"/>
  <c r="R77" i="3" a="1"/>
  <c r="R77" i="3" s="1"/>
  <c r="R92" i="3" a="1"/>
  <c r="R92" i="3" s="1"/>
  <c r="R98" i="3" a="1"/>
  <c r="R98" i="3" s="1"/>
  <c r="R99" i="3" a="1"/>
  <c r="R99" i="3" s="1"/>
  <c r="R100" i="3" a="1"/>
  <c r="R100" i="3" s="1"/>
  <c r="R115" i="3" a="1"/>
  <c r="R115" i="3" s="1"/>
  <c r="R82" i="3" a="1"/>
  <c r="R82" i="3" s="1"/>
  <c r="R73" i="3" a="1"/>
  <c r="R73" i="3" s="1"/>
  <c r="R89" i="3" a="1"/>
  <c r="R89" i="3" s="1"/>
  <c r="R107" i="3" a="1"/>
  <c r="R107" i="3" s="1"/>
  <c r="R118" i="3" a="1"/>
  <c r="R118" i="3" s="1"/>
  <c r="R153" i="3" a="1"/>
  <c r="R153" i="3" s="1"/>
  <c r="R155" i="3" a="1"/>
  <c r="R155" i="3" s="1"/>
  <c r="R204" i="3" a="1"/>
  <c r="R204" i="3" s="1"/>
  <c r="R225" i="3" a="1"/>
  <c r="R225" i="3" s="1"/>
  <c r="R129" i="3" a="1"/>
  <c r="R129" i="3" s="1"/>
  <c r="R160" i="3" a="1"/>
  <c r="R160" i="3" s="1"/>
  <c r="R175" i="3" a="1"/>
  <c r="R175" i="3" s="1"/>
  <c r="R197" i="3" a="1"/>
  <c r="R197" i="3" s="1"/>
  <c r="R198" i="3" a="1"/>
  <c r="R198" i="3" s="1"/>
  <c r="R70" i="3" a="1"/>
  <c r="R70" i="3" s="1"/>
  <c r="R127" i="3" a="1"/>
  <c r="R127" i="3" s="1"/>
  <c r="R184" i="3" a="1"/>
  <c r="R184" i="3" s="1"/>
  <c r="R187" i="3" a="1"/>
  <c r="R187" i="3" s="1"/>
  <c r="R189" i="3" a="1"/>
  <c r="R189" i="3" s="1"/>
  <c r="R134" i="3" a="1"/>
  <c r="R134" i="3" s="1"/>
  <c r="R143" i="3" a="1"/>
  <c r="R143" i="3" s="1"/>
  <c r="R159" i="3" a="1"/>
  <c r="R159" i="3" s="1"/>
  <c r="R165" i="3" a="1"/>
  <c r="R165" i="3" s="1"/>
  <c r="R182" i="3" a="1"/>
  <c r="R182" i="3" s="1"/>
  <c r="R102" i="3" a="1"/>
  <c r="R102" i="3" s="1"/>
  <c r="R112" i="3" a="1"/>
  <c r="R112" i="3" s="1"/>
  <c r="R149" i="3" a="1"/>
  <c r="R149" i="3" s="1"/>
  <c r="R154" i="3" a="1"/>
  <c r="R154" i="3" s="1"/>
  <c r="R172" i="3" a="1"/>
  <c r="R172" i="3" s="1"/>
  <c r="R180" i="3" a="1"/>
  <c r="R180" i="3" s="1"/>
  <c r="R145" i="3" a="1"/>
  <c r="R145" i="3" s="1"/>
  <c r="R152" i="3" a="1"/>
  <c r="R152" i="3" s="1"/>
  <c r="R158" i="3" a="1"/>
  <c r="R158" i="3" s="1"/>
  <c r="R169" i="3" a="1"/>
  <c r="R169" i="3" s="1"/>
  <c r="R128" i="3" a="1"/>
  <c r="R128" i="3" s="1"/>
  <c r="R147" i="3" a="1"/>
  <c r="R147" i="3" s="1"/>
  <c r="R164" i="3" a="1"/>
  <c r="R164" i="3" s="1"/>
  <c r="R177" i="3" a="1"/>
  <c r="R177" i="3" s="1"/>
  <c r="R125" i="3" a="1"/>
  <c r="R125" i="3" s="1"/>
  <c r="R137" i="3" a="1"/>
  <c r="R137" i="3" s="1"/>
  <c r="R150" i="3" a="1"/>
  <c r="R150" i="3" s="1"/>
  <c r="R173" i="3" a="1"/>
  <c r="R173" i="3" s="1"/>
  <c r="R109" i="3" a="1"/>
  <c r="R109" i="3" s="1"/>
  <c r="R135" i="3" a="1"/>
  <c r="R135" i="3" s="1"/>
  <c r="R142" i="3" a="1"/>
  <c r="R142" i="3" s="1"/>
  <c r="R144" i="3" a="1"/>
  <c r="R144" i="3" s="1"/>
  <c r="R157" i="3" a="1"/>
  <c r="R157" i="3" s="1"/>
  <c r="R163" i="3" a="1"/>
  <c r="R163" i="3" s="1"/>
  <c r="R183" i="3" a="1"/>
  <c r="R183" i="3" s="1"/>
  <c r="R85" i="3" a="1"/>
  <c r="R85" i="3" s="1"/>
  <c r="R132" i="3" a="1"/>
  <c r="R132" i="3" s="1"/>
  <c r="R162" i="3" a="1"/>
  <c r="R162" i="3" s="1"/>
  <c r="R168" i="3" a="1"/>
  <c r="R168" i="3" s="1"/>
  <c r="R133" i="3" a="1"/>
  <c r="R133" i="3" s="1"/>
  <c r="R167" i="3" a="1"/>
  <c r="R167" i="3" s="1"/>
  <c r="R170" i="3" a="1"/>
  <c r="R170" i="3" s="1"/>
  <c r="R174" i="3" a="1"/>
  <c r="R174" i="3" s="1"/>
  <c r="R179" i="3" a="1"/>
  <c r="R179" i="3" s="1"/>
  <c r="R190" i="3" a="1"/>
  <c r="R190" i="3" s="1"/>
  <c r="R203" i="3" a="1"/>
  <c r="R203" i="3" s="1"/>
  <c r="R208" i="3" a="1"/>
  <c r="R208" i="3" s="1"/>
  <c r="R217" i="3" a="1"/>
  <c r="R217" i="3" s="1"/>
  <c r="R219" i="3" a="1"/>
  <c r="R219" i="3" s="1"/>
  <c r="R274" i="3" a="1"/>
  <c r="R274" i="3" s="1"/>
  <c r="R292" i="3" a="1"/>
  <c r="R292" i="3" s="1"/>
  <c r="R192" i="3" a="1"/>
  <c r="R192" i="3" s="1"/>
  <c r="R195" i="3" a="1"/>
  <c r="R195" i="3" s="1"/>
  <c r="R228" i="3" a="1"/>
  <c r="R228" i="3" s="1"/>
  <c r="R233" i="3" a="1"/>
  <c r="R233" i="3" s="1"/>
  <c r="R235" i="3" a="1"/>
  <c r="R235" i="3" s="1"/>
  <c r="R210" i="3" a="1"/>
  <c r="R210" i="3" s="1"/>
  <c r="R238" i="3" a="1"/>
  <c r="R238" i="3" s="1"/>
  <c r="R205" i="3" a="1"/>
  <c r="R205" i="3" s="1"/>
  <c r="R224" i="3" a="1"/>
  <c r="R224" i="3" s="1"/>
  <c r="R243" i="3" a="1"/>
  <c r="R243" i="3" s="1"/>
  <c r="R249" i="3" a="1"/>
  <c r="R249" i="3" s="1"/>
  <c r="R193" i="3" a="1"/>
  <c r="R193" i="3" s="1"/>
  <c r="R200" i="3" a="1"/>
  <c r="R200" i="3" s="1"/>
  <c r="R248" i="3" a="1"/>
  <c r="R248" i="3" s="1"/>
  <c r="R148" i="3" a="1"/>
  <c r="R148" i="3" s="1"/>
  <c r="R202" i="3" a="1"/>
  <c r="R202" i="3" s="1"/>
  <c r="R212" i="3" a="1"/>
  <c r="R212" i="3" s="1"/>
  <c r="R218" i="3" a="1"/>
  <c r="R218" i="3" s="1"/>
  <c r="R220" i="3" a="1"/>
  <c r="R220" i="3" s="1"/>
  <c r="R222" i="3" a="1"/>
  <c r="R222" i="3" s="1"/>
  <c r="R245" i="3" a="1"/>
  <c r="R245" i="3" s="1"/>
  <c r="R188" i="3" a="1"/>
  <c r="R188" i="3" s="1"/>
  <c r="R209" i="3" a="1"/>
  <c r="R209" i="3" s="1"/>
  <c r="R214" i="3" a="1"/>
  <c r="R214" i="3" s="1"/>
  <c r="R229" i="3" a="1"/>
  <c r="R229" i="3" s="1"/>
  <c r="R239" i="3" a="1"/>
  <c r="R239" i="3" s="1"/>
  <c r="R207" i="3" a="1"/>
  <c r="R207" i="3" s="1"/>
  <c r="R185" i="3" a="1"/>
  <c r="R185" i="3" s="1"/>
  <c r="R194" i="3" a="1"/>
  <c r="R194" i="3" s="1"/>
  <c r="R227" i="3" a="1"/>
  <c r="R227" i="3" s="1"/>
  <c r="R234" i="3" a="1"/>
  <c r="R234" i="3" s="1"/>
  <c r="R199" i="3" a="1"/>
  <c r="R199" i="3" s="1"/>
  <c r="R223" i="3" a="1"/>
  <c r="R223" i="3" s="1"/>
  <c r="R232" i="3" a="1"/>
  <c r="R232" i="3" s="1"/>
  <c r="R237" i="3" a="1"/>
  <c r="R237" i="3" s="1"/>
  <c r="R240" i="3" a="1"/>
  <c r="R240" i="3" s="1"/>
  <c r="R302" i="3" a="1"/>
  <c r="R302" i="3" s="1"/>
  <c r="R310" i="3" a="1"/>
  <c r="R310" i="3" s="1"/>
  <c r="R315" i="3" a="1"/>
  <c r="R315" i="3" s="1"/>
  <c r="R320" i="3" a="1"/>
  <c r="R320" i="3" s="1"/>
  <c r="R330" i="3" a="1"/>
  <c r="R330" i="3" s="1"/>
  <c r="R333" i="3" a="1"/>
  <c r="R333" i="3" s="1"/>
  <c r="R347" i="3" a="1"/>
  <c r="R347" i="3" s="1"/>
  <c r="R263" i="3" a="1"/>
  <c r="R263" i="3" s="1"/>
  <c r="R270" i="3" a="1"/>
  <c r="R270" i="3" s="1"/>
  <c r="R300" i="3" a="1"/>
  <c r="R300" i="3" s="1"/>
  <c r="R242" i="3" a="1"/>
  <c r="R242" i="3" s="1"/>
  <c r="R255" i="3" a="1"/>
  <c r="R255" i="3" s="1"/>
  <c r="R277" i="3" a="1"/>
  <c r="R277" i="3" s="1"/>
  <c r="R280" i="3" a="1"/>
  <c r="R280" i="3" s="1"/>
  <c r="R283" i="3" a="1"/>
  <c r="R283" i="3" s="1"/>
  <c r="R288" i="3" a="1"/>
  <c r="R288" i="3" s="1"/>
  <c r="R298" i="3" a="1"/>
  <c r="R298" i="3" s="1"/>
  <c r="R305" i="3" a="1"/>
  <c r="R305" i="3" s="1"/>
  <c r="R264" i="3" a="1"/>
  <c r="R264" i="3" s="1"/>
  <c r="R213" i="3" a="1"/>
  <c r="R213" i="3" s="1"/>
  <c r="R254" i="3" a="1"/>
  <c r="R254" i="3" s="1"/>
  <c r="R265" i="3" a="1"/>
  <c r="R265" i="3" s="1"/>
  <c r="R244" i="3" a="1"/>
  <c r="R244" i="3" s="1"/>
  <c r="R258" i="3" a="1"/>
  <c r="R258" i="3" s="1"/>
  <c r="R289" i="3" a="1"/>
  <c r="R289" i="3" s="1"/>
  <c r="R293" i="3" a="1"/>
  <c r="R293" i="3" s="1"/>
  <c r="R303" i="3" a="1"/>
  <c r="R303" i="3" s="1"/>
  <c r="R307" i="3" a="1"/>
  <c r="R307" i="3" s="1"/>
  <c r="R250" i="3" a="1"/>
  <c r="R250" i="3" s="1"/>
  <c r="R253" i="3" a="1"/>
  <c r="R253" i="3" s="1"/>
  <c r="R259" i="3" a="1"/>
  <c r="R259" i="3" s="1"/>
  <c r="R279" i="3" a="1"/>
  <c r="R279" i="3" s="1"/>
  <c r="R282" i="3" a="1"/>
  <c r="R282" i="3" s="1"/>
  <c r="R285" i="3" a="1"/>
  <c r="R285" i="3" s="1"/>
  <c r="R257" i="3" a="1"/>
  <c r="R257" i="3" s="1"/>
  <c r="R273" i="3" a="1"/>
  <c r="R273" i="3" s="1"/>
  <c r="R247" i="3" a="1"/>
  <c r="R247" i="3" s="1"/>
  <c r="R260" i="3" a="1"/>
  <c r="R260" i="3" s="1"/>
  <c r="R267" i="3" a="1"/>
  <c r="R267" i="3" s="1"/>
  <c r="R290" i="3" a="1"/>
  <c r="R290" i="3" s="1"/>
  <c r="R294" i="3" a="1"/>
  <c r="R294" i="3" s="1"/>
  <c r="R299" i="3" a="1"/>
  <c r="R299" i="3" s="1"/>
  <c r="R215" i="3" a="1"/>
  <c r="R215" i="3" s="1"/>
  <c r="R252" i="3" a="1"/>
  <c r="R252" i="3" s="1"/>
  <c r="R268" i="3" a="1"/>
  <c r="R268" i="3" s="1"/>
  <c r="R297" i="3" a="1"/>
  <c r="R297" i="3" s="1"/>
  <c r="R230" i="3" a="1"/>
  <c r="R230" i="3" s="1"/>
  <c r="R275" i="3" a="1"/>
  <c r="R275" i="3" s="1"/>
  <c r="R278" i="3" a="1"/>
  <c r="R278" i="3" s="1"/>
  <c r="R284" i="3" a="1"/>
  <c r="R284" i="3" s="1"/>
  <c r="R295" i="3" a="1"/>
  <c r="R295" i="3" s="1"/>
  <c r="R304" i="3" a="1"/>
  <c r="R304" i="3" s="1"/>
  <c r="R269" i="3" a="1"/>
  <c r="R269" i="3" s="1"/>
  <c r="R334" i="3" a="1"/>
  <c r="R334" i="3" s="1"/>
  <c r="R339" i="3" a="1"/>
  <c r="R339" i="3" s="1"/>
  <c r="R350" i="3" a="1"/>
  <c r="R350" i="3" s="1"/>
  <c r="R355" i="3" a="1"/>
  <c r="R355" i="3" s="1"/>
  <c r="R360" i="3" a="1"/>
  <c r="R360" i="3" s="1"/>
  <c r="R370" i="3" a="1"/>
  <c r="R370" i="3" s="1"/>
  <c r="R384" i="3" a="1"/>
  <c r="R384" i="3" s="1"/>
  <c r="R397" i="3" a="1"/>
  <c r="R397" i="3" s="1"/>
  <c r="R400" i="3" a="1"/>
  <c r="R400" i="3" s="1"/>
  <c r="R308" i="3" a="1"/>
  <c r="R308" i="3" s="1"/>
  <c r="R325" i="3" a="1"/>
  <c r="R325" i="3" s="1"/>
  <c r="R332" i="3" a="1"/>
  <c r="R332" i="3" s="1"/>
  <c r="R375" i="3" a="1"/>
  <c r="R375" i="3" s="1"/>
  <c r="R314" i="3" a="1"/>
  <c r="R314" i="3" s="1"/>
  <c r="R319" i="3" a="1"/>
  <c r="R319" i="3" s="1"/>
  <c r="R322" i="3" a="1"/>
  <c r="R322" i="3" s="1"/>
  <c r="R362" i="3" a="1"/>
  <c r="R362" i="3" s="1"/>
  <c r="R369" i="3" a="1"/>
  <c r="R369" i="3" s="1"/>
  <c r="R374" i="3" a="1"/>
  <c r="R374" i="3" s="1"/>
  <c r="R309" i="3" a="1"/>
  <c r="R309" i="3" s="1"/>
  <c r="R337" i="3" a="1"/>
  <c r="R337" i="3" s="1"/>
  <c r="R340" i="3" a="1"/>
  <c r="R340" i="3" s="1"/>
  <c r="R352" i="3" a="1"/>
  <c r="R352" i="3" s="1"/>
  <c r="R368" i="3" a="1"/>
  <c r="R368" i="3" s="1"/>
  <c r="R313" i="3" a="1"/>
  <c r="R313" i="3" s="1"/>
  <c r="R323" i="3" a="1"/>
  <c r="R323" i="3" s="1"/>
  <c r="R328" i="3" a="1"/>
  <c r="R328" i="3" s="1"/>
  <c r="R367" i="3" a="1"/>
  <c r="R367" i="3" s="1"/>
  <c r="R335" i="3" a="1"/>
  <c r="R335" i="3" s="1"/>
  <c r="R353" i="3" a="1"/>
  <c r="R353" i="3" s="1"/>
  <c r="R359" i="3" a="1"/>
  <c r="R359" i="3" s="1"/>
  <c r="R318" i="3" a="1"/>
  <c r="R318" i="3" s="1"/>
  <c r="R354" i="3" a="1"/>
  <c r="R354" i="3" s="1"/>
  <c r="R365" i="3" a="1"/>
  <c r="R365" i="3" s="1"/>
  <c r="R372" i="3" a="1"/>
  <c r="R372" i="3" s="1"/>
  <c r="R272" i="3" a="1"/>
  <c r="R272" i="3" s="1"/>
  <c r="R324" i="3" a="1"/>
  <c r="R324" i="3" s="1"/>
  <c r="R338" i="3" a="1"/>
  <c r="R338" i="3" s="1"/>
  <c r="R312" i="3" a="1"/>
  <c r="R312" i="3" s="1"/>
  <c r="R348" i="3" a="1"/>
  <c r="R348" i="3" s="1"/>
  <c r="R357" i="3" a="1"/>
  <c r="R357" i="3" s="1"/>
  <c r="R364" i="3" a="1"/>
  <c r="R364" i="3" s="1"/>
  <c r="R262" i="3" a="1"/>
  <c r="R262" i="3" s="1"/>
  <c r="R287" i="3" a="1"/>
  <c r="R287" i="3" s="1"/>
  <c r="R329" i="3" a="1"/>
  <c r="R329" i="3" s="1"/>
  <c r="R345" i="3" a="1"/>
  <c r="R345" i="3" s="1"/>
  <c r="R363" i="3" a="1"/>
  <c r="R363" i="3" s="1"/>
  <c r="R342" i="3" a="1"/>
  <c r="R342" i="3" s="1"/>
  <c r="R344" i="3" a="1"/>
  <c r="R344" i="3" s="1"/>
  <c r="R349" i="3" a="1"/>
  <c r="R349" i="3" s="1"/>
  <c r="R378" i="3" a="1"/>
  <c r="R378" i="3" s="1"/>
  <c r="R409" i="3" a="1"/>
  <c r="R409" i="3" s="1"/>
  <c r="R418" i="3" a="1"/>
  <c r="R418" i="3" s="1"/>
  <c r="R427" i="3" a="1"/>
  <c r="R427" i="3" s="1"/>
  <c r="R434" i="3" a="1"/>
  <c r="R434" i="3" s="1"/>
  <c r="R435" i="3" a="1"/>
  <c r="R435" i="3" s="1"/>
  <c r="R450" i="3" a="1"/>
  <c r="R450" i="3" s="1"/>
  <c r="R452" i="3" a="1"/>
  <c r="R452" i="3" s="1"/>
  <c r="R454" i="3" a="1"/>
  <c r="R454" i="3" s="1"/>
  <c r="R470" i="3" a="1"/>
  <c r="R470" i="3" s="1"/>
  <c r="R327" i="3" a="1"/>
  <c r="R327" i="3" s="1"/>
  <c r="R377" i="3" a="1"/>
  <c r="R377" i="3" s="1"/>
  <c r="R379" i="3" a="1"/>
  <c r="R379" i="3" s="1"/>
  <c r="R383" i="3" a="1"/>
  <c r="R383" i="3" s="1"/>
  <c r="R399" i="3" a="1"/>
  <c r="R399" i="3" s="1"/>
  <c r="R402" i="3" a="1"/>
  <c r="R402" i="3" s="1"/>
  <c r="R412" i="3" a="1"/>
  <c r="R412" i="3" s="1"/>
  <c r="R417" i="3" a="1"/>
  <c r="R417" i="3" s="1"/>
  <c r="R433" i="3" a="1"/>
  <c r="R433" i="3" s="1"/>
  <c r="R437" i="3" a="1"/>
  <c r="R437" i="3" s="1"/>
  <c r="R442" i="3" a="1"/>
  <c r="R442" i="3" s="1"/>
  <c r="R343" i="3" a="1"/>
  <c r="R343" i="3" s="1"/>
  <c r="R380" i="3" a="1"/>
  <c r="R380" i="3" s="1"/>
  <c r="R388" i="3" a="1"/>
  <c r="R388" i="3" s="1"/>
  <c r="R398" i="3" a="1"/>
  <c r="R398" i="3" s="1"/>
  <c r="R432" i="3" a="1"/>
  <c r="R432" i="3" s="1"/>
  <c r="R317" i="3" a="1"/>
  <c r="R317" i="3" s="1"/>
  <c r="R385" i="3" a="1"/>
  <c r="R385" i="3" s="1"/>
  <c r="R393" i="3" a="1"/>
  <c r="R393" i="3" s="1"/>
  <c r="R395" i="3" a="1"/>
  <c r="R395" i="3" s="1"/>
  <c r="R423" i="3" a="1"/>
  <c r="R423" i="3" s="1"/>
  <c r="R424" i="3" a="1"/>
  <c r="R424" i="3" s="1"/>
  <c r="R425" i="3" a="1"/>
  <c r="R425" i="3" s="1"/>
  <c r="R373" i="3" a="1"/>
  <c r="R373" i="3" s="1"/>
  <c r="R390" i="3" a="1"/>
  <c r="R390" i="3" s="1"/>
  <c r="R405" i="3" a="1"/>
  <c r="R405" i="3" s="1"/>
  <c r="R408" i="3" a="1"/>
  <c r="R408" i="3" s="1"/>
  <c r="R415" i="3" a="1"/>
  <c r="R415" i="3" s="1"/>
  <c r="R422" i="3" a="1"/>
  <c r="R422" i="3" s="1"/>
  <c r="R404" i="3" a="1"/>
  <c r="R404" i="3" s="1"/>
  <c r="R414" i="3" a="1"/>
  <c r="R414" i="3" s="1"/>
  <c r="R382" i="3" a="1"/>
  <c r="R382" i="3" s="1"/>
  <c r="R387" i="3" a="1"/>
  <c r="R387" i="3" s="1"/>
  <c r="R389" i="3" a="1"/>
  <c r="R389" i="3" s="1"/>
  <c r="R392" i="3" a="1"/>
  <c r="R392" i="3" s="1"/>
  <c r="R410" i="3" a="1"/>
  <c r="R410" i="3" s="1"/>
  <c r="R407" i="3" a="1"/>
  <c r="R407" i="3" s="1"/>
  <c r="R413" i="3" a="1"/>
  <c r="R413" i="3" s="1"/>
  <c r="R420" i="3" a="1"/>
  <c r="R420" i="3" s="1"/>
  <c r="R403" i="3" a="1"/>
  <c r="R403" i="3" s="1"/>
  <c r="R428" i="3" a="1"/>
  <c r="R428" i="3" s="1"/>
  <c r="R445" i="3" a="1"/>
  <c r="R445" i="3" s="1"/>
  <c r="R465" i="3" a="1"/>
  <c r="R465" i="3" s="1"/>
  <c r="R480" i="3" a="1"/>
  <c r="R480" i="3" s="1"/>
  <c r="R493" i="3" a="1"/>
  <c r="R493" i="3" s="1"/>
  <c r="R494" i="3" a="1"/>
  <c r="R494" i="3" s="1"/>
  <c r="R495" i="3" a="1"/>
  <c r="R495" i="3" s="1"/>
  <c r="R497" i="3" a="1"/>
  <c r="R497" i="3" s="1"/>
  <c r="R503" i="3" a="1"/>
  <c r="R503" i="3" s="1"/>
  <c r="R509" i="3" a="1"/>
  <c r="R509" i="3" s="1"/>
  <c r="R515" i="3" a="1"/>
  <c r="R515" i="3" s="1"/>
  <c r="R532" i="3" a="1"/>
  <c r="R532" i="3" s="1"/>
  <c r="R455" i="3" a="1"/>
  <c r="R455" i="3" s="1"/>
  <c r="R467" i="3" a="1"/>
  <c r="R467" i="3" s="1"/>
  <c r="R485" i="3" a="1"/>
  <c r="R485" i="3" s="1"/>
  <c r="R492" i="3" a="1"/>
  <c r="R492" i="3" s="1"/>
  <c r="R527" i="3" a="1"/>
  <c r="R527" i="3" s="1"/>
  <c r="R439" i="3" a="1"/>
  <c r="R439" i="3" s="1"/>
  <c r="R448" i="3" a="1"/>
  <c r="R448" i="3" s="1"/>
  <c r="R460" i="3" a="1"/>
  <c r="R460" i="3" s="1"/>
  <c r="R462" i="3" a="1"/>
  <c r="R462" i="3" s="1"/>
  <c r="R469" i="3" a="1"/>
  <c r="R469" i="3" s="1"/>
  <c r="R477" i="3" a="1"/>
  <c r="R477" i="3" s="1"/>
  <c r="R502" i="3" a="1"/>
  <c r="R502" i="3" s="1"/>
  <c r="R508" i="3" a="1"/>
  <c r="R508" i="3" s="1"/>
  <c r="R514" i="3" a="1"/>
  <c r="R514" i="3" s="1"/>
  <c r="R520" i="3" a="1"/>
  <c r="R520" i="3" s="1"/>
  <c r="R444" i="3" a="1"/>
  <c r="R444" i="3" s="1"/>
  <c r="R457" i="3" a="1"/>
  <c r="R457" i="3" s="1"/>
  <c r="R464" i="3" a="1"/>
  <c r="R464" i="3" s="1"/>
  <c r="R475" i="3" a="1"/>
  <c r="R475" i="3" s="1"/>
  <c r="R482" i="3" a="1"/>
  <c r="R482" i="3" s="1"/>
  <c r="R419" i="3" a="1"/>
  <c r="R419" i="3" s="1"/>
  <c r="R440" i="3" a="1"/>
  <c r="R440" i="3" s="1"/>
  <c r="R447" i="3" a="1"/>
  <c r="R447" i="3" s="1"/>
  <c r="R459" i="3" a="1"/>
  <c r="R459" i="3" s="1"/>
  <c r="R473" i="3" a="1"/>
  <c r="R473" i="3" s="1"/>
  <c r="R479" i="3" a="1"/>
  <c r="R479" i="3" s="1"/>
  <c r="R490" i="3" a="1"/>
  <c r="R490" i="3" s="1"/>
  <c r="R443" i="3" a="1"/>
  <c r="R443" i="3" s="1"/>
  <c r="R463" i="3" a="1"/>
  <c r="R463" i="3" s="1"/>
  <c r="R489" i="3" a="1"/>
  <c r="R489" i="3" s="1"/>
  <c r="R429" i="3" a="1"/>
  <c r="R429" i="3" s="1"/>
  <c r="R468" i="3" a="1"/>
  <c r="R468" i="3" s="1"/>
  <c r="R478" i="3" a="1"/>
  <c r="R478" i="3" s="1"/>
  <c r="R394" i="3" a="1"/>
  <c r="R394" i="3" s="1"/>
  <c r="R488" i="3" a="1"/>
  <c r="R488" i="3" s="1"/>
  <c r="R358" i="3" a="1"/>
  <c r="R358" i="3" s="1"/>
  <c r="R430" i="3" a="1"/>
  <c r="R430" i="3" s="1"/>
  <c r="R453" i="3" a="1"/>
  <c r="R453" i="3" s="1"/>
  <c r="R483" i="3" a="1"/>
  <c r="R483" i="3" s="1"/>
  <c r="R449" i="3" a="1"/>
  <c r="R449" i="3" s="1"/>
  <c r="R458" i="3" a="1"/>
  <c r="R458" i="3" s="1"/>
  <c r="R472" i="3" a="1"/>
  <c r="R472" i="3" s="1"/>
  <c r="R487" i="3" a="1"/>
  <c r="R487" i="3" s="1"/>
  <c r="R517" i="3" a="1"/>
  <c r="R517" i="3" s="1"/>
  <c r="R49" i="3" a="1"/>
  <c r="R49" i="3" s="1"/>
  <c r="R518" i="3" a="1"/>
  <c r="R518" i="3" s="1"/>
  <c r="R530" i="3" a="1"/>
  <c r="R530" i="3" s="1"/>
  <c r="R535" i="3" a="1"/>
  <c r="R535" i="3" s="1"/>
  <c r="R539" i="3" a="1"/>
  <c r="R539" i="3" s="1"/>
  <c r="R48" i="3" a="1"/>
  <c r="R48" i="3" s="1"/>
  <c r="R510" i="3" a="1"/>
  <c r="R510" i="3" s="1"/>
  <c r="R519" i="3" a="1"/>
  <c r="R519" i="3" s="1"/>
  <c r="R534" i="3" a="1"/>
  <c r="R534" i="3" s="1"/>
  <c r="R544" i="3" a="1"/>
  <c r="R544" i="3" s="1"/>
  <c r="R498" i="3" a="1"/>
  <c r="R498" i="3" s="1"/>
  <c r="R529" i="3" a="1"/>
  <c r="R529" i="3" s="1"/>
  <c r="R52" i="3" a="1"/>
  <c r="R52" i="3" s="1"/>
  <c r="R512" i="3" a="1"/>
  <c r="R512" i="3" s="1"/>
  <c r="R533" i="3" a="1"/>
  <c r="R533" i="3" s="1"/>
  <c r="R538" i="3" a="1"/>
  <c r="R538" i="3" s="1"/>
  <c r="R53" i="3" a="1"/>
  <c r="R53" i="3" s="1"/>
  <c r="R54" i="3" a="1"/>
  <c r="R54" i="3" s="1"/>
  <c r="R55" i="3" a="1"/>
  <c r="R55" i="3" s="1"/>
  <c r="R474" i="3" a="1"/>
  <c r="R474" i="3" s="1"/>
  <c r="R500" i="3" a="1"/>
  <c r="R500" i="3" s="1"/>
  <c r="R504" i="3" a="1"/>
  <c r="R504" i="3" s="1"/>
  <c r="R513" i="3" a="1"/>
  <c r="R513" i="3" s="1"/>
  <c r="R543" i="3" a="1"/>
  <c r="R543" i="3" s="1"/>
  <c r="R484" i="3" a="1"/>
  <c r="R484" i="3" s="1"/>
  <c r="R505" i="3" a="1"/>
  <c r="R505" i="3" s="1"/>
  <c r="R528" i="3" a="1"/>
  <c r="R528" i="3" s="1"/>
  <c r="R438" i="3" a="1"/>
  <c r="R438" i="3" s="1"/>
  <c r="R507" i="3" a="1"/>
  <c r="R507" i="3" s="1"/>
  <c r="R522" i="3" a="1"/>
  <c r="R522" i="3" s="1"/>
  <c r="R537" i="3" a="1"/>
  <c r="R537" i="3" s="1"/>
  <c r="R542" i="3" a="1"/>
  <c r="R542" i="3" s="1"/>
  <c r="R523" i="3" a="1"/>
  <c r="R523" i="3" s="1"/>
  <c r="R499" i="3" a="1"/>
  <c r="R499" i="3" s="1"/>
  <c r="R524" i="3" a="1"/>
  <c r="R524" i="3" s="1"/>
  <c r="R525" i="3" a="1"/>
  <c r="R525" i="3" s="1"/>
  <c r="R540" i="3" a="1"/>
  <c r="R540" i="3" s="1"/>
  <c r="R50" i="3" a="1"/>
  <c r="R50" i="3" s="1"/>
  <c r="R47" i="3" a="1"/>
  <c r="R47" i="3" s="1"/>
  <c r="R545" i="3" a="1"/>
  <c r="R545" i="3" s="1"/>
  <c r="L29" i="3"/>
  <c r="L63" i="3" a="1"/>
  <c r="L63" i="3" s="1"/>
  <c r="L90" i="3" a="1"/>
  <c r="L90" i="3" s="1"/>
  <c r="L58" i="3" a="1"/>
  <c r="L58" i="3" s="1"/>
  <c r="L64" i="3" a="1"/>
  <c r="L64" i="3" s="1"/>
  <c r="L70" i="3" a="1"/>
  <c r="L70" i="3" s="1"/>
  <c r="L82" i="3" a="1"/>
  <c r="L82" i="3" s="1"/>
  <c r="L65" i="3" a="1"/>
  <c r="L65" i="3" s="1"/>
  <c r="L59" i="3" a="1"/>
  <c r="L59" i="3" s="1"/>
  <c r="L60" i="3" a="1"/>
  <c r="L60" i="3" s="1"/>
  <c r="L67" i="3" a="1"/>
  <c r="L67" i="3" s="1"/>
  <c r="L57" i="3" a="1"/>
  <c r="L57" i="3" s="1"/>
  <c r="L62" i="3" a="1"/>
  <c r="L62" i="3" s="1"/>
  <c r="L77" i="3" a="1"/>
  <c r="L77" i="3" s="1"/>
  <c r="L89" i="3" a="1"/>
  <c r="L89" i="3" s="1"/>
  <c r="L133" i="3" a="1"/>
  <c r="L133" i="3" s="1"/>
  <c r="L142" i="3" a="1"/>
  <c r="L142" i="3" s="1"/>
  <c r="L164" i="3" a="1"/>
  <c r="L164" i="3" s="1"/>
  <c r="L165" i="3" a="1"/>
  <c r="L165" i="3" s="1"/>
  <c r="L98" i="3" a="1"/>
  <c r="L98" i="3" s="1"/>
  <c r="L99" i="3" a="1"/>
  <c r="L99" i="3" s="1"/>
  <c r="L100" i="3" a="1"/>
  <c r="L100" i="3" s="1"/>
  <c r="L74" i="3" a="1"/>
  <c r="L74" i="3" s="1"/>
  <c r="L78" i="3" a="1"/>
  <c r="L78" i="3" s="1"/>
  <c r="L109" i="3" a="1"/>
  <c r="L109" i="3" s="1"/>
  <c r="L127" i="3" a="1"/>
  <c r="L127" i="3" s="1"/>
  <c r="L68" i="3" a="1"/>
  <c r="L68" i="3" s="1"/>
  <c r="L79" i="3" a="1"/>
  <c r="L79" i="3" s="1"/>
  <c r="L85" i="3" a="1"/>
  <c r="L85" i="3" s="1"/>
  <c r="L107" i="3" a="1"/>
  <c r="L107" i="3" s="1"/>
  <c r="L118" i="3" a="1"/>
  <c r="L118" i="3" s="1"/>
  <c r="L88" i="3" a="1"/>
  <c r="L88" i="3" s="1"/>
  <c r="L95" i="3" a="1"/>
  <c r="L95" i="3" s="1"/>
  <c r="L102" i="3" a="1"/>
  <c r="L102" i="3" s="1"/>
  <c r="L112" i="3" a="1"/>
  <c r="L112" i="3" s="1"/>
  <c r="L128" i="3" a="1"/>
  <c r="L128" i="3" s="1"/>
  <c r="L84" i="3" a="1"/>
  <c r="L84" i="3" s="1"/>
  <c r="L94" i="3" a="1"/>
  <c r="L94" i="3" s="1"/>
  <c r="L114" i="3" a="1"/>
  <c r="L114" i="3" s="1"/>
  <c r="L73" i="3" a="1"/>
  <c r="L73" i="3" s="1"/>
  <c r="L80" i="3" a="1"/>
  <c r="L80" i="3" s="1"/>
  <c r="L103" i="3" a="1"/>
  <c r="L103" i="3" s="1"/>
  <c r="L122" i="3" a="1"/>
  <c r="L122" i="3" s="1"/>
  <c r="L83" i="3" a="1"/>
  <c r="L83" i="3" s="1"/>
  <c r="L108" i="3" a="1"/>
  <c r="L108" i="3" s="1"/>
  <c r="L119" i="3" a="1"/>
  <c r="L119" i="3" s="1"/>
  <c r="L93" i="3" a="1"/>
  <c r="L93" i="3" s="1"/>
  <c r="L104" i="3" a="1"/>
  <c r="L104" i="3" s="1"/>
  <c r="L72" i="3" a="1"/>
  <c r="L72" i="3" s="1"/>
  <c r="L75" i="3" a="1"/>
  <c r="L75" i="3" s="1"/>
  <c r="L87" i="3" a="1"/>
  <c r="L87" i="3" s="1"/>
  <c r="L110" i="3" a="1"/>
  <c r="L110" i="3" s="1"/>
  <c r="L113" i="3" a="1"/>
  <c r="L113" i="3" s="1"/>
  <c r="L92" i="3" a="1"/>
  <c r="L92" i="3" s="1"/>
  <c r="L69" i="3" a="1"/>
  <c r="L69" i="3" s="1"/>
  <c r="L150" i="3" a="1"/>
  <c r="L150" i="3" s="1"/>
  <c r="L157" i="3" a="1"/>
  <c r="L157" i="3" s="1"/>
  <c r="L163" i="3" a="1"/>
  <c r="L163" i="3" s="1"/>
  <c r="L173" i="3" a="1"/>
  <c r="L173" i="3" s="1"/>
  <c r="L237" i="3" a="1"/>
  <c r="L237" i="3" s="1"/>
  <c r="L139" i="3" a="1"/>
  <c r="L139" i="3" s="1"/>
  <c r="L144" i="3" a="1"/>
  <c r="L144" i="3" s="1"/>
  <c r="L162" i="3" a="1"/>
  <c r="L162" i="3" s="1"/>
  <c r="L167" i="3" a="1"/>
  <c r="L167" i="3" s="1"/>
  <c r="L178" i="3" a="1"/>
  <c r="L178" i="3" s="1"/>
  <c r="L183" i="3" a="1"/>
  <c r="L183" i="3" s="1"/>
  <c r="L188" i="3" a="1"/>
  <c r="L188" i="3" s="1"/>
  <c r="L190" i="3" a="1"/>
  <c r="L190" i="3" s="1"/>
  <c r="L124" i="3" a="1"/>
  <c r="L124" i="3" s="1"/>
  <c r="L135" i="3" a="1"/>
  <c r="L135" i="3" s="1"/>
  <c r="L198" i="3" a="1"/>
  <c r="L198" i="3" s="1"/>
  <c r="L130" i="3" a="1"/>
  <c r="L130" i="3" s="1"/>
  <c r="L138" i="3" a="1"/>
  <c r="L138" i="3" s="1"/>
  <c r="L148" i="3" a="1"/>
  <c r="L148" i="3" s="1"/>
  <c r="L170" i="3" a="1"/>
  <c r="L170" i="3" s="1"/>
  <c r="L174" i="3" a="1"/>
  <c r="L174" i="3" s="1"/>
  <c r="L185" i="3" a="1"/>
  <c r="L185" i="3" s="1"/>
  <c r="L117" i="3" a="1"/>
  <c r="L117" i="3" s="1"/>
  <c r="L155" i="3" a="1"/>
  <c r="L155" i="3" s="1"/>
  <c r="L179" i="3" a="1"/>
  <c r="L179" i="3" s="1"/>
  <c r="L97" i="3" a="1"/>
  <c r="L97" i="3" s="1"/>
  <c r="L153" i="3" a="1"/>
  <c r="L153" i="3" s="1"/>
  <c r="L160" i="3" a="1"/>
  <c r="L160" i="3" s="1"/>
  <c r="L125" i="3" a="1"/>
  <c r="L125" i="3" s="1"/>
  <c r="L132" i="3" a="1"/>
  <c r="L132" i="3" s="1"/>
  <c r="L143" i="3" a="1"/>
  <c r="L143" i="3" s="1"/>
  <c r="L175" i="3" a="1"/>
  <c r="L175" i="3" s="1"/>
  <c r="L184" i="3" a="1"/>
  <c r="L184" i="3" s="1"/>
  <c r="L129" i="3" a="1"/>
  <c r="L129" i="3" s="1"/>
  <c r="L149" i="3" a="1"/>
  <c r="L149" i="3" s="1"/>
  <c r="L159" i="3" a="1"/>
  <c r="L159" i="3" s="1"/>
  <c r="L182" i="3" a="1"/>
  <c r="L182" i="3" s="1"/>
  <c r="L134" i="3" a="1"/>
  <c r="L134" i="3" s="1"/>
  <c r="L140" i="3" a="1"/>
  <c r="L140" i="3" s="1"/>
  <c r="L154" i="3" a="1"/>
  <c r="L154" i="3" s="1"/>
  <c r="L158" i="3" a="1"/>
  <c r="L158" i="3" s="1"/>
  <c r="L169" i="3" a="1"/>
  <c r="L169" i="3" s="1"/>
  <c r="L180" i="3" a="1"/>
  <c r="L180" i="3" s="1"/>
  <c r="L105" i="3" a="1"/>
  <c r="L105" i="3" s="1"/>
  <c r="L123" i="3" a="1"/>
  <c r="L123" i="3" s="1"/>
  <c r="L137" i="3" a="1"/>
  <c r="L137" i="3" s="1"/>
  <c r="L145" i="3" a="1"/>
  <c r="L145" i="3" s="1"/>
  <c r="L147" i="3" a="1"/>
  <c r="L147" i="3" s="1"/>
  <c r="L152" i="3" a="1"/>
  <c r="L152" i="3" s="1"/>
  <c r="L172" i="3" a="1"/>
  <c r="L172" i="3" s="1"/>
  <c r="L209" i="3" a="1"/>
  <c r="L209" i="3" s="1"/>
  <c r="L242" i="3" a="1"/>
  <c r="L242" i="3" s="1"/>
  <c r="L247" i="3" a="1"/>
  <c r="L247" i="3" s="1"/>
  <c r="L254" i="3" a="1"/>
  <c r="L254" i="3" s="1"/>
  <c r="L257" i="3" a="1"/>
  <c r="L257" i="3" s="1"/>
  <c r="L260" i="3" a="1"/>
  <c r="L260" i="3" s="1"/>
  <c r="L263" i="3" a="1"/>
  <c r="L263" i="3" s="1"/>
  <c r="L269" i="3" a="1"/>
  <c r="L269" i="3" s="1"/>
  <c r="L225" i="3" a="1"/>
  <c r="L225" i="3" s="1"/>
  <c r="L227" i="3" a="1"/>
  <c r="L227" i="3" s="1"/>
  <c r="L244" i="3" a="1"/>
  <c r="L244" i="3" s="1"/>
  <c r="L187" i="3" a="1"/>
  <c r="L187" i="3" s="1"/>
  <c r="L194" i="3" a="1"/>
  <c r="L194" i="3" s="1"/>
  <c r="L199" i="3" a="1"/>
  <c r="L199" i="3" s="1"/>
  <c r="L223" i="3" a="1"/>
  <c r="L223" i="3" s="1"/>
  <c r="L232" i="3" a="1"/>
  <c r="L232" i="3" s="1"/>
  <c r="L250" i="3" a="1"/>
  <c r="L250" i="3" s="1"/>
  <c r="L252" i="3" a="1"/>
  <c r="L252" i="3" s="1"/>
  <c r="L219" i="3" a="1"/>
  <c r="L219" i="3" s="1"/>
  <c r="L240" i="3" a="1"/>
  <c r="L240" i="3" s="1"/>
  <c r="L210" i="3" a="1"/>
  <c r="L210" i="3" s="1"/>
  <c r="L217" i="3" a="1"/>
  <c r="L217" i="3" s="1"/>
  <c r="L230" i="3" a="1"/>
  <c r="L230" i="3" s="1"/>
  <c r="L192" i="3" a="1"/>
  <c r="L192" i="3" s="1"/>
  <c r="L203" i="3" a="1"/>
  <c r="L203" i="3" s="1"/>
  <c r="L208" i="3" a="1"/>
  <c r="L208" i="3" s="1"/>
  <c r="L213" i="3" a="1"/>
  <c r="L213" i="3" s="1"/>
  <c r="L215" i="3" a="1"/>
  <c r="L215" i="3" s="1"/>
  <c r="L228" i="3" a="1"/>
  <c r="L228" i="3" s="1"/>
  <c r="L235" i="3" a="1"/>
  <c r="L235" i="3" s="1"/>
  <c r="L195" i="3" a="1"/>
  <c r="L195" i="3" s="1"/>
  <c r="L233" i="3" a="1"/>
  <c r="L233" i="3" s="1"/>
  <c r="L238" i="3" a="1"/>
  <c r="L238" i="3" s="1"/>
  <c r="L177" i="3" a="1"/>
  <c r="L177" i="3" s="1"/>
  <c r="L205" i="3" a="1"/>
  <c r="L205" i="3" s="1"/>
  <c r="L200" i="3" a="1"/>
  <c r="L200" i="3" s="1"/>
  <c r="L222" i="3" a="1"/>
  <c r="L222" i="3" s="1"/>
  <c r="L224" i="3" a="1"/>
  <c r="L224" i="3" s="1"/>
  <c r="L189" i="3" a="1"/>
  <c r="L189" i="3" s="1"/>
  <c r="L202" i="3" a="1"/>
  <c r="L202" i="3" s="1"/>
  <c r="L212" i="3" a="1"/>
  <c r="L212" i="3" s="1"/>
  <c r="L220" i="3" a="1"/>
  <c r="L220" i="3" s="1"/>
  <c r="L115" i="3" a="1"/>
  <c r="L115" i="3" s="1"/>
  <c r="L168" i="3" a="1"/>
  <c r="L168" i="3" s="1"/>
  <c r="L193" i="3" a="1"/>
  <c r="L193" i="3" s="1"/>
  <c r="L197" i="3" a="1"/>
  <c r="L197" i="3" s="1"/>
  <c r="L214" i="3" a="1"/>
  <c r="L214" i="3" s="1"/>
  <c r="L218" i="3" a="1"/>
  <c r="L218" i="3" s="1"/>
  <c r="L229" i="3" a="1"/>
  <c r="L229" i="3" s="1"/>
  <c r="L239" i="3" a="1"/>
  <c r="L239" i="3" s="1"/>
  <c r="L207" i="3" a="1"/>
  <c r="L207" i="3" s="1"/>
  <c r="L259" i="3" a="1"/>
  <c r="L259" i="3" s="1"/>
  <c r="L275" i="3" a="1"/>
  <c r="L275" i="3" s="1"/>
  <c r="L299" i="3" a="1"/>
  <c r="L299" i="3" s="1"/>
  <c r="L313" i="3" a="1"/>
  <c r="L313" i="3" s="1"/>
  <c r="L318" i="3" a="1"/>
  <c r="L318" i="3" s="1"/>
  <c r="L323" i="3" a="1"/>
  <c r="L323" i="3" s="1"/>
  <c r="L328" i="3" a="1"/>
  <c r="L328" i="3" s="1"/>
  <c r="L334" i="3" a="1"/>
  <c r="L334" i="3" s="1"/>
  <c r="L337" i="3" a="1"/>
  <c r="L337" i="3" s="1"/>
  <c r="L343" i="3" a="1"/>
  <c r="L343" i="3" s="1"/>
  <c r="L120" i="3" a="1"/>
  <c r="L120" i="3" s="1"/>
  <c r="L267" i="3" a="1"/>
  <c r="L267" i="3" s="1"/>
  <c r="L272" i="3" a="1"/>
  <c r="L272" i="3" s="1"/>
  <c r="L290" i="3" a="1"/>
  <c r="L290" i="3" s="1"/>
  <c r="L294" i="3" a="1"/>
  <c r="L294" i="3" s="1"/>
  <c r="L319" i="3" a="1"/>
  <c r="L319" i="3" s="1"/>
  <c r="L245" i="3" a="1"/>
  <c r="L245" i="3" s="1"/>
  <c r="L253" i="3" a="1"/>
  <c r="L253" i="3" s="1"/>
  <c r="L297" i="3" a="1"/>
  <c r="L297" i="3" s="1"/>
  <c r="L308" i="3" a="1"/>
  <c r="L308" i="3" s="1"/>
  <c r="L268" i="3" a="1"/>
  <c r="L268" i="3" s="1"/>
  <c r="L277" i="3" a="1"/>
  <c r="L277" i="3" s="1"/>
  <c r="L280" i="3" a="1"/>
  <c r="L280" i="3" s="1"/>
  <c r="L283" i="3" a="1"/>
  <c r="L283" i="3" s="1"/>
  <c r="L287" i="3" a="1"/>
  <c r="L287" i="3" s="1"/>
  <c r="L304" i="3" a="1"/>
  <c r="L304" i="3" s="1"/>
  <c r="L204" i="3" a="1"/>
  <c r="L204" i="3" s="1"/>
  <c r="L274" i="3" a="1"/>
  <c r="L274" i="3" s="1"/>
  <c r="L295" i="3" a="1"/>
  <c r="L295" i="3" s="1"/>
  <c r="L302" i="3" a="1"/>
  <c r="L302" i="3" s="1"/>
  <c r="L248" i="3" a="1"/>
  <c r="L248" i="3" s="1"/>
  <c r="L262" i="3" a="1"/>
  <c r="L262" i="3" s="1"/>
  <c r="L310" i="3" a="1"/>
  <c r="L310" i="3" s="1"/>
  <c r="L270" i="3" a="1"/>
  <c r="L270" i="3" s="1"/>
  <c r="L300" i="3" a="1"/>
  <c r="L300" i="3" s="1"/>
  <c r="L234" i="3" a="1"/>
  <c r="L234" i="3" s="1"/>
  <c r="L249" i="3" a="1"/>
  <c r="L249" i="3" s="1"/>
  <c r="L255" i="3" a="1"/>
  <c r="L255" i="3" s="1"/>
  <c r="L279" i="3" a="1"/>
  <c r="L279" i="3" s="1"/>
  <c r="L282" i="3" a="1"/>
  <c r="L282" i="3" s="1"/>
  <c r="L285" i="3" a="1"/>
  <c r="L285" i="3" s="1"/>
  <c r="L292" i="3" a="1"/>
  <c r="L292" i="3" s="1"/>
  <c r="L298" i="3" a="1"/>
  <c r="L298" i="3" s="1"/>
  <c r="L305" i="3" a="1"/>
  <c r="L305" i="3" s="1"/>
  <c r="L264" i="3" a="1"/>
  <c r="L264" i="3" s="1"/>
  <c r="L288" i="3" a="1"/>
  <c r="L288" i="3" s="1"/>
  <c r="L273" i="3" a="1"/>
  <c r="L273" i="3" s="1"/>
  <c r="L258" i="3" a="1"/>
  <c r="L258" i="3" s="1"/>
  <c r="L265" i="3" a="1"/>
  <c r="L265" i="3" s="1"/>
  <c r="L289" i="3" a="1"/>
  <c r="L289" i="3" s="1"/>
  <c r="L293" i="3" a="1"/>
  <c r="L293" i="3" s="1"/>
  <c r="L303" i="3" a="1"/>
  <c r="L303" i="3" s="1"/>
  <c r="L307" i="3" a="1"/>
  <c r="L307" i="3" s="1"/>
  <c r="L324" i="3" a="1"/>
  <c r="L324" i="3" s="1"/>
  <c r="L338" i="3" a="1"/>
  <c r="L338" i="3" s="1"/>
  <c r="L354" i="3" a="1"/>
  <c r="L354" i="3" s="1"/>
  <c r="L363" i="3" a="1"/>
  <c r="L363" i="3" s="1"/>
  <c r="L377" i="3" a="1"/>
  <c r="L377" i="3" s="1"/>
  <c r="L402" i="3" a="1"/>
  <c r="L402" i="3" s="1"/>
  <c r="L405" i="3" a="1"/>
  <c r="L405" i="3" s="1"/>
  <c r="L407" i="3" a="1"/>
  <c r="L407" i="3" s="1"/>
  <c r="L433" i="3" a="1"/>
  <c r="L433" i="3" s="1"/>
  <c r="L278" i="3" a="1"/>
  <c r="L278" i="3" s="1"/>
  <c r="L357" i="3" a="1"/>
  <c r="L357" i="3" s="1"/>
  <c r="L243" i="3" a="1"/>
  <c r="L243" i="3" s="1"/>
  <c r="L329" i="3" a="1"/>
  <c r="L329" i="3" s="1"/>
  <c r="L348" i="3" a="1"/>
  <c r="L348" i="3" s="1"/>
  <c r="L370" i="3" a="1"/>
  <c r="L370" i="3" s="1"/>
  <c r="L315" i="3" a="1"/>
  <c r="L315" i="3" s="1"/>
  <c r="L345" i="3" a="1"/>
  <c r="L345" i="3" s="1"/>
  <c r="L347" i="3" a="1"/>
  <c r="L347" i="3" s="1"/>
  <c r="L327" i="3" a="1"/>
  <c r="L327" i="3" s="1"/>
  <c r="L339" i="3" a="1"/>
  <c r="L339" i="3" s="1"/>
  <c r="L342" i="3" a="1"/>
  <c r="L342" i="3" s="1"/>
  <c r="L344" i="3" a="1"/>
  <c r="L344" i="3" s="1"/>
  <c r="L349" i="3" a="1"/>
  <c r="L349" i="3" s="1"/>
  <c r="L355" i="3" a="1"/>
  <c r="L355" i="3" s="1"/>
  <c r="L358" i="3" a="1"/>
  <c r="L358" i="3" s="1"/>
  <c r="L312" i="3" a="1"/>
  <c r="L312" i="3" s="1"/>
  <c r="L325" i="3" a="1"/>
  <c r="L325" i="3" s="1"/>
  <c r="L350" i="3" a="1"/>
  <c r="L350" i="3" s="1"/>
  <c r="L360" i="3" a="1"/>
  <c r="L360" i="3" s="1"/>
  <c r="L369" i="3" a="1"/>
  <c r="L369" i="3" s="1"/>
  <c r="L332" i="3" a="1"/>
  <c r="L332" i="3" s="1"/>
  <c r="L362" i="3" a="1"/>
  <c r="L362" i="3" s="1"/>
  <c r="L367" i="3" a="1"/>
  <c r="L367" i="3" s="1"/>
  <c r="L368" i="3" a="1"/>
  <c r="L368" i="3" s="1"/>
  <c r="L314" i="3" a="1"/>
  <c r="L314" i="3" s="1"/>
  <c r="L317" i="3" a="1"/>
  <c r="L317" i="3" s="1"/>
  <c r="L330" i="3" a="1"/>
  <c r="L330" i="3" s="1"/>
  <c r="L322" i="3" a="1"/>
  <c r="L322" i="3" s="1"/>
  <c r="L320" i="3" a="1"/>
  <c r="L320" i="3" s="1"/>
  <c r="L340" i="3" a="1"/>
  <c r="L340" i="3" s="1"/>
  <c r="L352" i="3" a="1"/>
  <c r="L352" i="3" s="1"/>
  <c r="L359" i="3" a="1"/>
  <c r="L359" i="3" s="1"/>
  <c r="L365" i="3" a="1"/>
  <c r="L365" i="3" s="1"/>
  <c r="L309" i="3" a="1"/>
  <c r="L309" i="3" s="1"/>
  <c r="L335" i="3" a="1"/>
  <c r="L335" i="3" s="1"/>
  <c r="L353" i="3" a="1"/>
  <c r="L353" i="3" s="1"/>
  <c r="L364" i="3" a="1"/>
  <c r="L364" i="3" s="1"/>
  <c r="L373" i="3" a="1"/>
  <c r="L373" i="3" s="1"/>
  <c r="L374" i="3" a="1"/>
  <c r="L374" i="3" s="1"/>
  <c r="L384" i="3" a="1"/>
  <c r="L384" i="3" s="1"/>
  <c r="L387" i="3" a="1"/>
  <c r="L387" i="3" s="1"/>
  <c r="L392" i="3" a="1"/>
  <c r="L392" i="3" s="1"/>
  <c r="L397" i="3" a="1"/>
  <c r="L397" i="3" s="1"/>
  <c r="L414" i="3" a="1"/>
  <c r="L414" i="3" s="1"/>
  <c r="L455" i="3" a="1"/>
  <c r="L455" i="3" s="1"/>
  <c r="L475" i="3" a="1"/>
  <c r="L475" i="3" s="1"/>
  <c r="L485" i="3" a="1"/>
  <c r="L485" i="3" s="1"/>
  <c r="L382" i="3" a="1"/>
  <c r="L382" i="3" s="1"/>
  <c r="L389" i="3" a="1"/>
  <c r="L389" i="3" s="1"/>
  <c r="L400" i="3" a="1"/>
  <c r="L400" i="3" s="1"/>
  <c r="L403" i="3" a="1"/>
  <c r="L403" i="3" s="1"/>
  <c r="L420" i="3" a="1"/>
  <c r="L420" i="3" s="1"/>
  <c r="L429" i="3" a="1"/>
  <c r="L429" i="3" s="1"/>
  <c r="L375" i="3" a="1"/>
  <c r="L375" i="3" s="1"/>
  <c r="L413" i="3" a="1"/>
  <c r="L413" i="3" s="1"/>
  <c r="L333" i="3" a="1"/>
  <c r="L333" i="3" s="1"/>
  <c r="L394" i="3" a="1"/>
  <c r="L394" i="3" s="1"/>
  <c r="L419" i="3" a="1"/>
  <c r="L419" i="3" s="1"/>
  <c r="L428" i="3" a="1"/>
  <c r="L428" i="3" s="1"/>
  <c r="L372" i="3" a="1"/>
  <c r="L372" i="3" s="1"/>
  <c r="L399" i="3" a="1"/>
  <c r="L399" i="3" s="1"/>
  <c r="L409" i="3" a="1"/>
  <c r="L409" i="3" s="1"/>
  <c r="L418" i="3" a="1"/>
  <c r="L418" i="3" s="1"/>
  <c r="L427" i="3" a="1"/>
  <c r="L427" i="3" s="1"/>
  <c r="L412" i="3" a="1"/>
  <c r="L412" i="3" s="1"/>
  <c r="L383" i="3" a="1"/>
  <c r="L383" i="3" s="1"/>
  <c r="L398" i="3" a="1"/>
  <c r="L398" i="3" s="1"/>
  <c r="L378" i="3" a="1"/>
  <c r="L378" i="3" s="1"/>
  <c r="L380" i="3" a="1"/>
  <c r="L380" i="3" s="1"/>
  <c r="L385" i="3" a="1"/>
  <c r="L385" i="3" s="1"/>
  <c r="L388" i="3" a="1"/>
  <c r="L388" i="3" s="1"/>
  <c r="L417" i="3" a="1"/>
  <c r="L417" i="3" s="1"/>
  <c r="L424" i="3" a="1"/>
  <c r="L424" i="3" s="1"/>
  <c r="L425" i="3" a="1"/>
  <c r="L425" i="3" s="1"/>
  <c r="L379" i="3" a="1"/>
  <c r="L379" i="3" s="1"/>
  <c r="L393" i="3" a="1"/>
  <c r="L393" i="3" s="1"/>
  <c r="L408" i="3" a="1"/>
  <c r="L408" i="3" s="1"/>
  <c r="L423" i="3" a="1"/>
  <c r="L423" i="3" s="1"/>
  <c r="L284" i="3" a="1"/>
  <c r="L284" i="3" s="1"/>
  <c r="L395" i="3" a="1"/>
  <c r="L395" i="3" s="1"/>
  <c r="L415" i="3" a="1"/>
  <c r="L415" i="3" s="1"/>
  <c r="L390" i="3" a="1"/>
  <c r="L390" i="3" s="1"/>
  <c r="L404" i="3" a="1"/>
  <c r="L404" i="3" s="1"/>
  <c r="L422" i="3" a="1"/>
  <c r="L422" i="3" s="1"/>
  <c r="L443" i="3" a="1"/>
  <c r="L443" i="3" s="1"/>
  <c r="L468" i="3" a="1"/>
  <c r="L468" i="3" s="1"/>
  <c r="L440" i="3" a="1"/>
  <c r="L440" i="3" s="1"/>
  <c r="L450" i="3" a="1"/>
  <c r="L450" i="3" s="1"/>
  <c r="L463" i="3" a="1"/>
  <c r="L463" i="3" s="1"/>
  <c r="L478" i="3" a="1"/>
  <c r="L478" i="3" s="1"/>
  <c r="L489" i="3" a="1"/>
  <c r="L489" i="3" s="1"/>
  <c r="L498" i="3" a="1"/>
  <c r="L498" i="3" s="1"/>
  <c r="L504" i="3" a="1"/>
  <c r="L504" i="3" s="1"/>
  <c r="L510" i="3" a="1"/>
  <c r="L510" i="3" s="1"/>
  <c r="L522" i="3" a="1"/>
  <c r="L522" i="3" s="1"/>
  <c r="L470" i="3" a="1"/>
  <c r="L470" i="3" s="1"/>
  <c r="L483" i="3" a="1"/>
  <c r="L483" i="3" s="1"/>
  <c r="L410" i="3" a="1"/>
  <c r="L410" i="3" s="1"/>
  <c r="L434" i="3" a="1"/>
  <c r="L434" i="3" s="1"/>
  <c r="L437" i="3" a="1"/>
  <c r="L437" i="3" s="1"/>
  <c r="L453" i="3" a="1"/>
  <c r="L453" i="3" s="1"/>
  <c r="L465" i="3" a="1"/>
  <c r="L465" i="3" s="1"/>
  <c r="L474" i="3" a="1"/>
  <c r="L474" i="3" s="1"/>
  <c r="L488" i="3" a="1"/>
  <c r="L488" i="3" s="1"/>
  <c r="L503" i="3" a="1"/>
  <c r="L503" i="3" s="1"/>
  <c r="L460" i="3" a="1"/>
  <c r="L460" i="3" s="1"/>
  <c r="L480" i="3" a="1"/>
  <c r="L480" i="3" s="1"/>
  <c r="L442" i="3" a="1"/>
  <c r="L442" i="3" s="1"/>
  <c r="L445" i="3" a="1"/>
  <c r="L445" i="3" s="1"/>
  <c r="L449" i="3" a="1"/>
  <c r="L449" i="3" s="1"/>
  <c r="L458" i="3" a="1"/>
  <c r="L458" i="3" s="1"/>
  <c r="L467" i="3" a="1"/>
  <c r="L467" i="3" s="1"/>
  <c r="L472" i="3" a="1"/>
  <c r="L472" i="3" s="1"/>
  <c r="L484" i="3" a="1"/>
  <c r="L484" i="3" s="1"/>
  <c r="L487" i="3" a="1"/>
  <c r="L487" i="3" s="1"/>
  <c r="L435" i="3" a="1"/>
  <c r="L435" i="3" s="1"/>
  <c r="L438" i="3" a="1"/>
  <c r="L438" i="3" s="1"/>
  <c r="L477" i="3" a="1"/>
  <c r="L477" i="3" s="1"/>
  <c r="L493" i="3" a="1"/>
  <c r="L493" i="3" s="1"/>
  <c r="L432" i="3" a="1"/>
  <c r="L432" i="3" s="1"/>
  <c r="L448" i="3" a="1"/>
  <c r="L448" i="3" s="1"/>
  <c r="L452" i="3" a="1"/>
  <c r="L452" i="3" s="1"/>
  <c r="L457" i="3" a="1"/>
  <c r="L457" i="3" s="1"/>
  <c r="L462" i="3" a="1"/>
  <c r="L462" i="3" s="1"/>
  <c r="L469" i="3" a="1"/>
  <c r="L469" i="3" s="1"/>
  <c r="L492" i="3" a="1"/>
  <c r="L492" i="3" s="1"/>
  <c r="L464" i="3" a="1"/>
  <c r="L464" i="3" s="1"/>
  <c r="L430" i="3" a="1"/>
  <c r="L430" i="3" s="1"/>
  <c r="L439" i="3" a="1"/>
  <c r="L439" i="3" s="1"/>
  <c r="L444" i="3" a="1"/>
  <c r="L444" i="3" s="1"/>
  <c r="L479" i="3" a="1"/>
  <c r="L479" i="3" s="1"/>
  <c r="L482" i="3" a="1"/>
  <c r="L482" i="3" s="1"/>
  <c r="L459" i="3" a="1"/>
  <c r="L459" i="3" s="1"/>
  <c r="L473" i="3" a="1"/>
  <c r="L473" i="3" s="1"/>
  <c r="L505" i="3" a="1"/>
  <c r="L505" i="3" s="1"/>
  <c r="L514" i="3" a="1"/>
  <c r="L514" i="3" s="1"/>
  <c r="L542" i="3" a="1"/>
  <c r="L542" i="3" s="1"/>
  <c r="L50" i="3" a="1"/>
  <c r="L50" i="3" s="1"/>
  <c r="L454" i="3" a="1"/>
  <c r="L454" i="3" s="1"/>
  <c r="L500" i="3" a="1"/>
  <c r="L500" i="3" s="1"/>
  <c r="L515" i="3" a="1"/>
  <c r="L515" i="3" s="1"/>
  <c r="L497" i="3" a="1"/>
  <c r="L497" i="3" s="1"/>
  <c r="L507" i="3" a="1"/>
  <c r="L507" i="3" s="1"/>
  <c r="L540" i="3" a="1"/>
  <c r="L540" i="3" s="1"/>
  <c r="L494" i="3" a="1"/>
  <c r="L494" i="3" s="1"/>
  <c r="L502" i="3" a="1"/>
  <c r="L502" i="3" s="1"/>
  <c r="L508" i="3" a="1"/>
  <c r="L508" i="3" s="1"/>
  <c r="L523" i="3" a="1"/>
  <c r="L523" i="3" s="1"/>
  <c r="L545" i="3" a="1"/>
  <c r="L545" i="3" s="1"/>
  <c r="L509" i="3" a="1"/>
  <c r="L509" i="3" s="1"/>
  <c r="L524" i="3" a="1"/>
  <c r="L524" i="3" s="1"/>
  <c r="L490" i="3" a="1"/>
  <c r="L490" i="3" s="1"/>
  <c r="L529" i="3" a="1"/>
  <c r="L529" i="3" s="1"/>
  <c r="L530" i="3" a="1"/>
  <c r="L530" i="3" s="1"/>
  <c r="L535" i="3" a="1"/>
  <c r="L535" i="3" s="1"/>
  <c r="L447" i="3" a="1"/>
  <c r="L447" i="3" s="1"/>
  <c r="L499" i="3" a="1"/>
  <c r="L499" i="3" s="1"/>
  <c r="L517" i="3" a="1"/>
  <c r="L517" i="3" s="1"/>
  <c r="L525" i="3" a="1"/>
  <c r="L525" i="3" s="1"/>
  <c r="L534" i="3" a="1"/>
  <c r="L534" i="3" s="1"/>
  <c r="L539" i="3" a="1"/>
  <c r="L539" i="3" s="1"/>
  <c r="L518" i="3" a="1"/>
  <c r="L518" i="3" s="1"/>
  <c r="L527" i="3" a="1"/>
  <c r="L527" i="3" s="1"/>
  <c r="L533" i="3" a="1"/>
  <c r="L533" i="3" s="1"/>
  <c r="L544" i="3" a="1"/>
  <c r="L544" i="3" s="1"/>
  <c r="L519" i="3" a="1"/>
  <c r="L519" i="3" s="1"/>
  <c r="L532" i="3" a="1"/>
  <c r="L532" i="3" s="1"/>
  <c r="L538" i="3" a="1"/>
  <c r="L538" i="3" s="1"/>
  <c r="L543" i="3" a="1"/>
  <c r="L543" i="3" s="1"/>
  <c r="L520" i="3" a="1"/>
  <c r="L520" i="3" s="1"/>
  <c r="L52" i="3" a="1"/>
  <c r="L52" i="3" s="1"/>
  <c r="L53" i="3" a="1"/>
  <c r="L53" i="3" s="1"/>
  <c r="L54" i="3" a="1"/>
  <c r="L54" i="3" s="1"/>
  <c r="L495" i="3" a="1"/>
  <c r="L495" i="3" s="1"/>
  <c r="L512" i="3" a="1"/>
  <c r="L512" i="3" s="1"/>
  <c r="L537" i="3" a="1"/>
  <c r="L537" i="3" s="1"/>
  <c r="L55" i="3" a="1"/>
  <c r="L55" i="3" s="1"/>
  <c r="L513" i="3" a="1"/>
  <c r="L513" i="3" s="1"/>
  <c r="L48" i="3" a="1"/>
  <c r="L48" i="3" s="1"/>
  <c r="L47" i="3" a="1"/>
  <c r="L47" i="3" s="1"/>
  <c r="L528" i="3" a="1"/>
  <c r="L528" i="3" s="1"/>
  <c r="L49" i="3" a="1"/>
  <c r="L49" i="3" s="1"/>
  <c r="Q29" i="3"/>
  <c r="Q60" i="3" a="1"/>
  <c r="Q60" i="3" s="1"/>
  <c r="Q72" i="3" a="1"/>
  <c r="Q72" i="3" s="1"/>
  <c r="Q79" i="3" a="1"/>
  <c r="Q79" i="3" s="1"/>
  <c r="Q80" i="3" a="1"/>
  <c r="Q80" i="3" s="1"/>
  <c r="Q83" i="3" a="1"/>
  <c r="Q83" i="3" s="1"/>
  <c r="Q87" i="3" a="1"/>
  <c r="Q87" i="3" s="1"/>
  <c r="Q67" i="3" a="1"/>
  <c r="Q67" i="3" s="1"/>
  <c r="Q78" i="3" a="1"/>
  <c r="Q78" i="3" s="1"/>
  <c r="Q73" i="3" a="1"/>
  <c r="Q73" i="3" s="1"/>
  <c r="Q57" i="3" a="1"/>
  <c r="Q57" i="3" s="1"/>
  <c r="Q62" i="3" a="1"/>
  <c r="Q62" i="3" s="1"/>
  <c r="Q63" i="3" a="1"/>
  <c r="Q63" i="3" s="1"/>
  <c r="Q58" i="3" a="1"/>
  <c r="Q58" i="3" s="1"/>
  <c r="Q64" i="3" a="1"/>
  <c r="Q64" i="3" s="1"/>
  <c r="Q65" i="3" a="1"/>
  <c r="Q65" i="3" s="1"/>
  <c r="Q59" i="3" a="1"/>
  <c r="Q59" i="3" s="1"/>
  <c r="Q88" i="3" a="1"/>
  <c r="Q88" i="3" s="1"/>
  <c r="Q94" i="3" a="1"/>
  <c r="Q94" i="3" s="1"/>
  <c r="Q95" i="3" a="1"/>
  <c r="Q95" i="3" s="1"/>
  <c r="Q103" i="3" a="1"/>
  <c r="Q103" i="3" s="1"/>
  <c r="Q123" i="3" a="1"/>
  <c r="Q123" i="3" s="1"/>
  <c r="Q130" i="3" a="1"/>
  <c r="Q130" i="3" s="1"/>
  <c r="Q144" i="3" a="1"/>
  <c r="Q144" i="3" s="1"/>
  <c r="Q145" i="3" a="1"/>
  <c r="Q145" i="3" s="1"/>
  <c r="Q157" i="3" a="1"/>
  <c r="Q157" i="3" s="1"/>
  <c r="Q158" i="3" a="1"/>
  <c r="Q158" i="3" s="1"/>
  <c r="Q168" i="3" a="1"/>
  <c r="Q168" i="3" s="1"/>
  <c r="Q84" i="3" a="1"/>
  <c r="Q84" i="3" s="1"/>
  <c r="Q119" i="3" a="1"/>
  <c r="Q119" i="3" s="1"/>
  <c r="Q69" i="3" a="1"/>
  <c r="Q69" i="3" s="1"/>
  <c r="Q75" i="3" a="1"/>
  <c r="Q75" i="3" s="1"/>
  <c r="Q90" i="3" a="1"/>
  <c r="Q90" i="3" s="1"/>
  <c r="Q104" i="3" a="1"/>
  <c r="Q104" i="3" s="1"/>
  <c r="Q124" i="3" a="1"/>
  <c r="Q124" i="3" s="1"/>
  <c r="Q134" i="3" a="1"/>
  <c r="Q134" i="3" s="1"/>
  <c r="Q93" i="3" a="1"/>
  <c r="Q93" i="3" s="1"/>
  <c r="Q108" i="3" a="1"/>
  <c r="Q108" i="3" s="1"/>
  <c r="Q113" i="3" a="1"/>
  <c r="Q113" i="3" s="1"/>
  <c r="Q125" i="3" a="1"/>
  <c r="Q125" i="3" s="1"/>
  <c r="Q74" i="3" a="1"/>
  <c r="Q74" i="3" s="1"/>
  <c r="Q97" i="3" a="1"/>
  <c r="Q97" i="3" s="1"/>
  <c r="Q105" i="3" a="1"/>
  <c r="Q105" i="3" s="1"/>
  <c r="Q110" i="3" a="1"/>
  <c r="Q110" i="3" s="1"/>
  <c r="Q117" i="3" a="1"/>
  <c r="Q117" i="3" s="1"/>
  <c r="Q120" i="3" a="1"/>
  <c r="Q120" i="3" s="1"/>
  <c r="Q68" i="3" a="1"/>
  <c r="Q68" i="3" s="1"/>
  <c r="Q77" i="3" a="1"/>
  <c r="Q77" i="3" s="1"/>
  <c r="Q92" i="3" a="1"/>
  <c r="Q92" i="3" s="1"/>
  <c r="Q98" i="3" a="1"/>
  <c r="Q98" i="3" s="1"/>
  <c r="Q99" i="3" a="1"/>
  <c r="Q99" i="3" s="1"/>
  <c r="Q100" i="3" a="1"/>
  <c r="Q100" i="3" s="1"/>
  <c r="Q115" i="3" a="1"/>
  <c r="Q115" i="3" s="1"/>
  <c r="Q82" i="3" a="1"/>
  <c r="Q82" i="3" s="1"/>
  <c r="Q89" i="3" a="1"/>
  <c r="Q89" i="3" s="1"/>
  <c r="Q107" i="3" a="1"/>
  <c r="Q107" i="3" s="1"/>
  <c r="Q112" i="3" a="1"/>
  <c r="Q112" i="3" s="1"/>
  <c r="Q118" i="3" a="1"/>
  <c r="Q118" i="3" s="1"/>
  <c r="Q70" i="3" a="1"/>
  <c r="Q70" i="3" s="1"/>
  <c r="Q85" i="3" a="1"/>
  <c r="Q85" i="3" s="1"/>
  <c r="Q102" i="3" a="1"/>
  <c r="Q102" i="3" s="1"/>
  <c r="Q109" i="3" a="1"/>
  <c r="Q109" i="3" s="1"/>
  <c r="Q129" i="3" a="1"/>
  <c r="Q129" i="3" s="1"/>
  <c r="Q160" i="3" a="1"/>
  <c r="Q160" i="3" s="1"/>
  <c r="Q175" i="3" a="1"/>
  <c r="Q175" i="3" s="1"/>
  <c r="Q184" i="3" a="1"/>
  <c r="Q184" i="3" s="1"/>
  <c r="Q187" i="3" a="1"/>
  <c r="Q187" i="3" s="1"/>
  <c r="Q189" i="3" a="1"/>
  <c r="Q189" i="3" s="1"/>
  <c r="Q197" i="3" a="1"/>
  <c r="Q197" i="3" s="1"/>
  <c r="Q203" i="3" a="1"/>
  <c r="Q203" i="3" s="1"/>
  <c r="Q209" i="3" a="1"/>
  <c r="Q209" i="3" s="1"/>
  <c r="Q218" i="3" a="1"/>
  <c r="Q218" i="3" s="1"/>
  <c r="Q233" i="3" a="1"/>
  <c r="Q233" i="3" s="1"/>
  <c r="Q127" i="3" a="1"/>
  <c r="Q127" i="3" s="1"/>
  <c r="Q143" i="3" a="1"/>
  <c r="Q143" i="3" s="1"/>
  <c r="Q159" i="3" a="1"/>
  <c r="Q159" i="3" s="1"/>
  <c r="Q165" i="3" a="1"/>
  <c r="Q165" i="3" s="1"/>
  <c r="Q192" i="3" a="1"/>
  <c r="Q192" i="3" s="1"/>
  <c r="Q193" i="3" a="1"/>
  <c r="Q193" i="3" s="1"/>
  <c r="Q149" i="3" a="1"/>
  <c r="Q149" i="3" s="1"/>
  <c r="Q182" i="3" a="1"/>
  <c r="Q182" i="3" s="1"/>
  <c r="Q194" i="3" a="1"/>
  <c r="Q194" i="3" s="1"/>
  <c r="Q154" i="3" a="1"/>
  <c r="Q154" i="3" s="1"/>
  <c r="Q172" i="3" a="1"/>
  <c r="Q172" i="3" s="1"/>
  <c r="Q180" i="3" a="1"/>
  <c r="Q180" i="3" s="1"/>
  <c r="Q122" i="3" a="1"/>
  <c r="Q122" i="3" s="1"/>
  <c r="Q140" i="3" a="1"/>
  <c r="Q140" i="3" s="1"/>
  <c r="Q147" i="3" a="1"/>
  <c r="Q147" i="3" s="1"/>
  <c r="Q152" i="3" a="1"/>
  <c r="Q152" i="3" s="1"/>
  <c r="Q169" i="3" a="1"/>
  <c r="Q169" i="3" s="1"/>
  <c r="Q128" i="3" a="1"/>
  <c r="Q128" i="3" s="1"/>
  <c r="Q137" i="3" a="1"/>
  <c r="Q137" i="3" s="1"/>
  <c r="Q164" i="3" a="1"/>
  <c r="Q164" i="3" s="1"/>
  <c r="Q177" i="3" a="1"/>
  <c r="Q177" i="3" s="1"/>
  <c r="Q135" i="3" a="1"/>
  <c r="Q135" i="3" s="1"/>
  <c r="Q142" i="3" a="1"/>
  <c r="Q142" i="3" s="1"/>
  <c r="Q150" i="3" a="1"/>
  <c r="Q150" i="3" s="1"/>
  <c r="Q173" i="3" a="1"/>
  <c r="Q173" i="3" s="1"/>
  <c r="Q188" i="3" a="1"/>
  <c r="Q188" i="3" s="1"/>
  <c r="Q139" i="3" a="1"/>
  <c r="Q139" i="3" s="1"/>
  <c r="Q162" i="3" a="1"/>
  <c r="Q162" i="3" s="1"/>
  <c r="Q163" i="3" a="1"/>
  <c r="Q163" i="3" s="1"/>
  <c r="Q178" i="3" a="1"/>
  <c r="Q178" i="3" s="1"/>
  <c r="Q183" i="3" a="1"/>
  <c r="Q183" i="3" s="1"/>
  <c r="Q132" i="3" a="1"/>
  <c r="Q132" i="3" s="1"/>
  <c r="Q133" i="3" a="1"/>
  <c r="Q133" i="3" s="1"/>
  <c r="Q114" i="3" a="1"/>
  <c r="Q114" i="3" s="1"/>
  <c r="Q148" i="3" a="1"/>
  <c r="Q148" i="3" s="1"/>
  <c r="Q167" i="3" a="1"/>
  <c r="Q167" i="3" s="1"/>
  <c r="Q170" i="3" a="1"/>
  <c r="Q170" i="3" s="1"/>
  <c r="Q174" i="3" a="1"/>
  <c r="Q174" i="3" s="1"/>
  <c r="Q138" i="3" a="1"/>
  <c r="Q138" i="3" s="1"/>
  <c r="Q153" i="3" a="1"/>
  <c r="Q153" i="3" s="1"/>
  <c r="Q155" i="3" a="1"/>
  <c r="Q155" i="3" s="1"/>
  <c r="Q179" i="3" a="1"/>
  <c r="Q179" i="3" s="1"/>
  <c r="Q210" i="3" a="1"/>
  <c r="Q210" i="3" s="1"/>
  <c r="Q228" i="3" a="1"/>
  <c r="Q228" i="3" s="1"/>
  <c r="Q238" i="3" a="1"/>
  <c r="Q238" i="3" s="1"/>
  <c r="Q273" i="3" a="1"/>
  <c r="Q273" i="3" s="1"/>
  <c r="Q205" i="3" a="1"/>
  <c r="Q205" i="3" s="1"/>
  <c r="Q224" i="3" a="1"/>
  <c r="Q224" i="3" s="1"/>
  <c r="Q243" i="3" a="1"/>
  <c r="Q243" i="3" s="1"/>
  <c r="Q249" i="3" a="1"/>
  <c r="Q249" i="3" s="1"/>
  <c r="Q253" i="3" a="1"/>
  <c r="Q253" i="3" s="1"/>
  <c r="Q200" i="3" a="1"/>
  <c r="Q200" i="3" s="1"/>
  <c r="Q202" i="3" a="1"/>
  <c r="Q202" i="3" s="1"/>
  <c r="Q212" i="3" a="1"/>
  <c r="Q212" i="3" s="1"/>
  <c r="Q220" i="3" a="1"/>
  <c r="Q220" i="3" s="1"/>
  <c r="Q248" i="3" a="1"/>
  <c r="Q248" i="3" s="1"/>
  <c r="Q214" i="3" a="1"/>
  <c r="Q214" i="3" s="1"/>
  <c r="Q222" i="3" a="1"/>
  <c r="Q222" i="3" s="1"/>
  <c r="Q229" i="3" a="1"/>
  <c r="Q229" i="3" s="1"/>
  <c r="Q245" i="3" a="1"/>
  <c r="Q245" i="3" s="1"/>
  <c r="Q239" i="3" a="1"/>
  <c r="Q239" i="3" s="1"/>
  <c r="Q198" i="3" a="1"/>
  <c r="Q198" i="3" s="1"/>
  <c r="Q207" i="3" a="1"/>
  <c r="Q207" i="3" s="1"/>
  <c r="Q185" i="3" a="1"/>
  <c r="Q185" i="3" s="1"/>
  <c r="Q204" i="3" a="1"/>
  <c r="Q204" i="3" s="1"/>
  <c r="Q227" i="3" a="1"/>
  <c r="Q227" i="3" s="1"/>
  <c r="Q234" i="3" a="1"/>
  <c r="Q234" i="3" s="1"/>
  <c r="Q223" i="3" a="1"/>
  <c r="Q223" i="3" s="1"/>
  <c r="Q232" i="3" a="1"/>
  <c r="Q232" i="3" s="1"/>
  <c r="Q199" i="3" a="1"/>
  <c r="Q199" i="3" s="1"/>
  <c r="Q225" i="3" a="1"/>
  <c r="Q225" i="3" s="1"/>
  <c r="Q237" i="3" a="1"/>
  <c r="Q237" i="3" s="1"/>
  <c r="Q240" i="3" a="1"/>
  <c r="Q240" i="3" s="1"/>
  <c r="Q190" i="3" a="1"/>
  <c r="Q190" i="3" s="1"/>
  <c r="Q208" i="3" a="1"/>
  <c r="Q208" i="3" s="1"/>
  <c r="Q213" i="3" a="1"/>
  <c r="Q213" i="3" s="1"/>
  <c r="Q215" i="3" a="1"/>
  <c r="Q215" i="3" s="1"/>
  <c r="Q217" i="3" a="1"/>
  <c r="Q217" i="3" s="1"/>
  <c r="Q230" i="3" a="1"/>
  <c r="Q230" i="3" s="1"/>
  <c r="Q263" i="3" a="1"/>
  <c r="Q263" i="3" s="1"/>
  <c r="Q270" i="3" a="1"/>
  <c r="Q270" i="3" s="1"/>
  <c r="Q277" i="3" a="1"/>
  <c r="Q277" i="3" s="1"/>
  <c r="Q280" i="3" a="1"/>
  <c r="Q280" i="3" s="1"/>
  <c r="Q283" i="3" a="1"/>
  <c r="Q283" i="3" s="1"/>
  <c r="Q300" i="3" a="1"/>
  <c r="Q300" i="3" s="1"/>
  <c r="Q354" i="3" a="1"/>
  <c r="Q354" i="3" s="1"/>
  <c r="Q242" i="3" a="1"/>
  <c r="Q242" i="3" s="1"/>
  <c r="Q255" i="3" a="1"/>
  <c r="Q255" i="3" s="1"/>
  <c r="Q274" i="3" a="1"/>
  <c r="Q274" i="3" s="1"/>
  <c r="Q288" i="3" a="1"/>
  <c r="Q288" i="3" s="1"/>
  <c r="Q292" i="3" a="1"/>
  <c r="Q292" i="3" s="1"/>
  <c r="Q298" i="3" a="1"/>
  <c r="Q298" i="3" s="1"/>
  <c r="Q305" i="3" a="1"/>
  <c r="Q305" i="3" s="1"/>
  <c r="Q264" i="3" a="1"/>
  <c r="Q264" i="3" s="1"/>
  <c r="Q244" i="3" a="1"/>
  <c r="Q244" i="3" s="1"/>
  <c r="Q254" i="3" a="1"/>
  <c r="Q254" i="3" s="1"/>
  <c r="Q265" i="3" a="1"/>
  <c r="Q265" i="3" s="1"/>
  <c r="Q250" i="3" a="1"/>
  <c r="Q250" i="3" s="1"/>
  <c r="Q258" i="3" a="1"/>
  <c r="Q258" i="3" s="1"/>
  <c r="Q279" i="3" a="1"/>
  <c r="Q279" i="3" s="1"/>
  <c r="Q282" i="3" a="1"/>
  <c r="Q282" i="3" s="1"/>
  <c r="Q285" i="3" a="1"/>
  <c r="Q285" i="3" s="1"/>
  <c r="Q289" i="3" a="1"/>
  <c r="Q289" i="3" s="1"/>
  <c r="Q293" i="3" a="1"/>
  <c r="Q293" i="3" s="1"/>
  <c r="Q303" i="3" a="1"/>
  <c r="Q303" i="3" s="1"/>
  <c r="Q307" i="3" a="1"/>
  <c r="Q307" i="3" s="1"/>
  <c r="Q259" i="3" a="1"/>
  <c r="Q259" i="3" s="1"/>
  <c r="Q247" i="3" a="1"/>
  <c r="Q247" i="3" s="1"/>
  <c r="Q257" i="3" a="1"/>
  <c r="Q257" i="3" s="1"/>
  <c r="Q195" i="3" a="1"/>
  <c r="Q195" i="3" s="1"/>
  <c r="Q219" i="3" a="1"/>
  <c r="Q219" i="3" s="1"/>
  <c r="Q260" i="3" a="1"/>
  <c r="Q260" i="3" s="1"/>
  <c r="Q267" i="3" a="1"/>
  <c r="Q267" i="3" s="1"/>
  <c r="Q290" i="3" a="1"/>
  <c r="Q290" i="3" s="1"/>
  <c r="Q294" i="3" a="1"/>
  <c r="Q294" i="3" s="1"/>
  <c r="Q299" i="3" a="1"/>
  <c r="Q299" i="3" s="1"/>
  <c r="Q252" i="3" a="1"/>
  <c r="Q252" i="3" s="1"/>
  <c r="Q268" i="3" a="1"/>
  <c r="Q268" i="3" s="1"/>
  <c r="Q275" i="3" a="1"/>
  <c r="Q275" i="3" s="1"/>
  <c r="Q278" i="3" a="1"/>
  <c r="Q278" i="3" s="1"/>
  <c r="Q284" i="3" a="1"/>
  <c r="Q284" i="3" s="1"/>
  <c r="Q297" i="3" a="1"/>
  <c r="Q297" i="3" s="1"/>
  <c r="Q272" i="3" a="1"/>
  <c r="Q272" i="3" s="1"/>
  <c r="Q295" i="3" a="1"/>
  <c r="Q295" i="3" s="1"/>
  <c r="Q304" i="3" a="1"/>
  <c r="Q304" i="3" s="1"/>
  <c r="Q235" i="3" a="1"/>
  <c r="Q235" i="3" s="1"/>
  <c r="Q262" i="3" a="1"/>
  <c r="Q262" i="3" s="1"/>
  <c r="Q269" i="3" a="1"/>
  <c r="Q269" i="3" s="1"/>
  <c r="Q287" i="3" a="1"/>
  <c r="Q287" i="3" s="1"/>
  <c r="Q308" i="3" a="1"/>
  <c r="Q308" i="3" s="1"/>
  <c r="Q332" i="3" a="1"/>
  <c r="Q332" i="3" s="1"/>
  <c r="Q375" i="3" a="1"/>
  <c r="Q375" i="3" s="1"/>
  <c r="Q314" i="3" a="1"/>
  <c r="Q314" i="3" s="1"/>
  <c r="Q319" i="3" a="1"/>
  <c r="Q319" i="3" s="1"/>
  <c r="Q322" i="3" a="1"/>
  <c r="Q322" i="3" s="1"/>
  <c r="Q352" i="3" a="1"/>
  <c r="Q352" i="3" s="1"/>
  <c r="Q362" i="3" a="1"/>
  <c r="Q362" i="3" s="1"/>
  <c r="Q369" i="3" a="1"/>
  <c r="Q369" i="3" s="1"/>
  <c r="Q374" i="3" a="1"/>
  <c r="Q374" i="3" s="1"/>
  <c r="Q309" i="3" a="1"/>
  <c r="Q309" i="3" s="1"/>
  <c r="Q330" i="3" a="1"/>
  <c r="Q330" i="3" s="1"/>
  <c r="Q337" i="3" a="1"/>
  <c r="Q337" i="3" s="1"/>
  <c r="Q340" i="3" a="1"/>
  <c r="Q340" i="3" s="1"/>
  <c r="Q368" i="3" a="1"/>
  <c r="Q368" i="3" s="1"/>
  <c r="Q379" i="3" a="1"/>
  <c r="Q379" i="3" s="1"/>
  <c r="Q313" i="3" a="1"/>
  <c r="Q313" i="3" s="1"/>
  <c r="Q320" i="3" a="1"/>
  <c r="Q320" i="3" s="1"/>
  <c r="Q323" i="3" a="1"/>
  <c r="Q323" i="3" s="1"/>
  <c r="Q328" i="3" a="1"/>
  <c r="Q328" i="3" s="1"/>
  <c r="Q353" i="3" a="1"/>
  <c r="Q353" i="3" s="1"/>
  <c r="Q359" i="3" a="1"/>
  <c r="Q359" i="3" s="1"/>
  <c r="Q367" i="3" a="1"/>
  <c r="Q367" i="3" s="1"/>
  <c r="Q335" i="3" a="1"/>
  <c r="Q335" i="3" s="1"/>
  <c r="Q318" i="3" a="1"/>
  <c r="Q318" i="3" s="1"/>
  <c r="Q365" i="3" a="1"/>
  <c r="Q365" i="3" s="1"/>
  <c r="Q310" i="3" a="1"/>
  <c r="Q310" i="3" s="1"/>
  <c r="Q324" i="3" a="1"/>
  <c r="Q324" i="3" s="1"/>
  <c r="Q333" i="3" a="1"/>
  <c r="Q333" i="3" s="1"/>
  <c r="Q338" i="3" a="1"/>
  <c r="Q338" i="3" s="1"/>
  <c r="Q357" i="3" a="1"/>
  <c r="Q357" i="3" s="1"/>
  <c r="Q312" i="3" a="1"/>
  <c r="Q312" i="3" s="1"/>
  <c r="Q348" i="3" a="1"/>
  <c r="Q348" i="3" s="1"/>
  <c r="Q364" i="3" a="1"/>
  <c r="Q364" i="3" s="1"/>
  <c r="Q302" i="3" a="1"/>
  <c r="Q302" i="3" s="1"/>
  <c r="Q315" i="3" a="1"/>
  <c r="Q315" i="3" s="1"/>
  <c r="Q329" i="3" a="1"/>
  <c r="Q329" i="3" s="1"/>
  <c r="Q345" i="3" a="1"/>
  <c r="Q345" i="3" s="1"/>
  <c r="Q347" i="3" a="1"/>
  <c r="Q347" i="3" s="1"/>
  <c r="Q349" i="3" a="1"/>
  <c r="Q349" i="3" s="1"/>
  <c r="Q363" i="3" a="1"/>
  <c r="Q363" i="3" s="1"/>
  <c r="Q342" i="3" a="1"/>
  <c r="Q342" i="3" s="1"/>
  <c r="Q344" i="3" a="1"/>
  <c r="Q344" i="3" s="1"/>
  <c r="Q358" i="3" a="1"/>
  <c r="Q358" i="3" s="1"/>
  <c r="Q317" i="3" a="1"/>
  <c r="Q317" i="3" s="1"/>
  <c r="Q327" i="3" a="1"/>
  <c r="Q327" i="3" s="1"/>
  <c r="Q343" i="3" a="1"/>
  <c r="Q343" i="3" s="1"/>
  <c r="Q350" i="3" a="1"/>
  <c r="Q350" i="3" s="1"/>
  <c r="Q355" i="3" a="1"/>
  <c r="Q355" i="3" s="1"/>
  <c r="Q360" i="3" a="1"/>
  <c r="Q360" i="3" s="1"/>
  <c r="Q377" i="3" a="1"/>
  <c r="Q377" i="3" s="1"/>
  <c r="Q383" i="3" a="1"/>
  <c r="Q383" i="3" s="1"/>
  <c r="Q399" i="3" a="1"/>
  <c r="Q399" i="3" s="1"/>
  <c r="Q402" i="3" a="1"/>
  <c r="Q402" i="3" s="1"/>
  <c r="Q412" i="3" a="1"/>
  <c r="Q412" i="3" s="1"/>
  <c r="Q417" i="3" a="1"/>
  <c r="Q417" i="3" s="1"/>
  <c r="Q433" i="3" a="1"/>
  <c r="Q433" i="3" s="1"/>
  <c r="Q447" i="3" a="1"/>
  <c r="Q447" i="3" s="1"/>
  <c r="Q448" i="3" a="1"/>
  <c r="Q448" i="3" s="1"/>
  <c r="Q449" i="3" a="1"/>
  <c r="Q449" i="3" s="1"/>
  <c r="Q464" i="3" a="1"/>
  <c r="Q464" i="3" s="1"/>
  <c r="Q437" i="3" a="1"/>
  <c r="Q437" i="3" s="1"/>
  <c r="Q442" i="3" a="1"/>
  <c r="Q442" i="3" s="1"/>
  <c r="Q370" i="3" a="1"/>
  <c r="Q370" i="3" s="1"/>
  <c r="Q380" i="3" a="1"/>
  <c r="Q380" i="3" s="1"/>
  <c r="Q388" i="3" a="1"/>
  <c r="Q388" i="3" s="1"/>
  <c r="Q393" i="3" a="1"/>
  <c r="Q393" i="3" s="1"/>
  <c r="Q398" i="3" a="1"/>
  <c r="Q398" i="3" s="1"/>
  <c r="Q423" i="3" a="1"/>
  <c r="Q423" i="3" s="1"/>
  <c r="Q424" i="3" a="1"/>
  <c r="Q424" i="3" s="1"/>
  <c r="Q432" i="3" a="1"/>
  <c r="Q432" i="3" s="1"/>
  <c r="Q438" i="3" a="1"/>
  <c r="Q438" i="3" s="1"/>
  <c r="Q439" i="3" a="1"/>
  <c r="Q439" i="3" s="1"/>
  <c r="Q440" i="3" a="1"/>
  <c r="Q440" i="3" s="1"/>
  <c r="Q385" i="3" a="1"/>
  <c r="Q385" i="3" s="1"/>
  <c r="Q390" i="3" a="1"/>
  <c r="Q390" i="3" s="1"/>
  <c r="Q395" i="3" a="1"/>
  <c r="Q395" i="3" s="1"/>
  <c r="Q405" i="3" a="1"/>
  <c r="Q405" i="3" s="1"/>
  <c r="Q408" i="3" a="1"/>
  <c r="Q408" i="3" s="1"/>
  <c r="Q425" i="3" a="1"/>
  <c r="Q425" i="3" s="1"/>
  <c r="Q373" i="3" a="1"/>
  <c r="Q373" i="3" s="1"/>
  <c r="Q415" i="3" a="1"/>
  <c r="Q415" i="3" s="1"/>
  <c r="Q422" i="3" a="1"/>
  <c r="Q422" i="3" s="1"/>
  <c r="Q404" i="3" a="1"/>
  <c r="Q404" i="3" s="1"/>
  <c r="Q414" i="3" a="1"/>
  <c r="Q414" i="3" s="1"/>
  <c r="Q430" i="3" a="1"/>
  <c r="Q430" i="3" s="1"/>
  <c r="Q334" i="3" a="1"/>
  <c r="Q334" i="3" s="1"/>
  <c r="Q339" i="3" a="1"/>
  <c r="Q339" i="3" s="1"/>
  <c r="Q384" i="3" a="1"/>
  <c r="Q384" i="3" s="1"/>
  <c r="Q387" i="3" a="1"/>
  <c r="Q387" i="3" s="1"/>
  <c r="Q397" i="3" a="1"/>
  <c r="Q397" i="3" s="1"/>
  <c r="Q410" i="3" a="1"/>
  <c r="Q410" i="3" s="1"/>
  <c r="Q372" i="3" a="1"/>
  <c r="Q372" i="3" s="1"/>
  <c r="Q382" i="3" a="1"/>
  <c r="Q382" i="3" s="1"/>
  <c r="Q389" i="3" a="1"/>
  <c r="Q389" i="3" s="1"/>
  <c r="Q392" i="3" a="1"/>
  <c r="Q392" i="3" s="1"/>
  <c r="Q420" i="3" a="1"/>
  <c r="Q420" i="3" s="1"/>
  <c r="Q325" i="3" a="1"/>
  <c r="Q325" i="3" s="1"/>
  <c r="Q400" i="3" a="1"/>
  <c r="Q400" i="3" s="1"/>
  <c r="Q403" i="3" a="1"/>
  <c r="Q403" i="3" s="1"/>
  <c r="Q407" i="3" a="1"/>
  <c r="Q407" i="3" s="1"/>
  <c r="Q413" i="3" a="1"/>
  <c r="Q413" i="3" s="1"/>
  <c r="Q428" i="3" a="1"/>
  <c r="Q428" i="3" s="1"/>
  <c r="Q394" i="3" a="1"/>
  <c r="Q394" i="3" s="1"/>
  <c r="Q409" i="3" a="1"/>
  <c r="Q409" i="3" s="1"/>
  <c r="Q419" i="3" a="1"/>
  <c r="Q419" i="3" s="1"/>
  <c r="Q455" i="3" a="1"/>
  <c r="Q455" i="3" s="1"/>
  <c r="Q460" i="3" a="1"/>
  <c r="Q460" i="3" s="1"/>
  <c r="Q467" i="3" a="1"/>
  <c r="Q467" i="3" s="1"/>
  <c r="Q485" i="3" a="1"/>
  <c r="Q485" i="3" s="1"/>
  <c r="Q492" i="3" a="1"/>
  <c r="Q492" i="3" s="1"/>
  <c r="Q527" i="3" a="1"/>
  <c r="Q527" i="3" s="1"/>
  <c r="Q435" i="3" a="1"/>
  <c r="Q435" i="3" s="1"/>
  <c r="Q452" i="3" a="1"/>
  <c r="Q452" i="3" s="1"/>
  <c r="Q462" i="3" a="1"/>
  <c r="Q462" i="3" s="1"/>
  <c r="Q469" i="3" a="1"/>
  <c r="Q469" i="3" s="1"/>
  <c r="Q477" i="3" a="1"/>
  <c r="Q477" i="3" s="1"/>
  <c r="Q502" i="3" a="1"/>
  <c r="Q502" i="3" s="1"/>
  <c r="Q508" i="3" a="1"/>
  <c r="Q508" i="3" s="1"/>
  <c r="Q514" i="3" a="1"/>
  <c r="Q514" i="3" s="1"/>
  <c r="Q520" i="3" a="1"/>
  <c r="Q520" i="3" s="1"/>
  <c r="Q418" i="3" a="1"/>
  <c r="Q418" i="3" s="1"/>
  <c r="Q444" i="3" a="1"/>
  <c r="Q444" i="3" s="1"/>
  <c r="Q457" i="3" a="1"/>
  <c r="Q457" i="3" s="1"/>
  <c r="Q475" i="3" a="1"/>
  <c r="Q475" i="3" s="1"/>
  <c r="Q479" i="3" a="1"/>
  <c r="Q479" i="3" s="1"/>
  <c r="Q482" i="3" a="1"/>
  <c r="Q482" i="3" s="1"/>
  <c r="Q427" i="3" a="1"/>
  <c r="Q427" i="3" s="1"/>
  <c r="Q459" i="3" a="1"/>
  <c r="Q459" i="3" s="1"/>
  <c r="Q473" i="3" a="1"/>
  <c r="Q473" i="3" s="1"/>
  <c r="Q490" i="3" a="1"/>
  <c r="Q490" i="3" s="1"/>
  <c r="Q378" i="3" a="1"/>
  <c r="Q378" i="3" s="1"/>
  <c r="Q443" i="3" a="1"/>
  <c r="Q443" i="3" s="1"/>
  <c r="Q454" i="3" a="1"/>
  <c r="Q454" i="3" s="1"/>
  <c r="Q463" i="3" a="1"/>
  <c r="Q463" i="3" s="1"/>
  <c r="Q468" i="3" a="1"/>
  <c r="Q468" i="3" s="1"/>
  <c r="Q478" i="3" a="1"/>
  <c r="Q478" i="3" s="1"/>
  <c r="Q489" i="3" a="1"/>
  <c r="Q489" i="3" s="1"/>
  <c r="Q429" i="3" a="1"/>
  <c r="Q429" i="3" s="1"/>
  <c r="Q450" i="3" a="1"/>
  <c r="Q450" i="3" s="1"/>
  <c r="Q488" i="3" a="1"/>
  <c r="Q488" i="3" s="1"/>
  <c r="Q453" i="3" a="1"/>
  <c r="Q453" i="3" s="1"/>
  <c r="Q472" i="3" a="1"/>
  <c r="Q472" i="3" s="1"/>
  <c r="Q483" i="3" a="1"/>
  <c r="Q483" i="3" s="1"/>
  <c r="Q434" i="3" a="1"/>
  <c r="Q434" i="3" s="1"/>
  <c r="Q458" i="3" a="1"/>
  <c r="Q458" i="3" s="1"/>
  <c r="Q465" i="3" a="1"/>
  <c r="Q465" i="3" s="1"/>
  <c r="Q470" i="3" a="1"/>
  <c r="Q470" i="3" s="1"/>
  <c r="Q474" i="3" a="1"/>
  <c r="Q474" i="3" s="1"/>
  <c r="Q480" i="3" a="1"/>
  <c r="Q480" i="3" s="1"/>
  <c r="Q484" i="3" a="1"/>
  <c r="Q484" i="3" s="1"/>
  <c r="Q487" i="3" a="1"/>
  <c r="Q487" i="3" s="1"/>
  <c r="Q509" i="3" a="1"/>
  <c r="Q509" i="3" s="1"/>
  <c r="Q518" i="3" a="1"/>
  <c r="Q518" i="3" s="1"/>
  <c r="Q530" i="3" a="1"/>
  <c r="Q530" i="3" s="1"/>
  <c r="Q535" i="3" a="1"/>
  <c r="Q535" i="3" s="1"/>
  <c r="Q539" i="3" a="1"/>
  <c r="Q539" i="3" s="1"/>
  <c r="Q48" i="3" a="1"/>
  <c r="Q48" i="3" s="1"/>
  <c r="Q445" i="3" a="1"/>
  <c r="Q445" i="3" s="1"/>
  <c r="Q510" i="3" a="1"/>
  <c r="Q510" i="3" s="1"/>
  <c r="Q519" i="3" a="1"/>
  <c r="Q519" i="3" s="1"/>
  <c r="Q534" i="3" a="1"/>
  <c r="Q534" i="3" s="1"/>
  <c r="Q544" i="3" a="1"/>
  <c r="Q544" i="3" s="1"/>
  <c r="Q498" i="3" a="1"/>
  <c r="Q498" i="3" s="1"/>
  <c r="Q529" i="3" a="1"/>
  <c r="Q529" i="3" s="1"/>
  <c r="Q538" i="3" a="1"/>
  <c r="Q538" i="3" s="1"/>
  <c r="Q52" i="3" a="1"/>
  <c r="Q52" i="3" s="1"/>
  <c r="Q53" i="3" a="1"/>
  <c r="Q53" i="3" s="1"/>
  <c r="Q495" i="3" a="1"/>
  <c r="Q495" i="3" s="1"/>
  <c r="Q512" i="3" a="1"/>
  <c r="Q512" i="3" s="1"/>
  <c r="Q533" i="3" a="1"/>
  <c r="Q533" i="3" s="1"/>
  <c r="Q543" i="3" a="1"/>
  <c r="Q543" i="3" s="1"/>
  <c r="Q54" i="3" a="1"/>
  <c r="Q54" i="3" s="1"/>
  <c r="Q55" i="3" a="1"/>
  <c r="Q55" i="3" s="1"/>
  <c r="Q500" i="3" a="1"/>
  <c r="Q500" i="3" s="1"/>
  <c r="Q504" i="3" a="1"/>
  <c r="Q504" i="3" s="1"/>
  <c r="Q513" i="3" a="1"/>
  <c r="Q513" i="3" s="1"/>
  <c r="Q532" i="3" a="1"/>
  <c r="Q532" i="3" s="1"/>
  <c r="Q494" i="3" a="1"/>
  <c r="Q494" i="3" s="1"/>
  <c r="Q505" i="3" a="1"/>
  <c r="Q505" i="3" s="1"/>
  <c r="Q503" i="3" a="1"/>
  <c r="Q503" i="3" s="1"/>
  <c r="Q528" i="3" a="1"/>
  <c r="Q528" i="3" s="1"/>
  <c r="Q537" i="3" a="1"/>
  <c r="Q537" i="3" s="1"/>
  <c r="Q497" i="3" a="1"/>
  <c r="Q497" i="3" s="1"/>
  <c r="Q507" i="3" a="1"/>
  <c r="Q507" i="3" s="1"/>
  <c r="Q522" i="3" a="1"/>
  <c r="Q522" i="3" s="1"/>
  <c r="Q542" i="3" a="1"/>
  <c r="Q542" i="3" s="1"/>
  <c r="Q523" i="3" a="1"/>
  <c r="Q523" i="3" s="1"/>
  <c r="Q499" i="3" a="1"/>
  <c r="Q499" i="3" s="1"/>
  <c r="Q515" i="3" a="1"/>
  <c r="Q515" i="3" s="1"/>
  <c r="Q540" i="3" a="1"/>
  <c r="Q540" i="3" s="1"/>
  <c r="Q524" i="3" a="1"/>
  <c r="Q524" i="3" s="1"/>
  <c r="Q525" i="3" a="1"/>
  <c r="Q525" i="3" s="1"/>
  <c r="Q545" i="3" a="1"/>
  <c r="Q545" i="3" s="1"/>
  <c r="Q493" i="3" a="1"/>
  <c r="Q493" i="3" s="1"/>
  <c r="Q49" i="3" a="1"/>
  <c r="Q49" i="3" s="1"/>
  <c r="Q50" i="3" a="1"/>
  <c r="Q50" i="3" s="1"/>
  <c r="Q517" i="3" a="1"/>
  <c r="Q517" i="3" s="1"/>
  <c r="Q47" i="3" a="1"/>
  <c r="Q47" i="3" s="1"/>
  <c r="V29" i="3"/>
  <c r="V64" i="3" a="1"/>
  <c r="V64" i="3" s="1"/>
  <c r="V70" i="3" a="1"/>
  <c r="V70" i="3" s="1"/>
  <c r="V58" i="3" a="1"/>
  <c r="V58" i="3" s="1"/>
  <c r="V75" i="3" a="1"/>
  <c r="V75" i="3" s="1"/>
  <c r="V65" i="3" a="1"/>
  <c r="V65" i="3" s="1"/>
  <c r="V59" i="3" a="1"/>
  <c r="V59" i="3" s="1"/>
  <c r="V60" i="3" a="1"/>
  <c r="V60" i="3" s="1"/>
  <c r="V57" i="3" a="1"/>
  <c r="V57" i="3" s="1"/>
  <c r="V62" i="3" a="1"/>
  <c r="V62" i="3" s="1"/>
  <c r="V63" i="3" a="1"/>
  <c r="V63" i="3" s="1"/>
  <c r="V77" i="3" a="1"/>
  <c r="V77" i="3" s="1"/>
  <c r="V82" i="3" a="1"/>
  <c r="V82" i="3" s="1"/>
  <c r="V92" i="3" a="1"/>
  <c r="V92" i="3" s="1"/>
  <c r="V143" i="3" a="1"/>
  <c r="V143" i="3" s="1"/>
  <c r="V147" i="3" a="1"/>
  <c r="V147" i="3" s="1"/>
  <c r="V153" i="3" a="1"/>
  <c r="V153" i="3" s="1"/>
  <c r="V78" i="3" a="1"/>
  <c r="V78" i="3" s="1"/>
  <c r="V89" i="3" a="1"/>
  <c r="V89" i="3" s="1"/>
  <c r="V115" i="3" a="1"/>
  <c r="V115" i="3" s="1"/>
  <c r="V127" i="3" a="1"/>
  <c r="V127" i="3" s="1"/>
  <c r="V135" i="3" a="1"/>
  <c r="V135" i="3" s="1"/>
  <c r="V73" i="3" a="1"/>
  <c r="V73" i="3" s="1"/>
  <c r="V128" i="3" a="1"/>
  <c r="V128" i="3" s="1"/>
  <c r="V102" i="3" a="1"/>
  <c r="V102" i="3" s="1"/>
  <c r="V107" i="3" a="1"/>
  <c r="V107" i="3" s="1"/>
  <c r="V109" i="3" a="1"/>
  <c r="V109" i="3" s="1"/>
  <c r="V112" i="3" a="1"/>
  <c r="V112" i="3" s="1"/>
  <c r="V118" i="3" a="1"/>
  <c r="V118" i="3" s="1"/>
  <c r="V79" i="3" a="1"/>
  <c r="V79" i="3" s="1"/>
  <c r="V122" i="3" a="1"/>
  <c r="V122" i="3" s="1"/>
  <c r="V67" i="3" a="1"/>
  <c r="V67" i="3" s="1"/>
  <c r="V72" i="3" a="1"/>
  <c r="V72" i="3" s="1"/>
  <c r="V103" i="3" a="1"/>
  <c r="V103" i="3" s="1"/>
  <c r="V80" i="3" a="1"/>
  <c r="V80" i="3" s="1"/>
  <c r="V85" i="3" a="1"/>
  <c r="V85" i="3" s="1"/>
  <c r="V88" i="3" a="1"/>
  <c r="V88" i="3" s="1"/>
  <c r="V95" i="3" a="1"/>
  <c r="V95" i="3" s="1"/>
  <c r="V114" i="3" a="1"/>
  <c r="V114" i="3" s="1"/>
  <c r="V69" i="3" a="1"/>
  <c r="V69" i="3" s="1"/>
  <c r="V119" i="3" a="1"/>
  <c r="V119" i="3" s="1"/>
  <c r="V84" i="3" a="1"/>
  <c r="V84" i="3" s="1"/>
  <c r="V90" i="3" a="1"/>
  <c r="V90" i="3" s="1"/>
  <c r="V94" i="3" a="1"/>
  <c r="V94" i="3" s="1"/>
  <c r="V104" i="3" a="1"/>
  <c r="V104" i="3" s="1"/>
  <c r="V108" i="3" a="1"/>
  <c r="V108" i="3" s="1"/>
  <c r="V83" i="3" a="1"/>
  <c r="V83" i="3" s="1"/>
  <c r="V87" i="3" a="1"/>
  <c r="V87" i="3" s="1"/>
  <c r="V93" i="3" a="1"/>
  <c r="V93" i="3" s="1"/>
  <c r="V105" i="3" a="1"/>
  <c r="V105" i="3" s="1"/>
  <c r="V110" i="3" a="1"/>
  <c r="V110" i="3" s="1"/>
  <c r="V100" i="3" a="1"/>
  <c r="V100" i="3" s="1"/>
  <c r="V120" i="3" a="1"/>
  <c r="V120" i="3" s="1"/>
  <c r="V142" i="3" a="1"/>
  <c r="V142" i="3" s="1"/>
  <c r="V150" i="3" a="1"/>
  <c r="V150" i="3" s="1"/>
  <c r="V158" i="3" a="1"/>
  <c r="V158" i="3" s="1"/>
  <c r="V163" i="3" a="1"/>
  <c r="V163" i="3" s="1"/>
  <c r="V164" i="3" a="1"/>
  <c r="V164" i="3" s="1"/>
  <c r="V173" i="3" a="1"/>
  <c r="V173" i="3" s="1"/>
  <c r="V183" i="3" a="1"/>
  <c r="V183" i="3" s="1"/>
  <c r="V207" i="3" a="1"/>
  <c r="V207" i="3" s="1"/>
  <c r="V212" i="3" a="1"/>
  <c r="V212" i="3" s="1"/>
  <c r="V237" i="3" a="1"/>
  <c r="V237" i="3" s="1"/>
  <c r="V137" i="3" a="1"/>
  <c r="V137" i="3" s="1"/>
  <c r="V139" i="3" a="1"/>
  <c r="V139" i="3" s="1"/>
  <c r="V157" i="3" a="1"/>
  <c r="V157" i="3" s="1"/>
  <c r="V178" i="3" a="1"/>
  <c r="V178" i="3" s="1"/>
  <c r="V188" i="3" a="1"/>
  <c r="V188" i="3" s="1"/>
  <c r="V190" i="3" a="1"/>
  <c r="V190" i="3" s="1"/>
  <c r="V132" i="3" a="1"/>
  <c r="V132" i="3" s="1"/>
  <c r="V133" i="3" a="1"/>
  <c r="V133" i="3" s="1"/>
  <c r="V144" i="3" a="1"/>
  <c r="V144" i="3" s="1"/>
  <c r="V129" i="3" a="1"/>
  <c r="V129" i="3" s="1"/>
  <c r="V148" i="3" a="1"/>
  <c r="V148" i="3" s="1"/>
  <c r="V162" i="3" a="1"/>
  <c r="V162" i="3" s="1"/>
  <c r="V170" i="3" a="1"/>
  <c r="V170" i="3" s="1"/>
  <c r="V174" i="3" a="1"/>
  <c r="V174" i="3" s="1"/>
  <c r="V185" i="3" a="1"/>
  <c r="V185" i="3" s="1"/>
  <c r="V123" i="3" a="1"/>
  <c r="V123" i="3" s="1"/>
  <c r="V167" i="3" a="1"/>
  <c r="V167" i="3" s="1"/>
  <c r="V168" i="3" a="1"/>
  <c r="V168" i="3" s="1"/>
  <c r="V179" i="3" a="1"/>
  <c r="V179" i="3" s="1"/>
  <c r="V117" i="3" a="1"/>
  <c r="V117" i="3" s="1"/>
  <c r="V175" i="3" a="1"/>
  <c r="V175" i="3" s="1"/>
  <c r="V97" i="3" a="1"/>
  <c r="V97" i="3" s="1"/>
  <c r="V138" i="3" a="1"/>
  <c r="V138" i="3" s="1"/>
  <c r="V155" i="3" a="1"/>
  <c r="V155" i="3" s="1"/>
  <c r="V160" i="3" a="1"/>
  <c r="V160" i="3" s="1"/>
  <c r="V113" i="3" a="1"/>
  <c r="V113" i="3" s="1"/>
  <c r="V149" i="3" a="1"/>
  <c r="V149" i="3" s="1"/>
  <c r="V184" i="3" a="1"/>
  <c r="V184" i="3" s="1"/>
  <c r="V98" i="3" a="1"/>
  <c r="V98" i="3" s="1"/>
  <c r="V124" i="3" a="1"/>
  <c r="V124" i="3" s="1"/>
  <c r="V165" i="3" a="1"/>
  <c r="V165" i="3" s="1"/>
  <c r="V182" i="3" a="1"/>
  <c r="V182" i="3" s="1"/>
  <c r="V74" i="3" a="1"/>
  <c r="V74" i="3" s="1"/>
  <c r="V145" i="3" a="1"/>
  <c r="V145" i="3" s="1"/>
  <c r="V172" i="3" a="1"/>
  <c r="V172" i="3" s="1"/>
  <c r="V180" i="3" a="1"/>
  <c r="V180" i="3" s="1"/>
  <c r="V99" i="3" a="1"/>
  <c r="V99" i="3" s="1"/>
  <c r="V134" i="3" a="1"/>
  <c r="V134" i="3" s="1"/>
  <c r="V152" i="3" a="1"/>
  <c r="V152" i="3" s="1"/>
  <c r="V154" i="3" a="1"/>
  <c r="V154" i="3" s="1"/>
  <c r="V159" i="3" a="1"/>
  <c r="V159" i="3" s="1"/>
  <c r="V169" i="3" a="1"/>
  <c r="V169" i="3" s="1"/>
  <c r="V177" i="3" a="1"/>
  <c r="V177" i="3" s="1"/>
  <c r="V254" i="3" a="1"/>
  <c r="V254" i="3" s="1"/>
  <c r="V257" i="3" a="1"/>
  <c r="V257" i="3" s="1"/>
  <c r="V260" i="3" a="1"/>
  <c r="V260" i="3" s="1"/>
  <c r="V263" i="3" a="1"/>
  <c r="V263" i="3" s="1"/>
  <c r="V269" i="3" a="1"/>
  <c r="V269" i="3" s="1"/>
  <c r="V68" i="3" a="1"/>
  <c r="V68" i="3" s="1"/>
  <c r="V204" i="3" a="1"/>
  <c r="V204" i="3" s="1"/>
  <c r="V214" i="3" a="1"/>
  <c r="V214" i="3" s="1"/>
  <c r="V225" i="3" a="1"/>
  <c r="V225" i="3" s="1"/>
  <c r="V227" i="3" a="1"/>
  <c r="V227" i="3" s="1"/>
  <c r="V242" i="3" a="1"/>
  <c r="V242" i="3" s="1"/>
  <c r="V247" i="3" a="1"/>
  <c r="V247" i="3" s="1"/>
  <c r="V194" i="3" a="1"/>
  <c r="V194" i="3" s="1"/>
  <c r="V223" i="3" a="1"/>
  <c r="V223" i="3" s="1"/>
  <c r="V232" i="3" a="1"/>
  <c r="V232" i="3" s="1"/>
  <c r="V240" i="3" a="1"/>
  <c r="V240" i="3" s="1"/>
  <c r="V244" i="3" a="1"/>
  <c r="V244" i="3" s="1"/>
  <c r="V252" i="3" a="1"/>
  <c r="V252" i="3" s="1"/>
  <c r="V125" i="3" a="1"/>
  <c r="V125" i="3" s="1"/>
  <c r="V199" i="3" a="1"/>
  <c r="V199" i="3" s="1"/>
  <c r="V219" i="3" a="1"/>
  <c r="V219" i="3" s="1"/>
  <c r="V250" i="3" a="1"/>
  <c r="V250" i="3" s="1"/>
  <c r="V215" i="3" a="1"/>
  <c r="V215" i="3" s="1"/>
  <c r="V217" i="3" a="1"/>
  <c r="V217" i="3" s="1"/>
  <c r="V228" i="3" a="1"/>
  <c r="V228" i="3" s="1"/>
  <c r="V230" i="3" a="1"/>
  <c r="V230" i="3" s="1"/>
  <c r="V189" i="3" a="1"/>
  <c r="V189" i="3" s="1"/>
  <c r="V192" i="3" a="1"/>
  <c r="V192" i="3" s="1"/>
  <c r="V203" i="3" a="1"/>
  <c r="V203" i="3" s="1"/>
  <c r="V210" i="3" a="1"/>
  <c r="V210" i="3" s="1"/>
  <c r="V213" i="3" a="1"/>
  <c r="V213" i="3" s="1"/>
  <c r="V235" i="3" a="1"/>
  <c r="V235" i="3" s="1"/>
  <c r="V195" i="3" a="1"/>
  <c r="V195" i="3" s="1"/>
  <c r="V208" i="3" a="1"/>
  <c r="V208" i="3" s="1"/>
  <c r="V233" i="3" a="1"/>
  <c r="V233" i="3" s="1"/>
  <c r="V238" i="3" a="1"/>
  <c r="V238" i="3" s="1"/>
  <c r="V187" i="3" a="1"/>
  <c r="V187" i="3" s="1"/>
  <c r="V197" i="3" a="1"/>
  <c r="V197" i="3" s="1"/>
  <c r="V200" i="3" a="1"/>
  <c r="V200" i="3" s="1"/>
  <c r="V205" i="3" a="1"/>
  <c r="V205" i="3" s="1"/>
  <c r="V222" i="3" a="1"/>
  <c r="V222" i="3" s="1"/>
  <c r="V224" i="3" a="1"/>
  <c r="V224" i="3" s="1"/>
  <c r="V140" i="3" a="1"/>
  <c r="V140" i="3" s="1"/>
  <c r="V220" i="3" a="1"/>
  <c r="V220" i="3" s="1"/>
  <c r="V130" i="3" a="1"/>
  <c r="V130" i="3" s="1"/>
  <c r="V198" i="3" a="1"/>
  <c r="V198" i="3" s="1"/>
  <c r="V202" i="3" a="1"/>
  <c r="V202" i="3" s="1"/>
  <c r="V218" i="3" a="1"/>
  <c r="V218" i="3" s="1"/>
  <c r="V229" i="3" a="1"/>
  <c r="V229" i="3" s="1"/>
  <c r="V239" i="3" a="1"/>
  <c r="V239" i="3" s="1"/>
  <c r="V248" i="3" a="1"/>
  <c r="V248" i="3" s="1"/>
  <c r="V267" i="3" a="1"/>
  <c r="V267" i="3" s="1"/>
  <c r="V294" i="3" a="1"/>
  <c r="V294" i="3" s="1"/>
  <c r="V313" i="3" a="1"/>
  <c r="V313" i="3" s="1"/>
  <c r="V279" i="3" a="1"/>
  <c r="V279" i="3" s="1"/>
  <c r="V282" i="3" a="1"/>
  <c r="V282" i="3" s="1"/>
  <c r="V285" i="3" a="1"/>
  <c r="V285" i="3" s="1"/>
  <c r="V290" i="3" a="1"/>
  <c r="V290" i="3" s="1"/>
  <c r="V299" i="3" a="1"/>
  <c r="V299" i="3" s="1"/>
  <c r="V308" i="3" a="1"/>
  <c r="V308" i="3" s="1"/>
  <c r="V249" i="3" a="1"/>
  <c r="V249" i="3" s="1"/>
  <c r="V268" i="3" a="1"/>
  <c r="V268" i="3" s="1"/>
  <c r="V297" i="3" a="1"/>
  <c r="V297" i="3" s="1"/>
  <c r="V309" i="3" a="1"/>
  <c r="V309" i="3" s="1"/>
  <c r="V193" i="3" a="1"/>
  <c r="V193" i="3" s="1"/>
  <c r="V304" i="3" a="1"/>
  <c r="V304" i="3" s="1"/>
  <c r="V243" i="3" a="1"/>
  <c r="V243" i="3" s="1"/>
  <c r="V255" i="3" a="1"/>
  <c r="V255" i="3" s="1"/>
  <c r="V262" i="3" a="1"/>
  <c r="V262" i="3" s="1"/>
  <c r="V272" i="3" a="1"/>
  <c r="V272" i="3" s="1"/>
  <c r="V287" i="3" a="1"/>
  <c r="V287" i="3" s="1"/>
  <c r="V295" i="3" a="1"/>
  <c r="V295" i="3" s="1"/>
  <c r="V270" i="3" a="1"/>
  <c r="V270" i="3" s="1"/>
  <c r="V275" i="3" a="1"/>
  <c r="V275" i="3" s="1"/>
  <c r="V278" i="3" a="1"/>
  <c r="V278" i="3" s="1"/>
  <c r="V284" i="3" a="1"/>
  <c r="V284" i="3" s="1"/>
  <c r="V302" i="3" a="1"/>
  <c r="V302" i="3" s="1"/>
  <c r="V209" i="3" a="1"/>
  <c r="V209" i="3" s="1"/>
  <c r="V274" i="3" a="1"/>
  <c r="V274" i="3" s="1"/>
  <c r="V300" i="3" a="1"/>
  <c r="V300" i="3" s="1"/>
  <c r="V305" i="3" a="1"/>
  <c r="V305" i="3" s="1"/>
  <c r="V264" i="3" a="1"/>
  <c r="V264" i="3" s="1"/>
  <c r="V288" i="3" a="1"/>
  <c r="V288" i="3" s="1"/>
  <c r="V292" i="3" a="1"/>
  <c r="V292" i="3" s="1"/>
  <c r="V234" i="3" a="1"/>
  <c r="V234" i="3" s="1"/>
  <c r="V245" i="3" a="1"/>
  <c r="V245" i="3" s="1"/>
  <c r="V298" i="3" a="1"/>
  <c r="V298" i="3" s="1"/>
  <c r="V258" i="3" a="1"/>
  <c r="V258" i="3" s="1"/>
  <c r="V265" i="3" a="1"/>
  <c r="V265" i="3" s="1"/>
  <c r="V277" i="3" a="1"/>
  <c r="V277" i="3" s="1"/>
  <c r="V280" i="3" a="1"/>
  <c r="V280" i="3" s="1"/>
  <c r="V283" i="3" a="1"/>
  <c r="V283" i="3" s="1"/>
  <c r="V289" i="3" a="1"/>
  <c r="V289" i="3" s="1"/>
  <c r="V293" i="3" a="1"/>
  <c r="V293" i="3" s="1"/>
  <c r="V303" i="3" a="1"/>
  <c r="V303" i="3" s="1"/>
  <c r="V307" i="3" a="1"/>
  <c r="V307" i="3" s="1"/>
  <c r="V312" i="3" a="1"/>
  <c r="V312" i="3" s="1"/>
  <c r="V324" i="3" a="1"/>
  <c r="V324" i="3" s="1"/>
  <c r="V333" i="3" a="1"/>
  <c r="V333" i="3" s="1"/>
  <c r="V347" i="3" a="1"/>
  <c r="V347" i="3" s="1"/>
  <c r="V348" i="3" a="1"/>
  <c r="V348" i="3" s="1"/>
  <c r="V365" i="3" a="1"/>
  <c r="V365" i="3" s="1"/>
  <c r="V372" i="3" a="1"/>
  <c r="V372" i="3" s="1"/>
  <c r="V382" i="3" a="1"/>
  <c r="V382" i="3" s="1"/>
  <c r="V388" i="3" a="1"/>
  <c r="V388" i="3" s="1"/>
  <c r="V430" i="3" a="1"/>
  <c r="V430" i="3" s="1"/>
  <c r="V338" i="3" a="1"/>
  <c r="V338" i="3" s="1"/>
  <c r="V345" i="3" a="1"/>
  <c r="V345" i="3" s="1"/>
  <c r="V344" i="3" a="1"/>
  <c r="V344" i="3" s="1"/>
  <c r="V349" i="3" a="1"/>
  <c r="V349" i="3" s="1"/>
  <c r="V364" i="3" a="1"/>
  <c r="V364" i="3" s="1"/>
  <c r="V259" i="3" a="1"/>
  <c r="V259" i="3" s="1"/>
  <c r="V314" i="3" a="1"/>
  <c r="V314" i="3" s="1"/>
  <c r="V317" i="3" a="1"/>
  <c r="V317" i="3" s="1"/>
  <c r="V329" i="3" a="1"/>
  <c r="V329" i="3" s="1"/>
  <c r="V342" i="3" a="1"/>
  <c r="V342" i="3" s="1"/>
  <c r="V343" i="3" a="1"/>
  <c r="V343" i="3" s="1"/>
  <c r="V350" i="3" a="1"/>
  <c r="V350" i="3" s="1"/>
  <c r="V355" i="3" a="1"/>
  <c r="V355" i="3" s="1"/>
  <c r="V358" i="3" a="1"/>
  <c r="V358" i="3" s="1"/>
  <c r="V363" i="3" a="1"/>
  <c r="V363" i="3" s="1"/>
  <c r="V253" i="3" a="1"/>
  <c r="V253" i="3" s="1"/>
  <c r="V327" i="3" a="1"/>
  <c r="V327" i="3" s="1"/>
  <c r="V339" i="3" a="1"/>
  <c r="V339" i="3" s="1"/>
  <c r="V325" i="3" a="1"/>
  <c r="V325" i="3" s="1"/>
  <c r="V334" i="3" a="1"/>
  <c r="V334" i="3" s="1"/>
  <c r="V360" i="3" a="1"/>
  <c r="V360" i="3" s="1"/>
  <c r="V319" i="3" a="1"/>
  <c r="V319" i="3" s="1"/>
  <c r="V370" i="3" a="1"/>
  <c r="V370" i="3" s="1"/>
  <c r="V320" i="3" a="1"/>
  <c r="V320" i="3" s="1"/>
  <c r="V322" i="3" a="1"/>
  <c r="V322" i="3" s="1"/>
  <c r="V332" i="3" a="1"/>
  <c r="V332" i="3" s="1"/>
  <c r="V352" i="3" a="1"/>
  <c r="V352" i="3" s="1"/>
  <c r="V362" i="3" a="1"/>
  <c r="V362" i="3" s="1"/>
  <c r="V310" i="3" a="1"/>
  <c r="V310" i="3" s="1"/>
  <c r="V323" i="3" a="1"/>
  <c r="V323" i="3" s="1"/>
  <c r="V330" i="3" a="1"/>
  <c r="V330" i="3" s="1"/>
  <c r="V337" i="3" a="1"/>
  <c r="V337" i="3" s="1"/>
  <c r="V353" i="3" a="1"/>
  <c r="V353" i="3" s="1"/>
  <c r="V368" i="3" a="1"/>
  <c r="V368" i="3" s="1"/>
  <c r="V328" i="3" a="1"/>
  <c r="V328" i="3" s="1"/>
  <c r="V340" i="3" a="1"/>
  <c r="V340" i="3" s="1"/>
  <c r="V273" i="3" a="1"/>
  <c r="V273" i="3" s="1"/>
  <c r="V315" i="3" a="1"/>
  <c r="V315" i="3" s="1"/>
  <c r="V318" i="3" a="1"/>
  <c r="V318" i="3" s="1"/>
  <c r="V354" i="3" a="1"/>
  <c r="V354" i="3" s="1"/>
  <c r="V359" i="3" a="1"/>
  <c r="V359" i="3" s="1"/>
  <c r="V367" i="3" a="1"/>
  <c r="V367" i="3" s="1"/>
  <c r="V369" i="3" a="1"/>
  <c r="V369" i="3" s="1"/>
  <c r="V374" i="3" a="1"/>
  <c r="V374" i="3" s="1"/>
  <c r="V387" i="3" a="1"/>
  <c r="V387" i="3" s="1"/>
  <c r="V415" i="3" a="1"/>
  <c r="V415" i="3" s="1"/>
  <c r="V472" i="3" a="1"/>
  <c r="V472" i="3" s="1"/>
  <c r="V384" i="3" a="1"/>
  <c r="V384" i="3" s="1"/>
  <c r="V414" i="3" a="1"/>
  <c r="V414" i="3" s="1"/>
  <c r="V392" i="3" a="1"/>
  <c r="V392" i="3" s="1"/>
  <c r="V400" i="3" a="1"/>
  <c r="V400" i="3" s="1"/>
  <c r="V407" i="3" a="1"/>
  <c r="V407" i="3" s="1"/>
  <c r="V410" i="3" a="1"/>
  <c r="V410" i="3" s="1"/>
  <c r="V420" i="3" a="1"/>
  <c r="V420" i="3" s="1"/>
  <c r="V429" i="3" a="1"/>
  <c r="V429" i="3" s="1"/>
  <c r="V375" i="3" a="1"/>
  <c r="V375" i="3" s="1"/>
  <c r="V389" i="3" a="1"/>
  <c r="V389" i="3" s="1"/>
  <c r="V394" i="3" a="1"/>
  <c r="V394" i="3" s="1"/>
  <c r="V403" i="3" a="1"/>
  <c r="V403" i="3" s="1"/>
  <c r="V413" i="3" a="1"/>
  <c r="V413" i="3" s="1"/>
  <c r="V377" i="3" a="1"/>
  <c r="V377" i="3" s="1"/>
  <c r="V419" i="3" a="1"/>
  <c r="V419" i="3" s="1"/>
  <c r="V428" i="3" a="1"/>
  <c r="V428" i="3" s="1"/>
  <c r="V379" i="3" a="1"/>
  <c r="V379" i="3" s="1"/>
  <c r="V409" i="3" a="1"/>
  <c r="V409" i="3" s="1"/>
  <c r="V378" i="3" a="1"/>
  <c r="V378" i="3" s="1"/>
  <c r="V380" i="3" a="1"/>
  <c r="V380" i="3" s="1"/>
  <c r="V402" i="3" a="1"/>
  <c r="V402" i="3" s="1"/>
  <c r="V418" i="3" a="1"/>
  <c r="V418" i="3" s="1"/>
  <c r="V383" i="3" a="1"/>
  <c r="V383" i="3" s="1"/>
  <c r="V398" i="3" a="1"/>
  <c r="V398" i="3" s="1"/>
  <c r="V399" i="3" a="1"/>
  <c r="V399" i="3" s="1"/>
  <c r="V417" i="3" a="1"/>
  <c r="V417" i="3" s="1"/>
  <c r="V427" i="3" a="1"/>
  <c r="V427" i="3" s="1"/>
  <c r="V393" i="3" a="1"/>
  <c r="V393" i="3" s="1"/>
  <c r="V412" i="3" a="1"/>
  <c r="V412" i="3" s="1"/>
  <c r="V335" i="3" a="1"/>
  <c r="V335" i="3" s="1"/>
  <c r="V357" i="3" a="1"/>
  <c r="V357" i="3" s="1"/>
  <c r="V385" i="3" a="1"/>
  <c r="V385" i="3" s="1"/>
  <c r="V405" i="3" a="1"/>
  <c r="V405" i="3" s="1"/>
  <c r="V425" i="3" a="1"/>
  <c r="V425" i="3" s="1"/>
  <c r="V373" i="3" a="1"/>
  <c r="V373" i="3" s="1"/>
  <c r="V390" i="3" a="1"/>
  <c r="V390" i="3" s="1"/>
  <c r="V395" i="3" a="1"/>
  <c r="V395" i="3" s="1"/>
  <c r="V408" i="3" a="1"/>
  <c r="V408" i="3" s="1"/>
  <c r="V423" i="3" a="1"/>
  <c r="V423" i="3" s="1"/>
  <c r="V424" i="3" a="1"/>
  <c r="V424" i="3" s="1"/>
  <c r="V404" i="3" a="1"/>
  <c r="V404" i="3" s="1"/>
  <c r="V443" i="3" a="1"/>
  <c r="V443" i="3" s="1"/>
  <c r="V454" i="3" a="1"/>
  <c r="V454" i="3" s="1"/>
  <c r="V488" i="3" a="1"/>
  <c r="V488" i="3" s="1"/>
  <c r="V499" i="3" a="1"/>
  <c r="V499" i="3" s="1"/>
  <c r="V505" i="3" a="1"/>
  <c r="V505" i="3" s="1"/>
  <c r="V517" i="3" a="1"/>
  <c r="V517" i="3" s="1"/>
  <c r="V523" i="3" a="1"/>
  <c r="V523" i="3" s="1"/>
  <c r="V539" i="3" a="1"/>
  <c r="V539" i="3" s="1"/>
  <c r="V540" i="3" a="1"/>
  <c r="V540" i="3" s="1"/>
  <c r="V433" i="3" a="1"/>
  <c r="V433" i="3" s="1"/>
  <c r="V434" i="3" a="1"/>
  <c r="V434" i="3" s="1"/>
  <c r="V437" i="3" a="1"/>
  <c r="V437" i="3" s="1"/>
  <c r="V450" i="3" a="1"/>
  <c r="V450" i="3" s="1"/>
  <c r="V463" i="3" a="1"/>
  <c r="V463" i="3" s="1"/>
  <c r="V478" i="3" a="1"/>
  <c r="V478" i="3" s="1"/>
  <c r="V483" i="3" a="1"/>
  <c r="V483" i="3" s="1"/>
  <c r="V422" i="3" a="1"/>
  <c r="V422" i="3" s="1"/>
  <c r="V432" i="3" a="1"/>
  <c r="V432" i="3" s="1"/>
  <c r="V468" i="3" a="1"/>
  <c r="V468" i="3" s="1"/>
  <c r="V470" i="3" a="1"/>
  <c r="V470" i="3" s="1"/>
  <c r="V487" i="3" a="1"/>
  <c r="V487" i="3" s="1"/>
  <c r="V498" i="3" a="1"/>
  <c r="V498" i="3" s="1"/>
  <c r="V504" i="3" a="1"/>
  <c r="V504" i="3" s="1"/>
  <c r="V510" i="3" a="1"/>
  <c r="V510" i="3" s="1"/>
  <c r="V522" i="3" a="1"/>
  <c r="V522" i="3" s="1"/>
  <c r="V453" i="3" a="1"/>
  <c r="V453" i="3" s="1"/>
  <c r="V484" i="3" a="1"/>
  <c r="V484" i="3" s="1"/>
  <c r="V458" i="3" a="1"/>
  <c r="V458" i="3" s="1"/>
  <c r="V474" i="3" a="1"/>
  <c r="V474" i="3" s="1"/>
  <c r="V492" i="3" a="1"/>
  <c r="V492" i="3" s="1"/>
  <c r="V493" i="3" a="1"/>
  <c r="V493" i="3" s="1"/>
  <c r="V494" i="3" a="1"/>
  <c r="V494" i="3" s="1"/>
  <c r="V495" i="3" a="1"/>
  <c r="V495" i="3" s="1"/>
  <c r="V497" i="3" a="1"/>
  <c r="V497" i="3" s="1"/>
  <c r="V503" i="3" a="1"/>
  <c r="V503" i="3" s="1"/>
  <c r="V397" i="3" a="1"/>
  <c r="V397" i="3" s="1"/>
  <c r="V435" i="3" a="1"/>
  <c r="V435" i="3" s="1"/>
  <c r="V438" i="3" a="1"/>
  <c r="V438" i="3" s="1"/>
  <c r="V442" i="3" a="1"/>
  <c r="V442" i="3" s="1"/>
  <c r="V449" i="3" a="1"/>
  <c r="V449" i="3" s="1"/>
  <c r="V465" i="3" a="1"/>
  <c r="V465" i="3" s="1"/>
  <c r="V467" i="3" a="1"/>
  <c r="V467" i="3" s="1"/>
  <c r="V485" i="3" a="1"/>
  <c r="V485" i="3" s="1"/>
  <c r="V455" i="3" a="1"/>
  <c r="V455" i="3" s="1"/>
  <c r="V480" i="3" a="1"/>
  <c r="V480" i="3" s="1"/>
  <c r="V445" i="3" a="1"/>
  <c r="V445" i="3" s="1"/>
  <c r="V452" i="3" a="1"/>
  <c r="V452" i="3" s="1"/>
  <c r="V477" i="3" a="1"/>
  <c r="V477" i="3" s="1"/>
  <c r="V460" i="3" a="1"/>
  <c r="V460" i="3" s="1"/>
  <c r="V462" i="3" a="1"/>
  <c r="V462" i="3" s="1"/>
  <c r="V464" i="3" a="1"/>
  <c r="V464" i="3" s="1"/>
  <c r="V469" i="3" a="1"/>
  <c r="V469" i="3" s="1"/>
  <c r="V490" i="3" a="1"/>
  <c r="V490" i="3" s="1"/>
  <c r="V439" i="3" a="1"/>
  <c r="V439" i="3" s="1"/>
  <c r="V444" i="3" a="1"/>
  <c r="V444" i="3" s="1"/>
  <c r="V448" i="3" a="1"/>
  <c r="V448" i="3" s="1"/>
  <c r="V457" i="3" a="1"/>
  <c r="V457" i="3" s="1"/>
  <c r="V459" i="3" a="1"/>
  <c r="V459" i="3" s="1"/>
  <c r="V473" i="3" a="1"/>
  <c r="V473" i="3" s="1"/>
  <c r="V475" i="3" a="1"/>
  <c r="V475" i="3" s="1"/>
  <c r="V479" i="3" a="1"/>
  <c r="V479" i="3" s="1"/>
  <c r="V482" i="3" a="1"/>
  <c r="V482" i="3" s="1"/>
  <c r="V489" i="3" a="1"/>
  <c r="V489" i="3" s="1"/>
  <c r="V507" i="3" a="1"/>
  <c r="V507" i="3" s="1"/>
  <c r="V542" i="3" a="1"/>
  <c r="V542" i="3" s="1"/>
  <c r="V50" i="3" a="1"/>
  <c r="V50" i="3" s="1"/>
  <c r="V440" i="3" a="1"/>
  <c r="V440" i="3" s="1"/>
  <c r="V508" i="3" a="1"/>
  <c r="V508" i="3" s="1"/>
  <c r="V537" i="3" a="1"/>
  <c r="V537" i="3" s="1"/>
  <c r="V509" i="3" a="1"/>
  <c r="V509" i="3" s="1"/>
  <c r="V545" i="3" a="1"/>
  <c r="V545" i="3" s="1"/>
  <c r="V524" i="3" a="1"/>
  <c r="V524" i="3" s="1"/>
  <c r="V525" i="3" a="1"/>
  <c r="V525" i="3" s="1"/>
  <c r="V518" i="3" a="1"/>
  <c r="V518" i="3" s="1"/>
  <c r="V519" i="3" a="1"/>
  <c r="V519" i="3" s="1"/>
  <c r="V535" i="3" a="1"/>
  <c r="V535" i="3" s="1"/>
  <c r="V447" i="3" a="1"/>
  <c r="V447" i="3" s="1"/>
  <c r="V520" i="3" a="1"/>
  <c r="V520" i="3" s="1"/>
  <c r="V530" i="3" a="1"/>
  <c r="V530" i="3" s="1"/>
  <c r="V52" i="3" a="1"/>
  <c r="V52" i="3" s="1"/>
  <c r="V53" i="3" a="1"/>
  <c r="V53" i="3" s="1"/>
  <c r="V512" i="3" a="1"/>
  <c r="V512" i="3" s="1"/>
  <c r="V529" i="3" a="1"/>
  <c r="V529" i="3" s="1"/>
  <c r="V534" i="3" a="1"/>
  <c r="V534" i="3" s="1"/>
  <c r="V544" i="3" a="1"/>
  <c r="V544" i="3" s="1"/>
  <c r="V54" i="3" a="1"/>
  <c r="V54" i="3" s="1"/>
  <c r="V500" i="3" a="1"/>
  <c r="V500" i="3" s="1"/>
  <c r="V513" i="3" a="1"/>
  <c r="V513" i="3" s="1"/>
  <c r="V527" i="3" a="1"/>
  <c r="V527" i="3" s="1"/>
  <c r="V55" i="3" a="1"/>
  <c r="V55" i="3" s="1"/>
  <c r="V514" i="3" a="1"/>
  <c r="V514" i="3" s="1"/>
  <c r="V528" i="3" a="1"/>
  <c r="V528" i="3" s="1"/>
  <c r="V538" i="3" a="1"/>
  <c r="V538" i="3" s="1"/>
  <c r="V543" i="3" a="1"/>
  <c r="V543" i="3" s="1"/>
  <c r="V48" i="3" a="1"/>
  <c r="V48" i="3" s="1"/>
  <c r="V502" i="3" a="1"/>
  <c r="V502" i="3" s="1"/>
  <c r="V47" i="3" a="1"/>
  <c r="V47" i="3" s="1"/>
  <c r="V515" i="3" a="1"/>
  <c r="V515" i="3" s="1"/>
  <c r="V533" i="3" a="1"/>
  <c r="V533" i="3" s="1"/>
  <c r="V49" i="3" a="1"/>
  <c r="V49" i="3" s="1"/>
  <c r="V532" i="3" a="1"/>
  <c r="V532" i="3" s="1"/>
  <c r="G29" i="3"/>
  <c r="G77" i="3" a="1"/>
  <c r="G77" i="3" s="1"/>
  <c r="G92" i="3" a="1"/>
  <c r="G92" i="3" s="1"/>
  <c r="G60" i="3" a="1"/>
  <c r="G60" i="3" s="1"/>
  <c r="G72" i="3" a="1"/>
  <c r="G72" i="3" s="1"/>
  <c r="G67" i="3" a="1"/>
  <c r="G67" i="3" s="1"/>
  <c r="G57" i="3" a="1"/>
  <c r="G57" i="3" s="1"/>
  <c r="G62" i="3" a="1"/>
  <c r="G62" i="3" s="1"/>
  <c r="G58" i="3" a="1"/>
  <c r="G58" i="3" s="1"/>
  <c r="G63" i="3" a="1"/>
  <c r="G63" i="3" s="1"/>
  <c r="G64" i="3" a="1"/>
  <c r="G64" i="3" s="1"/>
  <c r="G65" i="3" a="1"/>
  <c r="G65" i="3" s="1"/>
  <c r="G73" i="3" a="1"/>
  <c r="G73" i="3" s="1"/>
  <c r="G79" i="3" a="1"/>
  <c r="G79" i="3" s="1"/>
  <c r="G83" i="3" a="1"/>
  <c r="G83" i="3" s="1"/>
  <c r="G84" i="3" a="1"/>
  <c r="G84" i="3" s="1"/>
  <c r="G122" i="3" a="1"/>
  <c r="G122" i="3" s="1"/>
  <c r="G143" i="3" a="1"/>
  <c r="G143" i="3" s="1"/>
  <c r="G144" i="3" a="1"/>
  <c r="G144" i="3" s="1"/>
  <c r="G148" i="3" a="1"/>
  <c r="G148" i="3" s="1"/>
  <c r="G178" i="3" a="1"/>
  <c r="G178" i="3" s="1"/>
  <c r="G103" i="3" a="1"/>
  <c r="G103" i="3" s="1"/>
  <c r="G119" i="3" a="1"/>
  <c r="G119" i="3" s="1"/>
  <c r="G123" i="3" a="1"/>
  <c r="G123" i="3" s="1"/>
  <c r="G130" i="3" a="1"/>
  <c r="G130" i="3" s="1"/>
  <c r="G135" i="3" a="1"/>
  <c r="G135" i="3" s="1"/>
  <c r="G70" i="3" a="1"/>
  <c r="G70" i="3" s="1"/>
  <c r="G80" i="3" a="1"/>
  <c r="G80" i="3" s="1"/>
  <c r="G90" i="3" a="1"/>
  <c r="G90" i="3" s="1"/>
  <c r="G93" i="3" a="1"/>
  <c r="G93" i="3" s="1"/>
  <c r="G108" i="3" a="1"/>
  <c r="G108" i="3" s="1"/>
  <c r="G59" i="3" a="1"/>
  <c r="G59" i="3" s="1"/>
  <c r="G104" i="3" a="1"/>
  <c r="G104" i="3" s="1"/>
  <c r="G113" i="3" a="1"/>
  <c r="G113" i="3" s="1"/>
  <c r="G124" i="3" a="1"/>
  <c r="G124" i="3" s="1"/>
  <c r="G87" i="3" a="1"/>
  <c r="G87" i="3" s="1"/>
  <c r="G110" i="3" a="1"/>
  <c r="G110" i="3" s="1"/>
  <c r="G89" i="3" a="1"/>
  <c r="G89" i="3" s="1"/>
  <c r="G115" i="3" a="1"/>
  <c r="G115" i="3" s="1"/>
  <c r="G117" i="3" a="1"/>
  <c r="G117" i="3" s="1"/>
  <c r="G120" i="3" a="1"/>
  <c r="G120" i="3" s="1"/>
  <c r="G69" i="3" a="1"/>
  <c r="G69" i="3" s="1"/>
  <c r="G75" i="3" a="1"/>
  <c r="G75" i="3" s="1"/>
  <c r="G97" i="3" a="1"/>
  <c r="G97" i="3" s="1"/>
  <c r="G105" i="3" a="1"/>
  <c r="G105" i="3" s="1"/>
  <c r="G82" i="3" a="1"/>
  <c r="G82" i="3" s="1"/>
  <c r="G74" i="3" a="1"/>
  <c r="G74" i="3" s="1"/>
  <c r="G95" i="3" a="1"/>
  <c r="G95" i="3" s="1"/>
  <c r="G98" i="3" a="1"/>
  <c r="G98" i="3" s="1"/>
  <c r="G99" i="3" a="1"/>
  <c r="G99" i="3" s="1"/>
  <c r="G100" i="3" a="1"/>
  <c r="G100" i="3" s="1"/>
  <c r="G85" i="3" a="1"/>
  <c r="G85" i="3" s="1"/>
  <c r="G109" i="3" a="1"/>
  <c r="G109" i="3" s="1"/>
  <c r="G118" i="3" a="1"/>
  <c r="G118" i="3" s="1"/>
  <c r="G68" i="3" a="1"/>
  <c r="G68" i="3" s="1"/>
  <c r="G88" i="3" a="1"/>
  <c r="G88" i="3" s="1"/>
  <c r="G94" i="3" a="1"/>
  <c r="G94" i="3" s="1"/>
  <c r="G107" i="3" a="1"/>
  <c r="G107" i="3" s="1"/>
  <c r="G112" i="3" a="1"/>
  <c r="G112" i="3" s="1"/>
  <c r="G114" i="3" a="1"/>
  <c r="G114" i="3" s="1"/>
  <c r="G125" i="3" a="1"/>
  <c r="G125" i="3" s="1"/>
  <c r="G132" i="3" a="1"/>
  <c r="G132" i="3" s="1"/>
  <c r="G140" i="3" a="1"/>
  <c r="G140" i="3" s="1"/>
  <c r="G187" i="3" a="1"/>
  <c r="G187" i="3" s="1"/>
  <c r="G194" i="3" a="1"/>
  <c r="G194" i="3" s="1"/>
  <c r="G197" i="3" a="1"/>
  <c r="G197" i="3" s="1"/>
  <c r="G203" i="3" a="1"/>
  <c r="G203" i="3" s="1"/>
  <c r="G209" i="3" a="1"/>
  <c r="G209" i="3" s="1"/>
  <c r="G214" i="3" a="1"/>
  <c r="G214" i="3" s="1"/>
  <c r="G224" i="3" a="1"/>
  <c r="G224" i="3" s="1"/>
  <c r="G230" i="3" a="1"/>
  <c r="G230" i="3" s="1"/>
  <c r="G238" i="3" a="1"/>
  <c r="G238" i="3" s="1"/>
  <c r="G175" i="3" a="1"/>
  <c r="G175" i="3" s="1"/>
  <c r="G182" i="3" a="1"/>
  <c r="G182" i="3" s="1"/>
  <c r="G189" i="3" a="1"/>
  <c r="G189" i="3" s="1"/>
  <c r="G195" i="3" a="1"/>
  <c r="G195" i="3" s="1"/>
  <c r="G134" i="3" a="1"/>
  <c r="G134" i="3" s="1"/>
  <c r="G137" i="3" a="1"/>
  <c r="G137" i="3" s="1"/>
  <c r="G149" i="3" a="1"/>
  <c r="G149" i="3" s="1"/>
  <c r="G158" i="3" a="1"/>
  <c r="G158" i="3" s="1"/>
  <c r="G164" i="3" a="1"/>
  <c r="G164" i="3" s="1"/>
  <c r="G78" i="3" a="1"/>
  <c r="G78" i="3" s="1"/>
  <c r="G102" i="3" a="1"/>
  <c r="G102" i="3" s="1"/>
  <c r="G145" i="3" a="1"/>
  <c r="G145" i="3" s="1"/>
  <c r="G147" i="3" a="1"/>
  <c r="G147" i="3" s="1"/>
  <c r="G154" i="3" a="1"/>
  <c r="G154" i="3" s="1"/>
  <c r="G163" i="3" a="1"/>
  <c r="G163" i="3" s="1"/>
  <c r="G180" i="3" a="1"/>
  <c r="G180" i="3" s="1"/>
  <c r="G129" i="3" a="1"/>
  <c r="G129" i="3" s="1"/>
  <c r="G157" i="3" a="1"/>
  <c r="G157" i="3" s="1"/>
  <c r="G168" i="3" a="1"/>
  <c r="G168" i="3" s="1"/>
  <c r="G169" i="3" a="1"/>
  <c r="G169" i="3" s="1"/>
  <c r="G172" i="3" a="1"/>
  <c r="G172" i="3" s="1"/>
  <c r="G142" i="3" a="1"/>
  <c r="G142" i="3" s="1"/>
  <c r="G150" i="3" a="1"/>
  <c r="G150" i="3" s="1"/>
  <c r="G162" i="3" a="1"/>
  <c r="G162" i="3" s="1"/>
  <c r="G152" i="3" a="1"/>
  <c r="G152" i="3" s="1"/>
  <c r="G167" i="3" a="1"/>
  <c r="G167" i="3" s="1"/>
  <c r="G177" i="3" a="1"/>
  <c r="G177" i="3" s="1"/>
  <c r="G127" i="3" a="1"/>
  <c r="G127" i="3" s="1"/>
  <c r="G139" i="3" a="1"/>
  <c r="G139" i="3" s="1"/>
  <c r="G173" i="3" a="1"/>
  <c r="G173" i="3" s="1"/>
  <c r="G183" i="3" a="1"/>
  <c r="G183" i="3" s="1"/>
  <c r="G133" i="3" a="1"/>
  <c r="G133" i="3" s="1"/>
  <c r="G153" i="3" a="1"/>
  <c r="G153" i="3" s="1"/>
  <c r="G155" i="3" a="1"/>
  <c r="G155" i="3" s="1"/>
  <c r="G160" i="3" a="1"/>
  <c r="G160" i="3" s="1"/>
  <c r="G170" i="3" a="1"/>
  <c r="G170" i="3" s="1"/>
  <c r="G174" i="3" a="1"/>
  <c r="G174" i="3" s="1"/>
  <c r="G138" i="3" a="1"/>
  <c r="G138" i="3" s="1"/>
  <c r="G179" i="3" a="1"/>
  <c r="G179" i="3" s="1"/>
  <c r="G188" i="3" a="1"/>
  <c r="G188" i="3" s="1"/>
  <c r="G215" i="3" a="1"/>
  <c r="G215" i="3" s="1"/>
  <c r="G243" i="3" a="1"/>
  <c r="G243" i="3" s="1"/>
  <c r="G249" i="3" a="1"/>
  <c r="G249" i="3" s="1"/>
  <c r="G277" i="3" a="1"/>
  <c r="G277" i="3" s="1"/>
  <c r="G278" i="3" a="1"/>
  <c r="G278" i="3" s="1"/>
  <c r="G279" i="3" a="1"/>
  <c r="G279" i="3" s="1"/>
  <c r="G280" i="3" a="1"/>
  <c r="G280" i="3" s="1"/>
  <c r="G282" i="3" a="1"/>
  <c r="G282" i="3" s="1"/>
  <c r="G283" i="3" a="1"/>
  <c r="G283" i="3" s="1"/>
  <c r="G284" i="3" a="1"/>
  <c r="G284" i="3" s="1"/>
  <c r="G285" i="3" a="1"/>
  <c r="G285" i="3" s="1"/>
  <c r="G290" i="3" a="1"/>
  <c r="G290" i="3" s="1"/>
  <c r="G165" i="3" a="1"/>
  <c r="G165" i="3" s="1"/>
  <c r="G192" i="3" a="1"/>
  <c r="G192" i="3" s="1"/>
  <c r="G233" i="3" a="1"/>
  <c r="G233" i="3" s="1"/>
  <c r="G248" i="3" a="1"/>
  <c r="G248" i="3" s="1"/>
  <c r="G253" i="3" a="1"/>
  <c r="G253" i="3" s="1"/>
  <c r="G190" i="3" a="1"/>
  <c r="G190" i="3" s="1"/>
  <c r="G205" i="3" a="1"/>
  <c r="G205" i="3" s="1"/>
  <c r="G212" i="3" a="1"/>
  <c r="G212" i="3" s="1"/>
  <c r="G222" i="3" a="1"/>
  <c r="G222" i="3" s="1"/>
  <c r="G245" i="3" a="1"/>
  <c r="G245" i="3" s="1"/>
  <c r="G200" i="3" a="1"/>
  <c r="G200" i="3" s="1"/>
  <c r="G220" i="3" a="1"/>
  <c r="G220" i="3" s="1"/>
  <c r="G185" i="3" a="1"/>
  <c r="G185" i="3" s="1"/>
  <c r="G202" i="3" a="1"/>
  <c r="G202" i="3" s="1"/>
  <c r="G207" i="3" a="1"/>
  <c r="G207" i="3" s="1"/>
  <c r="G218" i="3" a="1"/>
  <c r="G218" i="3" s="1"/>
  <c r="G229" i="3" a="1"/>
  <c r="G229" i="3" s="1"/>
  <c r="G234" i="3" a="1"/>
  <c r="G234" i="3" s="1"/>
  <c r="G239" i="3" a="1"/>
  <c r="G239" i="3" s="1"/>
  <c r="G128" i="3" a="1"/>
  <c r="G128" i="3" s="1"/>
  <c r="G193" i="3" a="1"/>
  <c r="G193" i="3" s="1"/>
  <c r="G198" i="3" a="1"/>
  <c r="G198" i="3" s="1"/>
  <c r="G204" i="3" a="1"/>
  <c r="G204" i="3" s="1"/>
  <c r="G227" i="3" a="1"/>
  <c r="G227" i="3" s="1"/>
  <c r="G242" i="3" a="1"/>
  <c r="G242" i="3" s="1"/>
  <c r="G247" i="3" a="1"/>
  <c r="G247" i="3" s="1"/>
  <c r="G225" i="3" a="1"/>
  <c r="G225" i="3" s="1"/>
  <c r="G159" i="3" a="1"/>
  <c r="G159" i="3" s="1"/>
  <c r="G223" i="3" a="1"/>
  <c r="G223" i="3" s="1"/>
  <c r="G232" i="3" a="1"/>
  <c r="G232" i="3" s="1"/>
  <c r="G237" i="3" a="1"/>
  <c r="G237" i="3" s="1"/>
  <c r="G240" i="3" a="1"/>
  <c r="G240" i="3" s="1"/>
  <c r="G199" i="3" a="1"/>
  <c r="G199" i="3" s="1"/>
  <c r="G213" i="3" a="1"/>
  <c r="G213" i="3" s="1"/>
  <c r="G219" i="3" a="1"/>
  <c r="G219" i="3" s="1"/>
  <c r="G208" i="3" a="1"/>
  <c r="G208" i="3" s="1"/>
  <c r="G217" i="3" a="1"/>
  <c r="G217" i="3" s="1"/>
  <c r="G274" i="3" a="1"/>
  <c r="G274" i="3" s="1"/>
  <c r="G310" i="3" a="1"/>
  <c r="G310" i="3" s="1"/>
  <c r="G338" i="3" a="1"/>
  <c r="G338" i="3" s="1"/>
  <c r="G184" i="3" a="1"/>
  <c r="G184" i="3" s="1"/>
  <c r="G263" i="3" a="1"/>
  <c r="G263" i="3" s="1"/>
  <c r="G270" i="3" a="1"/>
  <c r="G270" i="3" s="1"/>
  <c r="G288" i="3" a="1"/>
  <c r="G288" i="3" s="1"/>
  <c r="G298" i="3" a="1"/>
  <c r="G298" i="3" s="1"/>
  <c r="G305" i="3" a="1"/>
  <c r="G305" i="3" s="1"/>
  <c r="G315" i="3" a="1"/>
  <c r="G315" i="3" s="1"/>
  <c r="G292" i="3" a="1"/>
  <c r="G292" i="3" s="1"/>
  <c r="G264" i="3" a="1"/>
  <c r="G264" i="3" s="1"/>
  <c r="G303" i="3" a="1"/>
  <c r="G303" i="3" s="1"/>
  <c r="G228" i="3" a="1"/>
  <c r="G228" i="3" s="1"/>
  <c r="G255" i="3" a="1"/>
  <c r="G255" i="3" s="1"/>
  <c r="G265" i="3" a="1"/>
  <c r="G265" i="3" s="1"/>
  <c r="G293" i="3" a="1"/>
  <c r="G293" i="3" s="1"/>
  <c r="G273" i="3" a="1"/>
  <c r="G273" i="3" s="1"/>
  <c r="G289" i="3" a="1"/>
  <c r="G289" i="3" s="1"/>
  <c r="G307" i="3" a="1"/>
  <c r="G307" i="3" s="1"/>
  <c r="G254" i="3" a="1"/>
  <c r="G254" i="3" s="1"/>
  <c r="G259" i="3" a="1"/>
  <c r="G259" i="3" s="1"/>
  <c r="G299" i="3" a="1"/>
  <c r="G299" i="3" s="1"/>
  <c r="G210" i="3" a="1"/>
  <c r="G210" i="3" s="1"/>
  <c r="G258" i="3" a="1"/>
  <c r="G258" i="3" s="1"/>
  <c r="G275" i="3" a="1"/>
  <c r="G275" i="3" s="1"/>
  <c r="G294" i="3" a="1"/>
  <c r="G294" i="3" s="1"/>
  <c r="G297" i="3" a="1"/>
  <c r="G297" i="3" s="1"/>
  <c r="G250" i="3" a="1"/>
  <c r="G250" i="3" s="1"/>
  <c r="G260" i="3" a="1"/>
  <c r="G260" i="3" s="1"/>
  <c r="G267" i="3" a="1"/>
  <c r="G267" i="3" s="1"/>
  <c r="G272" i="3" a="1"/>
  <c r="G272" i="3" s="1"/>
  <c r="G308" i="3" a="1"/>
  <c r="G308" i="3" s="1"/>
  <c r="G235" i="3" a="1"/>
  <c r="G235" i="3" s="1"/>
  <c r="G244" i="3" a="1"/>
  <c r="G244" i="3" s="1"/>
  <c r="G257" i="3" a="1"/>
  <c r="G257" i="3" s="1"/>
  <c r="G268" i="3" a="1"/>
  <c r="G268" i="3" s="1"/>
  <c r="G287" i="3" a="1"/>
  <c r="G287" i="3" s="1"/>
  <c r="G304" i="3" a="1"/>
  <c r="G304" i="3" s="1"/>
  <c r="G295" i="3" a="1"/>
  <c r="G295" i="3" s="1"/>
  <c r="G302" i="3" a="1"/>
  <c r="G302" i="3" s="1"/>
  <c r="G312" i="3" a="1"/>
  <c r="G312" i="3" s="1"/>
  <c r="G332" i="3" a="1"/>
  <c r="G332" i="3" s="1"/>
  <c r="G344" i="3" a="1"/>
  <c r="G344" i="3" s="1"/>
  <c r="G350" i="3" a="1"/>
  <c r="G350" i="3" s="1"/>
  <c r="G362" i="3" a="1"/>
  <c r="G362" i="3" s="1"/>
  <c r="G373" i="3" a="1"/>
  <c r="G373" i="3" s="1"/>
  <c r="G379" i="3" a="1"/>
  <c r="G379" i="3" s="1"/>
  <c r="G424" i="3" a="1"/>
  <c r="G424" i="3" s="1"/>
  <c r="G252" i="3" a="1"/>
  <c r="G252" i="3" s="1"/>
  <c r="G317" i="3" a="1"/>
  <c r="G317" i="3" s="1"/>
  <c r="G343" i="3" a="1"/>
  <c r="G343" i="3" s="1"/>
  <c r="G300" i="3" a="1"/>
  <c r="G300" i="3" s="1"/>
  <c r="G330" i="3" a="1"/>
  <c r="G330" i="3" s="1"/>
  <c r="G365" i="3" a="1"/>
  <c r="G365" i="3" s="1"/>
  <c r="G322" i="3" a="1"/>
  <c r="G322" i="3" s="1"/>
  <c r="G328" i="3" a="1"/>
  <c r="G328" i="3" s="1"/>
  <c r="G337" i="3" a="1"/>
  <c r="G337" i="3" s="1"/>
  <c r="G340" i="3" a="1"/>
  <c r="G340" i="3" s="1"/>
  <c r="G352" i="3" a="1"/>
  <c r="G352" i="3" s="1"/>
  <c r="G359" i="3" a="1"/>
  <c r="G359" i="3" s="1"/>
  <c r="G314" i="3" a="1"/>
  <c r="G314" i="3" s="1"/>
  <c r="G320" i="3" a="1"/>
  <c r="G320" i="3" s="1"/>
  <c r="G323" i="3" a="1"/>
  <c r="G323" i="3" s="1"/>
  <c r="G335" i="3" a="1"/>
  <c r="G335" i="3" s="1"/>
  <c r="G364" i="3" a="1"/>
  <c r="G364" i="3" s="1"/>
  <c r="G372" i="3" a="1"/>
  <c r="G372" i="3" s="1"/>
  <c r="G319" i="3" a="1"/>
  <c r="G319" i="3" s="1"/>
  <c r="G353" i="3" a="1"/>
  <c r="G353" i="3" s="1"/>
  <c r="G324" i="3" a="1"/>
  <c r="G324" i="3" s="1"/>
  <c r="G333" i="3" a="1"/>
  <c r="G333" i="3" s="1"/>
  <c r="G354" i="3" a="1"/>
  <c r="G354" i="3" s="1"/>
  <c r="G363" i="3" a="1"/>
  <c r="G363" i="3" s="1"/>
  <c r="G313" i="3" a="1"/>
  <c r="G313" i="3" s="1"/>
  <c r="G262" i="3" a="1"/>
  <c r="G262" i="3" s="1"/>
  <c r="G329" i="3" a="1"/>
  <c r="G329" i="3" s="1"/>
  <c r="G309" i="3" a="1"/>
  <c r="G309" i="3" s="1"/>
  <c r="G348" i="3" a="1"/>
  <c r="G348" i="3" s="1"/>
  <c r="G357" i="3" a="1"/>
  <c r="G357" i="3" s="1"/>
  <c r="G318" i="3" a="1"/>
  <c r="G318" i="3" s="1"/>
  <c r="G327" i="3" a="1"/>
  <c r="G327" i="3" s="1"/>
  <c r="G342" i="3" a="1"/>
  <c r="G342" i="3" s="1"/>
  <c r="G347" i="3" a="1"/>
  <c r="G347" i="3" s="1"/>
  <c r="G349" i="3" a="1"/>
  <c r="G349" i="3" s="1"/>
  <c r="G358" i="3" a="1"/>
  <c r="G358" i="3" s="1"/>
  <c r="G360" i="3" a="1"/>
  <c r="G360" i="3" s="1"/>
  <c r="G369" i="3" a="1"/>
  <c r="G369" i="3" s="1"/>
  <c r="G383" i="3" a="1"/>
  <c r="G383" i="3" s="1"/>
  <c r="G405" i="3" a="1"/>
  <c r="G405" i="3" s="1"/>
  <c r="G423" i="3" a="1"/>
  <c r="G423" i="3" s="1"/>
  <c r="G468" i="3" a="1"/>
  <c r="G468" i="3" s="1"/>
  <c r="G480" i="3" a="1"/>
  <c r="G480" i="3" s="1"/>
  <c r="G482" i="3" a="1"/>
  <c r="G482" i="3" s="1"/>
  <c r="G368" i="3" a="1"/>
  <c r="G368" i="3" s="1"/>
  <c r="G377" i="3" a="1"/>
  <c r="G377" i="3" s="1"/>
  <c r="G385" i="3" a="1"/>
  <c r="G385" i="3" s="1"/>
  <c r="G393" i="3" a="1"/>
  <c r="G393" i="3" s="1"/>
  <c r="G415" i="3" a="1"/>
  <c r="G415" i="3" s="1"/>
  <c r="G422" i="3" a="1"/>
  <c r="G422" i="3" s="1"/>
  <c r="G378" i="3" a="1"/>
  <c r="G378" i="3" s="1"/>
  <c r="G404" i="3" a="1"/>
  <c r="G404" i="3" s="1"/>
  <c r="G408" i="3" a="1"/>
  <c r="G408" i="3" s="1"/>
  <c r="G355" i="3" a="1"/>
  <c r="G355" i="3" s="1"/>
  <c r="G380" i="3" a="1"/>
  <c r="G380" i="3" s="1"/>
  <c r="G390" i="3" a="1"/>
  <c r="G390" i="3" s="1"/>
  <c r="G395" i="3" a="1"/>
  <c r="G395" i="3" s="1"/>
  <c r="G430" i="3" a="1"/>
  <c r="G430" i="3" s="1"/>
  <c r="G410" i="3" a="1"/>
  <c r="G410" i="3" s="1"/>
  <c r="G414" i="3" a="1"/>
  <c r="G414" i="3" s="1"/>
  <c r="G269" i="3" a="1"/>
  <c r="G269" i="3" s="1"/>
  <c r="G334" i="3" a="1"/>
  <c r="G334" i="3" s="1"/>
  <c r="G339" i="3" a="1"/>
  <c r="G339" i="3" s="1"/>
  <c r="G387" i="3" a="1"/>
  <c r="G387" i="3" s="1"/>
  <c r="G420" i="3" a="1"/>
  <c r="G420" i="3" s="1"/>
  <c r="G429" i="3" a="1"/>
  <c r="G429" i="3" s="1"/>
  <c r="G345" i="3" a="1"/>
  <c r="G345" i="3" s="1"/>
  <c r="G370" i="3" a="1"/>
  <c r="G370" i="3" s="1"/>
  <c r="G382" i="3" a="1"/>
  <c r="G382" i="3" s="1"/>
  <c r="G384" i="3" a="1"/>
  <c r="G384" i="3" s="1"/>
  <c r="G392" i="3" a="1"/>
  <c r="G392" i="3" s="1"/>
  <c r="G397" i="3" a="1"/>
  <c r="G397" i="3" s="1"/>
  <c r="G419" i="3" a="1"/>
  <c r="G419" i="3" s="1"/>
  <c r="G428" i="3" a="1"/>
  <c r="G428" i="3" s="1"/>
  <c r="G325" i="3" a="1"/>
  <c r="G325" i="3" s="1"/>
  <c r="G389" i="3" a="1"/>
  <c r="G389" i="3" s="1"/>
  <c r="G400" i="3" a="1"/>
  <c r="G400" i="3" s="1"/>
  <c r="G403" i="3" a="1"/>
  <c r="G403" i="3" s="1"/>
  <c r="G407" i="3" a="1"/>
  <c r="G407" i="3" s="1"/>
  <c r="G418" i="3" a="1"/>
  <c r="G418" i="3" s="1"/>
  <c r="G394" i="3" a="1"/>
  <c r="G394" i="3" s="1"/>
  <c r="G413" i="3" a="1"/>
  <c r="G413" i="3" s="1"/>
  <c r="G427" i="3" a="1"/>
  <c r="G427" i="3" s="1"/>
  <c r="G374" i="3" a="1"/>
  <c r="G374" i="3" s="1"/>
  <c r="G399" i="3" a="1"/>
  <c r="G399" i="3" s="1"/>
  <c r="G409" i="3" a="1"/>
  <c r="G409" i="3" s="1"/>
  <c r="G367" i="3" a="1"/>
  <c r="G367" i="3" s="1"/>
  <c r="G375" i="3" a="1"/>
  <c r="G375" i="3" s="1"/>
  <c r="G402" i="3" a="1"/>
  <c r="G402" i="3" s="1"/>
  <c r="G417" i="3" a="1"/>
  <c r="G417" i="3" s="1"/>
  <c r="G425" i="3" a="1"/>
  <c r="G425" i="3" s="1"/>
  <c r="G435" i="3" a="1"/>
  <c r="G435" i="3" s="1"/>
  <c r="G438" i="3" a="1"/>
  <c r="G438" i="3" s="1"/>
  <c r="G462" i="3" a="1"/>
  <c r="G462" i="3" s="1"/>
  <c r="G464" i="3" a="1"/>
  <c r="G464" i="3" s="1"/>
  <c r="G469" i="3" a="1"/>
  <c r="G469" i="3" s="1"/>
  <c r="G479" i="3" a="1"/>
  <c r="G479" i="3" s="1"/>
  <c r="G507" i="3" a="1"/>
  <c r="G507" i="3" s="1"/>
  <c r="G513" i="3" a="1"/>
  <c r="G513" i="3" s="1"/>
  <c r="G519" i="3" a="1"/>
  <c r="G519" i="3" s="1"/>
  <c r="G525" i="3" a="1"/>
  <c r="G525" i="3" s="1"/>
  <c r="G535" i="3" a="1"/>
  <c r="G535" i="3" s="1"/>
  <c r="G539" i="3" a="1"/>
  <c r="G539" i="3" s="1"/>
  <c r="G444" i="3" a="1"/>
  <c r="G444" i="3" s="1"/>
  <c r="G485" i="3" a="1"/>
  <c r="G485" i="3" s="1"/>
  <c r="G487" i="3" a="1"/>
  <c r="G487" i="3" s="1"/>
  <c r="G493" i="3" a="1"/>
  <c r="G493" i="3" s="1"/>
  <c r="G494" i="3" a="1"/>
  <c r="G494" i="3" s="1"/>
  <c r="G495" i="3" a="1"/>
  <c r="G495" i="3" s="1"/>
  <c r="G497" i="3" a="1"/>
  <c r="G497" i="3" s="1"/>
  <c r="G454" i="3" a="1"/>
  <c r="G454" i="3" s="1"/>
  <c r="G475" i="3" a="1"/>
  <c r="G475" i="3" s="1"/>
  <c r="G500" i="3" a="1"/>
  <c r="G500" i="3" s="1"/>
  <c r="G512" i="3" a="1"/>
  <c r="G512" i="3" s="1"/>
  <c r="G518" i="3" a="1"/>
  <c r="G518" i="3" s="1"/>
  <c r="G524" i="3" a="1"/>
  <c r="G524" i="3" s="1"/>
  <c r="G432" i="3" a="1"/>
  <c r="G432" i="3" s="1"/>
  <c r="G439" i="3" a="1"/>
  <c r="G439" i="3" s="1"/>
  <c r="G443" i="3" a="1"/>
  <c r="G443" i="3" s="1"/>
  <c r="G447" i="3" a="1"/>
  <c r="G447" i="3" s="1"/>
  <c r="G473" i="3" a="1"/>
  <c r="G473" i="3" s="1"/>
  <c r="G492" i="3" a="1"/>
  <c r="G492" i="3" s="1"/>
  <c r="G388" i="3" a="1"/>
  <c r="G388" i="3" s="1"/>
  <c r="G459" i="3" a="1"/>
  <c r="G459" i="3" s="1"/>
  <c r="G499" i="3" a="1"/>
  <c r="G499" i="3" s="1"/>
  <c r="G450" i="3" a="1"/>
  <c r="G450" i="3" s="1"/>
  <c r="G478" i="3" a="1"/>
  <c r="G478" i="3" s="1"/>
  <c r="G398" i="3" a="1"/>
  <c r="G398" i="3" s="1"/>
  <c r="G440" i="3" a="1"/>
  <c r="G440" i="3" s="1"/>
  <c r="G463" i="3" a="1"/>
  <c r="G463" i="3" s="1"/>
  <c r="G453" i="3" a="1"/>
  <c r="G453" i="3" s="1"/>
  <c r="G470" i="3" a="1"/>
  <c r="G470" i="3" s="1"/>
  <c r="G490" i="3" a="1"/>
  <c r="G490" i="3" s="1"/>
  <c r="G412" i="3" a="1"/>
  <c r="G412" i="3" s="1"/>
  <c r="G437" i="3" a="1"/>
  <c r="G437" i="3" s="1"/>
  <c r="G449" i="3" a="1"/>
  <c r="G449" i="3" s="1"/>
  <c r="G434" i="3" a="1"/>
  <c r="G434" i="3" s="1"/>
  <c r="G445" i="3" a="1"/>
  <c r="G445" i="3" s="1"/>
  <c r="G458" i="3" a="1"/>
  <c r="G458" i="3" s="1"/>
  <c r="G460" i="3" a="1"/>
  <c r="G460" i="3" s="1"/>
  <c r="G465" i="3" a="1"/>
  <c r="G465" i="3" s="1"/>
  <c r="G467" i="3" a="1"/>
  <c r="G467" i="3" s="1"/>
  <c r="G472" i="3" a="1"/>
  <c r="G472" i="3" s="1"/>
  <c r="G474" i="3" a="1"/>
  <c r="G474" i="3" s="1"/>
  <c r="G483" i="3" a="1"/>
  <c r="G483" i="3" s="1"/>
  <c r="G489" i="3" a="1"/>
  <c r="G489" i="3" s="1"/>
  <c r="G433" i="3" a="1"/>
  <c r="G433" i="3" s="1"/>
  <c r="G452" i="3" a="1"/>
  <c r="G452" i="3" s="1"/>
  <c r="G509" i="3" a="1"/>
  <c r="G509" i="3" s="1"/>
  <c r="G533" i="3" a="1"/>
  <c r="G533" i="3" s="1"/>
  <c r="G534" i="3" a="1"/>
  <c r="G534" i="3" s="1"/>
  <c r="G544" i="3" a="1"/>
  <c r="G544" i="3" s="1"/>
  <c r="G49" i="3" a="1"/>
  <c r="G49" i="3" s="1"/>
  <c r="G488" i="3" a="1"/>
  <c r="G488" i="3" s="1"/>
  <c r="G502" i="3" a="1"/>
  <c r="G502" i="3" s="1"/>
  <c r="G510" i="3" a="1"/>
  <c r="G510" i="3" s="1"/>
  <c r="G543" i="3" a="1"/>
  <c r="G543" i="3" s="1"/>
  <c r="G48" i="3" a="1"/>
  <c r="G48" i="3" s="1"/>
  <c r="G538" i="3" a="1"/>
  <c r="G538" i="3" s="1"/>
  <c r="G455" i="3" a="1"/>
  <c r="G455" i="3" s="1"/>
  <c r="G527" i="3" a="1"/>
  <c r="G527" i="3" s="1"/>
  <c r="G532" i="3" a="1"/>
  <c r="G532" i="3" s="1"/>
  <c r="G52" i="3" a="1"/>
  <c r="G52" i="3" s="1"/>
  <c r="G442" i="3" a="1"/>
  <c r="G442" i="3" s="1"/>
  <c r="G498" i="3" a="1"/>
  <c r="G498" i="3" s="1"/>
  <c r="G504" i="3" a="1"/>
  <c r="G504" i="3" s="1"/>
  <c r="G537" i="3" a="1"/>
  <c r="G537" i="3" s="1"/>
  <c r="G53" i="3" a="1"/>
  <c r="G53" i="3" s="1"/>
  <c r="G55" i="3" a="1"/>
  <c r="G55" i="3" s="1"/>
  <c r="G484" i="3" a="1"/>
  <c r="G484" i="3" s="1"/>
  <c r="G505" i="3" a="1"/>
  <c r="G505" i="3" s="1"/>
  <c r="G520" i="3" a="1"/>
  <c r="G520" i="3" s="1"/>
  <c r="G542" i="3" a="1"/>
  <c r="G542" i="3" s="1"/>
  <c r="G54" i="3" a="1"/>
  <c r="G54" i="3" s="1"/>
  <c r="G522" i="3" a="1"/>
  <c r="G522" i="3" s="1"/>
  <c r="G528" i="3" a="1"/>
  <c r="G528" i="3" s="1"/>
  <c r="G540" i="3" a="1"/>
  <c r="G540" i="3" s="1"/>
  <c r="G448" i="3" a="1"/>
  <c r="G448" i="3" s="1"/>
  <c r="G457" i="3" a="1"/>
  <c r="G457" i="3" s="1"/>
  <c r="G503" i="3" a="1"/>
  <c r="G503" i="3" s="1"/>
  <c r="G514" i="3" a="1"/>
  <c r="G514" i="3" s="1"/>
  <c r="G523" i="3" a="1"/>
  <c r="G523" i="3" s="1"/>
  <c r="G545" i="3" a="1"/>
  <c r="G545" i="3" s="1"/>
  <c r="G515" i="3" a="1"/>
  <c r="G515" i="3" s="1"/>
  <c r="G530" i="3" a="1"/>
  <c r="G530" i="3" s="1"/>
  <c r="G50" i="3" a="1"/>
  <c r="G50" i="3" s="1"/>
  <c r="G477" i="3" a="1"/>
  <c r="G477" i="3" s="1"/>
  <c r="G508" i="3" a="1"/>
  <c r="G508" i="3" s="1"/>
  <c r="G47" i="3" a="1"/>
  <c r="G47" i="3" s="1"/>
  <c r="G517" i="3" a="1"/>
  <c r="G517" i="3" s="1"/>
  <c r="G529" i="3" a="1"/>
  <c r="G529" i="3" s="1"/>
  <c r="M29" i="3"/>
  <c r="M69" i="3" a="1"/>
  <c r="M69" i="3" s="1"/>
  <c r="M74" i="3" a="1"/>
  <c r="M74" i="3" s="1"/>
  <c r="M63" i="3" a="1"/>
  <c r="M63" i="3" s="1"/>
  <c r="M58" i="3" a="1"/>
  <c r="M58" i="3" s="1"/>
  <c r="M64" i="3" a="1"/>
  <c r="M64" i="3" s="1"/>
  <c r="M70" i="3" a="1"/>
  <c r="M70" i="3" s="1"/>
  <c r="M65" i="3" a="1"/>
  <c r="M65" i="3" s="1"/>
  <c r="M59" i="3" a="1"/>
  <c r="M59" i="3" s="1"/>
  <c r="M60" i="3" a="1"/>
  <c r="M60" i="3" s="1"/>
  <c r="M57" i="3" a="1"/>
  <c r="M57" i="3" s="1"/>
  <c r="M105" i="3" a="1"/>
  <c r="M105" i="3" s="1"/>
  <c r="M115" i="3" a="1"/>
  <c r="M115" i="3" s="1"/>
  <c r="M117" i="3" a="1"/>
  <c r="M117" i="3" s="1"/>
  <c r="M120" i="3" a="1"/>
  <c r="M120" i="3" s="1"/>
  <c r="M125" i="3" a="1"/>
  <c r="M125" i="3" s="1"/>
  <c r="M147" i="3" a="1"/>
  <c r="M147" i="3" s="1"/>
  <c r="M172" i="3" a="1"/>
  <c r="M172" i="3" s="1"/>
  <c r="M179" i="3" a="1"/>
  <c r="M179" i="3" s="1"/>
  <c r="M67" i="3" a="1"/>
  <c r="M67" i="3" s="1"/>
  <c r="M82" i="3" a="1"/>
  <c r="M82" i="3" s="1"/>
  <c r="M89" i="3" a="1"/>
  <c r="M89" i="3" s="1"/>
  <c r="M97" i="3" a="1"/>
  <c r="M97" i="3" s="1"/>
  <c r="M133" i="3" a="1"/>
  <c r="M133" i="3" s="1"/>
  <c r="M77" i="3" a="1"/>
  <c r="M77" i="3" s="1"/>
  <c r="M98" i="3" a="1"/>
  <c r="M98" i="3" s="1"/>
  <c r="M99" i="3" a="1"/>
  <c r="M99" i="3" s="1"/>
  <c r="M100" i="3" a="1"/>
  <c r="M100" i="3" s="1"/>
  <c r="M78" i="3" a="1"/>
  <c r="M78" i="3" s="1"/>
  <c r="M127" i="3" a="1"/>
  <c r="M127" i="3" s="1"/>
  <c r="M68" i="3" a="1"/>
  <c r="M68" i="3" s="1"/>
  <c r="M107" i="3" a="1"/>
  <c r="M107" i="3" s="1"/>
  <c r="M109" i="3" a="1"/>
  <c r="M109" i="3" s="1"/>
  <c r="M118" i="3" a="1"/>
  <c r="M118" i="3" s="1"/>
  <c r="M79" i="3" a="1"/>
  <c r="M79" i="3" s="1"/>
  <c r="M85" i="3" a="1"/>
  <c r="M85" i="3" s="1"/>
  <c r="M95" i="3" a="1"/>
  <c r="M95" i="3" s="1"/>
  <c r="M102" i="3" a="1"/>
  <c r="M102" i="3" s="1"/>
  <c r="M112" i="3" a="1"/>
  <c r="M112" i="3" s="1"/>
  <c r="M84" i="3" a="1"/>
  <c r="M84" i="3" s="1"/>
  <c r="M88" i="3" a="1"/>
  <c r="M88" i="3" s="1"/>
  <c r="M114" i="3" a="1"/>
  <c r="M114" i="3" s="1"/>
  <c r="M73" i="3" a="1"/>
  <c r="M73" i="3" s="1"/>
  <c r="M94" i="3" a="1"/>
  <c r="M94" i="3" s="1"/>
  <c r="M103" i="3" a="1"/>
  <c r="M103" i="3" s="1"/>
  <c r="M122" i="3" a="1"/>
  <c r="M122" i="3" s="1"/>
  <c r="M80" i="3" a="1"/>
  <c r="M80" i="3" s="1"/>
  <c r="M90" i="3" a="1"/>
  <c r="M90" i="3" s="1"/>
  <c r="M119" i="3" a="1"/>
  <c r="M119" i="3" s="1"/>
  <c r="M83" i="3" a="1"/>
  <c r="M83" i="3" s="1"/>
  <c r="M93" i="3" a="1"/>
  <c r="M93" i="3" s="1"/>
  <c r="M104" i="3" a="1"/>
  <c r="M104" i="3" s="1"/>
  <c r="M108" i="3" a="1"/>
  <c r="M108" i="3" s="1"/>
  <c r="M62" i="3" a="1"/>
  <c r="M62" i="3" s="1"/>
  <c r="M72" i="3" a="1"/>
  <c r="M72" i="3" s="1"/>
  <c r="M75" i="3" a="1"/>
  <c r="M75" i="3" s="1"/>
  <c r="M87" i="3" a="1"/>
  <c r="M87" i="3" s="1"/>
  <c r="M113" i="3" a="1"/>
  <c r="M113" i="3" s="1"/>
  <c r="M212" i="3" a="1"/>
  <c r="M212" i="3" s="1"/>
  <c r="M223" i="3" a="1"/>
  <c r="M223" i="3" s="1"/>
  <c r="M229" i="3" a="1"/>
  <c r="M229" i="3" s="1"/>
  <c r="M232" i="3" a="1"/>
  <c r="M232" i="3" s="1"/>
  <c r="M128" i="3" a="1"/>
  <c r="M128" i="3" s="1"/>
  <c r="M142" i="3" a="1"/>
  <c r="M142" i="3" s="1"/>
  <c r="M150" i="3" a="1"/>
  <c r="M150" i="3" s="1"/>
  <c r="M163" i="3" a="1"/>
  <c r="M163" i="3" s="1"/>
  <c r="M168" i="3" a="1"/>
  <c r="M168" i="3" s="1"/>
  <c r="M173" i="3" a="1"/>
  <c r="M173" i="3" s="1"/>
  <c r="M177" i="3" a="1"/>
  <c r="M177" i="3" s="1"/>
  <c r="M139" i="3" a="1"/>
  <c r="M139" i="3" s="1"/>
  <c r="M144" i="3" a="1"/>
  <c r="M144" i="3" s="1"/>
  <c r="M157" i="3" a="1"/>
  <c r="M157" i="3" s="1"/>
  <c r="M178" i="3" a="1"/>
  <c r="M178" i="3" s="1"/>
  <c r="M183" i="3" a="1"/>
  <c r="M183" i="3" s="1"/>
  <c r="M188" i="3" a="1"/>
  <c r="M188" i="3" s="1"/>
  <c r="M190" i="3" a="1"/>
  <c r="M190" i="3" s="1"/>
  <c r="M92" i="3" a="1"/>
  <c r="M92" i="3" s="1"/>
  <c r="M124" i="3" a="1"/>
  <c r="M124" i="3" s="1"/>
  <c r="M135" i="3" a="1"/>
  <c r="M135" i="3" s="1"/>
  <c r="M162" i="3" a="1"/>
  <c r="M162" i="3" s="1"/>
  <c r="M167" i="3" a="1"/>
  <c r="M167" i="3" s="1"/>
  <c r="M130" i="3" a="1"/>
  <c r="M130" i="3" s="1"/>
  <c r="M138" i="3" a="1"/>
  <c r="M138" i="3" s="1"/>
  <c r="M148" i="3" a="1"/>
  <c r="M148" i="3" s="1"/>
  <c r="M170" i="3" a="1"/>
  <c r="M170" i="3" s="1"/>
  <c r="M185" i="3" a="1"/>
  <c r="M185" i="3" s="1"/>
  <c r="M174" i="3" a="1"/>
  <c r="M174" i="3" s="1"/>
  <c r="M153" i="3" a="1"/>
  <c r="M153" i="3" s="1"/>
  <c r="M155" i="3" a="1"/>
  <c r="M155" i="3" s="1"/>
  <c r="M132" i="3" a="1"/>
  <c r="M132" i="3" s="1"/>
  <c r="M143" i="3" a="1"/>
  <c r="M143" i="3" s="1"/>
  <c r="M160" i="3" a="1"/>
  <c r="M160" i="3" s="1"/>
  <c r="M175" i="3" a="1"/>
  <c r="M175" i="3" s="1"/>
  <c r="M129" i="3" a="1"/>
  <c r="M129" i="3" s="1"/>
  <c r="M149" i="3" a="1"/>
  <c r="M149" i="3" s="1"/>
  <c r="M165" i="3" a="1"/>
  <c r="M165" i="3" s="1"/>
  <c r="M184" i="3" a="1"/>
  <c r="M184" i="3" s="1"/>
  <c r="M134" i="3" a="1"/>
  <c r="M134" i="3" s="1"/>
  <c r="M140" i="3" a="1"/>
  <c r="M140" i="3" s="1"/>
  <c r="M159" i="3" a="1"/>
  <c r="M159" i="3" s="1"/>
  <c r="M182" i="3" a="1"/>
  <c r="M182" i="3" s="1"/>
  <c r="M110" i="3" a="1"/>
  <c r="M110" i="3" s="1"/>
  <c r="M154" i="3" a="1"/>
  <c r="M154" i="3" s="1"/>
  <c r="M180" i="3" a="1"/>
  <c r="M180" i="3" s="1"/>
  <c r="M123" i="3" a="1"/>
  <c r="M123" i="3" s="1"/>
  <c r="M137" i="3" a="1"/>
  <c r="M137" i="3" s="1"/>
  <c r="M204" i="3" a="1"/>
  <c r="M204" i="3" s="1"/>
  <c r="M207" i="3" a="1"/>
  <c r="M207" i="3" s="1"/>
  <c r="M214" i="3" a="1"/>
  <c r="M214" i="3" s="1"/>
  <c r="M218" i="3" a="1"/>
  <c r="M218" i="3" s="1"/>
  <c r="M239" i="3" a="1"/>
  <c r="M239" i="3" s="1"/>
  <c r="M275" i="3" a="1"/>
  <c r="M275" i="3" s="1"/>
  <c r="M277" i="3" a="1"/>
  <c r="M277" i="3" s="1"/>
  <c r="M278" i="3" a="1"/>
  <c r="M278" i="3" s="1"/>
  <c r="M279" i="3" a="1"/>
  <c r="M279" i="3" s="1"/>
  <c r="M280" i="3" a="1"/>
  <c r="M280" i="3" s="1"/>
  <c r="M282" i="3" a="1"/>
  <c r="M282" i="3" s="1"/>
  <c r="M283" i="3" a="1"/>
  <c r="M283" i="3" s="1"/>
  <c r="M284" i="3" a="1"/>
  <c r="M284" i="3" s="1"/>
  <c r="M285" i="3" a="1"/>
  <c r="M285" i="3" s="1"/>
  <c r="M169" i="3" a="1"/>
  <c r="M169" i="3" s="1"/>
  <c r="M209" i="3" a="1"/>
  <c r="M209" i="3" s="1"/>
  <c r="M234" i="3" a="1"/>
  <c r="M234" i="3" s="1"/>
  <c r="M254" i="3" a="1"/>
  <c r="M254" i="3" s="1"/>
  <c r="M257" i="3" a="1"/>
  <c r="M257" i="3" s="1"/>
  <c r="M152" i="3" a="1"/>
  <c r="M152" i="3" s="1"/>
  <c r="M242" i="3" a="1"/>
  <c r="M242" i="3" s="1"/>
  <c r="M247" i="3" a="1"/>
  <c r="M247" i="3" s="1"/>
  <c r="M187" i="3" a="1"/>
  <c r="M187" i="3" s="1"/>
  <c r="M194" i="3" a="1"/>
  <c r="M194" i="3" s="1"/>
  <c r="M199" i="3" a="1"/>
  <c r="M199" i="3" s="1"/>
  <c r="M225" i="3" a="1"/>
  <c r="M225" i="3" s="1"/>
  <c r="M227" i="3" a="1"/>
  <c r="M227" i="3" s="1"/>
  <c r="M244" i="3" a="1"/>
  <c r="M244" i="3" s="1"/>
  <c r="M250" i="3" a="1"/>
  <c r="M250" i="3" s="1"/>
  <c r="M237" i="3" a="1"/>
  <c r="M237" i="3" s="1"/>
  <c r="M219" i="3" a="1"/>
  <c r="M219" i="3" s="1"/>
  <c r="M240" i="3" a="1"/>
  <c r="M240" i="3" s="1"/>
  <c r="M158" i="3" a="1"/>
  <c r="M158" i="3" s="1"/>
  <c r="M203" i="3" a="1"/>
  <c r="M203" i="3" s="1"/>
  <c r="M208" i="3" a="1"/>
  <c r="M208" i="3" s="1"/>
  <c r="M210" i="3" a="1"/>
  <c r="M210" i="3" s="1"/>
  <c r="M213" i="3" a="1"/>
  <c r="M213" i="3" s="1"/>
  <c r="M215" i="3" a="1"/>
  <c r="M215" i="3" s="1"/>
  <c r="M217" i="3" a="1"/>
  <c r="M217" i="3" s="1"/>
  <c r="M230" i="3" a="1"/>
  <c r="M230" i="3" s="1"/>
  <c r="M192" i="3" a="1"/>
  <c r="M192" i="3" s="1"/>
  <c r="M228" i="3" a="1"/>
  <c r="M228" i="3" s="1"/>
  <c r="M235" i="3" a="1"/>
  <c r="M235" i="3" s="1"/>
  <c r="M195" i="3" a="1"/>
  <c r="M195" i="3" s="1"/>
  <c r="M205" i="3" a="1"/>
  <c r="M205" i="3" s="1"/>
  <c r="M233" i="3" a="1"/>
  <c r="M233" i="3" s="1"/>
  <c r="M238" i="3" a="1"/>
  <c r="M238" i="3" s="1"/>
  <c r="M145" i="3" a="1"/>
  <c r="M145" i="3" s="1"/>
  <c r="M200" i="3" a="1"/>
  <c r="M200" i="3" s="1"/>
  <c r="M189" i="3" a="1"/>
  <c r="M189" i="3" s="1"/>
  <c r="M222" i="3" a="1"/>
  <c r="M222" i="3" s="1"/>
  <c r="M224" i="3" a="1"/>
  <c r="M224" i="3" s="1"/>
  <c r="M312" i="3" a="1"/>
  <c r="M312" i="3" s="1"/>
  <c r="M349" i="3" a="1"/>
  <c r="M349" i="3" s="1"/>
  <c r="M352" i="3" a="1"/>
  <c r="M352" i="3" s="1"/>
  <c r="M198" i="3" a="1"/>
  <c r="M198" i="3" s="1"/>
  <c r="M243" i="3" a="1"/>
  <c r="M243" i="3" s="1"/>
  <c r="M259" i="3" a="1"/>
  <c r="M259" i="3" s="1"/>
  <c r="M299" i="3" a="1"/>
  <c r="M299" i="3" s="1"/>
  <c r="M313" i="3" a="1"/>
  <c r="M313" i="3" s="1"/>
  <c r="M318" i="3" a="1"/>
  <c r="M318" i="3" s="1"/>
  <c r="M193" i="3" a="1"/>
  <c r="M193" i="3" s="1"/>
  <c r="M260" i="3" a="1"/>
  <c r="M260" i="3" s="1"/>
  <c r="M267" i="3" a="1"/>
  <c r="M267" i="3" s="1"/>
  <c r="M272" i="3" a="1"/>
  <c r="M272" i="3" s="1"/>
  <c r="M290" i="3" a="1"/>
  <c r="M290" i="3" s="1"/>
  <c r="M294" i="3" a="1"/>
  <c r="M294" i="3" s="1"/>
  <c r="M319" i="3" a="1"/>
  <c r="M319" i="3" s="1"/>
  <c r="M252" i="3" a="1"/>
  <c r="M252" i="3" s="1"/>
  <c r="M253" i="3" a="1"/>
  <c r="M253" i="3" s="1"/>
  <c r="M297" i="3" a="1"/>
  <c r="M297" i="3" s="1"/>
  <c r="M308" i="3" a="1"/>
  <c r="M308" i="3" s="1"/>
  <c r="M245" i="3" a="1"/>
  <c r="M245" i="3" s="1"/>
  <c r="M268" i="3" a="1"/>
  <c r="M268" i="3" s="1"/>
  <c r="M287" i="3" a="1"/>
  <c r="M287" i="3" s="1"/>
  <c r="M304" i="3" a="1"/>
  <c r="M304" i="3" s="1"/>
  <c r="M269" i="3" a="1"/>
  <c r="M269" i="3" s="1"/>
  <c r="M274" i="3" a="1"/>
  <c r="M274" i="3" s="1"/>
  <c r="M295" i="3" a="1"/>
  <c r="M295" i="3" s="1"/>
  <c r="M302" i="3" a="1"/>
  <c r="M302" i="3" s="1"/>
  <c r="M309" i="3" a="1"/>
  <c r="M309" i="3" s="1"/>
  <c r="M262" i="3" a="1"/>
  <c r="M262" i="3" s="1"/>
  <c r="M248" i="3" a="1"/>
  <c r="M248" i="3" s="1"/>
  <c r="M263" i="3" a="1"/>
  <c r="M263" i="3" s="1"/>
  <c r="M270" i="3" a="1"/>
  <c r="M270" i="3" s="1"/>
  <c r="M300" i="3" a="1"/>
  <c r="M300" i="3" s="1"/>
  <c r="M249" i="3" a="1"/>
  <c r="M249" i="3" s="1"/>
  <c r="M255" i="3" a="1"/>
  <c r="M255" i="3" s="1"/>
  <c r="M292" i="3" a="1"/>
  <c r="M292" i="3" s="1"/>
  <c r="M298" i="3" a="1"/>
  <c r="M298" i="3" s="1"/>
  <c r="M305" i="3" a="1"/>
  <c r="M305" i="3" s="1"/>
  <c r="M164" i="3" a="1"/>
  <c r="M164" i="3" s="1"/>
  <c r="M220" i="3" a="1"/>
  <c r="M220" i="3" s="1"/>
  <c r="M264" i="3" a="1"/>
  <c r="M264" i="3" s="1"/>
  <c r="M288" i="3" a="1"/>
  <c r="M288" i="3" s="1"/>
  <c r="M273" i="3" a="1"/>
  <c r="M273" i="3" s="1"/>
  <c r="M258" i="3" a="1"/>
  <c r="M258" i="3" s="1"/>
  <c r="M335" i="3" a="1"/>
  <c r="M335" i="3" s="1"/>
  <c r="M364" i="3" a="1"/>
  <c r="M364" i="3" s="1"/>
  <c r="M394" i="3" a="1"/>
  <c r="M394" i="3" s="1"/>
  <c r="M403" i="3" a="1"/>
  <c r="M403" i="3" s="1"/>
  <c r="M404" i="3" a="1"/>
  <c r="M404" i="3" s="1"/>
  <c r="M417" i="3" a="1"/>
  <c r="M417" i="3" s="1"/>
  <c r="M418" i="3" a="1"/>
  <c r="M418" i="3" s="1"/>
  <c r="M432" i="3" a="1"/>
  <c r="M432" i="3" s="1"/>
  <c r="M289" i="3" a="1"/>
  <c r="M289" i="3" s="1"/>
  <c r="M310" i="3" a="1"/>
  <c r="M310" i="3" s="1"/>
  <c r="M324" i="3" a="1"/>
  <c r="M324" i="3" s="1"/>
  <c r="M333" i="3" a="1"/>
  <c r="M333" i="3" s="1"/>
  <c r="M354" i="3" a="1"/>
  <c r="M354" i="3" s="1"/>
  <c r="M363" i="3" a="1"/>
  <c r="M363" i="3" s="1"/>
  <c r="M377" i="3" a="1"/>
  <c r="M377" i="3" s="1"/>
  <c r="M338" i="3" a="1"/>
  <c r="M338" i="3" s="1"/>
  <c r="M357" i="3" a="1"/>
  <c r="M357" i="3" s="1"/>
  <c r="M197" i="3" a="1"/>
  <c r="M197" i="3" s="1"/>
  <c r="M265" i="3" a="1"/>
  <c r="M265" i="3" s="1"/>
  <c r="M202" i="3" a="1"/>
  <c r="M202" i="3" s="1"/>
  <c r="M315" i="3" a="1"/>
  <c r="M315" i="3" s="1"/>
  <c r="M329" i="3" a="1"/>
  <c r="M329" i="3" s="1"/>
  <c r="M345" i="3" a="1"/>
  <c r="M345" i="3" s="1"/>
  <c r="M347" i="3" a="1"/>
  <c r="M347" i="3" s="1"/>
  <c r="M348" i="3" a="1"/>
  <c r="M348" i="3" s="1"/>
  <c r="M370" i="3" a="1"/>
  <c r="M370" i="3" s="1"/>
  <c r="M327" i="3" a="1"/>
  <c r="M327" i="3" s="1"/>
  <c r="M342" i="3" a="1"/>
  <c r="M342" i="3" s="1"/>
  <c r="M344" i="3" a="1"/>
  <c r="M344" i="3" s="1"/>
  <c r="M358" i="3" a="1"/>
  <c r="M358" i="3" s="1"/>
  <c r="M325" i="3" a="1"/>
  <c r="M325" i="3" s="1"/>
  <c r="M334" i="3" a="1"/>
  <c r="M334" i="3" s="1"/>
  <c r="M339" i="3" a="1"/>
  <c r="M339" i="3" s="1"/>
  <c r="M343" i="3" a="1"/>
  <c r="M343" i="3" s="1"/>
  <c r="M350" i="3" a="1"/>
  <c r="M350" i="3" s="1"/>
  <c r="M355" i="3" a="1"/>
  <c r="M355" i="3" s="1"/>
  <c r="M360" i="3" a="1"/>
  <c r="M360" i="3" s="1"/>
  <c r="M369" i="3" a="1"/>
  <c r="M369" i="3" s="1"/>
  <c r="M307" i="3" a="1"/>
  <c r="M307" i="3" s="1"/>
  <c r="M314" i="3" a="1"/>
  <c r="M314" i="3" s="1"/>
  <c r="M317" i="3" a="1"/>
  <c r="M317" i="3" s="1"/>
  <c r="M332" i="3" a="1"/>
  <c r="M332" i="3" s="1"/>
  <c r="M362" i="3" a="1"/>
  <c r="M362" i="3" s="1"/>
  <c r="M367" i="3" a="1"/>
  <c r="M367" i="3" s="1"/>
  <c r="M368" i="3" a="1"/>
  <c r="M368" i="3" s="1"/>
  <c r="M322" i="3" a="1"/>
  <c r="M322" i="3" s="1"/>
  <c r="M330" i="3" a="1"/>
  <c r="M330" i="3" s="1"/>
  <c r="M337" i="3" a="1"/>
  <c r="M337" i="3" s="1"/>
  <c r="M293" i="3" a="1"/>
  <c r="M293" i="3" s="1"/>
  <c r="M303" i="3" a="1"/>
  <c r="M303" i="3" s="1"/>
  <c r="M320" i="3" a="1"/>
  <c r="M320" i="3" s="1"/>
  <c r="M323" i="3" a="1"/>
  <c r="M323" i="3" s="1"/>
  <c r="M328" i="3" a="1"/>
  <c r="M328" i="3" s="1"/>
  <c r="M340" i="3" a="1"/>
  <c r="M340" i="3" s="1"/>
  <c r="M410" i="3" a="1"/>
  <c r="M410" i="3" s="1"/>
  <c r="M430" i="3" a="1"/>
  <c r="M430" i="3" s="1"/>
  <c r="M472" i="3" a="1"/>
  <c r="M472" i="3" s="1"/>
  <c r="M478" i="3" a="1"/>
  <c r="M478" i="3" s="1"/>
  <c r="M359" i="3" a="1"/>
  <c r="M359" i="3" s="1"/>
  <c r="M384" i="3" a="1"/>
  <c r="M384" i="3" s="1"/>
  <c r="M387" i="3" a="1"/>
  <c r="M387" i="3" s="1"/>
  <c r="M392" i="3" a="1"/>
  <c r="M392" i="3" s="1"/>
  <c r="M397" i="3" a="1"/>
  <c r="M397" i="3" s="1"/>
  <c r="M414" i="3" a="1"/>
  <c r="M414" i="3" s="1"/>
  <c r="M373" i="3" a="1"/>
  <c r="M373" i="3" s="1"/>
  <c r="M374" i="3" a="1"/>
  <c r="M374" i="3" s="1"/>
  <c r="M382" i="3" a="1"/>
  <c r="M382" i="3" s="1"/>
  <c r="M389" i="3" a="1"/>
  <c r="M389" i="3" s="1"/>
  <c r="M400" i="3" a="1"/>
  <c r="M400" i="3" s="1"/>
  <c r="M407" i="3" a="1"/>
  <c r="M407" i="3" s="1"/>
  <c r="M420" i="3" a="1"/>
  <c r="M420" i="3" s="1"/>
  <c r="M429" i="3" a="1"/>
  <c r="M429" i="3" s="1"/>
  <c r="M413" i="3" a="1"/>
  <c r="M413" i="3" s="1"/>
  <c r="M375" i="3" a="1"/>
  <c r="M375" i="3" s="1"/>
  <c r="M419" i="3" a="1"/>
  <c r="M419" i="3" s="1"/>
  <c r="M428" i="3" a="1"/>
  <c r="M428" i="3" s="1"/>
  <c r="M365" i="3" a="1"/>
  <c r="M365" i="3" s="1"/>
  <c r="M372" i="3" a="1"/>
  <c r="M372" i="3" s="1"/>
  <c r="M399" i="3" a="1"/>
  <c r="M399" i="3" s="1"/>
  <c r="M402" i="3" a="1"/>
  <c r="M402" i="3" s="1"/>
  <c r="M409" i="3" a="1"/>
  <c r="M409" i="3" s="1"/>
  <c r="M427" i="3" a="1"/>
  <c r="M427" i="3" s="1"/>
  <c r="M412" i="3" a="1"/>
  <c r="M412" i="3" s="1"/>
  <c r="M383" i="3" a="1"/>
  <c r="M383" i="3" s="1"/>
  <c r="M398" i="3" a="1"/>
  <c r="M398" i="3" s="1"/>
  <c r="M378" i="3" a="1"/>
  <c r="M378" i="3" s="1"/>
  <c r="M380" i="3" a="1"/>
  <c r="M380" i="3" s="1"/>
  <c r="M385" i="3" a="1"/>
  <c r="M385" i="3" s="1"/>
  <c r="M388" i="3" a="1"/>
  <c r="M388" i="3" s="1"/>
  <c r="M405" i="3" a="1"/>
  <c r="M405" i="3" s="1"/>
  <c r="M424" i="3" a="1"/>
  <c r="M424" i="3" s="1"/>
  <c r="M425" i="3" a="1"/>
  <c r="M425" i="3" s="1"/>
  <c r="M393" i="3" a="1"/>
  <c r="M393" i="3" s="1"/>
  <c r="M408" i="3" a="1"/>
  <c r="M408" i="3" s="1"/>
  <c r="M423" i="3" a="1"/>
  <c r="M423" i="3" s="1"/>
  <c r="M379" i="3" a="1"/>
  <c r="M379" i="3" s="1"/>
  <c r="M395" i="3" a="1"/>
  <c r="M395" i="3" s="1"/>
  <c r="M415" i="3" a="1"/>
  <c r="M415" i="3" s="1"/>
  <c r="M447" i="3" a="1"/>
  <c r="M447" i="3" s="1"/>
  <c r="M454" i="3" a="1"/>
  <c r="M454" i="3" s="1"/>
  <c r="M490" i="3" a="1"/>
  <c r="M490" i="3" s="1"/>
  <c r="M543" i="3" a="1"/>
  <c r="M543" i="3" s="1"/>
  <c r="M52" i="3" a="1"/>
  <c r="M52" i="3" s="1"/>
  <c r="M422" i="3" a="1"/>
  <c r="M422" i="3" s="1"/>
  <c r="M443" i="3" a="1"/>
  <c r="M443" i="3" s="1"/>
  <c r="M468" i="3" a="1"/>
  <c r="M468" i="3" s="1"/>
  <c r="M499" i="3" a="1"/>
  <c r="M499" i="3" s="1"/>
  <c r="M505" i="3" a="1"/>
  <c r="M505" i="3" s="1"/>
  <c r="M517" i="3" a="1"/>
  <c r="M517" i="3" s="1"/>
  <c r="M523" i="3" a="1"/>
  <c r="M523" i="3" s="1"/>
  <c r="M433" i="3" a="1"/>
  <c r="M433" i="3" s="1"/>
  <c r="M440" i="3" a="1"/>
  <c r="M440" i="3" s="1"/>
  <c r="M450" i="3" a="1"/>
  <c r="M450" i="3" s="1"/>
  <c r="M463" i="3" a="1"/>
  <c r="M463" i="3" s="1"/>
  <c r="M489" i="3" a="1"/>
  <c r="M489" i="3" s="1"/>
  <c r="M470" i="3" a="1"/>
  <c r="M470" i="3" s="1"/>
  <c r="M483" i="3" a="1"/>
  <c r="M483" i="3" s="1"/>
  <c r="M498" i="3" a="1"/>
  <c r="M498" i="3" s="1"/>
  <c r="M434" i="3" a="1"/>
  <c r="M434" i="3" s="1"/>
  <c r="M437" i="3" a="1"/>
  <c r="M437" i="3" s="1"/>
  <c r="M453" i="3" a="1"/>
  <c r="M453" i="3" s="1"/>
  <c r="M465" i="3" a="1"/>
  <c r="M465" i="3" s="1"/>
  <c r="M474" i="3" a="1"/>
  <c r="M474" i="3" s="1"/>
  <c r="M488" i="3" a="1"/>
  <c r="M488" i="3" s="1"/>
  <c r="M460" i="3" a="1"/>
  <c r="M460" i="3" s="1"/>
  <c r="M480" i="3" a="1"/>
  <c r="M480" i="3" s="1"/>
  <c r="M442" i="3" a="1"/>
  <c r="M442" i="3" s="1"/>
  <c r="M445" i="3" a="1"/>
  <c r="M445" i="3" s="1"/>
  <c r="M449" i="3" a="1"/>
  <c r="M449" i="3" s="1"/>
  <c r="M455" i="3" a="1"/>
  <c r="M455" i="3" s="1"/>
  <c r="M458" i="3" a="1"/>
  <c r="M458" i="3" s="1"/>
  <c r="M467" i="3" a="1"/>
  <c r="M467" i="3" s="1"/>
  <c r="M484" i="3" a="1"/>
  <c r="M484" i="3" s="1"/>
  <c r="M487" i="3" a="1"/>
  <c r="M487" i="3" s="1"/>
  <c r="M435" i="3" a="1"/>
  <c r="M435" i="3" s="1"/>
  <c r="M438" i="3" a="1"/>
  <c r="M438" i="3" s="1"/>
  <c r="M477" i="3" a="1"/>
  <c r="M477" i="3" s="1"/>
  <c r="M485" i="3" a="1"/>
  <c r="M485" i="3" s="1"/>
  <c r="M493" i="3" a="1"/>
  <c r="M493" i="3" s="1"/>
  <c r="M494" i="3" a="1"/>
  <c r="M494" i="3" s="1"/>
  <c r="M448" i="3" a="1"/>
  <c r="M448" i="3" s="1"/>
  <c r="M452" i="3" a="1"/>
  <c r="M452" i="3" s="1"/>
  <c r="M457" i="3" a="1"/>
  <c r="M457" i="3" s="1"/>
  <c r="M462" i="3" a="1"/>
  <c r="M462" i="3" s="1"/>
  <c r="M469" i="3" a="1"/>
  <c r="M469" i="3" s="1"/>
  <c r="M492" i="3" a="1"/>
  <c r="M492" i="3" s="1"/>
  <c r="M353" i="3" a="1"/>
  <c r="M353" i="3" s="1"/>
  <c r="M464" i="3" a="1"/>
  <c r="M464" i="3" s="1"/>
  <c r="M390" i="3" a="1"/>
  <c r="M390" i="3" s="1"/>
  <c r="M439" i="3" a="1"/>
  <c r="M439" i="3" s="1"/>
  <c r="M444" i="3" a="1"/>
  <c r="M444" i="3" s="1"/>
  <c r="M475" i="3" a="1"/>
  <c r="M475" i="3" s="1"/>
  <c r="M479" i="3" a="1"/>
  <c r="M479" i="3" s="1"/>
  <c r="M503" i="3" a="1"/>
  <c r="M503" i="3" s="1"/>
  <c r="M512" i="3" a="1"/>
  <c r="M512" i="3" s="1"/>
  <c r="M528" i="3" a="1"/>
  <c r="M528" i="3" s="1"/>
  <c r="M537" i="3" a="1"/>
  <c r="M537" i="3" s="1"/>
  <c r="M482" i="3" a="1"/>
  <c r="M482" i="3" s="1"/>
  <c r="M513" i="3" a="1"/>
  <c r="M513" i="3" s="1"/>
  <c r="M522" i="3" a="1"/>
  <c r="M522" i="3" s="1"/>
  <c r="M542" i="3" a="1"/>
  <c r="M542" i="3" s="1"/>
  <c r="M459" i="3" a="1"/>
  <c r="M459" i="3" s="1"/>
  <c r="M473" i="3" a="1"/>
  <c r="M473" i="3" s="1"/>
  <c r="M514" i="3" a="1"/>
  <c r="M514" i="3" s="1"/>
  <c r="M50" i="3" a="1"/>
  <c r="M50" i="3" s="1"/>
  <c r="M497" i="3" a="1"/>
  <c r="M497" i="3" s="1"/>
  <c r="M500" i="3" a="1"/>
  <c r="M500" i="3" s="1"/>
  <c r="M515" i="3" a="1"/>
  <c r="M515" i="3" s="1"/>
  <c r="M507" i="3" a="1"/>
  <c r="M507" i="3" s="1"/>
  <c r="M540" i="3" a="1"/>
  <c r="M540" i="3" s="1"/>
  <c r="M502" i="3" a="1"/>
  <c r="M502" i="3" s="1"/>
  <c r="M508" i="3" a="1"/>
  <c r="M508" i="3" s="1"/>
  <c r="M545" i="3" a="1"/>
  <c r="M545" i="3" s="1"/>
  <c r="M509" i="3" a="1"/>
  <c r="M509" i="3" s="1"/>
  <c r="M524" i="3" a="1"/>
  <c r="M524" i="3" s="1"/>
  <c r="M510" i="3" a="1"/>
  <c r="M510" i="3" s="1"/>
  <c r="M525" i="3" a="1"/>
  <c r="M525" i="3" s="1"/>
  <c r="M529" i="3" a="1"/>
  <c r="M529" i="3" s="1"/>
  <c r="M530" i="3" a="1"/>
  <c r="M530" i="3" s="1"/>
  <c r="M534" i="3" a="1"/>
  <c r="M534" i="3" s="1"/>
  <c r="M535" i="3" a="1"/>
  <c r="M535" i="3" s="1"/>
  <c r="M539" i="3" a="1"/>
  <c r="M539" i="3" s="1"/>
  <c r="M544" i="3" a="1"/>
  <c r="M544" i="3" s="1"/>
  <c r="M518" i="3" a="1"/>
  <c r="M518" i="3" s="1"/>
  <c r="M527" i="3" a="1"/>
  <c r="M527" i="3" s="1"/>
  <c r="M533" i="3" a="1"/>
  <c r="M533" i="3" s="1"/>
  <c r="M504" i="3" a="1"/>
  <c r="M504" i="3" s="1"/>
  <c r="M519" i="3" a="1"/>
  <c r="M519" i="3" s="1"/>
  <c r="M532" i="3" a="1"/>
  <c r="M532" i="3" s="1"/>
  <c r="M538" i="3" a="1"/>
  <c r="M538" i="3" s="1"/>
  <c r="M53" i="3" a="1"/>
  <c r="M53" i="3" s="1"/>
  <c r="M495" i="3" a="1"/>
  <c r="M495" i="3" s="1"/>
  <c r="M520" i="3" a="1"/>
  <c r="M520" i="3" s="1"/>
  <c r="M54" i="3" a="1"/>
  <c r="M54" i="3" s="1"/>
  <c r="M55" i="3" a="1"/>
  <c r="M55" i="3" s="1"/>
  <c r="M48" i="3" a="1"/>
  <c r="M48" i="3" s="1"/>
  <c r="M49" i="3" a="1"/>
  <c r="M49" i="3" s="1"/>
  <c r="M47" i="3" a="1"/>
  <c r="M47" i="3" s="1"/>
  <c r="S29" i="3"/>
  <c r="S59" i="3" a="1"/>
  <c r="S59" i="3" s="1"/>
  <c r="S89" i="3" a="1"/>
  <c r="S89" i="3" s="1"/>
  <c r="S82" i="3" a="1"/>
  <c r="S82" i="3" s="1"/>
  <c r="S60" i="3" a="1"/>
  <c r="S60" i="3" s="1"/>
  <c r="S72" i="3" a="1"/>
  <c r="S72" i="3" s="1"/>
  <c r="S80" i="3" a="1"/>
  <c r="S80" i="3" s="1"/>
  <c r="S67" i="3" a="1"/>
  <c r="S67" i="3" s="1"/>
  <c r="S57" i="3" a="1"/>
  <c r="S57" i="3" s="1"/>
  <c r="S62" i="3" a="1"/>
  <c r="S62" i="3" s="1"/>
  <c r="S63" i="3" a="1"/>
  <c r="S63" i="3" s="1"/>
  <c r="S58" i="3" a="1"/>
  <c r="S58" i="3" s="1"/>
  <c r="S64" i="3" a="1"/>
  <c r="S64" i="3" s="1"/>
  <c r="S70" i="3" a="1"/>
  <c r="S70" i="3" s="1"/>
  <c r="S79" i="3" a="1"/>
  <c r="S79" i="3" s="1"/>
  <c r="S102" i="3" a="1"/>
  <c r="S102" i="3" s="1"/>
  <c r="S109" i="3" a="1"/>
  <c r="S109" i="3" s="1"/>
  <c r="S112" i="3" a="1"/>
  <c r="S112" i="3" s="1"/>
  <c r="S129" i="3" a="1"/>
  <c r="S129" i="3" s="1"/>
  <c r="S133" i="3" a="1"/>
  <c r="S133" i="3" s="1"/>
  <c r="S149" i="3" a="1"/>
  <c r="S149" i="3" s="1"/>
  <c r="S167" i="3" a="1"/>
  <c r="S167" i="3" s="1"/>
  <c r="S85" i="3" a="1"/>
  <c r="S85" i="3" s="1"/>
  <c r="S114" i="3" a="1"/>
  <c r="S114" i="3" s="1"/>
  <c r="S122" i="3" a="1"/>
  <c r="S122" i="3" s="1"/>
  <c r="S88" i="3" a="1"/>
  <c r="S88" i="3" s="1"/>
  <c r="S95" i="3" a="1"/>
  <c r="S95" i="3" s="1"/>
  <c r="S103" i="3" a="1"/>
  <c r="S103" i="3" s="1"/>
  <c r="S123" i="3" a="1"/>
  <c r="S123" i="3" s="1"/>
  <c r="S130" i="3" a="1"/>
  <c r="S130" i="3" s="1"/>
  <c r="S94" i="3" a="1"/>
  <c r="S94" i="3" s="1"/>
  <c r="S119" i="3" a="1"/>
  <c r="S119" i="3" s="1"/>
  <c r="S69" i="3" a="1"/>
  <c r="S69" i="3" s="1"/>
  <c r="S75" i="3" a="1"/>
  <c r="S75" i="3" s="1"/>
  <c r="S84" i="3" a="1"/>
  <c r="S84" i="3" s="1"/>
  <c r="S104" i="3" a="1"/>
  <c r="S104" i="3" s="1"/>
  <c r="S124" i="3" a="1"/>
  <c r="S124" i="3" s="1"/>
  <c r="S65" i="3" a="1"/>
  <c r="S65" i="3" s="1"/>
  <c r="S83" i="3" a="1"/>
  <c r="S83" i="3" s="1"/>
  <c r="S90" i="3" a="1"/>
  <c r="S90" i="3" s="1"/>
  <c r="S108" i="3" a="1"/>
  <c r="S108" i="3" s="1"/>
  <c r="S87" i="3" a="1"/>
  <c r="S87" i="3" s="1"/>
  <c r="S93" i="3" a="1"/>
  <c r="S93" i="3" s="1"/>
  <c r="S113" i="3" a="1"/>
  <c r="S113" i="3" s="1"/>
  <c r="S74" i="3" a="1"/>
  <c r="S74" i="3" s="1"/>
  <c r="S105" i="3" a="1"/>
  <c r="S105" i="3" s="1"/>
  <c r="S110" i="3" a="1"/>
  <c r="S110" i="3" s="1"/>
  <c r="S117" i="3" a="1"/>
  <c r="S117" i="3" s="1"/>
  <c r="S120" i="3" a="1"/>
  <c r="S120" i="3" s="1"/>
  <c r="S68" i="3" a="1"/>
  <c r="S68" i="3" s="1"/>
  <c r="S77" i="3" a="1"/>
  <c r="S77" i="3" s="1"/>
  <c r="S92" i="3" a="1"/>
  <c r="S92" i="3" s="1"/>
  <c r="S97" i="3" a="1"/>
  <c r="S97" i="3" s="1"/>
  <c r="S98" i="3" a="1"/>
  <c r="S98" i="3" s="1"/>
  <c r="S99" i="3" a="1"/>
  <c r="S99" i="3" s="1"/>
  <c r="S100" i="3" a="1"/>
  <c r="S100" i="3" s="1"/>
  <c r="S115" i="3" a="1"/>
  <c r="S115" i="3" s="1"/>
  <c r="S73" i="3" a="1"/>
  <c r="S73" i="3" s="1"/>
  <c r="S78" i="3" a="1"/>
  <c r="S78" i="3" s="1"/>
  <c r="S138" i="3" a="1"/>
  <c r="S138" i="3" s="1"/>
  <c r="S148" i="3" a="1"/>
  <c r="S148" i="3" s="1"/>
  <c r="S170" i="3" a="1"/>
  <c r="S170" i="3" s="1"/>
  <c r="S179" i="3" a="1"/>
  <c r="S179" i="3" s="1"/>
  <c r="S185" i="3" a="1"/>
  <c r="S185" i="3" s="1"/>
  <c r="S205" i="3" a="1"/>
  <c r="S205" i="3" s="1"/>
  <c r="S210" i="3" a="1"/>
  <c r="S210" i="3" s="1"/>
  <c r="S215" i="3" a="1"/>
  <c r="S215" i="3" s="1"/>
  <c r="S222" i="3" a="1"/>
  <c r="S222" i="3" s="1"/>
  <c r="S228" i="3" a="1"/>
  <c r="S228" i="3" s="1"/>
  <c r="S153" i="3" a="1"/>
  <c r="S153" i="3" s="1"/>
  <c r="S155" i="3" a="1"/>
  <c r="S155" i="3" s="1"/>
  <c r="S160" i="3" a="1"/>
  <c r="S160" i="3" s="1"/>
  <c r="S175" i="3" a="1"/>
  <c r="S175" i="3" s="1"/>
  <c r="S198" i="3" a="1"/>
  <c r="S198" i="3" s="1"/>
  <c r="S107" i="3" a="1"/>
  <c r="S107" i="3" s="1"/>
  <c r="S127" i="3" a="1"/>
  <c r="S127" i="3" s="1"/>
  <c r="S134" i="3" a="1"/>
  <c r="S134" i="3" s="1"/>
  <c r="S143" i="3" a="1"/>
  <c r="S143" i="3" s="1"/>
  <c r="S165" i="3" a="1"/>
  <c r="S165" i="3" s="1"/>
  <c r="S182" i="3" a="1"/>
  <c r="S182" i="3" s="1"/>
  <c r="S184" i="3" a="1"/>
  <c r="S184" i="3" s="1"/>
  <c r="S187" i="3" a="1"/>
  <c r="S187" i="3" s="1"/>
  <c r="S154" i="3" a="1"/>
  <c r="S154" i="3" s="1"/>
  <c r="S159" i="3" a="1"/>
  <c r="S159" i="3" s="1"/>
  <c r="S172" i="3" a="1"/>
  <c r="S172" i="3" s="1"/>
  <c r="S180" i="3" a="1"/>
  <c r="S180" i="3" s="1"/>
  <c r="S140" i="3" a="1"/>
  <c r="S140" i="3" s="1"/>
  <c r="S145" i="3" a="1"/>
  <c r="S145" i="3" s="1"/>
  <c r="S152" i="3" a="1"/>
  <c r="S152" i="3" s="1"/>
  <c r="S169" i="3" a="1"/>
  <c r="S169" i="3" s="1"/>
  <c r="S118" i="3" a="1"/>
  <c r="S118" i="3" s="1"/>
  <c r="S128" i="3" a="1"/>
  <c r="S128" i="3" s="1"/>
  <c r="S147" i="3" a="1"/>
  <c r="S147" i="3" s="1"/>
  <c r="S158" i="3" a="1"/>
  <c r="S158" i="3" s="1"/>
  <c r="S125" i="3" a="1"/>
  <c r="S125" i="3" s="1"/>
  <c r="S137" i="3" a="1"/>
  <c r="S137" i="3" s="1"/>
  <c r="S150" i="3" a="1"/>
  <c r="S150" i="3" s="1"/>
  <c r="S164" i="3" a="1"/>
  <c r="S164" i="3" s="1"/>
  <c r="S173" i="3" a="1"/>
  <c r="S173" i="3" s="1"/>
  <c r="S177" i="3" a="1"/>
  <c r="S177" i="3" s="1"/>
  <c r="S135" i="3" a="1"/>
  <c r="S135" i="3" s="1"/>
  <c r="S139" i="3" a="1"/>
  <c r="S139" i="3" s="1"/>
  <c r="S142" i="3" a="1"/>
  <c r="S142" i="3" s="1"/>
  <c r="S144" i="3" a="1"/>
  <c r="S144" i="3" s="1"/>
  <c r="S157" i="3" a="1"/>
  <c r="S157" i="3" s="1"/>
  <c r="S163" i="3" a="1"/>
  <c r="S163" i="3" s="1"/>
  <c r="S178" i="3" a="1"/>
  <c r="S178" i="3" s="1"/>
  <c r="S183" i="3" a="1"/>
  <c r="S183" i="3" s="1"/>
  <c r="S132" i="3" a="1"/>
  <c r="S132" i="3" s="1"/>
  <c r="S230" i="3" a="1"/>
  <c r="S230" i="3" s="1"/>
  <c r="S255" i="3" a="1"/>
  <c r="S255" i="3" s="1"/>
  <c r="S258" i="3" a="1"/>
  <c r="S258" i="3" s="1"/>
  <c r="S264" i="3" a="1"/>
  <c r="S264" i="3" s="1"/>
  <c r="S267" i="3" a="1"/>
  <c r="S267" i="3" s="1"/>
  <c r="S270" i="3" a="1"/>
  <c r="S270" i="3" s="1"/>
  <c r="S275" i="3" a="1"/>
  <c r="S275" i="3" s="1"/>
  <c r="S277" i="3" a="1"/>
  <c r="S277" i="3" s="1"/>
  <c r="S278" i="3" a="1"/>
  <c r="S278" i="3" s="1"/>
  <c r="S279" i="3" a="1"/>
  <c r="S279" i="3" s="1"/>
  <c r="S280" i="3" a="1"/>
  <c r="S280" i="3" s="1"/>
  <c r="S282" i="3" a="1"/>
  <c r="S282" i="3" s="1"/>
  <c r="S283" i="3" a="1"/>
  <c r="S283" i="3" s="1"/>
  <c r="S284" i="3" a="1"/>
  <c r="S284" i="3" s="1"/>
  <c r="S285" i="3" a="1"/>
  <c r="S285" i="3" s="1"/>
  <c r="S294" i="3" a="1"/>
  <c r="S294" i="3" s="1"/>
  <c r="S174" i="3" a="1"/>
  <c r="S174" i="3" s="1"/>
  <c r="S203" i="3" a="1"/>
  <c r="S203" i="3" s="1"/>
  <c r="S208" i="3" a="1"/>
  <c r="S208" i="3" s="1"/>
  <c r="S213" i="3" a="1"/>
  <c r="S213" i="3" s="1"/>
  <c r="S217" i="3" a="1"/>
  <c r="S217" i="3" s="1"/>
  <c r="S219" i="3" a="1"/>
  <c r="S219" i="3" s="1"/>
  <c r="S189" i="3" a="1"/>
  <c r="S189" i="3" s="1"/>
  <c r="S190" i="3" a="1"/>
  <c r="S190" i="3" s="1"/>
  <c r="S192" i="3" a="1"/>
  <c r="S192" i="3" s="1"/>
  <c r="S195" i="3" a="1"/>
  <c r="S195" i="3" s="1"/>
  <c r="S233" i="3" a="1"/>
  <c r="S233" i="3" s="1"/>
  <c r="S235" i="3" a="1"/>
  <c r="S235" i="3" s="1"/>
  <c r="S238" i="3" a="1"/>
  <c r="S238" i="3" s="1"/>
  <c r="S197" i="3" a="1"/>
  <c r="S197" i="3" s="1"/>
  <c r="S224" i="3" a="1"/>
  <c r="S224" i="3" s="1"/>
  <c r="S243" i="3" a="1"/>
  <c r="S243" i="3" s="1"/>
  <c r="S249" i="3" a="1"/>
  <c r="S249" i="3" s="1"/>
  <c r="S200" i="3" a="1"/>
  <c r="S200" i="3" s="1"/>
  <c r="S248" i="3" a="1"/>
  <c r="S248" i="3" s="1"/>
  <c r="S162" i="3" a="1"/>
  <c r="S162" i="3" s="1"/>
  <c r="S193" i="3" a="1"/>
  <c r="S193" i="3" s="1"/>
  <c r="S202" i="3" a="1"/>
  <c r="S202" i="3" s="1"/>
  <c r="S212" i="3" a="1"/>
  <c r="S212" i="3" s="1"/>
  <c r="S218" i="3" a="1"/>
  <c r="S218" i="3" s="1"/>
  <c r="S220" i="3" a="1"/>
  <c r="S220" i="3" s="1"/>
  <c r="S245" i="3" a="1"/>
  <c r="S245" i="3" s="1"/>
  <c r="S209" i="3" a="1"/>
  <c r="S209" i="3" s="1"/>
  <c r="S229" i="3" a="1"/>
  <c r="S229" i="3" s="1"/>
  <c r="S239" i="3" a="1"/>
  <c r="S239" i="3" s="1"/>
  <c r="S188" i="3" a="1"/>
  <c r="S188" i="3" s="1"/>
  <c r="S207" i="3" a="1"/>
  <c r="S207" i="3" s="1"/>
  <c r="S214" i="3" a="1"/>
  <c r="S214" i="3" s="1"/>
  <c r="S204" i="3" a="1"/>
  <c r="S204" i="3" s="1"/>
  <c r="S227" i="3" a="1"/>
  <c r="S227" i="3" s="1"/>
  <c r="S234" i="3" a="1"/>
  <c r="S234" i="3" s="1"/>
  <c r="S194" i="3" a="1"/>
  <c r="S194" i="3" s="1"/>
  <c r="S225" i="3" a="1"/>
  <c r="S225" i="3" s="1"/>
  <c r="S262" i="3" a="1"/>
  <c r="S262" i="3" s="1"/>
  <c r="S269" i="3" a="1"/>
  <c r="S269" i="3" s="1"/>
  <c r="S272" i="3" a="1"/>
  <c r="S272" i="3" s="1"/>
  <c r="S287" i="3" a="1"/>
  <c r="S287" i="3" s="1"/>
  <c r="S314" i="3" a="1"/>
  <c r="S314" i="3" s="1"/>
  <c r="S357" i="3" a="1"/>
  <c r="S357" i="3" s="1"/>
  <c r="S302" i="3" a="1"/>
  <c r="S302" i="3" s="1"/>
  <c r="S310" i="3" a="1"/>
  <c r="S310" i="3" s="1"/>
  <c r="S315" i="3" a="1"/>
  <c r="S315" i="3" s="1"/>
  <c r="S263" i="3" a="1"/>
  <c r="S263" i="3" s="1"/>
  <c r="S292" i="3" a="1"/>
  <c r="S292" i="3" s="1"/>
  <c r="S300" i="3" a="1"/>
  <c r="S300" i="3" s="1"/>
  <c r="S232" i="3" a="1"/>
  <c r="S232" i="3" s="1"/>
  <c r="S237" i="3" a="1"/>
  <c r="S237" i="3" s="1"/>
  <c r="S242" i="3" a="1"/>
  <c r="S242" i="3" s="1"/>
  <c r="S274" i="3" a="1"/>
  <c r="S274" i="3" s="1"/>
  <c r="S288" i="3" a="1"/>
  <c r="S288" i="3" s="1"/>
  <c r="S298" i="3" a="1"/>
  <c r="S298" i="3" s="1"/>
  <c r="S305" i="3" a="1"/>
  <c r="S305" i="3" s="1"/>
  <c r="S199" i="3" a="1"/>
  <c r="S199" i="3" s="1"/>
  <c r="S223" i="3" a="1"/>
  <c r="S223" i="3" s="1"/>
  <c r="S254" i="3" a="1"/>
  <c r="S254" i="3" s="1"/>
  <c r="S265" i="3" a="1"/>
  <c r="S265" i="3" s="1"/>
  <c r="S244" i="3" a="1"/>
  <c r="S244" i="3" s="1"/>
  <c r="S289" i="3" a="1"/>
  <c r="S289" i="3" s="1"/>
  <c r="S293" i="3" a="1"/>
  <c r="S293" i="3" s="1"/>
  <c r="S303" i="3" a="1"/>
  <c r="S303" i="3" s="1"/>
  <c r="S307" i="3" a="1"/>
  <c r="S307" i="3" s="1"/>
  <c r="S250" i="3" a="1"/>
  <c r="S250" i="3" s="1"/>
  <c r="S253" i="3" a="1"/>
  <c r="S253" i="3" s="1"/>
  <c r="S259" i="3" a="1"/>
  <c r="S259" i="3" s="1"/>
  <c r="S257" i="3" a="1"/>
  <c r="S257" i="3" s="1"/>
  <c r="S273" i="3" a="1"/>
  <c r="S273" i="3" s="1"/>
  <c r="S247" i="3" a="1"/>
  <c r="S247" i="3" s="1"/>
  <c r="S260" i="3" a="1"/>
  <c r="S260" i="3" s="1"/>
  <c r="S290" i="3" a="1"/>
  <c r="S290" i="3" s="1"/>
  <c r="S299" i="3" a="1"/>
  <c r="S299" i="3" s="1"/>
  <c r="S168" i="3" a="1"/>
  <c r="S168" i="3" s="1"/>
  <c r="S240" i="3" a="1"/>
  <c r="S240" i="3" s="1"/>
  <c r="S252" i="3" a="1"/>
  <c r="S252" i="3" s="1"/>
  <c r="S268" i="3" a="1"/>
  <c r="S268" i="3" s="1"/>
  <c r="S297" i="3" a="1"/>
  <c r="S297" i="3" s="1"/>
  <c r="S308" i="3" a="1"/>
  <c r="S308" i="3" s="1"/>
  <c r="S317" i="3" a="1"/>
  <c r="S317" i="3" s="1"/>
  <c r="S327" i="3" a="1"/>
  <c r="S327" i="3" s="1"/>
  <c r="S343" i="3" a="1"/>
  <c r="S343" i="3" s="1"/>
  <c r="S358" i="3" a="1"/>
  <c r="S358" i="3" s="1"/>
  <c r="S380" i="3" a="1"/>
  <c r="S380" i="3" s="1"/>
  <c r="S385" i="3" a="1"/>
  <c r="S385" i="3" s="1"/>
  <c r="S392" i="3" a="1"/>
  <c r="S392" i="3" s="1"/>
  <c r="S398" i="3" a="1"/>
  <c r="S398" i="3" s="1"/>
  <c r="S420" i="3" a="1"/>
  <c r="S420" i="3" s="1"/>
  <c r="S304" i="3" a="1"/>
  <c r="S304" i="3" s="1"/>
  <c r="S339" i="3" a="1"/>
  <c r="S339" i="3" s="1"/>
  <c r="S350" i="3" a="1"/>
  <c r="S350" i="3" s="1"/>
  <c r="S355" i="3" a="1"/>
  <c r="S355" i="3" s="1"/>
  <c r="S370" i="3" a="1"/>
  <c r="S370" i="3" s="1"/>
  <c r="S325" i="3" a="1"/>
  <c r="S325" i="3" s="1"/>
  <c r="S334" i="3" a="1"/>
  <c r="S334" i="3" s="1"/>
  <c r="S360" i="3" a="1"/>
  <c r="S360" i="3" s="1"/>
  <c r="S375" i="3" a="1"/>
  <c r="S375" i="3" s="1"/>
  <c r="S295" i="3" a="1"/>
  <c r="S295" i="3" s="1"/>
  <c r="S319" i="3" a="1"/>
  <c r="S319" i="3" s="1"/>
  <c r="S322" i="3" a="1"/>
  <c r="S322" i="3" s="1"/>
  <c r="S332" i="3" a="1"/>
  <c r="S332" i="3" s="1"/>
  <c r="S309" i="3" a="1"/>
  <c r="S309" i="3" s="1"/>
  <c r="S320" i="3" a="1"/>
  <c r="S320" i="3" s="1"/>
  <c r="S330" i="3" a="1"/>
  <c r="S330" i="3" s="1"/>
  <c r="S352" i="3" a="1"/>
  <c r="S352" i="3" s="1"/>
  <c r="S362" i="3" a="1"/>
  <c r="S362" i="3" s="1"/>
  <c r="S368" i="3" a="1"/>
  <c r="S368" i="3" s="1"/>
  <c r="S369" i="3" a="1"/>
  <c r="S369" i="3" s="1"/>
  <c r="S313" i="3" a="1"/>
  <c r="S313" i="3" s="1"/>
  <c r="S323" i="3" a="1"/>
  <c r="S323" i="3" s="1"/>
  <c r="S337" i="3" a="1"/>
  <c r="S337" i="3" s="1"/>
  <c r="S340" i="3" a="1"/>
  <c r="S340" i="3" s="1"/>
  <c r="S367" i="3" a="1"/>
  <c r="S367" i="3" s="1"/>
  <c r="S328" i="3" a="1"/>
  <c r="S328" i="3" s="1"/>
  <c r="S353" i="3" a="1"/>
  <c r="S353" i="3" s="1"/>
  <c r="S318" i="3" a="1"/>
  <c r="S318" i="3" s="1"/>
  <c r="S335" i="3" a="1"/>
  <c r="S335" i="3" s="1"/>
  <c r="S354" i="3" a="1"/>
  <c r="S354" i="3" s="1"/>
  <c r="S359" i="3" a="1"/>
  <c r="S359" i="3" s="1"/>
  <c r="S365" i="3" a="1"/>
  <c r="S365" i="3" s="1"/>
  <c r="S324" i="3" a="1"/>
  <c r="S324" i="3" s="1"/>
  <c r="S333" i="3" a="1"/>
  <c r="S333" i="3" s="1"/>
  <c r="S312" i="3" a="1"/>
  <c r="S312" i="3" s="1"/>
  <c r="S338" i="3" a="1"/>
  <c r="S338" i="3" s="1"/>
  <c r="S347" i="3" a="1"/>
  <c r="S347" i="3" s="1"/>
  <c r="S348" i="3" a="1"/>
  <c r="S348" i="3" s="1"/>
  <c r="S364" i="3" a="1"/>
  <c r="S364" i="3" s="1"/>
  <c r="S363" i="3" a="1"/>
  <c r="S363" i="3" s="1"/>
  <c r="S394" i="3" a="1"/>
  <c r="S394" i="3" s="1"/>
  <c r="S419" i="3" a="1"/>
  <c r="S419" i="3" s="1"/>
  <c r="S453" i="3" a="1"/>
  <c r="S453" i="3" s="1"/>
  <c r="S459" i="3" a="1"/>
  <c r="S459" i="3" s="1"/>
  <c r="S460" i="3" a="1"/>
  <c r="S460" i="3" s="1"/>
  <c r="S465" i="3" a="1"/>
  <c r="S465" i="3" s="1"/>
  <c r="S474" i="3" a="1"/>
  <c r="S474" i="3" s="1"/>
  <c r="S483" i="3" a="1"/>
  <c r="S483" i="3" s="1"/>
  <c r="S342" i="3" a="1"/>
  <c r="S342" i="3" s="1"/>
  <c r="S378" i="3" a="1"/>
  <c r="S378" i="3" s="1"/>
  <c r="S409" i="3" a="1"/>
  <c r="S409" i="3" s="1"/>
  <c r="S418" i="3" a="1"/>
  <c r="S418" i="3" s="1"/>
  <c r="S427" i="3" a="1"/>
  <c r="S427" i="3" s="1"/>
  <c r="S434" i="3" a="1"/>
  <c r="S434" i="3" s="1"/>
  <c r="S435" i="3" a="1"/>
  <c r="S435" i="3" s="1"/>
  <c r="S379" i="3" a="1"/>
  <c r="S379" i="3" s="1"/>
  <c r="S383" i="3" a="1"/>
  <c r="S383" i="3" s="1"/>
  <c r="S399" i="3" a="1"/>
  <c r="S399" i="3" s="1"/>
  <c r="S402" i="3" a="1"/>
  <c r="S402" i="3" s="1"/>
  <c r="S412" i="3" a="1"/>
  <c r="S412" i="3" s="1"/>
  <c r="S349" i="3" a="1"/>
  <c r="S349" i="3" s="1"/>
  <c r="S377" i="3" a="1"/>
  <c r="S377" i="3" s="1"/>
  <c r="S417" i="3" a="1"/>
  <c r="S417" i="3" s="1"/>
  <c r="S388" i="3" a="1"/>
  <c r="S388" i="3" s="1"/>
  <c r="S432" i="3" a="1"/>
  <c r="S432" i="3" s="1"/>
  <c r="S344" i="3" a="1"/>
  <c r="S344" i="3" s="1"/>
  <c r="S393" i="3" a="1"/>
  <c r="S393" i="3" s="1"/>
  <c r="S395" i="3" a="1"/>
  <c r="S395" i="3" s="1"/>
  <c r="S423" i="3" a="1"/>
  <c r="S423" i="3" s="1"/>
  <c r="S424" i="3" a="1"/>
  <c r="S424" i="3" s="1"/>
  <c r="S425" i="3" a="1"/>
  <c r="S425" i="3" s="1"/>
  <c r="S329" i="3" a="1"/>
  <c r="S329" i="3" s="1"/>
  <c r="S373" i="3" a="1"/>
  <c r="S373" i="3" s="1"/>
  <c r="S390" i="3" a="1"/>
  <c r="S390" i="3" s="1"/>
  <c r="S405" i="3" a="1"/>
  <c r="S405" i="3" s="1"/>
  <c r="S408" i="3" a="1"/>
  <c r="S408" i="3" s="1"/>
  <c r="S415" i="3" a="1"/>
  <c r="S415" i="3" s="1"/>
  <c r="S422" i="3" a="1"/>
  <c r="S422" i="3" s="1"/>
  <c r="S345" i="3" a="1"/>
  <c r="S345" i="3" s="1"/>
  <c r="S397" i="3" a="1"/>
  <c r="S397" i="3" s="1"/>
  <c r="S404" i="3" a="1"/>
  <c r="S404" i="3" s="1"/>
  <c r="S374" i="3" a="1"/>
  <c r="S374" i="3" s="1"/>
  <c r="S384" i="3" a="1"/>
  <c r="S384" i="3" s="1"/>
  <c r="S414" i="3" a="1"/>
  <c r="S414" i="3" s="1"/>
  <c r="S372" i="3" a="1"/>
  <c r="S372" i="3" s="1"/>
  <c r="S382" i="3" a="1"/>
  <c r="S382" i="3" s="1"/>
  <c r="S387" i="3" a="1"/>
  <c r="S387" i="3" s="1"/>
  <c r="S389" i="3" a="1"/>
  <c r="S389" i="3" s="1"/>
  <c r="S410" i="3" a="1"/>
  <c r="S410" i="3" s="1"/>
  <c r="S400" i="3" a="1"/>
  <c r="S400" i="3" s="1"/>
  <c r="S407" i="3" a="1"/>
  <c r="S407" i="3" s="1"/>
  <c r="S413" i="3" a="1"/>
  <c r="S413" i="3" s="1"/>
  <c r="S438" i="3" a="1"/>
  <c r="S438" i="3" s="1"/>
  <c r="S449" i="3" a="1"/>
  <c r="S449" i="3" s="1"/>
  <c r="S458" i="3" a="1"/>
  <c r="S458" i="3" s="1"/>
  <c r="S472" i="3" a="1"/>
  <c r="S472" i="3" s="1"/>
  <c r="S484" i="3" a="1"/>
  <c r="S484" i="3" s="1"/>
  <c r="S487" i="3" a="1"/>
  <c r="S487" i="3" s="1"/>
  <c r="S445" i="3" a="1"/>
  <c r="S445" i="3" s="1"/>
  <c r="S480" i="3" a="1"/>
  <c r="S480" i="3" s="1"/>
  <c r="S493" i="3" a="1"/>
  <c r="S493" i="3" s="1"/>
  <c r="S494" i="3" a="1"/>
  <c r="S494" i="3" s="1"/>
  <c r="S495" i="3" a="1"/>
  <c r="S495" i="3" s="1"/>
  <c r="S497" i="3" a="1"/>
  <c r="S497" i="3" s="1"/>
  <c r="S503" i="3" a="1"/>
  <c r="S503" i="3" s="1"/>
  <c r="S509" i="3" a="1"/>
  <c r="S509" i="3" s="1"/>
  <c r="S515" i="3" a="1"/>
  <c r="S515" i="3" s="1"/>
  <c r="S452" i="3" a="1"/>
  <c r="S452" i="3" s="1"/>
  <c r="S455" i="3" a="1"/>
  <c r="S455" i="3" s="1"/>
  <c r="S467" i="3" a="1"/>
  <c r="S467" i="3" s="1"/>
  <c r="S485" i="3" a="1"/>
  <c r="S485" i="3" s="1"/>
  <c r="S492" i="3" a="1"/>
  <c r="S492" i="3" s="1"/>
  <c r="S528" i="3" a="1"/>
  <c r="S528" i="3" s="1"/>
  <c r="S439" i="3" a="1"/>
  <c r="S439" i="3" s="1"/>
  <c r="S448" i="3" a="1"/>
  <c r="S448" i="3" s="1"/>
  <c r="S462" i="3" a="1"/>
  <c r="S462" i="3" s="1"/>
  <c r="S469" i="3" a="1"/>
  <c r="S469" i="3" s="1"/>
  <c r="S477" i="3" a="1"/>
  <c r="S477" i="3" s="1"/>
  <c r="S502" i="3" a="1"/>
  <c r="S502" i="3" s="1"/>
  <c r="S444" i="3" a="1"/>
  <c r="S444" i="3" s="1"/>
  <c r="S457" i="3" a="1"/>
  <c r="S457" i="3" s="1"/>
  <c r="S464" i="3" a="1"/>
  <c r="S464" i="3" s="1"/>
  <c r="S475" i="3" a="1"/>
  <c r="S475" i="3" s="1"/>
  <c r="S440" i="3" a="1"/>
  <c r="S440" i="3" s="1"/>
  <c r="S447" i="3" a="1"/>
  <c r="S447" i="3" s="1"/>
  <c r="S473" i="3" a="1"/>
  <c r="S473" i="3" s="1"/>
  <c r="S479" i="3" a="1"/>
  <c r="S479" i="3" s="1"/>
  <c r="S482" i="3" a="1"/>
  <c r="S482" i="3" s="1"/>
  <c r="S490" i="3" a="1"/>
  <c r="S490" i="3" s="1"/>
  <c r="S443" i="3" a="1"/>
  <c r="S443" i="3" s="1"/>
  <c r="S428" i="3" a="1"/>
  <c r="S428" i="3" s="1"/>
  <c r="S433" i="3" a="1"/>
  <c r="S433" i="3" s="1"/>
  <c r="S437" i="3" a="1"/>
  <c r="S437" i="3" s="1"/>
  <c r="S450" i="3" a="1"/>
  <c r="S450" i="3" s="1"/>
  <c r="S454" i="3" a="1"/>
  <c r="S454" i="3" s="1"/>
  <c r="S463" i="3" a="1"/>
  <c r="S463" i="3" s="1"/>
  <c r="S489" i="3" a="1"/>
  <c r="S489" i="3" s="1"/>
  <c r="S403" i="3" a="1"/>
  <c r="S403" i="3" s="1"/>
  <c r="S429" i="3" a="1"/>
  <c r="S429" i="3" s="1"/>
  <c r="S468" i="3" a="1"/>
  <c r="S468" i="3" s="1"/>
  <c r="S478" i="3" a="1"/>
  <c r="S478" i="3" s="1"/>
  <c r="S488" i="3" a="1"/>
  <c r="S488" i="3" s="1"/>
  <c r="S524" i="3" a="1"/>
  <c r="S524" i="3" s="1"/>
  <c r="S545" i="3" a="1"/>
  <c r="S545" i="3" s="1"/>
  <c r="S517" i="3" a="1"/>
  <c r="S517" i="3" s="1"/>
  <c r="S525" i="3" a="1"/>
  <c r="S525" i="3" s="1"/>
  <c r="S540" i="3" a="1"/>
  <c r="S540" i="3" s="1"/>
  <c r="S518" i="3" a="1"/>
  <c r="S518" i="3" s="1"/>
  <c r="S530" i="3" a="1"/>
  <c r="S530" i="3" s="1"/>
  <c r="S535" i="3" a="1"/>
  <c r="S535" i="3" s="1"/>
  <c r="S49" i="3" a="1"/>
  <c r="S49" i="3" s="1"/>
  <c r="S510" i="3" a="1"/>
  <c r="S510" i="3" s="1"/>
  <c r="S519" i="3" a="1"/>
  <c r="S519" i="3" s="1"/>
  <c r="S539" i="3" a="1"/>
  <c r="S539" i="3" s="1"/>
  <c r="S430" i="3" a="1"/>
  <c r="S430" i="3" s="1"/>
  <c r="S498" i="3" a="1"/>
  <c r="S498" i="3" s="1"/>
  <c r="S520" i="3" a="1"/>
  <c r="S520" i="3" s="1"/>
  <c r="S527" i="3" a="1"/>
  <c r="S527" i="3" s="1"/>
  <c r="S529" i="3" a="1"/>
  <c r="S529" i="3" s="1"/>
  <c r="S534" i="3" a="1"/>
  <c r="S534" i="3" s="1"/>
  <c r="S544" i="3" a="1"/>
  <c r="S544" i="3" s="1"/>
  <c r="S52" i="3" a="1"/>
  <c r="S52" i="3" s="1"/>
  <c r="S442" i="3" a="1"/>
  <c r="S442" i="3" s="1"/>
  <c r="S512" i="3" a="1"/>
  <c r="S512" i="3" s="1"/>
  <c r="S538" i="3" a="1"/>
  <c r="S538" i="3" s="1"/>
  <c r="S53" i="3" a="1"/>
  <c r="S53" i="3" s="1"/>
  <c r="S54" i="3" a="1"/>
  <c r="S54" i="3" s="1"/>
  <c r="S55" i="3" a="1"/>
  <c r="S55" i="3" s="1"/>
  <c r="S500" i="3" a="1"/>
  <c r="S500" i="3" s="1"/>
  <c r="S504" i="3" a="1"/>
  <c r="S504" i="3" s="1"/>
  <c r="S513" i="3" a="1"/>
  <c r="S513" i="3" s="1"/>
  <c r="S533" i="3" a="1"/>
  <c r="S533" i="3" s="1"/>
  <c r="S470" i="3" a="1"/>
  <c r="S470" i="3" s="1"/>
  <c r="S505" i="3" a="1"/>
  <c r="S505" i="3" s="1"/>
  <c r="S514" i="3" a="1"/>
  <c r="S514" i="3" s="1"/>
  <c r="S532" i="3" a="1"/>
  <c r="S532" i="3" s="1"/>
  <c r="S543" i="3" a="1"/>
  <c r="S543" i="3" s="1"/>
  <c r="S507" i="3" a="1"/>
  <c r="S507" i="3" s="1"/>
  <c r="S522" i="3" a="1"/>
  <c r="S522" i="3" s="1"/>
  <c r="S508" i="3" a="1"/>
  <c r="S508" i="3" s="1"/>
  <c r="S523" i="3" a="1"/>
  <c r="S523" i="3" s="1"/>
  <c r="S537" i="3" a="1"/>
  <c r="S537" i="3" s="1"/>
  <c r="S542" i="3" a="1"/>
  <c r="S542" i="3" s="1"/>
  <c r="S47" i="3" a="1"/>
  <c r="S47" i="3" s="1"/>
  <c r="S499" i="3" a="1"/>
  <c r="S499" i="3" s="1"/>
  <c r="S50" i="3" a="1"/>
  <c r="S50" i="3" s="1"/>
  <c r="S48" i="3" a="1"/>
  <c r="S48" i="3" s="1"/>
  <c r="Y29" i="3"/>
  <c r="Y57" i="3" a="1"/>
  <c r="Y57" i="3" s="1"/>
  <c r="Y62" i="3" a="1"/>
  <c r="Y62" i="3" s="1"/>
  <c r="Y78" i="3" a="1"/>
  <c r="Y78" i="3" s="1"/>
  <c r="Y87" i="3" a="1"/>
  <c r="Y87" i="3" s="1"/>
  <c r="Y63" i="3" a="1"/>
  <c r="Y63" i="3" s="1"/>
  <c r="Y69" i="3" a="1"/>
  <c r="Y69" i="3" s="1"/>
  <c r="Y77" i="3" a="1"/>
  <c r="Y77" i="3" s="1"/>
  <c r="Y74" i="3" a="1"/>
  <c r="Y74" i="3" s="1"/>
  <c r="Y64" i="3" a="1"/>
  <c r="Y64" i="3" s="1"/>
  <c r="Y58" i="3" a="1"/>
  <c r="Y58" i="3" s="1"/>
  <c r="Y65" i="3" a="1"/>
  <c r="Y65" i="3" s="1"/>
  <c r="Y59" i="3" a="1"/>
  <c r="Y59" i="3" s="1"/>
  <c r="Y60" i="3" a="1"/>
  <c r="Y60" i="3" s="1"/>
  <c r="Y67" i="3" a="1"/>
  <c r="Y67" i="3" s="1"/>
  <c r="Y84" i="3" a="1"/>
  <c r="Y84" i="3" s="1"/>
  <c r="Y94" i="3" a="1"/>
  <c r="Y94" i="3" s="1"/>
  <c r="Y108" i="3" a="1"/>
  <c r="Y108" i="3" s="1"/>
  <c r="Y125" i="3" a="1"/>
  <c r="Y125" i="3" s="1"/>
  <c r="Y132" i="3" a="1"/>
  <c r="Y132" i="3" s="1"/>
  <c r="Y144" i="3" a="1"/>
  <c r="Y144" i="3" s="1"/>
  <c r="Y148" i="3" a="1"/>
  <c r="Y148" i="3" s="1"/>
  <c r="Y168" i="3" a="1"/>
  <c r="Y168" i="3" s="1"/>
  <c r="Y90" i="3" a="1"/>
  <c r="Y90" i="3" s="1"/>
  <c r="Y105" i="3" a="1"/>
  <c r="Y105" i="3" s="1"/>
  <c r="Y68" i="3" a="1"/>
  <c r="Y68" i="3" s="1"/>
  <c r="Y83" i="3" a="1"/>
  <c r="Y83" i="3" s="1"/>
  <c r="Y97" i="3" a="1"/>
  <c r="Y97" i="3" s="1"/>
  <c r="Y98" i="3" a="1"/>
  <c r="Y98" i="3" s="1"/>
  <c r="Y99" i="3" a="1"/>
  <c r="Y99" i="3" s="1"/>
  <c r="Y100" i="3" a="1"/>
  <c r="Y100" i="3" s="1"/>
  <c r="Y110" i="3" a="1"/>
  <c r="Y110" i="3" s="1"/>
  <c r="Y113" i="3" a="1"/>
  <c r="Y113" i="3" s="1"/>
  <c r="Y117" i="3" a="1"/>
  <c r="Y117" i="3" s="1"/>
  <c r="Y120" i="3" a="1"/>
  <c r="Y120" i="3" s="1"/>
  <c r="Y70" i="3" a="1"/>
  <c r="Y70" i="3" s="1"/>
  <c r="Y93" i="3" a="1"/>
  <c r="Y93" i="3" s="1"/>
  <c r="Y82" i="3" a="1"/>
  <c r="Y82" i="3" s="1"/>
  <c r="Y92" i="3" a="1"/>
  <c r="Y92" i="3" s="1"/>
  <c r="Y115" i="3" a="1"/>
  <c r="Y115" i="3" s="1"/>
  <c r="Y127" i="3" a="1"/>
  <c r="Y127" i="3" s="1"/>
  <c r="Y73" i="3" a="1"/>
  <c r="Y73" i="3" s="1"/>
  <c r="Y89" i="3" a="1"/>
  <c r="Y89" i="3" s="1"/>
  <c r="Y102" i="3" a="1"/>
  <c r="Y102" i="3" s="1"/>
  <c r="Y107" i="3" a="1"/>
  <c r="Y107" i="3" s="1"/>
  <c r="Y118" i="3" a="1"/>
  <c r="Y118" i="3" s="1"/>
  <c r="Y75" i="3" a="1"/>
  <c r="Y75" i="3" s="1"/>
  <c r="Y109" i="3" a="1"/>
  <c r="Y109" i="3" s="1"/>
  <c r="Y122" i="3" a="1"/>
  <c r="Y122" i="3" s="1"/>
  <c r="Y72" i="3" a="1"/>
  <c r="Y72" i="3" s="1"/>
  <c r="Y79" i="3" a="1"/>
  <c r="Y79" i="3" s="1"/>
  <c r="Y103" i="3" a="1"/>
  <c r="Y103" i="3" s="1"/>
  <c r="Y112" i="3" a="1"/>
  <c r="Y112" i="3" s="1"/>
  <c r="Y85" i="3" a="1"/>
  <c r="Y85" i="3" s="1"/>
  <c r="Y114" i="3" a="1"/>
  <c r="Y114" i="3" s="1"/>
  <c r="Y88" i="3" a="1"/>
  <c r="Y88" i="3" s="1"/>
  <c r="Y95" i="3" a="1"/>
  <c r="Y95" i="3" s="1"/>
  <c r="Y119" i="3" a="1"/>
  <c r="Y119" i="3" s="1"/>
  <c r="Y143" i="3" a="1"/>
  <c r="Y143" i="3" s="1"/>
  <c r="Y172" i="3" a="1"/>
  <c r="Y172" i="3" s="1"/>
  <c r="Y184" i="3" a="1"/>
  <c r="Y184" i="3" s="1"/>
  <c r="Y192" i="3" a="1"/>
  <c r="Y192" i="3" s="1"/>
  <c r="Y203" i="3" a="1"/>
  <c r="Y203" i="3" s="1"/>
  <c r="Y240" i="3" a="1"/>
  <c r="Y240" i="3" s="1"/>
  <c r="Y145" i="3" a="1"/>
  <c r="Y145" i="3" s="1"/>
  <c r="Y147" i="3" a="1"/>
  <c r="Y147" i="3" s="1"/>
  <c r="Y165" i="3" a="1"/>
  <c r="Y165" i="3" s="1"/>
  <c r="Y180" i="3" a="1"/>
  <c r="Y180" i="3" s="1"/>
  <c r="Y130" i="3" a="1"/>
  <c r="Y130" i="3" s="1"/>
  <c r="Y140" i="3" a="1"/>
  <c r="Y140" i="3" s="1"/>
  <c r="Y150" i="3" a="1"/>
  <c r="Y150" i="3" s="1"/>
  <c r="Y152" i="3" a="1"/>
  <c r="Y152" i="3" s="1"/>
  <c r="Y154" i="3" a="1"/>
  <c r="Y154" i="3" s="1"/>
  <c r="Y159" i="3" a="1"/>
  <c r="Y159" i="3" s="1"/>
  <c r="Y169" i="3" a="1"/>
  <c r="Y169" i="3" s="1"/>
  <c r="Y177" i="3" a="1"/>
  <c r="Y177" i="3" s="1"/>
  <c r="Y193" i="3" a="1"/>
  <c r="Y193" i="3" s="1"/>
  <c r="Y137" i="3" a="1"/>
  <c r="Y137" i="3" s="1"/>
  <c r="Y142" i="3" a="1"/>
  <c r="Y142" i="3" s="1"/>
  <c r="Y173" i="3" a="1"/>
  <c r="Y173" i="3" s="1"/>
  <c r="Y135" i="3" a="1"/>
  <c r="Y135" i="3" s="1"/>
  <c r="Y139" i="3" a="1"/>
  <c r="Y139" i="3" s="1"/>
  <c r="Y158" i="3" a="1"/>
  <c r="Y158" i="3" s="1"/>
  <c r="Y178" i="3" a="1"/>
  <c r="Y178" i="3" s="1"/>
  <c r="Y183" i="3" a="1"/>
  <c r="Y183" i="3" s="1"/>
  <c r="Y164" i="3" a="1"/>
  <c r="Y164" i="3" s="1"/>
  <c r="Y174" i="3" a="1"/>
  <c r="Y174" i="3" s="1"/>
  <c r="Y129" i="3" a="1"/>
  <c r="Y129" i="3" s="1"/>
  <c r="Y157" i="3" a="1"/>
  <c r="Y157" i="3" s="1"/>
  <c r="Y163" i="3" a="1"/>
  <c r="Y163" i="3" s="1"/>
  <c r="Y170" i="3" a="1"/>
  <c r="Y170" i="3" s="1"/>
  <c r="Y123" i="3" a="1"/>
  <c r="Y123" i="3" s="1"/>
  <c r="Y133" i="3" a="1"/>
  <c r="Y133" i="3" s="1"/>
  <c r="Y179" i="3" a="1"/>
  <c r="Y179" i="3" s="1"/>
  <c r="Y153" i="3" a="1"/>
  <c r="Y153" i="3" s="1"/>
  <c r="Y162" i="3" a="1"/>
  <c r="Y162" i="3" s="1"/>
  <c r="Y80" i="3" a="1"/>
  <c r="Y80" i="3" s="1"/>
  <c r="Y104" i="3" a="1"/>
  <c r="Y104" i="3" s="1"/>
  <c r="Y167" i="3" a="1"/>
  <c r="Y167" i="3" s="1"/>
  <c r="Y175" i="3" a="1"/>
  <c r="Y175" i="3" s="1"/>
  <c r="Y128" i="3" a="1"/>
  <c r="Y128" i="3" s="1"/>
  <c r="Y138" i="3" a="1"/>
  <c r="Y138" i="3" s="1"/>
  <c r="Y197" i="3" a="1"/>
  <c r="Y197" i="3" s="1"/>
  <c r="Y200" i="3" a="1"/>
  <c r="Y200" i="3" s="1"/>
  <c r="Y205" i="3" a="1"/>
  <c r="Y205" i="3" s="1"/>
  <c r="Y212" i="3" a="1"/>
  <c r="Y212" i="3" s="1"/>
  <c r="Y222" i="3" a="1"/>
  <c r="Y222" i="3" s="1"/>
  <c r="Y224" i="3" a="1"/>
  <c r="Y224" i="3" s="1"/>
  <c r="Y275" i="3" a="1"/>
  <c r="Y275" i="3" s="1"/>
  <c r="Y277" i="3" a="1"/>
  <c r="Y277" i="3" s="1"/>
  <c r="Y278" i="3" a="1"/>
  <c r="Y278" i="3" s="1"/>
  <c r="Y279" i="3" a="1"/>
  <c r="Y279" i="3" s="1"/>
  <c r="Y280" i="3" a="1"/>
  <c r="Y280" i="3" s="1"/>
  <c r="Y282" i="3" a="1"/>
  <c r="Y282" i="3" s="1"/>
  <c r="Y283" i="3" a="1"/>
  <c r="Y283" i="3" s="1"/>
  <c r="Y284" i="3" a="1"/>
  <c r="Y284" i="3" s="1"/>
  <c r="Y160" i="3" a="1"/>
  <c r="Y160" i="3" s="1"/>
  <c r="Y220" i="3" a="1"/>
  <c r="Y220" i="3" s="1"/>
  <c r="Y124" i="3" a="1"/>
  <c r="Y124" i="3" s="1"/>
  <c r="Y202" i="3" a="1"/>
  <c r="Y202" i="3" s="1"/>
  <c r="Y207" i="3" a="1"/>
  <c r="Y207" i="3" s="1"/>
  <c r="Y229" i="3" a="1"/>
  <c r="Y229" i="3" s="1"/>
  <c r="Y239" i="3" a="1"/>
  <c r="Y239" i="3" s="1"/>
  <c r="Y198" i="3" a="1"/>
  <c r="Y198" i="3" s="1"/>
  <c r="Y214" i="3" a="1"/>
  <c r="Y214" i="3" s="1"/>
  <c r="Y218" i="3" a="1"/>
  <c r="Y218" i="3" s="1"/>
  <c r="Y234" i="3" a="1"/>
  <c r="Y234" i="3" s="1"/>
  <c r="Y245" i="3" a="1"/>
  <c r="Y245" i="3" s="1"/>
  <c r="Y248" i="3" a="1"/>
  <c r="Y248" i="3" s="1"/>
  <c r="Y194" i="3" a="1"/>
  <c r="Y194" i="3" s="1"/>
  <c r="Y209" i="3" a="1"/>
  <c r="Y209" i="3" s="1"/>
  <c r="Y227" i="3" a="1"/>
  <c r="Y227" i="3" s="1"/>
  <c r="Y225" i="3" a="1"/>
  <c r="Y225" i="3" s="1"/>
  <c r="Y232" i="3" a="1"/>
  <c r="Y232" i="3" s="1"/>
  <c r="Y237" i="3" a="1"/>
  <c r="Y237" i="3" s="1"/>
  <c r="Y242" i="3" a="1"/>
  <c r="Y242" i="3" s="1"/>
  <c r="Y247" i="3" a="1"/>
  <c r="Y247" i="3" s="1"/>
  <c r="Y134" i="3" a="1"/>
  <c r="Y134" i="3" s="1"/>
  <c r="Y190" i="3" a="1"/>
  <c r="Y190" i="3" s="1"/>
  <c r="Y204" i="3" a="1"/>
  <c r="Y204" i="3" s="1"/>
  <c r="Y223" i="3" a="1"/>
  <c r="Y223" i="3" s="1"/>
  <c r="Y244" i="3" a="1"/>
  <c r="Y244" i="3" s="1"/>
  <c r="Y195" i="3" a="1"/>
  <c r="Y195" i="3" s="1"/>
  <c r="Y199" i="3" a="1"/>
  <c r="Y199" i="3" s="1"/>
  <c r="Y213" i="3" a="1"/>
  <c r="Y213" i="3" s="1"/>
  <c r="Y219" i="3" a="1"/>
  <c r="Y219" i="3" s="1"/>
  <c r="Y149" i="3" a="1"/>
  <c r="Y149" i="3" s="1"/>
  <c r="Y182" i="3" a="1"/>
  <c r="Y182" i="3" s="1"/>
  <c r="Y217" i="3" a="1"/>
  <c r="Y217" i="3" s="1"/>
  <c r="Y228" i="3" a="1"/>
  <c r="Y228" i="3" s="1"/>
  <c r="Y230" i="3" a="1"/>
  <c r="Y230" i="3" s="1"/>
  <c r="Y189" i="3" a="1"/>
  <c r="Y189" i="3" s="1"/>
  <c r="Y208" i="3" a="1"/>
  <c r="Y208" i="3" s="1"/>
  <c r="Y235" i="3" a="1"/>
  <c r="Y235" i="3" s="1"/>
  <c r="Y185" i="3" a="1"/>
  <c r="Y185" i="3" s="1"/>
  <c r="Y210" i="3" a="1"/>
  <c r="Y210" i="3" s="1"/>
  <c r="Y215" i="3" a="1"/>
  <c r="Y215" i="3" s="1"/>
  <c r="Y238" i="3" a="1"/>
  <c r="Y238" i="3" s="1"/>
  <c r="Y257" i="3" a="1"/>
  <c r="Y257" i="3" s="1"/>
  <c r="Y258" i="3" a="1"/>
  <c r="Y258" i="3" s="1"/>
  <c r="Y265" i="3" a="1"/>
  <c r="Y265" i="3" s="1"/>
  <c r="Y293" i="3" a="1"/>
  <c r="Y293" i="3" s="1"/>
  <c r="Y312" i="3" a="1"/>
  <c r="Y312" i="3" s="1"/>
  <c r="Y317" i="3" a="1"/>
  <c r="Y317" i="3" s="1"/>
  <c r="Y342" i="3" a="1"/>
  <c r="Y342" i="3" s="1"/>
  <c r="Y354" i="3" a="1"/>
  <c r="Y354" i="3" s="1"/>
  <c r="Y289" i="3" a="1"/>
  <c r="Y289" i="3" s="1"/>
  <c r="Y303" i="3" a="1"/>
  <c r="Y303" i="3" s="1"/>
  <c r="Y307" i="3" a="1"/>
  <c r="Y307" i="3" s="1"/>
  <c r="Y318" i="3" a="1"/>
  <c r="Y318" i="3" s="1"/>
  <c r="Y252" i="3" a="1"/>
  <c r="Y252" i="3" s="1"/>
  <c r="Y253" i="3" a="1"/>
  <c r="Y253" i="3" s="1"/>
  <c r="Y259" i="3" a="1"/>
  <c r="Y259" i="3" s="1"/>
  <c r="Y273" i="3" a="1"/>
  <c r="Y273" i="3" s="1"/>
  <c r="Y260" i="3" a="1"/>
  <c r="Y260" i="3" s="1"/>
  <c r="Y267" i="3" a="1"/>
  <c r="Y267" i="3" s="1"/>
  <c r="Y294" i="3" a="1"/>
  <c r="Y294" i="3" s="1"/>
  <c r="Y187" i="3" a="1"/>
  <c r="Y187" i="3" s="1"/>
  <c r="Y290" i="3" a="1"/>
  <c r="Y290" i="3" s="1"/>
  <c r="Y299" i="3" a="1"/>
  <c r="Y299" i="3" s="1"/>
  <c r="Y188" i="3" a="1"/>
  <c r="Y188" i="3" s="1"/>
  <c r="Y249" i="3" a="1"/>
  <c r="Y249" i="3" s="1"/>
  <c r="Y268" i="3" a="1"/>
  <c r="Y268" i="3" s="1"/>
  <c r="Y285" i="3" a="1"/>
  <c r="Y285" i="3" s="1"/>
  <c r="Y297" i="3" a="1"/>
  <c r="Y297" i="3" s="1"/>
  <c r="Y309" i="3" a="1"/>
  <c r="Y309" i="3" s="1"/>
  <c r="Y233" i="3" a="1"/>
  <c r="Y233" i="3" s="1"/>
  <c r="Y269" i="3" a="1"/>
  <c r="Y269" i="3" s="1"/>
  <c r="Y304" i="3" a="1"/>
  <c r="Y304" i="3" s="1"/>
  <c r="Y155" i="3" a="1"/>
  <c r="Y155" i="3" s="1"/>
  <c r="Y255" i="3" a="1"/>
  <c r="Y255" i="3" s="1"/>
  <c r="Y262" i="3" a="1"/>
  <c r="Y262" i="3" s="1"/>
  <c r="Y272" i="3" a="1"/>
  <c r="Y272" i="3" s="1"/>
  <c r="Y287" i="3" a="1"/>
  <c r="Y287" i="3" s="1"/>
  <c r="Y295" i="3" a="1"/>
  <c r="Y295" i="3" s="1"/>
  <c r="Y243" i="3" a="1"/>
  <c r="Y243" i="3" s="1"/>
  <c r="Y263" i="3" a="1"/>
  <c r="Y263" i="3" s="1"/>
  <c r="Y270" i="3" a="1"/>
  <c r="Y270" i="3" s="1"/>
  <c r="Y302" i="3" a="1"/>
  <c r="Y302" i="3" s="1"/>
  <c r="Y250" i="3" a="1"/>
  <c r="Y250" i="3" s="1"/>
  <c r="Y254" i="3" a="1"/>
  <c r="Y254" i="3" s="1"/>
  <c r="Y274" i="3" a="1"/>
  <c r="Y274" i="3" s="1"/>
  <c r="Y300" i="3" a="1"/>
  <c r="Y300" i="3" s="1"/>
  <c r="Y305" i="3" a="1"/>
  <c r="Y305" i="3" s="1"/>
  <c r="Y264" i="3" a="1"/>
  <c r="Y264" i="3" s="1"/>
  <c r="Y288" i="3" a="1"/>
  <c r="Y288" i="3" s="1"/>
  <c r="Y292" i="3" a="1"/>
  <c r="Y292" i="3" s="1"/>
  <c r="Y330" i="3" a="1"/>
  <c r="Y330" i="3" s="1"/>
  <c r="Y337" i="3" a="1"/>
  <c r="Y337" i="3" s="1"/>
  <c r="Y340" i="3" a="1"/>
  <c r="Y340" i="3" s="1"/>
  <c r="Y353" i="3" a="1"/>
  <c r="Y353" i="3" s="1"/>
  <c r="Y375" i="3" a="1"/>
  <c r="Y375" i="3" s="1"/>
  <c r="Y383" i="3" a="1"/>
  <c r="Y383" i="3" s="1"/>
  <c r="Y427" i="3" a="1"/>
  <c r="Y427" i="3" s="1"/>
  <c r="Y315" i="3" a="1"/>
  <c r="Y315" i="3" s="1"/>
  <c r="Y328" i="3" a="1"/>
  <c r="Y328" i="3" s="1"/>
  <c r="Y367" i="3" a="1"/>
  <c r="Y367" i="3" s="1"/>
  <c r="Y368" i="3" a="1"/>
  <c r="Y368" i="3" s="1"/>
  <c r="Y374" i="3" a="1"/>
  <c r="Y374" i="3" s="1"/>
  <c r="Y335" i="3" a="1"/>
  <c r="Y335" i="3" s="1"/>
  <c r="Y373" i="3" a="1"/>
  <c r="Y373" i="3" s="1"/>
  <c r="Y378" i="3" a="1"/>
  <c r="Y378" i="3" s="1"/>
  <c r="Y308" i="3" a="1"/>
  <c r="Y308" i="3" s="1"/>
  <c r="Y347" i="3" a="1"/>
  <c r="Y347" i="3" s="1"/>
  <c r="Y359" i="3" a="1"/>
  <c r="Y359" i="3" s="1"/>
  <c r="Y324" i="3" a="1"/>
  <c r="Y324" i="3" s="1"/>
  <c r="Y333" i="3" a="1"/>
  <c r="Y333" i="3" s="1"/>
  <c r="Y338" i="3" a="1"/>
  <c r="Y338" i="3" s="1"/>
  <c r="Y344" i="3" a="1"/>
  <c r="Y344" i="3" s="1"/>
  <c r="Y348" i="3" a="1"/>
  <c r="Y348" i="3" s="1"/>
  <c r="Y372" i="3" a="1"/>
  <c r="Y372" i="3" s="1"/>
  <c r="Y343" i="3" a="1"/>
  <c r="Y343" i="3" s="1"/>
  <c r="Y345" i="3" a="1"/>
  <c r="Y345" i="3" s="1"/>
  <c r="Y349" i="3" a="1"/>
  <c r="Y349" i="3" s="1"/>
  <c r="Y357" i="3" a="1"/>
  <c r="Y357" i="3" s="1"/>
  <c r="Y364" i="3" a="1"/>
  <c r="Y364" i="3" s="1"/>
  <c r="Y365" i="3" a="1"/>
  <c r="Y365" i="3" s="1"/>
  <c r="Y314" i="3" a="1"/>
  <c r="Y314" i="3" s="1"/>
  <c r="Y329" i="3" a="1"/>
  <c r="Y329" i="3" s="1"/>
  <c r="Y350" i="3" a="1"/>
  <c r="Y350" i="3" s="1"/>
  <c r="Y363" i="3" a="1"/>
  <c r="Y363" i="3" s="1"/>
  <c r="Y327" i="3" a="1"/>
  <c r="Y327" i="3" s="1"/>
  <c r="Y339" i="3" a="1"/>
  <c r="Y339" i="3" s="1"/>
  <c r="Y355" i="3" a="1"/>
  <c r="Y355" i="3" s="1"/>
  <c r="Y358" i="3" a="1"/>
  <c r="Y358" i="3" s="1"/>
  <c r="Y313" i="3" a="1"/>
  <c r="Y313" i="3" s="1"/>
  <c r="Y319" i="3" a="1"/>
  <c r="Y319" i="3" s="1"/>
  <c r="Y325" i="3" a="1"/>
  <c r="Y325" i="3" s="1"/>
  <c r="Y334" i="3" a="1"/>
  <c r="Y334" i="3" s="1"/>
  <c r="Y320" i="3" a="1"/>
  <c r="Y320" i="3" s="1"/>
  <c r="Y322" i="3" a="1"/>
  <c r="Y322" i="3" s="1"/>
  <c r="Y323" i="3" a="1"/>
  <c r="Y323" i="3" s="1"/>
  <c r="Y332" i="3" a="1"/>
  <c r="Y332" i="3" s="1"/>
  <c r="Y352" i="3" a="1"/>
  <c r="Y352" i="3" s="1"/>
  <c r="Y360" i="3" a="1"/>
  <c r="Y360" i="3" s="1"/>
  <c r="Y298" i="3" a="1"/>
  <c r="Y298" i="3" s="1"/>
  <c r="Y398" i="3" a="1"/>
  <c r="Y398" i="3" s="1"/>
  <c r="Y417" i="3" a="1"/>
  <c r="Y417" i="3" s="1"/>
  <c r="Y433" i="3" a="1"/>
  <c r="Y433" i="3" s="1"/>
  <c r="Y447" i="3" a="1"/>
  <c r="Y447" i="3" s="1"/>
  <c r="Y448" i="3" a="1"/>
  <c r="Y448" i="3" s="1"/>
  <c r="Y449" i="3" a="1"/>
  <c r="Y449" i="3" s="1"/>
  <c r="Y458" i="3" a="1"/>
  <c r="Y458" i="3" s="1"/>
  <c r="Y473" i="3" a="1"/>
  <c r="Y473" i="3" s="1"/>
  <c r="Y385" i="3" a="1"/>
  <c r="Y385" i="3" s="1"/>
  <c r="Y393" i="3" a="1"/>
  <c r="Y393" i="3" s="1"/>
  <c r="Y395" i="3" a="1"/>
  <c r="Y395" i="3" s="1"/>
  <c r="Y405" i="3" a="1"/>
  <c r="Y405" i="3" s="1"/>
  <c r="Y432" i="3" a="1"/>
  <c r="Y432" i="3" s="1"/>
  <c r="Y437" i="3" a="1"/>
  <c r="Y437" i="3" s="1"/>
  <c r="Y390" i="3" a="1"/>
  <c r="Y390" i="3" s="1"/>
  <c r="Y408" i="3" a="1"/>
  <c r="Y408" i="3" s="1"/>
  <c r="Y423" i="3" a="1"/>
  <c r="Y423" i="3" s="1"/>
  <c r="Y424" i="3" a="1"/>
  <c r="Y424" i="3" s="1"/>
  <c r="Y425" i="3" a="1"/>
  <c r="Y425" i="3" s="1"/>
  <c r="Y438" i="3" a="1"/>
  <c r="Y438" i="3" s="1"/>
  <c r="Y439" i="3" a="1"/>
  <c r="Y439" i="3" s="1"/>
  <c r="Y440" i="3" a="1"/>
  <c r="Y440" i="3" s="1"/>
  <c r="Y397" i="3" a="1"/>
  <c r="Y397" i="3" s="1"/>
  <c r="Y404" i="3" a="1"/>
  <c r="Y404" i="3" s="1"/>
  <c r="Y415" i="3" a="1"/>
  <c r="Y415" i="3" s="1"/>
  <c r="Y422" i="3" a="1"/>
  <c r="Y422" i="3" s="1"/>
  <c r="Y369" i="3" a="1"/>
  <c r="Y369" i="3" s="1"/>
  <c r="Y382" i="3" a="1"/>
  <c r="Y382" i="3" s="1"/>
  <c r="Y387" i="3" a="1"/>
  <c r="Y387" i="3" s="1"/>
  <c r="Y310" i="3" a="1"/>
  <c r="Y310" i="3" s="1"/>
  <c r="Y370" i="3" a="1"/>
  <c r="Y370" i="3" s="1"/>
  <c r="Y392" i="3" a="1"/>
  <c r="Y392" i="3" s="1"/>
  <c r="Y400" i="3" a="1"/>
  <c r="Y400" i="3" s="1"/>
  <c r="Y410" i="3" a="1"/>
  <c r="Y410" i="3" s="1"/>
  <c r="Y414" i="3" a="1"/>
  <c r="Y414" i="3" s="1"/>
  <c r="Y430" i="3" a="1"/>
  <c r="Y430" i="3" s="1"/>
  <c r="Y384" i="3" a="1"/>
  <c r="Y384" i="3" s="1"/>
  <c r="Y389" i="3" a="1"/>
  <c r="Y389" i="3" s="1"/>
  <c r="Y403" i="3" a="1"/>
  <c r="Y403" i="3" s="1"/>
  <c r="Y407" i="3" a="1"/>
  <c r="Y407" i="3" s="1"/>
  <c r="Y429" i="3" a="1"/>
  <c r="Y429" i="3" s="1"/>
  <c r="Y394" i="3" a="1"/>
  <c r="Y394" i="3" s="1"/>
  <c r="Y413" i="3" a="1"/>
  <c r="Y413" i="3" s="1"/>
  <c r="Y420" i="3" a="1"/>
  <c r="Y420" i="3" s="1"/>
  <c r="Y377" i="3" a="1"/>
  <c r="Y377" i="3" s="1"/>
  <c r="Y409" i="3" a="1"/>
  <c r="Y409" i="3" s="1"/>
  <c r="Y379" i="3" a="1"/>
  <c r="Y379" i="3" s="1"/>
  <c r="Y380" i="3" a="1"/>
  <c r="Y380" i="3" s="1"/>
  <c r="Y419" i="3" a="1"/>
  <c r="Y419" i="3" s="1"/>
  <c r="Y362" i="3" a="1"/>
  <c r="Y362" i="3" s="1"/>
  <c r="Y412" i="3" a="1"/>
  <c r="Y412" i="3" s="1"/>
  <c r="Y418" i="3" a="1"/>
  <c r="Y418" i="3" s="1"/>
  <c r="Y452" i="3" a="1"/>
  <c r="Y452" i="3" s="1"/>
  <c r="Y457" i="3" a="1"/>
  <c r="Y457" i="3" s="1"/>
  <c r="Y469" i="3" a="1"/>
  <c r="Y469" i="3" s="1"/>
  <c r="Y502" i="3" a="1"/>
  <c r="Y502" i="3" s="1"/>
  <c r="Y508" i="3" a="1"/>
  <c r="Y508" i="3" s="1"/>
  <c r="Y514" i="3" a="1"/>
  <c r="Y514" i="3" s="1"/>
  <c r="Y520" i="3" a="1"/>
  <c r="Y520" i="3" s="1"/>
  <c r="Y525" i="3" a="1"/>
  <c r="Y525" i="3" s="1"/>
  <c r="Y444" i="3" a="1"/>
  <c r="Y444" i="3" s="1"/>
  <c r="Y460" i="3" a="1"/>
  <c r="Y460" i="3" s="1"/>
  <c r="Y464" i="3" a="1"/>
  <c r="Y464" i="3" s="1"/>
  <c r="Y475" i="3" a="1"/>
  <c r="Y475" i="3" s="1"/>
  <c r="Y479" i="3" a="1"/>
  <c r="Y479" i="3" s="1"/>
  <c r="Y482" i="3" a="1"/>
  <c r="Y482" i="3" s="1"/>
  <c r="Y489" i="3" a="1"/>
  <c r="Y489" i="3" s="1"/>
  <c r="Y527" i="3" a="1"/>
  <c r="Y527" i="3" s="1"/>
  <c r="Y459" i="3" a="1"/>
  <c r="Y459" i="3" s="1"/>
  <c r="Y507" i="3" a="1"/>
  <c r="Y507" i="3" s="1"/>
  <c r="Y513" i="3" a="1"/>
  <c r="Y513" i="3" s="1"/>
  <c r="Y519" i="3" a="1"/>
  <c r="Y519" i="3" s="1"/>
  <c r="Y488" i="3" a="1"/>
  <c r="Y488" i="3" s="1"/>
  <c r="Y443" i="3" a="1"/>
  <c r="Y443" i="3" s="1"/>
  <c r="Y468" i="3" a="1"/>
  <c r="Y468" i="3" s="1"/>
  <c r="Y500" i="3" a="1"/>
  <c r="Y500" i="3" s="1"/>
  <c r="Y454" i="3" a="1"/>
  <c r="Y454" i="3" s="1"/>
  <c r="Y463" i="3" a="1"/>
  <c r="Y463" i="3" s="1"/>
  <c r="Y478" i="3" a="1"/>
  <c r="Y478" i="3" s="1"/>
  <c r="Y483" i="3" a="1"/>
  <c r="Y483" i="3" s="1"/>
  <c r="Y487" i="3" a="1"/>
  <c r="Y487" i="3" s="1"/>
  <c r="Y388" i="3" a="1"/>
  <c r="Y388" i="3" s="1"/>
  <c r="Y434" i="3" a="1"/>
  <c r="Y434" i="3" s="1"/>
  <c r="Y450" i="3" a="1"/>
  <c r="Y450" i="3" s="1"/>
  <c r="Y402" i="3" a="1"/>
  <c r="Y402" i="3" s="1"/>
  <c r="Y470" i="3" a="1"/>
  <c r="Y470" i="3" s="1"/>
  <c r="Y474" i="3" a="1"/>
  <c r="Y474" i="3" s="1"/>
  <c r="Y484" i="3" a="1"/>
  <c r="Y484" i="3" s="1"/>
  <c r="Y492" i="3" a="1"/>
  <c r="Y492" i="3" s="1"/>
  <c r="Y493" i="3" a="1"/>
  <c r="Y493" i="3" s="1"/>
  <c r="Y494" i="3" a="1"/>
  <c r="Y494" i="3" s="1"/>
  <c r="Y442" i="3" a="1"/>
  <c r="Y442" i="3" s="1"/>
  <c r="Y453" i="3" a="1"/>
  <c r="Y453" i="3" s="1"/>
  <c r="Y465" i="3" a="1"/>
  <c r="Y465" i="3" s="1"/>
  <c r="Y472" i="3" a="1"/>
  <c r="Y472" i="3" s="1"/>
  <c r="Y485" i="3" a="1"/>
  <c r="Y485" i="3" s="1"/>
  <c r="Y467" i="3" a="1"/>
  <c r="Y467" i="3" s="1"/>
  <c r="Y480" i="3" a="1"/>
  <c r="Y480" i="3" s="1"/>
  <c r="Y428" i="3" a="1"/>
  <c r="Y428" i="3" s="1"/>
  <c r="Y435" i="3" a="1"/>
  <c r="Y435" i="3" s="1"/>
  <c r="Y445" i="3" a="1"/>
  <c r="Y445" i="3" s="1"/>
  <c r="Y455" i="3" a="1"/>
  <c r="Y455" i="3" s="1"/>
  <c r="Y462" i="3" a="1"/>
  <c r="Y462" i="3" s="1"/>
  <c r="Y477" i="3" a="1"/>
  <c r="Y477" i="3" s="1"/>
  <c r="Y503" i="3" a="1"/>
  <c r="Y503" i="3" s="1"/>
  <c r="Y504" i="3" a="1"/>
  <c r="Y504" i="3" s="1"/>
  <c r="Y530" i="3" a="1"/>
  <c r="Y530" i="3" s="1"/>
  <c r="Y539" i="3" a="1"/>
  <c r="Y539" i="3" s="1"/>
  <c r="Y54" i="3" a="1"/>
  <c r="Y54" i="3" s="1"/>
  <c r="Y55" i="3" a="1"/>
  <c r="Y55" i="3" s="1"/>
  <c r="Y47" i="3" a="1"/>
  <c r="Y47" i="3" s="1"/>
  <c r="Y497" i="3" a="1"/>
  <c r="Y497" i="3" s="1"/>
  <c r="Y505" i="3" a="1"/>
  <c r="Y505" i="3" s="1"/>
  <c r="Y529" i="3" a="1"/>
  <c r="Y529" i="3" s="1"/>
  <c r="Y528" i="3" a="1"/>
  <c r="Y528" i="3" s="1"/>
  <c r="Y538" i="3" a="1"/>
  <c r="Y538" i="3" s="1"/>
  <c r="Y544" i="3" a="1"/>
  <c r="Y544" i="3" s="1"/>
  <c r="Y499" i="3" a="1"/>
  <c r="Y499" i="3" s="1"/>
  <c r="Y522" i="3" a="1"/>
  <c r="Y522" i="3" s="1"/>
  <c r="Y523" i="3" a="1"/>
  <c r="Y523" i="3" s="1"/>
  <c r="Y532" i="3" a="1"/>
  <c r="Y532" i="3" s="1"/>
  <c r="Y533" i="3" a="1"/>
  <c r="Y533" i="3" s="1"/>
  <c r="Y543" i="3" a="1"/>
  <c r="Y543" i="3" s="1"/>
  <c r="Y515" i="3" a="1"/>
  <c r="Y515" i="3" s="1"/>
  <c r="Y524" i="3" a="1"/>
  <c r="Y524" i="3" s="1"/>
  <c r="Y537" i="3" a="1"/>
  <c r="Y537" i="3" s="1"/>
  <c r="Y542" i="3" a="1"/>
  <c r="Y542" i="3" s="1"/>
  <c r="Y490" i="3" a="1"/>
  <c r="Y490" i="3" s="1"/>
  <c r="Y495" i="3" a="1"/>
  <c r="Y495" i="3" s="1"/>
  <c r="Y545" i="3" a="1"/>
  <c r="Y545" i="3" s="1"/>
  <c r="Y399" i="3" a="1"/>
  <c r="Y399" i="3" s="1"/>
  <c r="Y517" i="3" a="1"/>
  <c r="Y517" i="3" s="1"/>
  <c r="Y498" i="3" a="1"/>
  <c r="Y498" i="3" s="1"/>
  <c r="Y509" i="3" a="1"/>
  <c r="Y509" i="3" s="1"/>
  <c r="Y518" i="3" a="1"/>
  <c r="Y518" i="3" s="1"/>
  <c r="Y510" i="3" a="1"/>
  <c r="Y510" i="3" s="1"/>
  <c r="Y540" i="3" a="1"/>
  <c r="Y540" i="3" s="1"/>
  <c r="Y52" i="3" a="1"/>
  <c r="Y52" i="3" s="1"/>
  <c r="Y534" i="3" a="1"/>
  <c r="Y534" i="3" s="1"/>
  <c r="Y53" i="3" a="1"/>
  <c r="Y53" i="3" s="1"/>
  <c r="Y535" i="3" a="1"/>
  <c r="Y535" i="3" s="1"/>
  <c r="Y49" i="3" a="1"/>
  <c r="Y49" i="3" s="1"/>
  <c r="Y48" i="3" a="1"/>
  <c r="Y48" i="3" s="1"/>
  <c r="Y50" i="3" a="1"/>
  <c r="Y50" i="3" s="1"/>
  <c r="Y512" i="3" a="1"/>
  <c r="Y512" i="3" s="1"/>
  <c r="F46" i="3" a="1"/>
  <c r="F46" i="3" s="1"/>
  <c r="F13" i="4" s="1"/>
  <c r="D4" i="7" l="1"/>
  <c r="E4" i="7" s="1"/>
  <c r="D9" i="7"/>
  <c r="Z4" i="7"/>
  <c r="Z8" i="7" s="1"/>
  <c r="AJ8" i="7"/>
  <c r="AA6" i="7" a="1"/>
  <c r="AA6" i="7" s="1"/>
  <c r="AL9" i="7"/>
  <c r="P9" i="7"/>
  <c r="AK6" i="7" a="1"/>
  <c r="AK6" i="7" s="1"/>
  <c r="E6" i="7"/>
  <c r="D10" i="7"/>
  <c r="AA5" i="7" a="1"/>
  <c r="AA5" i="7" s="1"/>
  <c r="AJ9" i="7"/>
  <c r="Z10" i="7"/>
  <c r="AJ10" i="7"/>
  <c r="AH9" i="7"/>
  <c r="AO6" i="7" a="1"/>
  <c r="AO6" i="7" s="1"/>
  <c r="AY6" i="7" a="1"/>
  <c r="AY6" i="7" s="1"/>
  <c r="AN10" i="7"/>
  <c r="AO5" i="7" a="1"/>
  <c r="AO5" i="7" s="1"/>
  <c r="AR4" i="7"/>
  <c r="AR8" i="7" s="1"/>
  <c r="AS5" i="7" a="1"/>
  <c r="AS5" i="7" s="1"/>
  <c r="AS6" i="7" a="1"/>
  <c r="AS6" i="7" s="1"/>
  <c r="AR9" i="7"/>
  <c r="AN4" i="7"/>
  <c r="AN8" i="7" s="1"/>
  <c r="AX9" i="7"/>
  <c r="AX4" i="7"/>
  <c r="AY4" i="7" s="1" a="1"/>
  <c r="AY4" i="7" s="1"/>
  <c r="AX10" i="7"/>
  <c r="AB8" i="7"/>
  <c r="X8" i="7"/>
  <c r="AL8" i="7"/>
  <c r="H8" i="7"/>
  <c r="P8" i="7"/>
  <c r="AA4" i="7" a="1"/>
  <c r="AA4" i="7" s="1"/>
  <c r="F8" i="7"/>
  <c r="AG4" i="7" a="1"/>
  <c r="AG4" i="7" s="1"/>
  <c r="M4" i="7" a="1"/>
  <c r="M4" i="7" s="1"/>
  <c r="AT8" i="7"/>
  <c r="AV8" i="7"/>
  <c r="V8" i="7"/>
  <c r="D8" i="7"/>
  <c r="AP8" i="7"/>
  <c r="R8" i="7"/>
  <c r="A37" i="3"/>
  <c r="A39" i="3" s="1"/>
  <c r="F61" i="3" a="1"/>
  <c r="F61" i="3" s="1"/>
  <c r="F28" i="4" s="1"/>
  <c r="F56" i="3" a="1"/>
  <c r="F56" i="3" s="1"/>
  <c r="F23" i="4" s="1"/>
  <c r="F76" i="3" a="1"/>
  <c r="F76" i="3" s="1"/>
  <c r="F43" i="4" s="1"/>
  <c r="F131" i="3" a="1"/>
  <c r="F131" i="3" s="1"/>
  <c r="F98" i="4" s="1"/>
  <c r="F136" i="3" a="1"/>
  <c r="F136" i="3" s="1"/>
  <c r="F103" i="4" s="1"/>
  <c r="F81" i="3" a="1"/>
  <c r="F81" i="3" s="1"/>
  <c r="F48" i="4" s="1"/>
  <c r="F86" i="3" a="1"/>
  <c r="F86" i="3" s="1"/>
  <c r="F53" i="4" s="1"/>
  <c r="F66" i="3" a="1"/>
  <c r="F66" i="3" s="1"/>
  <c r="F33" i="4" s="1"/>
  <c r="F91" i="3" a="1"/>
  <c r="F91" i="3" s="1"/>
  <c r="F58" i="4" s="1"/>
  <c r="F96" i="3" a="1"/>
  <c r="F96" i="3" s="1"/>
  <c r="F63" i="4" s="1"/>
  <c r="F101" i="3" a="1"/>
  <c r="F101" i="3" s="1"/>
  <c r="F68" i="4" s="1"/>
  <c r="F106" i="3" a="1"/>
  <c r="F106" i="3" s="1"/>
  <c r="F73" i="4" s="1"/>
  <c r="F121" i="3" a="1"/>
  <c r="F121" i="3" s="1"/>
  <c r="F88" i="4" s="1"/>
  <c r="F71" i="3" a="1"/>
  <c r="F71" i="3" s="1"/>
  <c r="F38" i="4" s="1"/>
  <c r="F111" i="3" a="1"/>
  <c r="F111" i="3" s="1"/>
  <c r="F78" i="4" s="1"/>
  <c r="F116" i="3" a="1"/>
  <c r="F116" i="3" s="1"/>
  <c r="F83" i="4" s="1"/>
  <c r="F171" i="3" a="1"/>
  <c r="F171" i="3" s="1"/>
  <c r="F138" i="4" s="1"/>
  <c r="F191" i="3" a="1"/>
  <c r="F191" i="3" s="1"/>
  <c r="F158" i="4" s="1"/>
  <c r="F196" i="3" a="1"/>
  <c r="F196" i="3" s="1"/>
  <c r="F163" i="4" s="1"/>
  <c r="F126" i="3" a="1"/>
  <c r="F126" i="3" s="1"/>
  <c r="F93" i="4" s="1"/>
  <c r="F176" i="3" a="1"/>
  <c r="F176" i="3" s="1"/>
  <c r="F143" i="4" s="1"/>
  <c r="F186" i="3" a="1"/>
  <c r="F186" i="3" s="1"/>
  <c r="F153" i="4" s="1"/>
  <c r="F156" i="3" a="1"/>
  <c r="F156" i="3" s="1"/>
  <c r="F123" i="4" s="1"/>
  <c r="F166" i="3" a="1"/>
  <c r="F166" i="3" s="1"/>
  <c r="F133" i="4" s="1"/>
  <c r="F161" i="3" a="1"/>
  <c r="F161" i="3" s="1"/>
  <c r="F128" i="4" s="1"/>
  <c r="F181" i="3" a="1"/>
  <c r="F181" i="3" s="1"/>
  <c r="F148" i="4" s="1"/>
  <c r="F141" i="3" a="1"/>
  <c r="F141" i="3" s="1"/>
  <c r="F108" i="4" s="1"/>
  <c r="F146" i="3" a="1"/>
  <c r="F146" i="3" s="1"/>
  <c r="F113" i="4" s="1"/>
  <c r="F151" i="3" a="1"/>
  <c r="F151" i="3" s="1"/>
  <c r="F118" i="4" s="1"/>
  <c r="F226" i="3" a="1"/>
  <c r="F226" i="3" s="1"/>
  <c r="F193" i="4" s="1"/>
  <c r="F241" i="3" a="1"/>
  <c r="F241" i="3" s="1"/>
  <c r="F208" i="4" s="1"/>
  <c r="F251" i="3" a="1"/>
  <c r="F251" i="3" s="1"/>
  <c r="F218" i="4" s="1"/>
  <c r="F256" i="3" a="1"/>
  <c r="F256" i="3" s="1"/>
  <c r="F223" i="4" s="1"/>
  <c r="F231" i="3" a="1"/>
  <c r="F231" i="3" s="1"/>
  <c r="F198" i="4" s="1"/>
  <c r="F216" i="3" a="1"/>
  <c r="F216" i="3" s="1"/>
  <c r="F183" i="4" s="1"/>
  <c r="F236" i="3" a="1"/>
  <c r="F236" i="3" s="1"/>
  <c r="F203" i="4" s="1"/>
  <c r="F206" i="3" a="1"/>
  <c r="F206" i="3" s="1"/>
  <c r="F173" i="4" s="1"/>
  <c r="F211" i="3" a="1"/>
  <c r="F211" i="3" s="1"/>
  <c r="F178" i="4" s="1"/>
  <c r="F201" i="3" a="1"/>
  <c r="F201" i="3" s="1"/>
  <c r="F168" i="4" s="1"/>
  <c r="F221" i="3" a="1"/>
  <c r="F221" i="3" s="1"/>
  <c r="F188" i="4" s="1"/>
  <c r="F246" i="3" a="1"/>
  <c r="F246" i="3" s="1"/>
  <c r="F213" i="4" s="1"/>
  <c r="F281" i="3" a="1"/>
  <c r="F281" i="3" s="1"/>
  <c r="F248" i="4" s="1"/>
  <c r="F286" i="3" a="1"/>
  <c r="F286" i="3" s="1"/>
  <c r="F253" i="4" s="1"/>
  <c r="F351" i="3" a="1"/>
  <c r="F351" i="3" s="1"/>
  <c r="F318" i="4" s="1"/>
  <c r="F271" i="3" a="1"/>
  <c r="F271" i="3" s="1"/>
  <c r="F238" i="4" s="1"/>
  <c r="F296" i="3" a="1"/>
  <c r="F296" i="3" s="1"/>
  <c r="F263" i="4" s="1"/>
  <c r="F316" i="3" a="1"/>
  <c r="F316" i="3" s="1"/>
  <c r="F283" i="4" s="1"/>
  <c r="F311" i="3" a="1"/>
  <c r="F311" i="3" s="1"/>
  <c r="F278" i="4" s="1"/>
  <c r="F306" i="3" a="1"/>
  <c r="F306" i="3" s="1"/>
  <c r="F273" i="4" s="1"/>
  <c r="F301" i="3" a="1"/>
  <c r="F301" i="3" s="1"/>
  <c r="F268" i="4" s="1"/>
  <c r="F266" i="3" a="1"/>
  <c r="F266" i="3" s="1"/>
  <c r="F233" i="4" s="1"/>
  <c r="F276" i="3" a="1"/>
  <c r="F276" i="3" s="1"/>
  <c r="F243" i="4" s="1"/>
  <c r="F261" i="3" a="1"/>
  <c r="F261" i="3" s="1"/>
  <c r="F228" i="4" s="1"/>
  <c r="F291" i="3" a="1"/>
  <c r="F291" i="3" s="1"/>
  <c r="F258" i="4" s="1"/>
  <c r="F356" i="3" a="1"/>
  <c r="F356" i="3" s="1"/>
  <c r="F323" i="4" s="1"/>
  <c r="F366" i="3" a="1"/>
  <c r="F366" i="3" s="1"/>
  <c r="F333" i="4" s="1"/>
  <c r="F321" i="3" a="1"/>
  <c r="F321" i="3" s="1"/>
  <c r="F288" i="4" s="1"/>
  <c r="F326" i="3" a="1"/>
  <c r="F326" i="3" s="1"/>
  <c r="F293" i="4" s="1"/>
  <c r="F361" i="3" a="1"/>
  <c r="F361" i="3" s="1"/>
  <c r="F328" i="4" s="1"/>
  <c r="F331" i="3" a="1"/>
  <c r="F331" i="3" s="1"/>
  <c r="F298" i="4" s="1"/>
  <c r="F371" i="3" a="1"/>
  <c r="F371" i="3" s="1"/>
  <c r="F338" i="4" s="1"/>
  <c r="F341" i="3" a="1"/>
  <c r="F341" i="3" s="1"/>
  <c r="F308" i="4" s="1"/>
  <c r="F336" i="3" a="1"/>
  <c r="F336" i="3" s="1"/>
  <c r="F303" i="4" s="1"/>
  <c r="F346" i="3" a="1"/>
  <c r="F346" i="3" s="1"/>
  <c r="F313" i="4" s="1"/>
  <c r="F431" i="3" a="1"/>
  <c r="F431" i="3" s="1"/>
  <c r="F398" i="4" s="1"/>
  <c r="F456" i="3" a="1"/>
  <c r="F456" i="3" s="1"/>
  <c r="F423" i="4" s="1"/>
  <c r="F421" i="3" a="1"/>
  <c r="F421" i="3" s="1"/>
  <c r="F388" i="4" s="1"/>
  <c r="F381" i="3" a="1"/>
  <c r="F381" i="3" s="1"/>
  <c r="F348" i="4" s="1"/>
  <c r="F411" i="3" a="1"/>
  <c r="F411" i="3" s="1"/>
  <c r="F378" i="4" s="1"/>
  <c r="F386" i="3" a="1"/>
  <c r="F386" i="3" s="1"/>
  <c r="F353" i="4" s="1"/>
  <c r="F391" i="3" a="1"/>
  <c r="F391" i="3" s="1"/>
  <c r="F358" i="4" s="1"/>
  <c r="F396" i="3" a="1"/>
  <c r="F396" i="3" s="1"/>
  <c r="F363" i="4" s="1"/>
  <c r="F406" i="3" a="1"/>
  <c r="F406" i="3" s="1"/>
  <c r="F373" i="4" s="1"/>
  <c r="F426" i="3" a="1"/>
  <c r="F426" i="3" s="1"/>
  <c r="F393" i="4" s="1"/>
  <c r="F376" i="3" a="1"/>
  <c r="F376" i="3" s="1"/>
  <c r="F343" i="4" s="1"/>
  <c r="F451" i="3" a="1"/>
  <c r="F451" i="3" s="1"/>
  <c r="F418" i="4" s="1"/>
  <c r="F496" i="3" a="1"/>
  <c r="F496" i="3" s="1"/>
  <c r="F463" i="4" s="1"/>
  <c r="F506" i="3" a="1"/>
  <c r="F506" i="3" s="1"/>
  <c r="F473" i="4" s="1"/>
  <c r="F401" i="3" a="1"/>
  <c r="F401" i="3" s="1"/>
  <c r="F368" i="4" s="1"/>
  <c r="F466" i="3" a="1"/>
  <c r="F466" i="3" s="1"/>
  <c r="F433" i="4" s="1"/>
  <c r="F471" i="3" a="1"/>
  <c r="F471" i="3" s="1"/>
  <c r="F438" i="4" s="1"/>
  <c r="F486" i="3" a="1"/>
  <c r="F486" i="3" s="1"/>
  <c r="F453" i="4" s="1"/>
  <c r="F436" i="3" a="1"/>
  <c r="F436" i="3" s="1"/>
  <c r="F403" i="4" s="1"/>
  <c r="F491" i="3" a="1"/>
  <c r="F491" i="3" s="1"/>
  <c r="F458" i="4" s="1"/>
  <c r="F446" i="3" a="1"/>
  <c r="F446" i="3" s="1"/>
  <c r="F413" i="4" s="1"/>
  <c r="F461" i="3" a="1"/>
  <c r="F461" i="3" s="1"/>
  <c r="F428" i="4" s="1"/>
  <c r="F481" i="3" a="1"/>
  <c r="F481" i="3" s="1"/>
  <c r="F448" i="4" s="1"/>
  <c r="F476" i="3" a="1"/>
  <c r="F476" i="3" s="1"/>
  <c r="F443" i="4" s="1"/>
  <c r="F416" i="3" a="1"/>
  <c r="F416" i="3" s="1"/>
  <c r="F383" i="4" s="1"/>
  <c r="F441" i="3" a="1"/>
  <c r="F441" i="3" s="1"/>
  <c r="F408" i="4" s="1"/>
  <c r="F526" i="3" a="1"/>
  <c r="F526" i="3" s="1"/>
  <c r="F493" i="4" s="1"/>
  <c r="F51" i="3" a="1"/>
  <c r="F51" i="3" s="1"/>
  <c r="F18" i="4" s="1"/>
  <c r="F511" i="3" a="1"/>
  <c r="F511" i="3" s="1"/>
  <c r="F478" i="4" s="1"/>
  <c r="F501" i="3" a="1"/>
  <c r="F501" i="3" s="1"/>
  <c r="F468" i="4" s="1"/>
  <c r="F521" i="3" a="1"/>
  <c r="F521" i="3" s="1"/>
  <c r="F488" i="4" s="1"/>
  <c r="F541" i="3" a="1"/>
  <c r="F541" i="3" s="1"/>
  <c r="F508" i="4" s="1"/>
  <c r="F531" i="3" a="1"/>
  <c r="F531" i="3" s="1"/>
  <c r="F498" i="4" s="1"/>
  <c r="F536" i="3" a="1"/>
  <c r="F536" i="3" s="1"/>
  <c r="F503" i="4" s="1"/>
  <c r="F516" i="3" a="1"/>
  <c r="F516" i="3" s="1"/>
  <c r="F483" i="4" s="1"/>
  <c r="M56" i="3" a="1"/>
  <c r="M56" i="3" s="1"/>
  <c r="M66" i="3" a="1"/>
  <c r="M66" i="3" s="1"/>
  <c r="M61" i="3" a="1"/>
  <c r="M61" i="3" s="1"/>
  <c r="M141" i="3" a="1"/>
  <c r="M141" i="3" s="1"/>
  <c r="M126" i="3" a="1"/>
  <c r="M126" i="3" s="1"/>
  <c r="M71" i="3" a="1"/>
  <c r="M71" i="3" s="1"/>
  <c r="M86" i="3" a="1"/>
  <c r="M86" i="3" s="1"/>
  <c r="M101" i="3" a="1"/>
  <c r="M101" i="3" s="1"/>
  <c r="M96" i="3" a="1"/>
  <c r="M96" i="3" s="1"/>
  <c r="M106" i="3" a="1"/>
  <c r="M106" i="3" s="1"/>
  <c r="M91" i="3" a="1"/>
  <c r="M91" i="3" s="1"/>
  <c r="M121" i="3" a="1"/>
  <c r="M121" i="3" s="1"/>
  <c r="M76" i="3" a="1"/>
  <c r="M76" i="3" s="1"/>
  <c r="M111" i="3" a="1"/>
  <c r="M111" i="3" s="1"/>
  <c r="M116" i="3" a="1"/>
  <c r="M116" i="3" s="1"/>
  <c r="M81" i="3" a="1"/>
  <c r="M81" i="3" s="1"/>
  <c r="M131" i="3" a="1"/>
  <c r="M131" i="3" s="1"/>
  <c r="M186" i="3" a="1"/>
  <c r="M186" i="3" s="1"/>
  <c r="M201" i="3" a="1"/>
  <c r="M201" i="3" s="1"/>
  <c r="M206" i="3" a="1"/>
  <c r="M206" i="3" s="1"/>
  <c r="M156" i="3" a="1"/>
  <c r="M156" i="3" s="1"/>
  <c r="M181" i="3" a="1"/>
  <c r="M181" i="3" s="1"/>
  <c r="M146" i="3" a="1"/>
  <c r="M146" i="3" s="1"/>
  <c r="M161" i="3" a="1"/>
  <c r="M161" i="3" s="1"/>
  <c r="M151" i="3" a="1"/>
  <c r="M151" i="3" s="1"/>
  <c r="M166" i="3" a="1"/>
  <c r="M166" i="3" s="1"/>
  <c r="M136" i="3" a="1"/>
  <c r="M136" i="3" s="1"/>
  <c r="M171" i="3" a="1"/>
  <c r="M171" i="3" s="1"/>
  <c r="M176" i="3" a="1"/>
  <c r="M176" i="3" s="1"/>
  <c r="M236" i="3" a="1"/>
  <c r="M236" i="3" s="1"/>
  <c r="M276" i="3" a="1"/>
  <c r="M276" i="3" s="1"/>
  <c r="M281" i="3" a="1"/>
  <c r="M281" i="3" s="1"/>
  <c r="M211" i="3" a="1"/>
  <c r="M211" i="3" s="1"/>
  <c r="M221" i="3" a="1"/>
  <c r="M221" i="3" s="1"/>
  <c r="M191" i="3" a="1"/>
  <c r="M191" i="3" s="1"/>
  <c r="M226" i="3" a="1"/>
  <c r="M226" i="3" s="1"/>
  <c r="M241" i="3" a="1"/>
  <c r="M241" i="3" s="1"/>
  <c r="M216" i="3" a="1"/>
  <c r="M216" i="3" s="1"/>
  <c r="M231" i="3" a="1"/>
  <c r="M231" i="3" s="1"/>
  <c r="M266" i="3" a="1"/>
  <c r="M266" i="3" s="1"/>
  <c r="M301" i="3" a="1"/>
  <c r="M301" i="3" s="1"/>
  <c r="M356" i="3" a="1"/>
  <c r="M356" i="3" s="1"/>
  <c r="M246" i="3" a="1"/>
  <c r="M246" i="3" s="1"/>
  <c r="M261" i="3" a="1"/>
  <c r="M261" i="3" s="1"/>
  <c r="M291" i="3" a="1"/>
  <c r="M291" i="3" s="1"/>
  <c r="M251" i="3" a="1"/>
  <c r="M251" i="3" s="1"/>
  <c r="M256" i="3" a="1"/>
  <c r="M256" i="3" s="1"/>
  <c r="M196" i="3" a="1"/>
  <c r="M196" i="3" s="1"/>
  <c r="M271" i="3" a="1"/>
  <c r="M271" i="3" s="1"/>
  <c r="M286" i="3" a="1"/>
  <c r="M286" i="3" s="1"/>
  <c r="M296" i="3" a="1"/>
  <c r="M296" i="3" s="1"/>
  <c r="M306" i="3" a="1"/>
  <c r="M306" i="3" s="1"/>
  <c r="M326" i="3" a="1"/>
  <c r="M326" i="3" s="1"/>
  <c r="M361" i="3" a="1"/>
  <c r="M361" i="3" s="1"/>
  <c r="M331" i="3" a="1"/>
  <c r="M331" i="3" s="1"/>
  <c r="M341" i="3" a="1"/>
  <c r="M341" i="3" s="1"/>
  <c r="M371" i="3" a="1"/>
  <c r="M371" i="3" s="1"/>
  <c r="M381" i="3" a="1"/>
  <c r="M381" i="3" s="1"/>
  <c r="M336" i="3" a="1"/>
  <c r="M336" i="3" s="1"/>
  <c r="M346" i="3" a="1"/>
  <c r="M346" i="3" s="1"/>
  <c r="M351" i="3" a="1"/>
  <c r="M351" i="3" s="1"/>
  <c r="M366" i="3" a="1"/>
  <c r="M366" i="3" s="1"/>
  <c r="M311" i="3" a="1"/>
  <c r="M311" i="3" s="1"/>
  <c r="M321" i="3" a="1"/>
  <c r="M321" i="3" s="1"/>
  <c r="M316" i="3" a="1"/>
  <c r="M316" i="3" s="1"/>
  <c r="M386" i="3" a="1"/>
  <c r="M386" i="3" s="1"/>
  <c r="M406" i="3" a="1"/>
  <c r="M406" i="3" s="1"/>
  <c r="M376" i="3" a="1"/>
  <c r="M376" i="3" s="1"/>
  <c r="M391" i="3" a="1"/>
  <c r="M391" i="3" s="1"/>
  <c r="M396" i="3" a="1"/>
  <c r="M396" i="3" s="1"/>
  <c r="M426" i="3" a="1"/>
  <c r="M426" i="3" s="1"/>
  <c r="M401" i="3" a="1"/>
  <c r="M401" i="3" s="1"/>
  <c r="M416" i="3" a="1"/>
  <c r="M416" i="3" s="1"/>
  <c r="M431" i="3" a="1"/>
  <c r="M431" i="3" s="1"/>
  <c r="M456" i="3" a="1"/>
  <c r="M456" i="3" s="1"/>
  <c r="M461" i="3" a="1"/>
  <c r="M461" i="3" s="1"/>
  <c r="M511" i="3" a="1"/>
  <c r="M511" i="3" s="1"/>
  <c r="M476" i="3" a="1"/>
  <c r="M476" i="3" s="1"/>
  <c r="M481" i="3" a="1"/>
  <c r="M481" i="3" s="1"/>
  <c r="M441" i="3" a="1"/>
  <c r="M441" i="3" s="1"/>
  <c r="M446" i="3" a="1"/>
  <c r="M446" i="3" s="1"/>
  <c r="M411" i="3" a="1"/>
  <c r="M411" i="3" s="1"/>
  <c r="M486" i="3" a="1"/>
  <c r="M486" i="3" s="1"/>
  <c r="M421" i="3" a="1"/>
  <c r="M421" i="3" s="1"/>
  <c r="M451" i="3" a="1"/>
  <c r="M451" i="3" s="1"/>
  <c r="M471" i="3" a="1"/>
  <c r="M471" i="3" s="1"/>
  <c r="M491" i="3" a="1"/>
  <c r="M491" i="3" s="1"/>
  <c r="M521" i="3" a="1"/>
  <c r="M521" i="3" s="1"/>
  <c r="M496" i="3" a="1"/>
  <c r="M496" i="3" s="1"/>
  <c r="M531" i="3" a="1"/>
  <c r="M531" i="3" s="1"/>
  <c r="M436" i="3" a="1"/>
  <c r="M436" i="3" s="1"/>
  <c r="M506" i="3" a="1"/>
  <c r="M506" i="3" s="1"/>
  <c r="M541" i="3" a="1"/>
  <c r="M541" i="3" s="1"/>
  <c r="M516" i="3" a="1"/>
  <c r="M516" i="3" s="1"/>
  <c r="M536" i="3" a="1"/>
  <c r="M536" i="3" s="1"/>
  <c r="M526" i="3" a="1"/>
  <c r="M526" i="3" s="1"/>
  <c r="M466" i="3" a="1"/>
  <c r="M466" i="3" s="1"/>
  <c r="M51" i="3" a="1"/>
  <c r="M51" i="3" s="1"/>
  <c r="M501" i="3" a="1"/>
  <c r="M501" i="3" s="1"/>
  <c r="M46" i="3" a="1"/>
  <c r="M46" i="3" s="1"/>
  <c r="Y66" i="3" a="1"/>
  <c r="Y66" i="3" s="1"/>
  <c r="Y56" i="3" a="1"/>
  <c r="Y56" i="3" s="1"/>
  <c r="Y61" i="3" a="1"/>
  <c r="Y61" i="3" s="1"/>
  <c r="Y71" i="3" a="1"/>
  <c r="Y71" i="3" s="1"/>
  <c r="Y156" i="3" a="1"/>
  <c r="Y156" i="3" s="1"/>
  <c r="Y176" i="3" a="1"/>
  <c r="Y176" i="3" s="1"/>
  <c r="Y111" i="3" a="1"/>
  <c r="Y111" i="3" s="1"/>
  <c r="Y81" i="3" a="1"/>
  <c r="Y81" i="3" s="1"/>
  <c r="Y126" i="3" a="1"/>
  <c r="Y126" i="3" s="1"/>
  <c r="Y76" i="3" a="1"/>
  <c r="Y76" i="3" s="1"/>
  <c r="Y101" i="3" a="1"/>
  <c r="Y101" i="3" s="1"/>
  <c r="Y106" i="3" a="1"/>
  <c r="Y106" i="3" s="1"/>
  <c r="Y86" i="3" a="1"/>
  <c r="Y86" i="3" s="1"/>
  <c r="Y121" i="3" a="1"/>
  <c r="Y121" i="3" s="1"/>
  <c r="Y91" i="3" a="1"/>
  <c r="Y91" i="3" s="1"/>
  <c r="Y96" i="3" a="1"/>
  <c r="Y96" i="3" s="1"/>
  <c r="Y116" i="3" a="1"/>
  <c r="Y116" i="3" s="1"/>
  <c r="Y221" i="3" a="1"/>
  <c r="Y221" i="3" s="1"/>
  <c r="Y186" i="3" a="1"/>
  <c r="Y186" i="3" s="1"/>
  <c r="Y136" i="3" a="1"/>
  <c r="Y136" i="3" s="1"/>
  <c r="Y181" i="3" a="1"/>
  <c r="Y181" i="3" s="1"/>
  <c r="Y146" i="3" a="1"/>
  <c r="Y146" i="3" s="1"/>
  <c r="Y141" i="3" a="1"/>
  <c r="Y141" i="3" s="1"/>
  <c r="Y131" i="3" a="1"/>
  <c r="Y131" i="3" s="1"/>
  <c r="Y171" i="3" a="1"/>
  <c r="Y171" i="3" s="1"/>
  <c r="Y161" i="3" a="1"/>
  <c r="Y161" i="3" s="1"/>
  <c r="Y166" i="3" a="1"/>
  <c r="Y166" i="3" s="1"/>
  <c r="Y251" i="3" a="1"/>
  <c r="Y251" i="3" s="1"/>
  <c r="Y276" i="3" a="1"/>
  <c r="Y276" i="3" s="1"/>
  <c r="Y281" i="3" a="1"/>
  <c r="Y281" i="3" s="1"/>
  <c r="Y151" i="3" a="1"/>
  <c r="Y151" i="3" s="1"/>
  <c r="Y231" i="3" a="1"/>
  <c r="Y231" i="3" s="1"/>
  <c r="Y216" i="3" a="1"/>
  <c r="Y216" i="3" s="1"/>
  <c r="Y236" i="3" a="1"/>
  <c r="Y236" i="3" s="1"/>
  <c r="Y191" i="3" a="1"/>
  <c r="Y191" i="3" s="1"/>
  <c r="Y211" i="3" a="1"/>
  <c r="Y211" i="3" s="1"/>
  <c r="Y201" i="3" a="1"/>
  <c r="Y201" i="3" s="1"/>
  <c r="Y206" i="3" a="1"/>
  <c r="Y206" i="3" s="1"/>
  <c r="Y241" i="3" a="1"/>
  <c r="Y241" i="3" s="1"/>
  <c r="Y296" i="3" a="1"/>
  <c r="Y296" i="3" s="1"/>
  <c r="Y226" i="3" a="1"/>
  <c r="Y226" i="3" s="1"/>
  <c r="Y266" i="3" a="1"/>
  <c r="Y266" i="3" s="1"/>
  <c r="Y286" i="3" a="1"/>
  <c r="Y286" i="3" s="1"/>
  <c r="Y301" i="3" a="1"/>
  <c r="Y301" i="3" s="1"/>
  <c r="Y256" i="3" a="1"/>
  <c r="Y256" i="3" s="1"/>
  <c r="Y261" i="3" a="1"/>
  <c r="Y261" i="3" s="1"/>
  <c r="Y291" i="3" a="1"/>
  <c r="Y291" i="3" s="1"/>
  <c r="Y196" i="3" a="1"/>
  <c r="Y196" i="3" s="1"/>
  <c r="Y271" i="3" a="1"/>
  <c r="Y271" i="3" s="1"/>
  <c r="Y306" i="3" a="1"/>
  <c r="Y306" i="3" s="1"/>
  <c r="Y326" i="3" a="1"/>
  <c r="Y326" i="3" s="1"/>
  <c r="Y356" i="3" a="1"/>
  <c r="Y356" i="3" s="1"/>
  <c r="Y366" i="3" a="1"/>
  <c r="Y366" i="3" s="1"/>
  <c r="Y341" i="3" a="1"/>
  <c r="Y341" i="3" s="1"/>
  <c r="Y346" i="3" a="1"/>
  <c r="Y346" i="3" s="1"/>
  <c r="Y361" i="3" a="1"/>
  <c r="Y361" i="3" s="1"/>
  <c r="Y331" i="3" a="1"/>
  <c r="Y331" i="3" s="1"/>
  <c r="Y246" i="3" a="1"/>
  <c r="Y246" i="3" s="1"/>
  <c r="Y311" i="3" a="1"/>
  <c r="Y311" i="3" s="1"/>
  <c r="Y336" i="3" a="1"/>
  <c r="Y336" i="3" s="1"/>
  <c r="Y316" i="3" a="1"/>
  <c r="Y316" i="3" s="1"/>
  <c r="Y321" i="3" a="1"/>
  <c r="Y321" i="3" s="1"/>
  <c r="Y351" i="3" a="1"/>
  <c r="Y351" i="3" s="1"/>
  <c r="Y381" i="3" a="1"/>
  <c r="Y381" i="3" s="1"/>
  <c r="Y401" i="3" a="1"/>
  <c r="Y401" i="3" s="1"/>
  <c r="Y411" i="3" a="1"/>
  <c r="Y411" i="3" s="1"/>
  <c r="Y426" i="3" a="1"/>
  <c r="Y426" i="3" s="1"/>
  <c r="Y436" i="3" a="1"/>
  <c r="Y436" i="3" s="1"/>
  <c r="Y441" i="3" a="1"/>
  <c r="Y441" i="3" s="1"/>
  <c r="Y416" i="3" a="1"/>
  <c r="Y416" i="3" s="1"/>
  <c r="Y431" i="3" a="1"/>
  <c r="Y431" i="3" s="1"/>
  <c r="Y421" i="3" a="1"/>
  <c r="Y421" i="3" s="1"/>
  <c r="Y376" i="3" a="1"/>
  <c r="Y376" i="3" s="1"/>
  <c r="Y371" i="3" a="1"/>
  <c r="Y371" i="3" s="1"/>
  <c r="Y386" i="3" a="1"/>
  <c r="Y386" i="3" s="1"/>
  <c r="Y391" i="3" a="1"/>
  <c r="Y391" i="3" s="1"/>
  <c r="Y396" i="3" a="1"/>
  <c r="Y396" i="3" s="1"/>
  <c r="Y406" i="3" a="1"/>
  <c r="Y406" i="3" s="1"/>
  <c r="Y526" i="3" a="1"/>
  <c r="Y526" i="3" s="1"/>
  <c r="Y471" i="3" a="1"/>
  <c r="Y471" i="3" s="1"/>
  <c r="Y501" i="3" a="1"/>
  <c r="Y501" i="3" s="1"/>
  <c r="Y451" i="3" a="1"/>
  <c r="Y451" i="3" s="1"/>
  <c r="Y466" i="3" a="1"/>
  <c r="Y466" i="3" s="1"/>
  <c r="Y456" i="3" a="1"/>
  <c r="Y456" i="3" s="1"/>
  <c r="Y461" i="3" a="1"/>
  <c r="Y461" i="3" s="1"/>
  <c r="Y476" i="3" a="1"/>
  <c r="Y476" i="3" s="1"/>
  <c r="Y481" i="3" a="1"/>
  <c r="Y481" i="3" s="1"/>
  <c r="Y446" i="3" a="1"/>
  <c r="Y446" i="3" s="1"/>
  <c r="Y486" i="3" a="1"/>
  <c r="Y486" i="3" s="1"/>
  <c r="Y491" i="3" a="1"/>
  <c r="Y491" i="3" s="1"/>
  <c r="Y46" i="3" a="1"/>
  <c r="Y46" i="3" s="1"/>
  <c r="Y506" i="3" a="1"/>
  <c r="Y506" i="3" s="1"/>
  <c r="Y521" i="3" a="1"/>
  <c r="Y521" i="3" s="1"/>
  <c r="Y516" i="3" a="1"/>
  <c r="Y516" i="3" s="1"/>
  <c r="Y531" i="3" a="1"/>
  <c r="Y531" i="3" s="1"/>
  <c r="Y496" i="3" a="1"/>
  <c r="Y496" i="3" s="1"/>
  <c r="Y541" i="3" a="1"/>
  <c r="Y541" i="3" s="1"/>
  <c r="Y536" i="3" a="1"/>
  <c r="Y536" i="3" s="1"/>
  <c r="Y511" i="3" a="1"/>
  <c r="Y511" i="3" s="1"/>
  <c r="Y51" i="3" a="1"/>
  <c r="Y51" i="3" s="1"/>
  <c r="W56" i="3" a="1"/>
  <c r="W56" i="3" s="1"/>
  <c r="W61" i="3" a="1"/>
  <c r="W61" i="3" s="1"/>
  <c r="W126" i="3" a="1"/>
  <c r="W126" i="3" s="1"/>
  <c r="W76" i="3" a="1"/>
  <c r="W76" i="3" s="1"/>
  <c r="W101" i="3" a="1"/>
  <c r="W101" i="3" s="1"/>
  <c r="W106" i="3" a="1"/>
  <c r="W106" i="3" s="1"/>
  <c r="W86" i="3" a="1"/>
  <c r="W86" i="3" s="1"/>
  <c r="W91" i="3" a="1"/>
  <c r="W91" i="3" s="1"/>
  <c r="W121" i="3" a="1"/>
  <c r="W121" i="3" s="1"/>
  <c r="W96" i="3" a="1"/>
  <c r="W96" i="3" s="1"/>
  <c r="W66" i="3" a="1"/>
  <c r="W66" i="3" s="1"/>
  <c r="W116" i="3" a="1"/>
  <c r="W116" i="3" s="1"/>
  <c r="W71" i="3" a="1"/>
  <c r="W71" i="3" s="1"/>
  <c r="W111" i="3" a="1"/>
  <c r="W111" i="3" s="1"/>
  <c r="W186" i="3" a="1"/>
  <c r="W186" i="3" s="1"/>
  <c r="W196" i="3" a="1"/>
  <c r="W196" i="3" s="1"/>
  <c r="W136" i="3" a="1"/>
  <c r="W136" i="3" s="1"/>
  <c r="W146" i="3" a="1"/>
  <c r="W146" i="3" s="1"/>
  <c r="W181" i="3" a="1"/>
  <c r="W181" i="3" s="1"/>
  <c r="W141" i="3" a="1"/>
  <c r="W141" i="3" s="1"/>
  <c r="W156" i="3" a="1"/>
  <c r="W156" i="3" s="1"/>
  <c r="W161" i="3" a="1"/>
  <c r="W161" i="3" s="1"/>
  <c r="W166" i="3" a="1"/>
  <c r="W166" i="3" s="1"/>
  <c r="W131" i="3" a="1"/>
  <c r="W131" i="3" s="1"/>
  <c r="W171" i="3" a="1"/>
  <c r="W171" i="3" s="1"/>
  <c r="W151" i="3" a="1"/>
  <c r="W151" i="3" s="1"/>
  <c r="W176" i="3" a="1"/>
  <c r="W176" i="3" s="1"/>
  <c r="W81" i="3" a="1"/>
  <c r="W81" i="3" s="1"/>
  <c r="W191" i="3" a="1"/>
  <c r="W191" i="3" s="1"/>
  <c r="W211" i="3" a="1"/>
  <c r="W211" i="3" s="1"/>
  <c r="W201" i="3" a="1"/>
  <c r="W201" i="3" s="1"/>
  <c r="W206" i="3" a="1"/>
  <c r="W206" i="3" s="1"/>
  <c r="W221" i="3" a="1"/>
  <c r="W221" i="3" s="1"/>
  <c r="W226" i="3" a="1"/>
  <c r="W226" i="3" s="1"/>
  <c r="W231" i="3" a="1"/>
  <c r="W231" i="3" s="1"/>
  <c r="W216" i="3" a="1"/>
  <c r="W216" i="3" s="1"/>
  <c r="W356" i="3" a="1"/>
  <c r="W356" i="3" s="1"/>
  <c r="W236" i="3" a="1"/>
  <c r="W236" i="3" s="1"/>
  <c r="W301" i="3" a="1"/>
  <c r="W301" i="3" s="1"/>
  <c r="W256" i="3" a="1"/>
  <c r="W256" i="3" s="1"/>
  <c r="W261" i="3" a="1"/>
  <c r="W261" i="3" s="1"/>
  <c r="W276" i="3" a="1"/>
  <c r="W276" i="3" s="1"/>
  <c r="W241" i="3" a="1"/>
  <c r="W241" i="3" s="1"/>
  <c r="W251" i="3" a="1"/>
  <c r="W251" i="3" s="1"/>
  <c r="W291" i="3" a="1"/>
  <c r="W291" i="3" s="1"/>
  <c r="W281" i="3" a="1"/>
  <c r="W281" i="3" s="1"/>
  <c r="W246" i="3" a="1"/>
  <c r="W246" i="3" s="1"/>
  <c r="W271" i="3" a="1"/>
  <c r="W271" i="3" s="1"/>
  <c r="W306" i="3" a="1"/>
  <c r="W306" i="3" s="1"/>
  <c r="W296" i="3" a="1"/>
  <c r="W296" i="3" s="1"/>
  <c r="W326" i="3" a="1"/>
  <c r="W326" i="3" s="1"/>
  <c r="W341" i="3" a="1"/>
  <c r="W341" i="3" s="1"/>
  <c r="W361" i="3" a="1"/>
  <c r="W361" i="3" s="1"/>
  <c r="W331" i="3" a="1"/>
  <c r="W331" i="3" s="1"/>
  <c r="W346" i="3" a="1"/>
  <c r="W346" i="3" s="1"/>
  <c r="W336" i="3" a="1"/>
  <c r="W336" i="3" s="1"/>
  <c r="W266" i="3" a="1"/>
  <c r="W266" i="3" s="1"/>
  <c r="W311" i="3" a="1"/>
  <c r="W311" i="3" s="1"/>
  <c r="W351" i="3" a="1"/>
  <c r="W351" i="3" s="1"/>
  <c r="W286" i="3" a="1"/>
  <c r="W286" i="3" s="1"/>
  <c r="W316" i="3" a="1"/>
  <c r="W316" i="3" s="1"/>
  <c r="W321" i="3" a="1"/>
  <c r="W321" i="3" s="1"/>
  <c r="W431" i="3" a="1"/>
  <c r="W431" i="3" s="1"/>
  <c r="W421" i="3" a="1"/>
  <c r="W421" i="3" s="1"/>
  <c r="W376" i="3" a="1"/>
  <c r="W376" i="3" s="1"/>
  <c r="W371" i="3" a="1"/>
  <c r="W371" i="3" s="1"/>
  <c r="W386" i="3" a="1"/>
  <c r="W386" i="3" s="1"/>
  <c r="W391" i="3" a="1"/>
  <c r="W391" i="3" s="1"/>
  <c r="W406" i="3" a="1"/>
  <c r="W406" i="3" s="1"/>
  <c r="W396" i="3" a="1"/>
  <c r="W396" i="3" s="1"/>
  <c r="W366" i="3" a="1"/>
  <c r="W366" i="3" s="1"/>
  <c r="W381" i="3" a="1"/>
  <c r="W381" i="3" s="1"/>
  <c r="W426" i="3" a="1"/>
  <c r="W426" i="3" s="1"/>
  <c r="W471" i="3" a="1"/>
  <c r="W471" i="3" s="1"/>
  <c r="W506" i="3" a="1"/>
  <c r="W506" i="3" s="1"/>
  <c r="W436" i="3" a="1"/>
  <c r="W436" i="3" s="1"/>
  <c r="W451" i="3" a="1"/>
  <c r="W451" i="3" s="1"/>
  <c r="W466" i="3" a="1"/>
  <c r="W466" i="3" s="1"/>
  <c r="W456" i="3" a="1"/>
  <c r="W456" i="3" s="1"/>
  <c r="W461" i="3" a="1"/>
  <c r="W461" i="3" s="1"/>
  <c r="W476" i="3" a="1"/>
  <c r="W476" i="3" s="1"/>
  <c r="W511" i="3" a="1"/>
  <c r="W511" i="3" s="1"/>
  <c r="W441" i="3" a="1"/>
  <c r="W441" i="3" s="1"/>
  <c r="W401" i="3" a="1"/>
  <c r="W401" i="3" s="1"/>
  <c r="W481" i="3" a="1"/>
  <c r="W481" i="3" s="1"/>
  <c r="W446" i="3" a="1"/>
  <c r="W446" i="3" s="1"/>
  <c r="W486" i="3" a="1"/>
  <c r="W486" i="3" s="1"/>
  <c r="W411" i="3" a="1"/>
  <c r="W411" i="3" s="1"/>
  <c r="W491" i="3" a="1"/>
  <c r="W491" i="3" s="1"/>
  <c r="W416" i="3" a="1"/>
  <c r="W416" i="3" s="1"/>
  <c r="W516" i="3" a="1"/>
  <c r="W516" i="3" s="1"/>
  <c r="W531" i="3" a="1"/>
  <c r="W531" i="3" s="1"/>
  <c r="W541" i="3" a="1"/>
  <c r="W541" i="3" s="1"/>
  <c r="W536" i="3" a="1"/>
  <c r="W536" i="3" s="1"/>
  <c r="W496" i="3" a="1"/>
  <c r="W496" i="3" s="1"/>
  <c r="W501" i="3" a="1"/>
  <c r="W501" i="3" s="1"/>
  <c r="W526" i="3" a="1"/>
  <c r="W526" i="3" s="1"/>
  <c r="W51" i="3" a="1"/>
  <c r="W51" i="3" s="1"/>
  <c r="W521" i="3" a="1"/>
  <c r="W521" i="3" s="1"/>
  <c r="W46" i="3" a="1"/>
  <c r="W46" i="3" s="1"/>
  <c r="G66" i="3" a="1"/>
  <c r="G66" i="3" s="1"/>
  <c r="G61" i="3" a="1"/>
  <c r="G61" i="3" s="1"/>
  <c r="G161" i="3" a="1"/>
  <c r="G161" i="3" s="1"/>
  <c r="G76" i="3" a="1"/>
  <c r="G76" i="3" s="1"/>
  <c r="G81" i="3" a="1"/>
  <c r="G81" i="3" s="1"/>
  <c r="G86" i="3" a="1"/>
  <c r="G86" i="3" s="1"/>
  <c r="G91" i="3" a="1"/>
  <c r="G91" i="3" s="1"/>
  <c r="G56" i="3" a="1"/>
  <c r="G56" i="3" s="1"/>
  <c r="G96" i="3" a="1"/>
  <c r="G96" i="3" s="1"/>
  <c r="G101" i="3" a="1"/>
  <c r="G101" i="3" s="1"/>
  <c r="G106" i="3" a="1"/>
  <c r="G106" i="3" s="1"/>
  <c r="G121" i="3" a="1"/>
  <c r="G121" i="3" s="1"/>
  <c r="G71" i="3" a="1"/>
  <c r="G71" i="3" s="1"/>
  <c r="G111" i="3" a="1"/>
  <c r="G111" i="3" s="1"/>
  <c r="G116" i="3" a="1"/>
  <c r="G116" i="3" s="1"/>
  <c r="G171" i="3" a="1"/>
  <c r="G171" i="3" s="1"/>
  <c r="G191" i="3" a="1"/>
  <c r="G191" i="3" s="1"/>
  <c r="G196" i="3" a="1"/>
  <c r="G196" i="3" s="1"/>
  <c r="G126" i="3" a="1"/>
  <c r="G126" i="3" s="1"/>
  <c r="G176" i="3" a="1"/>
  <c r="G176" i="3" s="1"/>
  <c r="G186" i="3" a="1"/>
  <c r="G186" i="3" s="1"/>
  <c r="G131" i="3" a="1"/>
  <c r="G131" i="3" s="1"/>
  <c r="G156" i="3" a="1"/>
  <c r="G156" i="3" s="1"/>
  <c r="G166" i="3" a="1"/>
  <c r="G166" i="3" s="1"/>
  <c r="G181" i="3" a="1"/>
  <c r="G181" i="3" s="1"/>
  <c r="G141" i="3" a="1"/>
  <c r="G141" i="3" s="1"/>
  <c r="G146" i="3" a="1"/>
  <c r="G146" i="3" s="1"/>
  <c r="G151" i="3" a="1"/>
  <c r="G151" i="3" s="1"/>
  <c r="G276" i="3" a="1"/>
  <c r="G276" i="3" s="1"/>
  <c r="G281" i="3" a="1"/>
  <c r="G281" i="3" s="1"/>
  <c r="G226" i="3" a="1"/>
  <c r="G226" i="3" s="1"/>
  <c r="G241" i="3" a="1"/>
  <c r="G241" i="3" s="1"/>
  <c r="G251" i="3" a="1"/>
  <c r="G251" i="3" s="1"/>
  <c r="G256" i="3" a="1"/>
  <c r="G256" i="3" s="1"/>
  <c r="G231" i="3" a="1"/>
  <c r="G231" i="3" s="1"/>
  <c r="G216" i="3" a="1"/>
  <c r="G216" i="3" s="1"/>
  <c r="G236" i="3" a="1"/>
  <c r="G236" i="3" s="1"/>
  <c r="G206" i="3" a="1"/>
  <c r="G206" i="3" s="1"/>
  <c r="G211" i="3" a="1"/>
  <c r="G211" i="3" s="1"/>
  <c r="G136" i="3" a="1"/>
  <c r="G136" i="3" s="1"/>
  <c r="G201" i="3" a="1"/>
  <c r="G201" i="3" s="1"/>
  <c r="G221" i="3" a="1"/>
  <c r="G221" i="3" s="1"/>
  <c r="G346" i="3" a="1"/>
  <c r="G346" i="3" s="1"/>
  <c r="G246" i="3" a="1"/>
  <c r="G246" i="3" s="1"/>
  <c r="G286" i="3" a="1"/>
  <c r="G286" i="3" s="1"/>
  <c r="G271" i="3" a="1"/>
  <c r="G271" i="3" s="1"/>
  <c r="G296" i="3" a="1"/>
  <c r="G296" i="3" s="1"/>
  <c r="G316" i="3" a="1"/>
  <c r="G316" i="3" s="1"/>
  <c r="G306" i="3" a="1"/>
  <c r="G306" i="3" s="1"/>
  <c r="G301" i="3" a="1"/>
  <c r="G301" i="3" s="1"/>
  <c r="G266" i="3" a="1"/>
  <c r="G266" i="3" s="1"/>
  <c r="G261" i="3" a="1"/>
  <c r="G261" i="3" s="1"/>
  <c r="G291" i="3" a="1"/>
  <c r="G291" i="3" s="1"/>
  <c r="G411" i="3" a="1"/>
  <c r="G411" i="3" s="1"/>
  <c r="G416" i="3" a="1"/>
  <c r="G416" i="3" s="1"/>
  <c r="G431" i="3" a="1"/>
  <c r="G431" i="3" s="1"/>
  <c r="G351" i="3" a="1"/>
  <c r="G351" i="3" s="1"/>
  <c r="G366" i="3" a="1"/>
  <c r="G366" i="3" s="1"/>
  <c r="G311" i="3" a="1"/>
  <c r="G311" i="3" s="1"/>
  <c r="G356" i="3" a="1"/>
  <c r="G356" i="3" s="1"/>
  <c r="G321" i="3" a="1"/>
  <c r="G321" i="3" s="1"/>
  <c r="G326" i="3" a="1"/>
  <c r="G326" i="3" s="1"/>
  <c r="G361" i="3" a="1"/>
  <c r="G361" i="3" s="1"/>
  <c r="G371" i="3" a="1"/>
  <c r="G371" i="3" s="1"/>
  <c r="G331" i="3" a="1"/>
  <c r="G331" i="3" s="1"/>
  <c r="G341" i="3" a="1"/>
  <c r="G341" i="3" s="1"/>
  <c r="G336" i="3" a="1"/>
  <c r="G336" i="3" s="1"/>
  <c r="G376" i="3" a="1"/>
  <c r="G376" i="3" s="1"/>
  <c r="G401" i="3" a="1"/>
  <c r="G401" i="3" s="1"/>
  <c r="G481" i="3" a="1"/>
  <c r="G481" i="3" s="1"/>
  <c r="G421" i="3" a="1"/>
  <c r="G421" i="3" s="1"/>
  <c r="G381" i="3" a="1"/>
  <c r="G381" i="3" s="1"/>
  <c r="G386" i="3" a="1"/>
  <c r="G386" i="3" s="1"/>
  <c r="G391" i="3" a="1"/>
  <c r="G391" i="3" s="1"/>
  <c r="G396" i="3" a="1"/>
  <c r="G396" i="3" s="1"/>
  <c r="G406" i="3" a="1"/>
  <c r="G406" i="3" s="1"/>
  <c r="G426" i="3" a="1"/>
  <c r="G426" i="3" s="1"/>
  <c r="G501" i="3" a="1"/>
  <c r="G501" i="3" s="1"/>
  <c r="G51" i="3" a="1"/>
  <c r="G51" i="3" s="1"/>
  <c r="G451" i="3" a="1"/>
  <c r="G451" i="3" s="1"/>
  <c r="G496" i="3" a="1"/>
  <c r="G496" i="3" s="1"/>
  <c r="G506" i="3" a="1"/>
  <c r="G506" i="3" s="1"/>
  <c r="G466" i="3" a="1"/>
  <c r="G466" i="3" s="1"/>
  <c r="G471" i="3" a="1"/>
  <c r="G471" i="3" s="1"/>
  <c r="G486" i="3" a="1"/>
  <c r="G486" i="3" s="1"/>
  <c r="G436" i="3" a="1"/>
  <c r="G436" i="3" s="1"/>
  <c r="G456" i="3" a="1"/>
  <c r="G456" i="3" s="1"/>
  <c r="G491" i="3" a="1"/>
  <c r="G491" i="3" s="1"/>
  <c r="G446" i="3" a="1"/>
  <c r="G446" i="3" s="1"/>
  <c r="G461" i="3" a="1"/>
  <c r="G461" i="3" s="1"/>
  <c r="G476" i="3" a="1"/>
  <c r="G476" i="3" s="1"/>
  <c r="G441" i="3" a="1"/>
  <c r="G441" i="3" s="1"/>
  <c r="G511" i="3" a="1"/>
  <c r="G511" i="3" s="1"/>
  <c r="G526" i="3" a="1"/>
  <c r="G526" i="3" s="1"/>
  <c r="G521" i="3" a="1"/>
  <c r="G521" i="3" s="1"/>
  <c r="G531" i="3" a="1"/>
  <c r="G531" i="3" s="1"/>
  <c r="G536" i="3" a="1"/>
  <c r="G536" i="3" s="1"/>
  <c r="G541" i="3" a="1"/>
  <c r="G541" i="3" s="1"/>
  <c r="G516" i="3" a="1"/>
  <c r="G516" i="3" s="1"/>
  <c r="G46" i="3" a="1"/>
  <c r="G46" i="3" s="1"/>
  <c r="R56" i="3" a="1"/>
  <c r="R56" i="3" s="1"/>
  <c r="R66" i="3" a="1"/>
  <c r="R66" i="3" s="1"/>
  <c r="R81" i="3" a="1"/>
  <c r="R81" i="3" s="1"/>
  <c r="R61" i="3" a="1"/>
  <c r="R61" i="3" s="1"/>
  <c r="R156" i="3" a="1"/>
  <c r="R156" i="3" s="1"/>
  <c r="R111" i="3" a="1"/>
  <c r="R111" i="3" s="1"/>
  <c r="R116" i="3" a="1"/>
  <c r="R116" i="3" s="1"/>
  <c r="R71" i="3" a="1"/>
  <c r="R71" i="3" s="1"/>
  <c r="R101" i="3" a="1"/>
  <c r="R101" i="3" s="1"/>
  <c r="R86" i="3" a="1"/>
  <c r="R86" i="3" s="1"/>
  <c r="R91" i="3" a="1"/>
  <c r="R91" i="3" s="1"/>
  <c r="R106" i="3" a="1"/>
  <c r="R106" i="3" s="1"/>
  <c r="R76" i="3" a="1"/>
  <c r="R76" i="3" s="1"/>
  <c r="R96" i="3" a="1"/>
  <c r="R96" i="3" s="1"/>
  <c r="R121" i="3" a="1"/>
  <c r="R121" i="3" s="1"/>
  <c r="R146" i="3" a="1"/>
  <c r="R146" i="3" s="1"/>
  <c r="R166" i="3" a="1"/>
  <c r="R166" i="3" s="1"/>
  <c r="R231" i="3" a="1"/>
  <c r="R231" i="3" s="1"/>
  <c r="R171" i="3" a="1"/>
  <c r="R171" i="3" s="1"/>
  <c r="R131" i="3" a="1"/>
  <c r="R131" i="3" s="1"/>
  <c r="R151" i="3" a="1"/>
  <c r="R151" i="3" s="1"/>
  <c r="R191" i="3" a="1"/>
  <c r="R191" i="3" s="1"/>
  <c r="R176" i="3" a="1"/>
  <c r="R176" i="3" s="1"/>
  <c r="R186" i="3" a="1"/>
  <c r="R186" i="3" s="1"/>
  <c r="R181" i="3" a="1"/>
  <c r="R181" i="3" s="1"/>
  <c r="R126" i="3" a="1"/>
  <c r="R126" i="3" s="1"/>
  <c r="R136" i="3" a="1"/>
  <c r="R136" i="3" s="1"/>
  <c r="R286" i="3" a="1"/>
  <c r="R286" i="3" s="1"/>
  <c r="R196" i="3" a="1"/>
  <c r="R196" i="3" s="1"/>
  <c r="R246" i="3" a="1"/>
  <c r="R246" i="3" s="1"/>
  <c r="R161" i="3" a="1"/>
  <c r="R161" i="3" s="1"/>
  <c r="R226" i="3" a="1"/>
  <c r="R226" i="3" s="1"/>
  <c r="R241" i="3" a="1"/>
  <c r="R241" i="3" s="1"/>
  <c r="R251" i="3" a="1"/>
  <c r="R251" i="3" s="1"/>
  <c r="R236" i="3" a="1"/>
  <c r="R236" i="3" s="1"/>
  <c r="R216" i="3" a="1"/>
  <c r="R216" i="3" s="1"/>
  <c r="R211" i="3" a="1"/>
  <c r="R211" i="3" s="1"/>
  <c r="R206" i="3" a="1"/>
  <c r="R206" i="3" s="1"/>
  <c r="R221" i="3" a="1"/>
  <c r="R221" i="3" s="1"/>
  <c r="R336" i="3" a="1"/>
  <c r="R336" i="3" s="1"/>
  <c r="R271" i="3" a="1"/>
  <c r="R271" i="3" s="1"/>
  <c r="R316" i="3" a="1"/>
  <c r="R316" i="3" s="1"/>
  <c r="R306" i="3" a="1"/>
  <c r="R306" i="3" s="1"/>
  <c r="R141" i="3" a="1"/>
  <c r="R141" i="3" s="1"/>
  <c r="R296" i="3" a="1"/>
  <c r="R296" i="3" s="1"/>
  <c r="R266" i="3" a="1"/>
  <c r="R266" i="3" s="1"/>
  <c r="R276" i="3" a="1"/>
  <c r="R276" i="3" s="1"/>
  <c r="R301" i="3" a="1"/>
  <c r="R301" i="3" s="1"/>
  <c r="R201" i="3" a="1"/>
  <c r="R201" i="3" s="1"/>
  <c r="R256" i="3" a="1"/>
  <c r="R256" i="3" s="1"/>
  <c r="R261" i="3" a="1"/>
  <c r="R261" i="3" s="1"/>
  <c r="R281" i="3" a="1"/>
  <c r="R281" i="3" s="1"/>
  <c r="R376" i="3" a="1"/>
  <c r="R376" i="3" s="1"/>
  <c r="R421" i="3" a="1"/>
  <c r="R421" i="3" s="1"/>
  <c r="R426" i="3" a="1"/>
  <c r="R426" i="3" s="1"/>
  <c r="R311" i="3" a="1"/>
  <c r="R311" i="3" s="1"/>
  <c r="R351" i="3" a="1"/>
  <c r="R351" i="3" s="1"/>
  <c r="R321" i="3" a="1"/>
  <c r="R321" i="3" s="1"/>
  <c r="R356" i="3" a="1"/>
  <c r="R356" i="3" s="1"/>
  <c r="R366" i="3" a="1"/>
  <c r="R366" i="3" s="1"/>
  <c r="R291" i="3" a="1"/>
  <c r="R291" i="3" s="1"/>
  <c r="R326" i="3" a="1"/>
  <c r="R326" i="3" s="1"/>
  <c r="R361" i="3" a="1"/>
  <c r="R361" i="3" s="1"/>
  <c r="R331" i="3" a="1"/>
  <c r="R331" i="3" s="1"/>
  <c r="R341" i="3" a="1"/>
  <c r="R341" i="3" s="1"/>
  <c r="R346" i="3" a="1"/>
  <c r="R346" i="3" s="1"/>
  <c r="R396" i="3" a="1"/>
  <c r="R396" i="3" s="1"/>
  <c r="R451" i="3" a="1"/>
  <c r="R451" i="3" s="1"/>
  <c r="R391" i="3" a="1"/>
  <c r="R391" i="3" s="1"/>
  <c r="R406" i="3" a="1"/>
  <c r="R406" i="3" s="1"/>
  <c r="R436" i="3" a="1"/>
  <c r="R436" i="3" s="1"/>
  <c r="R441" i="3" a="1"/>
  <c r="R441" i="3" s="1"/>
  <c r="R371" i="3" a="1"/>
  <c r="R371" i="3" s="1"/>
  <c r="R381" i="3" a="1"/>
  <c r="R381" i="3" s="1"/>
  <c r="R416" i="3" a="1"/>
  <c r="R416" i="3" s="1"/>
  <c r="R401" i="3" a="1"/>
  <c r="R401" i="3" s="1"/>
  <c r="R411" i="3" a="1"/>
  <c r="R411" i="3" s="1"/>
  <c r="R386" i="3" a="1"/>
  <c r="R386" i="3" s="1"/>
  <c r="R496" i="3" a="1"/>
  <c r="R496" i="3" s="1"/>
  <c r="R521" i="3" a="1"/>
  <c r="R521" i="3" s="1"/>
  <c r="R486" i="3" a="1"/>
  <c r="R486" i="3" s="1"/>
  <c r="R431" i="3" a="1"/>
  <c r="R431" i="3" s="1"/>
  <c r="R491" i="3" a="1"/>
  <c r="R491" i="3" s="1"/>
  <c r="R501" i="3" a="1"/>
  <c r="R501" i="3" s="1"/>
  <c r="R466" i="3" a="1"/>
  <c r="R466" i="3" s="1"/>
  <c r="R471" i="3" a="1"/>
  <c r="R471" i="3" s="1"/>
  <c r="R456" i="3" a="1"/>
  <c r="R456" i="3" s="1"/>
  <c r="R476" i="3" a="1"/>
  <c r="R476" i="3" s="1"/>
  <c r="R446" i="3" a="1"/>
  <c r="R446" i="3" s="1"/>
  <c r="R461" i="3" a="1"/>
  <c r="R461" i="3" s="1"/>
  <c r="R481" i="3" a="1"/>
  <c r="R481" i="3" s="1"/>
  <c r="R526" i="3" a="1"/>
  <c r="R526" i="3" s="1"/>
  <c r="R51" i="3" a="1"/>
  <c r="R51" i="3" s="1"/>
  <c r="R511" i="3" a="1"/>
  <c r="R511" i="3" s="1"/>
  <c r="R506" i="3" a="1"/>
  <c r="R506" i="3" s="1"/>
  <c r="R531" i="3" a="1"/>
  <c r="R531" i="3" s="1"/>
  <c r="R541" i="3" a="1"/>
  <c r="R541" i="3" s="1"/>
  <c r="R536" i="3" a="1"/>
  <c r="R536" i="3" s="1"/>
  <c r="R46" i="3" a="1"/>
  <c r="R46" i="3" s="1"/>
  <c r="R516" i="3" a="1"/>
  <c r="R516" i="3" s="1"/>
  <c r="S71" i="3" a="1"/>
  <c r="S71" i="3" s="1"/>
  <c r="S56" i="3" a="1"/>
  <c r="S56" i="3" s="1"/>
  <c r="S66" i="3" a="1"/>
  <c r="S66" i="3" s="1"/>
  <c r="S61" i="3" a="1"/>
  <c r="S61" i="3" s="1"/>
  <c r="S96" i="3" a="1"/>
  <c r="S96" i="3" s="1"/>
  <c r="S146" i="3" a="1"/>
  <c r="S146" i="3" s="1"/>
  <c r="S116" i="3" a="1"/>
  <c r="S116" i="3" s="1"/>
  <c r="S111" i="3" a="1"/>
  <c r="S111" i="3" s="1"/>
  <c r="S81" i="3" a="1"/>
  <c r="S81" i="3" s="1"/>
  <c r="S101" i="3" a="1"/>
  <c r="S101" i="3" s="1"/>
  <c r="S86" i="3" a="1"/>
  <c r="S86" i="3" s="1"/>
  <c r="S106" i="3" a="1"/>
  <c r="S106" i="3" s="1"/>
  <c r="S76" i="3" a="1"/>
  <c r="S76" i="3" s="1"/>
  <c r="S141" i="3" a="1"/>
  <c r="S141" i="3" s="1"/>
  <c r="S241" i="3" a="1"/>
  <c r="S241" i="3" s="1"/>
  <c r="S91" i="3" a="1"/>
  <c r="S91" i="3" s="1"/>
  <c r="S161" i="3" a="1"/>
  <c r="S161" i="3" s="1"/>
  <c r="S166" i="3" a="1"/>
  <c r="S166" i="3" s="1"/>
  <c r="S121" i="3" a="1"/>
  <c r="S121" i="3" s="1"/>
  <c r="S171" i="3" a="1"/>
  <c r="S171" i="3" s="1"/>
  <c r="S131" i="3" a="1"/>
  <c r="S131" i="3" s="1"/>
  <c r="S151" i="3" a="1"/>
  <c r="S151" i="3" s="1"/>
  <c r="S176" i="3" a="1"/>
  <c r="S176" i="3" s="1"/>
  <c r="S201" i="3" a="1"/>
  <c r="S201" i="3" s="1"/>
  <c r="S206" i="3" a="1"/>
  <c r="S206" i="3" s="1"/>
  <c r="S261" i="3" a="1"/>
  <c r="S261" i="3" s="1"/>
  <c r="S276" i="3" a="1"/>
  <c r="S276" i="3" s="1"/>
  <c r="S281" i="3" a="1"/>
  <c r="S281" i="3" s="1"/>
  <c r="S156" i="3" a="1"/>
  <c r="S156" i="3" s="1"/>
  <c r="S246" i="3" a="1"/>
  <c r="S246" i="3" s="1"/>
  <c r="S126" i="3" a="1"/>
  <c r="S126" i="3" s="1"/>
  <c r="S196" i="3" a="1"/>
  <c r="S196" i="3" s="1"/>
  <c r="S226" i="3" a="1"/>
  <c r="S226" i="3" s="1"/>
  <c r="S181" i="3" a="1"/>
  <c r="S181" i="3" s="1"/>
  <c r="S186" i="3" a="1"/>
  <c r="S186" i="3" s="1"/>
  <c r="S231" i="3" a="1"/>
  <c r="S231" i="3" s="1"/>
  <c r="S236" i="3" a="1"/>
  <c r="S236" i="3" s="1"/>
  <c r="S216" i="3" a="1"/>
  <c r="S216" i="3" s="1"/>
  <c r="S136" i="3" a="1"/>
  <c r="S136" i="3" s="1"/>
  <c r="S221" i="3" a="1"/>
  <c r="S221" i="3" s="1"/>
  <c r="S291" i="3" a="1"/>
  <c r="S291" i="3" s="1"/>
  <c r="S346" i="3" a="1"/>
  <c r="S346" i="3" s="1"/>
  <c r="S271" i="3" a="1"/>
  <c r="S271" i="3" s="1"/>
  <c r="S306" i="3" a="1"/>
  <c r="S306" i="3" s="1"/>
  <c r="S286" i="3" a="1"/>
  <c r="S286" i="3" s="1"/>
  <c r="S296" i="3" a="1"/>
  <c r="S296" i="3" s="1"/>
  <c r="S266" i="3" a="1"/>
  <c r="S266" i="3" s="1"/>
  <c r="S301" i="3" a="1"/>
  <c r="S301" i="3" s="1"/>
  <c r="S191" i="3" a="1"/>
  <c r="S191" i="3" s="1"/>
  <c r="S251" i="3" a="1"/>
  <c r="S251" i="3" s="1"/>
  <c r="S256" i="3" a="1"/>
  <c r="S256" i="3" s="1"/>
  <c r="S336" i="3" a="1"/>
  <c r="S336" i="3" s="1"/>
  <c r="S376" i="3" a="1"/>
  <c r="S376" i="3" s="1"/>
  <c r="S311" i="3" a="1"/>
  <c r="S311" i="3" s="1"/>
  <c r="S351" i="3" a="1"/>
  <c r="S351" i="3" s="1"/>
  <c r="S316" i="3" a="1"/>
  <c r="S316" i="3" s="1"/>
  <c r="S321" i="3" a="1"/>
  <c r="S321" i="3" s="1"/>
  <c r="S211" i="3" a="1"/>
  <c r="S211" i="3" s="1"/>
  <c r="S356" i="3" a="1"/>
  <c r="S356" i="3" s="1"/>
  <c r="S326" i="3" a="1"/>
  <c r="S326" i="3" s="1"/>
  <c r="S366" i="3" a="1"/>
  <c r="S366" i="3" s="1"/>
  <c r="S361" i="3" a="1"/>
  <c r="S361" i="3" s="1"/>
  <c r="S341" i="3" a="1"/>
  <c r="S341" i="3" s="1"/>
  <c r="S331" i="3" a="1"/>
  <c r="S331" i="3" s="1"/>
  <c r="S386" i="3" a="1"/>
  <c r="S386" i="3" s="1"/>
  <c r="S396" i="3" a="1"/>
  <c r="S396" i="3" s="1"/>
  <c r="S391" i="3" a="1"/>
  <c r="S391" i="3" s="1"/>
  <c r="S406" i="3" a="1"/>
  <c r="S406" i="3" s="1"/>
  <c r="S426" i="3" a="1"/>
  <c r="S426" i="3" s="1"/>
  <c r="S371" i="3" a="1"/>
  <c r="S371" i="3" s="1"/>
  <c r="S381" i="3" a="1"/>
  <c r="S381" i="3" s="1"/>
  <c r="S416" i="3" a="1"/>
  <c r="S416" i="3" s="1"/>
  <c r="S401" i="3" a="1"/>
  <c r="S401" i="3" s="1"/>
  <c r="S411" i="3" a="1"/>
  <c r="S411" i="3" s="1"/>
  <c r="S421" i="3" a="1"/>
  <c r="S421" i="3" s="1"/>
  <c r="S496" i="3" a="1"/>
  <c r="S496" i="3" s="1"/>
  <c r="S521" i="3" a="1"/>
  <c r="S521" i="3" s="1"/>
  <c r="S486" i="3" a="1"/>
  <c r="S486" i="3" s="1"/>
  <c r="S431" i="3" a="1"/>
  <c r="S431" i="3" s="1"/>
  <c r="S491" i="3" a="1"/>
  <c r="S491" i="3" s="1"/>
  <c r="S436" i="3" a="1"/>
  <c r="S436" i="3" s="1"/>
  <c r="S451" i="3" a="1"/>
  <c r="S451" i="3" s="1"/>
  <c r="S466" i="3" a="1"/>
  <c r="S466" i="3" s="1"/>
  <c r="S471" i="3" a="1"/>
  <c r="S471" i="3" s="1"/>
  <c r="S441" i="3" a="1"/>
  <c r="S441" i="3" s="1"/>
  <c r="S456" i="3" a="1"/>
  <c r="S456" i="3" s="1"/>
  <c r="S476" i="3" a="1"/>
  <c r="S476" i="3" s="1"/>
  <c r="S446" i="3" a="1"/>
  <c r="S446" i="3" s="1"/>
  <c r="S461" i="3" a="1"/>
  <c r="S461" i="3" s="1"/>
  <c r="S481" i="3" a="1"/>
  <c r="S481" i="3" s="1"/>
  <c r="S516" i="3" a="1"/>
  <c r="S516" i="3" s="1"/>
  <c r="S536" i="3" a="1"/>
  <c r="S536" i="3" s="1"/>
  <c r="S501" i="3" a="1"/>
  <c r="S501" i="3" s="1"/>
  <c r="S526" i="3" a="1"/>
  <c r="S526" i="3" s="1"/>
  <c r="S51" i="3" a="1"/>
  <c r="S51" i="3" s="1"/>
  <c r="S511" i="3" a="1"/>
  <c r="S511" i="3" s="1"/>
  <c r="S506" i="3" a="1"/>
  <c r="S506" i="3" s="1"/>
  <c r="S531" i="3" a="1"/>
  <c r="S531" i="3" s="1"/>
  <c r="S46" i="3" a="1"/>
  <c r="S46" i="3" s="1"/>
  <c r="S541" i="3" a="1"/>
  <c r="S541" i="3" s="1"/>
  <c r="L56" i="3" a="1"/>
  <c r="L56" i="3" s="1"/>
  <c r="L66" i="3" a="1"/>
  <c r="L66" i="3" s="1"/>
  <c r="L61" i="3" a="1"/>
  <c r="L61" i="3" s="1"/>
  <c r="L126" i="3" a="1"/>
  <c r="L126" i="3" s="1"/>
  <c r="L71" i="3" a="1"/>
  <c r="L71" i="3" s="1"/>
  <c r="L86" i="3" a="1"/>
  <c r="L86" i="3" s="1"/>
  <c r="L101" i="3" a="1"/>
  <c r="L101" i="3" s="1"/>
  <c r="L91" i="3" a="1"/>
  <c r="L91" i="3" s="1"/>
  <c r="L96" i="3" a="1"/>
  <c r="L96" i="3" s="1"/>
  <c r="L106" i="3" a="1"/>
  <c r="L106" i="3" s="1"/>
  <c r="L121" i="3" a="1"/>
  <c r="L121" i="3" s="1"/>
  <c r="L76" i="3" a="1"/>
  <c r="L76" i="3" s="1"/>
  <c r="L111" i="3" a="1"/>
  <c r="L111" i="3" s="1"/>
  <c r="L116" i="3" a="1"/>
  <c r="L116" i="3" s="1"/>
  <c r="L81" i="3" a="1"/>
  <c r="L81" i="3" s="1"/>
  <c r="L156" i="3" a="1"/>
  <c r="L156" i="3" s="1"/>
  <c r="L181" i="3" a="1"/>
  <c r="L181" i="3" s="1"/>
  <c r="L141" i="3" a="1"/>
  <c r="L141" i="3" s="1"/>
  <c r="L146" i="3" a="1"/>
  <c r="L146" i="3" s="1"/>
  <c r="L161" i="3" a="1"/>
  <c r="L161" i="3" s="1"/>
  <c r="L166" i="3" a="1"/>
  <c r="L166" i="3" s="1"/>
  <c r="L151" i="3" a="1"/>
  <c r="L151" i="3" s="1"/>
  <c r="L136" i="3" a="1"/>
  <c r="L136" i="3" s="1"/>
  <c r="L171" i="3" a="1"/>
  <c r="L171" i="3" s="1"/>
  <c r="L176" i="3" a="1"/>
  <c r="L176" i="3" s="1"/>
  <c r="L211" i="3" a="1"/>
  <c r="L211" i="3" s="1"/>
  <c r="L266" i="3" a="1"/>
  <c r="L266" i="3" s="1"/>
  <c r="L291" i="3" a="1"/>
  <c r="L291" i="3" s="1"/>
  <c r="L206" i="3" a="1"/>
  <c r="L206" i="3" s="1"/>
  <c r="L186" i="3" a="1"/>
  <c r="L186" i="3" s="1"/>
  <c r="L201" i="3" a="1"/>
  <c r="L201" i="3" s="1"/>
  <c r="L221" i="3" a="1"/>
  <c r="L221" i="3" s="1"/>
  <c r="L191" i="3" a="1"/>
  <c r="L191" i="3" s="1"/>
  <c r="L246" i="3" a="1"/>
  <c r="L246" i="3" s="1"/>
  <c r="L241" i="3" a="1"/>
  <c r="L241" i="3" s="1"/>
  <c r="L226" i="3" a="1"/>
  <c r="L226" i="3" s="1"/>
  <c r="L216" i="3" a="1"/>
  <c r="L216" i="3" s="1"/>
  <c r="L231" i="3" a="1"/>
  <c r="L231" i="3" s="1"/>
  <c r="L196" i="3" a="1"/>
  <c r="L196" i="3" s="1"/>
  <c r="L236" i="3" a="1"/>
  <c r="L236" i="3" s="1"/>
  <c r="L331" i="3" a="1"/>
  <c r="L331" i="3" s="1"/>
  <c r="L131" i="3" a="1"/>
  <c r="L131" i="3" s="1"/>
  <c r="L261" i="3" a="1"/>
  <c r="L261" i="3" s="1"/>
  <c r="L251" i="3" a="1"/>
  <c r="L251" i="3" s="1"/>
  <c r="L256" i="3" a="1"/>
  <c r="L256" i="3" s="1"/>
  <c r="L276" i="3" a="1"/>
  <c r="L276" i="3" s="1"/>
  <c r="L271" i="3" a="1"/>
  <c r="L271" i="3" s="1"/>
  <c r="L286" i="3" a="1"/>
  <c r="L286" i="3" s="1"/>
  <c r="L296" i="3" a="1"/>
  <c r="L296" i="3" s="1"/>
  <c r="L306" i="3" a="1"/>
  <c r="L306" i="3" s="1"/>
  <c r="L281" i="3" a="1"/>
  <c r="L281" i="3" s="1"/>
  <c r="L341" i="3" a="1"/>
  <c r="L341" i="3" s="1"/>
  <c r="L371" i="3" a="1"/>
  <c r="L371" i="3" s="1"/>
  <c r="L406" i="3" a="1"/>
  <c r="L406" i="3" s="1"/>
  <c r="L381" i="3" a="1"/>
  <c r="L381" i="3" s="1"/>
  <c r="L336" i="3" a="1"/>
  <c r="L336" i="3" s="1"/>
  <c r="L346" i="3" a="1"/>
  <c r="L346" i="3" s="1"/>
  <c r="L301" i="3" a="1"/>
  <c r="L301" i="3" s="1"/>
  <c r="L351" i="3" a="1"/>
  <c r="L351" i="3" s="1"/>
  <c r="L366" i="3" a="1"/>
  <c r="L366" i="3" s="1"/>
  <c r="L311" i="3" a="1"/>
  <c r="L311" i="3" s="1"/>
  <c r="L321" i="3" a="1"/>
  <c r="L321" i="3" s="1"/>
  <c r="L316" i="3" a="1"/>
  <c r="L316" i="3" s="1"/>
  <c r="L356" i="3" a="1"/>
  <c r="L356" i="3" s="1"/>
  <c r="L461" i="3" a="1"/>
  <c r="L461" i="3" s="1"/>
  <c r="L466" i="3" a="1"/>
  <c r="L466" i="3" s="1"/>
  <c r="L386" i="3" a="1"/>
  <c r="L386" i="3" s="1"/>
  <c r="L376" i="3" a="1"/>
  <c r="L376" i="3" s="1"/>
  <c r="L391" i="3" a="1"/>
  <c r="L391" i="3" s="1"/>
  <c r="L396" i="3" a="1"/>
  <c r="L396" i="3" s="1"/>
  <c r="L361" i="3" a="1"/>
  <c r="L361" i="3" s="1"/>
  <c r="L426" i="3" a="1"/>
  <c r="L426" i="3" s="1"/>
  <c r="L401" i="3" a="1"/>
  <c r="L401" i="3" s="1"/>
  <c r="L416" i="3" a="1"/>
  <c r="L416" i="3" s="1"/>
  <c r="L326" i="3" a="1"/>
  <c r="L326" i="3" s="1"/>
  <c r="L411" i="3" a="1"/>
  <c r="L411" i="3" s="1"/>
  <c r="L421" i="3" a="1"/>
  <c r="L421" i="3" s="1"/>
  <c r="L431" i="3" a="1"/>
  <c r="L431" i="3" s="1"/>
  <c r="L456" i="3" a="1"/>
  <c r="L456" i="3" s="1"/>
  <c r="L516" i="3" a="1"/>
  <c r="L516" i="3" s="1"/>
  <c r="L476" i="3" a="1"/>
  <c r="L476" i="3" s="1"/>
  <c r="L481" i="3" a="1"/>
  <c r="L481" i="3" s="1"/>
  <c r="L441" i="3" a="1"/>
  <c r="L441" i="3" s="1"/>
  <c r="L446" i="3" a="1"/>
  <c r="L446" i="3" s="1"/>
  <c r="L486" i="3" a="1"/>
  <c r="L486" i="3" s="1"/>
  <c r="L451" i="3" a="1"/>
  <c r="L451" i="3" s="1"/>
  <c r="L471" i="3" a="1"/>
  <c r="L471" i="3" s="1"/>
  <c r="L491" i="3" a="1"/>
  <c r="L491" i="3" s="1"/>
  <c r="L436" i="3" a="1"/>
  <c r="L436" i="3" s="1"/>
  <c r="L496" i="3" a="1"/>
  <c r="L496" i="3" s="1"/>
  <c r="L531" i="3" a="1"/>
  <c r="L531" i="3" s="1"/>
  <c r="L506" i="3" a="1"/>
  <c r="L506" i="3" s="1"/>
  <c r="L541" i="3" a="1"/>
  <c r="L541" i="3" s="1"/>
  <c r="L536" i="3" a="1"/>
  <c r="L536" i="3" s="1"/>
  <c r="L526" i="3" a="1"/>
  <c r="L526" i="3" s="1"/>
  <c r="L51" i="3" a="1"/>
  <c r="L51" i="3" s="1"/>
  <c r="L501" i="3" a="1"/>
  <c r="L501" i="3" s="1"/>
  <c r="L511" i="3" a="1"/>
  <c r="L511" i="3" s="1"/>
  <c r="L521" i="3" a="1"/>
  <c r="L521" i="3" s="1"/>
  <c r="L46" i="3" a="1"/>
  <c r="L46" i="3" s="1"/>
  <c r="H56" i="3" a="1"/>
  <c r="H56" i="3" s="1"/>
  <c r="H76" i="3" a="1"/>
  <c r="H76" i="3" s="1"/>
  <c r="H86" i="3" a="1"/>
  <c r="H86" i="3" s="1"/>
  <c r="H66" i="3" a="1"/>
  <c r="H66" i="3" s="1"/>
  <c r="H61" i="3" a="1"/>
  <c r="H61" i="3" s="1"/>
  <c r="H111" i="3" a="1"/>
  <c r="H111" i="3" s="1"/>
  <c r="H116" i="3" a="1"/>
  <c r="H116" i="3" s="1"/>
  <c r="H81" i="3" a="1"/>
  <c r="H81" i="3" s="1"/>
  <c r="H91" i="3" a="1"/>
  <c r="H91" i="3" s="1"/>
  <c r="H96" i="3" a="1"/>
  <c r="H96" i="3" s="1"/>
  <c r="H101" i="3" a="1"/>
  <c r="H101" i="3" s="1"/>
  <c r="H106" i="3" a="1"/>
  <c r="H106" i="3" s="1"/>
  <c r="H121" i="3" a="1"/>
  <c r="H121" i="3" s="1"/>
  <c r="H136" i="3" a="1"/>
  <c r="H136" i="3" s="1"/>
  <c r="H151" i="3" a="1"/>
  <c r="H151" i="3" s="1"/>
  <c r="H221" i="3" a="1"/>
  <c r="H221" i="3" s="1"/>
  <c r="H236" i="3" a="1"/>
  <c r="H236" i="3" s="1"/>
  <c r="H171" i="3" a="1"/>
  <c r="H171" i="3" s="1"/>
  <c r="H191" i="3" a="1"/>
  <c r="H191" i="3" s="1"/>
  <c r="H71" i="3" a="1"/>
  <c r="H71" i="3" s="1"/>
  <c r="H126" i="3" a="1"/>
  <c r="H126" i="3" s="1"/>
  <c r="H176" i="3" a="1"/>
  <c r="H176" i="3" s="1"/>
  <c r="H186" i="3" a="1"/>
  <c r="H186" i="3" s="1"/>
  <c r="H156" i="3" a="1"/>
  <c r="H156" i="3" s="1"/>
  <c r="H131" i="3" a="1"/>
  <c r="H131" i="3" s="1"/>
  <c r="H161" i="3" a="1"/>
  <c r="H161" i="3" s="1"/>
  <c r="H166" i="3" a="1"/>
  <c r="H166" i="3" s="1"/>
  <c r="H181" i="3" a="1"/>
  <c r="H181" i="3" s="1"/>
  <c r="H141" i="3" a="1"/>
  <c r="H141" i="3" s="1"/>
  <c r="H261" i="3" a="1"/>
  <c r="H261" i="3" s="1"/>
  <c r="H226" i="3" a="1"/>
  <c r="H226" i="3" s="1"/>
  <c r="H241" i="3" a="1"/>
  <c r="H241" i="3" s="1"/>
  <c r="H251" i="3" a="1"/>
  <c r="H251" i="3" s="1"/>
  <c r="H196" i="3" a="1"/>
  <c r="H196" i="3" s="1"/>
  <c r="H231" i="3" a="1"/>
  <c r="H231" i="3" s="1"/>
  <c r="H216" i="3" a="1"/>
  <c r="H216" i="3" s="1"/>
  <c r="H206" i="3" a="1"/>
  <c r="H206" i="3" s="1"/>
  <c r="H211" i="3" a="1"/>
  <c r="H211" i="3" s="1"/>
  <c r="H201" i="3" a="1"/>
  <c r="H201" i="3" s="1"/>
  <c r="H336" i="3" a="1"/>
  <c r="H336" i="3" s="1"/>
  <c r="H256" i="3" a="1"/>
  <c r="H256" i="3" s="1"/>
  <c r="H246" i="3" a="1"/>
  <c r="H246" i="3" s="1"/>
  <c r="H286" i="3" a="1"/>
  <c r="H286" i="3" s="1"/>
  <c r="H281" i="3" a="1"/>
  <c r="H281" i="3" s="1"/>
  <c r="H296" i="3" a="1"/>
  <c r="H296" i="3" s="1"/>
  <c r="H271" i="3" a="1"/>
  <c r="H271" i="3" s="1"/>
  <c r="H146" i="3" a="1"/>
  <c r="H146" i="3" s="1"/>
  <c r="H306" i="3" a="1"/>
  <c r="H306" i="3" s="1"/>
  <c r="H301" i="3" a="1"/>
  <c r="H301" i="3" s="1"/>
  <c r="H266" i="3" a="1"/>
  <c r="H266" i="3" s="1"/>
  <c r="H346" i="3" a="1"/>
  <c r="H346" i="3" s="1"/>
  <c r="H396" i="3" a="1"/>
  <c r="H396" i="3" s="1"/>
  <c r="H351" i="3" a="1"/>
  <c r="H351" i="3" s="1"/>
  <c r="H366" i="3" a="1"/>
  <c r="H366" i="3" s="1"/>
  <c r="H311" i="3" a="1"/>
  <c r="H311" i="3" s="1"/>
  <c r="H356" i="3" a="1"/>
  <c r="H356" i="3" s="1"/>
  <c r="H276" i="3" a="1"/>
  <c r="H276" i="3" s="1"/>
  <c r="H291" i="3" a="1"/>
  <c r="H291" i="3" s="1"/>
  <c r="H321" i="3" a="1"/>
  <c r="H321" i="3" s="1"/>
  <c r="H326" i="3" a="1"/>
  <c r="H326" i="3" s="1"/>
  <c r="H361" i="3" a="1"/>
  <c r="H361" i="3" s="1"/>
  <c r="H316" i="3" a="1"/>
  <c r="H316" i="3" s="1"/>
  <c r="H331" i="3" a="1"/>
  <c r="H331" i="3" s="1"/>
  <c r="H341" i="3" a="1"/>
  <c r="H341" i="3" s="1"/>
  <c r="H406" i="3" a="1"/>
  <c r="H406" i="3" s="1"/>
  <c r="H441" i="3" a="1"/>
  <c r="H441" i="3" s="1"/>
  <c r="H476" i="3" a="1"/>
  <c r="H476" i="3" s="1"/>
  <c r="H416" i="3" a="1"/>
  <c r="H416" i="3" s="1"/>
  <c r="H426" i="3" a="1"/>
  <c r="H426" i="3" s="1"/>
  <c r="H376" i="3" a="1"/>
  <c r="H376" i="3" s="1"/>
  <c r="H401" i="3" a="1"/>
  <c r="H401" i="3" s="1"/>
  <c r="H431" i="3" a="1"/>
  <c r="H431" i="3" s="1"/>
  <c r="H411" i="3" a="1"/>
  <c r="H411" i="3" s="1"/>
  <c r="H381" i="3" a="1"/>
  <c r="H381" i="3" s="1"/>
  <c r="H421" i="3" a="1"/>
  <c r="H421" i="3" s="1"/>
  <c r="H371" i="3" a="1"/>
  <c r="H371" i="3" s="1"/>
  <c r="H391" i="3" a="1"/>
  <c r="H391" i="3" s="1"/>
  <c r="H526" i="3" a="1"/>
  <c r="H526" i="3" s="1"/>
  <c r="H501" i="3" a="1"/>
  <c r="H501" i="3" s="1"/>
  <c r="H496" i="3" a="1"/>
  <c r="H496" i="3" s="1"/>
  <c r="H451" i="3" a="1"/>
  <c r="H451" i="3" s="1"/>
  <c r="H486" i="3" a="1"/>
  <c r="H486" i="3" s="1"/>
  <c r="H466" i="3" a="1"/>
  <c r="H466" i="3" s="1"/>
  <c r="H471" i="3" a="1"/>
  <c r="H471" i="3" s="1"/>
  <c r="H436" i="3" a="1"/>
  <c r="H436" i="3" s="1"/>
  <c r="H456" i="3" a="1"/>
  <c r="H456" i="3" s="1"/>
  <c r="H491" i="3" a="1"/>
  <c r="H491" i="3" s="1"/>
  <c r="H481" i="3" a="1"/>
  <c r="H481" i="3" s="1"/>
  <c r="H446" i="3" a="1"/>
  <c r="H446" i="3" s="1"/>
  <c r="H461" i="3" a="1"/>
  <c r="H461" i="3" s="1"/>
  <c r="H511" i="3" a="1"/>
  <c r="H511" i="3" s="1"/>
  <c r="H386" i="3" a="1"/>
  <c r="H386" i="3" s="1"/>
  <c r="H506" i="3" a="1"/>
  <c r="H506" i="3" s="1"/>
  <c r="H521" i="3" a="1"/>
  <c r="H521" i="3" s="1"/>
  <c r="H531" i="3" a="1"/>
  <c r="H531" i="3" s="1"/>
  <c r="H541" i="3" a="1"/>
  <c r="H541" i="3" s="1"/>
  <c r="H536" i="3" a="1"/>
  <c r="H536" i="3" s="1"/>
  <c r="H516" i="3" a="1"/>
  <c r="H516" i="3" s="1"/>
  <c r="V91" i="3" a="1"/>
  <c r="V91" i="3" s="1"/>
  <c r="V66" i="3" a="1"/>
  <c r="V66" i="3" s="1"/>
  <c r="V56" i="3" a="1"/>
  <c r="V56" i="3" s="1"/>
  <c r="V61" i="3" a="1"/>
  <c r="V61" i="3" s="1"/>
  <c r="V76" i="3" a="1"/>
  <c r="V76" i="3" s="1"/>
  <c r="V161" i="3" a="1"/>
  <c r="V161" i="3" s="1"/>
  <c r="V101" i="3" a="1"/>
  <c r="V101" i="3" s="1"/>
  <c r="V106" i="3" a="1"/>
  <c r="V106" i="3" s="1"/>
  <c r="V86" i="3" a="1"/>
  <c r="V86" i="3" s="1"/>
  <c r="V121" i="3" a="1"/>
  <c r="V121" i="3" s="1"/>
  <c r="V96" i="3" a="1"/>
  <c r="V96" i="3" s="1"/>
  <c r="V116" i="3" a="1"/>
  <c r="V116" i="3" s="1"/>
  <c r="V71" i="3" a="1"/>
  <c r="V71" i="3" s="1"/>
  <c r="V81" i="3" a="1"/>
  <c r="V81" i="3" s="1"/>
  <c r="V111" i="3" a="1"/>
  <c r="V111" i="3" s="1"/>
  <c r="V201" i="3" a="1"/>
  <c r="V201" i="3" s="1"/>
  <c r="V226" i="3" a="1"/>
  <c r="V226" i="3" s="1"/>
  <c r="V126" i="3" a="1"/>
  <c r="V126" i="3" s="1"/>
  <c r="V136" i="3" a="1"/>
  <c r="V136" i="3" s="1"/>
  <c r="V146" i="3" a="1"/>
  <c r="V146" i="3" s="1"/>
  <c r="V181" i="3" a="1"/>
  <c r="V181" i="3" s="1"/>
  <c r="V141" i="3" a="1"/>
  <c r="V141" i="3" s="1"/>
  <c r="V156" i="3" a="1"/>
  <c r="V156" i="3" s="1"/>
  <c r="V166" i="3" a="1"/>
  <c r="V166" i="3" s="1"/>
  <c r="V131" i="3" a="1"/>
  <c r="V131" i="3" s="1"/>
  <c r="V171" i="3" a="1"/>
  <c r="V171" i="3" s="1"/>
  <c r="V151" i="3" a="1"/>
  <c r="V151" i="3" s="1"/>
  <c r="V176" i="3" a="1"/>
  <c r="V176" i="3" s="1"/>
  <c r="V266" i="3" a="1"/>
  <c r="V266" i="3" s="1"/>
  <c r="V291" i="3" a="1"/>
  <c r="V291" i="3" s="1"/>
  <c r="V211" i="3" a="1"/>
  <c r="V211" i="3" s="1"/>
  <c r="V191" i="3" a="1"/>
  <c r="V191" i="3" s="1"/>
  <c r="V206" i="3" a="1"/>
  <c r="V206" i="3" s="1"/>
  <c r="V221" i="3" a="1"/>
  <c r="V221" i="3" s="1"/>
  <c r="V241" i="3" a="1"/>
  <c r="V241" i="3" s="1"/>
  <c r="V246" i="3" a="1"/>
  <c r="V246" i="3" s="1"/>
  <c r="V186" i="3" a="1"/>
  <c r="V186" i="3" s="1"/>
  <c r="V196" i="3" a="1"/>
  <c r="V196" i="3" s="1"/>
  <c r="V231" i="3" a="1"/>
  <c r="V231" i="3" s="1"/>
  <c r="V216" i="3" a="1"/>
  <c r="V216" i="3" s="1"/>
  <c r="V236" i="3" a="1"/>
  <c r="V236" i="3" s="1"/>
  <c r="V301" i="3" a="1"/>
  <c r="V301" i="3" s="1"/>
  <c r="V276" i="3" a="1"/>
  <c r="V276" i="3" s="1"/>
  <c r="V251" i="3" a="1"/>
  <c r="V251" i="3" s="1"/>
  <c r="V256" i="3" a="1"/>
  <c r="V256" i="3" s="1"/>
  <c r="V261" i="3" a="1"/>
  <c r="V261" i="3" s="1"/>
  <c r="V281" i="3" a="1"/>
  <c r="V281" i="3" s="1"/>
  <c r="V271" i="3" a="1"/>
  <c r="V271" i="3" s="1"/>
  <c r="V306" i="3" a="1"/>
  <c r="V306" i="3" s="1"/>
  <c r="V296" i="3" a="1"/>
  <c r="V296" i="3" s="1"/>
  <c r="V286" i="3" a="1"/>
  <c r="V286" i="3" s="1"/>
  <c r="V341" i="3" a="1"/>
  <c r="V341" i="3" s="1"/>
  <c r="V416" i="3" a="1"/>
  <c r="V416" i="3" s="1"/>
  <c r="V431" i="3" a="1"/>
  <c r="V431" i="3" s="1"/>
  <c r="V331" i="3" a="1"/>
  <c r="V331" i="3" s="1"/>
  <c r="V346" i="3" a="1"/>
  <c r="V346" i="3" s="1"/>
  <c r="V371" i="3" a="1"/>
  <c r="V371" i="3" s="1"/>
  <c r="V336" i="3" a="1"/>
  <c r="V336" i="3" s="1"/>
  <c r="V311" i="3" a="1"/>
  <c r="V311" i="3" s="1"/>
  <c r="V351" i="3" a="1"/>
  <c r="V351" i="3" s="1"/>
  <c r="V316" i="3" a="1"/>
  <c r="V316" i="3" s="1"/>
  <c r="V321" i="3" a="1"/>
  <c r="V321" i="3" s="1"/>
  <c r="V356" i="3" a="1"/>
  <c r="V356" i="3" s="1"/>
  <c r="V366" i="3" a="1"/>
  <c r="V366" i="3" s="1"/>
  <c r="V456" i="3" a="1"/>
  <c r="V456" i="3" s="1"/>
  <c r="V421" i="3" a="1"/>
  <c r="V421" i="3" s="1"/>
  <c r="V376" i="3" a="1"/>
  <c r="V376" i="3" s="1"/>
  <c r="V386" i="3" a="1"/>
  <c r="V386" i="3" s="1"/>
  <c r="V391" i="3" a="1"/>
  <c r="V391" i="3" s="1"/>
  <c r="V396" i="3" a="1"/>
  <c r="V396" i="3" s="1"/>
  <c r="V406" i="3" a="1"/>
  <c r="V406" i="3" s="1"/>
  <c r="V361" i="3" a="1"/>
  <c r="V361" i="3" s="1"/>
  <c r="V381" i="3" a="1"/>
  <c r="V381" i="3" s="1"/>
  <c r="V426" i="3" a="1"/>
  <c r="V426" i="3" s="1"/>
  <c r="V401" i="3" a="1"/>
  <c r="V401" i="3" s="1"/>
  <c r="V411" i="3" a="1"/>
  <c r="V411" i="3" s="1"/>
  <c r="V461" i="3" a="1"/>
  <c r="V461" i="3" s="1"/>
  <c r="V476" i="3" a="1"/>
  <c r="V476" i="3" s="1"/>
  <c r="V511" i="3" a="1"/>
  <c r="V511" i="3" s="1"/>
  <c r="V441" i="3" a="1"/>
  <c r="V441" i="3" s="1"/>
  <c r="V516" i="3" a="1"/>
  <c r="V516" i="3" s="1"/>
  <c r="V446" i="3" a="1"/>
  <c r="V446" i="3" s="1"/>
  <c r="V481" i="3" a="1"/>
  <c r="V481" i="3" s="1"/>
  <c r="V326" i="3" a="1"/>
  <c r="V326" i="3" s="1"/>
  <c r="V486" i="3" a="1"/>
  <c r="V486" i="3" s="1"/>
  <c r="V496" i="3" a="1"/>
  <c r="V496" i="3" s="1"/>
  <c r="V491" i="3" a="1"/>
  <c r="V491" i="3" s="1"/>
  <c r="V531" i="3" a="1"/>
  <c r="V531" i="3" s="1"/>
  <c r="V541" i="3" a="1"/>
  <c r="V541" i="3" s="1"/>
  <c r="V436" i="3" a="1"/>
  <c r="V436" i="3" s="1"/>
  <c r="V501" i="3" a="1"/>
  <c r="V501" i="3" s="1"/>
  <c r="V536" i="3" a="1"/>
  <c r="V536" i="3" s="1"/>
  <c r="V451" i="3" a="1"/>
  <c r="V451" i="3" s="1"/>
  <c r="V526" i="3" a="1"/>
  <c r="V526" i="3" s="1"/>
  <c r="V51" i="3" a="1"/>
  <c r="V51" i="3" s="1"/>
  <c r="V521" i="3" a="1"/>
  <c r="V521" i="3" s="1"/>
  <c r="V466" i="3" a="1"/>
  <c r="V466" i="3" s="1"/>
  <c r="V471" i="3" a="1"/>
  <c r="V471" i="3" s="1"/>
  <c r="V46" i="3" a="1"/>
  <c r="V46" i="3" s="1"/>
  <c r="V506" i="3" a="1"/>
  <c r="V506" i="3" s="1"/>
  <c r="D56" i="3" a="1"/>
  <c r="D56" i="3" s="1"/>
  <c r="D66" i="3" a="1"/>
  <c r="D66" i="3" s="1"/>
  <c r="D131" i="3" a="1"/>
  <c r="D131" i="3" s="1"/>
  <c r="D166" i="3" a="1"/>
  <c r="D166" i="3" s="1"/>
  <c r="D81" i="3" a="1"/>
  <c r="D81" i="3" s="1"/>
  <c r="D86" i="3" a="1"/>
  <c r="D86" i="3" s="1"/>
  <c r="D96" i="3" a="1"/>
  <c r="D96" i="3" s="1"/>
  <c r="D126" i="3" a="1"/>
  <c r="D126" i="3" s="1"/>
  <c r="D91" i="3" a="1"/>
  <c r="D91" i="3" s="1"/>
  <c r="D101" i="3" a="1"/>
  <c r="D101" i="3" s="1"/>
  <c r="D106" i="3" a="1"/>
  <c r="D106" i="3" s="1"/>
  <c r="D121" i="3" a="1"/>
  <c r="D121" i="3" s="1"/>
  <c r="D61" i="3" a="1"/>
  <c r="D61" i="3" s="1"/>
  <c r="D71" i="3" a="1"/>
  <c r="D71" i="3" s="1"/>
  <c r="D111" i="3" a="1"/>
  <c r="D111" i="3" s="1"/>
  <c r="D116" i="3" a="1"/>
  <c r="D116" i="3" s="1"/>
  <c r="D186" i="3" a="1"/>
  <c r="D186" i="3" s="1"/>
  <c r="D211" i="3" a="1"/>
  <c r="D211" i="3" s="1"/>
  <c r="D156" i="3" a="1"/>
  <c r="D156" i="3" s="1"/>
  <c r="D176" i="3" a="1"/>
  <c r="D176" i="3" s="1"/>
  <c r="D161" i="3" a="1"/>
  <c r="D161" i="3" s="1"/>
  <c r="D141" i="3" a="1"/>
  <c r="D141" i="3" s="1"/>
  <c r="D146" i="3" a="1"/>
  <c r="D146" i="3" s="1"/>
  <c r="D181" i="3" a="1"/>
  <c r="D181" i="3" s="1"/>
  <c r="D151" i="3" a="1"/>
  <c r="D151" i="3" s="1"/>
  <c r="D136" i="3" a="1"/>
  <c r="D136" i="3" s="1"/>
  <c r="D171" i="3" a="1"/>
  <c r="D171" i="3" s="1"/>
  <c r="D196" i="3" a="1"/>
  <c r="D196" i="3" s="1"/>
  <c r="D231" i="3" a="1"/>
  <c r="D231" i="3" s="1"/>
  <c r="D216" i="3" a="1"/>
  <c r="D216" i="3" s="1"/>
  <c r="D236" i="3" a="1"/>
  <c r="D236" i="3" s="1"/>
  <c r="D76" i="3" a="1"/>
  <c r="D76" i="3" s="1"/>
  <c r="D206" i="3" a="1"/>
  <c r="D206" i="3" s="1"/>
  <c r="D201" i="3" a="1"/>
  <c r="D201" i="3" s="1"/>
  <c r="D221" i="3" a="1"/>
  <c r="D221" i="3" s="1"/>
  <c r="D226" i="3" a="1"/>
  <c r="D226" i="3" s="1"/>
  <c r="D191" i="3" a="1"/>
  <c r="D191" i="3" s="1"/>
  <c r="D271" i="3" a="1"/>
  <c r="D271" i="3" s="1"/>
  <c r="D311" i="3" a="1"/>
  <c r="D311" i="3" s="1"/>
  <c r="D251" i="3" a="1"/>
  <c r="D251" i="3" s="1"/>
  <c r="D306" i="3" a="1"/>
  <c r="D306" i="3" s="1"/>
  <c r="D301" i="3" a="1"/>
  <c r="D301" i="3" s="1"/>
  <c r="D266" i="3" a="1"/>
  <c r="D266" i="3" s="1"/>
  <c r="D276" i="3" a="1"/>
  <c r="D276" i="3" s="1"/>
  <c r="D261" i="3" a="1"/>
  <c r="D261" i="3" s="1"/>
  <c r="D291" i="3" a="1"/>
  <c r="D291" i="3" s="1"/>
  <c r="D281" i="3" a="1"/>
  <c r="D281" i="3" s="1"/>
  <c r="D286" i="3" a="1"/>
  <c r="D286" i="3" s="1"/>
  <c r="D246" i="3" a="1"/>
  <c r="D246" i="3" s="1"/>
  <c r="D241" i="3" a="1"/>
  <c r="D241" i="3" s="1"/>
  <c r="D381" i="3" a="1"/>
  <c r="D381" i="3" s="1"/>
  <c r="D326" i="3" a="1"/>
  <c r="D326" i="3" s="1"/>
  <c r="D361" i="3" a="1"/>
  <c r="D361" i="3" s="1"/>
  <c r="D321" i="3" a="1"/>
  <c r="D321" i="3" s="1"/>
  <c r="D371" i="3" a="1"/>
  <c r="D371" i="3" s="1"/>
  <c r="D331" i="3" a="1"/>
  <c r="D331" i="3" s="1"/>
  <c r="D296" i="3" a="1"/>
  <c r="D296" i="3" s="1"/>
  <c r="D341" i="3" a="1"/>
  <c r="D341" i="3" s="1"/>
  <c r="D316" i="3" a="1"/>
  <c r="D316" i="3" s="1"/>
  <c r="D336" i="3" a="1"/>
  <c r="D336" i="3" s="1"/>
  <c r="D256" i="3" a="1"/>
  <c r="D256" i="3" s="1"/>
  <c r="D346" i="3" a="1"/>
  <c r="D346" i="3" s="1"/>
  <c r="D351" i="3" a="1"/>
  <c r="D351" i="3" s="1"/>
  <c r="D366" i="3" a="1"/>
  <c r="D366" i="3" s="1"/>
  <c r="D356" i="3" a="1"/>
  <c r="D356" i="3" s="1"/>
  <c r="D386" i="3" a="1"/>
  <c r="D386" i="3" s="1"/>
  <c r="D396" i="3" a="1"/>
  <c r="D396" i="3" s="1"/>
  <c r="D406" i="3" a="1"/>
  <c r="D406" i="3" s="1"/>
  <c r="D426" i="3" a="1"/>
  <c r="D426" i="3" s="1"/>
  <c r="D391" i="3" a="1"/>
  <c r="D391" i="3" s="1"/>
  <c r="D376" i="3" a="1"/>
  <c r="D376" i="3" s="1"/>
  <c r="D401" i="3" a="1"/>
  <c r="D401" i="3" s="1"/>
  <c r="D416" i="3" a="1"/>
  <c r="D416" i="3" s="1"/>
  <c r="D436" i="3" a="1"/>
  <c r="D436" i="3" s="1"/>
  <c r="D481" i="3" a="1"/>
  <c r="D481" i="3" s="1"/>
  <c r="D511" i="3" a="1"/>
  <c r="D511" i="3" s="1"/>
  <c r="D446" i="3" a="1"/>
  <c r="D446" i="3" s="1"/>
  <c r="D456" i="3" a="1"/>
  <c r="D456" i="3" s="1"/>
  <c r="D491" i="3" a="1"/>
  <c r="D491" i="3" s="1"/>
  <c r="D461" i="3" a="1"/>
  <c r="D461" i="3" s="1"/>
  <c r="D476" i="3" a="1"/>
  <c r="D476" i="3" s="1"/>
  <c r="D411" i="3" a="1"/>
  <c r="D411" i="3" s="1"/>
  <c r="D431" i="3" a="1"/>
  <c r="D431" i="3" s="1"/>
  <c r="D441" i="3" a="1"/>
  <c r="D441" i="3" s="1"/>
  <c r="D421" i="3" a="1"/>
  <c r="D421" i="3" s="1"/>
  <c r="D451" i="3" a="1"/>
  <c r="D451" i="3" s="1"/>
  <c r="D541" i="3" a="1"/>
  <c r="D541" i="3" s="1"/>
  <c r="D501" i="3" a="1"/>
  <c r="D501" i="3" s="1"/>
  <c r="D521" i="3" a="1"/>
  <c r="D521" i="3" s="1"/>
  <c r="D531" i="3" a="1"/>
  <c r="D531" i="3" s="1"/>
  <c r="D536" i="3" a="1"/>
  <c r="D536" i="3" s="1"/>
  <c r="D506" i="3" a="1"/>
  <c r="D506" i="3" s="1"/>
  <c r="D466" i="3" a="1"/>
  <c r="D466" i="3" s="1"/>
  <c r="D516" i="3" a="1"/>
  <c r="D516" i="3" s="1"/>
  <c r="D471" i="3" a="1"/>
  <c r="D471" i="3" s="1"/>
  <c r="D486" i="3" a="1"/>
  <c r="D486" i="3" s="1"/>
  <c r="D496" i="3" a="1"/>
  <c r="D496" i="3" s="1"/>
  <c r="D526" i="3" a="1"/>
  <c r="D526" i="3" s="1"/>
  <c r="D51" i="3" a="1"/>
  <c r="D51" i="3" s="1"/>
  <c r="D46" i="3" a="1"/>
  <c r="D46" i="3" s="1"/>
  <c r="K81" i="3" a="1"/>
  <c r="K81" i="3" s="1"/>
  <c r="K56" i="3" a="1"/>
  <c r="K56" i="3" s="1"/>
  <c r="K66" i="3" a="1"/>
  <c r="K66" i="3" s="1"/>
  <c r="K61" i="3" a="1"/>
  <c r="K61" i="3" s="1"/>
  <c r="K71" i="3" a="1"/>
  <c r="K71" i="3" s="1"/>
  <c r="K86" i="3" a="1"/>
  <c r="K86" i="3" s="1"/>
  <c r="K101" i="3" a="1"/>
  <c r="K101" i="3" s="1"/>
  <c r="K91" i="3" a="1"/>
  <c r="K91" i="3" s="1"/>
  <c r="K96" i="3" a="1"/>
  <c r="K96" i="3" s="1"/>
  <c r="K106" i="3" a="1"/>
  <c r="K106" i="3" s="1"/>
  <c r="K121" i="3" a="1"/>
  <c r="K121" i="3" s="1"/>
  <c r="K76" i="3" a="1"/>
  <c r="K76" i="3" s="1"/>
  <c r="K111" i="3" a="1"/>
  <c r="K111" i="3" s="1"/>
  <c r="K116" i="3" a="1"/>
  <c r="K116" i="3" s="1"/>
  <c r="K161" i="3" a="1"/>
  <c r="K161" i="3" s="1"/>
  <c r="K181" i="3" a="1"/>
  <c r="K181" i="3" s="1"/>
  <c r="K141" i="3" a="1"/>
  <c r="K141" i="3" s="1"/>
  <c r="K146" i="3" a="1"/>
  <c r="K146" i="3" s="1"/>
  <c r="K151" i="3" a="1"/>
  <c r="K151" i="3" s="1"/>
  <c r="K166" i="3" a="1"/>
  <c r="K166" i="3" s="1"/>
  <c r="K136" i="3" a="1"/>
  <c r="K136" i="3" s="1"/>
  <c r="K171" i="3" a="1"/>
  <c r="K171" i="3" s="1"/>
  <c r="K126" i="3" a="1"/>
  <c r="K126" i="3" s="1"/>
  <c r="K176" i="3" a="1"/>
  <c r="K176" i="3" s="1"/>
  <c r="K186" i="3" a="1"/>
  <c r="K186" i="3" s="1"/>
  <c r="K131" i="3" a="1"/>
  <c r="K131" i="3" s="1"/>
  <c r="K156" i="3" a="1"/>
  <c r="K156" i="3" s="1"/>
  <c r="K206" i="3" a="1"/>
  <c r="K206" i="3" s="1"/>
  <c r="K221" i="3" a="1"/>
  <c r="K221" i="3" s="1"/>
  <c r="K201" i="3" a="1"/>
  <c r="K201" i="3" s="1"/>
  <c r="K191" i="3" a="1"/>
  <c r="K191" i="3" s="1"/>
  <c r="K246" i="3" a="1"/>
  <c r="K246" i="3" s="1"/>
  <c r="K241" i="3" a="1"/>
  <c r="K241" i="3" s="1"/>
  <c r="K226" i="3" a="1"/>
  <c r="K226" i="3" s="1"/>
  <c r="K196" i="3" a="1"/>
  <c r="K196" i="3" s="1"/>
  <c r="K216" i="3" a="1"/>
  <c r="K216" i="3" s="1"/>
  <c r="K231" i="3" a="1"/>
  <c r="K231" i="3" s="1"/>
  <c r="K236" i="3" a="1"/>
  <c r="K236" i="3" s="1"/>
  <c r="K261" i="3" a="1"/>
  <c r="K261" i="3" s="1"/>
  <c r="K251" i="3" a="1"/>
  <c r="K251" i="3" s="1"/>
  <c r="K256" i="3" a="1"/>
  <c r="K256" i="3" s="1"/>
  <c r="K291" i="3" a="1"/>
  <c r="K291" i="3" s="1"/>
  <c r="K276" i="3" a="1"/>
  <c r="K276" i="3" s="1"/>
  <c r="K286" i="3" a="1"/>
  <c r="K286" i="3" s="1"/>
  <c r="K271" i="3" a="1"/>
  <c r="K271" i="3" s="1"/>
  <c r="K296" i="3" a="1"/>
  <c r="K296" i="3" s="1"/>
  <c r="K306" i="3" a="1"/>
  <c r="K306" i="3" s="1"/>
  <c r="K281" i="3" a="1"/>
  <c r="K281" i="3" s="1"/>
  <c r="K211" i="3" a="1"/>
  <c r="K211" i="3" s="1"/>
  <c r="K301" i="3" a="1"/>
  <c r="K301" i="3" s="1"/>
  <c r="K331" i="3" a="1"/>
  <c r="K331" i="3" s="1"/>
  <c r="K381" i="3" a="1"/>
  <c r="K381" i="3" s="1"/>
  <c r="K386" i="3" a="1"/>
  <c r="K386" i="3" s="1"/>
  <c r="K401" i="3" a="1"/>
  <c r="K401" i="3" s="1"/>
  <c r="K336" i="3" a="1"/>
  <c r="K336" i="3" s="1"/>
  <c r="K376" i="3" a="1"/>
  <c r="K376" i="3" s="1"/>
  <c r="K346" i="3" a="1"/>
  <c r="K346" i="3" s="1"/>
  <c r="K266" i="3" a="1"/>
  <c r="K266" i="3" s="1"/>
  <c r="K351" i="3" a="1"/>
  <c r="K351" i="3" s="1"/>
  <c r="K366" i="3" a="1"/>
  <c r="K366" i="3" s="1"/>
  <c r="K311" i="3" a="1"/>
  <c r="K311" i="3" s="1"/>
  <c r="K321" i="3" a="1"/>
  <c r="K321" i="3" s="1"/>
  <c r="K356" i="3" a="1"/>
  <c r="K356" i="3" s="1"/>
  <c r="K316" i="3" a="1"/>
  <c r="K316" i="3" s="1"/>
  <c r="K326" i="3" a="1"/>
  <c r="K326" i="3" s="1"/>
  <c r="K361" i="3" a="1"/>
  <c r="K361" i="3" s="1"/>
  <c r="K371" i="3" a="1"/>
  <c r="K371" i="3" s="1"/>
  <c r="K391" i="3" a="1"/>
  <c r="K391" i="3" s="1"/>
  <c r="K406" i="3" a="1"/>
  <c r="K406" i="3" s="1"/>
  <c r="K396" i="3" a="1"/>
  <c r="K396" i="3" s="1"/>
  <c r="K426" i="3" a="1"/>
  <c r="K426" i="3" s="1"/>
  <c r="K416" i="3" a="1"/>
  <c r="K416" i="3" s="1"/>
  <c r="K411" i="3" a="1"/>
  <c r="K411" i="3" s="1"/>
  <c r="K421" i="3" a="1"/>
  <c r="K421" i="3" s="1"/>
  <c r="K341" i="3" a="1"/>
  <c r="K341" i="3" s="1"/>
  <c r="K476" i="3" a="1"/>
  <c r="K476" i="3" s="1"/>
  <c r="K481" i="3" a="1"/>
  <c r="K481" i="3" s="1"/>
  <c r="K441" i="3" a="1"/>
  <c r="K441" i="3" s="1"/>
  <c r="K446" i="3" a="1"/>
  <c r="K446" i="3" s="1"/>
  <c r="K521" i="3" a="1"/>
  <c r="K521" i="3" s="1"/>
  <c r="K486" i="3" a="1"/>
  <c r="K486" i="3" s="1"/>
  <c r="K451" i="3" a="1"/>
  <c r="K451" i="3" s="1"/>
  <c r="K436" i="3" a="1"/>
  <c r="K436" i="3" s="1"/>
  <c r="K471" i="3" a="1"/>
  <c r="K471" i="3" s="1"/>
  <c r="K491" i="3" a="1"/>
  <c r="K491" i="3" s="1"/>
  <c r="K431" i="3" a="1"/>
  <c r="K431" i="3" s="1"/>
  <c r="K466" i="3" a="1"/>
  <c r="K466" i="3" s="1"/>
  <c r="K541" i="3" a="1"/>
  <c r="K541" i="3" s="1"/>
  <c r="K536" i="3" a="1"/>
  <c r="K536" i="3" s="1"/>
  <c r="K516" i="3" a="1"/>
  <c r="K516" i="3" s="1"/>
  <c r="K526" i="3" a="1"/>
  <c r="K526" i="3" s="1"/>
  <c r="K51" i="3" a="1"/>
  <c r="K51" i="3" s="1"/>
  <c r="K456" i="3" a="1"/>
  <c r="K456" i="3" s="1"/>
  <c r="K501" i="3" a="1"/>
  <c r="K501" i="3" s="1"/>
  <c r="K461" i="3" a="1"/>
  <c r="K461" i="3" s="1"/>
  <c r="K511" i="3" a="1"/>
  <c r="K511" i="3" s="1"/>
  <c r="K496" i="3" a="1"/>
  <c r="K496" i="3" s="1"/>
  <c r="K531" i="3" a="1"/>
  <c r="K531" i="3" s="1"/>
  <c r="K506" i="3" a="1"/>
  <c r="K506" i="3" s="1"/>
  <c r="K46" i="3" a="1"/>
  <c r="K46" i="3" s="1"/>
  <c r="Q81" i="3" a="1"/>
  <c r="Q81" i="3" s="1"/>
  <c r="Q61" i="3" a="1"/>
  <c r="Q61" i="3" s="1"/>
  <c r="Q111" i="3" a="1"/>
  <c r="Q111" i="3" s="1"/>
  <c r="Q171" i="3" a="1"/>
  <c r="Q171" i="3" s="1"/>
  <c r="Q116" i="3" a="1"/>
  <c r="Q116" i="3" s="1"/>
  <c r="Q131" i="3" a="1"/>
  <c r="Q131" i="3" s="1"/>
  <c r="Q66" i="3" a="1"/>
  <c r="Q66" i="3" s="1"/>
  <c r="Q71" i="3" a="1"/>
  <c r="Q71" i="3" s="1"/>
  <c r="Q101" i="3" a="1"/>
  <c r="Q101" i="3" s="1"/>
  <c r="Q86" i="3" a="1"/>
  <c r="Q86" i="3" s="1"/>
  <c r="Q91" i="3" a="1"/>
  <c r="Q91" i="3" s="1"/>
  <c r="Q106" i="3" a="1"/>
  <c r="Q106" i="3" s="1"/>
  <c r="Q56" i="3" a="1"/>
  <c r="Q56" i="3" s="1"/>
  <c r="Q76" i="3" a="1"/>
  <c r="Q76" i="3" s="1"/>
  <c r="Q96" i="3" a="1"/>
  <c r="Q96" i="3" s="1"/>
  <c r="Q121" i="3" a="1"/>
  <c r="Q121" i="3" s="1"/>
  <c r="Q151" i="3" a="1"/>
  <c r="Q151" i="3" s="1"/>
  <c r="Q191" i="3" a="1"/>
  <c r="Q191" i="3" s="1"/>
  <c r="Q236" i="3" a="1"/>
  <c r="Q236" i="3" s="1"/>
  <c r="Q176" i="3" a="1"/>
  <c r="Q176" i="3" s="1"/>
  <c r="Q196" i="3" a="1"/>
  <c r="Q196" i="3" s="1"/>
  <c r="Q186" i="3" a="1"/>
  <c r="Q186" i="3" s="1"/>
  <c r="Q156" i="3" a="1"/>
  <c r="Q156" i="3" s="1"/>
  <c r="Q181" i="3" a="1"/>
  <c r="Q181" i="3" s="1"/>
  <c r="Q126" i="3" a="1"/>
  <c r="Q126" i="3" s="1"/>
  <c r="Q136" i="3" a="1"/>
  <c r="Q136" i="3" s="1"/>
  <c r="Q141" i="3" a="1"/>
  <c r="Q141" i="3" s="1"/>
  <c r="Q146" i="3" a="1"/>
  <c r="Q146" i="3" s="1"/>
  <c r="Q161" i="3" a="1"/>
  <c r="Q161" i="3" s="1"/>
  <c r="Q226" i="3" a="1"/>
  <c r="Q226" i="3" s="1"/>
  <c r="Q241" i="3" a="1"/>
  <c r="Q241" i="3" s="1"/>
  <c r="Q246" i="3" a="1"/>
  <c r="Q246" i="3" s="1"/>
  <c r="Q251" i="3" a="1"/>
  <c r="Q251" i="3" s="1"/>
  <c r="Q256" i="3" a="1"/>
  <c r="Q256" i="3" s="1"/>
  <c r="Q216" i="3" a="1"/>
  <c r="Q216" i="3" s="1"/>
  <c r="Q166" i="3" a="1"/>
  <c r="Q166" i="3" s="1"/>
  <c r="Q231" i="3" a="1"/>
  <c r="Q231" i="3" s="1"/>
  <c r="Q211" i="3" a="1"/>
  <c r="Q211" i="3" s="1"/>
  <c r="Q201" i="3" a="1"/>
  <c r="Q201" i="3" s="1"/>
  <c r="Q206" i="3" a="1"/>
  <c r="Q206" i="3" s="1"/>
  <c r="Q221" i="3" a="1"/>
  <c r="Q221" i="3" s="1"/>
  <c r="Q321" i="3" a="1"/>
  <c r="Q321" i="3" s="1"/>
  <c r="Q351" i="3" a="1"/>
  <c r="Q351" i="3" s="1"/>
  <c r="Q271" i="3" a="1"/>
  <c r="Q271" i="3" s="1"/>
  <c r="Q316" i="3" a="1"/>
  <c r="Q316" i="3" s="1"/>
  <c r="Q306" i="3" a="1"/>
  <c r="Q306" i="3" s="1"/>
  <c r="Q286" i="3" a="1"/>
  <c r="Q286" i="3" s="1"/>
  <c r="Q296" i="3" a="1"/>
  <c r="Q296" i="3" s="1"/>
  <c r="Q276" i="3" a="1"/>
  <c r="Q276" i="3" s="1"/>
  <c r="Q266" i="3" a="1"/>
  <c r="Q266" i="3" s="1"/>
  <c r="Q301" i="3" a="1"/>
  <c r="Q301" i="3" s="1"/>
  <c r="Q281" i="3" a="1"/>
  <c r="Q281" i="3" s="1"/>
  <c r="Q261" i="3" a="1"/>
  <c r="Q261" i="3" s="1"/>
  <c r="Q291" i="3" a="1"/>
  <c r="Q291" i="3" s="1"/>
  <c r="Q311" i="3" a="1"/>
  <c r="Q311" i="3" s="1"/>
  <c r="Q356" i="3" a="1"/>
  <c r="Q356" i="3" s="1"/>
  <c r="Q326" i="3" a="1"/>
  <c r="Q326" i="3" s="1"/>
  <c r="Q366" i="3" a="1"/>
  <c r="Q366" i="3" s="1"/>
  <c r="Q361" i="3" a="1"/>
  <c r="Q361" i="3" s="1"/>
  <c r="Q331" i="3" a="1"/>
  <c r="Q331" i="3" s="1"/>
  <c r="Q341" i="3" a="1"/>
  <c r="Q341" i="3" s="1"/>
  <c r="Q346" i="3" a="1"/>
  <c r="Q346" i="3" s="1"/>
  <c r="Q336" i="3" a="1"/>
  <c r="Q336" i="3" s="1"/>
  <c r="Q376" i="3" a="1"/>
  <c r="Q376" i="3" s="1"/>
  <c r="Q391" i="3" a="1"/>
  <c r="Q391" i="3" s="1"/>
  <c r="Q436" i="3" a="1"/>
  <c r="Q436" i="3" s="1"/>
  <c r="Q426" i="3" a="1"/>
  <c r="Q426" i="3" s="1"/>
  <c r="Q441" i="3" a="1"/>
  <c r="Q441" i="3" s="1"/>
  <c r="Q381" i="3" a="1"/>
  <c r="Q381" i="3" s="1"/>
  <c r="Q371" i="3" a="1"/>
  <c r="Q371" i="3" s="1"/>
  <c r="Q416" i="3" a="1"/>
  <c r="Q416" i="3" s="1"/>
  <c r="Q401" i="3" a="1"/>
  <c r="Q401" i="3" s="1"/>
  <c r="Q431" i="3" a="1"/>
  <c r="Q431" i="3" s="1"/>
  <c r="Q411" i="3" a="1"/>
  <c r="Q411" i="3" s="1"/>
  <c r="Q421" i="3" a="1"/>
  <c r="Q421" i="3" s="1"/>
  <c r="Q386" i="3" a="1"/>
  <c r="Q386" i="3" s="1"/>
  <c r="Q396" i="3" a="1"/>
  <c r="Q396" i="3" s="1"/>
  <c r="Q486" i="3" a="1"/>
  <c r="Q486" i="3" s="1"/>
  <c r="Q526" i="3" a="1"/>
  <c r="Q526" i="3" s="1"/>
  <c r="Q491" i="3" a="1"/>
  <c r="Q491" i="3" s="1"/>
  <c r="Q501" i="3" a="1"/>
  <c r="Q501" i="3" s="1"/>
  <c r="Q451" i="3" a="1"/>
  <c r="Q451" i="3" s="1"/>
  <c r="Q466" i="3" a="1"/>
  <c r="Q466" i="3" s="1"/>
  <c r="Q471" i="3" a="1"/>
  <c r="Q471" i="3" s="1"/>
  <c r="Q406" i="3" a="1"/>
  <c r="Q406" i="3" s="1"/>
  <c r="Q456" i="3" a="1"/>
  <c r="Q456" i="3" s="1"/>
  <c r="Q476" i="3" a="1"/>
  <c r="Q476" i="3" s="1"/>
  <c r="Q481" i="3" a="1"/>
  <c r="Q481" i="3" s="1"/>
  <c r="Q446" i="3" a="1"/>
  <c r="Q446" i="3" s="1"/>
  <c r="Q461" i="3" a="1"/>
  <c r="Q461" i="3" s="1"/>
  <c r="Q51" i="3" a="1"/>
  <c r="Q51" i="3" s="1"/>
  <c r="Q511" i="3" a="1"/>
  <c r="Q511" i="3" s="1"/>
  <c r="Q46" i="3" a="1"/>
  <c r="Q46" i="3" s="1"/>
  <c r="Q496" i="3" a="1"/>
  <c r="Q496" i="3" s="1"/>
  <c r="Q506" i="3" a="1"/>
  <c r="Q506" i="3" s="1"/>
  <c r="Q521" i="3" a="1"/>
  <c r="Q521" i="3" s="1"/>
  <c r="Q531" i="3" a="1"/>
  <c r="Q531" i="3" s="1"/>
  <c r="Q541" i="3" a="1"/>
  <c r="Q541" i="3" s="1"/>
  <c r="Q536" i="3" a="1"/>
  <c r="Q536" i="3" s="1"/>
  <c r="Q516" i="3" a="1"/>
  <c r="Q516" i="3" s="1"/>
  <c r="X66" i="3" a="1"/>
  <c r="X66" i="3" s="1"/>
  <c r="X56" i="3" a="1"/>
  <c r="X56" i="3" s="1"/>
  <c r="X61" i="3" a="1"/>
  <c r="X61" i="3" s="1"/>
  <c r="X81" i="3" a="1"/>
  <c r="X81" i="3" s="1"/>
  <c r="X111" i="3" a="1"/>
  <c r="X111" i="3" s="1"/>
  <c r="X136" i="3" a="1"/>
  <c r="X136" i="3" s="1"/>
  <c r="X151" i="3" a="1"/>
  <c r="X151" i="3" s="1"/>
  <c r="X126" i="3" a="1"/>
  <c r="X126" i="3" s="1"/>
  <c r="X76" i="3" a="1"/>
  <c r="X76" i="3" s="1"/>
  <c r="X101" i="3" a="1"/>
  <c r="X101" i="3" s="1"/>
  <c r="X106" i="3" a="1"/>
  <c r="X106" i="3" s="1"/>
  <c r="X86" i="3" a="1"/>
  <c r="X86" i="3" s="1"/>
  <c r="X91" i="3" a="1"/>
  <c r="X91" i="3" s="1"/>
  <c r="X121" i="3" a="1"/>
  <c r="X121" i="3" s="1"/>
  <c r="X96" i="3" a="1"/>
  <c r="X96" i="3" s="1"/>
  <c r="X116" i="3" a="1"/>
  <c r="X116" i="3" s="1"/>
  <c r="X186" i="3" a="1"/>
  <c r="X186" i="3" s="1"/>
  <c r="X196" i="3" a="1"/>
  <c r="X196" i="3" s="1"/>
  <c r="X71" i="3" a="1"/>
  <c r="X71" i="3" s="1"/>
  <c r="X181" i="3" a="1"/>
  <c r="X181" i="3" s="1"/>
  <c r="X146" i="3" a="1"/>
  <c r="X146" i="3" s="1"/>
  <c r="X141" i="3" a="1"/>
  <c r="X141" i="3" s="1"/>
  <c r="X131" i="3" a="1"/>
  <c r="X131" i="3" s="1"/>
  <c r="X156" i="3" a="1"/>
  <c r="X156" i="3" s="1"/>
  <c r="X161" i="3" a="1"/>
  <c r="X161" i="3" s="1"/>
  <c r="X166" i="3" a="1"/>
  <c r="X166" i="3" s="1"/>
  <c r="X171" i="3" a="1"/>
  <c r="X171" i="3" s="1"/>
  <c r="X231" i="3" a="1"/>
  <c r="X231" i="3" s="1"/>
  <c r="X216" i="3" a="1"/>
  <c r="X216" i="3" s="1"/>
  <c r="X236" i="3" a="1"/>
  <c r="X236" i="3" s="1"/>
  <c r="X211" i="3" a="1"/>
  <c r="X211" i="3" s="1"/>
  <c r="X191" i="3" a="1"/>
  <c r="X191" i="3" s="1"/>
  <c r="X201" i="3" a="1"/>
  <c r="X201" i="3" s="1"/>
  <c r="X176" i="3" a="1"/>
  <c r="X176" i="3" s="1"/>
  <c r="X206" i="3" a="1"/>
  <c r="X206" i="3" s="1"/>
  <c r="X221" i="3" a="1"/>
  <c r="X221" i="3" s="1"/>
  <c r="X226" i="3" a="1"/>
  <c r="X226" i="3" s="1"/>
  <c r="X266" i="3" a="1"/>
  <c r="X266" i="3" s="1"/>
  <c r="X286" i="3" a="1"/>
  <c r="X286" i="3" s="1"/>
  <c r="X301" i="3" a="1"/>
  <c r="X301" i="3" s="1"/>
  <c r="X256" i="3" a="1"/>
  <c r="X256" i="3" s="1"/>
  <c r="X261" i="3" a="1"/>
  <c r="X261" i="3" s="1"/>
  <c r="X251" i="3" a="1"/>
  <c r="X251" i="3" s="1"/>
  <c r="X276" i="3" a="1"/>
  <c r="X276" i="3" s="1"/>
  <c r="X291" i="3" a="1"/>
  <c r="X291" i="3" s="1"/>
  <c r="X241" i="3" a="1"/>
  <c r="X241" i="3" s="1"/>
  <c r="X271" i="3" a="1"/>
  <c r="X271" i="3" s="1"/>
  <c r="X281" i="3" a="1"/>
  <c r="X281" i="3" s="1"/>
  <c r="X306" i="3" a="1"/>
  <c r="X306" i="3" s="1"/>
  <c r="X246" i="3" a="1"/>
  <c r="X246" i="3" s="1"/>
  <c r="X356" i="3" a="1"/>
  <c r="X356" i="3" s="1"/>
  <c r="X366" i="3" a="1"/>
  <c r="X366" i="3" s="1"/>
  <c r="X411" i="3" a="1"/>
  <c r="X411" i="3" s="1"/>
  <c r="X326" i="3" a="1"/>
  <c r="X326" i="3" s="1"/>
  <c r="X341" i="3" a="1"/>
  <c r="X341" i="3" s="1"/>
  <c r="X331" i="3" a="1"/>
  <c r="X331" i="3" s="1"/>
  <c r="X346" i="3" a="1"/>
  <c r="X346" i="3" s="1"/>
  <c r="X361" i="3" a="1"/>
  <c r="X361" i="3" s="1"/>
  <c r="X296" i="3" a="1"/>
  <c r="X296" i="3" s="1"/>
  <c r="X336" i="3" a="1"/>
  <c r="X336" i="3" s="1"/>
  <c r="X371" i="3" a="1"/>
  <c r="X371" i="3" s="1"/>
  <c r="X311" i="3" a="1"/>
  <c r="X311" i="3" s="1"/>
  <c r="X316" i="3" a="1"/>
  <c r="X316" i="3" s="1"/>
  <c r="X321" i="3" a="1"/>
  <c r="X321" i="3" s="1"/>
  <c r="X351" i="3" a="1"/>
  <c r="X351" i="3" s="1"/>
  <c r="X401" i="3" a="1"/>
  <c r="X401" i="3" s="1"/>
  <c r="X426" i="3" a="1"/>
  <c r="X426" i="3" s="1"/>
  <c r="X436" i="3" a="1"/>
  <c r="X436" i="3" s="1"/>
  <c r="X441" i="3" a="1"/>
  <c r="X441" i="3" s="1"/>
  <c r="X446" i="3" a="1"/>
  <c r="X446" i="3" s="1"/>
  <c r="X416" i="3" a="1"/>
  <c r="X416" i="3" s="1"/>
  <c r="X431" i="3" a="1"/>
  <c r="X431" i="3" s="1"/>
  <c r="X421" i="3" a="1"/>
  <c r="X421" i="3" s="1"/>
  <c r="X376" i="3" a="1"/>
  <c r="X376" i="3" s="1"/>
  <c r="X386" i="3" a="1"/>
  <c r="X386" i="3" s="1"/>
  <c r="X391" i="3" a="1"/>
  <c r="X391" i="3" s="1"/>
  <c r="X396" i="3" a="1"/>
  <c r="X396" i="3" s="1"/>
  <c r="X406" i="3" a="1"/>
  <c r="X406" i="3" s="1"/>
  <c r="X381" i="3" a="1"/>
  <c r="X381" i="3" s="1"/>
  <c r="X501" i="3" a="1"/>
  <c r="X501" i="3" s="1"/>
  <c r="X471" i="3" a="1"/>
  <c r="X471" i="3" s="1"/>
  <c r="X451" i="3" a="1"/>
  <c r="X451" i="3" s="1"/>
  <c r="X466" i="3" a="1"/>
  <c r="X466" i="3" s="1"/>
  <c r="X506" i="3" a="1"/>
  <c r="X506" i="3" s="1"/>
  <c r="X456" i="3" a="1"/>
  <c r="X456" i="3" s="1"/>
  <c r="X461" i="3" a="1"/>
  <c r="X461" i="3" s="1"/>
  <c r="X476" i="3" a="1"/>
  <c r="X476" i="3" s="1"/>
  <c r="X481" i="3" a="1"/>
  <c r="X481" i="3" s="1"/>
  <c r="X486" i="3" a="1"/>
  <c r="X486" i="3" s="1"/>
  <c r="X491" i="3" a="1"/>
  <c r="X491" i="3" s="1"/>
  <c r="X521" i="3" a="1"/>
  <c r="X521" i="3" s="1"/>
  <c r="X516" i="3" a="1"/>
  <c r="X516" i="3" s="1"/>
  <c r="X531" i="3" a="1"/>
  <c r="X531" i="3" s="1"/>
  <c r="X541" i="3" a="1"/>
  <c r="X541" i="3" s="1"/>
  <c r="X496" i="3" a="1"/>
  <c r="X496" i="3" s="1"/>
  <c r="X536" i="3" a="1"/>
  <c r="X536" i="3" s="1"/>
  <c r="X511" i="3" a="1"/>
  <c r="X511" i="3" s="1"/>
  <c r="X526" i="3" a="1"/>
  <c r="X526" i="3" s="1"/>
  <c r="X51" i="3" a="1"/>
  <c r="X51" i="3" s="1"/>
  <c r="X46" i="3" a="1"/>
  <c r="X46" i="3" s="1"/>
  <c r="T76" i="3" a="1"/>
  <c r="T76" i="3" s="1"/>
  <c r="T71" i="3" a="1"/>
  <c r="T71" i="3" s="1"/>
  <c r="T56" i="3" a="1"/>
  <c r="T56" i="3" s="1"/>
  <c r="T66" i="3" a="1"/>
  <c r="T66" i="3" s="1"/>
  <c r="T61" i="3" a="1"/>
  <c r="T61" i="3" s="1"/>
  <c r="T91" i="3" a="1"/>
  <c r="T91" i="3" s="1"/>
  <c r="T121" i="3" a="1"/>
  <c r="T121" i="3" s="1"/>
  <c r="T96" i="3" a="1"/>
  <c r="T96" i="3" s="1"/>
  <c r="T116" i="3" a="1"/>
  <c r="T116" i="3" s="1"/>
  <c r="T111" i="3" a="1"/>
  <c r="T111" i="3" s="1"/>
  <c r="T81" i="3" a="1"/>
  <c r="T81" i="3" s="1"/>
  <c r="T101" i="3" a="1"/>
  <c r="T101" i="3" s="1"/>
  <c r="T86" i="3" a="1"/>
  <c r="T86" i="3" s="1"/>
  <c r="T136" i="3" a="1"/>
  <c r="T136" i="3" s="1"/>
  <c r="T156" i="3" a="1"/>
  <c r="T156" i="3" s="1"/>
  <c r="T181" i="3" a="1"/>
  <c r="T181" i="3" s="1"/>
  <c r="T211" i="3" a="1"/>
  <c r="T211" i="3" s="1"/>
  <c r="T106" i="3" a="1"/>
  <c r="T106" i="3" s="1"/>
  <c r="T126" i="3" a="1"/>
  <c r="T126" i="3" s="1"/>
  <c r="T146" i="3" a="1"/>
  <c r="T146" i="3" s="1"/>
  <c r="T141" i="3" a="1"/>
  <c r="T141" i="3" s="1"/>
  <c r="T161" i="3" a="1"/>
  <c r="T161" i="3" s="1"/>
  <c r="T166" i="3" a="1"/>
  <c r="T166" i="3" s="1"/>
  <c r="T131" i="3" a="1"/>
  <c r="T131" i="3" s="1"/>
  <c r="T171" i="3" a="1"/>
  <c r="T171" i="3" s="1"/>
  <c r="T151" i="3" a="1"/>
  <c r="T151" i="3" s="1"/>
  <c r="T176" i="3" a="1"/>
  <c r="T176" i="3" s="1"/>
  <c r="T191" i="3" a="1"/>
  <c r="T191" i="3" s="1"/>
  <c r="T201" i="3" a="1"/>
  <c r="T201" i="3" s="1"/>
  <c r="T206" i="3" a="1"/>
  <c r="T206" i="3" s="1"/>
  <c r="T221" i="3" a="1"/>
  <c r="T221" i="3" s="1"/>
  <c r="T241" i="3" a="1"/>
  <c r="T241" i="3" s="1"/>
  <c r="T246" i="3" a="1"/>
  <c r="T246" i="3" s="1"/>
  <c r="T196" i="3" a="1"/>
  <c r="T196" i="3" s="1"/>
  <c r="T226" i="3" a="1"/>
  <c r="T226" i="3" s="1"/>
  <c r="T186" i="3" a="1"/>
  <c r="T186" i="3" s="1"/>
  <c r="T231" i="3" a="1"/>
  <c r="T231" i="3" s="1"/>
  <c r="T236" i="3" a="1"/>
  <c r="T236" i="3" s="1"/>
  <c r="T216" i="3" a="1"/>
  <c r="T216" i="3" s="1"/>
  <c r="T251" i="3" a="1"/>
  <c r="T251" i="3" s="1"/>
  <c r="T256" i="3" a="1"/>
  <c r="T256" i="3" s="1"/>
  <c r="T261" i="3" a="1"/>
  <c r="T261" i="3" s="1"/>
  <c r="T331" i="3" a="1"/>
  <c r="T331" i="3" s="1"/>
  <c r="T281" i="3" a="1"/>
  <c r="T281" i="3" s="1"/>
  <c r="T291" i="3" a="1"/>
  <c r="T291" i="3" s="1"/>
  <c r="T271" i="3" a="1"/>
  <c r="T271" i="3" s="1"/>
  <c r="T306" i="3" a="1"/>
  <c r="T306" i="3" s="1"/>
  <c r="T286" i="3" a="1"/>
  <c r="T286" i="3" s="1"/>
  <c r="T296" i="3" a="1"/>
  <c r="T296" i="3" s="1"/>
  <c r="T301" i="3" a="1"/>
  <c r="T301" i="3" s="1"/>
  <c r="T266" i="3" a="1"/>
  <c r="T266" i="3" s="1"/>
  <c r="T276" i="3" a="1"/>
  <c r="T276" i="3" s="1"/>
  <c r="T371" i="3" a="1"/>
  <c r="T371" i="3" s="1"/>
  <c r="T386" i="3" a="1"/>
  <c r="T386" i="3" s="1"/>
  <c r="T336" i="3" a="1"/>
  <c r="T336" i="3" s="1"/>
  <c r="T376" i="3" a="1"/>
  <c r="T376" i="3" s="1"/>
  <c r="T311" i="3" a="1"/>
  <c r="T311" i="3" s="1"/>
  <c r="T351" i="3" a="1"/>
  <c r="T351" i="3" s="1"/>
  <c r="T316" i="3" a="1"/>
  <c r="T316" i="3" s="1"/>
  <c r="T321" i="3" a="1"/>
  <c r="T321" i="3" s="1"/>
  <c r="T356" i="3" a="1"/>
  <c r="T356" i="3" s="1"/>
  <c r="T326" i="3" a="1"/>
  <c r="T326" i="3" s="1"/>
  <c r="T366" i="3" a="1"/>
  <c r="T366" i="3" s="1"/>
  <c r="T361" i="3" a="1"/>
  <c r="T361" i="3" s="1"/>
  <c r="T341" i="3" a="1"/>
  <c r="T341" i="3" s="1"/>
  <c r="T396" i="3" a="1"/>
  <c r="T396" i="3" s="1"/>
  <c r="T406" i="3" a="1"/>
  <c r="T406" i="3" s="1"/>
  <c r="T391" i="3" a="1"/>
  <c r="T391" i="3" s="1"/>
  <c r="T426" i="3" a="1"/>
  <c r="T426" i="3" s="1"/>
  <c r="T381" i="3" a="1"/>
  <c r="T381" i="3" s="1"/>
  <c r="T416" i="3" a="1"/>
  <c r="T416" i="3" s="1"/>
  <c r="T401" i="3" a="1"/>
  <c r="T401" i="3" s="1"/>
  <c r="T411" i="3" a="1"/>
  <c r="T411" i="3" s="1"/>
  <c r="T346" i="3" a="1"/>
  <c r="T346" i="3" s="1"/>
  <c r="T421" i="3" a="1"/>
  <c r="T421" i="3" s="1"/>
  <c r="T516" i="3" a="1"/>
  <c r="T516" i="3" s="1"/>
  <c r="T496" i="3" a="1"/>
  <c r="T496" i="3" s="1"/>
  <c r="T521" i="3" a="1"/>
  <c r="T521" i="3" s="1"/>
  <c r="T486" i="3" a="1"/>
  <c r="T486" i="3" s="1"/>
  <c r="T431" i="3" a="1"/>
  <c r="T431" i="3" s="1"/>
  <c r="T491" i="3" a="1"/>
  <c r="T491" i="3" s="1"/>
  <c r="T436" i="3" a="1"/>
  <c r="T436" i="3" s="1"/>
  <c r="T451" i="3" a="1"/>
  <c r="T451" i="3" s="1"/>
  <c r="T466" i="3" a="1"/>
  <c r="T466" i="3" s="1"/>
  <c r="T471" i="3" a="1"/>
  <c r="T471" i="3" s="1"/>
  <c r="T441" i="3" a="1"/>
  <c r="T441" i="3" s="1"/>
  <c r="T476" i="3" a="1"/>
  <c r="T476" i="3" s="1"/>
  <c r="T541" i="3" a="1"/>
  <c r="T541" i="3" s="1"/>
  <c r="T501" i="3" a="1"/>
  <c r="T501" i="3" s="1"/>
  <c r="T536" i="3" a="1"/>
  <c r="T536" i="3" s="1"/>
  <c r="T446" i="3" a="1"/>
  <c r="T446" i="3" s="1"/>
  <c r="T526" i="3" a="1"/>
  <c r="T526" i="3" s="1"/>
  <c r="T51" i="3" a="1"/>
  <c r="T51" i="3" s="1"/>
  <c r="T511" i="3" a="1"/>
  <c r="T511" i="3" s="1"/>
  <c r="T456" i="3" a="1"/>
  <c r="T456" i="3" s="1"/>
  <c r="T461" i="3" a="1"/>
  <c r="T461" i="3" s="1"/>
  <c r="T506" i="3" a="1"/>
  <c r="T506" i="3" s="1"/>
  <c r="T531" i="3" a="1"/>
  <c r="T531" i="3" s="1"/>
  <c r="T481" i="3" a="1"/>
  <c r="T481" i="3" s="1"/>
  <c r="T46" i="3" a="1"/>
  <c r="T46" i="3" s="1"/>
  <c r="P61" i="3" a="1"/>
  <c r="P61" i="3" s="1"/>
  <c r="P56" i="3" a="1"/>
  <c r="P56" i="3" s="1"/>
  <c r="P66" i="3" a="1"/>
  <c r="P66" i="3" s="1"/>
  <c r="P116" i="3" a="1"/>
  <c r="P116" i="3" s="1"/>
  <c r="P151" i="3" a="1"/>
  <c r="P151" i="3" s="1"/>
  <c r="P131" i="3" a="1"/>
  <c r="P131" i="3" s="1"/>
  <c r="P81" i="3" a="1"/>
  <c r="P81" i="3" s="1"/>
  <c r="P126" i="3" a="1"/>
  <c r="P126" i="3" s="1"/>
  <c r="P71" i="3" a="1"/>
  <c r="P71" i="3" s="1"/>
  <c r="P101" i="3" a="1"/>
  <c r="P101" i="3" s="1"/>
  <c r="P86" i="3" a="1"/>
  <c r="P86" i="3" s="1"/>
  <c r="P91" i="3" a="1"/>
  <c r="P91" i="3" s="1"/>
  <c r="P96" i="3" a="1"/>
  <c r="P96" i="3" s="1"/>
  <c r="P106" i="3" a="1"/>
  <c r="P106" i="3" s="1"/>
  <c r="P76" i="3" a="1"/>
  <c r="P76" i="3" s="1"/>
  <c r="P121" i="3" a="1"/>
  <c r="P121" i="3" s="1"/>
  <c r="P171" i="3" a="1"/>
  <c r="P171" i="3" s="1"/>
  <c r="P221" i="3" a="1"/>
  <c r="P221" i="3" s="1"/>
  <c r="P111" i="3" a="1"/>
  <c r="P111" i="3" s="1"/>
  <c r="P176" i="3" a="1"/>
  <c r="P176" i="3" s="1"/>
  <c r="P196" i="3" a="1"/>
  <c r="P196" i="3" s="1"/>
  <c r="P186" i="3" a="1"/>
  <c r="P186" i="3" s="1"/>
  <c r="P156" i="3" a="1"/>
  <c r="P156" i="3" s="1"/>
  <c r="P181" i="3" a="1"/>
  <c r="P181" i="3" s="1"/>
  <c r="P136" i="3" a="1"/>
  <c r="P136" i="3" s="1"/>
  <c r="P141" i="3" a="1"/>
  <c r="P141" i="3" s="1"/>
  <c r="P161" i="3" a="1"/>
  <c r="P161" i="3" s="1"/>
  <c r="P146" i="3" a="1"/>
  <c r="P146" i="3" s="1"/>
  <c r="P166" i="3" a="1"/>
  <c r="P166" i="3" s="1"/>
  <c r="P226" i="3" a="1"/>
  <c r="P226" i="3" s="1"/>
  <c r="P241" i="3" a="1"/>
  <c r="P241" i="3" s="1"/>
  <c r="P246" i="3" a="1"/>
  <c r="P246" i="3" s="1"/>
  <c r="P251" i="3" a="1"/>
  <c r="P251" i="3" s="1"/>
  <c r="P256" i="3" a="1"/>
  <c r="P256" i="3" s="1"/>
  <c r="P216" i="3" a="1"/>
  <c r="P216" i="3" s="1"/>
  <c r="P231" i="3" a="1"/>
  <c r="P231" i="3" s="1"/>
  <c r="P236" i="3" a="1"/>
  <c r="P236" i="3" s="1"/>
  <c r="P211" i="3" a="1"/>
  <c r="P211" i="3" s="1"/>
  <c r="P206" i="3" a="1"/>
  <c r="P206" i="3" s="1"/>
  <c r="P201" i="3" a="1"/>
  <c r="P201" i="3" s="1"/>
  <c r="P191" i="3" a="1"/>
  <c r="P191" i="3" s="1"/>
  <c r="P271" i="3" a="1"/>
  <c r="P271" i="3" s="1"/>
  <c r="P316" i="3" a="1"/>
  <c r="P316" i="3" s="1"/>
  <c r="P306" i="3" a="1"/>
  <c r="P306" i="3" s="1"/>
  <c r="P276" i="3" a="1"/>
  <c r="P276" i="3" s="1"/>
  <c r="P286" i="3" a="1"/>
  <c r="P286" i="3" s="1"/>
  <c r="P296" i="3" a="1"/>
  <c r="P296" i="3" s="1"/>
  <c r="P311" i="3" a="1"/>
  <c r="P311" i="3" s="1"/>
  <c r="P266" i="3" a="1"/>
  <c r="P266" i="3" s="1"/>
  <c r="P301" i="3" a="1"/>
  <c r="P301" i="3" s="1"/>
  <c r="P281" i="3" a="1"/>
  <c r="P281" i="3" s="1"/>
  <c r="P261" i="3" a="1"/>
  <c r="P261" i="3" s="1"/>
  <c r="P291" i="3" a="1"/>
  <c r="P291" i="3" s="1"/>
  <c r="P396" i="3" a="1"/>
  <c r="P396" i="3" s="1"/>
  <c r="P321" i="3" a="1"/>
  <c r="P321" i="3" s="1"/>
  <c r="P356" i="3" a="1"/>
  <c r="P356" i="3" s="1"/>
  <c r="P366" i="3" a="1"/>
  <c r="P366" i="3" s="1"/>
  <c r="P326" i="3" a="1"/>
  <c r="P326" i="3" s="1"/>
  <c r="P361" i="3" a="1"/>
  <c r="P361" i="3" s="1"/>
  <c r="P331" i="3" a="1"/>
  <c r="P331" i="3" s="1"/>
  <c r="P341" i="3" a="1"/>
  <c r="P341" i="3" s="1"/>
  <c r="P346" i="3" a="1"/>
  <c r="P346" i="3" s="1"/>
  <c r="P336" i="3" a="1"/>
  <c r="P336" i="3" s="1"/>
  <c r="P426" i="3" a="1"/>
  <c r="P426" i="3" s="1"/>
  <c r="P441" i="3" a="1"/>
  <c r="P441" i="3" s="1"/>
  <c r="P476" i="3" a="1"/>
  <c r="P476" i="3" s="1"/>
  <c r="P371" i="3" a="1"/>
  <c r="P371" i="3" s="1"/>
  <c r="P381" i="3" a="1"/>
  <c r="P381" i="3" s="1"/>
  <c r="P416" i="3" a="1"/>
  <c r="P416" i="3" s="1"/>
  <c r="P401" i="3" a="1"/>
  <c r="P401" i="3" s="1"/>
  <c r="P431" i="3" a="1"/>
  <c r="P431" i="3" s="1"/>
  <c r="P411" i="3" a="1"/>
  <c r="P411" i="3" s="1"/>
  <c r="P421" i="3" a="1"/>
  <c r="P421" i="3" s="1"/>
  <c r="P351" i="3" a="1"/>
  <c r="P351" i="3" s="1"/>
  <c r="P386" i="3" a="1"/>
  <c r="P386" i="3" s="1"/>
  <c r="P406" i="3" a="1"/>
  <c r="P406" i="3" s="1"/>
  <c r="P376" i="3" a="1"/>
  <c r="P376" i="3" s="1"/>
  <c r="P51" i="3" a="1"/>
  <c r="P51" i="3" s="1"/>
  <c r="P391" i="3" a="1"/>
  <c r="P391" i="3" s="1"/>
  <c r="P491" i="3" a="1"/>
  <c r="P491" i="3" s="1"/>
  <c r="P451" i="3" a="1"/>
  <c r="P451" i="3" s="1"/>
  <c r="P471" i="3" a="1"/>
  <c r="P471" i="3" s="1"/>
  <c r="P501" i="3" a="1"/>
  <c r="P501" i="3" s="1"/>
  <c r="P436" i="3" a="1"/>
  <c r="P436" i="3" s="1"/>
  <c r="P466" i="3" a="1"/>
  <c r="P466" i="3" s="1"/>
  <c r="P456" i="3" a="1"/>
  <c r="P456" i="3" s="1"/>
  <c r="P461" i="3" a="1"/>
  <c r="P461" i="3" s="1"/>
  <c r="P481" i="3" a="1"/>
  <c r="P481" i="3" s="1"/>
  <c r="P446" i="3" a="1"/>
  <c r="P446" i="3" s="1"/>
  <c r="P526" i="3" a="1"/>
  <c r="P526" i="3" s="1"/>
  <c r="P511" i="3" a="1"/>
  <c r="P511" i="3" s="1"/>
  <c r="P46" i="3" a="1"/>
  <c r="P46" i="3" s="1"/>
  <c r="P496" i="3" a="1"/>
  <c r="P496" i="3" s="1"/>
  <c r="P506" i="3" a="1"/>
  <c r="P506" i="3" s="1"/>
  <c r="P521" i="3" a="1"/>
  <c r="P521" i="3" s="1"/>
  <c r="P531" i="3" a="1"/>
  <c r="P531" i="3" s="1"/>
  <c r="P536" i="3" a="1"/>
  <c r="P536" i="3" s="1"/>
  <c r="P541" i="3" a="1"/>
  <c r="P541" i="3" s="1"/>
  <c r="P516" i="3" a="1"/>
  <c r="P516" i="3" s="1"/>
  <c r="P486" i="3" a="1"/>
  <c r="P486" i="3" s="1"/>
  <c r="J81" i="3" a="1"/>
  <c r="J81" i="3" s="1"/>
  <c r="J71" i="3" a="1"/>
  <c r="J71" i="3" s="1"/>
  <c r="J76" i="3" a="1"/>
  <c r="J76" i="3" s="1"/>
  <c r="J56" i="3" a="1"/>
  <c r="J56" i="3" s="1"/>
  <c r="J66" i="3" a="1"/>
  <c r="J66" i="3" s="1"/>
  <c r="J61" i="3" a="1"/>
  <c r="J61" i="3" s="1"/>
  <c r="J91" i="3" a="1"/>
  <c r="J91" i="3" s="1"/>
  <c r="J96" i="3" a="1"/>
  <c r="J96" i="3" s="1"/>
  <c r="J106" i="3" a="1"/>
  <c r="J106" i="3" s="1"/>
  <c r="J146" i="3" a="1"/>
  <c r="J146" i="3" s="1"/>
  <c r="J121" i="3" a="1"/>
  <c r="J121" i="3" s="1"/>
  <c r="J111" i="3" a="1"/>
  <c r="J111" i="3" s="1"/>
  <c r="J116" i="3" a="1"/>
  <c r="J116" i="3" s="1"/>
  <c r="J86" i="3" a="1"/>
  <c r="J86" i="3" s="1"/>
  <c r="J181" i="3" a="1"/>
  <c r="J181" i="3" s="1"/>
  <c r="J231" i="3" a="1"/>
  <c r="J231" i="3" s="1"/>
  <c r="J101" i="3" a="1"/>
  <c r="J101" i="3" s="1"/>
  <c r="J141" i="3" a="1"/>
  <c r="J141" i="3" s="1"/>
  <c r="J166" i="3" a="1"/>
  <c r="J166" i="3" s="1"/>
  <c r="J151" i="3" a="1"/>
  <c r="J151" i="3" s="1"/>
  <c r="J136" i="3" a="1"/>
  <c r="J136" i="3" s="1"/>
  <c r="J171" i="3" a="1"/>
  <c r="J171" i="3" s="1"/>
  <c r="J126" i="3" a="1"/>
  <c r="J126" i="3" s="1"/>
  <c r="J176" i="3" a="1"/>
  <c r="J176" i="3" s="1"/>
  <c r="J131" i="3" a="1"/>
  <c r="J131" i="3" s="1"/>
  <c r="J156" i="3" a="1"/>
  <c r="J156" i="3" s="1"/>
  <c r="J201" i="3" a="1"/>
  <c r="J201" i="3" s="1"/>
  <c r="J286" i="3" a="1"/>
  <c r="J286" i="3" s="1"/>
  <c r="J186" i="3" a="1"/>
  <c r="J186" i="3" s="1"/>
  <c r="J161" i="3" a="1"/>
  <c r="J161" i="3" s="1"/>
  <c r="J191" i="3" a="1"/>
  <c r="J191" i="3" s="1"/>
  <c r="J246" i="3" a="1"/>
  <c r="J246" i="3" s="1"/>
  <c r="J226" i="3" a="1"/>
  <c r="J226" i="3" s="1"/>
  <c r="J241" i="3" a="1"/>
  <c r="J241" i="3" s="1"/>
  <c r="J196" i="3" a="1"/>
  <c r="J196" i="3" s="1"/>
  <c r="J216" i="3" a="1"/>
  <c r="J216" i="3" s="1"/>
  <c r="J236" i="3" a="1"/>
  <c r="J236" i="3" s="1"/>
  <c r="J211" i="3" a="1"/>
  <c r="J211" i="3" s="1"/>
  <c r="J341" i="3" a="1"/>
  <c r="J341" i="3" s="1"/>
  <c r="J261" i="3" a="1"/>
  <c r="J261" i="3" s="1"/>
  <c r="J251" i="3" a="1"/>
  <c r="J251" i="3" s="1"/>
  <c r="J256" i="3" a="1"/>
  <c r="J256" i="3" s="1"/>
  <c r="J276" i="3" a="1"/>
  <c r="J276" i="3" s="1"/>
  <c r="J291" i="3" a="1"/>
  <c r="J291" i="3" s="1"/>
  <c r="J271" i="3" a="1"/>
  <c r="J271" i="3" s="1"/>
  <c r="J296" i="3" a="1"/>
  <c r="J296" i="3" s="1"/>
  <c r="J281" i="3" a="1"/>
  <c r="J281" i="3" s="1"/>
  <c r="J306" i="3" a="1"/>
  <c r="J306" i="3" s="1"/>
  <c r="J206" i="3" a="1"/>
  <c r="J206" i="3" s="1"/>
  <c r="J301" i="3" a="1"/>
  <c r="J301" i="3" s="1"/>
  <c r="J266" i="3" a="1"/>
  <c r="J266" i="3" s="1"/>
  <c r="J421" i="3" a="1"/>
  <c r="J421" i="3" s="1"/>
  <c r="J426" i="3" a="1"/>
  <c r="J426" i="3" s="1"/>
  <c r="J336" i="3" a="1"/>
  <c r="J336" i="3" s="1"/>
  <c r="J376" i="3" a="1"/>
  <c r="J376" i="3" s="1"/>
  <c r="J346" i="3" a="1"/>
  <c r="J346" i="3" s="1"/>
  <c r="J351" i="3" a="1"/>
  <c r="J351" i="3" s="1"/>
  <c r="J366" i="3" a="1"/>
  <c r="J366" i="3" s="1"/>
  <c r="J356" i="3" a="1"/>
  <c r="J356" i="3" s="1"/>
  <c r="J311" i="3" a="1"/>
  <c r="J311" i="3" s="1"/>
  <c r="J321" i="3" a="1"/>
  <c r="J321" i="3" s="1"/>
  <c r="J361" i="3" a="1"/>
  <c r="J361" i="3" s="1"/>
  <c r="J221" i="3" a="1"/>
  <c r="J221" i="3" s="1"/>
  <c r="J316" i="3" a="1"/>
  <c r="J316" i="3" s="1"/>
  <c r="J326" i="3" a="1"/>
  <c r="J326" i="3" s="1"/>
  <c r="J391" i="3" a="1"/>
  <c r="J391" i="3" s="1"/>
  <c r="J386" i="3" a="1"/>
  <c r="J386" i="3" s="1"/>
  <c r="J396" i="3" a="1"/>
  <c r="J396" i="3" s="1"/>
  <c r="J406" i="3" a="1"/>
  <c r="J406" i="3" s="1"/>
  <c r="J436" i="3" a="1"/>
  <c r="J436" i="3" s="1"/>
  <c r="J416" i="3" a="1"/>
  <c r="J416" i="3" s="1"/>
  <c r="J401" i="3" a="1"/>
  <c r="J401" i="3" s="1"/>
  <c r="J411" i="3" a="1"/>
  <c r="J411" i="3" s="1"/>
  <c r="J381" i="3" a="1"/>
  <c r="J381" i="3" s="1"/>
  <c r="J331" i="3" a="1"/>
  <c r="J331" i="3" s="1"/>
  <c r="J531" i="3" a="1"/>
  <c r="J531" i="3" s="1"/>
  <c r="J526" i="3" a="1"/>
  <c r="J526" i="3" s="1"/>
  <c r="J371" i="3" a="1"/>
  <c r="J371" i="3" s="1"/>
  <c r="J501" i="3" a="1"/>
  <c r="J501" i="3" s="1"/>
  <c r="J496" i="3" a="1"/>
  <c r="J496" i="3" s="1"/>
  <c r="J486" i="3" a="1"/>
  <c r="J486" i="3" s="1"/>
  <c r="J451" i="3" a="1"/>
  <c r="J451" i="3" s="1"/>
  <c r="J471" i="3" a="1"/>
  <c r="J471" i="3" s="1"/>
  <c r="J491" i="3" a="1"/>
  <c r="J491" i="3" s="1"/>
  <c r="J431" i="3" a="1"/>
  <c r="J431" i="3" s="1"/>
  <c r="J456" i="3" a="1"/>
  <c r="J456" i="3" s="1"/>
  <c r="J466" i="3" a="1"/>
  <c r="J466" i="3" s="1"/>
  <c r="J461" i="3" a="1"/>
  <c r="J461" i="3" s="1"/>
  <c r="J476" i="3" a="1"/>
  <c r="J476" i="3" s="1"/>
  <c r="J536" i="3" a="1"/>
  <c r="J536" i="3" s="1"/>
  <c r="J516" i="3" a="1"/>
  <c r="J516" i="3" s="1"/>
  <c r="J441" i="3" a="1"/>
  <c r="J441" i="3" s="1"/>
  <c r="J446" i="3" a="1"/>
  <c r="J446" i="3" s="1"/>
  <c r="J51" i="3" a="1"/>
  <c r="J51" i="3" s="1"/>
  <c r="J511" i="3" a="1"/>
  <c r="J511" i="3" s="1"/>
  <c r="J506" i="3" a="1"/>
  <c r="J506" i="3" s="1"/>
  <c r="J521" i="3" a="1"/>
  <c r="J521" i="3" s="1"/>
  <c r="J481" i="3" a="1"/>
  <c r="J481" i="3" s="1"/>
  <c r="J541" i="3" a="1"/>
  <c r="J541" i="3" s="1"/>
  <c r="J46" i="3" a="1"/>
  <c r="J46" i="3" s="1"/>
  <c r="U71" i="3" a="1"/>
  <c r="U71" i="3" s="1"/>
  <c r="U76" i="3" a="1"/>
  <c r="U76" i="3" s="1"/>
  <c r="U66" i="3" a="1"/>
  <c r="U66" i="3" s="1"/>
  <c r="U56" i="3" a="1"/>
  <c r="U56" i="3" s="1"/>
  <c r="U61" i="3" a="1"/>
  <c r="U61" i="3" s="1"/>
  <c r="U101" i="3" a="1"/>
  <c r="U101" i="3" s="1"/>
  <c r="U106" i="3" a="1"/>
  <c r="U106" i="3" s="1"/>
  <c r="U141" i="3" a="1"/>
  <c r="U141" i="3" s="1"/>
  <c r="U166" i="3" a="1"/>
  <c r="U166" i="3" s="1"/>
  <c r="U86" i="3" a="1"/>
  <c r="U86" i="3" s="1"/>
  <c r="U91" i="3" a="1"/>
  <c r="U91" i="3" s="1"/>
  <c r="U121" i="3" a="1"/>
  <c r="U121" i="3" s="1"/>
  <c r="U96" i="3" a="1"/>
  <c r="U96" i="3" s="1"/>
  <c r="U116" i="3" a="1"/>
  <c r="U116" i="3" s="1"/>
  <c r="U81" i="3" a="1"/>
  <c r="U81" i="3" s="1"/>
  <c r="U111" i="3" a="1"/>
  <c r="U111" i="3" s="1"/>
  <c r="U216" i="3" a="1"/>
  <c r="U216" i="3" s="1"/>
  <c r="U136" i="3" a="1"/>
  <c r="U136" i="3" s="1"/>
  <c r="U126" i="3" a="1"/>
  <c r="U126" i="3" s="1"/>
  <c r="U146" i="3" a="1"/>
  <c r="U146" i="3" s="1"/>
  <c r="U156" i="3" a="1"/>
  <c r="U156" i="3" s="1"/>
  <c r="U181" i="3" a="1"/>
  <c r="U181" i="3" s="1"/>
  <c r="U161" i="3" a="1"/>
  <c r="U161" i="3" s="1"/>
  <c r="U131" i="3" a="1"/>
  <c r="U131" i="3" s="1"/>
  <c r="U171" i="3" a="1"/>
  <c r="U171" i="3" s="1"/>
  <c r="U151" i="3" a="1"/>
  <c r="U151" i="3" s="1"/>
  <c r="U176" i="3" a="1"/>
  <c r="U176" i="3" s="1"/>
  <c r="U211" i="3" a="1"/>
  <c r="U211" i="3" s="1"/>
  <c r="U191" i="3" a="1"/>
  <c r="U191" i="3" s="1"/>
  <c r="U206" i="3" a="1"/>
  <c r="U206" i="3" s="1"/>
  <c r="U221" i="3" a="1"/>
  <c r="U221" i="3" s="1"/>
  <c r="U201" i="3" a="1"/>
  <c r="U201" i="3" s="1"/>
  <c r="U241" i="3" a="1"/>
  <c r="U241" i="3" s="1"/>
  <c r="U246" i="3" a="1"/>
  <c r="U246" i="3" s="1"/>
  <c r="U226" i="3" a="1"/>
  <c r="U226" i="3" s="1"/>
  <c r="U186" i="3" a="1"/>
  <c r="U186" i="3" s="1"/>
  <c r="U196" i="3" a="1"/>
  <c r="U196" i="3" s="1"/>
  <c r="U231" i="3" a="1"/>
  <c r="U231" i="3" s="1"/>
  <c r="U236" i="3" a="1"/>
  <c r="U236" i="3" s="1"/>
  <c r="U251" i="3" a="1"/>
  <c r="U251" i="3" s="1"/>
  <c r="U256" i="3" a="1"/>
  <c r="U256" i="3" s="1"/>
  <c r="U261" i="3" a="1"/>
  <c r="U261" i="3" s="1"/>
  <c r="U291" i="3" a="1"/>
  <c r="U291" i="3" s="1"/>
  <c r="U281" i="3" a="1"/>
  <c r="U281" i="3" s="1"/>
  <c r="U271" i="3" a="1"/>
  <c r="U271" i="3" s="1"/>
  <c r="U306" i="3" a="1"/>
  <c r="U306" i="3" s="1"/>
  <c r="U296" i="3" a="1"/>
  <c r="U296" i="3" s="1"/>
  <c r="U286" i="3" a="1"/>
  <c r="U286" i="3" s="1"/>
  <c r="U266" i="3" a="1"/>
  <c r="U266" i="3" s="1"/>
  <c r="U301" i="3" a="1"/>
  <c r="U301" i="3" s="1"/>
  <c r="U331" i="3" a="1"/>
  <c r="U331" i="3" s="1"/>
  <c r="U346" i="3" a="1"/>
  <c r="U346" i="3" s="1"/>
  <c r="U381" i="3" a="1"/>
  <c r="U381" i="3" s="1"/>
  <c r="U371" i="3" a="1"/>
  <c r="U371" i="3" s="1"/>
  <c r="U336" i="3" a="1"/>
  <c r="U336" i="3" s="1"/>
  <c r="U311" i="3" a="1"/>
  <c r="U311" i="3" s="1"/>
  <c r="U351" i="3" a="1"/>
  <c r="U351" i="3" s="1"/>
  <c r="U316" i="3" a="1"/>
  <c r="U316" i="3" s="1"/>
  <c r="U321" i="3" a="1"/>
  <c r="U321" i="3" s="1"/>
  <c r="U276" i="3" a="1"/>
  <c r="U276" i="3" s="1"/>
  <c r="U356" i="3" a="1"/>
  <c r="U356" i="3" s="1"/>
  <c r="U366" i="3" a="1"/>
  <c r="U366" i="3" s="1"/>
  <c r="U326" i="3" a="1"/>
  <c r="U326" i="3" s="1"/>
  <c r="U361" i="3" a="1"/>
  <c r="U361" i="3" s="1"/>
  <c r="U461" i="3" a="1"/>
  <c r="U461" i="3" s="1"/>
  <c r="U466" i="3" a="1"/>
  <c r="U466" i="3" s="1"/>
  <c r="U486" i="3" a="1"/>
  <c r="U486" i="3" s="1"/>
  <c r="U491" i="3" a="1"/>
  <c r="U491" i="3" s="1"/>
  <c r="U376" i="3" a="1"/>
  <c r="U376" i="3" s="1"/>
  <c r="U386" i="3" a="1"/>
  <c r="U386" i="3" s="1"/>
  <c r="U396" i="3" a="1"/>
  <c r="U396" i="3" s="1"/>
  <c r="U406" i="3" a="1"/>
  <c r="U406" i="3" s="1"/>
  <c r="U391" i="3" a="1"/>
  <c r="U391" i="3" s="1"/>
  <c r="U426" i="3" a="1"/>
  <c r="U426" i="3" s="1"/>
  <c r="U416" i="3" a="1"/>
  <c r="U416" i="3" s="1"/>
  <c r="U401" i="3" a="1"/>
  <c r="U401" i="3" s="1"/>
  <c r="U411" i="3" a="1"/>
  <c r="U411" i="3" s="1"/>
  <c r="U441" i="3" a="1"/>
  <c r="U441" i="3" s="1"/>
  <c r="U541" i="3" a="1"/>
  <c r="U541" i="3" s="1"/>
  <c r="U446" i="3" a="1"/>
  <c r="U446" i="3" s="1"/>
  <c r="U456" i="3" a="1"/>
  <c r="U456" i="3" s="1"/>
  <c r="U481" i="3" a="1"/>
  <c r="U481" i="3" s="1"/>
  <c r="U516" i="3" a="1"/>
  <c r="U516" i="3" s="1"/>
  <c r="U496" i="3" a="1"/>
  <c r="U496" i="3" s="1"/>
  <c r="U431" i="3" a="1"/>
  <c r="U431" i="3" s="1"/>
  <c r="U341" i="3" a="1"/>
  <c r="U341" i="3" s="1"/>
  <c r="U436" i="3" a="1"/>
  <c r="U436" i="3" s="1"/>
  <c r="U451" i="3" a="1"/>
  <c r="U451" i="3" s="1"/>
  <c r="U471" i="3" a="1"/>
  <c r="U471" i="3" s="1"/>
  <c r="U421" i="3" a="1"/>
  <c r="U421" i="3" s="1"/>
  <c r="U531" i="3" a="1"/>
  <c r="U531" i="3" s="1"/>
  <c r="U501" i="3" a="1"/>
  <c r="U501" i="3" s="1"/>
  <c r="U536" i="3" a="1"/>
  <c r="U536" i="3" s="1"/>
  <c r="U526" i="3" a="1"/>
  <c r="U526" i="3" s="1"/>
  <c r="U51" i="3" a="1"/>
  <c r="U51" i="3" s="1"/>
  <c r="U511" i="3" a="1"/>
  <c r="U511" i="3" s="1"/>
  <c r="U521" i="3" a="1"/>
  <c r="U521" i="3" s="1"/>
  <c r="U476" i="3" a="1"/>
  <c r="U476" i="3" s="1"/>
  <c r="U506" i="3" a="1"/>
  <c r="U506" i="3" s="1"/>
  <c r="U46" i="3" a="1"/>
  <c r="U46" i="3" s="1"/>
  <c r="C56" i="3" a="1"/>
  <c r="C56" i="3" s="1"/>
  <c r="C66" i="3" a="1"/>
  <c r="C66" i="3" s="1"/>
  <c r="C61" i="3" a="1"/>
  <c r="C61" i="3" s="1"/>
  <c r="C81" i="3" a="1"/>
  <c r="C81" i="3" s="1"/>
  <c r="C86" i="3" a="1"/>
  <c r="C86" i="3" s="1"/>
  <c r="C96" i="3" a="1"/>
  <c r="C96" i="3" s="1"/>
  <c r="C126" i="3" a="1"/>
  <c r="C126" i="3" s="1"/>
  <c r="C91" i="3" a="1"/>
  <c r="C91" i="3" s="1"/>
  <c r="C101" i="3" a="1"/>
  <c r="C101" i="3" s="1"/>
  <c r="C106" i="3" a="1"/>
  <c r="C106" i="3" s="1"/>
  <c r="C121" i="3" a="1"/>
  <c r="C121" i="3" s="1"/>
  <c r="C71" i="3" a="1"/>
  <c r="C71" i="3" s="1"/>
  <c r="C111" i="3" a="1"/>
  <c r="C111" i="3" s="1"/>
  <c r="C116" i="3" a="1"/>
  <c r="C116" i="3" s="1"/>
  <c r="C76" i="3" a="1"/>
  <c r="C76" i="3" s="1"/>
  <c r="C156" i="3" a="1"/>
  <c r="C156" i="3" s="1"/>
  <c r="C176" i="3" a="1"/>
  <c r="C176" i="3" s="1"/>
  <c r="C226" i="3" a="1"/>
  <c r="C226" i="3" s="1"/>
  <c r="C161" i="3" a="1"/>
  <c r="C161" i="3" s="1"/>
  <c r="C166" i="3" a="1"/>
  <c r="C166" i="3" s="1"/>
  <c r="C131" i="3" a="1"/>
  <c r="C131" i="3" s="1"/>
  <c r="C141" i="3" a="1"/>
  <c r="C141" i="3" s="1"/>
  <c r="C146" i="3" a="1"/>
  <c r="C146" i="3" s="1"/>
  <c r="C181" i="3" a="1"/>
  <c r="C181" i="3" s="1"/>
  <c r="C151" i="3" a="1"/>
  <c r="C151" i="3" s="1"/>
  <c r="C136" i="3" a="1"/>
  <c r="C136" i="3" s="1"/>
  <c r="C171" i="3" a="1"/>
  <c r="C171" i="3" s="1"/>
  <c r="C186" i="3" a="1"/>
  <c r="C186" i="3" s="1"/>
  <c r="C216" i="3" a="1"/>
  <c r="C216" i="3" s="1"/>
  <c r="C236" i="3" a="1"/>
  <c r="C236" i="3" s="1"/>
  <c r="C291" i="3" a="1"/>
  <c r="C291" i="3" s="1"/>
  <c r="C211" i="3" a="1"/>
  <c r="C211" i="3" s="1"/>
  <c r="C206" i="3" a="1"/>
  <c r="C206" i="3" s="1"/>
  <c r="C201" i="3" a="1"/>
  <c r="C201" i="3" s="1"/>
  <c r="C221" i="3" a="1"/>
  <c r="C221" i="3" s="1"/>
  <c r="C246" i="3" a="1"/>
  <c r="C246" i="3" s="1"/>
  <c r="C241" i="3" a="1"/>
  <c r="C241" i="3" s="1"/>
  <c r="C191" i="3" a="1"/>
  <c r="C191" i="3" s="1"/>
  <c r="C196" i="3" a="1"/>
  <c r="C196" i="3" s="1"/>
  <c r="C251" i="3" a="1"/>
  <c r="C251" i="3" s="1"/>
  <c r="C301" i="3" a="1"/>
  <c r="C301" i="3" s="1"/>
  <c r="C306" i="3" a="1"/>
  <c r="C306" i="3" s="1"/>
  <c r="C266" i="3" a="1"/>
  <c r="C266" i="3" s="1"/>
  <c r="C276" i="3" a="1"/>
  <c r="C276" i="3" s="1"/>
  <c r="C261" i="3" a="1"/>
  <c r="C261" i="3" s="1"/>
  <c r="C281" i="3" a="1"/>
  <c r="C281" i="3" s="1"/>
  <c r="C286" i="3" a="1"/>
  <c r="C286" i="3" s="1"/>
  <c r="C296" i="3" a="1"/>
  <c r="C296" i="3" s="1"/>
  <c r="C256" i="3" a="1"/>
  <c r="C256" i="3" s="1"/>
  <c r="C326" i="3" a="1"/>
  <c r="C326" i="3" s="1"/>
  <c r="C361" i="3" a="1"/>
  <c r="C361" i="3" s="1"/>
  <c r="C386" i="3" a="1"/>
  <c r="C386" i="3" s="1"/>
  <c r="C321" i="3" a="1"/>
  <c r="C321" i="3" s="1"/>
  <c r="C371" i="3" a="1"/>
  <c r="C371" i="3" s="1"/>
  <c r="C311" i="3" a="1"/>
  <c r="C311" i="3" s="1"/>
  <c r="C331" i="3" a="1"/>
  <c r="C331" i="3" s="1"/>
  <c r="C376" i="3" a="1"/>
  <c r="C376" i="3" s="1"/>
  <c r="C271" i="3" a="1"/>
  <c r="C271" i="3" s="1"/>
  <c r="C341" i="3" a="1"/>
  <c r="C341" i="3" s="1"/>
  <c r="C316" i="3" a="1"/>
  <c r="C316" i="3" s="1"/>
  <c r="C336" i="3" a="1"/>
  <c r="C336" i="3" s="1"/>
  <c r="C346" i="3" a="1"/>
  <c r="C346" i="3" s="1"/>
  <c r="C366" i="3" a="1"/>
  <c r="C366" i="3" s="1"/>
  <c r="C351" i="3" a="1"/>
  <c r="C351" i="3" s="1"/>
  <c r="C231" i="3" a="1"/>
  <c r="C231" i="3" s="1"/>
  <c r="C356" i="3" a="1"/>
  <c r="C356" i="3" s="1"/>
  <c r="C381" i="3" a="1"/>
  <c r="C381" i="3" s="1"/>
  <c r="C471" i="3" a="1"/>
  <c r="C471" i="3" s="1"/>
  <c r="C436" i="3" a="1"/>
  <c r="C436" i="3" s="1"/>
  <c r="C396" i="3" a="1"/>
  <c r="C396" i="3" s="1"/>
  <c r="C391" i="3" a="1"/>
  <c r="C391" i="3" s="1"/>
  <c r="C406" i="3" a="1"/>
  <c r="C406" i="3" s="1"/>
  <c r="C426" i="3" a="1"/>
  <c r="C426" i="3" s="1"/>
  <c r="C416" i="3" a="1"/>
  <c r="C416" i="3" s="1"/>
  <c r="C401" i="3" a="1"/>
  <c r="C401" i="3" s="1"/>
  <c r="C411" i="3" a="1"/>
  <c r="C411" i="3" s="1"/>
  <c r="C421" i="3" a="1"/>
  <c r="C421" i="3" s="1"/>
  <c r="C446" i="3" a="1"/>
  <c r="C446" i="3" s="1"/>
  <c r="C456" i="3" a="1"/>
  <c r="C456" i="3" s="1"/>
  <c r="C481" i="3" a="1"/>
  <c r="C481" i="3" s="1"/>
  <c r="C511" i="3" a="1"/>
  <c r="C511" i="3" s="1"/>
  <c r="C491" i="3" a="1"/>
  <c r="C491" i="3" s="1"/>
  <c r="C461" i="3" a="1"/>
  <c r="C461" i="3" s="1"/>
  <c r="C516" i="3" a="1"/>
  <c r="C516" i="3" s="1"/>
  <c r="C431" i="3" a="1"/>
  <c r="C431" i="3" s="1"/>
  <c r="C476" i="3" a="1"/>
  <c r="C476" i="3" s="1"/>
  <c r="C441" i="3" a="1"/>
  <c r="C441" i="3" s="1"/>
  <c r="C451" i="3" a="1"/>
  <c r="C451" i="3" s="1"/>
  <c r="C466" i="3" a="1"/>
  <c r="C466" i="3" s="1"/>
  <c r="C486" i="3" a="1"/>
  <c r="C486" i="3" s="1"/>
  <c r="C541" i="3" a="1"/>
  <c r="C541" i="3" s="1"/>
  <c r="C501" i="3" a="1"/>
  <c r="C501" i="3" s="1"/>
  <c r="C521" i="3" a="1"/>
  <c r="C521" i="3" s="1"/>
  <c r="C531" i="3" a="1"/>
  <c r="C531" i="3" s="1"/>
  <c r="C536" i="3" a="1"/>
  <c r="C536" i="3" s="1"/>
  <c r="C51" i="3" a="1"/>
  <c r="C51" i="3" s="1"/>
  <c r="C506" i="3" a="1"/>
  <c r="C506" i="3" s="1"/>
  <c r="C496" i="3" a="1"/>
  <c r="C496" i="3" s="1"/>
  <c r="C526" i="3" a="1"/>
  <c r="C526" i="3" s="1"/>
  <c r="C46" i="3" a="1"/>
  <c r="C46" i="3" s="1"/>
  <c r="B171" i="3" a="1"/>
  <c r="B171" i="3" s="1"/>
  <c r="B138" i="4" s="1"/>
  <c r="B181" i="3" a="1"/>
  <c r="B181" i="3" s="1"/>
  <c r="B148" i="4" s="1"/>
  <c r="B191" i="3" a="1"/>
  <c r="B191" i="3" s="1"/>
  <c r="B158" i="4" s="1"/>
  <c r="B156" i="3" a="1"/>
  <c r="B156" i="3" s="1"/>
  <c r="B123" i="4" s="1"/>
  <c r="B201" i="3" a="1"/>
  <c r="B201" i="3" s="1"/>
  <c r="B168" i="4" s="1"/>
  <c r="B246" i="3" a="1"/>
  <c r="B246" i="3" s="1"/>
  <c r="B213" i="4" s="1"/>
  <c r="B321" i="3" a="1"/>
  <c r="B321" i="3" s="1"/>
  <c r="B288" i="4" s="1"/>
  <c r="B331" i="3" a="1"/>
  <c r="B331" i="3" s="1"/>
  <c r="B298" i="4" s="1"/>
  <c r="B341" i="3" a="1"/>
  <c r="B341" i="3" s="1"/>
  <c r="B308" i="4" s="1"/>
  <c r="B496" i="3" a="1"/>
  <c r="B496" i="3" s="1"/>
  <c r="B463" i="4" s="1"/>
  <c r="B506" i="3" a="1"/>
  <c r="B506" i="3" s="1"/>
  <c r="B473" i="4" s="1"/>
  <c r="B516" i="3" a="1"/>
  <c r="B516" i="3" s="1"/>
  <c r="B483" i="4" s="1"/>
  <c r="B51" i="3" a="1"/>
  <c r="B51" i="3" s="1"/>
  <c r="B18" i="4" s="1"/>
  <c r="B101" i="3" a="1"/>
  <c r="B101" i="3" s="1"/>
  <c r="B68" i="4" s="1"/>
  <c r="B146" i="3" a="1"/>
  <c r="B146" i="3" s="1"/>
  <c r="B113" i="4" s="1"/>
  <c r="B236" i="3" a="1"/>
  <c r="B236" i="3" s="1"/>
  <c r="B203" i="4" s="1"/>
  <c r="B291" i="3" a="1"/>
  <c r="B291" i="3" s="1"/>
  <c r="B258" i="4" s="1"/>
  <c r="B301" i="3" a="1"/>
  <c r="B301" i="3" s="1"/>
  <c r="B268" i="4" s="1"/>
  <c r="B311" i="3" a="1"/>
  <c r="B311" i="3" s="1"/>
  <c r="B278" i="4" s="1"/>
  <c r="B466" i="3" a="1"/>
  <c r="B466" i="3" s="1"/>
  <c r="B433" i="4" s="1"/>
  <c r="B476" i="3" a="1"/>
  <c r="B476" i="3" s="1"/>
  <c r="B443" i="4" s="1"/>
  <c r="B486" i="3" a="1"/>
  <c r="B486" i="3" s="1"/>
  <c r="B453" i="4" s="1"/>
  <c r="B71" i="3" a="1"/>
  <c r="B71" i="3" s="1"/>
  <c r="B38" i="4" s="1"/>
  <c r="B81" i="3" a="1"/>
  <c r="B81" i="3" s="1"/>
  <c r="B48" i="4" s="1"/>
  <c r="B91" i="3" a="1"/>
  <c r="B91" i="3" s="1"/>
  <c r="B58" i="4" s="1"/>
  <c r="B136" i="3" a="1"/>
  <c r="B136" i="3" s="1"/>
  <c r="B103" i="4" s="1"/>
  <c r="B226" i="3" a="1"/>
  <c r="B226" i="3" s="1"/>
  <c r="B193" i="4" s="1"/>
  <c r="B281" i="3" a="1"/>
  <c r="B281" i="3" s="1"/>
  <c r="B248" i="4" s="1"/>
  <c r="B436" i="3" a="1"/>
  <c r="B436" i="3" s="1"/>
  <c r="B403" i="4" s="1"/>
  <c r="B446" i="3" a="1"/>
  <c r="B446" i="3" s="1"/>
  <c r="B413" i="4" s="1"/>
  <c r="B456" i="3" a="1"/>
  <c r="B456" i="3" s="1"/>
  <c r="B423" i="4" s="1"/>
  <c r="B271" i="3" a="1"/>
  <c r="B271" i="3" s="1"/>
  <c r="B238" i="4" s="1"/>
  <c r="B406" i="3" a="1"/>
  <c r="B406" i="3" s="1"/>
  <c r="B373" i="4" s="1"/>
  <c r="B416" i="3" a="1"/>
  <c r="B416" i="3" s="1"/>
  <c r="B383" i="4" s="1"/>
  <c r="B426" i="3" a="1"/>
  <c r="B426" i="3" s="1"/>
  <c r="B393" i="4" s="1"/>
  <c r="B66" i="3" a="1"/>
  <c r="B66" i="3" s="1"/>
  <c r="B33" i="4" s="1"/>
  <c r="B126" i="3" a="1"/>
  <c r="B126" i="3" s="1"/>
  <c r="B93" i="4" s="1"/>
  <c r="B216" i="3" a="1"/>
  <c r="B216" i="3" s="1"/>
  <c r="B183" i="4" s="1"/>
  <c r="B261" i="3" a="1"/>
  <c r="B261" i="3" s="1"/>
  <c r="B228" i="4" s="1"/>
  <c r="B376" i="3" a="1"/>
  <c r="B376" i="3" s="1"/>
  <c r="B343" i="4" s="1"/>
  <c r="B386" i="3" a="1"/>
  <c r="B386" i="3" s="1"/>
  <c r="B353" i="4" s="1"/>
  <c r="B396" i="3" a="1"/>
  <c r="B396" i="3" s="1"/>
  <c r="B363" i="4" s="1"/>
  <c r="B116" i="3" a="1"/>
  <c r="B116" i="3" s="1"/>
  <c r="B83" i="4" s="1"/>
  <c r="B161" i="3" a="1"/>
  <c r="B161" i="3" s="1"/>
  <c r="B128" i="4" s="1"/>
  <c r="B206" i="3" a="1"/>
  <c r="B206" i="3" s="1"/>
  <c r="B173" i="4" s="1"/>
  <c r="B346" i="3" a="1"/>
  <c r="B346" i="3" s="1"/>
  <c r="B313" i="4" s="1"/>
  <c r="B356" i="3" a="1"/>
  <c r="B356" i="3" s="1"/>
  <c r="B323" i="4" s="1"/>
  <c r="B366" i="3" a="1"/>
  <c r="B366" i="3" s="1"/>
  <c r="B333" i="4" s="1"/>
  <c r="B106" i="3" a="1"/>
  <c r="B106" i="3" s="1"/>
  <c r="B73" i="4" s="1"/>
  <c r="B151" i="3" a="1"/>
  <c r="B151" i="3" s="1"/>
  <c r="B118" i="4" s="1"/>
  <c r="B196" i="3" a="1"/>
  <c r="B196" i="3" s="1"/>
  <c r="B163" i="4" s="1"/>
  <c r="B251" i="3" a="1"/>
  <c r="B251" i="3" s="1"/>
  <c r="B218" i="4" s="1"/>
  <c r="B316" i="3" a="1"/>
  <c r="B316" i="3" s="1"/>
  <c r="B283" i="4" s="1"/>
  <c r="B326" i="3" a="1"/>
  <c r="B326" i="3" s="1"/>
  <c r="B293" i="4" s="1"/>
  <c r="B336" i="3" a="1"/>
  <c r="B336" i="3" s="1"/>
  <c r="B303" i="4" s="1"/>
  <c r="B141" i="3" a="1"/>
  <c r="B141" i="3" s="1"/>
  <c r="B108" i="4" s="1"/>
  <c r="B241" i="3" a="1"/>
  <c r="B241" i="3" s="1"/>
  <c r="B208" i="4" s="1"/>
  <c r="B286" i="3" a="1"/>
  <c r="B286" i="3" s="1"/>
  <c r="B253" i="4" s="1"/>
  <c r="B296" i="3" a="1"/>
  <c r="B296" i="3" s="1"/>
  <c r="B263" i="4" s="1"/>
  <c r="B306" i="3" a="1"/>
  <c r="B306" i="3" s="1"/>
  <c r="B273" i="4" s="1"/>
  <c r="B76" i="3" a="1"/>
  <c r="B76" i="3" s="1"/>
  <c r="B43" i="4" s="1"/>
  <c r="B96" i="3" a="1"/>
  <c r="B96" i="3" s="1"/>
  <c r="B63" i="4" s="1"/>
  <c r="B186" i="3" a="1"/>
  <c r="B186" i="3" s="1"/>
  <c r="B153" i="4" s="1"/>
  <c r="B231" i="3" a="1"/>
  <c r="B231" i="3" s="1"/>
  <c r="B198" i="4" s="1"/>
  <c r="B276" i="3" a="1"/>
  <c r="B276" i="3" s="1"/>
  <c r="B243" i="4" s="1"/>
  <c r="B86" i="3" a="1"/>
  <c r="B86" i="3" s="1"/>
  <c r="B53" i="4" s="1"/>
  <c r="B131" i="3" a="1"/>
  <c r="B131" i="3" s="1"/>
  <c r="B98" i="4" s="1"/>
  <c r="B176" i="3" a="1"/>
  <c r="B176" i="3" s="1"/>
  <c r="B143" i="4" s="1"/>
  <c r="B266" i="3" a="1"/>
  <c r="B266" i="3" s="1"/>
  <c r="B233" i="4" s="1"/>
  <c r="B121" i="3" a="1"/>
  <c r="B121" i="3" s="1"/>
  <c r="B88" i="4" s="1"/>
  <c r="B166" i="3" a="1"/>
  <c r="B166" i="3" s="1"/>
  <c r="B133" i="4" s="1"/>
  <c r="B221" i="3" a="1"/>
  <c r="B221" i="3" s="1"/>
  <c r="B188" i="4" s="1"/>
  <c r="B256" i="3" a="1"/>
  <c r="B256" i="3" s="1"/>
  <c r="B223" i="4" s="1"/>
  <c r="B431" i="3" a="1"/>
  <c r="B431" i="3" s="1"/>
  <c r="B398" i="4" s="1"/>
  <c r="B521" i="3" a="1"/>
  <c r="B521" i="3" s="1"/>
  <c r="B488" i="4" s="1"/>
  <c r="B536" i="3" a="1"/>
  <c r="B536" i="3" s="1"/>
  <c r="B503" i="4" s="1"/>
  <c r="B61" i="3" a="1"/>
  <c r="B61" i="3" s="1"/>
  <c r="B28" i="4" s="1"/>
  <c r="B381" i="3" a="1"/>
  <c r="B381" i="3" s="1"/>
  <c r="B348" i="4" s="1"/>
  <c r="B451" i="3" a="1"/>
  <c r="B451" i="3" s="1"/>
  <c r="B418" i="4" s="1"/>
  <c r="B541" i="3" a="1"/>
  <c r="B541" i="3" s="1"/>
  <c r="B508" i="4" s="1"/>
  <c r="B56" i="3" a="1"/>
  <c r="B56" i="3" s="1"/>
  <c r="B23" i="4" s="1"/>
  <c r="B371" i="3" a="1"/>
  <c r="B371" i="3" s="1"/>
  <c r="B338" i="4" s="1"/>
  <c r="B471" i="3" a="1"/>
  <c r="B471" i="3" s="1"/>
  <c r="B438" i="4" s="1"/>
  <c r="B391" i="3" a="1"/>
  <c r="B391" i="3" s="1"/>
  <c r="B358" i="4" s="1"/>
  <c r="B491" i="3" a="1"/>
  <c r="B491" i="3" s="1"/>
  <c r="B458" i="4" s="1"/>
  <c r="B421" i="3" a="1"/>
  <c r="B421" i="3" s="1"/>
  <c r="B388" i="4" s="1"/>
  <c r="B511" i="3" a="1"/>
  <c r="B511" i="3" s="1"/>
  <c r="B478" i="4" s="1"/>
  <c r="B526" i="3" a="1"/>
  <c r="B526" i="3" s="1"/>
  <c r="B493" i="4" s="1"/>
  <c r="B441" i="3" a="1"/>
  <c r="B441" i="3" s="1"/>
  <c r="B408" i="4" s="1"/>
  <c r="B531" i="3" a="1"/>
  <c r="B531" i="3" s="1"/>
  <c r="B498" i="4" s="1"/>
  <c r="B401" i="3" a="1"/>
  <c r="B401" i="3" s="1"/>
  <c r="B368" i="4" s="1"/>
  <c r="B111" i="3" a="1"/>
  <c r="B111" i="3" s="1"/>
  <c r="B78" i="4" s="1"/>
  <c r="B211" i="3" a="1"/>
  <c r="B211" i="3" s="1"/>
  <c r="B178" i="4" s="1"/>
  <c r="B461" i="3" a="1"/>
  <c r="B461" i="3" s="1"/>
  <c r="B428" i="4" s="1"/>
  <c r="B351" i="3" a="1"/>
  <c r="B351" i="3" s="1"/>
  <c r="B318" i="4" s="1"/>
  <c r="B481" i="3" a="1"/>
  <c r="B481" i="3" s="1"/>
  <c r="B448" i="4" s="1"/>
  <c r="B361" i="3" a="1"/>
  <c r="B361" i="3" s="1"/>
  <c r="B328" i="4" s="1"/>
  <c r="B411" i="3" a="1"/>
  <c r="B411" i="3" s="1"/>
  <c r="B378" i="4" s="1"/>
  <c r="B501" i="3" a="1"/>
  <c r="B501" i="3" s="1"/>
  <c r="B468" i="4" s="1"/>
  <c r="O61" i="3" a="1"/>
  <c r="O61" i="3" s="1"/>
  <c r="O56" i="3" a="1"/>
  <c r="O56" i="3" s="1"/>
  <c r="O66" i="3" a="1"/>
  <c r="O66" i="3" s="1"/>
  <c r="O131" i="3" a="1"/>
  <c r="O131" i="3" s="1"/>
  <c r="O161" i="3" a="1"/>
  <c r="O161" i="3" s="1"/>
  <c r="O176" i="3" a="1"/>
  <c r="O176" i="3" s="1"/>
  <c r="O136" i="3" a="1"/>
  <c r="O136" i="3" s="1"/>
  <c r="O81" i="3" a="1"/>
  <c r="O81" i="3" s="1"/>
  <c r="O126" i="3" a="1"/>
  <c r="O126" i="3" s="1"/>
  <c r="O71" i="3" a="1"/>
  <c r="O71" i="3" s="1"/>
  <c r="O96" i="3" a="1"/>
  <c r="O96" i="3" s="1"/>
  <c r="O101" i="3" a="1"/>
  <c r="O101" i="3" s="1"/>
  <c r="O86" i="3" a="1"/>
  <c r="O86" i="3" s="1"/>
  <c r="O91" i="3" a="1"/>
  <c r="O91" i="3" s="1"/>
  <c r="O106" i="3" a="1"/>
  <c r="O106" i="3" s="1"/>
  <c r="O76" i="3" a="1"/>
  <c r="O76" i="3" s="1"/>
  <c r="O121" i="3" a="1"/>
  <c r="O121" i="3" s="1"/>
  <c r="O111" i="3" a="1"/>
  <c r="O111" i="3" s="1"/>
  <c r="O196" i="3" a="1"/>
  <c r="O196" i="3" s="1"/>
  <c r="O116" i="3" a="1"/>
  <c r="O116" i="3" s="1"/>
  <c r="O186" i="3" a="1"/>
  <c r="O186" i="3" s="1"/>
  <c r="O141" i="3" a="1"/>
  <c r="O141" i="3" s="1"/>
  <c r="O156" i="3" a="1"/>
  <c r="O156" i="3" s="1"/>
  <c r="O181" i="3" a="1"/>
  <c r="O181" i="3" s="1"/>
  <c r="O146" i="3" a="1"/>
  <c r="O146" i="3" s="1"/>
  <c r="O166" i="3" a="1"/>
  <c r="O166" i="3" s="1"/>
  <c r="O151" i="3" a="1"/>
  <c r="O151" i="3" s="1"/>
  <c r="O216" i="3" a="1"/>
  <c r="O216" i="3" s="1"/>
  <c r="O256" i="3" a="1"/>
  <c r="O256" i="3" s="1"/>
  <c r="O271" i="3" a="1"/>
  <c r="O271" i="3" s="1"/>
  <c r="O231" i="3" a="1"/>
  <c r="O231" i="3" s="1"/>
  <c r="O236" i="3" a="1"/>
  <c r="O236" i="3" s="1"/>
  <c r="O211" i="3" a="1"/>
  <c r="O211" i="3" s="1"/>
  <c r="O206" i="3" a="1"/>
  <c r="O206" i="3" s="1"/>
  <c r="O171" i="3" a="1"/>
  <c r="O171" i="3" s="1"/>
  <c r="O201" i="3" a="1"/>
  <c r="O201" i="3" s="1"/>
  <c r="O191" i="3" a="1"/>
  <c r="O191" i="3" s="1"/>
  <c r="O221" i="3" a="1"/>
  <c r="O221" i="3" s="1"/>
  <c r="O226" i="3" a="1"/>
  <c r="O226" i="3" s="1"/>
  <c r="O276" i="3" a="1"/>
  <c r="O276" i="3" s="1"/>
  <c r="O286" i="3" a="1"/>
  <c r="O286" i="3" s="1"/>
  <c r="O296" i="3" a="1"/>
  <c r="O296" i="3" s="1"/>
  <c r="O306" i="3" a="1"/>
  <c r="O306" i="3" s="1"/>
  <c r="O311" i="3" a="1"/>
  <c r="O311" i="3" s="1"/>
  <c r="O301" i="3" a="1"/>
  <c r="O301" i="3" s="1"/>
  <c r="O241" i="3" a="1"/>
  <c r="O241" i="3" s="1"/>
  <c r="O266" i="3" a="1"/>
  <c r="O266" i="3" s="1"/>
  <c r="O281" i="3" a="1"/>
  <c r="O281" i="3" s="1"/>
  <c r="O246" i="3" a="1"/>
  <c r="O246" i="3" s="1"/>
  <c r="O261" i="3" a="1"/>
  <c r="O261" i="3" s="1"/>
  <c r="O291" i="3" a="1"/>
  <c r="O291" i="3" s="1"/>
  <c r="O251" i="3" a="1"/>
  <c r="O251" i="3" s="1"/>
  <c r="O321" i="3" a="1"/>
  <c r="O321" i="3" s="1"/>
  <c r="O411" i="3" a="1"/>
  <c r="O411" i="3" s="1"/>
  <c r="O356" i="3" a="1"/>
  <c r="O356" i="3" s="1"/>
  <c r="O366" i="3" a="1"/>
  <c r="O366" i="3" s="1"/>
  <c r="O316" i="3" a="1"/>
  <c r="O316" i="3" s="1"/>
  <c r="O326" i="3" a="1"/>
  <c r="O326" i="3" s="1"/>
  <c r="O361" i="3" a="1"/>
  <c r="O361" i="3" s="1"/>
  <c r="O331" i="3" a="1"/>
  <c r="O331" i="3" s="1"/>
  <c r="O341" i="3" a="1"/>
  <c r="O341" i="3" s="1"/>
  <c r="O371" i="3" a="1"/>
  <c r="O371" i="3" s="1"/>
  <c r="O346" i="3" a="1"/>
  <c r="O346" i="3" s="1"/>
  <c r="O336" i="3" a="1"/>
  <c r="O336" i="3" s="1"/>
  <c r="O351" i="3" a="1"/>
  <c r="O351" i="3" s="1"/>
  <c r="O381" i="3" a="1"/>
  <c r="O381" i="3" s="1"/>
  <c r="O401" i="3" a="1"/>
  <c r="O401" i="3" s="1"/>
  <c r="O481" i="3" a="1"/>
  <c r="O481" i="3" s="1"/>
  <c r="O431" i="3" a="1"/>
  <c r="O431" i="3" s="1"/>
  <c r="O421" i="3" a="1"/>
  <c r="O421" i="3" s="1"/>
  <c r="O386" i="3" a="1"/>
  <c r="O386" i="3" s="1"/>
  <c r="O406" i="3" a="1"/>
  <c r="O406" i="3" s="1"/>
  <c r="O376" i="3" a="1"/>
  <c r="O376" i="3" s="1"/>
  <c r="O396" i="3" a="1"/>
  <c r="O396" i="3" s="1"/>
  <c r="O391" i="3" a="1"/>
  <c r="O391" i="3" s="1"/>
  <c r="O471" i="3" a="1"/>
  <c r="O471" i="3" s="1"/>
  <c r="O491" i="3" a="1"/>
  <c r="O491" i="3" s="1"/>
  <c r="O426" i="3" a="1"/>
  <c r="O426" i="3" s="1"/>
  <c r="O451" i="3" a="1"/>
  <c r="O451" i="3" s="1"/>
  <c r="O501" i="3" a="1"/>
  <c r="O501" i="3" s="1"/>
  <c r="O436" i="3" a="1"/>
  <c r="O436" i="3" s="1"/>
  <c r="O466" i="3" a="1"/>
  <c r="O466" i="3" s="1"/>
  <c r="O456" i="3" a="1"/>
  <c r="O456" i="3" s="1"/>
  <c r="O461" i="3" a="1"/>
  <c r="O461" i="3" s="1"/>
  <c r="O446" i="3" a="1"/>
  <c r="O446" i="3" s="1"/>
  <c r="O476" i="3" a="1"/>
  <c r="O476" i="3" s="1"/>
  <c r="O441" i="3" a="1"/>
  <c r="O441" i="3" s="1"/>
  <c r="O416" i="3" a="1"/>
  <c r="O416" i="3" s="1"/>
  <c r="O486" i="3" a="1"/>
  <c r="O486" i="3" s="1"/>
  <c r="O511" i="3" a="1"/>
  <c r="O511" i="3" s="1"/>
  <c r="O46" i="3" a="1"/>
  <c r="O46" i="3" s="1"/>
  <c r="O496" i="3" a="1"/>
  <c r="O496" i="3" s="1"/>
  <c r="O506" i="3" a="1"/>
  <c r="O506" i="3" s="1"/>
  <c r="O521" i="3" a="1"/>
  <c r="O521" i="3" s="1"/>
  <c r="O531" i="3" a="1"/>
  <c r="O531" i="3" s="1"/>
  <c r="O536" i="3" a="1"/>
  <c r="O536" i="3" s="1"/>
  <c r="O541" i="3" a="1"/>
  <c r="O541" i="3" s="1"/>
  <c r="O516" i="3" a="1"/>
  <c r="O516" i="3" s="1"/>
  <c r="O51" i="3" a="1"/>
  <c r="O51" i="3" s="1"/>
  <c r="O526" i="3" a="1"/>
  <c r="O526" i="3" s="1"/>
  <c r="N56" i="3" a="1"/>
  <c r="N56" i="3" s="1"/>
  <c r="N66" i="3" a="1"/>
  <c r="N66" i="3" s="1"/>
  <c r="N61" i="3" a="1"/>
  <c r="N61" i="3" s="1"/>
  <c r="N81" i="3" a="1"/>
  <c r="N81" i="3" s="1"/>
  <c r="N136" i="3" a="1"/>
  <c r="N136" i="3" s="1"/>
  <c r="N126" i="3" a="1"/>
  <c r="N126" i="3" s="1"/>
  <c r="N71" i="3" a="1"/>
  <c r="N71" i="3" s="1"/>
  <c r="N101" i="3" a="1"/>
  <c r="N101" i="3" s="1"/>
  <c r="N86" i="3" a="1"/>
  <c r="N86" i="3" s="1"/>
  <c r="N96" i="3" a="1"/>
  <c r="N96" i="3" s="1"/>
  <c r="N106" i="3" a="1"/>
  <c r="N106" i="3" s="1"/>
  <c r="N91" i="3" a="1"/>
  <c r="N91" i="3" s="1"/>
  <c r="N121" i="3" a="1"/>
  <c r="N121" i="3" s="1"/>
  <c r="N76" i="3" a="1"/>
  <c r="N76" i="3" s="1"/>
  <c r="N111" i="3" a="1"/>
  <c r="N111" i="3" s="1"/>
  <c r="N116" i="3" a="1"/>
  <c r="N116" i="3" s="1"/>
  <c r="N176" i="3" a="1"/>
  <c r="N176" i="3" s="1"/>
  <c r="N216" i="3" a="1"/>
  <c r="N216" i="3" s="1"/>
  <c r="N131" i="3" a="1"/>
  <c r="N131" i="3" s="1"/>
  <c r="N186" i="3" a="1"/>
  <c r="N186" i="3" s="1"/>
  <c r="N156" i="3" a="1"/>
  <c r="N156" i="3" s="1"/>
  <c r="N181" i="3" a="1"/>
  <c r="N181" i="3" s="1"/>
  <c r="N141" i="3" a="1"/>
  <c r="N141" i="3" s="1"/>
  <c r="N146" i="3" a="1"/>
  <c r="N146" i="3" s="1"/>
  <c r="N161" i="3" a="1"/>
  <c r="N161" i="3" s="1"/>
  <c r="N166" i="3" a="1"/>
  <c r="N166" i="3" s="1"/>
  <c r="N151" i="3" a="1"/>
  <c r="N151" i="3" s="1"/>
  <c r="N171" i="3" a="1"/>
  <c r="N171" i="3" s="1"/>
  <c r="N196" i="3" a="1"/>
  <c r="N196" i="3" s="1"/>
  <c r="N231" i="3" a="1"/>
  <c r="N231" i="3" s="1"/>
  <c r="N236" i="3" a="1"/>
  <c r="N236" i="3" s="1"/>
  <c r="N211" i="3" a="1"/>
  <c r="N211" i="3" s="1"/>
  <c r="N206" i="3" a="1"/>
  <c r="N206" i="3" s="1"/>
  <c r="N201" i="3" a="1"/>
  <c r="N201" i="3" s="1"/>
  <c r="N221" i="3" a="1"/>
  <c r="N221" i="3" s="1"/>
  <c r="N191" i="3" a="1"/>
  <c r="N191" i="3" s="1"/>
  <c r="N226" i="3" a="1"/>
  <c r="N226" i="3" s="1"/>
  <c r="N301" i="3" a="1"/>
  <c r="N301" i="3" s="1"/>
  <c r="N241" i="3" a="1"/>
  <c r="N241" i="3" s="1"/>
  <c r="N266" i="3" a="1"/>
  <c r="N266" i="3" s="1"/>
  <c r="N281" i="3" a="1"/>
  <c r="N281" i="3" s="1"/>
  <c r="N246" i="3" a="1"/>
  <c r="N246" i="3" s="1"/>
  <c r="N261" i="3" a="1"/>
  <c r="N261" i="3" s="1"/>
  <c r="N291" i="3" a="1"/>
  <c r="N291" i="3" s="1"/>
  <c r="N251" i="3" a="1"/>
  <c r="N251" i="3" s="1"/>
  <c r="N256" i="3" a="1"/>
  <c r="N256" i="3" s="1"/>
  <c r="N276" i="3" a="1"/>
  <c r="N276" i="3" s="1"/>
  <c r="N286" i="3" a="1"/>
  <c r="N286" i="3" s="1"/>
  <c r="N296" i="3" a="1"/>
  <c r="N296" i="3" s="1"/>
  <c r="N316" i="3" a="1"/>
  <c r="N316" i="3" s="1"/>
  <c r="N356" i="3" a="1"/>
  <c r="N356" i="3" s="1"/>
  <c r="N416" i="3" a="1"/>
  <c r="N416" i="3" s="1"/>
  <c r="N326" i="3" a="1"/>
  <c r="N326" i="3" s="1"/>
  <c r="N361" i="3" a="1"/>
  <c r="N361" i="3" s="1"/>
  <c r="N371" i="3" a="1"/>
  <c r="N371" i="3" s="1"/>
  <c r="N271" i="3" a="1"/>
  <c r="N271" i="3" s="1"/>
  <c r="N331" i="3" a="1"/>
  <c r="N331" i="3" s="1"/>
  <c r="N341" i="3" a="1"/>
  <c r="N341" i="3" s="1"/>
  <c r="N306" i="3" a="1"/>
  <c r="N306" i="3" s="1"/>
  <c r="N346" i="3" a="1"/>
  <c r="N346" i="3" s="1"/>
  <c r="N336" i="3" a="1"/>
  <c r="N336" i="3" s="1"/>
  <c r="N351" i="3" a="1"/>
  <c r="N351" i="3" s="1"/>
  <c r="N411" i="3" a="1"/>
  <c r="N411" i="3" s="1"/>
  <c r="N431" i="3" a="1"/>
  <c r="N431" i="3" s="1"/>
  <c r="N421" i="3" a="1"/>
  <c r="N421" i="3" s="1"/>
  <c r="N386" i="3" a="1"/>
  <c r="N386" i="3" s="1"/>
  <c r="N311" i="3" a="1"/>
  <c r="N311" i="3" s="1"/>
  <c r="N396" i="3" a="1"/>
  <c r="N396" i="3" s="1"/>
  <c r="N406" i="3" a="1"/>
  <c r="N406" i="3" s="1"/>
  <c r="N366" i="3" a="1"/>
  <c r="N366" i="3" s="1"/>
  <c r="N376" i="3" a="1"/>
  <c r="N376" i="3" s="1"/>
  <c r="N391" i="3" a="1"/>
  <c r="N391" i="3" s="1"/>
  <c r="N426" i="3" a="1"/>
  <c r="N426" i="3" s="1"/>
  <c r="N381" i="3" a="1"/>
  <c r="N381" i="3" s="1"/>
  <c r="N401" i="3" a="1"/>
  <c r="N401" i="3" s="1"/>
  <c r="N436" i="3" a="1"/>
  <c r="N436" i="3" s="1"/>
  <c r="N536" i="3" a="1"/>
  <c r="N536" i="3" s="1"/>
  <c r="N466" i="3" a="1"/>
  <c r="N466" i="3" s="1"/>
  <c r="N506" i="3" a="1"/>
  <c r="N506" i="3" s="1"/>
  <c r="N456" i="3" a="1"/>
  <c r="N456" i="3" s="1"/>
  <c r="N321" i="3" a="1"/>
  <c r="N321" i="3" s="1"/>
  <c r="N461" i="3" a="1"/>
  <c r="N461" i="3" s="1"/>
  <c r="N481" i="3" a="1"/>
  <c r="N481" i="3" s="1"/>
  <c r="N441" i="3" a="1"/>
  <c r="N441" i="3" s="1"/>
  <c r="N446" i="3" a="1"/>
  <c r="N446" i="3" s="1"/>
  <c r="N476" i="3" a="1"/>
  <c r="N476" i="3" s="1"/>
  <c r="N486" i="3" a="1"/>
  <c r="N486" i="3" s="1"/>
  <c r="N501" i="3" a="1"/>
  <c r="N501" i="3" s="1"/>
  <c r="N496" i="3" a="1"/>
  <c r="N496" i="3" s="1"/>
  <c r="N521" i="3" a="1"/>
  <c r="N521" i="3" s="1"/>
  <c r="N531" i="3" a="1"/>
  <c r="N531" i="3" s="1"/>
  <c r="N451" i="3" a="1"/>
  <c r="N451" i="3" s="1"/>
  <c r="N541" i="3" a="1"/>
  <c r="N541" i="3" s="1"/>
  <c r="N516" i="3" a="1"/>
  <c r="N516" i="3" s="1"/>
  <c r="N491" i="3" a="1"/>
  <c r="N491" i="3" s="1"/>
  <c r="N471" i="3" a="1"/>
  <c r="N471" i="3" s="1"/>
  <c r="N526" i="3" a="1"/>
  <c r="N526" i="3" s="1"/>
  <c r="N51" i="3" a="1"/>
  <c r="N51" i="3" s="1"/>
  <c r="N511" i="3" a="1"/>
  <c r="N511" i="3" s="1"/>
  <c r="N46" i="3" a="1"/>
  <c r="N46" i="3" s="1"/>
  <c r="Z81" i="3" a="1"/>
  <c r="Z81" i="3" s="1"/>
  <c r="Z66" i="3" a="1"/>
  <c r="Z66" i="3" s="1"/>
  <c r="Z56" i="3" a="1"/>
  <c r="Z56" i="3" s="1"/>
  <c r="Z71" i="3" a="1"/>
  <c r="Z71" i="3" s="1"/>
  <c r="Z111" i="3" a="1"/>
  <c r="Z111" i="3" s="1"/>
  <c r="Z126" i="3" a="1"/>
  <c r="Z126" i="3" s="1"/>
  <c r="Z76" i="3" a="1"/>
  <c r="Z76" i="3" s="1"/>
  <c r="Z101" i="3" a="1"/>
  <c r="Z101" i="3" s="1"/>
  <c r="Z106" i="3" a="1"/>
  <c r="Z106" i="3" s="1"/>
  <c r="Z86" i="3" a="1"/>
  <c r="Z86" i="3" s="1"/>
  <c r="Z121" i="3" a="1"/>
  <c r="Z121" i="3" s="1"/>
  <c r="Z61" i="3" a="1"/>
  <c r="Z61" i="3" s="1"/>
  <c r="Z91" i="3" a="1"/>
  <c r="Z91" i="3" s="1"/>
  <c r="Z96" i="3" a="1"/>
  <c r="Z96" i="3" s="1"/>
  <c r="Z151" i="3" a="1"/>
  <c r="Z151" i="3" s="1"/>
  <c r="Z191" i="3" a="1"/>
  <c r="Z191" i="3" s="1"/>
  <c r="Z236" i="3" a="1"/>
  <c r="Z236" i="3" s="1"/>
  <c r="Z176" i="3" a="1"/>
  <c r="Z176" i="3" s="1"/>
  <c r="Z116" i="3" a="1"/>
  <c r="Z116" i="3" s="1"/>
  <c r="Z186" i="3" a="1"/>
  <c r="Z186" i="3" s="1"/>
  <c r="Z136" i="3" a="1"/>
  <c r="Z136" i="3" s="1"/>
  <c r="Z181" i="3" a="1"/>
  <c r="Z181" i="3" s="1"/>
  <c r="Z146" i="3" a="1"/>
  <c r="Z146" i="3" s="1"/>
  <c r="Z156" i="3" a="1"/>
  <c r="Z156" i="3" s="1"/>
  <c r="Z131" i="3" a="1"/>
  <c r="Z131" i="3" s="1"/>
  <c r="Z141" i="3" a="1"/>
  <c r="Z141" i="3" s="1"/>
  <c r="Z196" i="3" a="1"/>
  <c r="Z196" i="3" s="1"/>
  <c r="Z241" i="3" a="1"/>
  <c r="Z241" i="3" s="1"/>
  <c r="Z246" i="3" a="1"/>
  <c r="Z246" i="3" s="1"/>
  <c r="Z226" i="3" a="1"/>
  <c r="Z226" i="3" s="1"/>
  <c r="Z256" i="3" a="1"/>
  <c r="Z256" i="3" s="1"/>
  <c r="Z251" i="3" a="1"/>
  <c r="Z251" i="3" s="1"/>
  <c r="Z231" i="3" a="1"/>
  <c r="Z231" i="3" s="1"/>
  <c r="Z161" i="3" a="1"/>
  <c r="Z161" i="3" s="1"/>
  <c r="Z216" i="3" a="1"/>
  <c r="Z216" i="3" s="1"/>
  <c r="Z166" i="3" a="1"/>
  <c r="Z166" i="3" s="1"/>
  <c r="Z171" i="3" a="1"/>
  <c r="Z171" i="3" s="1"/>
  <c r="Z211" i="3" a="1"/>
  <c r="Z211" i="3" s="1"/>
  <c r="Z201" i="3" a="1"/>
  <c r="Z201" i="3" s="1"/>
  <c r="Z206" i="3" a="1"/>
  <c r="Z206" i="3" s="1"/>
  <c r="Z221" i="3" a="1"/>
  <c r="Z221" i="3" s="1"/>
  <c r="Z281" i="3" a="1"/>
  <c r="Z281" i="3" s="1"/>
  <c r="Z311" i="3" a="1"/>
  <c r="Z311" i="3" s="1"/>
  <c r="Z336" i="3" a="1"/>
  <c r="Z336" i="3" s="1"/>
  <c r="Z296" i="3" a="1"/>
  <c r="Z296" i="3" s="1"/>
  <c r="Z266" i="3" a="1"/>
  <c r="Z266" i="3" s="1"/>
  <c r="Z286" i="3" a="1"/>
  <c r="Z286" i="3" s="1"/>
  <c r="Z301" i="3" a="1"/>
  <c r="Z301" i="3" s="1"/>
  <c r="Z261" i="3" a="1"/>
  <c r="Z261" i="3" s="1"/>
  <c r="Z291" i="3" a="1"/>
  <c r="Z291" i="3" s="1"/>
  <c r="Z276" i="3" a="1"/>
  <c r="Z276" i="3" s="1"/>
  <c r="Z391" i="3" a="1"/>
  <c r="Z391" i="3" s="1"/>
  <c r="Z421" i="3" a="1"/>
  <c r="Z421" i="3" s="1"/>
  <c r="Z326" i="3" a="1"/>
  <c r="Z326" i="3" s="1"/>
  <c r="Z356" i="3" a="1"/>
  <c r="Z356" i="3" s="1"/>
  <c r="Z366" i="3" a="1"/>
  <c r="Z366" i="3" s="1"/>
  <c r="Z271" i="3" a="1"/>
  <c r="Z271" i="3" s="1"/>
  <c r="Z341" i="3" a="1"/>
  <c r="Z341" i="3" s="1"/>
  <c r="Z346" i="3" a="1"/>
  <c r="Z346" i="3" s="1"/>
  <c r="Z361" i="3" a="1"/>
  <c r="Z361" i="3" s="1"/>
  <c r="Z306" i="3" a="1"/>
  <c r="Z306" i="3" s="1"/>
  <c r="Z331" i="3" a="1"/>
  <c r="Z331" i="3" s="1"/>
  <c r="Z316" i="3" a="1"/>
  <c r="Z316" i="3" s="1"/>
  <c r="Z321" i="3" a="1"/>
  <c r="Z321" i="3" s="1"/>
  <c r="Z351" i="3" a="1"/>
  <c r="Z351" i="3" s="1"/>
  <c r="Z396" i="3" a="1"/>
  <c r="Z396" i="3" s="1"/>
  <c r="Z406" i="3" a="1"/>
  <c r="Z406" i="3" s="1"/>
  <c r="Z451" i="3" a="1"/>
  <c r="Z451" i="3" s="1"/>
  <c r="Z476" i="3" a="1"/>
  <c r="Z476" i="3" s="1"/>
  <c r="Z381" i="3" a="1"/>
  <c r="Z381" i="3" s="1"/>
  <c r="Z426" i="3" a="1"/>
  <c r="Z426" i="3" s="1"/>
  <c r="Z436" i="3" a="1"/>
  <c r="Z436" i="3" s="1"/>
  <c r="Z401" i="3" a="1"/>
  <c r="Z401" i="3" s="1"/>
  <c r="Z411" i="3" a="1"/>
  <c r="Z411" i="3" s="1"/>
  <c r="Z416" i="3" a="1"/>
  <c r="Z416" i="3" s="1"/>
  <c r="Z376" i="3" a="1"/>
  <c r="Z376" i="3" s="1"/>
  <c r="Z371" i="3" a="1"/>
  <c r="Z371" i="3" s="1"/>
  <c r="Z521" i="3" a="1"/>
  <c r="Z521" i="3" s="1"/>
  <c r="Z531" i="3" a="1"/>
  <c r="Z531" i="3" s="1"/>
  <c r="Z51" i="3" a="1"/>
  <c r="Z51" i="3" s="1"/>
  <c r="Z386" i="3" a="1"/>
  <c r="Z386" i="3" s="1"/>
  <c r="Z526" i="3" a="1"/>
  <c r="Z526" i="3" s="1"/>
  <c r="Z471" i="3" a="1"/>
  <c r="Z471" i="3" s="1"/>
  <c r="Z501" i="3" a="1"/>
  <c r="Z501" i="3" s="1"/>
  <c r="Z441" i="3" a="1"/>
  <c r="Z441" i="3" s="1"/>
  <c r="Z466" i="3" a="1"/>
  <c r="Z466" i="3" s="1"/>
  <c r="Z456" i="3" a="1"/>
  <c r="Z456" i="3" s="1"/>
  <c r="Z461" i="3" a="1"/>
  <c r="Z461" i="3" s="1"/>
  <c r="Z481" i="3" a="1"/>
  <c r="Z481" i="3" s="1"/>
  <c r="Z486" i="3" a="1"/>
  <c r="Z486" i="3" s="1"/>
  <c r="Z431" i="3" a="1"/>
  <c r="Z431" i="3" s="1"/>
  <c r="Z446" i="3" a="1"/>
  <c r="Z446" i="3" s="1"/>
  <c r="Z491" i="3" a="1"/>
  <c r="Z491" i="3" s="1"/>
  <c r="Z511" i="3" a="1"/>
  <c r="Z511" i="3" s="1"/>
  <c r="Z46" i="3" a="1"/>
  <c r="Z46" i="3" s="1"/>
  <c r="Z506" i="3" a="1"/>
  <c r="Z506" i="3" s="1"/>
  <c r="Z516" i="3" a="1"/>
  <c r="Z516" i="3" s="1"/>
  <c r="Z496" i="3" a="1"/>
  <c r="Z496" i="3" s="1"/>
  <c r="Z536" i="3" a="1"/>
  <c r="Z536" i="3" s="1"/>
  <c r="Z541" i="3" a="1"/>
  <c r="Z541" i="3" s="1"/>
  <c r="E61" i="3" a="1"/>
  <c r="E61" i="3" s="1"/>
  <c r="E91" i="3" a="1"/>
  <c r="E91" i="3" s="1"/>
  <c r="E56" i="3" a="1"/>
  <c r="E56" i="3" s="1"/>
  <c r="E66" i="3" a="1"/>
  <c r="E66" i="3" s="1"/>
  <c r="E76" i="3" a="1"/>
  <c r="E76" i="3" s="1"/>
  <c r="E136" i="3" a="1"/>
  <c r="E136" i="3" s="1"/>
  <c r="E176" i="3" a="1"/>
  <c r="E176" i="3" s="1"/>
  <c r="E131" i="3" a="1"/>
  <c r="E131" i="3" s="1"/>
  <c r="E81" i="3" a="1"/>
  <c r="E81" i="3" s="1"/>
  <c r="E86" i="3" a="1"/>
  <c r="E86" i="3" s="1"/>
  <c r="E126" i="3" a="1"/>
  <c r="E126" i="3" s="1"/>
  <c r="E96" i="3" a="1"/>
  <c r="E96" i="3" s="1"/>
  <c r="E101" i="3" a="1"/>
  <c r="E101" i="3" s="1"/>
  <c r="E106" i="3" a="1"/>
  <c r="E106" i="3" s="1"/>
  <c r="E121" i="3" a="1"/>
  <c r="E121" i="3" s="1"/>
  <c r="E71" i="3" a="1"/>
  <c r="E71" i="3" s="1"/>
  <c r="E111" i="3" a="1"/>
  <c r="E111" i="3" s="1"/>
  <c r="E116" i="3" a="1"/>
  <c r="E116" i="3" s="1"/>
  <c r="E206" i="3" a="1"/>
  <c r="E206" i="3" s="1"/>
  <c r="E186" i="3" a="1"/>
  <c r="E186" i="3" s="1"/>
  <c r="E156" i="3" a="1"/>
  <c r="E156" i="3" s="1"/>
  <c r="E161" i="3" a="1"/>
  <c r="E161" i="3" s="1"/>
  <c r="E166" i="3" a="1"/>
  <c r="E166" i="3" s="1"/>
  <c r="E141" i="3" a="1"/>
  <c r="E141" i="3" s="1"/>
  <c r="E146" i="3" a="1"/>
  <c r="E146" i="3" s="1"/>
  <c r="E181" i="3" a="1"/>
  <c r="E181" i="3" s="1"/>
  <c r="E151" i="3" a="1"/>
  <c r="E151" i="3" s="1"/>
  <c r="E256" i="3" a="1"/>
  <c r="E256" i="3" s="1"/>
  <c r="E271" i="3" a="1"/>
  <c r="E271" i="3" s="1"/>
  <c r="E231" i="3" a="1"/>
  <c r="E231" i="3" s="1"/>
  <c r="E196" i="3" a="1"/>
  <c r="E196" i="3" s="1"/>
  <c r="E216" i="3" a="1"/>
  <c r="E216" i="3" s="1"/>
  <c r="E236" i="3" a="1"/>
  <c r="E236" i="3" s="1"/>
  <c r="E211" i="3" a="1"/>
  <c r="E211" i="3" s="1"/>
  <c r="E171" i="3" a="1"/>
  <c r="E171" i="3" s="1"/>
  <c r="E201" i="3" a="1"/>
  <c r="E201" i="3" s="1"/>
  <c r="E221" i="3" a="1"/>
  <c r="E221" i="3" s="1"/>
  <c r="E241" i="3" a="1"/>
  <c r="E241" i="3" s="1"/>
  <c r="E296" i="3" a="1"/>
  <c r="E296" i="3" s="1"/>
  <c r="E316" i="3" a="1"/>
  <c r="E316" i="3" s="1"/>
  <c r="E321" i="3" a="1"/>
  <c r="E321" i="3" s="1"/>
  <c r="E356" i="3" a="1"/>
  <c r="E356" i="3" s="1"/>
  <c r="E311" i="3" a="1"/>
  <c r="E311" i="3" s="1"/>
  <c r="E251" i="3" a="1"/>
  <c r="E251" i="3" s="1"/>
  <c r="E306" i="3" a="1"/>
  <c r="E306" i="3" s="1"/>
  <c r="E301" i="3" a="1"/>
  <c r="E301" i="3" s="1"/>
  <c r="E266" i="3" a="1"/>
  <c r="E266" i="3" s="1"/>
  <c r="E276" i="3" a="1"/>
  <c r="E276" i="3" s="1"/>
  <c r="E261" i="3" a="1"/>
  <c r="E261" i="3" s="1"/>
  <c r="E291" i="3" a="1"/>
  <c r="E291" i="3" s="1"/>
  <c r="E191" i="3" a="1"/>
  <c r="E191" i="3" s="1"/>
  <c r="E281" i="3" a="1"/>
  <c r="E281" i="3" s="1"/>
  <c r="E286" i="3" a="1"/>
  <c r="E286" i="3" s="1"/>
  <c r="E366" i="3" a="1"/>
  <c r="E366" i="3" s="1"/>
  <c r="E326" i="3" a="1"/>
  <c r="E326" i="3" s="1"/>
  <c r="E361" i="3" a="1"/>
  <c r="E361" i="3" s="1"/>
  <c r="E381" i="3" a="1"/>
  <c r="E381" i="3" s="1"/>
  <c r="E331" i="3" a="1"/>
  <c r="E331" i="3" s="1"/>
  <c r="E371" i="3" a="1"/>
  <c r="E371" i="3" s="1"/>
  <c r="E246" i="3" a="1"/>
  <c r="E246" i="3" s="1"/>
  <c r="E341" i="3" a="1"/>
  <c r="E341" i="3" s="1"/>
  <c r="E336" i="3" a="1"/>
  <c r="E336" i="3" s="1"/>
  <c r="E226" i="3" a="1"/>
  <c r="E226" i="3" s="1"/>
  <c r="E346" i="3" a="1"/>
  <c r="E346" i="3" s="1"/>
  <c r="E421" i="3" a="1"/>
  <c r="E421" i="3" s="1"/>
  <c r="E411" i="3" a="1"/>
  <c r="E411" i="3" s="1"/>
  <c r="E351" i="3" a="1"/>
  <c r="E351" i="3" s="1"/>
  <c r="E386" i="3" a="1"/>
  <c r="E386" i="3" s="1"/>
  <c r="E396" i="3" a="1"/>
  <c r="E396" i="3" s="1"/>
  <c r="E391" i="3" a="1"/>
  <c r="E391" i="3" s="1"/>
  <c r="E406" i="3" a="1"/>
  <c r="E406" i="3" s="1"/>
  <c r="E426" i="3" a="1"/>
  <c r="E426" i="3" s="1"/>
  <c r="E401" i="3" a="1"/>
  <c r="E401" i="3" s="1"/>
  <c r="E416" i="3" a="1"/>
  <c r="E416" i="3" s="1"/>
  <c r="E376" i="3" a="1"/>
  <c r="E376" i="3" s="1"/>
  <c r="E466" i="3" a="1"/>
  <c r="E466" i="3" s="1"/>
  <c r="E506" i="3" a="1"/>
  <c r="E506" i="3" s="1"/>
  <c r="E541" i="3" a="1"/>
  <c r="E541" i="3" s="1"/>
  <c r="E471" i="3" a="1"/>
  <c r="E471" i="3" s="1"/>
  <c r="E486" i="3" a="1"/>
  <c r="E486" i="3" s="1"/>
  <c r="E436" i="3" a="1"/>
  <c r="E436" i="3" s="1"/>
  <c r="E511" i="3" a="1"/>
  <c r="E511" i="3" s="1"/>
  <c r="E446" i="3" a="1"/>
  <c r="E446" i="3" s="1"/>
  <c r="E456" i="3" a="1"/>
  <c r="E456" i="3" s="1"/>
  <c r="E481" i="3" a="1"/>
  <c r="E481" i="3" s="1"/>
  <c r="E491" i="3" a="1"/>
  <c r="E491" i="3" s="1"/>
  <c r="E461" i="3" a="1"/>
  <c r="E461" i="3" s="1"/>
  <c r="E476" i="3" a="1"/>
  <c r="E476" i="3" s="1"/>
  <c r="E431" i="3" a="1"/>
  <c r="E431" i="3" s="1"/>
  <c r="E441" i="3" a="1"/>
  <c r="E441" i="3" s="1"/>
  <c r="E451" i="3" a="1"/>
  <c r="E451" i="3" s="1"/>
  <c r="E501" i="3" a="1"/>
  <c r="E501" i="3" s="1"/>
  <c r="E521" i="3" a="1"/>
  <c r="E521" i="3" s="1"/>
  <c r="E531" i="3" a="1"/>
  <c r="E531" i="3" s="1"/>
  <c r="E536" i="3" a="1"/>
  <c r="E536" i="3" s="1"/>
  <c r="E516" i="3" a="1"/>
  <c r="E516" i="3" s="1"/>
  <c r="E496" i="3" a="1"/>
  <c r="E496" i="3" s="1"/>
  <c r="E51" i="3" a="1"/>
  <c r="E51" i="3" s="1"/>
  <c r="E526" i="3" a="1"/>
  <c r="E526" i="3" s="1"/>
  <c r="E46" i="3" a="1"/>
  <c r="E46" i="3" s="1"/>
  <c r="I71" i="3" a="1"/>
  <c r="I71" i="3" s="1"/>
  <c r="I76" i="3" a="1"/>
  <c r="I76" i="3" s="1"/>
  <c r="I56" i="3" a="1"/>
  <c r="I56" i="3" s="1"/>
  <c r="I66" i="3" a="1"/>
  <c r="I66" i="3" s="1"/>
  <c r="I61" i="3" a="1"/>
  <c r="I61" i="3" s="1"/>
  <c r="I121" i="3" a="1"/>
  <c r="I121" i="3" s="1"/>
  <c r="I111" i="3" a="1"/>
  <c r="I111" i="3" s="1"/>
  <c r="I116" i="3" a="1"/>
  <c r="I116" i="3" s="1"/>
  <c r="I81" i="3" a="1"/>
  <c r="I81" i="3" s="1"/>
  <c r="I86" i="3" a="1"/>
  <c r="I86" i="3" s="1"/>
  <c r="I96" i="3" a="1"/>
  <c r="I96" i="3" s="1"/>
  <c r="I101" i="3" a="1"/>
  <c r="I101" i="3" s="1"/>
  <c r="I91" i="3" a="1"/>
  <c r="I91" i="3" s="1"/>
  <c r="I106" i="3" a="1"/>
  <c r="I106" i="3" s="1"/>
  <c r="I146" i="3" a="1"/>
  <c r="I146" i="3" s="1"/>
  <c r="I151" i="3" a="1"/>
  <c r="I151" i="3" s="1"/>
  <c r="I136" i="3" a="1"/>
  <c r="I136" i="3" s="1"/>
  <c r="I171" i="3" a="1"/>
  <c r="I171" i="3" s="1"/>
  <c r="I126" i="3" a="1"/>
  <c r="I126" i="3" s="1"/>
  <c r="I176" i="3" a="1"/>
  <c r="I176" i="3" s="1"/>
  <c r="I186" i="3" a="1"/>
  <c r="I186" i="3" s="1"/>
  <c r="I131" i="3" a="1"/>
  <c r="I131" i="3" s="1"/>
  <c r="I156" i="3" a="1"/>
  <c r="I156" i="3" s="1"/>
  <c r="I161" i="3" a="1"/>
  <c r="I161" i="3" s="1"/>
  <c r="I191" i="3" a="1"/>
  <c r="I191" i="3" s="1"/>
  <c r="I246" i="3" a="1"/>
  <c r="I246" i="3" s="1"/>
  <c r="I226" i="3" a="1"/>
  <c r="I226" i="3" s="1"/>
  <c r="I241" i="3" a="1"/>
  <c r="I241" i="3" s="1"/>
  <c r="I166" i="3" a="1"/>
  <c r="I166" i="3" s="1"/>
  <c r="I181" i="3" a="1"/>
  <c r="I181" i="3" s="1"/>
  <c r="I251" i="3" a="1"/>
  <c r="I251" i="3" s="1"/>
  <c r="I196" i="3" a="1"/>
  <c r="I196" i="3" s="1"/>
  <c r="I216" i="3" a="1"/>
  <c r="I216" i="3" s="1"/>
  <c r="I231" i="3" a="1"/>
  <c r="I231" i="3" s="1"/>
  <c r="I236" i="3" a="1"/>
  <c r="I236" i="3" s="1"/>
  <c r="I211" i="3" a="1"/>
  <c r="I211" i="3" s="1"/>
  <c r="I206" i="3" a="1"/>
  <c r="I206" i="3" s="1"/>
  <c r="I141" i="3" a="1"/>
  <c r="I141" i="3" s="1"/>
  <c r="I221" i="3" a="1"/>
  <c r="I221" i="3" s="1"/>
  <c r="I261" i="3" a="1"/>
  <c r="I261" i="3" s="1"/>
  <c r="I276" i="3" a="1"/>
  <c r="I276" i="3" s="1"/>
  <c r="I291" i="3" a="1"/>
  <c r="I291" i="3" s="1"/>
  <c r="I256" i="3" a="1"/>
  <c r="I256" i="3" s="1"/>
  <c r="I286" i="3" a="1"/>
  <c r="I286" i="3" s="1"/>
  <c r="I296" i="3" a="1"/>
  <c r="I296" i="3" s="1"/>
  <c r="I271" i="3" a="1"/>
  <c r="I271" i="3" s="1"/>
  <c r="I281" i="3" a="1"/>
  <c r="I281" i="3" s="1"/>
  <c r="I306" i="3" a="1"/>
  <c r="I306" i="3" s="1"/>
  <c r="I301" i="3" a="1"/>
  <c r="I301" i="3" s="1"/>
  <c r="I201" i="3" a="1"/>
  <c r="I201" i="3" s="1"/>
  <c r="I266" i="3" a="1"/>
  <c r="I266" i="3" s="1"/>
  <c r="I336" i="3" a="1"/>
  <c r="I336" i="3" s="1"/>
  <c r="I376" i="3" a="1"/>
  <c r="I376" i="3" s="1"/>
  <c r="I391" i="3" a="1"/>
  <c r="I391" i="3" s="1"/>
  <c r="I346" i="3" a="1"/>
  <c r="I346" i="3" s="1"/>
  <c r="I351" i="3" a="1"/>
  <c r="I351" i="3" s="1"/>
  <c r="I366" i="3" a="1"/>
  <c r="I366" i="3" s="1"/>
  <c r="I356" i="3" a="1"/>
  <c r="I356" i="3" s="1"/>
  <c r="I311" i="3" a="1"/>
  <c r="I311" i="3" s="1"/>
  <c r="I321" i="3" a="1"/>
  <c r="I321" i="3" s="1"/>
  <c r="I361" i="3" a="1"/>
  <c r="I361" i="3" s="1"/>
  <c r="I316" i="3" a="1"/>
  <c r="I316" i="3" s="1"/>
  <c r="I326" i="3" a="1"/>
  <c r="I326" i="3" s="1"/>
  <c r="I331" i="3" a="1"/>
  <c r="I331" i="3" s="1"/>
  <c r="I341" i="3" a="1"/>
  <c r="I341" i="3" s="1"/>
  <c r="I396" i="3" a="1"/>
  <c r="I396" i="3" s="1"/>
  <c r="I436" i="3" a="1"/>
  <c r="I436" i="3" s="1"/>
  <c r="I486" i="3" a="1"/>
  <c r="I486" i="3" s="1"/>
  <c r="I491" i="3" a="1"/>
  <c r="I491" i="3" s="1"/>
  <c r="I386" i="3" a="1"/>
  <c r="I386" i="3" s="1"/>
  <c r="I406" i="3" a="1"/>
  <c r="I406" i="3" s="1"/>
  <c r="I441" i="3" a="1"/>
  <c r="I441" i="3" s="1"/>
  <c r="I426" i="3" a="1"/>
  <c r="I426" i="3" s="1"/>
  <c r="I416" i="3" a="1"/>
  <c r="I416" i="3" s="1"/>
  <c r="I401" i="3" a="1"/>
  <c r="I401" i="3" s="1"/>
  <c r="I411" i="3" a="1"/>
  <c r="I411" i="3" s="1"/>
  <c r="I431" i="3" a="1"/>
  <c r="I431" i="3" s="1"/>
  <c r="I381" i="3" a="1"/>
  <c r="I381" i="3" s="1"/>
  <c r="I421" i="3" a="1"/>
  <c r="I421" i="3" s="1"/>
  <c r="I371" i="3" a="1"/>
  <c r="I371" i="3" s="1"/>
  <c r="I526" i="3" a="1"/>
  <c r="I526" i="3" s="1"/>
  <c r="I501" i="3" a="1"/>
  <c r="I501" i="3" s="1"/>
  <c r="I496" i="3" a="1"/>
  <c r="I496" i="3" s="1"/>
  <c r="I451" i="3" a="1"/>
  <c r="I451" i="3" s="1"/>
  <c r="I471" i="3" a="1"/>
  <c r="I471" i="3" s="1"/>
  <c r="I466" i="3" a="1"/>
  <c r="I466" i="3" s="1"/>
  <c r="I456" i="3" a="1"/>
  <c r="I456" i="3" s="1"/>
  <c r="I476" i="3" a="1"/>
  <c r="I476" i="3" s="1"/>
  <c r="I446" i="3" a="1"/>
  <c r="I446" i="3" s="1"/>
  <c r="I461" i="3" a="1"/>
  <c r="I461" i="3" s="1"/>
  <c r="I481" i="3" a="1"/>
  <c r="I481" i="3" s="1"/>
  <c r="I516" i="3" a="1"/>
  <c r="I516" i="3" s="1"/>
  <c r="I51" i="3" a="1"/>
  <c r="I51" i="3" s="1"/>
  <c r="I511" i="3" a="1"/>
  <c r="I511" i="3" s="1"/>
  <c r="I506" i="3" a="1"/>
  <c r="I506" i="3" s="1"/>
  <c r="I521" i="3" a="1"/>
  <c r="I521" i="3" s="1"/>
  <c r="I531" i="3" a="1"/>
  <c r="I531" i="3" s="1"/>
  <c r="I541" i="3" a="1"/>
  <c r="I541" i="3" s="1"/>
  <c r="I536" i="3" a="1"/>
  <c r="I536" i="3" s="1"/>
  <c r="I46" i="3" a="1"/>
  <c r="I46" i="3" s="1"/>
  <c r="AS4" i="7" l="1" a="1"/>
  <c r="AS4" i="7" s="1"/>
  <c r="AO4" i="7" a="1"/>
  <c r="AO4" i="7" s="1"/>
  <c r="AX8" i="7"/>
  <c r="B101" i="6" a="1"/>
  <c r="B101" i="6" s="1"/>
  <c r="B44" i="6" a="1"/>
  <c r="B44" i="6" s="1"/>
  <c r="B69" i="6" a="1"/>
  <c r="B69" i="6" s="1"/>
  <c r="B50" i="6" a="1"/>
  <c r="B50" i="6" s="1"/>
  <c r="B41" i="6" a="1"/>
  <c r="B41" i="6" s="1"/>
  <c r="B25" i="6" a="1"/>
  <c r="B25" i="6" s="1"/>
  <c r="F77" i="6" a="1"/>
  <c r="F77" i="6" s="1"/>
  <c r="F93" i="6" a="1"/>
  <c r="F93" i="6" s="1"/>
  <c r="F80" i="6" a="1"/>
  <c r="F80" i="6" s="1"/>
  <c r="F46" i="6" a="1"/>
  <c r="F46" i="6" s="1"/>
  <c r="F43" i="6" a="1"/>
  <c r="F43" i="6" s="1"/>
  <c r="F24" i="6" a="1"/>
  <c r="F24" i="6" s="1"/>
  <c r="F28" i="6" a="1"/>
  <c r="F28" i="6" s="1"/>
  <c r="F21" i="6" a="1"/>
  <c r="F21" i="6" s="1"/>
  <c r="B56" i="6" a="1"/>
  <c r="B56" i="6" s="1"/>
  <c r="B71" i="6" a="1"/>
  <c r="B71" i="6" s="1"/>
  <c r="B96" i="6" a="1"/>
  <c r="B96" i="6" s="1"/>
  <c r="B31" i="6" a="1"/>
  <c r="B31" i="6" s="1"/>
  <c r="F89" i="6" a="1"/>
  <c r="F89" i="6" s="1"/>
  <c r="F84" i="6" a="1"/>
  <c r="F84" i="6" s="1"/>
  <c r="F63" i="6" a="1"/>
  <c r="F63" i="6" s="1"/>
  <c r="F49" i="6" a="1"/>
  <c r="F49" i="6" s="1"/>
  <c r="F38" i="6" a="1"/>
  <c r="F38" i="6" s="1"/>
  <c r="F23" i="6" a="1"/>
  <c r="F23" i="6" s="1"/>
  <c r="F17" i="6" a="1"/>
  <c r="F17" i="6" s="1"/>
  <c r="F20" i="6" a="1"/>
  <c r="F20" i="6" s="1"/>
  <c r="B17" i="6" a="1"/>
  <c r="B17" i="6" s="1"/>
  <c r="B24" i="6" a="1"/>
  <c r="B24" i="6" s="1"/>
  <c r="B37" i="6" a="1"/>
  <c r="B37" i="6" s="1"/>
  <c r="B21" i="6" a="1"/>
  <c r="B21" i="6" s="1"/>
  <c r="B14" i="6" a="1"/>
  <c r="B14" i="6" s="1"/>
  <c r="B30" i="6" a="1"/>
  <c r="B30" i="6" s="1"/>
  <c r="F97" i="6" a="1"/>
  <c r="F97" i="6" s="1"/>
  <c r="F90" i="6" a="1"/>
  <c r="F90" i="6" s="1"/>
  <c r="F69" i="6" a="1"/>
  <c r="F69" i="6" s="1"/>
  <c r="F61" i="6" a="1"/>
  <c r="F61" i="6" s="1"/>
  <c r="F47" i="6" a="1"/>
  <c r="F47" i="6" s="1"/>
  <c r="F34" i="6" a="1"/>
  <c r="F34" i="6" s="1"/>
  <c r="F22" i="6" a="1"/>
  <c r="F22" i="6" s="1"/>
  <c r="F16" i="6" a="1"/>
  <c r="F16" i="6" s="1"/>
  <c r="F9" i="6" a="1"/>
  <c r="F9" i="6" s="1"/>
  <c r="F10" i="6" a="1"/>
  <c r="F10" i="6" s="1"/>
  <c r="B45" i="6" a="1"/>
  <c r="B45" i="6" s="1"/>
  <c r="B15" i="6" a="1"/>
  <c r="B15" i="6" s="1"/>
  <c r="B19" i="6" a="1"/>
  <c r="B19" i="6" s="1"/>
  <c r="B12" i="6" a="1"/>
  <c r="B12" i="6" s="1"/>
  <c r="B28" i="6" a="1"/>
  <c r="B28" i="6" s="1"/>
  <c r="F101" i="6" a="1"/>
  <c r="F101" i="6" s="1"/>
  <c r="F86" i="6" a="1"/>
  <c r="F86" i="6" s="1"/>
  <c r="F79" i="6" a="1"/>
  <c r="F79" i="6" s="1"/>
  <c r="F62" i="6" a="1"/>
  <c r="F62" i="6" s="1"/>
  <c r="F54" i="6" a="1"/>
  <c r="F54" i="6" s="1"/>
  <c r="F36" i="6" a="1"/>
  <c r="F36" i="6" s="1"/>
  <c r="F30" i="6" a="1"/>
  <c r="F30" i="6" s="1"/>
  <c r="F8" i="6" a="1"/>
  <c r="F8" i="6" s="1"/>
  <c r="F5" i="6" a="1"/>
  <c r="F5" i="6" s="1"/>
  <c r="B57" i="6" a="1"/>
  <c r="B57" i="6" s="1"/>
  <c r="F32" i="6" a="1"/>
  <c r="F32" i="6" s="1"/>
  <c r="B72" i="6" a="1"/>
  <c r="B72" i="6" s="1"/>
  <c r="B38" i="6" a="1"/>
  <c r="B38" i="6" s="1"/>
  <c r="B55" i="6" a="1"/>
  <c r="B55" i="6" s="1"/>
  <c r="B67" i="6" a="1"/>
  <c r="B67" i="6" s="1"/>
  <c r="B10" i="6" a="1"/>
  <c r="B10" i="6" s="1"/>
  <c r="B97" i="6" a="1"/>
  <c r="B97" i="6" s="1"/>
  <c r="F100" i="6" a="1"/>
  <c r="F100" i="6" s="1"/>
  <c r="F83" i="6" a="1"/>
  <c r="F83" i="6" s="1"/>
  <c r="F75" i="6" a="1"/>
  <c r="F75" i="6" s="1"/>
  <c r="F68" i="6" a="1"/>
  <c r="F68" i="6" s="1"/>
  <c r="F55" i="6" a="1"/>
  <c r="F55" i="6" s="1"/>
  <c r="F35" i="6" a="1"/>
  <c r="F35" i="6" s="1"/>
  <c r="F26" i="6" a="1"/>
  <c r="F26" i="6" s="1"/>
  <c r="F18" i="6" a="1"/>
  <c r="F18" i="6" s="1"/>
  <c r="F6" i="6" a="1"/>
  <c r="F6" i="6" s="1"/>
  <c r="B85" i="6" a="1"/>
  <c r="B85" i="6" s="1"/>
  <c r="B52" i="6" a="1"/>
  <c r="B52" i="6" s="1"/>
  <c r="F95" i="6" a="1"/>
  <c r="F95" i="6" s="1"/>
  <c r="F50" i="6" a="1"/>
  <c r="F50" i="6" s="1"/>
  <c r="B65" i="6" a="1"/>
  <c r="B65" i="6" s="1"/>
  <c r="B79" i="6" a="1"/>
  <c r="B79" i="6" s="1"/>
  <c r="B8" i="6" a="1"/>
  <c r="B8" i="6" s="1"/>
  <c r="B95" i="6" a="1"/>
  <c r="B95" i="6" s="1"/>
  <c r="F102" i="6" a="1"/>
  <c r="F102" i="6" s="1"/>
  <c r="F92" i="6" a="1"/>
  <c r="F92" i="6" s="1"/>
  <c r="F73" i="6" a="1"/>
  <c r="F73" i="6" s="1"/>
  <c r="F60" i="6" a="1"/>
  <c r="F60" i="6" s="1"/>
  <c r="F56" i="6" a="1"/>
  <c r="F56" i="6" s="1"/>
  <c r="F41" i="6" a="1"/>
  <c r="F41" i="6" s="1"/>
  <c r="F27" i="6" a="1"/>
  <c r="F27" i="6" s="1"/>
  <c r="F15" i="6" a="1"/>
  <c r="F15" i="6" s="1"/>
  <c r="B34" i="6" a="1"/>
  <c r="B34" i="6" s="1"/>
  <c r="F82" i="6" a="1"/>
  <c r="F82" i="6" s="1"/>
  <c r="F52" i="6" a="1"/>
  <c r="F52" i="6" s="1"/>
  <c r="B63" i="6" a="1"/>
  <c r="B63" i="6" s="1"/>
  <c r="B77" i="6" a="1"/>
  <c r="B77" i="6" s="1"/>
  <c r="B91" i="6" a="1"/>
  <c r="B91" i="6" s="1"/>
  <c r="B93" i="6" a="1"/>
  <c r="B93" i="6" s="1"/>
  <c r="F98" i="6" a="1"/>
  <c r="F98" i="6" s="1"/>
  <c r="F81" i="6" a="1"/>
  <c r="F81" i="6" s="1"/>
  <c r="F72" i="6" a="1"/>
  <c r="F72" i="6" s="1"/>
  <c r="F66" i="6" a="1"/>
  <c r="F66" i="6" s="1"/>
  <c r="F57" i="6" a="1"/>
  <c r="F57" i="6" s="1"/>
  <c r="F37" i="6" a="1"/>
  <c r="F37" i="6" s="1"/>
  <c r="F25" i="6" a="1"/>
  <c r="F25" i="6" s="1"/>
  <c r="F14" i="6" a="1"/>
  <c r="F14" i="6" s="1"/>
  <c r="F39" i="6" a="1"/>
  <c r="F39" i="6" s="1"/>
  <c r="B36" i="6" a="1"/>
  <c r="B36" i="6" s="1"/>
  <c r="B42" i="6" a="1"/>
  <c r="B42" i="6" s="1"/>
  <c r="B35" i="6" a="1"/>
  <c r="B35" i="6" s="1"/>
  <c r="B75" i="6" a="1"/>
  <c r="B75" i="6" s="1"/>
  <c r="B89" i="6" a="1"/>
  <c r="B89" i="6" s="1"/>
  <c r="B62" i="6" a="1"/>
  <c r="B62" i="6" s="1"/>
  <c r="F94" i="6" a="1"/>
  <c r="F94" i="6" s="1"/>
  <c r="F91" i="6" a="1"/>
  <c r="F91" i="6" s="1"/>
  <c r="F71" i="6" a="1"/>
  <c r="F71" i="6" s="1"/>
  <c r="F59" i="6" a="1"/>
  <c r="F59" i="6" s="1"/>
  <c r="F53" i="6" a="1"/>
  <c r="F53" i="6" s="1"/>
  <c r="F40" i="6" a="1"/>
  <c r="F40" i="6" s="1"/>
  <c r="F31" i="6" a="1"/>
  <c r="F31" i="6" s="1"/>
  <c r="F13" i="6" a="1"/>
  <c r="F13" i="6" s="1"/>
  <c r="B81" i="6" a="1"/>
  <c r="B81" i="6" s="1"/>
  <c r="F85" i="6" a="1"/>
  <c r="F85" i="6" s="1"/>
  <c r="B22" i="6" a="1"/>
  <c r="B22" i="6" s="1"/>
  <c r="B26" i="6" a="1"/>
  <c r="B26" i="6" s="1"/>
  <c r="B87" i="6" a="1"/>
  <c r="B87" i="6" s="1"/>
  <c r="B60" i="6" a="1"/>
  <c r="B60" i="6" s="1"/>
  <c r="F96" i="6" a="1"/>
  <c r="F96" i="6" s="1"/>
  <c r="F88" i="6" a="1"/>
  <c r="F88" i="6" s="1"/>
  <c r="F76" i="6" a="1"/>
  <c r="F76" i="6" s="1"/>
  <c r="F58" i="6" a="1"/>
  <c r="F58" i="6" s="1"/>
  <c r="F48" i="6" a="1"/>
  <c r="F48" i="6" s="1"/>
  <c r="F45" i="6" a="1"/>
  <c r="F45" i="6" s="1"/>
  <c r="F29" i="6" a="1"/>
  <c r="F29" i="6" s="1"/>
  <c r="F12" i="6" a="1"/>
  <c r="F12" i="6" s="1"/>
  <c r="B84" i="6" a="1"/>
  <c r="B84" i="6" s="1"/>
  <c r="B58" i="6" a="1"/>
  <c r="B58" i="6" s="1"/>
  <c r="F4" i="6" a="1"/>
  <c r="F4" i="6" s="1"/>
  <c r="F87" i="6" a="1"/>
  <c r="F87" i="6" s="1"/>
  <c r="F70" i="6" a="1"/>
  <c r="F70" i="6" s="1"/>
  <c r="F67" i="6" a="1"/>
  <c r="F67" i="6" s="1"/>
  <c r="F64" i="6" a="1"/>
  <c r="F64" i="6" s="1"/>
  <c r="F44" i="6" a="1"/>
  <c r="F44" i="6" s="1"/>
  <c r="F19" i="6" a="1"/>
  <c r="F19" i="6" s="1"/>
  <c r="F7" i="6" a="1"/>
  <c r="F7" i="6" s="1"/>
  <c r="B70" i="6" a="1"/>
  <c r="B70" i="6" s="1"/>
  <c r="B11" i="6" a="1"/>
  <c r="B11" i="6" s="1"/>
  <c r="B73" i="6" a="1"/>
  <c r="B73" i="6" s="1"/>
  <c r="B83" i="6" a="1"/>
  <c r="B83" i="6" s="1"/>
  <c r="B54" i="6" a="1"/>
  <c r="B54" i="6" s="1"/>
  <c r="B43" i="6" a="1"/>
  <c r="B43" i="6" s="1"/>
  <c r="F99" i="6" a="1"/>
  <c r="F99" i="6" s="1"/>
  <c r="F74" i="6" a="1"/>
  <c r="F74" i="6" s="1"/>
  <c r="F78" i="6" a="1"/>
  <c r="F78" i="6" s="1"/>
  <c r="F65" i="6" a="1"/>
  <c r="F65" i="6" s="1"/>
  <c r="F51" i="6" a="1"/>
  <c r="F51" i="6" s="1"/>
  <c r="F42" i="6" a="1"/>
  <c r="F42" i="6" s="1"/>
  <c r="F33" i="6" a="1"/>
  <c r="F33" i="6" s="1"/>
  <c r="F11" i="6" a="1"/>
  <c r="F11" i="6" s="1"/>
  <c r="B4" i="6" a="1"/>
  <c r="B4" i="6" s="1"/>
  <c r="B5" i="6" a="1"/>
  <c r="B5" i="6" s="1"/>
  <c r="B99" i="6" a="1"/>
  <c r="B99" i="6" s="1"/>
  <c r="B40" i="6" a="1"/>
  <c r="B40" i="6" s="1"/>
  <c r="B94" i="6" a="1"/>
  <c r="B94" i="6" s="1"/>
  <c r="B98" i="6" a="1"/>
  <c r="B98" i="6" s="1"/>
  <c r="B33" i="6" a="1"/>
  <c r="B33" i="6" s="1"/>
  <c r="B46" i="6" a="1"/>
  <c r="B46" i="6" s="1"/>
  <c r="B39" i="6" a="1"/>
  <c r="B39" i="6" s="1"/>
  <c r="B23" i="6" a="1"/>
  <c r="B23" i="6" s="1"/>
  <c r="B32" i="6" a="1"/>
  <c r="B32" i="6" s="1"/>
  <c r="B76" i="6" a="1"/>
  <c r="B76" i="6" s="1"/>
  <c r="B78" i="6" a="1"/>
  <c r="B78" i="6" s="1"/>
  <c r="B80" i="6" a="1"/>
  <c r="B80" i="6" s="1"/>
  <c r="B13" i="6" a="1"/>
  <c r="B13" i="6" s="1"/>
  <c r="B66" i="6" a="1"/>
  <c r="B66" i="6" s="1"/>
  <c r="B92" i="6" a="1"/>
  <c r="B92" i="6" s="1"/>
  <c r="B9" i="6" a="1"/>
  <c r="B9" i="6" s="1"/>
  <c r="B90" i="6" a="1"/>
  <c r="B90" i="6" s="1"/>
  <c r="B7" i="6" a="1"/>
  <c r="B7" i="6" s="1"/>
  <c r="B64" i="6" a="1"/>
  <c r="B64" i="6" s="1"/>
  <c r="B88" i="6" a="1"/>
  <c r="B88" i="6" s="1"/>
  <c r="B27" i="6" a="1"/>
  <c r="B27" i="6" s="1"/>
  <c r="B53" i="6" a="1"/>
  <c r="B53" i="6" s="1"/>
  <c r="B86" i="6" a="1"/>
  <c r="B86" i="6" s="1"/>
  <c r="B68" i="6" a="1"/>
  <c r="B68" i="6" s="1"/>
  <c r="B18" i="6" a="1"/>
  <c r="B18" i="6" s="1"/>
  <c r="B51" i="6" a="1"/>
  <c r="B51" i="6" s="1"/>
  <c r="B82" i="6" a="1"/>
  <c r="B82" i="6" s="1"/>
  <c r="B47" i="6" a="1"/>
  <c r="B47" i="6" s="1"/>
  <c r="B49" i="6" a="1"/>
  <c r="B49" i="6" s="1"/>
  <c r="B16" i="6" a="1"/>
  <c r="B16" i="6" s="1"/>
  <c r="B102" i="6" a="1"/>
  <c r="B102" i="6" s="1"/>
  <c r="B29" i="6" a="1"/>
  <c r="B29" i="6" s="1"/>
  <c r="B48" i="6" a="1"/>
  <c r="B48" i="6" s="1"/>
  <c r="B74" i="6" a="1"/>
  <c r="B74" i="6" s="1"/>
  <c r="B20" i="6" a="1"/>
  <c r="B20" i="6" s="1"/>
  <c r="B61" i="6" a="1"/>
  <c r="B61" i="6" s="1"/>
  <c r="B6" i="6" a="1"/>
  <c r="B6" i="6" s="1"/>
  <c r="B100" i="6" a="1"/>
  <c r="B100" i="6" s="1"/>
  <c r="B59" i="6" a="1"/>
  <c r="B59" i="6" s="1"/>
  <c r="F59" i="10" l="1"/>
  <c r="F58" i="8" s="1"/>
  <c r="B40" i="10"/>
  <c r="B39" i="8" s="1"/>
  <c r="B5" i="10"/>
  <c r="B4" i="8" s="1"/>
  <c r="B96" i="10"/>
  <c r="B95" i="8" s="1"/>
  <c r="B4" i="10"/>
  <c r="B3" i="8" s="1"/>
  <c r="B3" i="10"/>
  <c r="B2" i="8" s="1"/>
  <c r="B100" i="10"/>
  <c r="B99" i="8" s="1"/>
  <c r="B61" i="10"/>
  <c r="B60" i="8" s="1"/>
  <c r="F6" i="10"/>
  <c r="F5" i="8" s="1"/>
  <c r="F25" i="10"/>
  <c r="F24" i="8" s="1"/>
  <c r="F68" i="10"/>
  <c r="F67" i="8" s="1"/>
  <c r="F37" i="10"/>
  <c r="F36" i="8" s="1"/>
  <c r="F42" i="10"/>
  <c r="F41" i="8" s="1"/>
  <c r="F23" i="10"/>
  <c r="F22" i="8" s="1"/>
  <c r="F101" i="10"/>
  <c r="F100" i="8" s="1"/>
  <c r="F89" i="10"/>
  <c r="F88" i="8" s="1"/>
  <c r="F48" i="10"/>
  <c r="F47" i="8" s="1"/>
  <c r="F45" i="10"/>
  <c r="F44" i="8" s="1"/>
  <c r="F72" i="10"/>
  <c r="F71" i="8" s="1"/>
  <c r="F43" i="10"/>
  <c r="F42" i="8" s="1"/>
  <c r="F57" i="10"/>
  <c r="F56" i="8" s="1"/>
  <c r="F39" i="10"/>
  <c r="F38" i="8" s="1"/>
  <c r="F38" i="10"/>
  <c r="F37" i="8" s="1"/>
  <c r="F54" i="10"/>
  <c r="F53" i="8" s="1"/>
  <c r="F96" i="10"/>
  <c r="F95" i="8" s="1"/>
  <c r="F62" i="10"/>
  <c r="F61" i="8" s="1"/>
  <c r="F79" i="10"/>
  <c r="F78" i="8" s="1"/>
  <c r="F75" i="10"/>
  <c r="F74" i="8" s="1"/>
  <c r="F52" i="10"/>
  <c r="F51" i="8" s="1"/>
  <c r="F13" i="10"/>
  <c r="F12" i="8" s="1"/>
  <c r="F51" i="10"/>
  <c r="F50" i="8" s="1"/>
  <c r="F67" i="10"/>
  <c r="F66" i="8" s="1"/>
  <c r="F4" i="10"/>
  <c r="F3" i="8" s="1"/>
  <c r="F83" i="10"/>
  <c r="F82" i="8" s="1"/>
  <c r="F92" i="10"/>
  <c r="F91" i="8" s="1"/>
  <c r="F32" i="10"/>
  <c r="F31" i="8" s="1"/>
  <c r="F17" i="10"/>
  <c r="F16" i="8" s="1"/>
  <c r="F12" i="10"/>
  <c r="F11" i="8" s="1"/>
  <c r="F34" i="10"/>
  <c r="F33" i="8" s="1"/>
  <c r="F87" i="10"/>
  <c r="F86" i="8" s="1"/>
  <c r="F58" i="10"/>
  <c r="F57" i="8" s="1"/>
  <c r="F24" i="10"/>
  <c r="F23" i="8" s="1"/>
  <c r="F81" i="10"/>
  <c r="F80" i="8" s="1"/>
  <c r="F74" i="10"/>
  <c r="F73" i="8" s="1"/>
  <c r="F7" i="10"/>
  <c r="F6" i="8" s="1"/>
  <c r="F88" i="10"/>
  <c r="F87" i="8" s="1"/>
  <c r="F76" i="10"/>
  <c r="F75" i="8" s="1"/>
  <c r="F100" i="10"/>
  <c r="F99" i="8" s="1"/>
  <c r="F18" i="10"/>
  <c r="F17" i="8" s="1"/>
  <c r="F98" i="10"/>
  <c r="F97" i="8" s="1"/>
  <c r="F70" i="10"/>
  <c r="F69" i="8" s="1"/>
  <c r="F36" i="10"/>
  <c r="F35" i="8" s="1"/>
  <c r="F82" i="10"/>
  <c r="F81" i="8" s="1"/>
  <c r="F29" i="10"/>
  <c r="F28" i="8" s="1"/>
  <c r="F9" i="10"/>
  <c r="F8" i="8" s="1"/>
  <c r="F60" i="10"/>
  <c r="F59" i="8" s="1"/>
  <c r="F44" i="10"/>
  <c r="F43" i="8" s="1"/>
  <c r="F31" i="10"/>
  <c r="F30" i="8" s="1"/>
  <c r="F69" i="10"/>
  <c r="F68" i="8" s="1"/>
  <c r="F14" i="10"/>
  <c r="F13" i="8" s="1"/>
  <c r="F99" i="10"/>
  <c r="F98" i="8" s="1"/>
  <c r="F35" i="10"/>
  <c r="F34" i="8" s="1"/>
  <c r="F8" i="10"/>
  <c r="F7" i="8" s="1"/>
  <c r="F30" i="10"/>
  <c r="F29" i="8" s="1"/>
  <c r="F66" i="10"/>
  <c r="F65" i="8" s="1"/>
  <c r="F56" i="10"/>
  <c r="F55" i="8" s="1"/>
  <c r="F26" i="10"/>
  <c r="F25" i="8" s="1"/>
  <c r="F15" i="10"/>
  <c r="F14" i="8" s="1"/>
  <c r="F91" i="10"/>
  <c r="F90" i="8" s="1"/>
  <c r="F47" i="10"/>
  <c r="F46" i="8" s="1"/>
  <c r="F64" i="10"/>
  <c r="F63" i="8" s="1"/>
  <c r="F73" i="10"/>
  <c r="F72" i="8" s="1"/>
  <c r="F90" i="10"/>
  <c r="F89" i="8" s="1"/>
  <c r="F94" i="10"/>
  <c r="F93" i="8" s="1"/>
  <c r="F22" i="10"/>
  <c r="F21" i="8" s="1"/>
  <c r="F41" i="10"/>
  <c r="F40" i="8" s="1"/>
  <c r="F50" i="10"/>
  <c r="F49" i="8" s="1"/>
  <c r="F63" i="10"/>
  <c r="F62" i="8" s="1"/>
  <c r="F86" i="10"/>
  <c r="F85" i="8" s="1"/>
  <c r="F3" i="10"/>
  <c r="F2" i="8" s="1"/>
  <c r="F40" i="10"/>
  <c r="F39" i="8" s="1"/>
  <c r="F28" i="10"/>
  <c r="F27" i="8" s="1"/>
  <c r="F77" i="10"/>
  <c r="F76" i="8" s="1"/>
  <c r="F95" i="10"/>
  <c r="F94" i="8" s="1"/>
  <c r="F49" i="10"/>
  <c r="F48" i="8" s="1"/>
  <c r="F93" i="10"/>
  <c r="F92" i="8" s="1"/>
  <c r="F65" i="10"/>
  <c r="F64" i="8" s="1"/>
  <c r="F53" i="10"/>
  <c r="F52" i="8" s="1"/>
  <c r="F71" i="10"/>
  <c r="F70" i="8" s="1"/>
  <c r="F61" i="10"/>
  <c r="F60" i="8" s="1"/>
  <c r="F21" i="10"/>
  <c r="F20" i="8" s="1"/>
  <c r="F80" i="10"/>
  <c r="F79" i="8" s="1"/>
  <c r="F55" i="10"/>
  <c r="F54" i="8" s="1"/>
  <c r="F78" i="10"/>
  <c r="F77" i="8" s="1"/>
  <c r="F33" i="10"/>
  <c r="F32" i="8" s="1"/>
  <c r="F19" i="10"/>
  <c r="F18" i="8" s="1"/>
  <c r="F20" i="10"/>
  <c r="F19" i="8" s="1"/>
  <c r="F10" i="10"/>
  <c r="F9" i="8" s="1"/>
  <c r="F11" i="10"/>
  <c r="F10" i="8" s="1"/>
  <c r="F84" i="10"/>
  <c r="F83" i="8" s="1"/>
  <c r="F97" i="10"/>
  <c r="F96" i="8" s="1"/>
  <c r="F5" i="10"/>
  <c r="F4" i="8" s="1"/>
  <c r="F85" i="10"/>
  <c r="F84" i="8" s="1"/>
  <c r="F46" i="10"/>
  <c r="F45" i="8" s="1"/>
  <c r="F16" i="10"/>
  <c r="F15" i="8" s="1"/>
  <c r="F27" i="10"/>
  <c r="F26" i="8" s="1"/>
  <c r="B41" i="10"/>
  <c r="B40" i="8" s="1"/>
  <c r="B90" i="10"/>
  <c r="B89" i="8" s="1"/>
  <c r="B71" i="10"/>
  <c r="B70" i="8" s="1"/>
  <c r="B27" i="10"/>
  <c r="B26" i="8" s="1"/>
  <c r="B38" i="10"/>
  <c r="B37" i="8" s="1"/>
  <c r="B35" i="10"/>
  <c r="B34" i="8" s="1"/>
  <c r="B76" i="10"/>
  <c r="B75" i="8" s="1"/>
  <c r="B11" i="10"/>
  <c r="B10" i="8" s="1"/>
  <c r="B101" i="10"/>
  <c r="B100" i="8" s="1"/>
  <c r="B62" i="10"/>
  <c r="B61" i="8" s="1"/>
  <c r="B94" i="10"/>
  <c r="B93" i="8" s="1"/>
  <c r="B56" i="10"/>
  <c r="B55" i="8" s="1"/>
  <c r="B18" i="10"/>
  <c r="B17" i="8" s="1"/>
  <c r="B22" i="10"/>
  <c r="B21" i="8" s="1"/>
  <c r="B6" i="10"/>
  <c r="B5" i="8" s="1"/>
  <c r="B7" i="10"/>
  <c r="B6" i="8" s="1"/>
  <c r="B14" i="10"/>
  <c r="B13" i="8" s="1"/>
  <c r="B29" i="10"/>
  <c r="B28" i="8" s="1"/>
  <c r="B97" i="10"/>
  <c r="B96" i="8" s="1"/>
  <c r="B78" i="10"/>
  <c r="B77" i="8" s="1"/>
  <c r="B44" i="10"/>
  <c r="B43" i="8" s="1"/>
  <c r="B13" i="10"/>
  <c r="B12" i="8" s="1"/>
  <c r="B47" i="10"/>
  <c r="B46" i="8" s="1"/>
  <c r="B80" i="10"/>
  <c r="B79" i="8" s="1"/>
  <c r="B46" i="10"/>
  <c r="B45" i="8" s="1"/>
  <c r="B33" i="10"/>
  <c r="B32" i="8" s="1"/>
  <c r="B64" i="10"/>
  <c r="B63" i="8" s="1"/>
  <c r="B20" i="10"/>
  <c r="B19" i="8" s="1"/>
  <c r="B30" i="10"/>
  <c r="B29" i="8" s="1"/>
  <c r="B24" i="10"/>
  <c r="B23" i="8" s="1"/>
  <c r="B89" i="10"/>
  <c r="B88" i="8" s="1"/>
  <c r="B36" i="10"/>
  <c r="B35" i="8" s="1"/>
  <c r="B95" i="10"/>
  <c r="B94" i="8" s="1"/>
  <c r="B69" i="10"/>
  <c r="B68" i="8" s="1"/>
  <c r="B92" i="10"/>
  <c r="B91" i="8" s="1"/>
  <c r="B87" i="10"/>
  <c r="B86" i="8" s="1"/>
  <c r="B15" i="10"/>
  <c r="B14" i="8" s="1"/>
  <c r="B48" i="10"/>
  <c r="B47" i="8" s="1"/>
  <c r="B65" i="10"/>
  <c r="B64" i="8" s="1"/>
  <c r="B70" i="10"/>
  <c r="B69" i="8" s="1"/>
  <c r="B49" i="10"/>
  <c r="B48" i="8" s="1"/>
  <c r="B26" i="10"/>
  <c r="B25" i="8" s="1"/>
  <c r="B37" i="10"/>
  <c r="B36" i="8" s="1"/>
  <c r="B8" i="10"/>
  <c r="B7" i="8" s="1"/>
  <c r="B81" i="10"/>
  <c r="B80" i="8" s="1"/>
  <c r="B42" i="10"/>
  <c r="B41" i="8" s="1"/>
  <c r="B12" i="10"/>
  <c r="B11" i="8" s="1"/>
  <c r="B86" i="10"/>
  <c r="B85" i="8" s="1"/>
  <c r="B23" i="10"/>
  <c r="B22" i="8" s="1"/>
  <c r="B79" i="10"/>
  <c r="B78" i="8" s="1"/>
  <c r="B57" i="10"/>
  <c r="B56" i="8" s="1"/>
  <c r="B51" i="10"/>
  <c r="B50" i="8" s="1"/>
  <c r="B9" i="10"/>
  <c r="B8" i="8" s="1"/>
  <c r="B16" i="10"/>
  <c r="B15" i="8" s="1"/>
  <c r="B55" i="10"/>
  <c r="B54" i="8" s="1"/>
  <c r="B68" i="10"/>
  <c r="B67" i="8" s="1"/>
  <c r="B34" i="10"/>
  <c r="B33" i="8" s="1"/>
  <c r="B28" i="10"/>
  <c r="B27" i="8" s="1"/>
  <c r="B63" i="10"/>
  <c r="B62" i="8" s="1"/>
  <c r="B93" i="10"/>
  <c r="B92" i="8" s="1"/>
  <c r="B99" i="10"/>
  <c r="B98" i="8" s="1"/>
  <c r="B17" i="10"/>
  <c r="B16" i="8" s="1"/>
  <c r="B53" i="10"/>
  <c r="B52" i="8" s="1"/>
  <c r="B25" i="10"/>
  <c r="B24" i="8" s="1"/>
  <c r="B77" i="10"/>
  <c r="B76" i="8" s="1"/>
  <c r="B83" i="10"/>
  <c r="B82" i="8" s="1"/>
  <c r="B66" i="10"/>
  <c r="B65" i="8" s="1"/>
  <c r="B43" i="10"/>
  <c r="B42" i="8" s="1"/>
  <c r="B31" i="10"/>
  <c r="B30" i="8" s="1"/>
  <c r="B45" i="10"/>
  <c r="B44" i="8" s="1"/>
  <c r="B32" i="10"/>
  <c r="B31" i="8" s="1"/>
  <c r="B58" i="10"/>
  <c r="B57" i="8" s="1"/>
  <c r="B91" i="10"/>
  <c r="B90" i="8" s="1"/>
  <c r="B50" i="10"/>
  <c r="B49" i="8" s="1"/>
  <c r="B39" i="10"/>
  <c r="B38" i="8" s="1"/>
  <c r="B59" i="10"/>
  <c r="B58" i="8" s="1"/>
  <c r="B98" i="10"/>
  <c r="B97" i="8" s="1"/>
  <c r="B60" i="10"/>
  <c r="B59" i="8" s="1"/>
  <c r="B67" i="10"/>
  <c r="B66" i="8" s="1"/>
  <c r="B82" i="10"/>
  <c r="B81" i="8" s="1"/>
  <c r="B19" i="10"/>
  <c r="B18" i="8" s="1"/>
  <c r="B85" i="10"/>
  <c r="B84" i="8" s="1"/>
  <c r="B72" i="10"/>
  <c r="B71" i="8" s="1"/>
  <c r="B21" i="10"/>
  <c r="B20" i="8" s="1"/>
  <c r="B88" i="10"/>
  <c r="B87" i="8" s="1"/>
  <c r="B84" i="10"/>
  <c r="B83" i="8" s="1"/>
  <c r="B73" i="10"/>
  <c r="B72" i="8" s="1"/>
  <c r="B52" i="10"/>
  <c r="B51" i="8" s="1"/>
  <c r="B75" i="10"/>
  <c r="B74" i="8" s="1"/>
  <c r="B10" i="10"/>
  <c r="B9" i="8" s="1"/>
  <c r="B74" i="10"/>
  <c r="B73" i="8" s="1"/>
  <c r="B54" i="10"/>
  <c r="B53" i="8" s="1"/>
  <c r="J4" i="7" l="1" a="1"/>
  <c r="J10" i="7" s="1"/>
  <c r="B4" i="7" a="1"/>
  <c r="B10" i="7" s="1"/>
  <c r="K5" i="7" l="1" a="1"/>
  <c r="K5" i="7" s="1"/>
  <c r="K6" i="7" a="1"/>
  <c r="K6" i="7" s="1"/>
  <c r="J4" i="7"/>
  <c r="J9" i="7"/>
  <c r="B9" i="7"/>
  <c r="B4" i="7"/>
  <c r="C4" i="7" s="1"/>
  <c r="C6" i="7"/>
  <c r="C5" i="7"/>
  <c r="K4" i="7" a="1"/>
  <c r="K4" i="7" s="1"/>
  <c r="J8" i="7"/>
  <c r="B8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<sst xmlns="http://schemas.openxmlformats.org/spreadsheetml/2006/main" count="976" uniqueCount="126">
  <si>
    <t>11: Star Wars: Episode IV - A New Hope (1977)</t>
  </si>
  <si>
    <t>12: Finding Nemo (2003)</t>
  </si>
  <si>
    <t>13: Forrest Gump (1994)</t>
  </si>
  <si>
    <t>14: American Beauty (1999)</t>
  </si>
  <si>
    <t>22: Pirates of the Caribbean: The Curse of the Black Pearl (2003)</t>
  </si>
  <si>
    <t>24: Kill Bill: Vol. 1 (2003)</t>
  </si>
  <si>
    <t>38: Eternal Sunshine of the Spotless Mind (2004)</t>
  </si>
  <si>
    <t>63: Twelve Monkeys (a.k.a. 12 Monkeys) (1995)</t>
  </si>
  <si>
    <t>77: Memento (2000)</t>
  </si>
  <si>
    <t>85: Raiders of the Lost Ark (Indiana Jones and the Raiders of the Lost Ark) (1981)</t>
  </si>
  <si>
    <t>98: Gladiator (2000)</t>
  </si>
  <si>
    <t>105: Back to the Future (1985)</t>
  </si>
  <si>
    <t>107: Snatch (2000)</t>
  </si>
  <si>
    <t>114: Pretty Woman (1990)</t>
  </si>
  <si>
    <t>120: The Lord of the Rings: The Fellowship of the Ring (2001)</t>
  </si>
  <si>
    <t>121: The Lord of the Rings: The Two Towers (2002)</t>
  </si>
  <si>
    <t>122: The Lord of the Rings: The Return of the King (2003)</t>
  </si>
  <si>
    <t>134: O Brother Where Art Thou? (2000)</t>
  </si>
  <si>
    <t>141: Donnie Darko (2001)</t>
  </si>
  <si>
    <t>146: Crouching Tiger Hidden Dragon (Wo hu cang long) (2000)</t>
  </si>
  <si>
    <t>153: Lost in Translation (2003)</t>
  </si>
  <si>
    <t>155: The Dark Knight (2008)</t>
  </si>
  <si>
    <t>161: Ocean's Eleven (2001)</t>
  </si>
  <si>
    <t>180: Minority Report (2002)</t>
  </si>
  <si>
    <t>187: Sin City (2005)</t>
  </si>
  <si>
    <t>194: Amelie (2001)</t>
  </si>
  <si>
    <t>197: Braveheart (1995)</t>
  </si>
  <si>
    <t>238: The Godfather (1972)</t>
  </si>
  <si>
    <t>243: High Fidelity (2000)</t>
  </si>
  <si>
    <t>268: Batman (1989)</t>
  </si>
  <si>
    <t>272: Batman Begins (2005)</t>
  </si>
  <si>
    <t>274: The Silence of the Lambs (1991)</t>
  </si>
  <si>
    <t>275: Fargo (1996)</t>
  </si>
  <si>
    <t>278: The Shawshank Redemption (1994)</t>
  </si>
  <si>
    <t>280: Terminator 2: Judgment Day (1991)</t>
  </si>
  <si>
    <t>329: Jurassic Park (1993)</t>
  </si>
  <si>
    <t>393: Kill Bill: Vol. 2 (2004)</t>
  </si>
  <si>
    <t>414: Batman Forever (1995)</t>
  </si>
  <si>
    <t>424: Schindler's List (1993)</t>
  </si>
  <si>
    <t>453: A Beautiful Mind (2001)</t>
  </si>
  <si>
    <t>462: Erin Brockovich (2000)</t>
  </si>
  <si>
    <t>550: Fight Club (1999)</t>
  </si>
  <si>
    <t>557: Spider-Man (2002)</t>
  </si>
  <si>
    <t>558: Spider-Man 2 (2004)</t>
  </si>
  <si>
    <t>568: Apollo 13 (1995)</t>
  </si>
  <si>
    <t>581: Dances with Wolves (1990)</t>
  </si>
  <si>
    <t>585: Monsters Inc. (2001)</t>
  </si>
  <si>
    <t>597: Titanic (1997)</t>
  </si>
  <si>
    <t>601: E.T. the Extra-Terrestrial (1982)</t>
  </si>
  <si>
    <t>602: Independence Day (a.k.a. ID4) (1996)</t>
  </si>
  <si>
    <t>603: The Matrix (1999)</t>
  </si>
  <si>
    <t>604: The Matrix Reloaded (2003)</t>
  </si>
  <si>
    <t>607: Men in Black (a.k.a. MIB) (1997)</t>
  </si>
  <si>
    <t>629: The Usual Suspects (1995)</t>
  </si>
  <si>
    <t>640: Catch Me If You Can (2002)</t>
  </si>
  <si>
    <t>641: Requiem for a Dream (2000)</t>
  </si>
  <si>
    <t>664: Twister (1996)</t>
  </si>
  <si>
    <t>671: Harry Potter and the Sorcerer's Stone (a.k.a. Harry Potter and the Philosopher's Stone) (2001)</t>
  </si>
  <si>
    <t>672: Harry Potter and the Chamber of Secrets (2002)</t>
  </si>
  <si>
    <t>680: Pulp Fiction (1994)</t>
  </si>
  <si>
    <t>745: The Sixth Sense (1999)</t>
  </si>
  <si>
    <t>752: V for Vendetta (2006)</t>
  </si>
  <si>
    <t>786: Almost Famous (2000)</t>
  </si>
  <si>
    <t>788: Mrs. Doubtfire (1993)</t>
  </si>
  <si>
    <t>807: Seven (a.k.a. Se7en) (1995)</t>
  </si>
  <si>
    <t>808: Shrek (2001)</t>
  </si>
  <si>
    <t>809: Shrek 2 (2004)</t>
  </si>
  <si>
    <t>812: Aladdin (1992)</t>
  </si>
  <si>
    <t>854: The Mask (1994)</t>
  </si>
  <si>
    <t>857: Saving Private Ryan (1998)</t>
  </si>
  <si>
    <t>862: Toy Story (1995)</t>
  </si>
  <si>
    <t>954: Mission: Impossible (1996)</t>
  </si>
  <si>
    <t>955: Mission: Impossible II (2000)</t>
  </si>
  <si>
    <t>1422: The Departed (2006)</t>
  </si>
  <si>
    <t>1572: Die Hard: With a Vengeance (1995)</t>
  </si>
  <si>
    <t>1597: Meet the Parents (2000)</t>
  </si>
  <si>
    <t>1637: Speed (1994)</t>
  </si>
  <si>
    <t>1891: Star Wars: Episode V - The Empire Strikes Back (1980)</t>
  </si>
  <si>
    <t>1892: Star Wars: Episode VI - Return of the Jedi (1983)</t>
  </si>
  <si>
    <t>1894: Star Wars: Episode II - Attack of the Clones (2002)</t>
  </si>
  <si>
    <t>1900: Traffic (2000)</t>
  </si>
  <si>
    <t>2024: The Patriot (2000)</t>
  </si>
  <si>
    <t>2164: Stargate (1994)</t>
  </si>
  <si>
    <t>2501: The Bourne Identity (2002)</t>
  </si>
  <si>
    <t>2502: The Bourne Supremacy (2004)</t>
  </si>
  <si>
    <t>3049: Ace Ventura: Pet Detective (1994)</t>
  </si>
  <si>
    <t>4327: Charlie's Angels (2000)</t>
  </si>
  <si>
    <t>5503: The Fugitive (1993)</t>
  </si>
  <si>
    <t>7443: Chicken Run (2000)</t>
  </si>
  <si>
    <t>8358: Cast Away (2000)</t>
  </si>
  <si>
    <t>8467: Dumb &amp; Dumber (1994)</t>
  </si>
  <si>
    <t>8587: The Lion King (1994)</t>
  </si>
  <si>
    <t>9331: Clear and Present Danger (1994)</t>
  </si>
  <si>
    <t>9741: Unbreakable (2000)</t>
  </si>
  <si>
    <t>9802: The Rock (1996)</t>
  </si>
  <si>
    <t>9806: The Incredibles (2004)</t>
  </si>
  <si>
    <t>10020: Beauty and the Beast (1991)</t>
  </si>
  <si>
    <t>36657: X-Men (2000)</t>
  </si>
  <si>
    <t>36658: X2: X-Men United (2003)</t>
  </si>
  <si>
    <t>36955: True Lies (1994)</t>
  </si>
  <si>
    <t>Top 5 closest Users (by ID, Excluding Self)</t>
  </si>
  <si>
    <t>Distances to Top 5 closest Users (by ID, Excluding Self)</t>
  </si>
  <si>
    <t>Problem 3, Part e</t>
  </si>
  <si>
    <t>5 Ratings from the top 5 closest neighbours for each movie for each user</t>
  </si>
  <si>
    <t>User ID</t>
  </si>
  <si>
    <t>Step 1 - Find Nearest 5 Nearest Neighbours</t>
  </si>
  <si>
    <t>Step 2 - Correlations (weights) for 5 Nearest Neighbours</t>
  </si>
  <si>
    <t>Step 3 - Pulling in ratings for movies rated by top 5 nearest neighbours</t>
  </si>
  <si>
    <t>Step 5 -Calculating Weighted Avg. of Ratings from 5 Nearest Neighbours for each movie ( THIS IS AN INTERMEDIATE STEP, ONLY EVERY 5th ROW IS RELEVANT)</t>
  </si>
  <si>
    <t>Step 6 - Filtering Out only every 5th row, which gives us the predicted rating for each user for each movie</t>
  </si>
  <si>
    <t>Step 4 -C Modifying weights to be 0 wherever there was no rating ( THIS IS AN INTERMEDIATE STEP, ONLY EVERY 5th ROW IS RELEVANT)</t>
  </si>
  <si>
    <t>Movie</t>
  </si>
  <si>
    <t>Prediction</t>
  </si>
  <si>
    <t>Rank 1</t>
  </si>
  <si>
    <t>Rank 2</t>
  </si>
  <si>
    <t>Rank 3</t>
  </si>
  <si>
    <t>MOVIE ID</t>
  </si>
  <si>
    <t>SUM(OFFSET(correlations!B$46,FLOOR.MATH((ROW(A1)-1)/5)*5,0,5))/COUNT(OFFSET(correlations!B$46,FLOOR.MATH((ROW(A1)-1)/5)*5,0,5))</t>
  </si>
  <si>
    <t>FORMULA IF WE WANT TO CENTER BY SUBSTRACTING AVERAGE COMPUTED, WHICH IGNORES 0s</t>
  </si>
  <si>
    <t>SUMIF(OFFSET(correlations!B$46,FLOOR.MATH((ROW(A1)-1)/5)*5,0,5),"&lt;&gt;0")/COUNTIF(OFFSET(correlations!B$46,FLOOR.MATH((ROW(A1)-1)/5)*5,0,5),"&lt;&gt;0")</t>
  </si>
  <si>
    <t>FORMULA FOR CENTERING RATINGS IF WE WANT TO IGNORE THE 0's; Probably need to use this formula, because we are centering based on all existing values</t>
  </si>
  <si>
    <t>THESE ARE THE AVERAGE VALUES THAT NEED TO BE SUBSTRACTED FROM EACH CELL IN THE correlations TABLE</t>
  </si>
  <si>
    <t>THESE ARE THE WEIGHTS; WHENEVER A USER DID NOT RATE A GIVEN MOVIE, THE WEIGHT IS 0</t>
  </si>
  <si>
    <t>---------------------------------------------------------------------------------&gt;</t>
  </si>
  <si>
    <t xml:space="preserve">MORE SPECIFICALLY, THIS IS THE AVERAGE OF ALL NON-ZERO RATINGS GIVEN BY A USER'S TOP 5 NEIGHBOURS </t>
  </si>
  <si>
    <t>AVERAGE RATING FOR EACH USER ACROSS ALL 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</si>
</sst>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2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0" fillId="33" borderId="0" xfId="0" applyFill="1"/>
    <xf numFmtId="0" fontId="0" fillId="0" borderId="0" xfId="0" applyBorder="1"/>
    <xf numFmtId="0" fontId="0" fillId="33" borderId="17" xfId="0" applyFill="1" applyBorder="1"/>
    <xf numFmtId="0" fontId="0" fillId="0" borderId="19" xfId="0" applyBorder="1"/>
    <xf numFmtId="0" fontId="0" fillId="33" borderId="0" xfId="0" applyFill="1" applyBorder="1"/>
    <xf numFmtId="0" fontId="0" fillId="0" borderId="20" xfId="0" applyBorder="1"/>
    <xf numFmtId="0" fontId="0" fillId="0" borderId="21" xfId="0" applyBorder="1"/>
    <xf numFmtId="0" fontId="0" fillId="33" borderId="11" xfId="0" applyFill="1" applyBorder="1"/>
    <xf numFmtId="0" fontId="0" fillId="0" borderId="22" xfId="0" applyBorder="1"/>
    <xf numFmtId="0" fontId="0" fillId="0" borderId="0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0" fillId="0" borderId="0" xfId="0" applyFill="1"/>
    <xf numFmtId="164" fontId="0" fillId="0" borderId="0" xfId="0" applyNumberFormat="1"/>
    <xf numFmtId="165" fontId="0" fillId="0" borderId="0" xfId="0" applyNumberFormat="1"/>
    <xf numFmtId="0" fontId="0" fillId="35" borderId="0" xfId="0" applyFill="1"/>
    <xf numFmtId="0" fontId="0" fillId="35" borderId="10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 applyAlignment="1">
      <alignment horizontal="right"/>
    </xf>
    <xf numFmtId="166" fontId="0" fillId="0" borderId="0" xfId="0" applyNumberFormat="1"/>
    <xf numFmtId="164" fontId="0" fillId="33" borderId="0" xfId="0" applyNumberFormat="1" applyFill="1"/>
    <xf numFmtId="0" fontId="0" fillId="33" borderId="14" xfId="0" applyFill="1" applyBorder="1"/>
    <xf numFmtId="1" fontId="0" fillId="0" borderId="13" xfId="0" applyNumberFormat="1" applyBorder="1"/>
    <xf numFmtId="1" fontId="0" fillId="0" borderId="14" xfId="0" applyNumberFormat="1" applyBorder="1"/>
    <xf numFmtId="1" fontId="0" fillId="33" borderId="14" xfId="0" applyNumberFormat="1" applyFill="1" applyBorder="1"/>
    <xf numFmtId="1" fontId="0" fillId="0" borderId="15" xfId="0" applyNumberFormat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2" fontId="0" fillId="0" borderId="0" xfId="0" applyNumberFormat="1" applyBorder="1"/>
    <xf numFmtId="164" fontId="20" fillId="0" borderId="0" xfId="0" applyNumberFormat="1" applyFont="1" applyFill="1" applyBorder="1"/>
    <xf numFmtId="164" fontId="0" fillId="0" borderId="0" xfId="0" applyNumberFormat="1" applyFill="1" applyBorder="1"/>
    <xf numFmtId="165" fontId="0" fillId="33" borderId="0" xfId="0" applyNumberFormat="1" applyFill="1"/>
    <xf numFmtId="0" fontId="0" fillId="0" borderId="0" xfId="0" applyAlignment="1">
      <alignment horizontal="left"/>
    </xf>
    <xf numFmtId="0" fontId="19" fillId="0" borderId="0" xfId="0" applyFont="1" applyFill="1" applyBorder="1" applyAlignment="1">
      <alignment horizontal="center"/>
    </xf>
    <xf numFmtId="0" fontId="0" fillId="0" borderId="11" xfId="0" quotePrefix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19" fillId="34" borderId="24" xfId="0" applyFont="1" applyFill="1" applyBorder="1" applyAlignment="1">
      <alignment horizontal="center"/>
    </xf>
    <xf numFmtId="0" fontId="18" fillId="34" borderId="0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8" fillId="34" borderId="23" xfId="0" applyFont="1" applyFill="1" applyBorder="1" applyAlignment="1">
      <alignment horizontal="center"/>
    </xf>
    <xf numFmtId="0" fontId="18" fillId="34" borderId="0" xfId="0" applyFont="1" applyFill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8" fillId="34" borderId="24" xfId="0" applyFont="1" applyFill="1" applyBorder="1" applyAlignment="1">
      <alignment horizontal="center"/>
    </xf>
    <xf numFmtId="0" fontId="18" fillId="34" borderId="11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33" borderId="13" xfId="0" applyNumberFormat="1" applyFill="1" applyBorder="1" applyAlignment="1">
      <alignment horizontal="center"/>
    </xf>
    <xf numFmtId="1" fontId="0" fillId="33" borderId="14" xfId="0" applyNumberForma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quotePrefix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">
    <dxf>
      <fill>
        <patternFill patternType="solid">
          <fgColor rgb="FFBFBFBF"/>
          <bgColor rgb="FF00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"/>
  <sheetViews>
    <sheetView workbookViewId="0">
      <selection activeCell="Q55" sqref="Q55"/>
    </sheetView>
  </sheetViews>
  <sheetFormatPr baseColWidth="10" defaultColWidth="8.83203125" defaultRowHeight="15"/>
  <cols>
    <col min="1" max="1" width="76.1640625" bestFit="1" customWidth="1"/>
  </cols>
  <sheetData>
    <row r="1" spans="1:26">
      <c r="B1">
        <v>1648</v>
      </c>
      <c r="C1">
        <v>5136</v>
      </c>
      <c r="D1">
        <v>918</v>
      </c>
      <c r="E1">
        <v>2824</v>
      </c>
      <c r="F1">
        <v>3867</v>
      </c>
      <c r="G1">
        <v>860</v>
      </c>
      <c r="H1">
        <v>3712</v>
      </c>
      <c r="I1">
        <v>2968</v>
      </c>
      <c r="J1">
        <v>3525</v>
      </c>
      <c r="K1">
        <v>4323</v>
      </c>
      <c r="L1">
        <v>3617</v>
      </c>
      <c r="M1">
        <v>4360</v>
      </c>
      <c r="N1">
        <v>2756</v>
      </c>
      <c r="O1">
        <v>89</v>
      </c>
      <c r="P1">
        <v>442</v>
      </c>
      <c r="Q1">
        <v>3556</v>
      </c>
      <c r="R1">
        <v>5261</v>
      </c>
      <c r="S1">
        <v>2492</v>
      </c>
      <c r="T1">
        <v>5062</v>
      </c>
      <c r="U1">
        <v>2486</v>
      </c>
      <c r="V1">
        <v>4942</v>
      </c>
      <c r="W1">
        <v>2267</v>
      </c>
      <c r="X1">
        <v>4809</v>
      </c>
      <c r="Y1">
        <v>3853</v>
      </c>
      <c r="Z1">
        <v>2288</v>
      </c>
    </row>
    <row r="2" spans="1:26">
      <c r="A2" t="s">
        <v>0</v>
      </c>
      <c r="C2">
        <v>4.5</v>
      </c>
      <c r="D2">
        <v>5</v>
      </c>
      <c r="E2">
        <v>4.5</v>
      </c>
      <c r="F2">
        <v>4</v>
      </c>
      <c r="G2">
        <v>4</v>
      </c>
      <c r="I2">
        <v>5</v>
      </c>
      <c r="J2">
        <v>4</v>
      </c>
      <c r="K2">
        <v>5</v>
      </c>
      <c r="M2">
        <v>4</v>
      </c>
      <c r="O2">
        <v>4</v>
      </c>
      <c r="P2">
        <v>3</v>
      </c>
      <c r="Q2">
        <v>4</v>
      </c>
      <c r="S2">
        <v>4.5</v>
      </c>
      <c r="T2">
        <v>4</v>
      </c>
      <c r="U2">
        <v>3.5</v>
      </c>
    </row>
    <row r="3" spans="1:26">
      <c r="A3" t="s">
        <v>1</v>
      </c>
      <c r="C3">
        <v>5</v>
      </c>
      <c r="D3">
        <v>5</v>
      </c>
      <c r="F3">
        <v>4</v>
      </c>
      <c r="G3">
        <v>4</v>
      </c>
      <c r="H3">
        <v>4.5</v>
      </c>
      <c r="I3">
        <v>4.5</v>
      </c>
      <c r="J3">
        <v>4</v>
      </c>
      <c r="K3">
        <v>5</v>
      </c>
      <c r="M3">
        <v>4</v>
      </c>
      <c r="N3">
        <v>5</v>
      </c>
      <c r="O3">
        <v>4.5</v>
      </c>
      <c r="Q3">
        <v>4</v>
      </c>
      <c r="S3">
        <v>3.5</v>
      </c>
      <c r="T3">
        <v>4</v>
      </c>
      <c r="U3">
        <v>2</v>
      </c>
      <c r="V3">
        <v>3.5</v>
      </c>
      <c r="Z3">
        <v>3.5</v>
      </c>
    </row>
    <row r="4" spans="1:26">
      <c r="A4" t="s">
        <v>2</v>
      </c>
      <c r="C4">
        <v>5</v>
      </c>
      <c r="D4">
        <v>4.5</v>
      </c>
      <c r="E4">
        <v>5</v>
      </c>
      <c r="F4">
        <v>4.5</v>
      </c>
      <c r="G4">
        <v>4.5</v>
      </c>
      <c r="I4">
        <v>5</v>
      </c>
      <c r="J4">
        <v>4.5</v>
      </c>
      <c r="K4">
        <v>5</v>
      </c>
      <c r="L4">
        <v>5</v>
      </c>
      <c r="M4">
        <v>4.5</v>
      </c>
      <c r="N4">
        <v>4.5</v>
      </c>
      <c r="O4">
        <v>5</v>
      </c>
      <c r="P4">
        <v>3</v>
      </c>
      <c r="Q4">
        <v>4</v>
      </c>
      <c r="R4">
        <v>5</v>
      </c>
      <c r="S4">
        <v>3.5</v>
      </c>
      <c r="T4">
        <v>4.5</v>
      </c>
      <c r="U4">
        <v>4.5</v>
      </c>
      <c r="V4">
        <v>4</v>
      </c>
      <c r="W4">
        <v>3.5</v>
      </c>
      <c r="X4">
        <v>4.5</v>
      </c>
      <c r="Y4">
        <v>3.5</v>
      </c>
      <c r="Z4">
        <v>3.5</v>
      </c>
    </row>
    <row r="5" spans="1:26">
      <c r="A5" t="s">
        <v>3</v>
      </c>
      <c r="C5">
        <v>4</v>
      </c>
      <c r="H5">
        <v>4.5</v>
      </c>
      <c r="I5">
        <v>2</v>
      </c>
      <c r="J5">
        <v>3.5</v>
      </c>
      <c r="K5">
        <v>5</v>
      </c>
      <c r="L5">
        <v>3.5</v>
      </c>
      <c r="M5">
        <v>5</v>
      </c>
      <c r="N5">
        <v>3.5</v>
      </c>
      <c r="P5">
        <v>4</v>
      </c>
      <c r="Q5">
        <v>4</v>
      </c>
      <c r="S5">
        <v>3.5</v>
      </c>
      <c r="T5">
        <v>4.5</v>
      </c>
      <c r="U5">
        <v>3.5</v>
      </c>
      <c r="V5">
        <v>4</v>
      </c>
      <c r="X5">
        <v>3.5</v>
      </c>
    </row>
    <row r="6" spans="1:26">
      <c r="A6" t="s">
        <v>4</v>
      </c>
      <c r="B6">
        <v>4</v>
      </c>
      <c r="C6">
        <v>5</v>
      </c>
      <c r="D6">
        <v>3</v>
      </c>
      <c r="E6">
        <v>4.5</v>
      </c>
      <c r="F6">
        <v>4</v>
      </c>
      <c r="G6">
        <v>2.5</v>
      </c>
      <c r="I6">
        <v>5</v>
      </c>
      <c r="J6">
        <v>3</v>
      </c>
      <c r="K6">
        <v>4</v>
      </c>
      <c r="L6">
        <v>4</v>
      </c>
      <c r="M6">
        <v>4.5</v>
      </c>
      <c r="N6">
        <v>4</v>
      </c>
      <c r="P6">
        <v>1</v>
      </c>
      <c r="Q6">
        <v>3</v>
      </c>
      <c r="R6">
        <v>1.5</v>
      </c>
      <c r="S6">
        <v>4</v>
      </c>
      <c r="T6">
        <v>4</v>
      </c>
      <c r="U6">
        <v>2.5</v>
      </c>
      <c r="V6">
        <v>3.5</v>
      </c>
      <c r="X6">
        <v>5</v>
      </c>
      <c r="Z6">
        <v>3.5</v>
      </c>
    </row>
    <row r="7" spans="1:26">
      <c r="A7" t="s">
        <v>5</v>
      </c>
      <c r="B7">
        <v>3</v>
      </c>
      <c r="C7">
        <v>5</v>
      </c>
      <c r="E7">
        <v>4</v>
      </c>
      <c r="F7">
        <v>3</v>
      </c>
      <c r="G7">
        <v>3</v>
      </c>
      <c r="I7">
        <v>0.5</v>
      </c>
      <c r="J7">
        <v>3.5</v>
      </c>
      <c r="K7">
        <v>5</v>
      </c>
      <c r="L7">
        <v>4</v>
      </c>
      <c r="M7">
        <v>4</v>
      </c>
      <c r="N7">
        <v>4</v>
      </c>
      <c r="O7">
        <v>5</v>
      </c>
      <c r="P7">
        <v>5</v>
      </c>
      <c r="Q7">
        <v>5</v>
      </c>
      <c r="R7">
        <v>0.5</v>
      </c>
      <c r="S7">
        <v>4</v>
      </c>
      <c r="T7">
        <v>4</v>
      </c>
      <c r="U7">
        <v>4.5</v>
      </c>
      <c r="V7">
        <v>4</v>
      </c>
      <c r="W7">
        <v>5</v>
      </c>
      <c r="Y7">
        <v>5</v>
      </c>
      <c r="Z7">
        <v>3</v>
      </c>
    </row>
    <row r="8" spans="1:26">
      <c r="A8" t="s">
        <v>6</v>
      </c>
      <c r="C8">
        <v>5</v>
      </c>
      <c r="D8">
        <v>5</v>
      </c>
      <c r="I8">
        <v>0.5</v>
      </c>
      <c r="J8">
        <v>4</v>
      </c>
      <c r="K8">
        <v>5</v>
      </c>
      <c r="M8">
        <v>3</v>
      </c>
      <c r="O8">
        <v>5</v>
      </c>
      <c r="P8">
        <v>3</v>
      </c>
      <c r="T8">
        <v>4</v>
      </c>
      <c r="U8">
        <v>3</v>
      </c>
      <c r="V8">
        <v>5</v>
      </c>
      <c r="W8">
        <v>1.5</v>
      </c>
      <c r="X8">
        <v>5</v>
      </c>
      <c r="Y8">
        <v>5</v>
      </c>
    </row>
    <row r="9" spans="1:26">
      <c r="A9" t="s">
        <v>7</v>
      </c>
      <c r="C9">
        <v>3</v>
      </c>
      <c r="G9">
        <v>4</v>
      </c>
      <c r="I9">
        <v>2.5</v>
      </c>
      <c r="J9">
        <v>3.5</v>
      </c>
      <c r="K9">
        <v>2</v>
      </c>
      <c r="P9">
        <v>2</v>
      </c>
      <c r="R9">
        <v>4</v>
      </c>
      <c r="S9">
        <v>4</v>
      </c>
      <c r="U9">
        <v>3.5</v>
      </c>
      <c r="Y9">
        <v>4</v>
      </c>
      <c r="Z9">
        <v>5</v>
      </c>
    </row>
    <row r="10" spans="1:26">
      <c r="A10" t="s">
        <v>8</v>
      </c>
      <c r="D10">
        <v>5</v>
      </c>
      <c r="E10">
        <v>5</v>
      </c>
      <c r="G10">
        <v>4.5</v>
      </c>
      <c r="I10">
        <v>3</v>
      </c>
      <c r="J10">
        <v>4.5</v>
      </c>
      <c r="K10">
        <v>3.5</v>
      </c>
      <c r="L10">
        <v>3.5</v>
      </c>
      <c r="M10">
        <v>4</v>
      </c>
      <c r="N10">
        <v>4</v>
      </c>
      <c r="P10">
        <v>4</v>
      </c>
      <c r="R10">
        <v>5</v>
      </c>
      <c r="S10">
        <v>4</v>
      </c>
      <c r="T10">
        <v>4</v>
      </c>
      <c r="U10">
        <v>4.5</v>
      </c>
      <c r="V10">
        <v>5</v>
      </c>
      <c r="W10">
        <v>4</v>
      </c>
      <c r="Y10">
        <v>4.5</v>
      </c>
      <c r="Z10">
        <v>5</v>
      </c>
    </row>
    <row r="11" spans="1:26">
      <c r="A11" t="s">
        <v>9</v>
      </c>
      <c r="C11">
        <v>5</v>
      </c>
      <c r="F11">
        <v>4.5</v>
      </c>
      <c r="I11">
        <v>3</v>
      </c>
      <c r="J11">
        <v>4</v>
      </c>
      <c r="K11">
        <v>5</v>
      </c>
      <c r="M11">
        <v>4.5</v>
      </c>
      <c r="P11">
        <v>5</v>
      </c>
      <c r="Q11">
        <v>4</v>
      </c>
      <c r="S11">
        <v>5</v>
      </c>
      <c r="T11">
        <v>4</v>
      </c>
      <c r="U11">
        <v>4.5</v>
      </c>
      <c r="V11">
        <v>3.5</v>
      </c>
      <c r="Y11">
        <v>4</v>
      </c>
      <c r="Z11">
        <v>3</v>
      </c>
    </row>
    <row r="12" spans="1:26">
      <c r="A12" t="s">
        <v>10</v>
      </c>
      <c r="C12">
        <v>3.5</v>
      </c>
      <c r="E12">
        <v>5</v>
      </c>
      <c r="F12">
        <v>4</v>
      </c>
      <c r="G12">
        <v>4</v>
      </c>
      <c r="I12">
        <v>4.5</v>
      </c>
      <c r="J12">
        <v>3.5</v>
      </c>
      <c r="K12">
        <v>4</v>
      </c>
      <c r="L12">
        <v>5</v>
      </c>
      <c r="M12">
        <v>3</v>
      </c>
      <c r="N12">
        <v>5</v>
      </c>
      <c r="P12">
        <v>4</v>
      </c>
      <c r="Q12">
        <v>3.5</v>
      </c>
      <c r="R12">
        <v>3.5</v>
      </c>
      <c r="S12">
        <v>5</v>
      </c>
      <c r="T12">
        <v>4</v>
      </c>
      <c r="U12">
        <v>2</v>
      </c>
      <c r="V12">
        <v>4.5</v>
      </c>
      <c r="W12">
        <v>3</v>
      </c>
      <c r="X12">
        <v>4.5</v>
      </c>
      <c r="Y12">
        <v>3</v>
      </c>
      <c r="Z12">
        <v>4</v>
      </c>
    </row>
    <row r="13" spans="1:26">
      <c r="A13" t="s">
        <v>11</v>
      </c>
      <c r="B13">
        <v>4.5</v>
      </c>
      <c r="C13">
        <v>5</v>
      </c>
      <c r="D13">
        <v>5</v>
      </c>
      <c r="G13">
        <v>4.5</v>
      </c>
      <c r="I13">
        <v>5</v>
      </c>
      <c r="J13">
        <v>4</v>
      </c>
      <c r="K13">
        <v>5</v>
      </c>
      <c r="M13">
        <v>3.5</v>
      </c>
      <c r="N13">
        <v>4</v>
      </c>
      <c r="O13">
        <v>5</v>
      </c>
      <c r="P13">
        <v>5</v>
      </c>
      <c r="Q13">
        <v>4</v>
      </c>
      <c r="R13">
        <v>5</v>
      </c>
      <c r="S13">
        <v>3.5</v>
      </c>
      <c r="T13">
        <v>4.5</v>
      </c>
      <c r="U13">
        <v>4.5</v>
      </c>
      <c r="V13">
        <v>4.5</v>
      </c>
      <c r="Z13">
        <v>2</v>
      </c>
    </row>
    <row r="14" spans="1:26">
      <c r="A14" t="s">
        <v>12</v>
      </c>
      <c r="E14">
        <v>5</v>
      </c>
      <c r="G14">
        <v>3.5</v>
      </c>
      <c r="I14">
        <v>4.5</v>
      </c>
      <c r="J14">
        <v>4</v>
      </c>
      <c r="N14">
        <v>4</v>
      </c>
      <c r="R14">
        <v>3.5</v>
      </c>
      <c r="T14">
        <v>4</v>
      </c>
      <c r="U14">
        <v>3</v>
      </c>
      <c r="V14">
        <v>2.5</v>
      </c>
      <c r="Z14">
        <v>3</v>
      </c>
    </row>
    <row r="15" spans="1:26">
      <c r="A15" t="s">
        <v>13</v>
      </c>
      <c r="C15">
        <v>3.5</v>
      </c>
      <c r="F15">
        <v>4</v>
      </c>
      <c r="H15">
        <v>4</v>
      </c>
      <c r="I15">
        <v>2.5</v>
      </c>
      <c r="J15">
        <v>3.5</v>
      </c>
      <c r="K15">
        <v>5</v>
      </c>
      <c r="M15">
        <v>4.5</v>
      </c>
      <c r="N15">
        <v>3</v>
      </c>
      <c r="O15">
        <v>3.5</v>
      </c>
      <c r="Q15">
        <v>3.5</v>
      </c>
      <c r="S15">
        <v>4</v>
      </c>
      <c r="U15">
        <v>2.5</v>
      </c>
      <c r="V15">
        <v>3</v>
      </c>
      <c r="Z15">
        <v>2</v>
      </c>
    </row>
    <row r="16" spans="1:26">
      <c r="A16" t="s">
        <v>14</v>
      </c>
      <c r="C16">
        <v>5</v>
      </c>
      <c r="E16">
        <v>4</v>
      </c>
      <c r="F16">
        <v>5</v>
      </c>
      <c r="H16">
        <v>5</v>
      </c>
      <c r="I16">
        <v>5</v>
      </c>
      <c r="J16">
        <v>4</v>
      </c>
      <c r="K16">
        <v>0.5</v>
      </c>
      <c r="M16">
        <v>3</v>
      </c>
      <c r="N16">
        <v>4</v>
      </c>
      <c r="P16">
        <v>5</v>
      </c>
      <c r="Q16">
        <v>3.5</v>
      </c>
      <c r="S16">
        <v>3.5</v>
      </c>
      <c r="T16">
        <v>4.5</v>
      </c>
      <c r="U16">
        <v>4</v>
      </c>
      <c r="V16">
        <v>4.5</v>
      </c>
      <c r="W16">
        <v>2.5</v>
      </c>
      <c r="Y16">
        <v>5</v>
      </c>
      <c r="Z16">
        <v>4</v>
      </c>
    </row>
    <row r="17" spans="1:26">
      <c r="A17" t="s">
        <v>15</v>
      </c>
      <c r="C17">
        <v>5</v>
      </c>
      <c r="D17">
        <v>4.5</v>
      </c>
      <c r="E17">
        <v>4</v>
      </c>
      <c r="F17">
        <v>5</v>
      </c>
      <c r="H17">
        <v>5</v>
      </c>
      <c r="I17">
        <v>4.5</v>
      </c>
      <c r="J17">
        <v>4</v>
      </c>
      <c r="K17">
        <v>1</v>
      </c>
      <c r="M17">
        <v>4</v>
      </c>
      <c r="N17">
        <v>5</v>
      </c>
      <c r="P17">
        <v>5</v>
      </c>
      <c r="Q17">
        <v>3</v>
      </c>
      <c r="R17">
        <v>1</v>
      </c>
      <c r="S17">
        <v>4</v>
      </c>
      <c r="T17">
        <v>4.5</v>
      </c>
      <c r="U17">
        <v>4</v>
      </c>
      <c r="V17">
        <v>4.5</v>
      </c>
      <c r="Y17">
        <v>5</v>
      </c>
      <c r="Z17">
        <v>4</v>
      </c>
    </row>
    <row r="18" spans="1:26">
      <c r="A18" t="s">
        <v>16</v>
      </c>
      <c r="C18">
        <v>5</v>
      </c>
      <c r="E18">
        <v>4</v>
      </c>
      <c r="F18">
        <v>5</v>
      </c>
      <c r="H18">
        <v>5</v>
      </c>
      <c r="I18">
        <v>5</v>
      </c>
      <c r="J18">
        <v>4</v>
      </c>
      <c r="K18">
        <v>0.5</v>
      </c>
      <c r="M18">
        <v>3</v>
      </c>
      <c r="N18">
        <v>4</v>
      </c>
      <c r="P18">
        <v>5</v>
      </c>
      <c r="Q18">
        <v>3.5</v>
      </c>
      <c r="S18">
        <v>5</v>
      </c>
      <c r="T18">
        <v>5</v>
      </c>
      <c r="U18">
        <v>4.5</v>
      </c>
      <c r="V18">
        <v>4.5</v>
      </c>
      <c r="W18">
        <v>2.5</v>
      </c>
      <c r="Y18">
        <v>4</v>
      </c>
      <c r="Z18">
        <v>4</v>
      </c>
    </row>
    <row r="19" spans="1:26">
      <c r="A19" t="s">
        <v>17</v>
      </c>
      <c r="I19">
        <v>2</v>
      </c>
      <c r="Q19">
        <v>4.5</v>
      </c>
      <c r="T19">
        <v>4</v>
      </c>
      <c r="U19">
        <v>2</v>
      </c>
      <c r="W19">
        <v>2.5</v>
      </c>
    </row>
    <row r="20" spans="1:26">
      <c r="A20" t="s">
        <v>18</v>
      </c>
      <c r="C20">
        <v>3</v>
      </c>
      <c r="G20">
        <v>2.5</v>
      </c>
      <c r="I20">
        <v>2.5</v>
      </c>
      <c r="J20">
        <v>4.5</v>
      </c>
      <c r="O20">
        <v>4.5</v>
      </c>
      <c r="P20">
        <v>3</v>
      </c>
      <c r="R20">
        <v>3.5</v>
      </c>
      <c r="T20">
        <v>4.5</v>
      </c>
      <c r="U20">
        <v>2</v>
      </c>
      <c r="V20">
        <v>4</v>
      </c>
      <c r="Y20">
        <v>4</v>
      </c>
    </row>
    <row r="21" spans="1:26">
      <c r="A21" t="s">
        <v>19</v>
      </c>
      <c r="B21">
        <v>2.5</v>
      </c>
      <c r="C21">
        <v>4</v>
      </c>
      <c r="G21">
        <v>3.5</v>
      </c>
      <c r="H21">
        <v>5</v>
      </c>
      <c r="I21">
        <v>5</v>
      </c>
      <c r="J21">
        <v>2.5</v>
      </c>
      <c r="K21">
        <v>0.5</v>
      </c>
      <c r="L21">
        <v>3.5</v>
      </c>
      <c r="N21">
        <v>3.5</v>
      </c>
      <c r="Q21">
        <v>4.5</v>
      </c>
      <c r="S21">
        <v>3.5</v>
      </c>
      <c r="T21">
        <v>3.5</v>
      </c>
      <c r="U21">
        <v>4</v>
      </c>
      <c r="W21">
        <v>4</v>
      </c>
      <c r="X21">
        <v>4</v>
      </c>
      <c r="Z21">
        <v>4</v>
      </c>
    </row>
    <row r="22" spans="1:26">
      <c r="A22" t="s">
        <v>20</v>
      </c>
      <c r="C22">
        <v>4.5</v>
      </c>
      <c r="H22">
        <v>4</v>
      </c>
      <c r="I22">
        <v>5</v>
      </c>
      <c r="J22">
        <v>3.5</v>
      </c>
      <c r="K22">
        <v>4</v>
      </c>
      <c r="P22">
        <v>3</v>
      </c>
      <c r="Q22">
        <v>4</v>
      </c>
      <c r="S22">
        <v>4</v>
      </c>
      <c r="T22">
        <v>4.5</v>
      </c>
      <c r="U22">
        <v>4</v>
      </c>
      <c r="Y22">
        <v>4.5</v>
      </c>
      <c r="Z22">
        <v>1.5</v>
      </c>
    </row>
    <row r="23" spans="1:26">
      <c r="A23" t="s">
        <v>21</v>
      </c>
      <c r="B23">
        <v>5</v>
      </c>
      <c r="C23">
        <v>5</v>
      </c>
      <c r="E23">
        <v>5</v>
      </c>
      <c r="F23">
        <v>5</v>
      </c>
      <c r="G23">
        <v>4</v>
      </c>
      <c r="I23">
        <v>5</v>
      </c>
      <c r="J23">
        <v>3.5</v>
      </c>
      <c r="K23">
        <v>5</v>
      </c>
      <c r="L23">
        <v>4</v>
      </c>
      <c r="M23">
        <v>5</v>
      </c>
      <c r="N23">
        <v>4</v>
      </c>
      <c r="O23">
        <v>5</v>
      </c>
      <c r="P23">
        <v>3</v>
      </c>
      <c r="R23">
        <v>4.5</v>
      </c>
      <c r="S23">
        <v>5</v>
      </c>
      <c r="T23">
        <v>4.5</v>
      </c>
      <c r="U23">
        <v>4.5</v>
      </c>
      <c r="V23">
        <v>4.5</v>
      </c>
      <c r="W23">
        <v>3</v>
      </c>
      <c r="X23">
        <v>4.5</v>
      </c>
      <c r="Y23">
        <v>5</v>
      </c>
      <c r="Z23">
        <v>3.5</v>
      </c>
    </row>
    <row r="24" spans="1:26">
      <c r="A24" t="s">
        <v>22</v>
      </c>
      <c r="B24">
        <v>4</v>
      </c>
      <c r="C24">
        <v>4.5</v>
      </c>
      <c r="F24">
        <v>4</v>
      </c>
      <c r="G24">
        <v>3.5</v>
      </c>
      <c r="H24">
        <v>4</v>
      </c>
      <c r="I24">
        <v>5</v>
      </c>
      <c r="J24">
        <v>4</v>
      </c>
      <c r="K24">
        <v>5</v>
      </c>
      <c r="L24">
        <v>4.5</v>
      </c>
      <c r="M24">
        <v>5</v>
      </c>
      <c r="N24">
        <v>4.5</v>
      </c>
      <c r="O24">
        <v>5</v>
      </c>
      <c r="Q24">
        <v>3.5</v>
      </c>
      <c r="R24">
        <v>3.5</v>
      </c>
      <c r="S24">
        <v>3.5</v>
      </c>
      <c r="T24">
        <v>4.5</v>
      </c>
      <c r="U24">
        <v>2.5</v>
      </c>
      <c r="V24">
        <v>4.5</v>
      </c>
      <c r="W24">
        <v>3</v>
      </c>
      <c r="X24">
        <v>4.5</v>
      </c>
      <c r="Y24">
        <v>3.5</v>
      </c>
      <c r="Z24">
        <v>4</v>
      </c>
    </row>
    <row r="25" spans="1:26">
      <c r="A25" t="s">
        <v>23</v>
      </c>
      <c r="B25">
        <v>3</v>
      </c>
      <c r="C25">
        <v>4.5</v>
      </c>
      <c r="E25">
        <v>4.5</v>
      </c>
      <c r="F25">
        <v>3.5</v>
      </c>
      <c r="I25">
        <v>5</v>
      </c>
      <c r="J25">
        <v>2.5</v>
      </c>
      <c r="K25">
        <v>4</v>
      </c>
      <c r="N25">
        <v>2.5</v>
      </c>
      <c r="P25">
        <v>5</v>
      </c>
      <c r="Q25">
        <v>3.5</v>
      </c>
      <c r="R25">
        <v>3</v>
      </c>
      <c r="S25">
        <v>4</v>
      </c>
      <c r="T25">
        <v>4</v>
      </c>
      <c r="U25">
        <v>3</v>
      </c>
      <c r="V25">
        <v>5</v>
      </c>
      <c r="W25">
        <v>3</v>
      </c>
      <c r="Y25">
        <v>3.5</v>
      </c>
      <c r="Z25">
        <v>4</v>
      </c>
    </row>
    <row r="26" spans="1:26">
      <c r="A26" t="s">
        <v>24</v>
      </c>
      <c r="C26">
        <v>3</v>
      </c>
      <c r="D26">
        <v>4</v>
      </c>
      <c r="I26">
        <v>1.5</v>
      </c>
      <c r="J26">
        <v>3.5</v>
      </c>
      <c r="M26">
        <v>4.5</v>
      </c>
      <c r="N26">
        <v>2.5</v>
      </c>
      <c r="O26">
        <v>3</v>
      </c>
      <c r="P26">
        <v>3</v>
      </c>
      <c r="R26">
        <v>3</v>
      </c>
      <c r="S26">
        <v>1.5</v>
      </c>
      <c r="T26">
        <v>4</v>
      </c>
      <c r="U26">
        <v>4</v>
      </c>
      <c r="V26">
        <v>4.5</v>
      </c>
      <c r="Z26">
        <v>4.5</v>
      </c>
    </row>
    <row r="27" spans="1:26">
      <c r="A27" t="s">
        <v>25</v>
      </c>
      <c r="C27">
        <v>5</v>
      </c>
      <c r="I27">
        <v>1</v>
      </c>
      <c r="K27">
        <v>5</v>
      </c>
      <c r="O27">
        <v>5</v>
      </c>
      <c r="P27">
        <v>4</v>
      </c>
      <c r="R27">
        <v>4</v>
      </c>
      <c r="S27">
        <v>3</v>
      </c>
      <c r="T27">
        <v>4</v>
      </c>
      <c r="U27">
        <v>5</v>
      </c>
      <c r="V27">
        <v>2.5</v>
      </c>
      <c r="W27">
        <v>4</v>
      </c>
      <c r="X27">
        <v>4.5</v>
      </c>
      <c r="Y27">
        <v>4.5</v>
      </c>
    </row>
    <row r="28" spans="1:26">
      <c r="A28" t="s">
        <v>26</v>
      </c>
      <c r="C28">
        <v>4</v>
      </c>
      <c r="G28">
        <v>4</v>
      </c>
      <c r="H28">
        <v>5</v>
      </c>
      <c r="I28">
        <v>4.5</v>
      </c>
      <c r="J28">
        <v>4</v>
      </c>
      <c r="M28">
        <v>1</v>
      </c>
      <c r="N28">
        <v>4</v>
      </c>
      <c r="P28">
        <v>4</v>
      </c>
      <c r="Q28">
        <v>3.5</v>
      </c>
      <c r="S28">
        <v>4.5</v>
      </c>
      <c r="U28">
        <v>1.5</v>
      </c>
      <c r="V28">
        <v>4.5</v>
      </c>
      <c r="W28">
        <v>3</v>
      </c>
      <c r="X28">
        <v>4</v>
      </c>
      <c r="Y28">
        <v>2.5</v>
      </c>
      <c r="Z28">
        <v>5</v>
      </c>
    </row>
    <row r="29" spans="1:26">
      <c r="A29" t="s">
        <v>27</v>
      </c>
      <c r="C29">
        <v>5</v>
      </c>
      <c r="F29">
        <v>3</v>
      </c>
      <c r="G29">
        <v>5</v>
      </c>
      <c r="H29">
        <v>4</v>
      </c>
      <c r="I29">
        <v>4.5</v>
      </c>
      <c r="J29">
        <v>4.5</v>
      </c>
      <c r="K29">
        <v>5</v>
      </c>
      <c r="L29">
        <v>5</v>
      </c>
      <c r="M29">
        <v>4</v>
      </c>
      <c r="N29">
        <v>3</v>
      </c>
      <c r="O29">
        <v>5</v>
      </c>
      <c r="P29">
        <v>4</v>
      </c>
      <c r="Q29">
        <v>5</v>
      </c>
      <c r="U29">
        <v>3</v>
      </c>
      <c r="V29">
        <v>4</v>
      </c>
      <c r="W29">
        <v>5</v>
      </c>
      <c r="X29">
        <v>5</v>
      </c>
      <c r="Y29">
        <v>5</v>
      </c>
      <c r="Z29">
        <v>5</v>
      </c>
    </row>
    <row r="30" spans="1:26">
      <c r="A30" t="s">
        <v>28</v>
      </c>
      <c r="C30">
        <v>4</v>
      </c>
      <c r="I30">
        <v>2</v>
      </c>
      <c r="T30">
        <v>3.5</v>
      </c>
      <c r="U30">
        <v>2.5</v>
      </c>
    </row>
    <row r="31" spans="1:26">
      <c r="A31" t="s">
        <v>29</v>
      </c>
      <c r="F31">
        <v>2.5</v>
      </c>
      <c r="I31">
        <v>5</v>
      </c>
      <c r="J31">
        <v>2.5</v>
      </c>
      <c r="K31">
        <v>5</v>
      </c>
      <c r="L31">
        <v>4.5</v>
      </c>
      <c r="M31">
        <v>4</v>
      </c>
      <c r="N31">
        <v>3</v>
      </c>
      <c r="P31">
        <v>3</v>
      </c>
      <c r="Q31">
        <v>2.5</v>
      </c>
      <c r="R31">
        <v>4</v>
      </c>
      <c r="S31">
        <v>2.5</v>
      </c>
      <c r="U31">
        <v>2</v>
      </c>
      <c r="V31">
        <v>4</v>
      </c>
      <c r="Z31">
        <v>3.5</v>
      </c>
    </row>
    <row r="32" spans="1:26">
      <c r="A32" t="s">
        <v>30</v>
      </c>
      <c r="B32">
        <v>5</v>
      </c>
      <c r="C32">
        <v>5</v>
      </c>
      <c r="E32">
        <v>4</v>
      </c>
      <c r="F32">
        <v>4</v>
      </c>
      <c r="G32">
        <v>3.5</v>
      </c>
      <c r="I32">
        <v>5</v>
      </c>
      <c r="J32">
        <v>3.5</v>
      </c>
      <c r="K32">
        <v>4</v>
      </c>
      <c r="L32">
        <v>3</v>
      </c>
      <c r="M32">
        <v>5</v>
      </c>
      <c r="N32">
        <v>4</v>
      </c>
      <c r="O32">
        <v>4</v>
      </c>
      <c r="P32">
        <v>3</v>
      </c>
      <c r="Q32">
        <v>3.5</v>
      </c>
      <c r="R32">
        <v>4.5</v>
      </c>
      <c r="S32">
        <v>4</v>
      </c>
      <c r="U32">
        <v>4</v>
      </c>
      <c r="V32">
        <v>4.5</v>
      </c>
      <c r="Y32">
        <v>4</v>
      </c>
      <c r="Z32">
        <v>3.5</v>
      </c>
    </row>
    <row r="33" spans="1:26">
      <c r="A33" t="s">
        <v>31</v>
      </c>
      <c r="C33">
        <v>5</v>
      </c>
      <c r="G33">
        <v>4.5</v>
      </c>
      <c r="H33">
        <v>4.5</v>
      </c>
      <c r="I33">
        <v>4.5</v>
      </c>
      <c r="J33">
        <v>4.5</v>
      </c>
      <c r="K33">
        <v>5</v>
      </c>
      <c r="M33">
        <v>3</v>
      </c>
      <c r="N33">
        <v>4</v>
      </c>
      <c r="P33">
        <v>4</v>
      </c>
      <c r="Q33">
        <v>4</v>
      </c>
      <c r="R33">
        <v>4.5</v>
      </c>
      <c r="S33">
        <v>1.5</v>
      </c>
      <c r="U33">
        <v>4.5</v>
      </c>
      <c r="V33">
        <v>4.5</v>
      </c>
      <c r="X33">
        <v>4</v>
      </c>
      <c r="Y33">
        <v>4</v>
      </c>
      <c r="Z33">
        <v>5</v>
      </c>
    </row>
    <row r="34" spans="1:26">
      <c r="A34" t="s">
        <v>32</v>
      </c>
      <c r="C34">
        <v>5</v>
      </c>
      <c r="I34">
        <v>4.5</v>
      </c>
      <c r="J34">
        <v>4.5</v>
      </c>
      <c r="K34">
        <v>5</v>
      </c>
      <c r="O34">
        <v>4.5</v>
      </c>
      <c r="Q34">
        <v>5</v>
      </c>
      <c r="U34">
        <v>4</v>
      </c>
      <c r="W34">
        <v>5</v>
      </c>
    </row>
    <row r="35" spans="1:26">
      <c r="A35" t="s">
        <v>33</v>
      </c>
      <c r="C35">
        <v>5</v>
      </c>
      <c r="D35">
        <v>4.5</v>
      </c>
      <c r="E35">
        <v>5</v>
      </c>
      <c r="F35">
        <v>3</v>
      </c>
      <c r="I35">
        <v>1</v>
      </c>
      <c r="J35">
        <v>5</v>
      </c>
      <c r="K35">
        <v>3.5</v>
      </c>
      <c r="L35">
        <v>5</v>
      </c>
      <c r="N35">
        <v>3.5</v>
      </c>
      <c r="O35">
        <v>4.5</v>
      </c>
      <c r="R35">
        <v>4</v>
      </c>
      <c r="S35">
        <v>3</v>
      </c>
      <c r="T35">
        <v>4.5</v>
      </c>
      <c r="U35">
        <v>0.5</v>
      </c>
      <c r="V35">
        <v>4.5</v>
      </c>
      <c r="X35">
        <v>5</v>
      </c>
      <c r="Y35">
        <v>4</v>
      </c>
    </row>
    <row r="36" spans="1:26">
      <c r="A36" t="s">
        <v>34</v>
      </c>
      <c r="B36">
        <v>3.5</v>
      </c>
      <c r="C36">
        <v>3.5</v>
      </c>
      <c r="D36">
        <v>4.5</v>
      </c>
      <c r="F36">
        <v>3.5</v>
      </c>
      <c r="H36">
        <v>4.5</v>
      </c>
      <c r="I36">
        <v>4.5</v>
      </c>
      <c r="J36">
        <v>3</v>
      </c>
      <c r="K36">
        <v>5</v>
      </c>
      <c r="L36">
        <v>4</v>
      </c>
      <c r="P36">
        <v>4</v>
      </c>
      <c r="Q36">
        <v>1.5</v>
      </c>
      <c r="R36">
        <v>3.5</v>
      </c>
      <c r="S36">
        <v>2.5</v>
      </c>
      <c r="T36">
        <v>3.5</v>
      </c>
      <c r="U36">
        <v>4</v>
      </c>
      <c r="V36">
        <v>3.5</v>
      </c>
      <c r="Y36">
        <v>3</v>
      </c>
      <c r="Z36">
        <v>3</v>
      </c>
    </row>
    <row r="37" spans="1:26">
      <c r="A37" t="s">
        <v>35</v>
      </c>
      <c r="B37">
        <v>4.5</v>
      </c>
      <c r="C37">
        <v>5</v>
      </c>
      <c r="F37">
        <v>3.5</v>
      </c>
      <c r="G37">
        <v>4.5</v>
      </c>
      <c r="H37">
        <v>5</v>
      </c>
      <c r="I37">
        <v>5</v>
      </c>
      <c r="J37">
        <v>4</v>
      </c>
      <c r="K37">
        <v>5</v>
      </c>
      <c r="L37">
        <v>4.5</v>
      </c>
      <c r="N37">
        <v>3</v>
      </c>
      <c r="O37">
        <v>5</v>
      </c>
      <c r="P37">
        <v>4</v>
      </c>
      <c r="Q37">
        <v>3.5</v>
      </c>
      <c r="R37">
        <v>3.5</v>
      </c>
      <c r="S37">
        <v>3</v>
      </c>
      <c r="T37">
        <v>4</v>
      </c>
      <c r="U37">
        <v>4</v>
      </c>
      <c r="V37">
        <v>4.5</v>
      </c>
      <c r="Y37">
        <v>2</v>
      </c>
      <c r="Z37">
        <v>3</v>
      </c>
    </row>
    <row r="38" spans="1:26">
      <c r="A38" t="s">
        <v>36</v>
      </c>
      <c r="B38">
        <v>3</v>
      </c>
      <c r="C38">
        <v>5</v>
      </c>
      <c r="E38">
        <v>4</v>
      </c>
      <c r="F38">
        <v>3</v>
      </c>
      <c r="G38">
        <v>3.5</v>
      </c>
      <c r="I38">
        <v>4.5</v>
      </c>
      <c r="J38">
        <v>2.5</v>
      </c>
      <c r="K38">
        <v>5</v>
      </c>
      <c r="L38">
        <v>3.5</v>
      </c>
      <c r="M38">
        <v>5</v>
      </c>
      <c r="N38">
        <v>4</v>
      </c>
      <c r="O38">
        <v>4</v>
      </c>
      <c r="P38">
        <v>5</v>
      </c>
      <c r="Q38">
        <v>4.5</v>
      </c>
      <c r="R38">
        <v>0.5</v>
      </c>
      <c r="S38">
        <v>3</v>
      </c>
      <c r="T38">
        <v>3.5</v>
      </c>
      <c r="U38">
        <v>4.5</v>
      </c>
      <c r="V38">
        <v>4</v>
      </c>
      <c r="W38">
        <v>5</v>
      </c>
      <c r="Y38">
        <v>5</v>
      </c>
      <c r="Z38">
        <v>3</v>
      </c>
    </row>
    <row r="39" spans="1:26">
      <c r="A39" t="s">
        <v>37</v>
      </c>
      <c r="B39">
        <v>1.5</v>
      </c>
      <c r="C39">
        <v>3.5</v>
      </c>
      <c r="F39">
        <v>2.5</v>
      </c>
      <c r="G39">
        <v>1.5</v>
      </c>
      <c r="I39">
        <v>3</v>
      </c>
      <c r="J39">
        <v>3.5</v>
      </c>
      <c r="K39">
        <v>5</v>
      </c>
      <c r="M39">
        <v>4</v>
      </c>
      <c r="N39">
        <v>3</v>
      </c>
      <c r="P39">
        <v>3</v>
      </c>
      <c r="Q39">
        <v>3</v>
      </c>
      <c r="R39">
        <v>2</v>
      </c>
      <c r="S39">
        <v>1.5</v>
      </c>
      <c r="U39">
        <v>4</v>
      </c>
      <c r="V39">
        <v>4</v>
      </c>
    </row>
    <row r="40" spans="1:26">
      <c r="A40" t="s">
        <v>38</v>
      </c>
      <c r="B40">
        <v>2.5</v>
      </c>
      <c r="C40">
        <v>4.5</v>
      </c>
      <c r="H40">
        <v>5</v>
      </c>
      <c r="I40">
        <v>5</v>
      </c>
      <c r="J40">
        <v>5</v>
      </c>
      <c r="K40">
        <v>5</v>
      </c>
      <c r="L40">
        <v>4.5</v>
      </c>
      <c r="M40">
        <v>4.5</v>
      </c>
      <c r="N40">
        <v>3</v>
      </c>
      <c r="P40">
        <v>4</v>
      </c>
      <c r="Q40">
        <v>5</v>
      </c>
      <c r="R40">
        <v>2.5</v>
      </c>
      <c r="U40">
        <v>3.5</v>
      </c>
      <c r="V40">
        <v>5</v>
      </c>
      <c r="Y40">
        <v>4.5</v>
      </c>
      <c r="Z40">
        <v>3</v>
      </c>
    </row>
    <row r="41" spans="1:26">
      <c r="A41" t="s">
        <v>39</v>
      </c>
      <c r="B41">
        <v>4</v>
      </c>
      <c r="C41">
        <v>4.5</v>
      </c>
      <c r="D41">
        <v>5</v>
      </c>
      <c r="E41">
        <v>4</v>
      </c>
      <c r="F41">
        <v>3</v>
      </c>
      <c r="H41">
        <v>4.5</v>
      </c>
      <c r="I41">
        <v>4.5</v>
      </c>
      <c r="J41">
        <v>4</v>
      </c>
      <c r="K41">
        <v>5</v>
      </c>
      <c r="L41">
        <v>5</v>
      </c>
      <c r="M41">
        <v>4</v>
      </c>
      <c r="N41">
        <v>3</v>
      </c>
      <c r="O41">
        <v>5</v>
      </c>
      <c r="P41">
        <v>4</v>
      </c>
      <c r="Q41">
        <v>3.5</v>
      </c>
      <c r="T41">
        <v>4.5</v>
      </c>
      <c r="U41">
        <v>1</v>
      </c>
      <c r="V41">
        <v>4.5</v>
      </c>
      <c r="W41">
        <v>3</v>
      </c>
      <c r="X41">
        <v>5</v>
      </c>
      <c r="Y41">
        <v>3.5</v>
      </c>
      <c r="Z41">
        <v>4</v>
      </c>
    </row>
    <row r="42" spans="1:26">
      <c r="A42" t="s">
        <v>40</v>
      </c>
      <c r="C42">
        <v>2.5</v>
      </c>
      <c r="F42">
        <v>3.5</v>
      </c>
      <c r="I42">
        <v>1.5</v>
      </c>
      <c r="J42">
        <v>4</v>
      </c>
      <c r="K42">
        <v>2.5</v>
      </c>
      <c r="L42">
        <v>3</v>
      </c>
      <c r="N42">
        <v>4</v>
      </c>
      <c r="Q42">
        <v>4.5</v>
      </c>
      <c r="U42">
        <v>3</v>
      </c>
      <c r="V42">
        <v>4</v>
      </c>
      <c r="W42">
        <v>3</v>
      </c>
      <c r="Z42">
        <v>3</v>
      </c>
    </row>
    <row r="43" spans="1:26">
      <c r="A43" t="s">
        <v>41</v>
      </c>
      <c r="C43">
        <v>5</v>
      </c>
      <c r="E43">
        <v>3.5</v>
      </c>
      <c r="F43">
        <v>4.5</v>
      </c>
      <c r="G43">
        <v>4</v>
      </c>
      <c r="I43">
        <v>4.5</v>
      </c>
      <c r="J43">
        <v>4</v>
      </c>
      <c r="K43">
        <v>5</v>
      </c>
      <c r="L43">
        <v>3</v>
      </c>
      <c r="M43">
        <v>4.5</v>
      </c>
      <c r="N43">
        <v>3.5</v>
      </c>
      <c r="O43">
        <v>5</v>
      </c>
      <c r="P43">
        <v>4</v>
      </c>
      <c r="Q43">
        <v>3.5</v>
      </c>
      <c r="R43">
        <v>4.5</v>
      </c>
      <c r="T43">
        <v>5</v>
      </c>
      <c r="U43">
        <v>2</v>
      </c>
      <c r="V43">
        <v>4.5</v>
      </c>
      <c r="W43">
        <v>5</v>
      </c>
      <c r="Z43">
        <v>5</v>
      </c>
    </row>
    <row r="44" spans="1:26">
      <c r="A44" t="s">
        <v>42</v>
      </c>
      <c r="B44">
        <v>4</v>
      </c>
      <c r="C44">
        <v>3</v>
      </c>
      <c r="F44">
        <v>4</v>
      </c>
      <c r="G44">
        <v>3</v>
      </c>
      <c r="I44">
        <v>5</v>
      </c>
      <c r="J44">
        <v>3</v>
      </c>
      <c r="K44">
        <v>5</v>
      </c>
      <c r="L44">
        <v>4.5</v>
      </c>
      <c r="M44">
        <v>3</v>
      </c>
      <c r="N44">
        <v>4</v>
      </c>
      <c r="O44">
        <v>3.5</v>
      </c>
      <c r="P44">
        <v>3</v>
      </c>
      <c r="Q44">
        <v>2.5</v>
      </c>
      <c r="R44">
        <v>1</v>
      </c>
      <c r="S44">
        <v>3</v>
      </c>
      <c r="U44">
        <v>3.5</v>
      </c>
      <c r="X44">
        <v>3.5</v>
      </c>
      <c r="Z44">
        <v>1.5</v>
      </c>
    </row>
    <row r="45" spans="1:26">
      <c r="A45" t="s">
        <v>43</v>
      </c>
      <c r="B45">
        <v>2.5</v>
      </c>
      <c r="C45">
        <v>2</v>
      </c>
      <c r="F45">
        <v>4</v>
      </c>
      <c r="H45">
        <v>4.5</v>
      </c>
      <c r="I45">
        <v>4.5</v>
      </c>
      <c r="J45">
        <v>3</v>
      </c>
      <c r="K45">
        <v>4</v>
      </c>
      <c r="L45">
        <v>4.5</v>
      </c>
      <c r="M45">
        <v>3</v>
      </c>
      <c r="N45">
        <v>3.5</v>
      </c>
      <c r="P45">
        <v>2</v>
      </c>
      <c r="Q45">
        <v>3</v>
      </c>
      <c r="R45">
        <v>1</v>
      </c>
      <c r="S45">
        <v>3.5</v>
      </c>
      <c r="T45">
        <v>3.5</v>
      </c>
      <c r="U45">
        <v>3</v>
      </c>
      <c r="V45">
        <v>4.5</v>
      </c>
      <c r="W45">
        <v>2.5</v>
      </c>
      <c r="X45">
        <v>4</v>
      </c>
      <c r="Z45">
        <v>1.5</v>
      </c>
    </row>
    <row r="46" spans="1:26">
      <c r="A46" t="s">
        <v>44</v>
      </c>
      <c r="B46">
        <v>3.5</v>
      </c>
      <c r="C46">
        <v>5</v>
      </c>
      <c r="G46">
        <v>4.5</v>
      </c>
      <c r="H46">
        <v>5</v>
      </c>
      <c r="I46">
        <v>5</v>
      </c>
      <c r="J46">
        <v>4.5</v>
      </c>
      <c r="K46">
        <v>5</v>
      </c>
      <c r="M46">
        <v>4</v>
      </c>
      <c r="N46">
        <v>4</v>
      </c>
      <c r="P46">
        <v>4</v>
      </c>
      <c r="Q46">
        <v>4</v>
      </c>
      <c r="S46">
        <v>4</v>
      </c>
      <c r="T46">
        <v>3.5</v>
      </c>
      <c r="U46">
        <v>1.5</v>
      </c>
      <c r="V46">
        <v>5</v>
      </c>
      <c r="Z46">
        <v>3</v>
      </c>
    </row>
    <row r="47" spans="1:26">
      <c r="A47" t="s">
        <v>45</v>
      </c>
      <c r="G47">
        <v>2.5</v>
      </c>
      <c r="H47">
        <v>4</v>
      </c>
      <c r="I47">
        <v>5</v>
      </c>
      <c r="J47">
        <v>4.5</v>
      </c>
      <c r="K47">
        <v>4</v>
      </c>
      <c r="M47">
        <v>2</v>
      </c>
      <c r="Q47">
        <v>4.5</v>
      </c>
      <c r="S47">
        <v>4</v>
      </c>
      <c r="U47">
        <v>2.5</v>
      </c>
      <c r="Z47">
        <v>3</v>
      </c>
    </row>
    <row r="48" spans="1:26">
      <c r="A48" t="s">
        <v>46</v>
      </c>
      <c r="C48">
        <v>5</v>
      </c>
      <c r="D48">
        <v>5</v>
      </c>
      <c r="F48">
        <v>3.5</v>
      </c>
      <c r="G48">
        <v>4</v>
      </c>
      <c r="H48">
        <v>5</v>
      </c>
      <c r="I48">
        <v>1</v>
      </c>
      <c r="J48">
        <v>3.5</v>
      </c>
      <c r="M48">
        <v>3.5</v>
      </c>
      <c r="O48">
        <v>5</v>
      </c>
      <c r="R48">
        <v>3.5</v>
      </c>
      <c r="S48">
        <v>4</v>
      </c>
      <c r="T48">
        <v>4</v>
      </c>
      <c r="U48">
        <v>3.5</v>
      </c>
      <c r="Z48">
        <v>5</v>
      </c>
    </row>
    <row r="49" spans="1:26">
      <c r="A49" t="s">
        <v>47</v>
      </c>
      <c r="B49">
        <v>4</v>
      </c>
      <c r="C49">
        <v>4</v>
      </c>
      <c r="D49">
        <v>4.5</v>
      </c>
      <c r="F49">
        <v>2</v>
      </c>
      <c r="G49">
        <v>3.5</v>
      </c>
      <c r="H49">
        <v>3.5</v>
      </c>
      <c r="I49">
        <v>3</v>
      </c>
      <c r="J49">
        <v>4</v>
      </c>
      <c r="K49">
        <v>5</v>
      </c>
      <c r="L49">
        <v>3.5</v>
      </c>
      <c r="M49">
        <v>4.5</v>
      </c>
      <c r="N49">
        <v>4</v>
      </c>
      <c r="P49">
        <v>4</v>
      </c>
      <c r="Q49">
        <v>4.5</v>
      </c>
      <c r="S49">
        <v>3</v>
      </c>
      <c r="T49">
        <v>3.5</v>
      </c>
      <c r="U49">
        <v>3.5</v>
      </c>
      <c r="V49">
        <v>4.5</v>
      </c>
      <c r="W49">
        <v>3</v>
      </c>
      <c r="X49">
        <v>5</v>
      </c>
      <c r="Z49">
        <v>4</v>
      </c>
    </row>
    <row r="50" spans="1:26">
      <c r="A50" t="s">
        <v>48</v>
      </c>
      <c r="C50">
        <v>4.5</v>
      </c>
      <c r="F50">
        <v>3</v>
      </c>
      <c r="H50">
        <v>4.5</v>
      </c>
      <c r="I50">
        <v>1.5</v>
      </c>
      <c r="J50">
        <v>4</v>
      </c>
      <c r="K50">
        <v>5</v>
      </c>
      <c r="N50">
        <v>3.5</v>
      </c>
      <c r="O50">
        <v>5</v>
      </c>
      <c r="Q50">
        <v>4.5</v>
      </c>
      <c r="R50">
        <v>2</v>
      </c>
      <c r="S50">
        <v>3.5</v>
      </c>
      <c r="T50">
        <v>3.5</v>
      </c>
      <c r="U50">
        <v>3</v>
      </c>
      <c r="V50">
        <v>4.5</v>
      </c>
      <c r="Z50">
        <v>0.5</v>
      </c>
    </row>
    <row r="51" spans="1:26">
      <c r="A51" t="s">
        <v>49</v>
      </c>
      <c r="B51">
        <v>4</v>
      </c>
      <c r="C51">
        <v>4.5</v>
      </c>
      <c r="F51">
        <v>3</v>
      </c>
      <c r="G51">
        <v>2.5</v>
      </c>
      <c r="H51">
        <v>3.5</v>
      </c>
      <c r="J51">
        <v>3.5</v>
      </c>
      <c r="K51">
        <v>5</v>
      </c>
      <c r="M51">
        <v>4.5</v>
      </c>
      <c r="N51">
        <v>4</v>
      </c>
      <c r="O51">
        <v>4</v>
      </c>
      <c r="P51">
        <v>4</v>
      </c>
      <c r="Q51">
        <v>3</v>
      </c>
      <c r="R51">
        <v>1.5</v>
      </c>
      <c r="S51">
        <v>3</v>
      </c>
      <c r="T51">
        <v>3.5</v>
      </c>
      <c r="U51">
        <v>1.5</v>
      </c>
      <c r="V51">
        <v>3.5</v>
      </c>
      <c r="Y51">
        <v>2</v>
      </c>
      <c r="Z51">
        <v>3</v>
      </c>
    </row>
    <row r="52" spans="1:26">
      <c r="A52" t="s">
        <v>50</v>
      </c>
      <c r="B52">
        <v>4.5</v>
      </c>
      <c r="C52">
        <v>5</v>
      </c>
      <c r="D52">
        <v>5</v>
      </c>
      <c r="E52">
        <v>5</v>
      </c>
      <c r="F52">
        <v>5</v>
      </c>
      <c r="G52">
        <v>4</v>
      </c>
      <c r="H52">
        <v>5</v>
      </c>
      <c r="I52">
        <v>5</v>
      </c>
      <c r="J52">
        <v>3.5</v>
      </c>
      <c r="K52">
        <v>3.5</v>
      </c>
      <c r="L52">
        <v>4</v>
      </c>
      <c r="N52">
        <v>4</v>
      </c>
      <c r="O52">
        <v>4.5</v>
      </c>
      <c r="P52">
        <v>5</v>
      </c>
      <c r="Q52">
        <v>3.5</v>
      </c>
      <c r="R52">
        <v>5</v>
      </c>
      <c r="S52">
        <v>4</v>
      </c>
      <c r="T52">
        <v>4.5</v>
      </c>
      <c r="U52">
        <v>4.5</v>
      </c>
      <c r="V52">
        <v>4</v>
      </c>
      <c r="W52">
        <v>3</v>
      </c>
      <c r="X52">
        <v>5</v>
      </c>
      <c r="Y52">
        <v>4.5</v>
      </c>
      <c r="Z52">
        <v>4</v>
      </c>
    </row>
    <row r="53" spans="1:26">
      <c r="A53" t="s">
        <v>51</v>
      </c>
      <c r="B53">
        <v>4</v>
      </c>
      <c r="C53">
        <v>4</v>
      </c>
      <c r="D53">
        <v>4.5</v>
      </c>
      <c r="E53">
        <v>5</v>
      </c>
      <c r="F53">
        <v>2.5</v>
      </c>
      <c r="G53">
        <v>2.5</v>
      </c>
      <c r="H53">
        <v>5</v>
      </c>
      <c r="I53">
        <v>5</v>
      </c>
      <c r="J53">
        <v>4</v>
      </c>
      <c r="K53">
        <v>3</v>
      </c>
      <c r="L53">
        <v>4</v>
      </c>
      <c r="N53">
        <v>2.5</v>
      </c>
      <c r="O53">
        <v>3.5</v>
      </c>
      <c r="P53">
        <v>5</v>
      </c>
      <c r="Q53">
        <v>4</v>
      </c>
      <c r="R53">
        <v>3</v>
      </c>
      <c r="S53">
        <v>2</v>
      </c>
      <c r="T53">
        <v>3</v>
      </c>
      <c r="U53">
        <v>2.5</v>
      </c>
      <c r="V53">
        <v>5</v>
      </c>
      <c r="W53">
        <v>3</v>
      </c>
      <c r="X53">
        <v>4</v>
      </c>
      <c r="Y53">
        <v>1.5</v>
      </c>
      <c r="Z53">
        <v>3.5</v>
      </c>
    </row>
    <row r="54" spans="1:26">
      <c r="A54" t="s">
        <v>52</v>
      </c>
      <c r="B54">
        <v>3</v>
      </c>
      <c r="C54">
        <v>4.5</v>
      </c>
      <c r="D54">
        <v>5</v>
      </c>
      <c r="E54">
        <v>3</v>
      </c>
      <c r="F54">
        <v>4</v>
      </c>
      <c r="G54">
        <v>3</v>
      </c>
      <c r="H54">
        <v>4.5</v>
      </c>
      <c r="I54">
        <v>1.5</v>
      </c>
      <c r="J54">
        <v>3.5</v>
      </c>
      <c r="K54">
        <v>5</v>
      </c>
      <c r="L54">
        <v>3.5</v>
      </c>
      <c r="M54">
        <v>4</v>
      </c>
      <c r="N54">
        <v>2.5</v>
      </c>
      <c r="O54">
        <v>3</v>
      </c>
      <c r="P54">
        <v>2</v>
      </c>
      <c r="Q54">
        <v>3</v>
      </c>
      <c r="R54">
        <v>4.5</v>
      </c>
      <c r="S54">
        <v>4</v>
      </c>
      <c r="T54">
        <v>3.5</v>
      </c>
      <c r="U54">
        <v>2</v>
      </c>
      <c r="V54">
        <v>4.5</v>
      </c>
      <c r="X54">
        <v>4</v>
      </c>
      <c r="Y54">
        <v>4.5</v>
      </c>
      <c r="Z54">
        <v>2.5</v>
      </c>
    </row>
    <row r="55" spans="1:26">
      <c r="A55" t="s">
        <v>53</v>
      </c>
      <c r="C55">
        <v>4</v>
      </c>
      <c r="D55">
        <v>5</v>
      </c>
      <c r="G55">
        <v>4</v>
      </c>
      <c r="H55">
        <v>4.5</v>
      </c>
      <c r="I55">
        <v>2.5</v>
      </c>
      <c r="J55">
        <v>4.5</v>
      </c>
      <c r="K55">
        <v>5</v>
      </c>
      <c r="L55">
        <v>4</v>
      </c>
      <c r="N55">
        <v>4</v>
      </c>
      <c r="T55">
        <v>3.5</v>
      </c>
      <c r="U55">
        <v>4</v>
      </c>
      <c r="V55">
        <v>5</v>
      </c>
      <c r="Y55">
        <v>5</v>
      </c>
      <c r="Z55">
        <v>3</v>
      </c>
    </row>
    <row r="56" spans="1:26">
      <c r="A56" t="s">
        <v>54</v>
      </c>
      <c r="B56">
        <v>3.5</v>
      </c>
      <c r="C56">
        <v>4.5</v>
      </c>
      <c r="E56">
        <v>3</v>
      </c>
      <c r="F56">
        <v>4</v>
      </c>
      <c r="G56">
        <v>4</v>
      </c>
      <c r="I56">
        <v>5</v>
      </c>
      <c r="J56">
        <v>3.5</v>
      </c>
      <c r="K56">
        <v>5</v>
      </c>
      <c r="M56">
        <v>5</v>
      </c>
      <c r="N56">
        <v>4.5</v>
      </c>
      <c r="Q56">
        <v>4</v>
      </c>
      <c r="R56">
        <v>4</v>
      </c>
      <c r="T56">
        <v>4</v>
      </c>
      <c r="U56">
        <v>3</v>
      </c>
      <c r="V56">
        <v>3.5</v>
      </c>
    </row>
    <row r="57" spans="1:26">
      <c r="A57" t="s">
        <v>55</v>
      </c>
      <c r="C57">
        <v>4.5</v>
      </c>
      <c r="G57">
        <v>3</v>
      </c>
      <c r="I57">
        <v>3</v>
      </c>
      <c r="K57">
        <v>5</v>
      </c>
      <c r="O57">
        <v>5</v>
      </c>
      <c r="P57">
        <v>5</v>
      </c>
      <c r="R57">
        <v>3.5</v>
      </c>
      <c r="U57">
        <v>2.5</v>
      </c>
      <c r="V57">
        <v>4</v>
      </c>
      <c r="W57">
        <v>4</v>
      </c>
    </row>
    <row r="58" spans="1:26">
      <c r="A58" t="s">
        <v>56</v>
      </c>
      <c r="C58">
        <v>4</v>
      </c>
      <c r="G58">
        <v>2.5</v>
      </c>
      <c r="H58">
        <v>4.5</v>
      </c>
      <c r="I58">
        <v>3</v>
      </c>
      <c r="J58">
        <v>4</v>
      </c>
      <c r="K58">
        <v>2.5</v>
      </c>
      <c r="N58">
        <v>3</v>
      </c>
      <c r="Q58">
        <v>3.5</v>
      </c>
      <c r="S58">
        <v>4.5</v>
      </c>
      <c r="T58">
        <v>3.5</v>
      </c>
      <c r="U58">
        <v>0.5</v>
      </c>
    </row>
    <row r="59" spans="1:26">
      <c r="A59" t="s">
        <v>57</v>
      </c>
      <c r="C59">
        <v>4</v>
      </c>
      <c r="D59">
        <v>5</v>
      </c>
      <c r="E59">
        <v>4</v>
      </c>
      <c r="F59">
        <v>4</v>
      </c>
      <c r="G59">
        <v>3</v>
      </c>
      <c r="I59">
        <v>5</v>
      </c>
      <c r="J59">
        <v>3.5</v>
      </c>
      <c r="K59">
        <v>0.5</v>
      </c>
      <c r="L59">
        <v>4</v>
      </c>
      <c r="M59">
        <v>4.5</v>
      </c>
      <c r="N59">
        <v>5</v>
      </c>
      <c r="P59">
        <v>4</v>
      </c>
      <c r="Q59">
        <v>3</v>
      </c>
      <c r="S59">
        <v>3.5</v>
      </c>
      <c r="T59">
        <v>2</v>
      </c>
      <c r="U59">
        <v>0.5</v>
      </c>
      <c r="V59">
        <v>5</v>
      </c>
      <c r="W59">
        <v>3</v>
      </c>
    </row>
    <row r="60" spans="1:26">
      <c r="A60" t="s">
        <v>58</v>
      </c>
      <c r="B60">
        <v>3</v>
      </c>
      <c r="C60">
        <v>3.5</v>
      </c>
      <c r="D60">
        <v>5</v>
      </c>
      <c r="E60">
        <v>3</v>
      </c>
      <c r="F60">
        <v>4.5</v>
      </c>
      <c r="G60">
        <v>3.5</v>
      </c>
      <c r="I60">
        <v>5</v>
      </c>
      <c r="J60">
        <v>3</v>
      </c>
      <c r="K60">
        <v>0.5</v>
      </c>
      <c r="L60">
        <v>4.5</v>
      </c>
      <c r="M60">
        <v>4</v>
      </c>
      <c r="N60">
        <v>5</v>
      </c>
      <c r="O60">
        <v>4</v>
      </c>
      <c r="P60">
        <v>3</v>
      </c>
      <c r="Q60">
        <v>4</v>
      </c>
      <c r="R60">
        <v>0.5</v>
      </c>
      <c r="S60">
        <v>3</v>
      </c>
      <c r="T60">
        <v>2</v>
      </c>
      <c r="U60">
        <v>0.5</v>
      </c>
      <c r="V60">
        <v>2.5</v>
      </c>
    </row>
    <row r="61" spans="1:26">
      <c r="A61" t="s">
        <v>59</v>
      </c>
      <c r="C61">
        <v>4</v>
      </c>
      <c r="E61">
        <v>3</v>
      </c>
      <c r="F61">
        <v>5</v>
      </c>
      <c r="G61">
        <v>5</v>
      </c>
      <c r="H61">
        <v>4.5</v>
      </c>
      <c r="I61">
        <v>1</v>
      </c>
      <c r="J61">
        <v>4.5</v>
      </c>
      <c r="K61">
        <v>5</v>
      </c>
      <c r="L61">
        <v>3.5</v>
      </c>
      <c r="M61">
        <v>4</v>
      </c>
      <c r="N61">
        <v>4.5</v>
      </c>
      <c r="O61">
        <v>5</v>
      </c>
      <c r="P61">
        <v>5</v>
      </c>
      <c r="Q61">
        <v>4.5</v>
      </c>
      <c r="R61">
        <v>3</v>
      </c>
      <c r="S61">
        <v>3</v>
      </c>
      <c r="T61">
        <v>4.5</v>
      </c>
      <c r="U61">
        <v>4.5</v>
      </c>
      <c r="V61">
        <v>3.5</v>
      </c>
      <c r="W61">
        <v>5</v>
      </c>
      <c r="Y61">
        <v>4</v>
      </c>
      <c r="Z61">
        <v>3</v>
      </c>
    </row>
    <row r="62" spans="1:26">
      <c r="A62" t="s">
        <v>60</v>
      </c>
      <c r="C62">
        <v>4</v>
      </c>
      <c r="F62">
        <v>4</v>
      </c>
      <c r="G62">
        <v>4</v>
      </c>
      <c r="I62">
        <v>3</v>
      </c>
      <c r="J62">
        <v>4.5</v>
      </c>
      <c r="K62">
        <v>5</v>
      </c>
      <c r="M62">
        <v>3.5</v>
      </c>
      <c r="N62">
        <v>3</v>
      </c>
      <c r="P62">
        <v>4</v>
      </c>
      <c r="Q62">
        <v>3.5</v>
      </c>
      <c r="R62">
        <v>4</v>
      </c>
      <c r="S62">
        <v>4</v>
      </c>
      <c r="U62">
        <v>3</v>
      </c>
      <c r="Y62">
        <v>3</v>
      </c>
      <c r="Z62">
        <v>4.5</v>
      </c>
    </row>
    <row r="63" spans="1:26">
      <c r="A63" t="s">
        <v>61</v>
      </c>
      <c r="C63">
        <v>4</v>
      </c>
      <c r="D63">
        <v>5</v>
      </c>
      <c r="E63">
        <v>4</v>
      </c>
      <c r="F63">
        <v>5</v>
      </c>
      <c r="G63">
        <v>4</v>
      </c>
      <c r="H63">
        <v>4.5</v>
      </c>
      <c r="I63">
        <v>2</v>
      </c>
      <c r="J63">
        <v>3.5</v>
      </c>
      <c r="K63">
        <v>3.5</v>
      </c>
      <c r="L63">
        <v>3</v>
      </c>
      <c r="M63">
        <v>2.5</v>
      </c>
      <c r="N63">
        <v>3</v>
      </c>
      <c r="O63">
        <v>4.5</v>
      </c>
      <c r="P63">
        <v>3</v>
      </c>
      <c r="R63">
        <v>4.5</v>
      </c>
      <c r="U63">
        <v>4.5</v>
      </c>
      <c r="V63">
        <v>3.5</v>
      </c>
      <c r="W63">
        <v>2.5</v>
      </c>
      <c r="Y63">
        <v>3.5</v>
      </c>
      <c r="Z63">
        <v>3.5</v>
      </c>
    </row>
    <row r="64" spans="1:26">
      <c r="A64" t="s">
        <v>62</v>
      </c>
      <c r="C64">
        <v>3.5</v>
      </c>
      <c r="I64">
        <v>5</v>
      </c>
      <c r="J64">
        <v>4</v>
      </c>
      <c r="M64">
        <v>1.5</v>
      </c>
      <c r="N64">
        <v>2.5</v>
      </c>
      <c r="U64">
        <v>3</v>
      </c>
      <c r="V64">
        <v>5</v>
      </c>
    </row>
    <row r="65" spans="1:26">
      <c r="A65" t="s">
        <v>63</v>
      </c>
      <c r="C65">
        <v>5</v>
      </c>
      <c r="F65">
        <v>2.5</v>
      </c>
      <c r="G65">
        <v>4</v>
      </c>
      <c r="I65">
        <v>2</v>
      </c>
      <c r="J65">
        <v>3.5</v>
      </c>
      <c r="K65">
        <v>5</v>
      </c>
      <c r="M65">
        <v>3</v>
      </c>
      <c r="N65">
        <v>4</v>
      </c>
      <c r="Q65">
        <v>3.5</v>
      </c>
      <c r="S65">
        <v>2.5</v>
      </c>
      <c r="T65">
        <v>3.5</v>
      </c>
      <c r="U65">
        <v>2</v>
      </c>
      <c r="Y65">
        <v>1.5</v>
      </c>
      <c r="Z65">
        <v>2</v>
      </c>
    </row>
    <row r="66" spans="1:26">
      <c r="A66" t="s">
        <v>64</v>
      </c>
      <c r="C66">
        <v>5</v>
      </c>
      <c r="D66">
        <v>5</v>
      </c>
      <c r="E66">
        <v>4</v>
      </c>
      <c r="G66">
        <v>4.5</v>
      </c>
      <c r="I66">
        <v>1</v>
      </c>
      <c r="J66">
        <v>4.5</v>
      </c>
      <c r="K66">
        <v>5</v>
      </c>
      <c r="N66">
        <v>4</v>
      </c>
      <c r="P66">
        <v>3</v>
      </c>
      <c r="R66">
        <v>5</v>
      </c>
      <c r="U66">
        <v>4.5</v>
      </c>
      <c r="W66">
        <v>2</v>
      </c>
      <c r="X66">
        <v>5</v>
      </c>
      <c r="Y66">
        <v>4</v>
      </c>
      <c r="Z66">
        <v>4.5</v>
      </c>
    </row>
    <row r="67" spans="1:26">
      <c r="A67" t="s">
        <v>65</v>
      </c>
      <c r="C67">
        <v>4.5</v>
      </c>
      <c r="D67">
        <v>5</v>
      </c>
      <c r="E67">
        <v>3</v>
      </c>
      <c r="F67">
        <v>5</v>
      </c>
      <c r="G67">
        <v>4</v>
      </c>
      <c r="H67">
        <v>5</v>
      </c>
      <c r="I67">
        <v>5</v>
      </c>
      <c r="J67">
        <v>3.5</v>
      </c>
      <c r="K67">
        <v>1.5</v>
      </c>
      <c r="L67">
        <v>4.5</v>
      </c>
      <c r="M67">
        <v>3</v>
      </c>
      <c r="N67">
        <v>5</v>
      </c>
      <c r="O67">
        <v>3.5</v>
      </c>
      <c r="P67">
        <v>3</v>
      </c>
      <c r="Q67">
        <v>4.5</v>
      </c>
      <c r="R67">
        <v>2</v>
      </c>
      <c r="S67">
        <v>3.5</v>
      </c>
      <c r="T67">
        <v>3.5</v>
      </c>
      <c r="U67">
        <v>3</v>
      </c>
      <c r="V67">
        <v>3</v>
      </c>
      <c r="X67">
        <v>4</v>
      </c>
      <c r="Y67">
        <v>4</v>
      </c>
      <c r="Z67">
        <v>4</v>
      </c>
    </row>
    <row r="68" spans="1:26">
      <c r="A68" t="s">
        <v>66</v>
      </c>
      <c r="C68">
        <v>4</v>
      </c>
      <c r="D68">
        <v>5</v>
      </c>
      <c r="E68">
        <v>4</v>
      </c>
      <c r="F68">
        <v>3.5</v>
      </c>
      <c r="G68">
        <v>3.5</v>
      </c>
      <c r="H68">
        <v>5</v>
      </c>
      <c r="I68">
        <v>4.5</v>
      </c>
      <c r="J68">
        <v>3.5</v>
      </c>
      <c r="L68">
        <v>4.5</v>
      </c>
      <c r="M68">
        <v>3</v>
      </c>
      <c r="N68">
        <v>4</v>
      </c>
      <c r="P68">
        <v>3</v>
      </c>
      <c r="Q68">
        <v>4</v>
      </c>
      <c r="R68">
        <v>1.5</v>
      </c>
      <c r="S68">
        <v>1.5</v>
      </c>
      <c r="U68">
        <v>3</v>
      </c>
      <c r="X68">
        <v>3.5</v>
      </c>
      <c r="Z68">
        <v>3.5</v>
      </c>
    </row>
    <row r="69" spans="1:26">
      <c r="A69" t="s">
        <v>67</v>
      </c>
      <c r="C69">
        <v>5</v>
      </c>
      <c r="E69">
        <v>2.5</v>
      </c>
      <c r="F69">
        <v>3</v>
      </c>
      <c r="G69">
        <v>3</v>
      </c>
      <c r="I69">
        <v>1.5</v>
      </c>
      <c r="J69">
        <v>3.5</v>
      </c>
      <c r="K69">
        <v>3</v>
      </c>
      <c r="M69">
        <v>4</v>
      </c>
      <c r="N69">
        <v>3</v>
      </c>
      <c r="Q69">
        <v>3.5</v>
      </c>
      <c r="S69">
        <v>2.5</v>
      </c>
      <c r="T69">
        <v>3.5</v>
      </c>
      <c r="U69">
        <v>2</v>
      </c>
      <c r="V69">
        <v>5</v>
      </c>
      <c r="X69">
        <v>4</v>
      </c>
    </row>
    <row r="70" spans="1:26">
      <c r="A70" t="s">
        <v>68</v>
      </c>
      <c r="C70">
        <v>2.5</v>
      </c>
      <c r="F70">
        <v>3.5</v>
      </c>
      <c r="G70">
        <v>3</v>
      </c>
      <c r="H70">
        <v>4.5</v>
      </c>
      <c r="I70">
        <v>2</v>
      </c>
      <c r="J70">
        <v>3</v>
      </c>
      <c r="K70">
        <v>4</v>
      </c>
      <c r="M70">
        <v>2</v>
      </c>
      <c r="P70">
        <v>1</v>
      </c>
      <c r="Q70">
        <v>2.5</v>
      </c>
      <c r="R70">
        <v>2.5</v>
      </c>
      <c r="S70">
        <v>2.5</v>
      </c>
      <c r="T70">
        <v>4</v>
      </c>
      <c r="U70">
        <v>2.5</v>
      </c>
      <c r="V70">
        <v>4.5</v>
      </c>
      <c r="X70">
        <v>5</v>
      </c>
      <c r="Y70">
        <v>3.5</v>
      </c>
      <c r="Z70">
        <v>2.5</v>
      </c>
    </row>
    <row r="71" spans="1:26">
      <c r="A71" t="s">
        <v>69</v>
      </c>
      <c r="C71">
        <v>4</v>
      </c>
      <c r="F71">
        <v>3.5</v>
      </c>
      <c r="G71">
        <v>5</v>
      </c>
      <c r="H71">
        <v>4.5</v>
      </c>
      <c r="I71">
        <v>4.5</v>
      </c>
      <c r="J71">
        <v>4.5</v>
      </c>
      <c r="K71">
        <v>3.5</v>
      </c>
      <c r="L71">
        <v>5</v>
      </c>
      <c r="M71">
        <v>3.5</v>
      </c>
      <c r="N71">
        <v>5</v>
      </c>
      <c r="O71">
        <v>5</v>
      </c>
      <c r="P71">
        <v>2</v>
      </c>
      <c r="Q71">
        <v>4</v>
      </c>
      <c r="R71">
        <v>2</v>
      </c>
      <c r="U71">
        <v>3.5</v>
      </c>
      <c r="V71">
        <v>4</v>
      </c>
      <c r="W71">
        <v>5</v>
      </c>
      <c r="X71">
        <v>4</v>
      </c>
      <c r="Y71">
        <v>3</v>
      </c>
      <c r="Z71">
        <v>3.5</v>
      </c>
    </row>
    <row r="72" spans="1:26">
      <c r="A72" t="s">
        <v>70</v>
      </c>
      <c r="B72">
        <v>4</v>
      </c>
      <c r="C72">
        <v>5</v>
      </c>
      <c r="D72">
        <v>5</v>
      </c>
      <c r="F72">
        <v>3</v>
      </c>
      <c r="G72">
        <v>4</v>
      </c>
      <c r="H72">
        <v>3.5</v>
      </c>
      <c r="I72">
        <v>5</v>
      </c>
      <c r="J72">
        <v>4.5</v>
      </c>
      <c r="K72">
        <v>4</v>
      </c>
      <c r="L72">
        <v>4</v>
      </c>
      <c r="O72">
        <v>4.5</v>
      </c>
      <c r="Q72">
        <v>4.5</v>
      </c>
      <c r="R72">
        <v>5</v>
      </c>
      <c r="S72">
        <v>4</v>
      </c>
      <c r="T72">
        <v>3.5</v>
      </c>
      <c r="U72">
        <v>3.5</v>
      </c>
      <c r="W72">
        <v>3</v>
      </c>
      <c r="Z72">
        <v>3</v>
      </c>
    </row>
    <row r="73" spans="1:26">
      <c r="A73" t="s">
        <v>71</v>
      </c>
      <c r="B73">
        <v>4.5</v>
      </c>
      <c r="C73">
        <v>4</v>
      </c>
      <c r="D73">
        <v>4</v>
      </c>
      <c r="H73">
        <v>4.5</v>
      </c>
      <c r="I73">
        <v>4.5</v>
      </c>
      <c r="J73">
        <v>3.5</v>
      </c>
      <c r="K73">
        <v>3.5</v>
      </c>
      <c r="L73">
        <v>3.5</v>
      </c>
      <c r="P73">
        <v>4</v>
      </c>
      <c r="Q73">
        <v>2.5</v>
      </c>
      <c r="R73">
        <v>2</v>
      </c>
      <c r="S73">
        <v>4</v>
      </c>
      <c r="T73">
        <v>4</v>
      </c>
      <c r="U73">
        <v>2.5</v>
      </c>
      <c r="V73">
        <v>4</v>
      </c>
      <c r="X73">
        <v>4</v>
      </c>
      <c r="Y73">
        <v>2</v>
      </c>
      <c r="Z73">
        <v>4</v>
      </c>
    </row>
    <row r="74" spans="1:26">
      <c r="A74" t="s">
        <v>72</v>
      </c>
      <c r="B74">
        <v>4</v>
      </c>
      <c r="C74">
        <v>3.5</v>
      </c>
      <c r="D74">
        <v>4</v>
      </c>
      <c r="H74">
        <v>4</v>
      </c>
      <c r="I74">
        <v>4.5</v>
      </c>
      <c r="J74">
        <v>3</v>
      </c>
      <c r="K74">
        <v>5</v>
      </c>
      <c r="L74">
        <v>4.5</v>
      </c>
      <c r="N74">
        <v>3.5</v>
      </c>
      <c r="P74">
        <v>4</v>
      </c>
      <c r="Q74">
        <v>3</v>
      </c>
      <c r="S74">
        <v>3</v>
      </c>
      <c r="T74">
        <v>3.5</v>
      </c>
      <c r="U74">
        <v>2</v>
      </c>
      <c r="V74">
        <v>4</v>
      </c>
      <c r="X74">
        <v>4</v>
      </c>
      <c r="Y74">
        <v>2.5</v>
      </c>
      <c r="Z74">
        <v>3.5</v>
      </c>
    </row>
    <row r="75" spans="1:26">
      <c r="A75" t="s">
        <v>73</v>
      </c>
      <c r="C75">
        <v>5</v>
      </c>
      <c r="E75">
        <v>3.5</v>
      </c>
      <c r="F75">
        <v>3</v>
      </c>
      <c r="G75">
        <v>4</v>
      </c>
      <c r="I75">
        <v>5</v>
      </c>
      <c r="J75">
        <v>4</v>
      </c>
      <c r="K75">
        <v>5</v>
      </c>
      <c r="L75">
        <v>3.5</v>
      </c>
      <c r="M75">
        <v>5</v>
      </c>
      <c r="N75">
        <v>5</v>
      </c>
      <c r="P75">
        <v>4</v>
      </c>
      <c r="R75">
        <v>5</v>
      </c>
      <c r="U75">
        <v>2</v>
      </c>
      <c r="V75">
        <v>5</v>
      </c>
      <c r="W75">
        <v>4.5</v>
      </c>
      <c r="X75">
        <v>4</v>
      </c>
    </row>
    <row r="76" spans="1:26">
      <c r="A76" t="s">
        <v>74</v>
      </c>
      <c r="F76">
        <v>5</v>
      </c>
      <c r="I76">
        <v>2</v>
      </c>
      <c r="J76">
        <v>3</v>
      </c>
      <c r="K76">
        <v>3</v>
      </c>
      <c r="L76">
        <v>4</v>
      </c>
      <c r="N76">
        <v>4</v>
      </c>
      <c r="P76">
        <v>4</v>
      </c>
      <c r="Q76">
        <v>3.5</v>
      </c>
      <c r="R76">
        <v>5</v>
      </c>
      <c r="S76">
        <v>5</v>
      </c>
      <c r="T76">
        <v>4</v>
      </c>
      <c r="U76">
        <v>3.5</v>
      </c>
      <c r="V76">
        <v>5</v>
      </c>
      <c r="W76">
        <v>2</v>
      </c>
      <c r="Z76">
        <v>3.5</v>
      </c>
    </row>
    <row r="77" spans="1:26">
      <c r="A77" t="s">
        <v>75</v>
      </c>
      <c r="C77">
        <v>2</v>
      </c>
      <c r="F77">
        <v>3.5</v>
      </c>
      <c r="G77">
        <v>3.5</v>
      </c>
      <c r="H77">
        <v>5</v>
      </c>
      <c r="I77">
        <v>1</v>
      </c>
      <c r="J77">
        <v>3</v>
      </c>
      <c r="K77">
        <v>5</v>
      </c>
      <c r="M77">
        <v>4</v>
      </c>
      <c r="N77">
        <v>4</v>
      </c>
      <c r="Q77">
        <v>3</v>
      </c>
      <c r="T77">
        <v>4</v>
      </c>
      <c r="U77">
        <v>2</v>
      </c>
      <c r="Z77">
        <v>2</v>
      </c>
    </row>
    <row r="78" spans="1:26">
      <c r="A78" t="s">
        <v>76</v>
      </c>
      <c r="C78">
        <v>3</v>
      </c>
      <c r="F78">
        <v>2</v>
      </c>
      <c r="H78">
        <v>4</v>
      </c>
      <c r="I78">
        <v>4.5</v>
      </c>
      <c r="J78">
        <v>2.5</v>
      </c>
      <c r="K78">
        <v>3</v>
      </c>
      <c r="L78">
        <v>4</v>
      </c>
      <c r="N78">
        <v>3.5</v>
      </c>
      <c r="Q78">
        <v>3</v>
      </c>
      <c r="S78">
        <v>4.5</v>
      </c>
      <c r="T78">
        <v>3.5</v>
      </c>
      <c r="U78">
        <v>2</v>
      </c>
      <c r="V78">
        <v>4.5</v>
      </c>
      <c r="Z78">
        <v>3</v>
      </c>
    </row>
    <row r="79" spans="1:26">
      <c r="A79" t="s">
        <v>77</v>
      </c>
      <c r="C79">
        <v>4.5</v>
      </c>
      <c r="D79">
        <v>5</v>
      </c>
      <c r="E79">
        <v>4</v>
      </c>
      <c r="F79">
        <v>4.5</v>
      </c>
      <c r="G79">
        <v>4</v>
      </c>
      <c r="I79">
        <v>5</v>
      </c>
      <c r="J79">
        <v>4</v>
      </c>
      <c r="K79">
        <v>5</v>
      </c>
      <c r="M79">
        <v>4</v>
      </c>
      <c r="O79">
        <v>4</v>
      </c>
      <c r="P79">
        <v>3</v>
      </c>
      <c r="Q79">
        <v>3.5</v>
      </c>
      <c r="R79">
        <v>1</v>
      </c>
      <c r="S79">
        <v>5</v>
      </c>
      <c r="T79">
        <v>4.5</v>
      </c>
      <c r="U79">
        <v>4.5</v>
      </c>
      <c r="V79">
        <v>4.5</v>
      </c>
    </row>
    <row r="80" spans="1:26">
      <c r="A80" t="s">
        <v>78</v>
      </c>
      <c r="C80">
        <v>4.5</v>
      </c>
      <c r="D80">
        <v>5</v>
      </c>
      <c r="E80">
        <v>4.5</v>
      </c>
      <c r="F80">
        <v>4</v>
      </c>
      <c r="G80">
        <v>3</v>
      </c>
      <c r="I80">
        <v>4.5</v>
      </c>
      <c r="J80">
        <v>4</v>
      </c>
      <c r="K80">
        <v>5</v>
      </c>
      <c r="M80">
        <v>4</v>
      </c>
      <c r="O80">
        <v>4</v>
      </c>
      <c r="P80">
        <v>3</v>
      </c>
      <c r="Q80">
        <v>3</v>
      </c>
      <c r="S80">
        <v>3.5</v>
      </c>
      <c r="T80">
        <v>4.5</v>
      </c>
      <c r="U80">
        <v>4</v>
      </c>
      <c r="V80">
        <v>2.5</v>
      </c>
    </row>
    <row r="81" spans="1:26">
      <c r="A81" t="s">
        <v>79</v>
      </c>
      <c r="B81">
        <v>3</v>
      </c>
      <c r="C81">
        <v>2.5</v>
      </c>
      <c r="D81">
        <v>5</v>
      </c>
      <c r="E81">
        <v>4</v>
      </c>
      <c r="F81">
        <v>3.5</v>
      </c>
      <c r="I81">
        <v>4.5</v>
      </c>
      <c r="J81">
        <v>3.5</v>
      </c>
      <c r="K81">
        <v>5</v>
      </c>
      <c r="M81">
        <v>5</v>
      </c>
      <c r="O81">
        <v>3</v>
      </c>
      <c r="P81">
        <v>3</v>
      </c>
      <c r="Q81">
        <v>4</v>
      </c>
      <c r="S81">
        <v>1.5</v>
      </c>
      <c r="T81">
        <v>3</v>
      </c>
      <c r="U81">
        <v>3</v>
      </c>
    </row>
    <row r="82" spans="1:26">
      <c r="A82" t="s">
        <v>80</v>
      </c>
      <c r="C82">
        <v>1</v>
      </c>
      <c r="I82">
        <v>5</v>
      </c>
      <c r="J82">
        <v>4</v>
      </c>
      <c r="K82">
        <v>3.5</v>
      </c>
      <c r="N82">
        <v>3</v>
      </c>
      <c r="P82">
        <v>3</v>
      </c>
      <c r="Q82">
        <v>3.5</v>
      </c>
      <c r="U82">
        <v>3</v>
      </c>
      <c r="V82">
        <v>4</v>
      </c>
      <c r="Y82">
        <v>4.5</v>
      </c>
    </row>
    <row r="83" spans="1:26">
      <c r="A83" t="s">
        <v>81</v>
      </c>
      <c r="G83">
        <v>4</v>
      </c>
      <c r="H83">
        <v>4.5</v>
      </c>
      <c r="I83">
        <v>0.5</v>
      </c>
      <c r="J83">
        <v>3</v>
      </c>
      <c r="K83">
        <v>1</v>
      </c>
      <c r="N83">
        <v>4.5</v>
      </c>
      <c r="P83">
        <v>3</v>
      </c>
      <c r="Q83">
        <v>4</v>
      </c>
      <c r="S83">
        <v>2.5</v>
      </c>
      <c r="U83">
        <v>0.5</v>
      </c>
      <c r="V83">
        <v>5</v>
      </c>
      <c r="W83">
        <v>3</v>
      </c>
      <c r="Z83">
        <v>3</v>
      </c>
    </row>
    <row r="84" spans="1:26">
      <c r="A84" t="s">
        <v>82</v>
      </c>
      <c r="I84">
        <v>1.5</v>
      </c>
      <c r="J84">
        <v>3.5</v>
      </c>
      <c r="P84">
        <v>5</v>
      </c>
      <c r="Q84">
        <v>3</v>
      </c>
      <c r="S84">
        <v>4</v>
      </c>
      <c r="U84">
        <v>3</v>
      </c>
      <c r="Y84">
        <v>3</v>
      </c>
      <c r="Z84">
        <v>2.5</v>
      </c>
    </row>
    <row r="85" spans="1:26">
      <c r="A85" t="s">
        <v>83</v>
      </c>
      <c r="C85">
        <v>4.5</v>
      </c>
      <c r="F85">
        <v>3.5</v>
      </c>
      <c r="H85">
        <v>5</v>
      </c>
      <c r="I85">
        <v>2</v>
      </c>
      <c r="J85">
        <v>4</v>
      </c>
      <c r="L85">
        <v>4</v>
      </c>
      <c r="N85">
        <v>4</v>
      </c>
      <c r="O85">
        <v>4</v>
      </c>
      <c r="P85">
        <v>5</v>
      </c>
      <c r="Q85">
        <v>4</v>
      </c>
      <c r="R85">
        <v>0.5</v>
      </c>
      <c r="S85">
        <v>3.5</v>
      </c>
      <c r="T85">
        <v>4</v>
      </c>
      <c r="U85">
        <v>4</v>
      </c>
      <c r="V85">
        <v>2.5</v>
      </c>
      <c r="W85">
        <v>4</v>
      </c>
      <c r="Z85">
        <v>4</v>
      </c>
    </row>
    <row r="86" spans="1:26">
      <c r="A86" t="s">
        <v>84</v>
      </c>
      <c r="C86">
        <v>4</v>
      </c>
      <c r="F86">
        <v>4</v>
      </c>
      <c r="H86">
        <v>5</v>
      </c>
      <c r="I86">
        <v>5</v>
      </c>
      <c r="J86">
        <v>3.5</v>
      </c>
      <c r="L86">
        <v>3.5</v>
      </c>
      <c r="N86">
        <v>4</v>
      </c>
      <c r="P86">
        <v>5</v>
      </c>
      <c r="Q86">
        <v>3.5</v>
      </c>
      <c r="R86">
        <v>0.5</v>
      </c>
      <c r="S86">
        <v>3.5</v>
      </c>
      <c r="T86">
        <v>4</v>
      </c>
      <c r="U86">
        <v>3</v>
      </c>
      <c r="V86">
        <v>4</v>
      </c>
      <c r="W86">
        <v>4</v>
      </c>
      <c r="Z86">
        <v>4.5</v>
      </c>
    </row>
    <row r="87" spans="1:26">
      <c r="A87" t="s">
        <v>85</v>
      </c>
      <c r="C87">
        <v>3</v>
      </c>
      <c r="D87">
        <v>4</v>
      </c>
      <c r="F87">
        <v>2.5</v>
      </c>
      <c r="G87">
        <v>3.5</v>
      </c>
      <c r="H87">
        <v>5</v>
      </c>
      <c r="I87">
        <v>1</v>
      </c>
      <c r="J87">
        <v>3.5</v>
      </c>
      <c r="K87">
        <v>5</v>
      </c>
      <c r="M87">
        <v>2.5</v>
      </c>
      <c r="N87">
        <v>4</v>
      </c>
      <c r="P87">
        <v>1</v>
      </c>
      <c r="R87">
        <v>1</v>
      </c>
      <c r="S87">
        <v>1</v>
      </c>
      <c r="U87">
        <v>0.5</v>
      </c>
      <c r="X87">
        <v>3</v>
      </c>
      <c r="Z87">
        <v>1</v>
      </c>
    </row>
    <row r="88" spans="1:26">
      <c r="A88" t="s">
        <v>86</v>
      </c>
      <c r="C88">
        <v>1.5</v>
      </c>
      <c r="F88">
        <v>3</v>
      </c>
      <c r="I88">
        <v>1</v>
      </c>
      <c r="J88">
        <v>2.5</v>
      </c>
      <c r="K88">
        <v>5</v>
      </c>
      <c r="L88">
        <v>3</v>
      </c>
      <c r="M88">
        <v>5</v>
      </c>
      <c r="N88">
        <v>4</v>
      </c>
      <c r="Q88">
        <v>2</v>
      </c>
      <c r="S88">
        <v>1</v>
      </c>
      <c r="T88">
        <v>3.5</v>
      </c>
      <c r="U88">
        <v>1</v>
      </c>
      <c r="V88">
        <v>4</v>
      </c>
      <c r="Z88">
        <v>2.5</v>
      </c>
    </row>
    <row r="89" spans="1:26">
      <c r="A89" t="s">
        <v>87</v>
      </c>
      <c r="C89">
        <v>4</v>
      </c>
      <c r="H89">
        <v>4</v>
      </c>
      <c r="I89">
        <v>1</v>
      </c>
      <c r="J89">
        <v>3.5</v>
      </c>
      <c r="K89">
        <v>3.5</v>
      </c>
      <c r="M89">
        <v>4</v>
      </c>
      <c r="N89">
        <v>3</v>
      </c>
      <c r="S89">
        <v>4</v>
      </c>
      <c r="U89">
        <v>2.5</v>
      </c>
      <c r="V89">
        <v>3</v>
      </c>
      <c r="Y89">
        <v>2</v>
      </c>
      <c r="Z89">
        <v>4</v>
      </c>
    </row>
    <row r="90" spans="1:26">
      <c r="A90" t="s">
        <v>88</v>
      </c>
      <c r="C90">
        <v>1</v>
      </c>
      <c r="H90">
        <v>4</v>
      </c>
      <c r="I90">
        <v>2.5</v>
      </c>
      <c r="J90">
        <v>3</v>
      </c>
      <c r="P90">
        <v>3</v>
      </c>
      <c r="Q90">
        <v>3</v>
      </c>
      <c r="R90">
        <v>3</v>
      </c>
      <c r="T90">
        <v>3.5</v>
      </c>
      <c r="U90">
        <v>2.5</v>
      </c>
      <c r="W90">
        <v>2.5</v>
      </c>
      <c r="Z90">
        <v>3</v>
      </c>
    </row>
    <row r="91" spans="1:26">
      <c r="A91" t="s">
        <v>89</v>
      </c>
      <c r="C91">
        <v>4</v>
      </c>
      <c r="I91">
        <v>2.5</v>
      </c>
      <c r="J91">
        <v>4.5</v>
      </c>
      <c r="L91">
        <v>5</v>
      </c>
      <c r="M91">
        <v>4</v>
      </c>
      <c r="N91">
        <v>4</v>
      </c>
      <c r="O91">
        <v>5</v>
      </c>
      <c r="P91">
        <v>3</v>
      </c>
      <c r="Q91">
        <v>3.5</v>
      </c>
      <c r="U91">
        <v>2.5</v>
      </c>
      <c r="W91">
        <v>4</v>
      </c>
      <c r="Z91">
        <v>4</v>
      </c>
    </row>
    <row r="92" spans="1:26">
      <c r="A92" t="s">
        <v>90</v>
      </c>
      <c r="C92">
        <v>1</v>
      </c>
      <c r="F92">
        <v>1</v>
      </c>
      <c r="G92">
        <v>4</v>
      </c>
      <c r="H92">
        <v>4.5</v>
      </c>
      <c r="I92">
        <v>2</v>
      </c>
      <c r="J92">
        <v>4</v>
      </c>
      <c r="K92">
        <v>5</v>
      </c>
      <c r="M92">
        <v>4</v>
      </c>
      <c r="Q92">
        <v>1.5</v>
      </c>
      <c r="R92">
        <v>0.5</v>
      </c>
      <c r="T92">
        <v>4</v>
      </c>
      <c r="U92">
        <v>0.5</v>
      </c>
      <c r="V92">
        <v>4</v>
      </c>
      <c r="Z92">
        <v>0.5</v>
      </c>
    </row>
    <row r="93" spans="1:26">
      <c r="A93" t="s">
        <v>91</v>
      </c>
      <c r="B93">
        <v>4</v>
      </c>
      <c r="C93">
        <v>5</v>
      </c>
      <c r="D93">
        <v>5</v>
      </c>
      <c r="E93">
        <v>3.5</v>
      </c>
      <c r="F93">
        <v>4</v>
      </c>
      <c r="G93">
        <v>4</v>
      </c>
      <c r="I93">
        <v>5</v>
      </c>
      <c r="J93">
        <v>4.5</v>
      </c>
      <c r="K93">
        <v>4</v>
      </c>
      <c r="L93">
        <v>4.5</v>
      </c>
      <c r="M93">
        <v>4.5</v>
      </c>
      <c r="N93">
        <v>4</v>
      </c>
      <c r="P93">
        <v>3</v>
      </c>
      <c r="Q93">
        <v>5</v>
      </c>
      <c r="R93">
        <v>4</v>
      </c>
      <c r="S93">
        <v>4</v>
      </c>
      <c r="U93">
        <v>0.5</v>
      </c>
      <c r="V93">
        <v>3</v>
      </c>
      <c r="W93">
        <v>3</v>
      </c>
      <c r="X93">
        <v>4.5</v>
      </c>
    </row>
    <row r="94" spans="1:26">
      <c r="A94" t="s">
        <v>92</v>
      </c>
      <c r="I94">
        <v>2.5</v>
      </c>
      <c r="J94">
        <v>3.5</v>
      </c>
      <c r="K94">
        <v>3.5</v>
      </c>
      <c r="N94">
        <v>3.5</v>
      </c>
      <c r="S94">
        <v>3</v>
      </c>
      <c r="U94">
        <v>0.5</v>
      </c>
    </row>
    <row r="95" spans="1:26">
      <c r="A95" t="s">
        <v>93</v>
      </c>
      <c r="I95">
        <v>3.5</v>
      </c>
      <c r="J95">
        <v>3.5</v>
      </c>
      <c r="N95">
        <v>2.5</v>
      </c>
      <c r="U95">
        <v>3</v>
      </c>
      <c r="V95">
        <v>3</v>
      </c>
    </row>
    <row r="96" spans="1:26">
      <c r="A96" t="s">
        <v>94</v>
      </c>
      <c r="B96">
        <v>5</v>
      </c>
      <c r="G96">
        <v>3.5</v>
      </c>
      <c r="H96">
        <v>4</v>
      </c>
      <c r="I96">
        <v>5</v>
      </c>
      <c r="J96">
        <v>2.5</v>
      </c>
      <c r="K96">
        <v>3</v>
      </c>
      <c r="L96">
        <v>4.5</v>
      </c>
      <c r="N96">
        <v>3.5</v>
      </c>
      <c r="P96">
        <v>2</v>
      </c>
      <c r="Q96">
        <v>3</v>
      </c>
      <c r="S96">
        <v>3.5</v>
      </c>
      <c r="U96">
        <v>2.5</v>
      </c>
      <c r="V96">
        <v>5</v>
      </c>
      <c r="Z96">
        <v>4</v>
      </c>
    </row>
    <row r="97" spans="1:26">
      <c r="A97" t="s">
        <v>95</v>
      </c>
      <c r="B97">
        <v>3.5</v>
      </c>
      <c r="C97">
        <v>5</v>
      </c>
      <c r="D97">
        <v>3.5</v>
      </c>
      <c r="F97">
        <v>3</v>
      </c>
      <c r="G97">
        <v>3.5</v>
      </c>
      <c r="H97">
        <v>4.5</v>
      </c>
      <c r="I97">
        <v>5</v>
      </c>
      <c r="J97">
        <v>3.5</v>
      </c>
      <c r="K97">
        <v>4</v>
      </c>
      <c r="M97">
        <v>4.5</v>
      </c>
      <c r="N97">
        <v>4</v>
      </c>
      <c r="Q97">
        <v>3.5</v>
      </c>
      <c r="R97">
        <v>0.5</v>
      </c>
      <c r="S97">
        <v>5</v>
      </c>
      <c r="T97">
        <v>3.5</v>
      </c>
      <c r="U97">
        <v>3</v>
      </c>
      <c r="X97">
        <v>4.5</v>
      </c>
      <c r="Z97">
        <v>3.5</v>
      </c>
    </row>
    <row r="98" spans="1:26">
      <c r="A98" t="s">
        <v>96</v>
      </c>
      <c r="B98">
        <v>3</v>
      </c>
      <c r="C98">
        <v>5</v>
      </c>
      <c r="F98">
        <v>4</v>
      </c>
      <c r="G98">
        <v>3.5</v>
      </c>
      <c r="I98">
        <v>2</v>
      </c>
      <c r="J98">
        <v>4</v>
      </c>
      <c r="K98">
        <v>3</v>
      </c>
      <c r="M98">
        <v>4</v>
      </c>
      <c r="N98">
        <v>3</v>
      </c>
      <c r="Q98">
        <v>4</v>
      </c>
      <c r="S98">
        <v>4</v>
      </c>
      <c r="T98">
        <v>2</v>
      </c>
      <c r="U98">
        <v>2.5</v>
      </c>
      <c r="X98">
        <v>4</v>
      </c>
    </row>
    <row r="99" spans="1:26">
      <c r="A99" t="s">
        <v>97</v>
      </c>
      <c r="C99">
        <v>4.5</v>
      </c>
      <c r="F99">
        <v>4</v>
      </c>
      <c r="H99">
        <v>4.5</v>
      </c>
      <c r="I99">
        <v>5</v>
      </c>
      <c r="J99">
        <v>4</v>
      </c>
      <c r="K99">
        <v>5</v>
      </c>
      <c r="M99">
        <v>4</v>
      </c>
      <c r="N99">
        <v>3.5</v>
      </c>
      <c r="P99">
        <v>4</v>
      </c>
      <c r="Q99">
        <v>3.5</v>
      </c>
      <c r="S99">
        <v>3</v>
      </c>
      <c r="T99">
        <v>4</v>
      </c>
      <c r="U99">
        <v>3.5</v>
      </c>
      <c r="Y99">
        <v>3</v>
      </c>
      <c r="Z99">
        <v>4</v>
      </c>
    </row>
    <row r="100" spans="1:26">
      <c r="A100" t="s">
        <v>98</v>
      </c>
      <c r="B100">
        <v>3.5</v>
      </c>
      <c r="C100">
        <v>4</v>
      </c>
      <c r="F100">
        <v>3.5</v>
      </c>
      <c r="H100">
        <v>4.5</v>
      </c>
      <c r="I100">
        <v>4.5</v>
      </c>
      <c r="J100">
        <v>4</v>
      </c>
      <c r="K100">
        <v>5</v>
      </c>
      <c r="M100">
        <v>4.5</v>
      </c>
      <c r="N100">
        <v>3.5</v>
      </c>
      <c r="P100">
        <v>4</v>
      </c>
      <c r="Q100">
        <v>3.5</v>
      </c>
      <c r="S100">
        <v>2</v>
      </c>
      <c r="U100">
        <v>3</v>
      </c>
      <c r="V100">
        <v>4</v>
      </c>
      <c r="X100">
        <v>3.5</v>
      </c>
      <c r="Z100">
        <v>4</v>
      </c>
    </row>
    <row r="101" spans="1:26">
      <c r="A101" t="s">
        <v>99</v>
      </c>
      <c r="F101">
        <v>3</v>
      </c>
      <c r="G101">
        <v>3.5</v>
      </c>
      <c r="H101">
        <v>4</v>
      </c>
      <c r="I101">
        <v>1.5</v>
      </c>
      <c r="J101">
        <v>3</v>
      </c>
      <c r="K101">
        <v>2</v>
      </c>
      <c r="N101">
        <v>4</v>
      </c>
      <c r="S101">
        <v>4</v>
      </c>
      <c r="U101">
        <v>1.5</v>
      </c>
      <c r="V101">
        <v>4</v>
      </c>
    </row>
    <row r="103" spans="1:26">
      <c r="A103" t="s">
        <v>125</v>
      </c>
      <c r="B103">
        <f>AVERAGE(B2:B101)</f>
        <v>3.6515151515151514</v>
      </c>
      <c r="C103">
        <f t="shared" ref="C103:Z103" si="0">AVERAGE(C2:C101)</f>
        <v>4.1079545454545459</v>
      </c>
      <c r="D103">
        <f t="shared" si="0"/>
        <v>4.6818181818181817</v>
      </c>
      <c r="E103">
        <f t="shared" si="0"/>
        <v>4.0588235294117645</v>
      </c>
      <c r="F103">
        <f t="shared" si="0"/>
        <v>3.6615384615384614</v>
      </c>
      <c r="G103">
        <f t="shared" si="0"/>
        <v>3.6666666666666665</v>
      </c>
      <c r="H103">
        <f t="shared" si="0"/>
        <v>4.5</v>
      </c>
      <c r="I103">
        <f t="shared" si="0"/>
        <v>3.5101010101010099</v>
      </c>
      <c r="J103">
        <f t="shared" si="0"/>
        <v>3.7135416666666665</v>
      </c>
      <c r="K103">
        <f t="shared" si="0"/>
        <v>4.0411764705882351</v>
      </c>
      <c r="L103">
        <f t="shared" si="0"/>
        <v>4.0652173913043477</v>
      </c>
      <c r="M103">
        <f t="shared" si="0"/>
        <v>3.859375</v>
      </c>
      <c r="N103">
        <f t="shared" si="0"/>
        <v>3.7597402597402598</v>
      </c>
      <c r="O103">
        <f t="shared" si="0"/>
        <v>4.3974358974358978</v>
      </c>
      <c r="P103">
        <f t="shared" si="0"/>
        <v>3.6</v>
      </c>
      <c r="Q103">
        <f t="shared" si="0"/>
        <v>3.6282051282051282</v>
      </c>
      <c r="R103">
        <f t="shared" si="0"/>
        <v>2.9642857142857144</v>
      </c>
      <c r="S103">
        <f t="shared" si="0"/>
        <v>3.44</v>
      </c>
      <c r="T103">
        <f t="shared" si="0"/>
        <v>3.8656716417910446</v>
      </c>
      <c r="U103">
        <f t="shared" si="0"/>
        <v>2.89</v>
      </c>
      <c r="V103">
        <f>AVERAGE(V2:V101)</f>
        <v>4.1148648648648649</v>
      </c>
      <c r="W103">
        <f t="shared" si="0"/>
        <v>3.4230769230769229</v>
      </c>
      <c r="X103">
        <f t="shared" si="0"/>
        <v>4.2794117647058822</v>
      </c>
      <c r="Y103">
        <f t="shared" si="0"/>
        <v>3.7</v>
      </c>
      <c r="Z103">
        <f t="shared" si="0"/>
        <v>3.3698630136986303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6"/>
  <sheetViews>
    <sheetView workbookViewId="0">
      <selection activeCell="K11" sqref="K11"/>
    </sheetView>
  </sheetViews>
  <sheetFormatPr baseColWidth="10" defaultColWidth="8.83203125" defaultRowHeight="15"/>
  <sheetData>
    <row r="1" spans="1:10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</row>
    <row r="2" spans="1:101">
      <c r="A2">
        <v>1648</v>
      </c>
      <c r="F2">
        <v>4</v>
      </c>
      <c r="G2">
        <v>3</v>
      </c>
      <c r="M2">
        <v>4.5</v>
      </c>
      <c r="U2">
        <v>2.5</v>
      </c>
      <c r="W2">
        <v>5</v>
      </c>
      <c r="X2">
        <v>4</v>
      </c>
      <c r="Y2">
        <v>3</v>
      </c>
      <c r="AF2">
        <v>5</v>
      </c>
      <c r="AJ2">
        <v>3.5</v>
      </c>
      <c r="AK2">
        <v>4.5</v>
      </c>
      <c r="AL2">
        <v>3</v>
      </c>
      <c r="AM2">
        <v>1.5</v>
      </c>
      <c r="AN2">
        <v>2.5</v>
      </c>
      <c r="AO2">
        <v>4</v>
      </c>
      <c r="AR2">
        <v>4</v>
      </c>
      <c r="AS2">
        <v>2.5</v>
      </c>
      <c r="AT2">
        <v>3.5</v>
      </c>
      <c r="AW2">
        <v>4</v>
      </c>
      <c r="AY2">
        <v>4</v>
      </c>
      <c r="AZ2">
        <v>4.5</v>
      </c>
      <c r="BA2">
        <v>4</v>
      </c>
      <c r="BB2">
        <v>3</v>
      </c>
      <c r="BD2">
        <v>3.5</v>
      </c>
      <c r="BH2">
        <v>3</v>
      </c>
      <c r="BT2">
        <v>4</v>
      </c>
      <c r="BU2">
        <v>4.5</v>
      </c>
      <c r="BV2">
        <v>4</v>
      </c>
      <c r="CC2">
        <v>3</v>
      </c>
      <c r="CO2">
        <v>4</v>
      </c>
      <c r="CR2">
        <v>5</v>
      </c>
      <c r="CS2">
        <v>3.5</v>
      </c>
      <c r="CT2">
        <v>3</v>
      </c>
      <c r="CV2">
        <v>3.5</v>
      </c>
    </row>
    <row r="3" spans="1:101">
      <c r="A3">
        <v>5136</v>
      </c>
      <c r="B3">
        <v>4.5</v>
      </c>
      <c r="C3">
        <v>5</v>
      </c>
      <c r="D3">
        <v>5</v>
      </c>
      <c r="E3">
        <v>4</v>
      </c>
      <c r="F3">
        <v>5</v>
      </c>
      <c r="G3">
        <v>5</v>
      </c>
      <c r="H3">
        <v>5</v>
      </c>
      <c r="I3">
        <v>3</v>
      </c>
      <c r="K3">
        <v>5</v>
      </c>
      <c r="L3">
        <v>3.5</v>
      </c>
      <c r="M3">
        <v>5</v>
      </c>
      <c r="O3">
        <v>3.5</v>
      </c>
      <c r="P3">
        <v>5</v>
      </c>
      <c r="Q3">
        <v>5</v>
      </c>
      <c r="R3">
        <v>5</v>
      </c>
      <c r="T3">
        <v>3</v>
      </c>
      <c r="U3">
        <v>4</v>
      </c>
      <c r="V3">
        <v>4.5</v>
      </c>
      <c r="W3">
        <v>5</v>
      </c>
      <c r="X3">
        <v>4.5</v>
      </c>
      <c r="Y3">
        <v>4.5</v>
      </c>
      <c r="Z3">
        <v>3</v>
      </c>
      <c r="AA3">
        <v>5</v>
      </c>
      <c r="AB3">
        <v>4</v>
      </c>
      <c r="AC3">
        <v>5</v>
      </c>
      <c r="AD3">
        <v>4</v>
      </c>
      <c r="AF3">
        <v>5</v>
      </c>
      <c r="AG3">
        <v>5</v>
      </c>
      <c r="AH3">
        <v>5</v>
      </c>
      <c r="AI3">
        <v>5</v>
      </c>
      <c r="AJ3">
        <v>3.5</v>
      </c>
      <c r="AK3">
        <v>5</v>
      </c>
      <c r="AL3">
        <v>5</v>
      </c>
      <c r="AM3">
        <v>3.5</v>
      </c>
      <c r="AN3">
        <v>4.5</v>
      </c>
      <c r="AO3">
        <v>4.5</v>
      </c>
      <c r="AP3">
        <v>2.5</v>
      </c>
      <c r="AQ3">
        <v>5</v>
      </c>
      <c r="AR3">
        <v>3</v>
      </c>
      <c r="AS3">
        <v>2</v>
      </c>
      <c r="AT3">
        <v>5</v>
      </c>
      <c r="AV3">
        <v>5</v>
      </c>
      <c r="AW3">
        <v>4</v>
      </c>
      <c r="AX3">
        <v>4.5</v>
      </c>
      <c r="AY3">
        <v>4.5</v>
      </c>
      <c r="AZ3">
        <v>5</v>
      </c>
      <c r="BA3">
        <v>4</v>
      </c>
      <c r="BB3">
        <v>4.5</v>
      </c>
      <c r="BC3">
        <v>4</v>
      </c>
      <c r="BD3">
        <v>4.5</v>
      </c>
      <c r="BE3">
        <v>4.5</v>
      </c>
      <c r="BF3">
        <v>4</v>
      </c>
      <c r="BG3">
        <v>4</v>
      </c>
      <c r="BH3">
        <v>3.5</v>
      </c>
      <c r="BI3">
        <v>4</v>
      </c>
      <c r="BJ3">
        <v>4</v>
      </c>
      <c r="BK3">
        <v>4</v>
      </c>
      <c r="BL3">
        <v>3.5</v>
      </c>
      <c r="BM3">
        <v>5</v>
      </c>
      <c r="BN3">
        <v>5</v>
      </c>
      <c r="BO3">
        <v>4.5</v>
      </c>
      <c r="BP3">
        <v>4</v>
      </c>
      <c r="BQ3">
        <v>5</v>
      </c>
      <c r="BR3">
        <v>2.5</v>
      </c>
      <c r="BS3">
        <v>4</v>
      </c>
      <c r="BT3">
        <v>5</v>
      </c>
      <c r="BU3">
        <v>4</v>
      </c>
      <c r="BV3">
        <v>3.5</v>
      </c>
      <c r="BW3">
        <v>5</v>
      </c>
      <c r="BY3">
        <v>2</v>
      </c>
      <c r="BZ3">
        <v>3</v>
      </c>
      <c r="CA3">
        <v>4.5</v>
      </c>
      <c r="CB3">
        <v>4.5</v>
      </c>
      <c r="CC3">
        <v>2.5</v>
      </c>
      <c r="CD3">
        <v>1</v>
      </c>
      <c r="CG3">
        <v>4.5</v>
      </c>
      <c r="CH3">
        <v>4</v>
      </c>
      <c r="CI3">
        <v>3</v>
      </c>
      <c r="CJ3">
        <v>1.5</v>
      </c>
      <c r="CK3">
        <v>4</v>
      </c>
      <c r="CL3">
        <v>1</v>
      </c>
      <c r="CM3">
        <v>4</v>
      </c>
      <c r="CN3">
        <v>1</v>
      </c>
      <c r="CO3">
        <v>5</v>
      </c>
      <c r="CS3">
        <v>5</v>
      </c>
      <c r="CT3">
        <v>5</v>
      </c>
      <c r="CU3">
        <v>4.5</v>
      </c>
      <c r="CV3">
        <v>4</v>
      </c>
    </row>
    <row r="4" spans="1:101">
      <c r="A4">
        <v>918</v>
      </c>
      <c r="B4">
        <v>5</v>
      </c>
      <c r="C4">
        <v>5</v>
      </c>
      <c r="D4">
        <v>4.5</v>
      </c>
      <c r="F4">
        <v>3</v>
      </c>
      <c r="H4">
        <v>5</v>
      </c>
      <c r="J4">
        <v>5</v>
      </c>
      <c r="M4">
        <v>5</v>
      </c>
      <c r="Q4">
        <v>4.5</v>
      </c>
      <c r="Z4">
        <v>4</v>
      </c>
      <c r="AI4">
        <v>4.5</v>
      </c>
      <c r="AJ4">
        <v>4.5</v>
      </c>
      <c r="AO4">
        <v>5</v>
      </c>
      <c r="AV4">
        <v>5</v>
      </c>
      <c r="AW4">
        <v>4.5</v>
      </c>
      <c r="AZ4">
        <v>5</v>
      </c>
      <c r="BA4">
        <v>4.5</v>
      </c>
      <c r="BB4">
        <v>5</v>
      </c>
      <c r="BC4">
        <v>5</v>
      </c>
      <c r="BG4">
        <v>5</v>
      </c>
      <c r="BH4">
        <v>5</v>
      </c>
      <c r="BK4">
        <v>5</v>
      </c>
      <c r="BN4">
        <v>5</v>
      </c>
      <c r="BO4">
        <v>5</v>
      </c>
      <c r="BP4">
        <v>5</v>
      </c>
      <c r="BT4">
        <v>5</v>
      </c>
      <c r="BU4">
        <v>4</v>
      </c>
      <c r="BV4">
        <v>4</v>
      </c>
      <c r="CA4">
        <v>5</v>
      </c>
      <c r="CB4">
        <v>5</v>
      </c>
      <c r="CC4">
        <v>5</v>
      </c>
      <c r="CI4">
        <v>4</v>
      </c>
      <c r="CO4">
        <v>5</v>
      </c>
      <c r="CS4">
        <v>3.5</v>
      </c>
    </row>
    <row r="5" spans="1:101">
      <c r="A5">
        <v>2824</v>
      </c>
      <c r="B5">
        <v>4.5</v>
      </c>
      <c r="D5">
        <v>5</v>
      </c>
      <c r="F5">
        <v>4.5</v>
      </c>
      <c r="G5">
        <v>4</v>
      </c>
      <c r="J5">
        <v>5</v>
      </c>
      <c r="L5">
        <v>5</v>
      </c>
      <c r="N5">
        <v>5</v>
      </c>
      <c r="P5">
        <v>4</v>
      </c>
      <c r="Q5">
        <v>4</v>
      </c>
      <c r="R5">
        <v>4</v>
      </c>
      <c r="W5">
        <v>5</v>
      </c>
      <c r="Y5">
        <v>4.5</v>
      </c>
      <c r="AF5">
        <v>4</v>
      </c>
      <c r="AI5">
        <v>5</v>
      </c>
      <c r="AL5">
        <v>4</v>
      </c>
      <c r="AO5">
        <v>4</v>
      </c>
      <c r="AQ5">
        <v>3.5</v>
      </c>
      <c r="AZ5">
        <v>5</v>
      </c>
      <c r="BA5">
        <v>5</v>
      </c>
      <c r="BB5">
        <v>3</v>
      </c>
      <c r="BD5">
        <v>3</v>
      </c>
      <c r="BG5">
        <v>4</v>
      </c>
      <c r="BH5">
        <v>3</v>
      </c>
      <c r="BI5">
        <v>3</v>
      </c>
      <c r="BK5">
        <v>4</v>
      </c>
      <c r="BN5">
        <v>4</v>
      </c>
      <c r="BO5">
        <v>3</v>
      </c>
      <c r="BP5">
        <v>4</v>
      </c>
      <c r="BQ5">
        <v>2.5</v>
      </c>
      <c r="BW5">
        <v>3.5</v>
      </c>
      <c r="CA5">
        <v>4</v>
      </c>
      <c r="CB5">
        <v>4.5</v>
      </c>
      <c r="CC5">
        <v>4</v>
      </c>
      <c r="CO5">
        <v>3.5</v>
      </c>
    </row>
    <row r="6" spans="1:101">
      <c r="A6">
        <v>3867</v>
      </c>
      <c r="B6">
        <v>4</v>
      </c>
      <c r="C6">
        <v>4</v>
      </c>
      <c r="D6">
        <v>4.5</v>
      </c>
      <c r="F6">
        <v>4</v>
      </c>
      <c r="G6">
        <v>3</v>
      </c>
      <c r="K6">
        <v>4.5</v>
      </c>
      <c r="L6">
        <v>4</v>
      </c>
      <c r="O6">
        <v>4</v>
      </c>
      <c r="P6">
        <v>5</v>
      </c>
      <c r="Q6">
        <v>5</v>
      </c>
      <c r="R6">
        <v>5</v>
      </c>
      <c r="W6">
        <v>5</v>
      </c>
      <c r="X6">
        <v>4</v>
      </c>
      <c r="Y6">
        <v>3.5</v>
      </c>
      <c r="AC6">
        <v>3</v>
      </c>
      <c r="AE6">
        <v>2.5</v>
      </c>
      <c r="AF6">
        <v>4</v>
      </c>
      <c r="AI6">
        <v>3</v>
      </c>
      <c r="AJ6">
        <v>3.5</v>
      </c>
      <c r="AK6">
        <v>3.5</v>
      </c>
      <c r="AL6">
        <v>3</v>
      </c>
      <c r="AM6">
        <v>2.5</v>
      </c>
      <c r="AO6">
        <v>3</v>
      </c>
      <c r="AP6">
        <v>3.5</v>
      </c>
      <c r="AQ6">
        <v>4.5</v>
      </c>
      <c r="AR6">
        <v>4</v>
      </c>
      <c r="AS6">
        <v>4</v>
      </c>
      <c r="AV6">
        <v>3.5</v>
      </c>
      <c r="AW6">
        <v>2</v>
      </c>
      <c r="AX6">
        <v>3</v>
      </c>
      <c r="AY6">
        <v>3</v>
      </c>
      <c r="AZ6">
        <v>5</v>
      </c>
      <c r="BA6">
        <v>2.5</v>
      </c>
      <c r="BB6">
        <v>4</v>
      </c>
      <c r="BD6">
        <v>4</v>
      </c>
      <c r="BG6">
        <v>4</v>
      </c>
      <c r="BH6">
        <v>4.5</v>
      </c>
      <c r="BI6">
        <v>5</v>
      </c>
      <c r="BJ6">
        <v>4</v>
      </c>
      <c r="BK6">
        <v>5</v>
      </c>
      <c r="BM6">
        <v>2.5</v>
      </c>
      <c r="BO6">
        <v>5</v>
      </c>
      <c r="BP6">
        <v>3.5</v>
      </c>
      <c r="BQ6">
        <v>3</v>
      </c>
      <c r="BR6">
        <v>3.5</v>
      </c>
      <c r="BS6">
        <v>3.5</v>
      </c>
      <c r="BT6">
        <v>3</v>
      </c>
      <c r="BW6">
        <v>3</v>
      </c>
      <c r="BX6">
        <v>5</v>
      </c>
      <c r="BY6">
        <v>3.5</v>
      </c>
      <c r="BZ6">
        <v>2</v>
      </c>
      <c r="CA6">
        <v>4.5</v>
      </c>
      <c r="CB6">
        <v>4</v>
      </c>
      <c r="CC6">
        <v>3.5</v>
      </c>
      <c r="CG6">
        <v>3.5</v>
      </c>
      <c r="CH6">
        <v>4</v>
      </c>
      <c r="CI6">
        <v>2.5</v>
      </c>
      <c r="CJ6">
        <v>3</v>
      </c>
      <c r="CN6">
        <v>1</v>
      </c>
      <c r="CO6">
        <v>4</v>
      </c>
      <c r="CS6">
        <v>3</v>
      </c>
      <c r="CT6">
        <v>4</v>
      </c>
      <c r="CU6">
        <v>4</v>
      </c>
      <c r="CV6">
        <v>3.5</v>
      </c>
      <c r="CW6">
        <v>3</v>
      </c>
    </row>
    <row r="7" spans="1:101">
      <c r="A7">
        <v>860</v>
      </c>
      <c r="B7">
        <v>4</v>
      </c>
      <c r="C7">
        <v>4</v>
      </c>
      <c r="D7">
        <v>4.5</v>
      </c>
      <c r="F7">
        <v>2.5</v>
      </c>
      <c r="G7">
        <v>3</v>
      </c>
      <c r="I7">
        <v>4</v>
      </c>
      <c r="J7">
        <v>4.5</v>
      </c>
      <c r="L7">
        <v>4</v>
      </c>
      <c r="M7">
        <v>4.5</v>
      </c>
      <c r="N7">
        <v>3.5</v>
      </c>
      <c r="T7">
        <v>2.5</v>
      </c>
      <c r="U7">
        <v>3.5</v>
      </c>
      <c r="W7">
        <v>4</v>
      </c>
      <c r="X7">
        <v>3.5</v>
      </c>
      <c r="AB7">
        <v>4</v>
      </c>
      <c r="AC7">
        <v>5</v>
      </c>
      <c r="AF7">
        <v>3.5</v>
      </c>
      <c r="AG7">
        <v>4.5</v>
      </c>
      <c r="AK7">
        <v>4.5</v>
      </c>
      <c r="AL7">
        <v>3.5</v>
      </c>
      <c r="AM7">
        <v>1.5</v>
      </c>
      <c r="AQ7">
        <v>4</v>
      </c>
      <c r="AR7">
        <v>3</v>
      </c>
      <c r="AT7">
        <v>4.5</v>
      </c>
      <c r="AU7">
        <v>2.5</v>
      </c>
      <c r="AV7">
        <v>4</v>
      </c>
      <c r="AW7">
        <v>3.5</v>
      </c>
      <c r="AY7">
        <v>2.5</v>
      </c>
      <c r="AZ7">
        <v>4</v>
      </c>
      <c r="BA7">
        <v>2.5</v>
      </c>
      <c r="BB7">
        <v>3</v>
      </c>
      <c r="BC7">
        <v>4</v>
      </c>
      <c r="BD7">
        <v>4</v>
      </c>
      <c r="BE7">
        <v>3</v>
      </c>
      <c r="BF7">
        <v>2.5</v>
      </c>
      <c r="BG7">
        <v>3</v>
      </c>
      <c r="BH7">
        <v>3.5</v>
      </c>
      <c r="BI7">
        <v>5</v>
      </c>
      <c r="BJ7">
        <v>4</v>
      </c>
      <c r="BK7">
        <v>4</v>
      </c>
      <c r="BM7">
        <v>4</v>
      </c>
      <c r="BN7">
        <v>4.5</v>
      </c>
      <c r="BO7">
        <v>4</v>
      </c>
      <c r="BP7">
        <v>3.5</v>
      </c>
      <c r="BQ7">
        <v>3</v>
      </c>
      <c r="BR7">
        <v>3</v>
      </c>
      <c r="BS7">
        <v>5</v>
      </c>
      <c r="BT7">
        <v>4</v>
      </c>
      <c r="BW7">
        <v>4</v>
      </c>
      <c r="BY7">
        <v>3.5</v>
      </c>
      <c r="CA7">
        <v>4</v>
      </c>
      <c r="CB7">
        <v>3</v>
      </c>
      <c r="CE7">
        <v>4</v>
      </c>
      <c r="CI7">
        <v>3.5</v>
      </c>
      <c r="CN7">
        <v>4</v>
      </c>
      <c r="CO7">
        <v>4</v>
      </c>
      <c r="CR7">
        <v>3.5</v>
      </c>
      <c r="CS7">
        <v>3.5</v>
      </c>
      <c r="CT7">
        <v>3.5</v>
      </c>
      <c r="CW7">
        <v>3.5</v>
      </c>
    </row>
    <row r="8" spans="1:101">
      <c r="A8">
        <v>3712</v>
      </c>
      <c r="C8">
        <v>4.5</v>
      </c>
      <c r="E8">
        <v>4.5</v>
      </c>
      <c r="O8">
        <v>4</v>
      </c>
      <c r="P8">
        <v>5</v>
      </c>
      <c r="Q8">
        <v>5</v>
      </c>
      <c r="R8">
        <v>5</v>
      </c>
      <c r="U8">
        <v>5</v>
      </c>
      <c r="V8">
        <v>4</v>
      </c>
      <c r="X8">
        <v>4</v>
      </c>
      <c r="AB8">
        <v>5</v>
      </c>
      <c r="AC8">
        <v>4</v>
      </c>
      <c r="AG8">
        <v>4.5</v>
      </c>
      <c r="AJ8">
        <v>4.5</v>
      </c>
      <c r="AK8">
        <v>5</v>
      </c>
      <c r="AN8">
        <v>5</v>
      </c>
      <c r="AO8">
        <v>4.5</v>
      </c>
      <c r="AS8">
        <v>4.5</v>
      </c>
      <c r="AT8">
        <v>5</v>
      </c>
      <c r="AU8">
        <v>4</v>
      </c>
      <c r="AV8">
        <v>5</v>
      </c>
      <c r="AW8">
        <v>3.5</v>
      </c>
      <c r="AX8">
        <v>4.5</v>
      </c>
      <c r="AY8">
        <v>3.5</v>
      </c>
      <c r="AZ8">
        <v>5</v>
      </c>
      <c r="BA8">
        <v>5</v>
      </c>
      <c r="BB8">
        <v>4.5</v>
      </c>
      <c r="BC8">
        <v>4.5</v>
      </c>
      <c r="BF8">
        <v>4.5</v>
      </c>
      <c r="BI8">
        <v>4.5</v>
      </c>
      <c r="BK8">
        <v>4.5</v>
      </c>
      <c r="BO8">
        <v>5</v>
      </c>
      <c r="BP8">
        <v>5</v>
      </c>
      <c r="BR8">
        <v>4.5</v>
      </c>
      <c r="BS8">
        <v>4.5</v>
      </c>
      <c r="BT8">
        <v>3.5</v>
      </c>
      <c r="BU8">
        <v>4.5</v>
      </c>
      <c r="BV8">
        <v>4</v>
      </c>
      <c r="BY8">
        <v>5</v>
      </c>
      <c r="BZ8">
        <v>4</v>
      </c>
      <c r="CE8">
        <v>4.5</v>
      </c>
      <c r="CG8">
        <v>5</v>
      </c>
      <c r="CH8">
        <v>5</v>
      </c>
      <c r="CI8">
        <v>5</v>
      </c>
      <c r="CK8">
        <v>4</v>
      </c>
      <c r="CL8">
        <v>4</v>
      </c>
      <c r="CN8">
        <v>4.5</v>
      </c>
      <c r="CR8">
        <v>4</v>
      </c>
      <c r="CS8">
        <v>4.5</v>
      </c>
      <c r="CU8">
        <v>4.5</v>
      </c>
      <c r="CV8">
        <v>4.5</v>
      </c>
      <c r="CW8">
        <v>4</v>
      </c>
    </row>
    <row r="9" spans="1:101">
      <c r="A9">
        <v>2968</v>
      </c>
      <c r="B9">
        <v>5</v>
      </c>
      <c r="C9">
        <v>4.5</v>
      </c>
      <c r="D9">
        <v>5</v>
      </c>
      <c r="E9">
        <v>2</v>
      </c>
      <c r="F9">
        <v>5</v>
      </c>
      <c r="G9">
        <v>0.5</v>
      </c>
      <c r="H9">
        <v>0.5</v>
      </c>
      <c r="I9">
        <v>2.5</v>
      </c>
      <c r="J9">
        <v>3</v>
      </c>
      <c r="K9">
        <v>3</v>
      </c>
      <c r="L9">
        <v>4.5</v>
      </c>
      <c r="M9">
        <v>5</v>
      </c>
      <c r="N9">
        <v>4.5</v>
      </c>
      <c r="O9">
        <v>2.5</v>
      </c>
      <c r="P9">
        <v>5</v>
      </c>
      <c r="Q9">
        <v>4.5</v>
      </c>
      <c r="R9">
        <v>5</v>
      </c>
      <c r="S9">
        <v>2</v>
      </c>
      <c r="T9">
        <v>2.5</v>
      </c>
      <c r="U9">
        <v>5</v>
      </c>
      <c r="V9">
        <v>5</v>
      </c>
      <c r="W9">
        <v>5</v>
      </c>
      <c r="X9">
        <v>5</v>
      </c>
      <c r="Y9">
        <v>5</v>
      </c>
      <c r="Z9">
        <v>1.5</v>
      </c>
      <c r="AA9">
        <v>1</v>
      </c>
      <c r="AB9">
        <v>4.5</v>
      </c>
      <c r="AC9">
        <v>4.5</v>
      </c>
      <c r="AD9">
        <v>2</v>
      </c>
      <c r="AE9">
        <v>5</v>
      </c>
      <c r="AF9">
        <v>5</v>
      </c>
      <c r="AG9">
        <v>4.5</v>
      </c>
      <c r="AH9">
        <v>4.5</v>
      </c>
      <c r="AI9">
        <v>1</v>
      </c>
      <c r="AJ9">
        <v>4.5</v>
      </c>
      <c r="AK9">
        <v>5</v>
      </c>
      <c r="AL9">
        <v>4.5</v>
      </c>
      <c r="AM9">
        <v>3</v>
      </c>
      <c r="AN9">
        <v>5</v>
      </c>
      <c r="AO9">
        <v>4.5</v>
      </c>
      <c r="AP9">
        <v>1.5</v>
      </c>
      <c r="AQ9">
        <v>4.5</v>
      </c>
      <c r="AR9">
        <v>5</v>
      </c>
      <c r="AS9">
        <v>4.5</v>
      </c>
      <c r="AT9">
        <v>5</v>
      </c>
      <c r="AU9">
        <v>5</v>
      </c>
      <c r="AV9">
        <v>1</v>
      </c>
      <c r="AW9">
        <v>3</v>
      </c>
      <c r="AX9">
        <v>1.5</v>
      </c>
      <c r="AZ9">
        <v>5</v>
      </c>
      <c r="BA9">
        <v>5</v>
      </c>
      <c r="BB9">
        <v>1.5</v>
      </c>
      <c r="BC9">
        <v>2.5</v>
      </c>
      <c r="BD9">
        <v>5</v>
      </c>
      <c r="BE9">
        <v>3</v>
      </c>
      <c r="BF9">
        <v>3</v>
      </c>
      <c r="BG9">
        <v>5</v>
      </c>
      <c r="BH9">
        <v>5</v>
      </c>
      <c r="BI9">
        <v>1</v>
      </c>
      <c r="BJ9">
        <v>3</v>
      </c>
      <c r="BK9">
        <v>2</v>
      </c>
      <c r="BL9">
        <v>5</v>
      </c>
      <c r="BM9">
        <v>2</v>
      </c>
      <c r="BN9">
        <v>1</v>
      </c>
      <c r="BO9">
        <v>5</v>
      </c>
      <c r="BP9">
        <v>4.5</v>
      </c>
      <c r="BQ9">
        <v>1.5</v>
      </c>
      <c r="BR9">
        <v>2</v>
      </c>
      <c r="BS9">
        <v>4.5</v>
      </c>
      <c r="BT9">
        <v>5</v>
      </c>
      <c r="BU9">
        <v>4.5</v>
      </c>
      <c r="BV9">
        <v>4.5</v>
      </c>
      <c r="BW9">
        <v>5</v>
      </c>
      <c r="BX9">
        <v>2</v>
      </c>
      <c r="BY9">
        <v>1</v>
      </c>
      <c r="BZ9">
        <v>4.5</v>
      </c>
      <c r="CA9">
        <v>5</v>
      </c>
      <c r="CB9">
        <v>4.5</v>
      </c>
      <c r="CC9">
        <v>4.5</v>
      </c>
      <c r="CD9">
        <v>5</v>
      </c>
      <c r="CE9">
        <v>0.5</v>
      </c>
      <c r="CF9">
        <v>1.5</v>
      </c>
      <c r="CG9">
        <v>2</v>
      </c>
      <c r="CH9">
        <v>5</v>
      </c>
      <c r="CI9">
        <v>1</v>
      </c>
      <c r="CJ9">
        <v>1</v>
      </c>
      <c r="CK9">
        <v>1</v>
      </c>
      <c r="CL9">
        <v>2.5</v>
      </c>
      <c r="CM9">
        <v>2.5</v>
      </c>
      <c r="CN9">
        <v>2</v>
      </c>
      <c r="CO9">
        <v>5</v>
      </c>
      <c r="CP9">
        <v>2.5</v>
      </c>
      <c r="CQ9">
        <v>3.5</v>
      </c>
      <c r="CR9">
        <v>5</v>
      </c>
      <c r="CS9">
        <v>5</v>
      </c>
      <c r="CT9">
        <v>2</v>
      </c>
      <c r="CU9">
        <v>5</v>
      </c>
      <c r="CV9">
        <v>4.5</v>
      </c>
      <c r="CW9">
        <v>1.5</v>
      </c>
    </row>
    <row r="10" spans="1:101">
      <c r="A10">
        <v>3525</v>
      </c>
      <c r="B10">
        <v>4</v>
      </c>
      <c r="C10">
        <v>4</v>
      </c>
      <c r="D10">
        <v>4.5</v>
      </c>
      <c r="E10">
        <v>3.5</v>
      </c>
      <c r="F10">
        <v>3</v>
      </c>
      <c r="G10">
        <v>3.5</v>
      </c>
      <c r="H10">
        <v>4</v>
      </c>
      <c r="I10">
        <v>3.5</v>
      </c>
      <c r="J10">
        <v>4.5</v>
      </c>
      <c r="K10">
        <v>4</v>
      </c>
      <c r="L10">
        <v>3.5</v>
      </c>
      <c r="M10">
        <v>4</v>
      </c>
      <c r="N10">
        <v>4</v>
      </c>
      <c r="O10">
        <v>3.5</v>
      </c>
      <c r="P10">
        <v>4</v>
      </c>
      <c r="Q10">
        <v>4</v>
      </c>
      <c r="R10">
        <v>4</v>
      </c>
      <c r="T10">
        <v>4.5</v>
      </c>
      <c r="U10">
        <v>2.5</v>
      </c>
      <c r="V10">
        <v>3.5</v>
      </c>
      <c r="W10">
        <v>3.5</v>
      </c>
      <c r="X10">
        <v>4</v>
      </c>
      <c r="Y10">
        <v>2.5</v>
      </c>
      <c r="Z10">
        <v>3.5</v>
      </c>
      <c r="AB10">
        <v>4</v>
      </c>
      <c r="AC10">
        <v>4.5</v>
      </c>
      <c r="AE10">
        <v>2.5</v>
      </c>
      <c r="AF10">
        <v>3.5</v>
      </c>
      <c r="AG10">
        <v>4.5</v>
      </c>
      <c r="AH10">
        <v>4.5</v>
      </c>
      <c r="AI10">
        <v>5</v>
      </c>
      <c r="AJ10">
        <v>3</v>
      </c>
      <c r="AK10">
        <v>4</v>
      </c>
      <c r="AL10">
        <v>2.5</v>
      </c>
      <c r="AM10">
        <v>3.5</v>
      </c>
      <c r="AN10">
        <v>5</v>
      </c>
      <c r="AO10">
        <v>4</v>
      </c>
      <c r="AP10">
        <v>4</v>
      </c>
      <c r="AQ10">
        <v>4</v>
      </c>
      <c r="AR10">
        <v>3</v>
      </c>
      <c r="AS10">
        <v>3</v>
      </c>
      <c r="AT10">
        <v>4.5</v>
      </c>
      <c r="AU10">
        <v>4.5</v>
      </c>
      <c r="AV10">
        <v>3.5</v>
      </c>
      <c r="AW10">
        <v>4</v>
      </c>
      <c r="AX10">
        <v>4</v>
      </c>
      <c r="AY10">
        <v>3.5</v>
      </c>
      <c r="AZ10">
        <v>3.5</v>
      </c>
      <c r="BA10">
        <v>4</v>
      </c>
      <c r="BB10">
        <v>3.5</v>
      </c>
      <c r="BC10">
        <v>4.5</v>
      </c>
      <c r="BD10">
        <v>3.5</v>
      </c>
      <c r="BF10">
        <v>4</v>
      </c>
      <c r="BG10">
        <v>3.5</v>
      </c>
      <c r="BH10">
        <v>3</v>
      </c>
      <c r="BI10">
        <v>4.5</v>
      </c>
      <c r="BJ10">
        <v>4.5</v>
      </c>
      <c r="BK10">
        <v>3.5</v>
      </c>
      <c r="BL10">
        <v>4</v>
      </c>
      <c r="BM10">
        <v>3.5</v>
      </c>
      <c r="BN10">
        <v>4.5</v>
      </c>
      <c r="BO10">
        <v>3.5</v>
      </c>
      <c r="BP10">
        <v>3.5</v>
      </c>
      <c r="BQ10">
        <v>3.5</v>
      </c>
      <c r="BR10">
        <v>3</v>
      </c>
      <c r="BS10">
        <v>4.5</v>
      </c>
      <c r="BT10">
        <v>4.5</v>
      </c>
      <c r="BU10">
        <v>3.5</v>
      </c>
      <c r="BV10">
        <v>3</v>
      </c>
      <c r="BW10">
        <v>4</v>
      </c>
      <c r="BX10">
        <v>3</v>
      </c>
      <c r="BY10">
        <v>3</v>
      </c>
      <c r="BZ10">
        <v>2.5</v>
      </c>
      <c r="CA10">
        <v>4</v>
      </c>
      <c r="CB10">
        <v>4</v>
      </c>
      <c r="CC10">
        <v>3.5</v>
      </c>
      <c r="CD10">
        <v>4</v>
      </c>
      <c r="CE10">
        <v>3</v>
      </c>
      <c r="CF10">
        <v>3.5</v>
      </c>
      <c r="CG10">
        <v>4</v>
      </c>
      <c r="CH10">
        <v>3.5</v>
      </c>
      <c r="CI10">
        <v>3.5</v>
      </c>
      <c r="CJ10">
        <v>2.5</v>
      </c>
      <c r="CK10">
        <v>3.5</v>
      </c>
      <c r="CL10">
        <v>3</v>
      </c>
      <c r="CM10">
        <v>4.5</v>
      </c>
      <c r="CN10">
        <v>4</v>
      </c>
      <c r="CO10">
        <v>4.5</v>
      </c>
      <c r="CP10">
        <v>3.5</v>
      </c>
      <c r="CQ10">
        <v>3.5</v>
      </c>
      <c r="CR10">
        <v>2.5</v>
      </c>
      <c r="CS10">
        <v>3.5</v>
      </c>
      <c r="CT10">
        <v>4</v>
      </c>
      <c r="CU10">
        <v>4</v>
      </c>
      <c r="CV10">
        <v>4</v>
      </c>
      <c r="CW10">
        <v>3</v>
      </c>
    </row>
    <row r="11" spans="1:101">
      <c r="A11">
        <v>4323</v>
      </c>
      <c r="B11">
        <v>5</v>
      </c>
      <c r="C11">
        <v>5</v>
      </c>
      <c r="D11">
        <v>5</v>
      </c>
      <c r="E11">
        <v>5</v>
      </c>
      <c r="F11">
        <v>4</v>
      </c>
      <c r="G11">
        <v>5</v>
      </c>
      <c r="H11">
        <v>5</v>
      </c>
      <c r="I11">
        <v>2</v>
      </c>
      <c r="J11">
        <v>3.5</v>
      </c>
      <c r="K11">
        <v>5</v>
      </c>
      <c r="L11">
        <v>4</v>
      </c>
      <c r="M11">
        <v>5</v>
      </c>
      <c r="O11">
        <v>5</v>
      </c>
      <c r="P11">
        <v>0.5</v>
      </c>
      <c r="Q11">
        <v>1</v>
      </c>
      <c r="R11">
        <v>0.5</v>
      </c>
      <c r="U11">
        <v>0.5</v>
      </c>
      <c r="V11">
        <v>4</v>
      </c>
      <c r="W11">
        <v>5</v>
      </c>
      <c r="X11">
        <v>5</v>
      </c>
      <c r="Y11">
        <v>4</v>
      </c>
      <c r="AA11">
        <v>5</v>
      </c>
      <c r="AC11">
        <v>5</v>
      </c>
      <c r="AE11">
        <v>5</v>
      </c>
      <c r="AF11">
        <v>4</v>
      </c>
      <c r="AG11">
        <v>5</v>
      </c>
      <c r="AH11">
        <v>5</v>
      </c>
      <c r="AI11">
        <v>3.5</v>
      </c>
      <c r="AJ11">
        <v>5</v>
      </c>
      <c r="AK11">
        <v>5</v>
      </c>
      <c r="AL11">
        <v>5</v>
      </c>
      <c r="AM11">
        <v>5</v>
      </c>
      <c r="AN11">
        <v>5</v>
      </c>
      <c r="AO11">
        <v>5</v>
      </c>
      <c r="AP11">
        <v>2.5</v>
      </c>
      <c r="AQ11">
        <v>5</v>
      </c>
      <c r="AR11">
        <v>5</v>
      </c>
      <c r="AS11">
        <v>4</v>
      </c>
      <c r="AT11">
        <v>5</v>
      </c>
      <c r="AU11">
        <v>4</v>
      </c>
      <c r="AW11">
        <v>5</v>
      </c>
      <c r="AX11">
        <v>5</v>
      </c>
      <c r="AY11">
        <v>5</v>
      </c>
      <c r="AZ11">
        <v>3.5</v>
      </c>
      <c r="BA11">
        <v>3</v>
      </c>
      <c r="BB11">
        <v>5</v>
      </c>
      <c r="BC11">
        <v>5</v>
      </c>
      <c r="BD11">
        <v>5</v>
      </c>
      <c r="BE11">
        <v>5</v>
      </c>
      <c r="BF11">
        <v>2.5</v>
      </c>
      <c r="BG11">
        <v>0.5</v>
      </c>
      <c r="BH11">
        <v>0.5</v>
      </c>
      <c r="BI11">
        <v>5</v>
      </c>
      <c r="BJ11">
        <v>5</v>
      </c>
      <c r="BK11">
        <v>3.5</v>
      </c>
      <c r="BM11">
        <v>5</v>
      </c>
      <c r="BN11">
        <v>5</v>
      </c>
      <c r="BO11">
        <v>1.5</v>
      </c>
      <c r="BQ11">
        <v>3</v>
      </c>
      <c r="BR11">
        <v>4</v>
      </c>
      <c r="BS11">
        <v>3.5</v>
      </c>
      <c r="BT11">
        <v>4</v>
      </c>
      <c r="BU11">
        <v>3.5</v>
      </c>
      <c r="BV11">
        <v>5</v>
      </c>
      <c r="BW11">
        <v>5</v>
      </c>
      <c r="BX11">
        <v>3</v>
      </c>
      <c r="BY11">
        <v>5</v>
      </c>
      <c r="BZ11">
        <v>3</v>
      </c>
      <c r="CA11">
        <v>5</v>
      </c>
      <c r="CB11">
        <v>5</v>
      </c>
      <c r="CC11">
        <v>5</v>
      </c>
      <c r="CD11">
        <v>3.5</v>
      </c>
      <c r="CE11">
        <v>1</v>
      </c>
      <c r="CI11">
        <v>5</v>
      </c>
      <c r="CJ11">
        <v>5</v>
      </c>
      <c r="CK11">
        <v>3.5</v>
      </c>
      <c r="CN11">
        <v>5</v>
      </c>
      <c r="CO11">
        <v>4</v>
      </c>
      <c r="CP11">
        <v>3.5</v>
      </c>
      <c r="CR11">
        <v>3</v>
      </c>
      <c r="CS11">
        <v>4</v>
      </c>
      <c r="CT11">
        <v>3</v>
      </c>
      <c r="CU11">
        <v>5</v>
      </c>
      <c r="CV11">
        <v>5</v>
      </c>
      <c r="CW11">
        <v>2</v>
      </c>
    </row>
    <row r="12" spans="1:101">
      <c r="A12">
        <v>3617</v>
      </c>
      <c r="D12">
        <v>5</v>
      </c>
      <c r="E12">
        <v>3.5</v>
      </c>
      <c r="F12">
        <v>4</v>
      </c>
      <c r="G12">
        <v>4</v>
      </c>
      <c r="J12">
        <v>3.5</v>
      </c>
      <c r="L12">
        <v>5</v>
      </c>
      <c r="U12">
        <v>3.5</v>
      </c>
      <c r="W12">
        <v>4</v>
      </c>
      <c r="X12">
        <v>4.5</v>
      </c>
      <c r="AC12">
        <v>5</v>
      </c>
      <c r="AE12">
        <v>4.5</v>
      </c>
      <c r="AF12">
        <v>3</v>
      </c>
      <c r="AI12">
        <v>5</v>
      </c>
      <c r="AJ12">
        <v>4</v>
      </c>
      <c r="AK12">
        <v>4.5</v>
      </c>
      <c r="AL12">
        <v>3.5</v>
      </c>
      <c r="AN12">
        <v>4.5</v>
      </c>
      <c r="AO12">
        <v>5</v>
      </c>
      <c r="AP12">
        <v>3</v>
      </c>
      <c r="AQ12">
        <v>3</v>
      </c>
      <c r="AR12">
        <v>4.5</v>
      </c>
      <c r="AS12">
        <v>4.5</v>
      </c>
      <c r="AW12">
        <v>3.5</v>
      </c>
      <c r="AZ12">
        <v>4</v>
      </c>
      <c r="BA12">
        <v>4</v>
      </c>
      <c r="BB12">
        <v>3.5</v>
      </c>
      <c r="BC12">
        <v>4</v>
      </c>
      <c r="BG12">
        <v>4</v>
      </c>
      <c r="BH12">
        <v>4.5</v>
      </c>
      <c r="BI12">
        <v>3.5</v>
      </c>
      <c r="BK12">
        <v>3</v>
      </c>
      <c r="BO12">
        <v>4.5</v>
      </c>
      <c r="BP12">
        <v>4.5</v>
      </c>
      <c r="BS12">
        <v>5</v>
      </c>
      <c r="BT12">
        <v>4</v>
      </c>
      <c r="BU12">
        <v>3.5</v>
      </c>
      <c r="BV12">
        <v>4.5</v>
      </c>
      <c r="BW12">
        <v>3.5</v>
      </c>
      <c r="BX12">
        <v>4</v>
      </c>
      <c r="BZ12">
        <v>4</v>
      </c>
      <c r="CG12">
        <v>4</v>
      </c>
      <c r="CH12">
        <v>3.5</v>
      </c>
      <c r="CJ12">
        <v>3</v>
      </c>
      <c r="CM12">
        <v>5</v>
      </c>
      <c r="CO12">
        <v>4.5</v>
      </c>
      <c r="CR12">
        <v>4.5</v>
      </c>
    </row>
    <row r="13" spans="1:101">
      <c r="A13">
        <v>4360</v>
      </c>
      <c r="B13">
        <v>4</v>
      </c>
      <c r="C13">
        <v>4</v>
      </c>
      <c r="D13">
        <v>4.5</v>
      </c>
      <c r="E13">
        <v>5</v>
      </c>
      <c r="F13">
        <v>4.5</v>
      </c>
      <c r="G13">
        <v>4</v>
      </c>
      <c r="H13">
        <v>3</v>
      </c>
      <c r="J13">
        <v>4</v>
      </c>
      <c r="K13">
        <v>4.5</v>
      </c>
      <c r="L13">
        <v>3</v>
      </c>
      <c r="M13">
        <v>3.5</v>
      </c>
      <c r="O13">
        <v>4.5</v>
      </c>
      <c r="P13">
        <v>3</v>
      </c>
      <c r="Q13">
        <v>4</v>
      </c>
      <c r="R13">
        <v>3</v>
      </c>
      <c r="W13">
        <v>5</v>
      </c>
      <c r="X13">
        <v>5</v>
      </c>
      <c r="Z13">
        <v>4.5</v>
      </c>
      <c r="AB13">
        <v>1</v>
      </c>
      <c r="AC13">
        <v>4</v>
      </c>
      <c r="AE13">
        <v>4</v>
      </c>
      <c r="AF13">
        <v>5</v>
      </c>
      <c r="AG13">
        <v>3</v>
      </c>
      <c r="AL13">
        <v>5</v>
      </c>
      <c r="AM13">
        <v>4</v>
      </c>
      <c r="AN13">
        <v>4.5</v>
      </c>
      <c r="AO13">
        <v>4</v>
      </c>
      <c r="AQ13">
        <v>4.5</v>
      </c>
      <c r="AR13">
        <v>3</v>
      </c>
      <c r="AS13">
        <v>3</v>
      </c>
      <c r="AT13">
        <v>4</v>
      </c>
      <c r="AU13">
        <v>2</v>
      </c>
      <c r="AV13">
        <v>3.5</v>
      </c>
      <c r="AW13">
        <v>4.5</v>
      </c>
      <c r="AY13">
        <v>4.5</v>
      </c>
      <c r="BB13">
        <v>4</v>
      </c>
      <c r="BD13">
        <v>5</v>
      </c>
      <c r="BG13">
        <v>4.5</v>
      </c>
      <c r="BH13">
        <v>4</v>
      </c>
      <c r="BI13">
        <v>4</v>
      </c>
      <c r="BJ13">
        <v>3.5</v>
      </c>
      <c r="BK13">
        <v>2.5</v>
      </c>
      <c r="BL13">
        <v>1.5</v>
      </c>
      <c r="BM13">
        <v>3</v>
      </c>
      <c r="BO13">
        <v>3</v>
      </c>
      <c r="BP13">
        <v>3</v>
      </c>
      <c r="BQ13">
        <v>4</v>
      </c>
      <c r="BR13">
        <v>2</v>
      </c>
      <c r="BS13">
        <v>3.5</v>
      </c>
      <c r="BW13">
        <v>5</v>
      </c>
      <c r="BY13">
        <v>4</v>
      </c>
      <c r="CA13">
        <v>4</v>
      </c>
      <c r="CB13">
        <v>4</v>
      </c>
      <c r="CC13">
        <v>5</v>
      </c>
      <c r="CI13">
        <v>2.5</v>
      </c>
      <c r="CJ13">
        <v>5</v>
      </c>
      <c r="CK13">
        <v>4</v>
      </c>
      <c r="CM13">
        <v>4</v>
      </c>
      <c r="CN13">
        <v>4</v>
      </c>
      <c r="CO13">
        <v>4.5</v>
      </c>
      <c r="CS13">
        <v>4.5</v>
      </c>
      <c r="CT13">
        <v>4</v>
      </c>
      <c r="CU13">
        <v>4</v>
      </c>
      <c r="CV13">
        <v>4.5</v>
      </c>
    </row>
    <row r="14" spans="1:101">
      <c r="A14">
        <v>2756</v>
      </c>
      <c r="C14">
        <v>5</v>
      </c>
      <c r="D14">
        <v>4.5</v>
      </c>
      <c r="E14">
        <v>3.5</v>
      </c>
      <c r="F14">
        <v>4</v>
      </c>
      <c r="G14">
        <v>4</v>
      </c>
      <c r="J14">
        <v>4</v>
      </c>
      <c r="L14">
        <v>5</v>
      </c>
      <c r="M14">
        <v>4</v>
      </c>
      <c r="N14">
        <v>4</v>
      </c>
      <c r="O14">
        <v>3</v>
      </c>
      <c r="P14">
        <v>4</v>
      </c>
      <c r="Q14">
        <v>5</v>
      </c>
      <c r="R14">
        <v>4</v>
      </c>
      <c r="U14">
        <v>3.5</v>
      </c>
      <c r="W14">
        <v>4</v>
      </c>
      <c r="X14">
        <v>4.5</v>
      </c>
      <c r="Y14">
        <v>2.5</v>
      </c>
      <c r="Z14">
        <v>2.5</v>
      </c>
      <c r="AB14">
        <v>4</v>
      </c>
      <c r="AC14">
        <v>3</v>
      </c>
      <c r="AE14">
        <v>3</v>
      </c>
      <c r="AF14">
        <v>4</v>
      </c>
      <c r="AG14">
        <v>4</v>
      </c>
      <c r="AI14">
        <v>3.5</v>
      </c>
      <c r="AK14">
        <v>3</v>
      </c>
      <c r="AL14">
        <v>4</v>
      </c>
      <c r="AM14">
        <v>3</v>
      </c>
      <c r="AN14">
        <v>3</v>
      </c>
      <c r="AO14">
        <v>3</v>
      </c>
      <c r="AP14">
        <v>4</v>
      </c>
      <c r="AQ14">
        <v>3.5</v>
      </c>
      <c r="AR14">
        <v>4</v>
      </c>
      <c r="AS14">
        <v>3.5</v>
      </c>
      <c r="AT14">
        <v>4</v>
      </c>
      <c r="AW14">
        <v>4</v>
      </c>
      <c r="AX14">
        <v>3.5</v>
      </c>
      <c r="AY14">
        <v>4</v>
      </c>
      <c r="AZ14">
        <v>4</v>
      </c>
      <c r="BA14">
        <v>2.5</v>
      </c>
      <c r="BB14">
        <v>2.5</v>
      </c>
      <c r="BC14">
        <v>4</v>
      </c>
      <c r="BD14">
        <v>4.5</v>
      </c>
      <c r="BF14">
        <v>3</v>
      </c>
      <c r="BG14">
        <v>5</v>
      </c>
      <c r="BH14">
        <v>5</v>
      </c>
      <c r="BI14">
        <v>4.5</v>
      </c>
      <c r="BJ14">
        <v>3</v>
      </c>
      <c r="BK14">
        <v>3</v>
      </c>
      <c r="BL14">
        <v>2.5</v>
      </c>
      <c r="BM14">
        <v>4</v>
      </c>
      <c r="BN14">
        <v>4</v>
      </c>
      <c r="BO14">
        <v>5</v>
      </c>
      <c r="BP14">
        <v>4</v>
      </c>
      <c r="BQ14">
        <v>3</v>
      </c>
      <c r="BS14">
        <v>5</v>
      </c>
      <c r="BV14">
        <v>3.5</v>
      </c>
      <c r="BW14">
        <v>5</v>
      </c>
      <c r="BX14">
        <v>4</v>
      </c>
      <c r="BY14">
        <v>4</v>
      </c>
      <c r="BZ14">
        <v>3.5</v>
      </c>
      <c r="CD14">
        <v>3</v>
      </c>
      <c r="CE14">
        <v>4.5</v>
      </c>
      <c r="CG14">
        <v>4</v>
      </c>
      <c r="CH14">
        <v>4</v>
      </c>
      <c r="CI14">
        <v>4</v>
      </c>
      <c r="CJ14">
        <v>4</v>
      </c>
      <c r="CK14">
        <v>3</v>
      </c>
      <c r="CM14">
        <v>4</v>
      </c>
      <c r="CO14">
        <v>4</v>
      </c>
      <c r="CP14">
        <v>3.5</v>
      </c>
      <c r="CQ14">
        <v>2.5</v>
      </c>
      <c r="CR14">
        <v>3.5</v>
      </c>
      <c r="CS14">
        <v>4</v>
      </c>
      <c r="CT14">
        <v>3</v>
      </c>
      <c r="CU14">
        <v>3.5</v>
      </c>
      <c r="CV14">
        <v>3.5</v>
      </c>
      <c r="CW14">
        <v>4</v>
      </c>
    </row>
    <row r="15" spans="1:101">
      <c r="A15">
        <v>89</v>
      </c>
      <c r="B15">
        <v>4</v>
      </c>
      <c r="C15">
        <v>4.5</v>
      </c>
      <c r="D15">
        <v>5</v>
      </c>
      <c r="G15">
        <v>5</v>
      </c>
      <c r="H15">
        <v>5</v>
      </c>
      <c r="M15">
        <v>5</v>
      </c>
      <c r="O15">
        <v>3.5</v>
      </c>
      <c r="T15">
        <v>4.5</v>
      </c>
      <c r="W15">
        <v>5</v>
      </c>
      <c r="X15">
        <v>5</v>
      </c>
      <c r="Z15">
        <v>3</v>
      </c>
      <c r="AA15">
        <v>5</v>
      </c>
      <c r="AC15">
        <v>5</v>
      </c>
      <c r="AF15">
        <v>4</v>
      </c>
      <c r="AH15">
        <v>4.5</v>
      </c>
      <c r="AI15">
        <v>4.5</v>
      </c>
      <c r="AK15">
        <v>5</v>
      </c>
      <c r="AL15">
        <v>4</v>
      </c>
      <c r="AO15">
        <v>5</v>
      </c>
      <c r="AQ15">
        <v>5</v>
      </c>
      <c r="AR15">
        <v>3.5</v>
      </c>
      <c r="AV15">
        <v>5</v>
      </c>
      <c r="AX15">
        <v>5</v>
      </c>
      <c r="AY15">
        <v>4</v>
      </c>
      <c r="AZ15">
        <v>4.5</v>
      </c>
      <c r="BA15">
        <v>3.5</v>
      </c>
      <c r="BB15">
        <v>3</v>
      </c>
      <c r="BE15">
        <v>5</v>
      </c>
      <c r="BH15">
        <v>4</v>
      </c>
      <c r="BI15">
        <v>5</v>
      </c>
      <c r="BK15">
        <v>4.5</v>
      </c>
      <c r="BO15">
        <v>3.5</v>
      </c>
      <c r="BS15">
        <v>5</v>
      </c>
      <c r="BT15">
        <v>4.5</v>
      </c>
      <c r="CA15">
        <v>4</v>
      </c>
      <c r="CB15">
        <v>4</v>
      </c>
      <c r="CC15">
        <v>3</v>
      </c>
      <c r="CG15">
        <v>4</v>
      </c>
      <c r="CM15">
        <v>5</v>
      </c>
    </row>
    <row r="16" spans="1:101">
      <c r="A16">
        <v>442</v>
      </c>
      <c r="B16">
        <v>3</v>
      </c>
      <c r="D16">
        <v>3</v>
      </c>
      <c r="E16">
        <v>4</v>
      </c>
      <c r="F16">
        <v>1</v>
      </c>
      <c r="G16">
        <v>5</v>
      </c>
      <c r="H16">
        <v>3</v>
      </c>
      <c r="I16">
        <v>2</v>
      </c>
      <c r="J16">
        <v>4</v>
      </c>
      <c r="K16">
        <v>5</v>
      </c>
      <c r="L16">
        <v>4</v>
      </c>
      <c r="M16">
        <v>5</v>
      </c>
      <c r="P16">
        <v>5</v>
      </c>
      <c r="Q16">
        <v>5</v>
      </c>
      <c r="R16">
        <v>5</v>
      </c>
      <c r="T16">
        <v>3</v>
      </c>
      <c r="V16">
        <v>3</v>
      </c>
      <c r="W16">
        <v>3</v>
      </c>
      <c r="Y16">
        <v>5</v>
      </c>
      <c r="Z16">
        <v>3</v>
      </c>
      <c r="AA16">
        <v>4</v>
      </c>
      <c r="AB16">
        <v>4</v>
      </c>
      <c r="AC16">
        <v>4</v>
      </c>
      <c r="AE16">
        <v>3</v>
      </c>
      <c r="AF16">
        <v>3</v>
      </c>
      <c r="AG16">
        <v>4</v>
      </c>
      <c r="AJ16">
        <v>4</v>
      </c>
      <c r="AK16">
        <v>4</v>
      </c>
      <c r="AL16">
        <v>5</v>
      </c>
      <c r="AM16">
        <v>3</v>
      </c>
      <c r="AN16">
        <v>4</v>
      </c>
      <c r="AO16">
        <v>4</v>
      </c>
      <c r="AQ16">
        <v>4</v>
      </c>
      <c r="AR16">
        <v>3</v>
      </c>
      <c r="AS16">
        <v>2</v>
      </c>
      <c r="AT16">
        <v>4</v>
      </c>
      <c r="AW16">
        <v>4</v>
      </c>
      <c r="AY16">
        <v>4</v>
      </c>
      <c r="AZ16">
        <v>5</v>
      </c>
      <c r="BA16">
        <v>5</v>
      </c>
      <c r="BB16">
        <v>2</v>
      </c>
      <c r="BE16">
        <v>5</v>
      </c>
      <c r="BG16">
        <v>4</v>
      </c>
      <c r="BH16">
        <v>3</v>
      </c>
      <c r="BI16">
        <v>5</v>
      </c>
      <c r="BJ16">
        <v>4</v>
      </c>
      <c r="BK16">
        <v>3</v>
      </c>
      <c r="BN16">
        <v>3</v>
      </c>
      <c r="BO16">
        <v>3</v>
      </c>
      <c r="BP16">
        <v>3</v>
      </c>
      <c r="BR16">
        <v>1</v>
      </c>
      <c r="BS16">
        <v>2</v>
      </c>
      <c r="BU16">
        <v>4</v>
      </c>
      <c r="BV16">
        <v>4</v>
      </c>
      <c r="BW16">
        <v>4</v>
      </c>
      <c r="BX16">
        <v>4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5</v>
      </c>
      <c r="CG16">
        <v>5</v>
      </c>
      <c r="CH16">
        <v>5</v>
      </c>
      <c r="CI16">
        <v>1</v>
      </c>
      <c r="CL16">
        <v>3</v>
      </c>
      <c r="CM16">
        <v>3</v>
      </c>
      <c r="CO16">
        <v>3</v>
      </c>
      <c r="CR16">
        <v>2</v>
      </c>
      <c r="CU16">
        <v>4</v>
      </c>
      <c r="CV16">
        <v>4</v>
      </c>
    </row>
    <row r="17" spans="1:101">
      <c r="A17">
        <v>3556</v>
      </c>
      <c r="B17">
        <v>4</v>
      </c>
      <c r="C17">
        <v>4</v>
      </c>
      <c r="D17">
        <v>4</v>
      </c>
      <c r="E17">
        <v>4</v>
      </c>
      <c r="F17">
        <v>3</v>
      </c>
      <c r="G17">
        <v>5</v>
      </c>
      <c r="K17">
        <v>4</v>
      </c>
      <c r="L17">
        <v>3.5</v>
      </c>
      <c r="M17">
        <v>4</v>
      </c>
      <c r="O17">
        <v>3.5</v>
      </c>
      <c r="P17">
        <v>3.5</v>
      </c>
      <c r="Q17">
        <v>3</v>
      </c>
      <c r="R17">
        <v>3.5</v>
      </c>
      <c r="S17">
        <v>4.5</v>
      </c>
      <c r="U17">
        <v>4.5</v>
      </c>
      <c r="V17">
        <v>4</v>
      </c>
      <c r="X17">
        <v>3.5</v>
      </c>
      <c r="Y17">
        <v>3.5</v>
      </c>
      <c r="AB17">
        <v>3.5</v>
      </c>
      <c r="AC17">
        <v>5</v>
      </c>
      <c r="AE17">
        <v>2.5</v>
      </c>
      <c r="AF17">
        <v>3.5</v>
      </c>
      <c r="AG17">
        <v>4</v>
      </c>
      <c r="AH17">
        <v>5</v>
      </c>
      <c r="AJ17">
        <v>1.5</v>
      </c>
      <c r="AK17">
        <v>3.5</v>
      </c>
      <c r="AL17">
        <v>4.5</v>
      </c>
      <c r="AM17">
        <v>3</v>
      </c>
      <c r="AN17">
        <v>5</v>
      </c>
      <c r="AO17">
        <v>3.5</v>
      </c>
      <c r="AP17">
        <v>4.5</v>
      </c>
      <c r="AQ17">
        <v>3.5</v>
      </c>
      <c r="AR17">
        <v>2.5</v>
      </c>
      <c r="AS17">
        <v>3</v>
      </c>
      <c r="AT17">
        <v>4</v>
      </c>
      <c r="AU17">
        <v>4.5</v>
      </c>
      <c r="AW17">
        <v>4.5</v>
      </c>
      <c r="AX17">
        <v>4.5</v>
      </c>
      <c r="AY17">
        <v>3</v>
      </c>
      <c r="AZ17">
        <v>3.5</v>
      </c>
      <c r="BA17">
        <v>4</v>
      </c>
      <c r="BB17">
        <v>3</v>
      </c>
      <c r="BD17">
        <v>4</v>
      </c>
      <c r="BF17">
        <v>3.5</v>
      </c>
      <c r="BG17">
        <v>3</v>
      </c>
      <c r="BH17">
        <v>4</v>
      </c>
      <c r="BI17">
        <v>4.5</v>
      </c>
      <c r="BJ17">
        <v>3.5</v>
      </c>
      <c r="BM17">
        <v>3.5</v>
      </c>
      <c r="BO17">
        <v>4.5</v>
      </c>
      <c r="BP17">
        <v>4</v>
      </c>
      <c r="BQ17">
        <v>3.5</v>
      </c>
      <c r="BR17">
        <v>2.5</v>
      </c>
      <c r="BS17">
        <v>4</v>
      </c>
      <c r="BT17">
        <v>4.5</v>
      </c>
      <c r="BU17">
        <v>2.5</v>
      </c>
      <c r="BV17">
        <v>3</v>
      </c>
      <c r="BX17">
        <v>3.5</v>
      </c>
      <c r="BY17">
        <v>3</v>
      </c>
      <c r="BZ17">
        <v>3</v>
      </c>
      <c r="CA17">
        <v>3.5</v>
      </c>
      <c r="CB17">
        <v>3</v>
      </c>
      <c r="CC17">
        <v>4</v>
      </c>
      <c r="CD17">
        <v>3.5</v>
      </c>
      <c r="CE17">
        <v>4</v>
      </c>
      <c r="CF17">
        <v>3</v>
      </c>
      <c r="CG17">
        <v>4</v>
      </c>
      <c r="CH17">
        <v>3.5</v>
      </c>
      <c r="CJ17">
        <v>2</v>
      </c>
      <c r="CL17">
        <v>3</v>
      </c>
      <c r="CM17">
        <v>3.5</v>
      </c>
      <c r="CN17">
        <v>1.5</v>
      </c>
      <c r="CO17">
        <v>5</v>
      </c>
      <c r="CR17">
        <v>3</v>
      </c>
      <c r="CS17">
        <v>3.5</v>
      </c>
      <c r="CT17">
        <v>4</v>
      </c>
      <c r="CU17">
        <v>3.5</v>
      </c>
      <c r="CV17">
        <v>3.5</v>
      </c>
    </row>
    <row r="18" spans="1:101">
      <c r="A18">
        <v>5261</v>
      </c>
      <c r="D18">
        <v>5</v>
      </c>
      <c r="F18">
        <v>1.5</v>
      </c>
      <c r="G18">
        <v>0.5</v>
      </c>
      <c r="I18">
        <v>4</v>
      </c>
      <c r="J18">
        <v>5</v>
      </c>
      <c r="L18">
        <v>3.5</v>
      </c>
      <c r="M18">
        <v>5</v>
      </c>
      <c r="N18">
        <v>3.5</v>
      </c>
      <c r="Q18">
        <v>1</v>
      </c>
      <c r="T18">
        <v>3.5</v>
      </c>
      <c r="W18">
        <v>4.5</v>
      </c>
      <c r="X18">
        <v>3.5</v>
      </c>
      <c r="Y18">
        <v>3</v>
      </c>
      <c r="Z18">
        <v>3</v>
      </c>
      <c r="AA18">
        <v>4</v>
      </c>
      <c r="AE18">
        <v>4</v>
      </c>
      <c r="AF18">
        <v>4.5</v>
      </c>
      <c r="AG18">
        <v>4.5</v>
      </c>
      <c r="AI18">
        <v>4</v>
      </c>
      <c r="AJ18">
        <v>3.5</v>
      </c>
      <c r="AK18">
        <v>3.5</v>
      </c>
      <c r="AL18">
        <v>0.5</v>
      </c>
      <c r="AM18">
        <v>2</v>
      </c>
      <c r="AN18">
        <v>2.5</v>
      </c>
      <c r="AQ18">
        <v>4.5</v>
      </c>
      <c r="AR18">
        <v>1</v>
      </c>
      <c r="AS18">
        <v>1</v>
      </c>
      <c r="AV18">
        <v>3.5</v>
      </c>
      <c r="AX18">
        <v>2</v>
      </c>
      <c r="AY18">
        <v>1.5</v>
      </c>
      <c r="AZ18">
        <v>5</v>
      </c>
      <c r="BA18">
        <v>3</v>
      </c>
      <c r="BB18">
        <v>4.5</v>
      </c>
      <c r="BD18">
        <v>4</v>
      </c>
      <c r="BE18">
        <v>3.5</v>
      </c>
      <c r="BH18">
        <v>0.5</v>
      </c>
      <c r="BI18">
        <v>3</v>
      </c>
      <c r="BJ18">
        <v>4</v>
      </c>
      <c r="BK18">
        <v>4.5</v>
      </c>
      <c r="BN18">
        <v>5</v>
      </c>
      <c r="BO18">
        <v>2</v>
      </c>
      <c r="BP18">
        <v>1.5</v>
      </c>
      <c r="BR18">
        <v>2.5</v>
      </c>
      <c r="BS18">
        <v>2</v>
      </c>
      <c r="BT18">
        <v>5</v>
      </c>
      <c r="BU18">
        <v>2</v>
      </c>
      <c r="BW18">
        <v>5</v>
      </c>
      <c r="BX18">
        <v>5</v>
      </c>
      <c r="CA18">
        <v>1</v>
      </c>
      <c r="CG18">
        <v>0.5</v>
      </c>
      <c r="CH18">
        <v>0.5</v>
      </c>
      <c r="CI18">
        <v>1</v>
      </c>
      <c r="CL18">
        <v>3</v>
      </c>
      <c r="CN18">
        <v>0.5</v>
      </c>
      <c r="CO18">
        <v>4</v>
      </c>
      <c r="CS18">
        <v>0.5</v>
      </c>
    </row>
    <row r="19" spans="1:101">
      <c r="A19">
        <v>2492</v>
      </c>
      <c r="B19">
        <v>4.5</v>
      </c>
      <c r="C19">
        <v>3.5</v>
      </c>
      <c r="D19">
        <v>3.5</v>
      </c>
      <c r="E19">
        <v>3.5</v>
      </c>
      <c r="F19">
        <v>4</v>
      </c>
      <c r="G19">
        <v>4</v>
      </c>
      <c r="I19">
        <v>4</v>
      </c>
      <c r="J19">
        <v>4</v>
      </c>
      <c r="K19">
        <v>5</v>
      </c>
      <c r="L19">
        <v>5</v>
      </c>
      <c r="M19">
        <v>3.5</v>
      </c>
      <c r="O19">
        <v>4</v>
      </c>
      <c r="P19">
        <v>3.5</v>
      </c>
      <c r="Q19">
        <v>4</v>
      </c>
      <c r="R19">
        <v>5</v>
      </c>
      <c r="U19">
        <v>3.5</v>
      </c>
      <c r="V19">
        <v>4</v>
      </c>
      <c r="W19">
        <v>5</v>
      </c>
      <c r="X19">
        <v>3.5</v>
      </c>
      <c r="Y19">
        <v>4</v>
      </c>
      <c r="Z19">
        <v>1.5</v>
      </c>
      <c r="AA19">
        <v>3</v>
      </c>
      <c r="AB19">
        <v>4.5</v>
      </c>
      <c r="AE19">
        <v>2.5</v>
      </c>
      <c r="AF19">
        <v>4</v>
      </c>
      <c r="AG19">
        <v>1.5</v>
      </c>
      <c r="AI19">
        <v>3</v>
      </c>
      <c r="AJ19">
        <v>2.5</v>
      </c>
      <c r="AK19">
        <v>3</v>
      </c>
      <c r="AL19">
        <v>3</v>
      </c>
      <c r="AM19">
        <v>1.5</v>
      </c>
      <c r="AR19">
        <v>3</v>
      </c>
      <c r="AS19">
        <v>3.5</v>
      </c>
      <c r="AT19">
        <v>4</v>
      </c>
      <c r="AU19">
        <v>4</v>
      </c>
      <c r="AV19">
        <v>4</v>
      </c>
      <c r="AW19">
        <v>3</v>
      </c>
      <c r="AX19">
        <v>3.5</v>
      </c>
      <c r="AY19">
        <v>3</v>
      </c>
      <c r="AZ19">
        <v>4</v>
      </c>
      <c r="BA19">
        <v>2</v>
      </c>
      <c r="BB19">
        <v>4</v>
      </c>
      <c r="BF19">
        <v>4.5</v>
      </c>
      <c r="BG19">
        <v>3.5</v>
      </c>
      <c r="BH19">
        <v>3</v>
      </c>
      <c r="BI19">
        <v>3</v>
      </c>
      <c r="BJ19">
        <v>4</v>
      </c>
      <c r="BM19">
        <v>2.5</v>
      </c>
      <c r="BO19">
        <v>3.5</v>
      </c>
      <c r="BP19">
        <v>1.5</v>
      </c>
      <c r="BQ19">
        <v>2.5</v>
      </c>
      <c r="BR19">
        <v>2.5</v>
      </c>
      <c r="BT19">
        <v>4</v>
      </c>
      <c r="BU19">
        <v>4</v>
      </c>
      <c r="BV19">
        <v>3</v>
      </c>
      <c r="BX19">
        <v>5</v>
      </c>
      <c r="BZ19">
        <v>4.5</v>
      </c>
      <c r="CA19">
        <v>5</v>
      </c>
      <c r="CB19">
        <v>3.5</v>
      </c>
      <c r="CC19">
        <v>1.5</v>
      </c>
      <c r="CE19">
        <v>2.5</v>
      </c>
      <c r="CF19">
        <v>4</v>
      </c>
      <c r="CG19">
        <v>3.5</v>
      </c>
      <c r="CH19">
        <v>3.5</v>
      </c>
      <c r="CI19">
        <v>1</v>
      </c>
      <c r="CJ19">
        <v>1</v>
      </c>
      <c r="CK19">
        <v>4</v>
      </c>
      <c r="CO19">
        <v>4</v>
      </c>
      <c r="CP19">
        <v>3</v>
      </c>
      <c r="CR19">
        <v>3.5</v>
      </c>
      <c r="CS19">
        <v>5</v>
      </c>
      <c r="CT19">
        <v>4</v>
      </c>
      <c r="CU19">
        <v>3</v>
      </c>
      <c r="CV19">
        <v>2</v>
      </c>
      <c r="CW19">
        <v>4</v>
      </c>
    </row>
    <row r="20" spans="1:101">
      <c r="A20">
        <v>5062</v>
      </c>
      <c r="B20">
        <v>4</v>
      </c>
      <c r="C20">
        <v>4</v>
      </c>
      <c r="D20">
        <v>4.5</v>
      </c>
      <c r="E20">
        <v>4.5</v>
      </c>
      <c r="F20">
        <v>4</v>
      </c>
      <c r="G20">
        <v>4</v>
      </c>
      <c r="H20">
        <v>4</v>
      </c>
      <c r="J20">
        <v>4</v>
      </c>
      <c r="K20">
        <v>4</v>
      </c>
      <c r="L20">
        <v>4</v>
      </c>
      <c r="M20">
        <v>4.5</v>
      </c>
      <c r="N20">
        <v>4</v>
      </c>
      <c r="P20">
        <v>4.5</v>
      </c>
      <c r="Q20">
        <v>4.5</v>
      </c>
      <c r="R20">
        <v>5</v>
      </c>
      <c r="S20">
        <v>4</v>
      </c>
      <c r="T20">
        <v>4.5</v>
      </c>
      <c r="U20">
        <v>3.5</v>
      </c>
      <c r="V20">
        <v>4.5</v>
      </c>
      <c r="W20">
        <v>4.5</v>
      </c>
      <c r="X20">
        <v>4.5</v>
      </c>
      <c r="Y20">
        <v>4</v>
      </c>
      <c r="Z20">
        <v>4</v>
      </c>
      <c r="AA20">
        <v>4</v>
      </c>
      <c r="AD20">
        <v>3.5</v>
      </c>
      <c r="AI20">
        <v>4.5</v>
      </c>
      <c r="AJ20">
        <v>3.5</v>
      </c>
      <c r="AK20">
        <v>4</v>
      </c>
      <c r="AL20">
        <v>3.5</v>
      </c>
      <c r="AO20">
        <v>4.5</v>
      </c>
      <c r="AQ20">
        <v>5</v>
      </c>
      <c r="AS20">
        <v>3.5</v>
      </c>
      <c r="AT20">
        <v>3.5</v>
      </c>
      <c r="AV20">
        <v>4</v>
      </c>
      <c r="AW20">
        <v>3.5</v>
      </c>
      <c r="AX20">
        <v>3.5</v>
      </c>
      <c r="AY20">
        <v>3.5</v>
      </c>
      <c r="AZ20">
        <v>4.5</v>
      </c>
      <c r="BA20">
        <v>3</v>
      </c>
      <c r="BB20">
        <v>3.5</v>
      </c>
      <c r="BC20">
        <v>3.5</v>
      </c>
      <c r="BD20">
        <v>4</v>
      </c>
      <c r="BF20">
        <v>3.5</v>
      </c>
      <c r="BG20">
        <v>2</v>
      </c>
      <c r="BH20">
        <v>2</v>
      </c>
      <c r="BI20">
        <v>4.5</v>
      </c>
      <c r="BM20">
        <v>3.5</v>
      </c>
      <c r="BO20">
        <v>3.5</v>
      </c>
      <c r="BQ20">
        <v>3.5</v>
      </c>
      <c r="BR20">
        <v>4</v>
      </c>
      <c r="BT20">
        <v>3.5</v>
      </c>
      <c r="BU20">
        <v>4</v>
      </c>
      <c r="BV20">
        <v>3.5</v>
      </c>
      <c r="BX20">
        <v>4</v>
      </c>
      <c r="BY20">
        <v>4</v>
      </c>
      <c r="BZ20">
        <v>3.5</v>
      </c>
      <c r="CA20">
        <v>4.5</v>
      </c>
      <c r="CB20">
        <v>4.5</v>
      </c>
      <c r="CC20">
        <v>3</v>
      </c>
      <c r="CG20">
        <v>4</v>
      </c>
      <c r="CH20">
        <v>4</v>
      </c>
      <c r="CJ20">
        <v>3.5</v>
      </c>
      <c r="CL20">
        <v>3.5</v>
      </c>
      <c r="CN20">
        <v>4</v>
      </c>
      <c r="CS20">
        <v>3.5</v>
      </c>
      <c r="CT20">
        <v>2</v>
      </c>
      <c r="CU20">
        <v>4</v>
      </c>
    </row>
    <row r="21" spans="1:101">
      <c r="A21">
        <v>2486</v>
      </c>
      <c r="B21">
        <v>3.5</v>
      </c>
      <c r="C21">
        <v>2</v>
      </c>
      <c r="D21">
        <v>4.5</v>
      </c>
      <c r="E21">
        <v>3.5</v>
      </c>
      <c r="F21">
        <v>2.5</v>
      </c>
      <c r="G21">
        <v>4.5</v>
      </c>
      <c r="H21">
        <v>3</v>
      </c>
      <c r="I21">
        <v>3.5</v>
      </c>
      <c r="J21">
        <v>4.5</v>
      </c>
      <c r="K21">
        <v>4.5</v>
      </c>
      <c r="L21">
        <v>2</v>
      </c>
      <c r="M21">
        <v>4.5</v>
      </c>
      <c r="N21">
        <v>3</v>
      </c>
      <c r="O21">
        <v>2.5</v>
      </c>
      <c r="P21">
        <v>4</v>
      </c>
      <c r="Q21">
        <v>4</v>
      </c>
      <c r="R21">
        <v>4.5</v>
      </c>
      <c r="S21">
        <v>2</v>
      </c>
      <c r="T21">
        <v>2</v>
      </c>
      <c r="U21">
        <v>4</v>
      </c>
      <c r="V21">
        <v>4</v>
      </c>
      <c r="W21">
        <v>4.5</v>
      </c>
      <c r="X21">
        <v>2.5</v>
      </c>
      <c r="Y21">
        <v>3</v>
      </c>
      <c r="Z21">
        <v>4</v>
      </c>
      <c r="AA21">
        <v>5</v>
      </c>
      <c r="AB21">
        <v>1.5</v>
      </c>
      <c r="AC21">
        <v>3</v>
      </c>
      <c r="AD21">
        <v>2.5</v>
      </c>
      <c r="AE21">
        <v>2</v>
      </c>
      <c r="AF21">
        <v>4</v>
      </c>
      <c r="AG21">
        <v>4.5</v>
      </c>
      <c r="AH21">
        <v>4</v>
      </c>
      <c r="AI21">
        <v>0.5</v>
      </c>
      <c r="AJ21">
        <v>4</v>
      </c>
      <c r="AK21">
        <v>4</v>
      </c>
      <c r="AL21">
        <v>4.5</v>
      </c>
      <c r="AM21">
        <v>4</v>
      </c>
      <c r="AN21">
        <v>3.5</v>
      </c>
      <c r="AO21">
        <v>1</v>
      </c>
      <c r="AP21">
        <v>3</v>
      </c>
      <c r="AQ21">
        <v>2</v>
      </c>
      <c r="AR21">
        <v>3.5</v>
      </c>
      <c r="AS21">
        <v>3</v>
      </c>
      <c r="AT21">
        <v>1.5</v>
      </c>
      <c r="AU21">
        <v>2.5</v>
      </c>
      <c r="AV21">
        <v>3.5</v>
      </c>
      <c r="AW21">
        <v>3.5</v>
      </c>
      <c r="AX21">
        <v>3</v>
      </c>
      <c r="AY21">
        <v>1.5</v>
      </c>
      <c r="AZ21">
        <v>4.5</v>
      </c>
      <c r="BA21">
        <v>2.5</v>
      </c>
      <c r="BB21">
        <v>2</v>
      </c>
      <c r="BC21">
        <v>4</v>
      </c>
      <c r="BD21">
        <v>3</v>
      </c>
      <c r="BE21">
        <v>2.5</v>
      </c>
      <c r="BF21">
        <v>0.5</v>
      </c>
      <c r="BG21">
        <v>0.5</v>
      </c>
      <c r="BH21">
        <v>0.5</v>
      </c>
      <c r="BI21">
        <v>4.5</v>
      </c>
      <c r="BJ21">
        <v>3</v>
      </c>
      <c r="BK21">
        <v>4.5</v>
      </c>
      <c r="BL21">
        <v>3</v>
      </c>
      <c r="BM21">
        <v>2</v>
      </c>
      <c r="BN21">
        <v>4.5</v>
      </c>
      <c r="BO21">
        <v>3</v>
      </c>
      <c r="BP21">
        <v>3</v>
      </c>
      <c r="BQ21">
        <v>2</v>
      </c>
      <c r="BR21">
        <v>2.5</v>
      </c>
      <c r="BS21">
        <v>3.5</v>
      </c>
      <c r="BT21">
        <v>3.5</v>
      </c>
      <c r="BU21">
        <v>2.5</v>
      </c>
      <c r="BV21">
        <v>2</v>
      </c>
      <c r="BW21">
        <v>2</v>
      </c>
      <c r="BX21">
        <v>3.5</v>
      </c>
      <c r="BY21">
        <v>2</v>
      </c>
      <c r="BZ21">
        <v>2</v>
      </c>
      <c r="CA21">
        <v>4.5</v>
      </c>
      <c r="CB21">
        <v>4</v>
      </c>
      <c r="CC21">
        <v>3</v>
      </c>
      <c r="CD21">
        <v>3</v>
      </c>
      <c r="CE21">
        <v>0.5</v>
      </c>
      <c r="CF21">
        <v>3</v>
      </c>
      <c r="CG21">
        <v>4</v>
      </c>
      <c r="CH21">
        <v>3</v>
      </c>
      <c r="CI21">
        <v>0.5</v>
      </c>
      <c r="CJ21">
        <v>1</v>
      </c>
      <c r="CK21">
        <v>2.5</v>
      </c>
      <c r="CL21">
        <v>2.5</v>
      </c>
      <c r="CM21">
        <v>2.5</v>
      </c>
      <c r="CN21">
        <v>0.5</v>
      </c>
      <c r="CO21">
        <v>0.5</v>
      </c>
      <c r="CP21">
        <v>0.5</v>
      </c>
      <c r="CQ21">
        <v>3</v>
      </c>
      <c r="CR21">
        <v>2.5</v>
      </c>
      <c r="CS21">
        <v>3</v>
      </c>
      <c r="CT21">
        <v>2.5</v>
      </c>
      <c r="CU21">
        <v>3.5</v>
      </c>
      <c r="CV21">
        <v>3</v>
      </c>
      <c r="CW21">
        <v>1.5</v>
      </c>
    </row>
    <row r="22" spans="1:101">
      <c r="A22">
        <v>4942</v>
      </c>
      <c r="C22">
        <v>3.5</v>
      </c>
      <c r="D22">
        <v>4</v>
      </c>
      <c r="E22">
        <v>4</v>
      </c>
      <c r="F22">
        <v>3.5</v>
      </c>
      <c r="G22">
        <v>4</v>
      </c>
      <c r="H22">
        <v>5</v>
      </c>
      <c r="J22">
        <v>5</v>
      </c>
      <c r="K22">
        <v>3.5</v>
      </c>
      <c r="L22">
        <v>4.5</v>
      </c>
      <c r="M22">
        <v>4.5</v>
      </c>
      <c r="N22">
        <v>2.5</v>
      </c>
      <c r="O22">
        <v>3</v>
      </c>
      <c r="P22">
        <v>4.5</v>
      </c>
      <c r="Q22">
        <v>4.5</v>
      </c>
      <c r="R22">
        <v>4.5</v>
      </c>
      <c r="T22">
        <v>4</v>
      </c>
      <c r="W22">
        <v>4.5</v>
      </c>
      <c r="X22">
        <v>4.5</v>
      </c>
      <c r="Y22">
        <v>5</v>
      </c>
      <c r="Z22">
        <v>4.5</v>
      </c>
      <c r="AA22">
        <v>2.5</v>
      </c>
      <c r="AB22">
        <v>4.5</v>
      </c>
      <c r="AC22">
        <v>4</v>
      </c>
      <c r="AE22">
        <v>4</v>
      </c>
      <c r="AF22">
        <v>4.5</v>
      </c>
      <c r="AG22">
        <v>4.5</v>
      </c>
      <c r="AI22">
        <v>4.5</v>
      </c>
      <c r="AJ22">
        <v>3.5</v>
      </c>
      <c r="AK22">
        <v>4.5</v>
      </c>
      <c r="AL22">
        <v>4</v>
      </c>
      <c r="AM22">
        <v>4</v>
      </c>
      <c r="AN22">
        <v>5</v>
      </c>
      <c r="AO22">
        <v>4.5</v>
      </c>
      <c r="AP22">
        <v>4</v>
      </c>
      <c r="AQ22">
        <v>4.5</v>
      </c>
      <c r="AS22">
        <v>4.5</v>
      </c>
      <c r="AT22">
        <v>5</v>
      </c>
      <c r="AW22">
        <v>4.5</v>
      </c>
      <c r="AX22">
        <v>4.5</v>
      </c>
      <c r="AY22">
        <v>3.5</v>
      </c>
      <c r="AZ22">
        <v>4</v>
      </c>
      <c r="BA22">
        <v>5</v>
      </c>
      <c r="BB22">
        <v>4.5</v>
      </c>
      <c r="BC22">
        <v>5</v>
      </c>
      <c r="BD22">
        <v>3.5</v>
      </c>
      <c r="BE22">
        <v>4</v>
      </c>
      <c r="BG22">
        <v>5</v>
      </c>
      <c r="BH22">
        <v>2.5</v>
      </c>
      <c r="BI22">
        <v>3.5</v>
      </c>
      <c r="BK22">
        <v>3.5</v>
      </c>
      <c r="BL22">
        <v>5</v>
      </c>
      <c r="BO22">
        <v>3</v>
      </c>
      <c r="BQ22">
        <v>5</v>
      </c>
      <c r="BR22">
        <v>4.5</v>
      </c>
      <c r="BS22">
        <v>4</v>
      </c>
      <c r="BU22">
        <v>4</v>
      </c>
      <c r="BV22">
        <v>4</v>
      </c>
      <c r="BW22">
        <v>5</v>
      </c>
      <c r="BX22">
        <v>5</v>
      </c>
      <c r="BZ22">
        <v>4.5</v>
      </c>
      <c r="CA22">
        <v>4.5</v>
      </c>
      <c r="CB22">
        <v>2.5</v>
      </c>
      <c r="CD22">
        <v>4</v>
      </c>
      <c r="CE22">
        <v>5</v>
      </c>
      <c r="CG22">
        <v>2.5</v>
      </c>
      <c r="CH22">
        <v>4</v>
      </c>
      <c r="CJ22">
        <v>4</v>
      </c>
      <c r="CK22">
        <v>3</v>
      </c>
      <c r="CN22">
        <v>4</v>
      </c>
      <c r="CO22">
        <v>3</v>
      </c>
      <c r="CQ22">
        <v>3</v>
      </c>
      <c r="CR22">
        <v>5</v>
      </c>
      <c r="CV22">
        <v>4</v>
      </c>
      <c r="CW22">
        <v>4</v>
      </c>
    </row>
    <row r="23" spans="1:101">
      <c r="A23">
        <v>2267</v>
      </c>
      <c r="D23">
        <v>3.5</v>
      </c>
      <c r="G23">
        <v>5</v>
      </c>
      <c r="H23">
        <v>1.5</v>
      </c>
      <c r="J23">
        <v>4</v>
      </c>
      <c r="L23">
        <v>3</v>
      </c>
      <c r="P23">
        <v>2.5</v>
      </c>
      <c r="R23">
        <v>2.5</v>
      </c>
      <c r="S23">
        <v>2.5</v>
      </c>
      <c r="U23">
        <v>4</v>
      </c>
      <c r="W23">
        <v>3</v>
      </c>
      <c r="X23">
        <v>3</v>
      </c>
      <c r="Y23">
        <v>3</v>
      </c>
      <c r="AA23">
        <v>4</v>
      </c>
      <c r="AB23">
        <v>3</v>
      </c>
      <c r="AC23">
        <v>5</v>
      </c>
      <c r="AH23">
        <v>5</v>
      </c>
      <c r="AL23">
        <v>5</v>
      </c>
      <c r="AO23">
        <v>3</v>
      </c>
      <c r="AP23">
        <v>3</v>
      </c>
      <c r="AQ23">
        <v>5</v>
      </c>
      <c r="AS23">
        <v>2.5</v>
      </c>
      <c r="AW23">
        <v>3</v>
      </c>
      <c r="AZ23">
        <v>3</v>
      </c>
      <c r="BA23">
        <v>3</v>
      </c>
      <c r="BE23">
        <v>4</v>
      </c>
      <c r="BG23">
        <v>3</v>
      </c>
      <c r="BI23">
        <v>5</v>
      </c>
      <c r="BK23">
        <v>2.5</v>
      </c>
      <c r="BN23">
        <v>2</v>
      </c>
      <c r="BS23">
        <v>5</v>
      </c>
      <c r="BT23">
        <v>3</v>
      </c>
      <c r="BW23">
        <v>4.5</v>
      </c>
      <c r="BX23">
        <v>2</v>
      </c>
      <c r="CE23">
        <v>3</v>
      </c>
      <c r="CG23">
        <v>4</v>
      </c>
      <c r="CH23">
        <v>4</v>
      </c>
      <c r="CL23">
        <v>2.5</v>
      </c>
      <c r="CM23">
        <v>4</v>
      </c>
      <c r="CO23">
        <v>3</v>
      </c>
    </row>
    <row r="24" spans="1:101">
      <c r="A24">
        <v>4809</v>
      </c>
      <c r="D24">
        <v>4.5</v>
      </c>
      <c r="E24">
        <v>3.5</v>
      </c>
      <c r="F24">
        <v>5</v>
      </c>
      <c r="H24">
        <v>5</v>
      </c>
      <c r="L24">
        <v>4.5</v>
      </c>
      <c r="U24">
        <v>4</v>
      </c>
      <c r="W24">
        <v>4.5</v>
      </c>
      <c r="X24">
        <v>4.5</v>
      </c>
      <c r="AA24">
        <v>4.5</v>
      </c>
      <c r="AB24">
        <v>4</v>
      </c>
      <c r="AC24">
        <v>5</v>
      </c>
      <c r="AG24">
        <v>4</v>
      </c>
      <c r="AI24">
        <v>5</v>
      </c>
      <c r="AO24">
        <v>5</v>
      </c>
      <c r="AR24">
        <v>3.5</v>
      </c>
      <c r="AS24">
        <v>4</v>
      </c>
      <c r="AW24">
        <v>5</v>
      </c>
      <c r="AZ24">
        <v>5</v>
      </c>
      <c r="BA24">
        <v>4</v>
      </c>
      <c r="BB24">
        <v>4</v>
      </c>
      <c r="BN24">
        <v>5</v>
      </c>
      <c r="BO24">
        <v>4</v>
      </c>
      <c r="BP24">
        <v>3.5</v>
      </c>
      <c r="BQ24">
        <v>4</v>
      </c>
      <c r="BR24">
        <v>5</v>
      </c>
      <c r="BS24">
        <v>4</v>
      </c>
      <c r="BU24">
        <v>4</v>
      </c>
      <c r="BV24">
        <v>4</v>
      </c>
      <c r="BW24">
        <v>4</v>
      </c>
      <c r="CI24">
        <v>3</v>
      </c>
      <c r="CO24">
        <v>4.5</v>
      </c>
      <c r="CS24">
        <v>4.5</v>
      </c>
      <c r="CT24">
        <v>4</v>
      </c>
      <c r="CV24">
        <v>3.5</v>
      </c>
    </row>
    <row r="25" spans="1:101">
      <c r="A25">
        <v>3853</v>
      </c>
      <c r="D25">
        <v>3.5</v>
      </c>
      <c r="G25">
        <v>5</v>
      </c>
      <c r="H25">
        <v>5</v>
      </c>
      <c r="I25">
        <v>4</v>
      </c>
      <c r="J25">
        <v>4.5</v>
      </c>
      <c r="K25">
        <v>4</v>
      </c>
      <c r="L25">
        <v>3</v>
      </c>
      <c r="P25">
        <v>5</v>
      </c>
      <c r="Q25">
        <v>5</v>
      </c>
      <c r="R25">
        <v>4</v>
      </c>
      <c r="T25">
        <v>4</v>
      </c>
      <c r="V25">
        <v>4.5</v>
      </c>
      <c r="W25">
        <v>5</v>
      </c>
      <c r="X25">
        <v>3.5</v>
      </c>
      <c r="Y25">
        <v>3.5</v>
      </c>
      <c r="AA25">
        <v>4.5</v>
      </c>
      <c r="AB25">
        <v>2.5</v>
      </c>
      <c r="AC25">
        <v>5</v>
      </c>
      <c r="AF25">
        <v>4</v>
      </c>
      <c r="AG25">
        <v>4</v>
      </c>
      <c r="AI25">
        <v>4</v>
      </c>
      <c r="AJ25">
        <v>3</v>
      </c>
      <c r="AK25">
        <v>2</v>
      </c>
      <c r="AL25">
        <v>5</v>
      </c>
      <c r="AN25">
        <v>4.5</v>
      </c>
      <c r="AO25">
        <v>3.5</v>
      </c>
      <c r="AY25">
        <v>2</v>
      </c>
      <c r="AZ25">
        <v>4.5</v>
      </c>
      <c r="BA25">
        <v>1.5</v>
      </c>
      <c r="BB25">
        <v>4.5</v>
      </c>
      <c r="BC25">
        <v>5</v>
      </c>
      <c r="BI25">
        <v>4</v>
      </c>
      <c r="BJ25">
        <v>3</v>
      </c>
      <c r="BK25">
        <v>3.5</v>
      </c>
      <c r="BM25">
        <v>1.5</v>
      </c>
      <c r="BN25">
        <v>4</v>
      </c>
      <c r="BO25">
        <v>4</v>
      </c>
      <c r="BR25">
        <v>3.5</v>
      </c>
      <c r="BS25">
        <v>3</v>
      </c>
      <c r="BU25">
        <v>2</v>
      </c>
      <c r="BV25">
        <v>2.5</v>
      </c>
      <c r="CD25">
        <v>4.5</v>
      </c>
      <c r="CF25">
        <v>3</v>
      </c>
      <c r="CK25">
        <v>2</v>
      </c>
      <c r="CU25">
        <v>3</v>
      </c>
    </row>
    <row r="26" spans="1:101">
      <c r="A26">
        <v>2288</v>
      </c>
      <c r="C26">
        <v>3.5</v>
      </c>
      <c r="D26">
        <v>3.5</v>
      </c>
      <c r="F26">
        <v>3.5</v>
      </c>
      <c r="G26">
        <v>3</v>
      </c>
      <c r="I26">
        <v>5</v>
      </c>
      <c r="J26">
        <v>5</v>
      </c>
      <c r="K26">
        <v>3</v>
      </c>
      <c r="L26">
        <v>4</v>
      </c>
      <c r="M26">
        <v>2</v>
      </c>
      <c r="N26">
        <v>3</v>
      </c>
      <c r="O26">
        <v>2</v>
      </c>
      <c r="P26">
        <v>4</v>
      </c>
      <c r="Q26">
        <v>4</v>
      </c>
      <c r="R26">
        <v>4</v>
      </c>
      <c r="U26">
        <v>4</v>
      </c>
      <c r="V26">
        <v>1.5</v>
      </c>
      <c r="W26">
        <v>3.5</v>
      </c>
      <c r="X26">
        <v>4</v>
      </c>
      <c r="Y26">
        <v>4</v>
      </c>
      <c r="Z26">
        <v>4.5</v>
      </c>
      <c r="AB26">
        <v>5</v>
      </c>
      <c r="AC26">
        <v>5</v>
      </c>
      <c r="AE26">
        <v>3.5</v>
      </c>
      <c r="AF26">
        <v>3.5</v>
      </c>
      <c r="AG26">
        <v>5</v>
      </c>
      <c r="AJ26">
        <v>3</v>
      </c>
      <c r="AK26">
        <v>3</v>
      </c>
      <c r="AL26">
        <v>3</v>
      </c>
      <c r="AN26">
        <v>3</v>
      </c>
      <c r="AO26">
        <v>4</v>
      </c>
      <c r="AP26">
        <v>3</v>
      </c>
      <c r="AQ26">
        <v>5</v>
      </c>
      <c r="AR26">
        <v>1.5</v>
      </c>
      <c r="AS26">
        <v>1.5</v>
      </c>
      <c r="AT26">
        <v>3</v>
      </c>
      <c r="AU26">
        <v>3</v>
      </c>
      <c r="AV26">
        <v>5</v>
      </c>
      <c r="AW26">
        <v>4</v>
      </c>
      <c r="AX26">
        <v>0.5</v>
      </c>
      <c r="AY26">
        <v>3</v>
      </c>
      <c r="AZ26">
        <v>4</v>
      </c>
      <c r="BA26">
        <v>3.5</v>
      </c>
      <c r="BB26">
        <v>2.5</v>
      </c>
      <c r="BC26">
        <v>3</v>
      </c>
      <c r="BI26">
        <v>3</v>
      </c>
      <c r="BJ26">
        <v>4.5</v>
      </c>
      <c r="BK26">
        <v>3.5</v>
      </c>
      <c r="BM26">
        <v>2</v>
      </c>
      <c r="BN26">
        <v>4.5</v>
      </c>
      <c r="BO26">
        <v>4</v>
      </c>
      <c r="BP26">
        <v>3.5</v>
      </c>
      <c r="BR26">
        <v>2.5</v>
      </c>
      <c r="BS26">
        <v>3.5</v>
      </c>
      <c r="BT26">
        <v>3</v>
      </c>
      <c r="BU26">
        <v>4</v>
      </c>
      <c r="BV26">
        <v>3.5</v>
      </c>
      <c r="BX26">
        <v>3.5</v>
      </c>
      <c r="BY26">
        <v>2</v>
      </c>
      <c r="BZ26">
        <v>3</v>
      </c>
      <c r="CE26">
        <v>3</v>
      </c>
      <c r="CF26">
        <v>2.5</v>
      </c>
      <c r="CG26">
        <v>4</v>
      </c>
      <c r="CH26">
        <v>4.5</v>
      </c>
      <c r="CI26">
        <v>1</v>
      </c>
      <c r="CJ26">
        <v>2.5</v>
      </c>
      <c r="CK26">
        <v>4</v>
      </c>
      <c r="CL26">
        <v>3</v>
      </c>
      <c r="CM26">
        <v>4</v>
      </c>
      <c r="CN26">
        <v>0.5</v>
      </c>
      <c r="CR26">
        <v>4</v>
      </c>
      <c r="CS26">
        <v>3.5</v>
      </c>
      <c r="CU26">
        <v>4</v>
      </c>
      <c r="CV26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545"/>
  <sheetViews>
    <sheetView topLeftCell="A25" workbookViewId="0">
      <selection activeCell="J46" sqref="J46"/>
    </sheetView>
  </sheetViews>
  <sheetFormatPr baseColWidth="10" defaultColWidth="8.83203125" defaultRowHeight="15"/>
  <cols>
    <col min="1" max="1" width="76.1640625" style="1" bestFit="1" customWidth="1"/>
    <col min="28" max="28" width="9.6640625" bestFit="1" customWidth="1"/>
    <col min="54" max="54" width="76.1640625" bestFit="1" customWidth="1"/>
    <col min="55" max="55" width="8.83203125" customWidth="1"/>
    <col min="56" max="56" width="9.83203125" bestFit="1" customWidth="1"/>
    <col min="57" max="57" width="9.6640625" bestFit="1" customWidth="1"/>
    <col min="58" max="59" width="9.83203125" bestFit="1" customWidth="1"/>
    <col min="60" max="60" width="9.6640625" bestFit="1" customWidth="1"/>
    <col min="61" max="67" width="9.83203125" bestFit="1" customWidth="1"/>
    <col min="68" max="69" width="9.6640625" bestFit="1" customWidth="1"/>
    <col min="70" max="79" width="9.83203125" bestFit="1" customWidth="1"/>
  </cols>
  <sheetData>
    <row r="1" spans="1:26" s="3" customFormat="1" ht="16" thickBot="1">
      <c r="A1" s="2"/>
      <c r="B1" s="3">
        <v>1648</v>
      </c>
      <c r="C1" s="3">
        <v>5136</v>
      </c>
      <c r="D1" s="3">
        <v>918</v>
      </c>
      <c r="E1" s="3">
        <v>2824</v>
      </c>
      <c r="F1" s="11">
        <v>3867</v>
      </c>
      <c r="G1" s="3">
        <v>860</v>
      </c>
      <c r="H1" s="3">
        <v>3712</v>
      </c>
      <c r="I1" s="3">
        <v>2968</v>
      </c>
      <c r="J1" s="3">
        <v>3525</v>
      </c>
      <c r="K1" s="3">
        <v>4323</v>
      </c>
      <c r="L1" s="3">
        <v>3617</v>
      </c>
      <c r="M1" s="3">
        <v>4360</v>
      </c>
      <c r="N1" s="3">
        <v>2756</v>
      </c>
      <c r="O1" s="11">
        <v>89</v>
      </c>
      <c r="P1" s="3">
        <v>442</v>
      </c>
      <c r="Q1" s="3">
        <v>3556</v>
      </c>
      <c r="R1" s="3">
        <v>5261</v>
      </c>
      <c r="S1" s="3">
        <v>2492</v>
      </c>
      <c r="T1" s="3">
        <v>5062</v>
      </c>
      <c r="U1" s="3">
        <v>2486</v>
      </c>
      <c r="V1" s="3">
        <v>4942</v>
      </c>
      <c r="W1" s="3">
        <v>2267</v>
      </c>
      <c r="X1" s="3">
        <v>4809</v>
      </c>
      <c r="Y1" s="3">
        <v>3853</v>
      </c>
      <c r="Z1" s="3">
        <v>2288</v>
      </c>
    </row>
    <row r="2" spans="1:26">
      <c r="A2" s="1">
        <v>1648</v>
      </c>
      <c r="B2">
        <f>CORREL('user-row'!$B2:$CW2, 'movie-row'!B$2:B$101)</f>
        <v>0.99999999999999978</v>
      </c>
      <c r="C2">
        <f>CORREL('user-row'!$B2:$CW2, 'movie-row'!C$2:C$101)</f>
        <v>0.40298018845699629</v>
      </c>
      <c r="D2">
        <f>CORREL('user-row'!$B2:$CW2, 'movie-row'!D$2:D$101)</f>
        <v>-0.14220565008492747</v>
      </c>
      <c r="E2">
        <f>CORREL('user-row'!$B2:$CW2, 'movie-row'!E$2:E$101)</f>
        <v>0.51761980439715483</v>
      </c>
      <c r="F2" s="4">
        <f>CORREL('user-row'!$B2:$CW2, 'movie-row'!F$2:F$101)</f>
        <v>0.30019961468535589</v>
      </c>
      <c r="G2">
        <f>CORREL('user-row'!$B2:$CW2, 'movie-row'!G$2:G$101)</f>
        <v>0.48053660218278615</v>
      </c>
      <c r="H2">
        <f>CORREL('user-row'!$B2:$CW2, 'movie-row'!H$2:H$101)</f>
        <v>-0.31241191543824826</v>
      </c>
      <c r="I2">
        <f>CORREL('user-row'!$B2:$CW2, 'movie-row'!I$2:I$101)</f>
        <v>0.38334847991865839</v>
      </c>
      <c r="J2">
        <f>CORREL('user-row'!$B2:$CW2, 'movie-row'!J$2:J$101)</f>
        <v>9.2774650284610155E-2</v>
      </c>
      <c r="K2">
        <f>CORREL('user-row'!$B2:$CW2, 'movie-row'!K$2:K$101)</f>
        <v>9.8190594173077406E-2</v>
      </c>
      <c r="L2">
        <f>CORREL('user-row'!$B2:$CW2, 'movie-row'!L$2:L$101)</f>
        <v>-4.1734052945151513E-2</v>
      </c>
      <c r="M2">
        <f>CORREL('user-row'!$B2:$CW2, 'movie-row'!M$2:M$101)</f>
        <v>0.26442478716072465</v>
      </c>
      <c r="N2">
        <f>CORREL('user-row'!$B2:$CW2, 'movie-row'!N$2:N$101)</f>
        <v>0.26126836282372301</v>
      </c>
      <c r="O2" s="4">
        <f>CORREL('user-row'!$B2:$CW2, 'movie-row'!O$2:O$101)</f>
        <v>0.46460996868120108</v>
      </c>
      <c r="P2">
        <f>CORREL('user-row'!$B2:$CW2, 'movie-row'!P$2:P$101)</f>
        <v>2.2307771507021731E-2</v>
      </c>
      <c r="Q2">
        <f>CORREL('user-row'!$B2:$CW2, 'movie-row'!Q$2:Q$101)</f>
        <v>-0.19198791566393103</v>
      </c>
      <c r="R2">
        <f>CORREL('user-row'!$B2:$CW2, 'movie-row'!R$2:R$101)</f>
        <v>0.49300760515325925</v>
      </c>
      <c r="S2">
        <f>CORREL('user-row'!$B2:$CW2, 'movie-row'!S$2:S$101)</f>
        <v>0.36064387194709613</v>
      </c>
      <c r="T2">
        <f>CORREL('user-row'!$B2:$CW2, 'movie-row'!T$2:T$101)</f>
        <v>0.55108883721563151</v>
      </c>
      <c r="U2">
        <f>CORREL('user-row'!$B2:$CW2, 'movie-row'!U$2:U$101)</f>
        <v>2.5441059632350066E-3</v>
      </c>
      <c r="V2">
        <f>CORREL('user-row'!$B2:$CW2, 'movie-row'!V$2:V$101)</f>
        <v>0.11665274170207045</v>
      </c>
      <c r="W2">
        <f>CORREL('user-row'!$B2:$CW2, 'movie-row'!W$2:W$101)</f>
        <v>-0.42918278269586624</v>
      </c>
      <c r="X2">
        <f>CORREL('user-row'!$B2:$CW2, 'movie-row'!X$2:X$101)</f>
        <v>0.39437091174425176</v>
      </c>
      <c r="Y2">
        <f>CORREL('user-row'!$B2:$CW2, 'movie-row'!Y$2:Y$101)</f>
        <v>-0.30442200863181029</v>
      </c>
      <c r="Z2">
        <f>CORREL('user-row'!$B2:$CW2, 'movie-row'!Z$2:Z$101)</f>
        <v>0.24504774862560583</v>
      </c>
    </row>
    <row r="3" spans="1:26">
      <c r="A3" s="1">
        <v>5136</v>
      </c>
      <c r="B3">
        <f>CORREL('user-row'!$B3:$CW3, 'movie-row'!B$2:B$101)</f>
        <v>0.40298018845699629</v>
      </c>
      <c r="C3">
        <f>CORREL('user-row'!$B3:$CW3, 'movie-row'!C$2:C$101)</f>
        <v>0.99999999999999978</v>
      </c>
      <c r="D3">
        <f>CORREL('user-row'!$B3:$CW3, 'movie-row'!D$2:D$101)</f>
        <v>0.11897853794182803</v>
      </c>
      <c r="E3">
        <f>CORREL('user-row'!$B3:$CW3, 'movie-row'!E$2:E$101)</f>
        <v>5.7916299035075912E-2</v>
      </c>
      <c r="F3" s="4">
        <f>CORREL('user-row'!$B3:$CW3, 'movie-row'!F$2:F$101)</f>
        <v>0.34173415523999401</v>
      </c>
      <c r="G3">
        <f>CORREL('user-row'!$B3:$CW3, 'movie-row'!G$2:G$101)</f>
        <v>0.24137698982591196</v>
      </c>
      <c r="H3">
        <f>CORREL('user-row'!$B3:$CW3, 'movie-row'!H$2:H$101)</f>
        <v>0.1313984527481083</v>
      </c>
      <c r="I3">
        <f>CORREL('user-row'!$B3:$CW3, 'movie-row'!I$2:I$101)</f>
        <v>0.20669483528014401</v>
      </c>
      <c r="J3">
        <f>CORREL('user-row'!$B3:$CW3, 'movie-row'!J$2:J$101)</f>
        <v>0.36005629545020651</v>
      </c>
      <c r="K3">
        <f>CORREL('user-row'!$B3:$CW3, 'movie-row'!K$2:K$101)</f>
        <v>3.3642473972404656E-2</v>
      </c>
      <c r="L3">
        <f>CORREL('user-row'!$B3:$CW3, 'movie-row'!L$2:L$101)</f>
        <v>0.13854790764906569</v>
      </c>
      <c r="M3">
        <f>CORREL('user-row'!$B3:$CW3, 'movie-row'!M$2:M$101)</f>
        <v>0.1529480505075162</v>
      </c>
      <c r="N3">
        <f>CORREL('user-row'!$B3:$CW3, 'movie-row'!N$2:N$101)</f>
        <v>0.14888159791222119</v>
      </c>
      <c r="O3" s="4">
        <f>CORREL('user-row'!$B3:$CW3, 'movie-row'!O$2:O$101)</f>
        <v>0.56244873874488854</v>
      </c>
      <c r="P3">
        <f>CORREL('user-row'!$B3:$CW3, 'movie-row'!P$2:P$101)</f>
        <v>0.41443820151070604</v>
      </c>
      <c r="Q3">
        <f>CORREL('user-row'!$B3:$CW3, 'movie-row'!Q$2:Q$101)</f>
        <v>0.48860698263640312</v>
      </c>
      <c r="R3">
        <f>CORREL('user-row'!$B3:$CW3, 'movie-row'!R$2:R$101)</f>
        <v>0.32811962682419243</v>
      </c>
      <c r="S3">
        <f>CORREL('user-row'!$B3:$CW3, 'movie-row'!S$2:S$101)</f>
        <v>0.42223642660835542</v>
      </c>
      <c r="T3">
        <f>CORREL('user-row'!$B3:$CW3, 'movie-row'!T$2:T$101)</f>
        <v>0.22663483432464562</v>
      </c>
      <c r="U3">
        <f>CORREL('user-row'!$B3:$CW3, 'movie-row'!U$2:U$101)</f>
        <v>0.30580326092025339</v>
      </c>
      <c r="V3">
        <f>CORREL('user-row'!$B3:$CW3, 'movie-row'!V$2:V$101)</f>
        <v>3.7769111501628067E-2</v>
      </c>
      <c r="W3">
        <f>CORREL('user-row'!$B3:$CW3, 'movie-row'!W$2:W$101)</f>
        <v>0.24072770522228643</v>
      </c>
      <c r="X3">
        <f>CORREL('user-row'!$B3:$CW3, 'movie-row'!X$2:X$101)</f>
        <v>0.41167618541813644</v>
      </c>
      <c r="Y3">
        <f>CORREL('user-row'!$B3:$CW3, 'movie-row'!Y$2:Y$101)</f>
        <v>0.18923398335047928</v>
      </c>
      <c r="Z3">
        <f>CORREL('user-row'!$B3:$CW3, 'movie-row'!Z$2:Z$101)</f>
        <v>0.39006674934025765</v>
      </c>
    </row>
    <row r="4" spans="1:26">
      <c r="A4" s="1">
        <v>918</v>
      </c>
      <c r="B4">
        <f>CORREL('user-row'!$B4:$CW4, 'movie-row'!B$2:B$101)</f>
        <v>-0.14220565008492747</v>
      </c>
      <c r="C4">
        <f>CORREL('user-row'!$B4:$CW4, 'movie-row'!C$2:C$101)</f>
        <v>0.11897853794182803</v>
      </c>
      <c r="D4">
        <f>CORREL('user-row'!$B4:$CW4, 'movie-row'!D$2:D$101)</f>
        <v>0.99999999999999978</v>
      </c>
      <c r="E4">
        <f>CORREL('user-row'!$B4:$CW4, 'movie-row'!E$2:E$101)</f>
        <v>-0.31706324373711381</v>
      </c>
      <c r="F4" s="4">
        <f>CORREL('user-row'!$B4:$CW4, 'movie-row'!F$2:F$101)</f>
        <v>0.29455759163929868</v>
      </c>
      <c r="G4">
        <f>CORREL('user-row'!$B4:$CW4, 'movie-row'!G$2:G$101)</f>
        <v>0.46833329437099369</v>
      </c>
      <c r="H4">
        <f>CORREL('user-row'!$B4:$CW4, 'movie-row'!H$2:H$101)</f>
        <v>9.203669564742617E-2</v>
      </c>
      <c r="I4">
        <f>CORREL('user-row'!$B4:$CW4, 'movie-row'!I$2:I$101)</f>
        <v>-4.5854431055885679E-2</v>
      </c>
      <c r="J4">
        <f>CORREL('user-row'!$B4:$CW4, 'movie-row'!J$2:J$101)</f>
        <v>0.36756756756756787</v>
      </c>
      <c r="K4">
        <f>CORREL('user-row'!$B4:$CW4, 'movie-row'!K$2:K$101)</f>
        <v>-3.5394031465005943E-2</v>
      </c>
      <c r="L4">
        <f>CORREL('user-row'!$B4:$CW4, 'movie-row'!L$2:L$101)</f>
        <v>1.131624362152151E-2</v>
      </c>
      <c r="M4">
        <f>CORREL('user-row'!$B4:$CW4, 'movie-row'!M$2:M$101)</f>
        <v>-0.23165977726152331</v>
      </c>
      <c r="N4">
        <f>CORREL('user-row'!$B4:$CW4, 'movie-row'!N$2:N$101)</f>
        <v>0.14843120879858795</v>
      </c>
      <c r="O4" s="4">
        <f>CORREL('user-row'!$B4:$CW4, 'movie-row'!O$2:O$101)</f>
        <v>0.26702869612790614</v>
      </c>
      <c r="P4">
        <f>CORREL('user-row'!$B4:$CW4, 'movie-row'!P$2:P$101)</f>
        <v>0.30413903573293405</v>
      </c>
      <c r="Q4">
        <f>CORREL('user-row'!$B4:$CW4, 'movie-row'!Q$2:Q$101)</f>
        <v>0.37322578372742299</v>
      </c>
      <c r="R4">
        <f>CORREL('user-row'!$B4:$CW4, 'movie-row'!R$2:R$101)</f>
        <v>0.47097212266638172</v>
      </c>
      <c r="S4">
        <f>CORREL('user-row'!$B4:$CW4, 'movie-row'!S$2:S$101)</f>
        <v>6.9956139872755993E-2</v>
      </c>
      <c r="T4">
        <f>CORREL('user-row'!$B4:$CW4, 'movie-row'!T$2:T$101)</f>
        <v>-5.4762399405614774E-2</v>
      </c>
      <c r="U4">
        <f>CORREL('user-row'!$B4:$CW4, 'movie-row'!U$2:U$101)</f>
        <v>0.13381202661740174</v>
      </c>
      <c r="V4">
        <f>CORREL('user-row'!$B4:$CW4, 'movie-row'!V$2:V$101)</f>
        <v>1.516911478011234E-2</v>
      </c>
      <c r="W4">
        <f>CORREL('user-row'!$B4:$CW4, 'movie-row'!W$2:W$101)</f>
        <v>-0.27309601012430468</v>
      </c>
      <c r="X4">
        <f>CORREL('user-row'!$B4:$CW4, 'movie-row'!X$2:X$101)</f>
        <v>8.2528161471690592E-2</v>
      </c>
      <c r="Y4">
        <f>CORREL('user-row'!$B4:$CW4, 'movie-row'!Y$2:Y$101)</f>
        <v>0.66716825348801723</v>
      </c>
      <c r="Z4">
        <f>CORREL('user-row'!$B4:$CW4, 'movie-row'!Z$2:Z$101)</f>
        <v>0.11916230849526546</v>
      </c>
    </row>
    <row r="5" spans="1:26">
      <c r="A5" s="1">
        <v>2824</v>
      </c>
      <c r="B5">
        <f>CORREL('user-row'!$B5:$CW5, 'movie-row'!B$2:B$101)</f>
        <v>0.51761980439715483</v>
      </c>
      <c r="C5">
        <f>CORREL('user-row'!$B5:$CW5, 'movie-row'!C$2:C$101)</f>
        <v>5.7916299035075912E-2</v>
      </c>
      <c r="D5">
        <f>CORREL('user-row'!$B5:$CW5, 'movie-row'!D$2:D$101)</f>
        <v>-0.31706324373711381</v>
      </c>
      <c r="E5">
        <f>CORREL('user-row'!$B5:$CW5, 'movie-row'!E$2:E$101)</f>
        <v>0.99999999999999989</v>
      </c>
      <c r="F5" s="4">
        <f>CORREL('user-row'!$B5:$CW5, 'movie-row'!F$2:F$101)</f>
        <v>-6.0912667664344125E-2</v>
      </c>
      <c r="G5">
        <f>CORREL('user-row'!$B5:$CW5, 'movie-row'!G$2:G$101)</f>
        <v>-8.0660249950902842E-3</v>
      </c>
      <c r="H5">
        <f>CORREL('user-row'!$B5:$CW5, 'movie-row'!H$2:H$101)</f>
        <v>0.46291004988627577</v>
      </c>
      <c r="I5">
        <f>CORREL('user-row'!$B5:$CW5, 'movie-row'!I$2:I$101)</f>
        <v>0.21476007349626267</v>
      </c>
      <c r="J5">
        <f>CORREL('user-row'!$B5:$CW5, 'movie-row'!J$2:J$101)</f>
        <v>0.16990720046577154</v>
      </c>
      <c r="K5">
        <f>CORREL('user-row'!$B5:$CW5, 'movie-row'!K$2:K$101)</f>
        <v>0.11935027539960696</v>
      </c>
      <c r="L5">
        <f>CORREL('user-row'!$B5:$CW5, 'movie-row'!L$2:L$101)</f>
        <v>0.28275572409412869</v>
      </c>
      <c r="M5">
        <f>CORREL('user-row'!$B5:$CW5, 'movie-row'!M$2:M$101)</f>
        <v>-5.3262080820943641E-3</v>
      </c>
      <c r="N5">
        <f>CORREL('user-row'!$B5:$CW5, 'movie-row'!N$2:N$101)</f>
        <v>-8.7746602709142002E-2</v>
      </c>
      <c r="O5" s="4">
        <f>CORREL('user-row'!$B5:$CW5, 'movie-row'!O$2:O$101)</f>
        <v>0.24156659153739843</v>
      </c>
      <c r="P5">
        <f>CORREL('user-row'!$B5:$CW5, 'movie-row'!P$2:P$101)</f>
        <v>0.11653248113414839</v>
      </c>
      <c r="Q5">
        <f>CORREL('user-row'!$B5:$CW5, 'movie-row'!Q$2:Q$101)</f>
        <v>-0.20127525202789154</v>
      </c>
      <c r="R5">
        <f>CORREL('user-row'!$B5:$CW5, 'movie-row'!R$2:R$101)</f>
        <v>0.22834063868173282</v>
      </c>
      <c r="S5">
        <f>CORREL('user-row'!$B5:$CW5, 'movie-row'!S$2:S$101)</f>
        <v>0.23869999502885403</v>
      </c>
      <c r="T5">
        <f>CORREL('user-row'!$B5:$CW5, 'movie-row'!T$2:T$101)</f>
        <v>0.25965984359917371</v>
      </c>
      <c r="U5">
        <f>CORREL('user-row'!$B5:$CW5, 'movie-row'!U$2:U$101)</f>
        <v>0.24709682928664523</v>
      </c>
      <c r="V5">
        <f>CORREL('user-row'!$B5:$CW5, 'movie-row'!V$2:V$101)</f>
        <v>0.14924669844661778</v>
      </c>
      <c r="W5">
        <f>CORREL('user-row'!$B5:$CW5, 'movie-row'!W$2:W$101)</f>
        <v>-0.36146575895707167</v>
      </c>
      <c r="X5">
        <f>CORREL('user-row'!$B5:$CW5, 'movie-row'!X$2:X$101)</f>
        <v>0.47497369617752921</v>
      </c>
      <c r="Y5">
        <f>CORREL('user-row'!$B5:$CW5, 'movie-row'!Y$2:Y$101)</f>
        <v>-0.26207321746894435</v>
      </c>
      <c r="Z5">
        <f>CORREL('user-row'!$B5:$CW5, 'movie-row'!Z$2:Z$101)</f>
        <v>0.16699929243572131</v>
      </c>
    </row>
    <row r="6" spans="1:26">
      <c r="A6" s="1">
        <v>3867</v>
      </c>
      <c r="B6">
        <f>CORREL('user-row'!$B6:$CW6, 'movie-row'!B$2:B$101)</f>
        <v>0.30019961468535589</v>
      </c>
      <c r="C6">
        <f>CORREL('user-row'!$B6:$CW6, 'movie-row'!C$2:C$101)</f>
        <v>0.34173415523999401</v>
      </c>
      <c r="D6">
        <f>CORREL('user-row'!$B6:$CW6, 'movie-row'!D$2:D$101)</f>
        <v>0.29455759163929868</v>
      </c>
      <c r="E6">
        <f>CORREL('user-row'!$B6:$CW6, 'movie-row'!E$2:E$101)</f>
        <v>-6.0912667664344125E-2</v>
      </c>
      <c r="F6" s="4">
        <f>CORREL('user-row'!$B6:$CW6, 'movie-row'!F$2:F$101)</f>
        <v>1</v>
      </c>
      <c r="G6">
        <f>CORREL('user-row'!$B6:$CW6, 'movie-row'!G$2:G$101)</f>
        <v>0.28249733691268547</v>
      </c>
      <c r="H6">
        <f>CORREL('user-row'!$B6:$CW6, 'movie-row'!H$2:H$101)</f>
        <v>0.40027450425381639</v>
      </c>
      <c r="I6">
        <f>CORREL('user-row'!$B6:$CW6, 'movie-row'!I$2:I$101)</f>
        <v>0.26424949075041737</v>
      </c>
      <c r="J6">
        <f>CORREL('user-row'!$B6:$CW6, 'movie-row'!J$2:J$101)</f>
        <v>0.12519336696482314</v>
      </c>
      <c r="K6">
        <f>CORREL('user-row'!$B6:$CW6, 'movie-row'!K$2:K$101)</f>
        <v>-0.33360164992967406</v>
      </c>
      <c r="L6">
        <f>CORREL('user-row'!$B6:$CW6, 'movie-row'!L$2:L$101)</f>
        <v>-6.657593933590715E-2</v>
      </c>
      <c r="M6">
        <f>CORREL('user-row'!$B6:$CW6, 'movie-row'!M$2:M$101)</f>
        <v>-9.3801239880867374E-2</v>
      </c>
      <c r="N6">
        <f>CORREL('user-row'!$B6:$CW6, 'movie-row'!N$2:N$101)</f>
        <v>0.31010409033155772</v>
      </c>
      <c r="O6" s="4">
        <f>CORREL('user-row'!$B6:$CW6, 'movie-row'!O$2:O$101)</f>
        <v>-3.8780240964102954E-3</v>
      </c>
      <c r="P6">
        <f>CORREL('user-row'!$B6:$CW6, 'movie-row'!P$2:P$101)</f>
        <v>0.11358118868108452</v>
      </c>
      <c r="Q6">
        <f>CORREL('user-row'!$B6:$CW6, 'movie-row'!Q$2:Q$101)</f>
        <v>0.17408480372121221</v>
      </c>
      <c r="R6">
        <f>CORREL('user-row'!$B6:$CW6, 'movie-row'!R$2:R$101)</f>
        <v>0.29797731983311881</v>
      </c>
      <c r="S6">
        <f>CORREL('user-row'!$B6:$CW6, 'movie-row'!S$2:S$101)</f>
        <v>0.47668328054517961</v>
      </c>
      <c r="T6">
        <f>CORREL('user-row'!$B6:$CW6, 'movie-row'!T$2:T$101)</f>
        <v>0.2938677115314986</v>
      </c>
      <c r="U6">
        <f>CORREL('user-row'!$B6:$CW6, 'movie-row'!U$2:U$101)</f>
        <v>0.43899155441463594</v>
      </c>
      <c r="V6">
        <f>CORREL('user-row'!$B6:$CW6, 'movie-row'!V$2:V$101)</f>
        <v>-0.16281836337534614</v>
      </c>
      <c r="W6">
        <f>CORREL('user-row'!$B6:$CW6, 'movie-row'!W$2:W$101)</f>
        <v>-0.29596553396746927</v>
      </c>
      <c r="X6">
        <f>CORREL('user-row'!$B6:$CW6, 'movie-row'!X$2:X$101)</f>
        <v>5.4518427313861098E-2</v>
      </c>
      <c r="Y6">
        <f>CORREL('user-row'!$B6:$CW6, 'movie-row'!Y$2:Y$101)</f>
        <v>0.46411014776485626</v>
      </c>
      <c r="Z6">
        <f>CORREL('user-row'!$B6:$CW6, 'movie-row'!Z$2:Z$101)</f>
        <v>0.37985626502293046</v>
      </c>
    </row>
    <row r="7" spans="1:26">
      <c r="A7" s="1">
        <v>860</v>
      </c>
      <c r="B7">
        <f>CORREL('user-row'!$B7:$CW7, 'movie-row'!B$2:B$101)</f>
        <v>0.48053660218278615</v>
      </c>
      <c r="C7">
        <f>CORREL('user-row'!$B7:$CW7, 'movie-row'!C$2:C$101)</f>
        <v>0.24137698982591196</v>
      </c>
      <c r="D7">
        <f>CORREL('user-row'!$B7:$CW7, 'movie-row'!D$2:D$101)</f>
        <v>0.46833329437099369</v>
      </c>
      <c r="E7">
        <f>CORREL('user-row'!$B7:$CW7, 'movie-row'!E$2:E$101)</f>
        <v>-8.0660249950902842E-3</v>
      </c>
      <c r="F7" s="4">
        <f>CORREL('user-row'!$B7:$CW7, 'movie-row'!F$2:F$101)</f>
        <v>0.28249733691268547</v>
      </c>
      <c r="G7">
        <f>CORREL('user-row'!$B7:$CW7, 'movie-row'!G$2:G$101)</f>
        <v>0.99999999999999989</v>
      </c>
      <c r="H7">
        <f>CORREL('user-row'!$B7:$CW7, 'movie-row'!H$2:H$101)</f>
        <v>0.17115097600502605</v>
      </c>
      <c r="I7">
        <f>CORREL('user-row'!$B7:$CW7, 'movie-row'!I$2:I$101)</f>
        <v>7.2927374823400726E-2</v>
      </c>
      <c r="J7">
        <f>CORREL('user-row'!$B7:$CW7, 'movie-row'!J$2:J$101)</f>
        <v>0.38713264586848378</v>
      </c>
      <c r="K7">
        <f>CORREL('user-row'!$B7:$CW7, 'movie-row'!K$2:K$101)</f>
        <v>0.14615758707888477</v>
      </c>
      <c r="L7">
        <f>CORREL('user-row'!$B7:$CW7, 'movie-row'!L$2:L$101)</f>
        <v>0.21992904844585048</v>
      </c>
      <c r="M7">
        <f>CORREL('user-row'!$B7:$CW7, 'movie-row'!M$2:M$101)</f>
        <v>-5.3157224157626545E-3</v>
      </c>
      <c r="N7">
        <f>CORREL('user-row'!$B7:$CW7, 'movie-row'!N$2:N$101)</f>
        <v>0.32349910970108381</v>
      </c>
      <c r="O7" s="4">
        <f>CORREL('user-row'!$B7:$CW7, 'movie-row'!O$2:O$101)</f>
        <v>0.53906585139435703</v>
      </c>
      <c r="P7">
        <f>CORREL('user-row'!$B7:$CW7, 'movie-row'!P$2:P$101)</f>
        <v>0.18127589019895576</v>
      </c>
      <c r="Q7">
        <f>CORREL('user-row'!$B7:$CW7, 'movie-row'!Q$2:Q$101)</f>
        <v>0.34747012926837745</v>
      </c>
      <c r="R7">
        <f>CORREL('user-row'!$B7:$CW7, 'movie-row'!R$2:R$101)</f>
        <v>0.39943642888722536</v>
      </c>
      <c r="S7">
        <f>CORREL('user-row'!$B7:$CW7, 'movie-row'!S$2:S$101)</f>
        <v>0.20731425512405913</v>
      </c>
      <c r="T7">
        <f>CORREL('user-row'!$B7:$CW7, 'movie-row'!T$2:T$101)</f>
        <v>0.31136340126362783</v>
      </c>
      <c r="U7">
        <f>CORREL('user-row'!$B7:$CW7, 'movie-row'!U$2:U$101)</f>
        <v>0.27630574130337854</v>
      </c>
      <c r="V7">
        <f>CORREL('user-row'!$B7:$CW7, 'movie-row'!V$2:V$101)</f>
        <v>7.9697873798686855E-2</v>
      </c>
      <c r="W7">
        <f>CORREL('user-row'!$B7:$CW7, 'movie-row'!W$2:W$101)</f>
        <v>0.21299098612363188</v>
      </c>
      <c r="X7">
        <f>CORREL('user-row'!$B7:$CW7, 'movie-row'!X$2:X$101)</f>
        <v>0.16560825822114311</v>
      </c>
      <c r="Y7">
        <f>CORREL('user-row'!$B7:$CW7, 'movie-row'!Y$2:Y$101)</f>
        <v>0.1623139949832392</v>
      </c>
      <c r="Z7">
        <f>CORREL('user-row'!$B7:$CW7, 'movie-row'!Z$2:Z$101)</f>
        <v>0.27967705678590876</v>
      </c>
    </row>
    <row r="8" spans="1:26">
      <c r="A8" s="1">
        <v>3712</v>
      </c>
      <c r="B8">
        <f>CORREL('user-row'!$B8:$CW8, 'movie-row'!B$2:B$101)</f>
        <v>-0.31241191543824826</v>
      </c>
      <c r="C8">
        <f>CORREL('user-row'!$B8:$CW8, 'movie-row'!C$2:C$101)</f>
        <v>0.1313984527481083</v>
      </c>
      <c r="D8">
        <f>CORREL('user-row'!$B8:$CW8, 'movie-row'!D$2:D$101)</f>
        <v>9.203669564742617E-2</v>
      </c>
      <c r="E8">
        <f>CORREL('user-row'!$B8:$CW8, 'movie-row'!E$2:E$101)</f>
        <v>0.46291004988627577</v>
      </c>
      <c r="F8" s="4">
        <f>CORREL('user-row'!$B8:$CW8, 'movie-row'!F$2:F$101)</f>
        <v>0.40027450425381639</v>
      </c>
      <c r="G8">
        <f>CORREL('user-row'!$B8:$CW8, 'movie-row'!G$2:G$101)</f>
        <v>0.17115097600502605</v>
      </c>
      <c r="H8">
        <f>CORREL('user-row'!$B8:$CW8, 'movie-row'!H$2:H$101)</f>
        <v>1</v>
      </c>
      <c r="I8">
        <f>CORREL('user-row'!$B8:$CW8, 'movie-row'!I$2:I$101)</f>
        <v>6.5014865962725946E-2</v>
      </c>
      <c r="J8">
        <f>CORREL('user-row'!$B8:$CW8, 'movie-row'!J$2:J$101)</f>
        <v>9.5622788748577506E-2</v>
      </c>
      <c r="K8">
        <f>CORREL('user-row'!$B8:$CW8, 'movie-row'!K$2:K$101)</f>
        <v>-0.29250074327953168</v>
      </c>
      <c r="L8">
        <f>CORREL('user-row'!$B8:$CW8, 'movie-row'!L$2:L$101)</f>
        <v>-3.8900019285437432E-2</v>
      </c>
      <c r="M8">
        <f>CORREL('user-row'!$B8:$CW8, 'movie-row'!M$2:M$101)</f>
        <v>-0.36432431794822456</v>
      </c>
      <c r="N8">
        <f>CORREL('user-row'!$B8:$CW8, 'movie-row'!N$2:N$101)</f>
        <v>0.12689900079182612</v>
      </c>
      <c r="O8" s="4">
        <f>CORREL('user-row'!$B8:$CW8, 'movie-row'!O$2:O$101)</f>
        <v>-5.1319592926224657E-2</v>
      </c>
      <c r="P8">
        <f>CORREL('user-row'!$B8:$CW8, 'movie-row'!P$2:P$101)</f>
        <v>0.2271298649307886</v>
      </c>
      <c r="Q8">
        <f>CORREL('user-row'!$B8:$CW8, 'movie-row'!Q$2:Q$101)</f>
        <v>1.6406233978294955E-2</v>
      </c>
      <c r="R8">
        <f>CORREL('user-row'!$B8:$CW8, 'movie-row'!R$2:R$101)</f>
        <v>-0.24076362915896729</v>
      </c>
      <c r="S8">
        <f>CORREL('user-row'!$B8:$CW8, 'movie-row'!S$2:S$101)</f>
        <v>-0.11525415451442607</v>
      </c>
      <c r="T8">
        <f>CORREL('user-row'!$B8:$CW8, 'movie-row'!T$2:T$101)</f>
        <v>0.24769327229404767</v>
      </c>
      <c r="U8">
        <f>CORREL('user-row'!$B8:$CW8, 'movie-row'!U$2:U$101)</f>
        <v>0.16691284304162005</v>
      </c>
      <c r="V8">
        <f>CORREL('user-row'!$B8:$CW8, 'movie-row'!V$2:V$101)</f>
        <v>0.14601110225769576</v>
      </c>
      <c r="W8">
        <f>CORREL('user-row'!$B8:$CW8, 'movie-row'!W$2:W$101)</f>
        <v>9.6854855528257077E-3</v>
      </c>
      <c r="X8">
        <f>CORREL('user-row'!$B8:$CW8, 'movie-row'!X$2:X$101)</f>
        <v>-0.45162541695677344</v>
      </c>
      <c r="Y8">
        <f>CORREL('user-row'!$B8:$CW8, 'movie-row'!Y$2:Y$101)</f>
        <v>0.19365960183726966</v>
      </c>
      <c r="Z8">
        <f>CORREL('user-row'!$B8:$CW8, 'movie-row'!Z$2:Z$101)</f>
        <v>0.11326617907648133</v>
      </c>
    </row>
    <row r="9" spans="1:26">
      <c r="A9" s="1">
        <v>2968</v>
      </c>
      <c r="B9">
        <f>CORREL('user-row'!$B9:$CW9, 'movie-row'!B$2:B$101)</f>
        <v>0.38334847991865839</v>
      </c>
      <c r="C9">
        <f>CORREL('user-row'!$B9:$CW9, 'movie-row'!C$2:C$101)</f>
        <v>0.20669483528014401</v>
      </c>
      <c r="D9">
        <f>CORREL('user-row'!$B9:$CW9, 'movie-row'!D$2:D$101)</f>
        <v>-4.5854431055885679E-2</v>
      </c>
      <c r="E9">
        <f>CORREL('user-row'!$B9:$CW9, 'movie-row'!E$2:E$101)</f>
        <v>0.21476007349626267</v>
      </c>
      <c r="F9" s="4">
        <f>CORREL('user-row'!$B9:$CW9, 'movie-row'!F$2:F$101)</f>
        <v>0.26424949075041737</v>
      </c>
      <c r="G9">
        <f>CORREL('user-row'!$B9:$CW9, 'movie-row'!G$2:G$101)</f>
        <v>7.2927374823400726E-2</v>
      </c>
      <c r="H9">
        <f>CORREL('user-row'!$B9:$CW9, 'movie-row'!H$2:H$101)</f>
        <v>6.5014865962725946E-2</v>
      </c>
      <c r="I9">
        <f>CORREL('user-row'!$B9:$CW9, 'movie-row'!I$2:I$101)</f>
        <v>1</v>
      </c>
      <c r="J9">
        <f>CORREL('user-row'!$B9:$CW9, 'movie-row'!J$2:J$101)</f>
        <v>2.8528950171384709E-2</v>
      </c>
      <c r="K9">
        <f>CORREL('user-row'!$B9:$CW9, 'movie-row'!K$2:K$101)</f>
        <v>-7.3252183501799337E-2</v>
      </c>
      <c r="L9">
        <f>CORREL('user-row'!$B9:$CW9, 'movie-row'!L$2:L$101)</f>
        <v>0.31257295249758305</v>
      </c>
      <c r="M9">
        <f>CORREL('user-row'!$B9:$CW9, 'movie-row'!M$2:M$101)</f>
        <v>5.3024279395167337E-2</v>
      </c>
      <c r="N9">
        <f>CORREL('user-row'!$B9:$CW9, 'movie-row'!N$2:N$101)</f>
        <v>0.14334722117104201</v>
      </c>
      <c r="O9" s="4">
        <f>CORREL('user-row'!$B9:$CW9, 'movie-row'!O$2:O$101)</f>
        <v>-0.11808450290440173</v>
      </c>
      <c r="P9">
        <f>CORREL('user-row'!$B9:$CW9, 'movie-row'!P$2:P$101)</f>
        <v>0.10084054440925345</v>
      </c>
      <c r="Q9">
        <f>CORREL('user-row'!$B9:$CW9, 'movie-row'!Q$2:Q$101)</f>
        <v>4.9131974583451886E-2</v>
      </c>
      <c r="R9">
        <f>CORREL('user-row'!$B9:$CW9, 'movie-row'!R$2:R$101)</f>
        <v>-9.04134638156435E-3</v>
      </c>
      <c r="S9">
        <f>CORREL('user-row'!$B9:$CW9, 'movie-row'!S$2:S$101)</f>
        <v>0.20361336385172138</v>
      </c>
      <c r="T9">
        <f>CORREL('user-row'!$B9:$CW9, 'movie-row'!T$2:T$101)</f>
        <v>3.3300756551298376E-2</v>
      </c>
      <c r="U9">
        <f>CORREL('user-row'!$B9:$CW9, 'movie-row'!U$2:U$101)</f>
        <v>0.13798193748660592</v>
      </c>
      <c r="V9">
        <f>CORREL('user-row'!$B9:$CW9, 'movie-row'!V$2:V$101)</f>
        <v>7.0601567731350248E-2</v>
      </c>
      <c r="W9">
        <f>CORREL('user-row'!$B9:$CW9, 'movie-row'!W$2:W$101)</f>
        <v>0.10945155974940961</v>
      </c>
      <c r="X9">
        <f>CORREL('user-row'!$B9:$CW9, 'movie-row'!X$2:X$101)</f>
        <v>-8.3562099269065618E-2</v>
      </c>
      <c r="Y9">
        <f>CORREL('user-row'!$B9:$CW9, 'movie-row'!Y$2:Y$101)</f>
        <v>-8.9316694397979957E-2</v>
      </c>
      <c r="Z9">
        <f>CORREL('user-row'!$B9:$CW9, 'movie-row'!Z$2:Z$101)</f>
        <v>0.22921932957789437</v>
      </c>
    </row>
    <row r="10" spans="1:26">
      <c r="A10" s="1">
        <v>3525</v>
      </c>
      <c r="B10">
        <f>CORREL('user-row'!$B10:$CW10, 'movie-row'!B$2:B$101)</f>
        <v>9.2774650284610155E-2</v>
      </c>
      <c r="C10">
        <f>CORREL('user-row'!$B10:$CW10, 'movie-row'!C$2:C$101)</f>
        <v>0.36005629545020651</v>
      </c>
      <c r="D10">
        <f>CORREL('user-row'!$B10:$CW10, 'movie-row'!D$2:D$101)</f>
        <v>0.36756756756756787</v>
      </c>
      <c r="E10">
        <f>CORREL('user-row'!$B10:$CW10, 'movie-row'!E$2:E$101)</f>
        <v>0.16990720046577154</v>
      </c>
      <c r="F10" s="4">
        <f>CORREL('user-row'!$B10:$CW10, 'movie-row'!F$2:F$101)</f>
        <v>0.12519336696482314</v>
      </c>
      <c r="G10">
        <f>CORREL('user-row'!$B10:$CW10, 'movie-row'!G$2:G$101)</f>
        <v>0.38713264586848378</v>
      </c>
      <c r="H10">
        <f>CORREL('user-row'!$B10:$CW10, 'movie-row'!H$2:H$101)</f>
        <v>9.5622788748577506E-2</v>
      </c>
      <c r="I10">
        <f>CORREL('user-row'!$B10:$CW10, 'movie-row'!I$2:I$101)</f>
        <v>2.8528950171384709E-2</v>
      </c>
      <c r="J10">
        <f>CORREL('user-row'!$B10:$CW10, 'movie-row'!J$2:J$101)</f>
        <v>0.99999999999999989</v>
      </c>
      <c r="K10">
        <f>CORREL('user-row'!$B10:$CW10, 'movie-row'!K$2:K$101)</f>
        <v>0.21087949693739588</v>
      </c>
      <c r="L10">
        <f>CORREL('user-row'!$B10:$CW10, 'movie-row'!L$2:L$101)</f>
        <v>0.24328325135114928</v>
      </c>
      <c r="M10">
        <f>CORREL('user-row'!$B10:$CW10, 'movie-row'!M$2:M$101)</f>
        <v>-8.6060879396399573E-2</v>
      </c>
      <c r="N10">
        <f>CORREL('user-row'!$B10:$CW10, 'movie-row'!N$2:N$101)</f>
        <v>5.8364767765839237E-2</v>
      </c>
      <c r="O10" s="4">
        <f>CORREL('user-row'!$B10:$CW10, 'movie-row'!O$2:O$101)</f>
        <v>0.47549485227568483</v>
      </c>
      <c r="P10">
        <f>CORREL('user-row'!$B10:$CW10, 'movie-row'!P$2:P$101)</f>
        <v>0.20173421718148513</v>
      </c>
      <c r="Q10">
        <f>CORREL('user-row'!$B10:$CW10, 'movie-row'!Q$2:Q$101)</f>
        <v>0.47571090136593314</v>
      </c>
      <c r="R10">
        <f>CORREL('user-row'!$B10:$CW10, 'movie-row'!R$2:R$101)</f>
        <v>0.30695706552688817</v>
      </c>
      <c r="S10">
        <f>CORREL('user-row'!$B10:$CW10, 'movie-row'!S$2:S$101)</f>
        <v>0.1363430859304795</v>
      </c>
      <c r="T10">
        <f>CORREL('user-row'!$B10:$CW10, 'movie-row'!T$2:T$101)</f>
        <v>0.3017504796646634</v>
      </c>
      <c r="U10">
        <f>CORREL('user-row'!$B10:$CW10, 'movie-row'!U$2:U$101)</f>
        <v>0.14341352669138435</v>
      </c>
      <c r="V10">
        <f>CORREL('user-row'!$B10:$CW10, 'movie-row'!V$2:V$101)</f>
        <v>5.609971272953404E-2</v>
      </c>
      <c r="W10">
        <f>CORREL('user-row'!$B10:$CW10, 'movie-row'!W$2:W$101)</f>
        <v>0.1799076835623096</v>
      </c>
      <c r="X10">
        <f>CORREL('user-row'!$B10:$CW10, 'movie-row'!X$2:X$101)</f>
        <v>0.28464778986690842</v>
      </c>
      <c r="Y10">
        <f>CORREL('user-row'!$B10:$CW10, 'movie-row'!Y$2:Y$101)</f>
        <v>0.17075705827731683</v>
      </c>
      <c r="Z10">
        <f>CORREL('user-row'!$B10:$CW10, 'movie-row'!Z$2:Z$101)</f>
        <v>0.19313126119435992</v>
      </c>
    </row>
    <row r="11" spans="1:26">
      <c r="A11" s="1">
        <v>4323</v>
      </c>
      <c r="B11">
        <f>CORREL('user-row'!$B11:$CW11, 'movie-row'!B$2:B$101)</f>
        <v>9.8190594173077406E-2</v>
      </c>
      <c r="C11">
        <f>CORREL('user-row'!$B11:$CW11, 'movie-row'!C$2:C$101)</f>
        <v>3.3642473972404656E-2</v>
      </c>
      <c r="D11">
        <f>CORREL('user-row'!$B11:$CW11, 'movie-row'!D$2:D$101)</f>
        <v>-3.5394031465005943E-2</v>
      </c>
      <c r="E11">
        <f>CORREL('user-row'!$B11:$CW11, 'movie-row'!E$2:E$101)</f>
        <v>0.11935027539960696</v>
      </c>
      <c r="F11" s="4">
        <f>CORREL('user-row'!$B11:$CW11, 'movie-row'!F$2:F$101)</f>
        <v>-0.33360164992967406</v>
      </c>
      <c r="G11">
        <f>CORREL('user-row'!$B11:$CW11, 'movie-row'!G$2:G$101)</f>
        <v>0.14615758707888477</v>
      </c>
      <c r="H11">
        <f>CORREL('user-row'!$B11:$CW11, 'movie-row'!H$2:H$101)</f>
        <v>-0.29250074327953168</v>
      </c>
      <c r="I11">
        <f>CORREL('user-row'!$B11:$CW11, 'movie-row'!I$2:I$101)</f>
        <v>-7.3252183501799337E-2</v>
      </c>
      <c r="J11">
        <f>CORREL('user-row'!$B11:$CW11, 'movie-row'!J$2:J$101)</f>
        <v>0.21087949693739588</v>
      </c>
      <c r="K11">
        <f>CORREL('user-row'!$B11:$CW11, 'movie-row'!K$2:K$101)</f>
        <v>0.99999999999999989</v>
      </c>
      <c r="L11">
        <f>CORREL('user-row'!$B11:$CW11, 'movie-row'!L$2:L$101)</f>
        <v>2.2907492187582843E-2</v>
      </c>
      <c r="M11">
        <f>CORREL('user-row'!$B11:$CW11, 'movie-row'!M$2:M$101)</f>
        <v>0.25252866387786765</v>
      </c>
      <c r="N11">
        <f>CORREL('user-row'!$B11:$CW11, 'movie-row'!N$2:N$101)</f>
        <v>-0.22178875861778929</v>
      </c>
      <c r="O11" s="4">
        <f>CORREL('user-row'!$B11:$CW11, 'movie-row'!O$2:O$101)</f>
        <v>0.25886569181649749</v>
      </c>
      <c r="P11">
        <f>CORREL('user-row'!$B11:$CW11, 'movie-row'!P$2:P$101)</f>
        <v>-2.4336623275719574E-2</v>
      </c>
      <c r="Q11">
        <f>CORREL('user-row'!$B11:$CW11, 'movie-row'!Q$2:Q$101)</f>
        <v>-4.0606217573481075E-2</v>
      </c>
      <c r="R11">
        <f>CORREL('user-row'!$B11:$CW11, 'movie-row'!R$2:R$101)</f>
        <v>0.15504467462872396</v>
      </c>
      <c r="S11">
        <f>CORREL('user-row'!$B11:$CW11, 'movie-row'!S$2:S$101)</f>
        <v>-0.20416428468564085</v>
      </c>
      <c r="T11">
        <f>CORREL('user-row'!$B11:$CW11, 'movie-row'!T$2:T$101)</f>
        <v>0.26365446983714974</v>
      </c>
      <c r="U11">
        <f>CORREL('user-row'!$B11:$CW11, 'movie-row'!U$2:U$101)</f>
        <v>0.16719756742890513</v>
      </c>
      <c r="V11">
        <f>CORREL('user-row'!$B11:$CW11, 'movie-row'!V$2:V$101)</f>
        <v>-8.4592427786886179E-2</v>
      </c>
      <c r="W11">
        <f>CORREL('user-row'!$B11:$CW11, 'movie-row'!W$2:W$101)</f>
        <v>0.31571202585390812</v>
      </c>
      <c r="X11">
        <f>CORREL('user-row'!$B11:$CW11, 'movie-row'!X$2:X$101)</f>
        <v>8.5672912821461764E-2</v>
      </c>
      <c r="Y11">
        <f>CORREL('user-row'!$B11:$CW11, 'movie-row'!Y$2:Y$101)</f>
        <v>-0.10989207415829989</v>
      </c>
      <c r="Z11">
        <f>CORREL('user-row'!$B11:$CW11, 'movie-row'!Z$2:Z$101)</f>
        <v>-0.279385103337848</v>
      </c>
    </row>
    <row r="12" spans="1:26">
      <c r="A12" s="1">
        <v>3617</v>
      </c>
      <c r="B12">
        <f>CORREL('user-row'!$B12:$CW12, 'movie-row'!B$2:B$101)</f>
        <v>-4.1734052945151513E-2</v>
      </c>
      <c r="C12">
        <f>CORREL('user-row'!$B12:$CW12, 'movie-row'!C$2:C$101)</f>
        <v>0.13854790764906569</v>
      </c>
      <c r="D12">
        <f>CORREL('user-row'!$B12:$CW12, 'movie-row'!D$2:D$101)</f>
        <v>1.131624362152151E-2</v>
      </c>
      <c r="E12">
        <f>CORREL('user-row'!$B12:$CW12, 'movie-row'!E$2:E$101)</f>
        <v>0.28275572409412869</v>
      </c>
      <c r="F12" s="4">
        <f>CORREL('user-row'!$B12:$CW12, 'movie-row'!F$2:F$101)</f>
        <v>-6.657593933590715E-2</v>
      </c>
      <c r="G12">
        <f>CORREL('user-row'!$B12:$CW12, 'movie-row'!G$2:G$101)</f>
        <v>0.21992904844585048</v>
      </c>
      <c r="H12">
        <f>CORREL('user-row'!$B12:$CW12, 'movie-row'!H$2:H$101)</f>
        <v>-3.8900019285437432E-2</v>
      </c>
      <c r="I12">
        <f>CORREL('user-row'!$B12:$CW12, 'movie-row'!I$2:I$101)</f>
        <v>0.31257295249758305</v>
      </c>
      <c r="J12">
        <f>CORREL('user-row'!$B12:$CW12, 'movie-row'!J$2:J$101)</f>
        <v>0.24328325135114928</v>
      </c>
      <c r="K12">
        <f>CORREL('user-row'!$B12:$CW12, 'movie-row'!K$2:K$101)</f>
        <v>2.2907492187582843E-2</v>
      </c>
      <c r="L12">
        <f>CORREL('user-row'!$B12:$CW12, 'movie-row'!L$2:L$101)</f>
        <v>0.99999999999999989</v>
      </c>
      <c r="M12">
        <f>CORREL('user-row'!$B12:$CW12, 'movie-row'!M$2:M$101)</f>
        <v>-0.34618596523265543</v>
      </c>
      <c r="N12">
        <f>CORREL('user-row'!$B12:$CW12, 'movie-row'!N$2:N$101)</f>
        <v>8.1613379502113115E-2</v>
      </c>
      <c r="O12" s="4">
        <f>CORREL('user-row'!$B12:$CW12, 'movie-row'!O$2:O$101)</f>
        <v>0.27833468677407003</v>
      </c>
      <c r="P12">
        <f>CORREL('user-row'!$B12:$CW12, 'movie-row'!P$2:P$101)</f>
        <v>-0.26387738447181158</v>
      </c>
      <c r="Q12">
        <f>CORREL('user-row'!$B12:$CW12, 'movie-row'!Q$2:Q$101)</f>
        <v>7.9570607001937063E-2</v>
      </c>
      <c r="R12">
        <f>CORREL('user-row'!$B12:$CW12, 'movie-row'!R$2:R$101)</f>
        <v>-0.16562754066416882</v>
      </c>
      <c r="S12">
        <f>CORREL('user-row'!$B12:$CW12, 'movie-row'!S$2:S$101)</f>
        <v>5.3305852371970407E-2</v>
      </c>
      <c r="T12">
        <f>CORREL('user-row'!$B12:$CW12, 'movie-row'!T$2:T$101)</f>
        <v>7.8095214719802767E-3</v>
      </c>
      <c r="U12">
        <f>CORREL('user-row'!$B12:$CW12, 'movie-row'!U$2:U$101)</f>
        <v>-0.24463744638456719</v>
      </c>
      <c r="V12">
        <f>CORREL('user-row'!$B12:$CW12, 'movie-row'!V$2:V$101)</f>
        <v>-3.0709137963603698E-2</v>
      </c>
      <c r="W12">
        <f>CORREL('user-row'!$B12:$CW12, 'movie-row'!W$2:W$101)</f>
        <v>-7.0659615041677865E-2</v>
      </c>
      <c r="X12">
        <f>CORREL('user-row'!$B12:$CW12, 'movie-row'!X$2:X$101)</f>
        <v>0.2685953793136418</v>
      </c>
      <c r="Y12">
        <f>CORREL('user-row'!$B12:$CW12, 'movie-row'!Y$2:Y$101)</f>
        <v>-0.14350338093223816</v>
      </c>
      <c r="Z12">
        <f>CORREL('user-row'!$B12:$CW12, 'movie-row'!Z$2:Z$101)</f>
        <v>1.3283598187306289E-2</v>
      </c>
    </row>
    <row r="13" spans="1:26">
      <c r="A13" s="1">
        <v>4360</v>
      </c>
      <c r="B13">
        <f>CORREL('user-row'!$B13:$CW13, 'movie-row'!B$2:B$101)</f>
        <v>0.26442478716072465</v>
      </c>
      <c r="C13">
        <f>CORREL('user-row'!$B13:$CW13, 'movie-row'!C$2:C$101)</f>
        <v>0.1529480505075162</v>
      </c>
      <c r="D13">
        <f>CORREL('user-row'!$B13:$CW13, 'movie-row'!D$2:D$101)</f>
        <v>-0.23165977726152331</v>
      </c>
      <c r="E13">
        <f>CORREL('user-row'!$B13:$CW13, 'movie-row'!E$2:E$101)</f>
        <v>-5.3262080820943641E-3</v>
      </c>
      <c r="F13" s="4">
        <f>CORREL('user-row'!$B13:$CW13, 'movie-row'!F$2:F$101)</f>
        <v>-9.3801239880867374E-2</v>
      </c>
      <c r="G13">
        <f>CORREL('user-row'!$B13:$CW13, 'movie-row'!G$2:G$101)</f>
        <v>-5.3157224157626545E-3</v>
      </c>
      <c r="H13">
        <f>CORREL('user-row'!$B13:$CW13, 'movie-row'!H$2:H$101)</f>
        <v>-0.36432431794822456</v>
      </c>
      <c r="I13">
        <f>CORREL('user-row'!$B13:$CW13, 'movie-row'!I$2:I$101)</f>
        <v>5.3024279395167337E-2</v>
      </c>
      <c r="J13">
        <f>CORREL('user-row'!$B13:$CW13, 'movie-row'!J$2:J$101)</f>
        <v>-8.6060879396399573E-2</v>
      </c>
      <c r="K13">
        <f>CORREL('user-row'!$B13:$CW13, 'movie-row'!K$2:K$101)</f>
        <v>0.25252866387786765</v>
      </c>
      <c r="L13">
        <f>CORREL('user-row'!$B13:$CW13, 'movie-row'!L$2:L$101)</f>
        <v>-0.34618596523265543</v>
      </c>
      <c r="M13">
        <f>CORREL('user-row'!$B13:$CW13, 'movie-row'!M$2:M$101)</f>
        <v>1</v>
      </c>
      <c r="N13">
        <f>CORREL('user-row'!$B13:$CW13, 'movie-row'!N$2:N$101)</f>
        <v>9.184198033129358E-2</v>
      </c>
      <c r="O13" s="4">
        <f>CORREL('user-row'!$B13:$CW13, 'movie-row'!O$2:O$101)</f>
        <v>-0.11549167609568127</v>
      </c>
      <c r="P13">
        <f>CORREL('user-row'!$B13:$CW13, 'movie-row'!P$2:P$101)</f>
        <v>0.19710516591041297</v>
      </c>
      <c r="Q13">
        <f>CORREL('user-row'!$B13:$CW13, 'movie-row'!Q$2:Q$101)</f>
        <v>7.2992690809002544E-2</v>
      </c>
      <c r="R13">
        <f>CORREL('user-row'!$B13:$CW13, 'movie-row'!R$2:R$101)</f>
        <v>0.16188202690421957</v>
      </c>
      <c r="S13">
        <f>CORREL('user-row'!$B13:$CW13, 'movie-row'!S$2:S$101)</f>
        <v>-3.1144474105587375E-4</v>
      </c>
      <c r="T13">
        <f>CORREL('user-row'!$B13:$CW13, 'movie-row'!T$2:T$101)</f>
        <v>-7.7598015118854752E-2</v>
      </c>
      <c r="U13">
        <f>CORREL('user-row'!$B13:$CW13, 'movie-row'!U$2:U$101)</f>
        <v>3.9389316366427188E-2</v>
      </c>
      <c r="V13">
        <f>CORREL('user-row'!$B13:$CW13, 'movie-row'!V$2:V$101)</f>
        <v>-0.15609128963174262</v>
      </c>
      <c r="W13">
        <f>CORREL('user-row'!$B13:$CW13, 'movie-row'!W$2:W$101)</f>
        <v>0.40859237613621341</v>
      </c>
      <c r="X13">
        <f>CORREL('user-row'!$B13:$CW13, 'movie-row'!X$2:X$101)</f>
        <v>0.17965230673542112</v>
      </c>
      <c r="Y13">
        <f>CORREL('user-row'!$B13:$CW13, 'movie-row'!Y$2:Y$101)</f>
        <v>0.28040224837668803</v>
      </c>
      <c r="Z13">
        <f>CORREL('user-row'!$B13:$CW13, 'movie-row'!Z$2:Z$101)</f>
        <v>4.0328014148761512E-2</v>
      </c>
    </row>
    <row r="14" spans="1:26">
      <c r="A14" s="1">
        <v>2756</v>
      </c>
      <c r="B14">
        <f>CORREL('user-row'!$B14:$CW14, 'movie-row'!B$2:B$101)</f>
        <v>0.26126836282372301</v>
      </c>
      <c r="C14">
        <f>CORREL('user-row'!$B14:$CW14, 'movie-row'!C$2:C$101)</f>
        <v>0.14888159791222119</v>
      </c>
      <c r="D14">
        <f>CORREL('user-row'!$B14:$CW14, 'movie-row'!D$2:D$101)</f>
        <v>0.14843120879858795</v>
      </c>
      <c r="E14">
        <f>CORREL('user-row'!$B14:$CW14, 'movie-row'!E$2:E$101)</f>
        <v>-8.7746602709142002E-2</v>
      </c>
      <c r="F14" s="4">
        <f>CORREL('user-row'!$B14:$CW14, 'movie-row'!F$2:F$101)</f>
        <v>0.31010409033155772</v>
      </c>
      <c r="G14">
        <f>CORREL('user-row'!$B14:$CW14, 'movie-row'!G$2:G$101)</f>
        <v>0.32349910970108381</v>
      </c>
      <c r="H14">
        <f>CORREL('user-row'!$B14:$CW14, 'movie-row'!H$2:H$101)</f>
        <v>0.12689900079182612</v>
      </c>
      <c r="I14">
        <f>CORREL('user-row'!$B14:$CW14, 'movie-row'!I$2:I$101)</f>
        <v>0.14334722117104201</v>
      </c>
      <c r="J14">
        <f>CORREL('user-row'!$B14:$CW14, 'movie-row'!J$2:J$101)</f>
        <v>5.8364767765839237E-2</v>
      </c>
      <c r="K14">
        <f>CORREL('user-row'!$B14:$CW14, 'movie-row'!K$2:K$101)</f>
        <v>-0.22178875861778929</v>
      </c>
      <c r="L14">
        <f>CORREL('user-row'!$B14:$CW14, 'movie-row'!L$2:L$101)</f>
        <v>8.1613379502113115E-2</v>
      </c>
      <c r="M14">
        <f>CORREL('user-row'!$B14:$CW14, 'movie-row'!M$2:M$101)</f>
        <v>9.184198033129358E-2</v>
      </c>
      <c r="N14">
        <f>CORREL('user-row'!$B14:$CW14, 'movie-row'!N$2:N$101)</f>
        <v>0.99999999999999989</v>
      </c>
      <c r="O14" s="4">
        <f>CORREL('user-row'!$B14:$CW14, 'movie-row'!O$2:O$101)</f>
        <v>0.290591240789001</v>
      </c>
      <c r="P14">
        <f>CORREL('user-row'!$B14:$CW14, 'movie-row'!P$2:P$101)</f>
        <v>1.7590845760343924E-2</v>
      </c>
      <c r="Q14">
        <f>CORREL('user-row'!$B14:$CW14, 'movie-row'!Q$2:Q$101)</f>
        <v>0.10178419016774953</v>
      </c>
      <c r="R14">
        <f>CORREL('user-row'!$B14:$CW14, 'movie-row'!R$2:R$101)</f>
        <v>-0.14095307294943124</v>
      </c>
      <c r="S14">
        <f>CORREL('user-row'!$B14:$CW14, 'movie-row'!S$2:S$101)</f>
        <v>0.15047572450301125</v>
      </c>
      <c r="T14">
        <f>CORREL('user-row'!$B14:$CW14, 'movie-row'!T$2:T$101)</f>
        <v>2.4572199211273332E-2</v>
      </c>
      <c r="U14">
        <f>CORREL('user-row'!$B14:$CW14, 'movie-row'!U$2:U$101)</f>
        <v>-3.1130456320613155E-2</v>
      </c>
      <c r="V14">
        <f>CORREL('user-row'!$B14:$CW14, 'movie-row'!V$2:V$101)</f>
        <v>-0.13376828202271726</v>
      </c>
      <c r="W14">
        <f>CORREL('user-row'!$B14:$CW14, 'movie-row'!W$2:W$101)</f>
        <v>0.14206729920114627</v>
      </c>
      <c r="X14">
        <f>CORREL('user-row'!$B14:$CW14, 'movie-row'!X$2:X$101)</f>
        <v>1.5140396811987053E-2</v>
      </c>
      <c r="Y14">
        <f>CORREL('user-row'!$B14:$CW14, 'movie-row'!Y$2:Y$101)</f>
        <v>0.18121021790485745</v>
      </c>
      <c r="Z14">
        <f>CORREL('user-row'!$B14:$CW14, 'movie-row'!Z$2:Z$101)</f>
        <v>-5.9347698278711686E-3</v>
      </c>
    </row>
    <row r="15" spans="1:26">
      <c r="A15" s="1">
        <v>89</v>
      </c>
      <c r="B15">
        <f>CORREL('user-row'!$B15:$CW15, 'movie-row'!B$2:B$101)</f>
        <v>0.46460996868120108</v>
      </c>
      <c r="C15">
        <f>CORREL('user-row'!$B15:$CW15, 'movie-row'!C$2:C$101)</f>
        <v>0.56244873874488854</v>
      </c>
      <c r="D15">
        <f>CORREL('user-row'!$B15:$CW15, 'movie-row'!D$2:D$101)</f>
        <v>0.26702869612790614</v>
      </c>
      <c r="E15">
        <f>CORREL('user-row'!$B15:$CW15, 'movie-row'!E$2:E$101)</f>
        <v>0.24156659153739843</v>
      </c>
      <c r="F15" s="4">
        <f>CORREL('user-row'!$B15:$CW15, 'movie-row'!F$2:F$101)</f>
        <v>-3.8780240964102954E-3</v>
      </c>
      <c r="G15">
        <f>CORREL('user-row'!$B15:$CW15, 'movie-row'!G$2:G$101)</f>
        <v>0.53906585139435703</v>
      </c>
      <c r="H15">
        <f>CORREL('user-row'!$B15:$CW15, 'movie-row'!H$2:H$101)</f>
        <v>-5.1319592926224657E-2</v>
      </c>
      <c r="I15">
        <f>CORREL('user-row'!$B15:$CW15, 'movie-row'!I$2:I$101)</f>
        <v>-0.11808450290440173</v>
      </c>
      <c r="J15">
        <f>CORREL('user-row'!$B15:$CW15, 'movie-row'!J$2:J$101)</f>
        <v>0.47549485227568483</v>
      </c>
      <c r="K15">
        <f>CORREL('user-row'!$B15:$CW15, 'movie-row'!K$2:K$101)</f>
        <v>0.25886569181649749</v>
      </c>
      <c r="L15">
        <f>CORREL('user-row'!$B15:$CW15, 'movie-row'!L$2:L$101)</f>
        <v>0.27833468677407003</v>
      </c>
      <c r="M15">
        <f>CORREL('user-row'!$B15:$CW15, 'movie-row'!M$2:M$101)</f>
        <v>-0.11549167609568127</v>
      </c>
      <c r="N15">
        <f>CORREL('user-row'!$B15:$CW15, 'movie-row'!N$2:N$101)</f>
        <v>0.290591240789001</v>
      </c>
      <c r="O15" s="4">
        <f>CORREL('user-row'!$B15:$CW15, 'movie-row'!O$2:O$101)</f>
        <v>0.99999999999999989</v>
      </c>
      <c r="P15">
        <f>CORREL('user-row'!$B15:$CW15, 'movie-row'!P$2:P$101)</f>
        <v>0.29682614716644024</v>
      </c>
      <c r="Q15">
        <f>CORREL('user-row'!$B15:$CW15, 'movie-row'!Q$2:Q$101)</f>
        <v>0.32677362910617797</v>
      </c>
      <c r="R15">
        <f>CORREL('user-row'!$B15:$CW15, 'movie-row'!R$2:R$101)</f>
        <v>0.29147640523096452</v>
      </c>
      <c r="S15">
        <f>CORREL('user-row'!$B15:$CW15, 'movie-row'!S$2:S$101)</f>
        <v>0.37267558897264119</v>
      </c>
      <c r="T15">
        <f>CORREL('user-row'!$B15:$CW15, 'movie-row'!T$2:T$101)</f>
        <v>0.52599044278760332</v>
      </c>
      <c r="U15">
        <f>CORREL('user-row'!$B15:$CW15, 'movie-row'!U$2:U$101)</f>
        <v>0.12338027613878835</v>
      </c>
      <c r="V15">
        <f>CORREL('user-row'!$B15:$CW15, 'movie-row'!V$2:V$101)</f>
        <v>0.17808764796017454</v>
      </c>
      <c r="W15">
        <f>CORREL('user-row'!$B15:$CW15, 'movie-row'!W$2:W$101)</f>
        <v>8.8599883634431276E-2</v>
      </c>
      <c r="X15">
        <f>CORREL('user-row'!$B15:$CW15, 'movie-row'!X$2:X$101)</f>
        <v>0.66851595362183669</v>
      </c>
      <c r="Y15">
        <f>CORREL('user-row'!$B15:$CW15, 'movie-row'!Y$2:Y$101)</f>
        <v>0.17967962659110948</v>
      </c>
      <c r="Z15">
        <f>CORREL('user-row'!$B15:$CW15, 'movie-row'!Z$2:Z$101)</f>
        <v>0.15586856914075695</v>
      </c>
    </row>
    <row r="16" spans="1:26">
      <c r="A16" s="1">
        <v>442</v>
      </c>
      <c r="B16">
        <f>CORREL('user-row'!$B16:$CW16, 'movie-row'!B$2:B$101)</f>
        <v>2.2307771507021731E-2</v>
      </c>
      <c r="C16">
        <f>CORREL('user-row'!$B16:$CW16, 'movie-row'!C$2:C$101)</f>
        <v>0.41443820151070604</v>
      </c>
      <c r="D16">
        <f>CORREL('user-row'!$B16:$CW16, 'movie-row'!D$2:D$101)</f>
        <v>0.30413903573293405</v>
      </c>
      <c r="E16">
        <f>CORREL('user-row'!$B16:$CW16, 'movie-row'!E$2:E$101)</f>
        <v>0.11653248113414839</v>
      </c>
      <c r="F16" s="4">
        <f>CORREL('user-row'!$B16:$CW16, 'movie-row'!F$2:F$101)</f>
        <v>0.11358118868108452</v>
      </c>
      <c r="G16">
        <f>CORREL('user-row'!$B16:$CW16, 'movie-row'!G$2:G$101)</f>
        <v>0.18127589019895576</v>
      </c>
      <c r="H16">
        <f>CORREL('user-row'!$B16:$CW16, 'movie-row'!H$2:H$101)</f>
        <v>0.2271298649307886</v>
      </c>
      <c r="I16">
        <f>CORREL('user-row'!$B16:$CW16, 'movie-row'!I$2:I$101)</f>
        <v>0.10084054440925345</v>
      </c>
      <c r="J16">
        <f>CORREL('user-row'!$B16:$CW16, 'movie-row'!J$2:J$101)</f>
        <v>0.20173421718148513</v>
      </c>
      <c r="K16">
        <f>CORREL('user-row'!$B16:$CW16, 'movie-row'!K$2:K$101)</f>
        <v>-2.4336623275719574E-2</v>
      </c>
      <c r="L16">
        <f>CORREL('user-row'!$B16:$CW16, 'movie-row'!L$2:L$101)</f>
        <v>-0.26387738447181158</v>
      </c>
      <c r="M16">
        <f>CORREL('user-row'!$B16:$CW16, 'movie-row'!M$2:M$101)</f>
        <v>0.19710516591041297</v>
      </c>
      <c r="N16">
        <f>CORREL('user-row'!$B16:$CW16, 'movie-row'!N$2:N$101)</f>
        <v>1.7590845760343924E-2</v>
      </c>
      <c r="O16" s="4">
        <f>CORREL('user-row'!$B16:$CW16, 'movie-row'!O$2:O$101)</f>
        <v>0.29682614716644024</v>
      </c>
      <c r="P16">
        <f>CORREL('user-row'!$B16:$CW16, 'movie-row'!P$2:P$101)</f>
        <v>1.0000000000000002</v>
      </c>
      <c r="Q16">
        <f>CORREL('user-row'!$B16:$CW16, 'movie-row'!Q$2:Q$101)</f>
        <v>0.25166001328381693</v>
      </c>
      <c r="R16">
        <f>CORREL('user-row'!$B16:$CW16, 'movie-row'!R$2:R$101)</f>
        <v>4.6822054743538233E-2</v>
      </c>
      <c r="S16">
        <f>CORREL('user-row'!$B16:$CW16, 'movie-row'!S$2:S$101)</f>
        <v>0.21857490869213081</v>
      </c>
      <c r="T16">
        <f>CORREL('user-row'!$B16:$CW16, 'movie-row'!T$2:T$101)</f>
        <v>0.15043089332860041</v>
      </c>
      <c r="U16">
        <f>CORREL('user-row'!$B16:$CW16, 'movie-row'!U$2:U$101)</f>
        <v>0.28039233696684568</v>
      </c>
      <c r="V16">
        <f>CORREL('user-row'!$B16:$CW16, 'movie-row'!V$2:V$101)</f>
        <v>3.8378236465299392E-2</v>
      </c>
      <c r="W16">
        <f>CORREL('user-row'!$B16:$CW16, 'movie-row'!W$2:W$101)</f>
        <v>0.26252037536330569</v>
      </c>
      <c r="X16">
        <f>CORREL('user-row'!$B16:$CW16, 'movie-row'!X$2:X$101)</f>
        <v>6.4179382476083638E-2</v>
      </c>
      <c r="Y16">
        <f>CORREL('user-row'!$B16:$CW16, 'movie-row'!Y$2:Y$101)</f>
        <v>-2.3439188980821112E-2</v>
      </c>
      <c r="Z16">
        <f>CORREL('user-row'!$B16:$CW16, 'movie-row'!Z$2:Z$101)</f>
        <v>0.25786424800430335</v>
      </c>
    </row>
    <row r="17" spans="1:26">
      <c r="A17" s="1">
        <v>3556</v>
      </c>
      <c r="B17">
        <f>CORREL('user-row'!$B17:$CW17, 'movie-row'!B$2:B$101)</f>
        <v>-0.19198791566393103</v>
      </c>
      <c r="C17">
        <f>CORREL('user-row'!$B17:$CW17, 'movie-row'!C$2:C$101)</f>
        <v>0.48860698263640312</v>
      </c>
      <c r="D17">
        <f>CORREL('user-row'!$B17:$CW17, 'movie-row'!D$2:D$101)</f>
        <v>0.37322578372742299</v>
      </c>
      <c r="E17">
        <f>CORREL('user-row'!$B17:$CW17, 'movie-row'!E$2:E$101)</f>
        <v>-0.20127525202789154</v>
      </c>
      <c r="F17" s="4">
        <f>CORREL('user-row'!$B17:$CW17, 'movie-row'!F$2:F$101)</f>
        <v>0.17408480372121221</v>
      </c>
      <c r="G17">
        <f>CORREL('user-row'!$B17:$CW17, 'movie-row'!G$2:G$101)</f>
        <v>0.34747012926837745</v>
      </c>
      <c r="H17">
        <f>CORREL('user-row'!$B17:$CW17, 'movie-row'!H$2:H$101)</f>
        <v>1.6406233978294955E-2</v>
      </c>
      <c r="I17">
        <f>CORREL('user-row'!$B17:$CW17, 'movie-row'!I$2:I$101)</f>
        <v>4.9131974583451886E-2</v>
      </c>
      <c r="J17">
        <f>CORREL('user-row'!$B17:$CW17, 'movie-row'!J$2:J$101)</f>
        <v>0.47571090136593314</v>
      </c>
      <c r="K17">
        <f>CORREL('user-row'!$B17:$CW17, 'movie-row'!K$2:K$101)</f>
        <v>-4.0606217573481075E-2</v>
      </c>
      <c r="L17">
        <f>CORREL('user-row'!$B17:$CW17, 'movie-row'!L$2:L$101)</f>
        <v>7.9570607001937063E-2</v>
      </c>
      <c r="M17">
        <f>CORREL('user-row'!$B17:$CW17, 'movie-row'!M$2:M$101)</f>
        <v>7.2992690809002544E-2</v>
      </c>
      <c r="N17">
        <f>CORREL('user-row'!$B17:$CW17, 'movie-row'!N$2:N$101)</f>
        <v>0.10178419016774953</v>
      </c>
      <c r="O17" s="4">
        <f>CORREL('user-row'!$B17:$CW17, 'movie-row'!O$2:O$101)</f>
        <v>0.32677362910617797</v>
      </c>
      <c r="P17">
        <f>CORREL('user-row'!$B17:$CW17, 'movie-row'!P$2:P$101)</f>
        <v>0.25166001328381693</v>
      </c>
      <c r="Q17">
        <f>CORREL('user-row'!$B17:$CW17, 'movie-row'!Q$2:Q$101)</f>
        <v>1</v>
      </c>
      <c r="R17">
        <f>CORREL('user-row'!$B17:$CW17, 'movie-row'!R$2:R$101)</f>
        <v>8.6664527171798206E-2</v>
      </c>
      <c r="S17">
        <f>CORREL('user-row'!$B17:$CW17, 'movie-row'!S$2:S$101)</f>
        <v>0.15873885962896822</v>
      </c>
      <c r="T17">
        <f>CORREL('user-row'!$B17:$CW17, 'movie-row'!T$2:T$101)</f>
        <v>-1.6164412675631658E-2</v>
      </c>
      <c r="U17">
        <f>CORREL('user-row'!$B17:$CW17, 'movie-row'!U$2:U$101)</f>
        <v>0.25653738012248017</v>
      </c>
      <c r="V17">
        <f>CORREL('user-row'!$B17:$CW17, 'movie-row'!V$2:V$101)</f>
        <v>-5.5137468814906131E-2</v>
      </c>
      <c r="W17">
        <f>CORREL('user-row'!$B17:$CW17, 'movie-row'!W$2:W$101)</f>
        <v>0.50324684492481753</v>
      </c>
      <c r="X17">
        <f>CORREL('user-row'!$B17:$CW17, 'movie-row'!X$2:X$101)</f>
        <v>0.10027662570135612</v>
      </c>
      <c r="Y17">
        <f>CORREL('user-row'!$B17:$CW17, 'movie-row'!Y$2:Y$101)</f>
        <v>0.42322462884387124</v>
      </c>
      <c r="Z17">
        <f>CORREL('user-row'!$B17:$CW17, 'movie-row'!Z$2:Z$101)</f>
        <v>0.22245773923748718</v>
      </c>
    </row>
    <row r="18" spans="1:26">
      <c r="A18" s="1">
        <v>5261</v>
      </c>
      <c r="B18">
        <f>CORREL('user-row'!$B18:$CW18, 'movie-row'!B$2:B$101)</f>
        <v>0.49300760515325925</v>
      </c>
      <c r="C18">
        <f>CORREL('user-row'!$B18:$CW18, 'movie-row'!C$2:C$101)</f>
        <v>0.32811962682419243</v>
      </c>
      <c r="D18">
        <f>CORREL('user-row'!$B18:$CW18, 'movie-row'!D$2:D$101)</f>
        <v>0.47097212266638172</v>
      </c>
      <c r="E18">
        <f>CORREL('user-row'!$B18:$CW18, 'movie-row'!E$2:E$101)</f>
        <v>0.22834063868173282</v>
      </c>
      <c r="F18" s="4">
        <f>CORREL('user-row'!$B18:$CW18, 'movie-row'!F$2:F$101)</f>
        <v>0.29797731983311881</v>
      </c>
      <c r="G18">
        <f>CORREL('user-row'!$B18:$CW18, 'movie-row'!G$2:G$101)</f>
        <v>0.39943642888722536</v>
      </c>
      <c r="H18">
        <f>CORREL('user-row'!$B18:$CW18, 'movie-row'!H$2:H$101)</f>
        <v>-0.24076362915896729</v>
      </c>
      <c r="I18">
        <f>CORREL('user-row'!$B18:$CW18, 'movie-row'!I$2:I$101)</f>
        <v>-9.04134638156435E-3</v>
      </c>
      <c r="J18">
        <f>CORREL('user-row'!$B18:$CW18, 'movie-row'!J$2:J$101)</f>
        <v>0.30695706552688817</v>
      </c>
      <c r="K18">
        <f>CORREL('user-row'!$B18:$CW18, 'movie-row'!K$2:K$101)</f>
        <v>0.15504467462872396</v>
      </c>
      <c r="L18">
        <f>CORREL('user-row'!$B18:$CW18, 'movie-row'!L$2:L$101)</f>
        <v>-0.16562754066416882</v>
      </c>
      <c r="M18">
        <f>CORREL('user-row'!$B18:$CW18, 'movie-row'!M$2:M$101)</f>
        <v>0.16188202690421957</v>
      </c>
      <c r="N18">
        <f>CORREL('user-row'!$B18:$CW18, 'movie-row'!N$2:N$101)</f>
        <v>-0.14095307294943124</v>
      </c>
      <c r="O18" s="4">
        <f>CORREL('user-row'!$B18:$CW18, 'movie-row'!O$2:O$101)</f>
        <v>0.29147640523096452</v>
      </c>
      <c r="P18">
        <f>CORREL('user-row'!$B18:$CW18, 'movie-row'!P$2:P$101)</f>
        <v>4.6822054743538233E-2</v>
      </c>
      <c r="Q18">
        <f>CORREL('user-row'!$B18:$CW18, 'movie-row'!Q$2:Q$101)</f>
        <v>8.6664527171798206E-2</v>
      </c>
      <c r="R18">
        <f>CORREL('user-row'!$B18:$CW18, 'movie-row'!R$2:R$101)</f>
        <v>0.99999999999999978</v>
      </c>
      <c r="S18">
        <f>CORREL('user-row'!$B18:$CW18, 'movie-row'!S$2:S$101)</f>
        <v>0.14916531875632583</v>
      </c>
      <c r="T18">
        <f>CORREL('user-row'!$B18:$CW18, 'movie-row'!T$2:T$101)</f>
        <v>0.37217664504215903</v>
      </c>
      <c r="U18">
        <f>CORREL('user-row'!$B18:$CW18, 'movie-row'!U$2:U$101)</f>
        <v>0.19808639009418783</v>
      </c>
      <c r="V18">
        <f>CORREL('user-row'!$B18:$CW18, 'movie-row'!V$2:V$101)</f>
        <v>0.27092801416163931</v>
      </c>
      <c r="W18">
        <f>CORREL('user-row'!$B18:$CW18, 'movie-row'!W$2:W$101)</f>
        <v>-0.39337627347993503</v>
      </c>
      <c r="X18">
        <f>CORREL('user-row'!$B18:$CW18, 'movie-row'!X$2:X$101)</f>
        <v>0.45527378286540937</v>
      </c>
      <c r="Y18">
        <f>CORREL('user-row'!$B18:$CW18, 'movie-row'!Y$2:Y$101)</f>
        <v>3.9050178669933648E-2</v>
      </c>
      <c r="Z18">
        <f>CORREL('user-row'!$B18:$CW18, 'movie-row'!Z$2:Z$101)</f>
        <v>0.37426379831369133</v>
      </c>
    </row>
    <row r="19" spans="1:26">
      <c r="A19" s="1">
        <v>2492</v>
      </c>
      <c r="B19">
        <f>CORREL('user-row'!$B19:$CW19, 'movie-row'!B$2:B$101)</f>
        <v>0.36064387194709613</v>
      </c>
      <c r="C19">
        <f>CORREL('user-row'!$B19:$CW19, 'movie-row'!C$2:C$101)</f>
        <v>0.42223642660835542</v>
      </c>
      <c r="D19">
        <f>CORREL('user-row'!$B19:$CW19, 'movie-row'!D$2:D$101)</f>
        <v>6.9956139872755993E-2</v>
      </c>
      <c r="E19">
        <f>CORREL('user-row'!$B19:$CW19, 'movie-row'!E$2:E$101)</f>
        <v>0.23869999502885403</v>
      </c>
      <c r="F19" s="4">
        <f>CORREL('user-row'!$B19:$CW19, 'movie-row'!F$2:F$101)</f>
        <v>0.47668328054517961</v>
      </c>
      <c r="G19">
        <f>CORREL('user-row'!$B19:$CW19, 'movie-row'!G$2:G$101)</f>
        <v>0.20731425512405913</v>
      </c>
      <c r="H19">
        <f>CORREL('user-row'!$B19:$CW19, 'movie-row'!H$2:H$101)</f>
        <v>-0.11525415451442607</v>
      </c>
      <c r="I19">
        <f>CORREL('user-row'!$B19:$CW19, 'movie-row'!I$2:I$101)</f>
        <v>0.20361336385172138</v>
      </c>
      <c r="J19">
        <f>CORREL('user-row'!$B19:$CW19, 'movie-row'!J$2:J$101)</f>
        <v>0.1363430859304795</v>
      </c>
      <c r="K19">
        <f>CORREL('user-row'!$B19:$CW19, 'movie-row'!K$2:K$101)</f>
        <v>-0.20416428468564085</v>
      </c>
      <c r="L19">
        <f>CORREL('user-row'!$B19:$CW19, 'movie-row'!L$2:L$101)</f>
        <v>5.3305852371970407E-2</v>
      </c>
      <c r="M19">
        <f>CORREL('user-row'!$B19:$CW19, 'movie-row'!M$2:M$101)</f>
        <v>-3.1144474105587375E-4</v>
      </c>
      <c r="N19">
        <f>CORREL('user-row'!$B19:$CW19, 'movie-row'!N$2:N$101)</f>
        <v>0.15047572450301125</v>
      </c>
      <c r="O19" s="4">
        <f>CORREL('user-row'!$B19:$CW19, 'movie-row'!O$2:O$101)</f>
        <v>0.37267558897264119</v>
      </c>
      <c r="P19">
        <f>CORREL('user-row'!$B19:$CW19, 'movie-row'!P$2:P$101)</f>
        <v>0.21857490869213081</v>
      </c>
      <c r="Q19">
        <f>CORREL('user-row'!$B19:$CW19, 'movie-row'!Q$2:Q$101)</f>
        <v>0.15873885962896822</v>
      </c>
      <c r="R19">
        <f>CORREL('user-row'!$B19:$CW19, 'movie-row'!R$2:R$101)</f>
        <v>0.14916531875632583</v>
      </c>
      <c r="S19">
        <f>CORREL('user-row'!$B19:$CW19, 'movie-row'!S$2:S$101)</f>
        <v>1.0000000000000002</v>
      </c>
      <c r="T19">
        <f>CORREL('user-row'!$B19:$CW19, 'movie-row'!T$2:T$101)</f>
        <v>0.27688341910769038</v>
      </c>
      <c r="U19">
        <f>CORREL('user-row'!$B19:$CW19, 'movie-row'!U$2:U$101)</f>
        <v>0.15800174524351834</v>
      </c>
      <c r="V19">
        <f>CORREL('user-row'!$B19:$CW19, 'movie-row'!V$2:V$101)</f>
        <v>3.582537583926064E-2</v>
      </c>
      <c r="W19">
        <f>CORREL('user-row'!$B19:$CW19, 'movie-row'!W$2:W$101)</f>
        <v>-0.34549469163494528</v>
      </c>
      <c r="X19">
        <f>CORREL('user-row'!$B19:$CW19, 'movie-row'!X$2:X$101)</f>
        <v>0.44902524381160436</v>
      </c>
      <c r="Y19">
        <f>CORREL('user-row'!$B19:$CW19, 'movie-row'!Y$2:Y$101)</f>
        <v>0.28941012492802021</v>
      </c>
      <c r="Z19">
        <f>CORREL('user-row'!$B19:$CW19, 'movie-row'!Z$2:Z$101)</f>
        <v>0.16923906320984422</v>
      </c>
    </row>
    <row r="20" spans="1:26">
      <c r="A20" s="1">
        <v>5062</v>
      </c>
      <c r="B20">
        <f>CORREL('user-row'!$B20:$CW20, 'movie-row'!B$2:B$101)</f>
        <v>0.55108883721563151</v>
      </c>
      <c r="C20">
        <f>CORREL('user-row'!$B20:$CW20, 'movie-row'!C$2:C$101)</f>
        <v>0.22663483432464562</v>
      </c>
      <c r="D20">
        <f>CORREL('user-row'!$B20:$CW20, 'movie-row'!D$2:D$101)</f>
        <v>-5.4762399405614774E-2</v>
      </c>
      <c r="E20">
        <f>CORREL('user-row'!$B20:$CW20, 'movie-row'!E$2:E$101)</f>
        <v>0.25965984359917371</v>
      </c>
      <c r="F20" s="4">
        <f>CORREL('user-row'!$B20:$CW20, 'movie-row'!F$2:F$101)</f>
        <v>0.2938677115314986</v>
      </c>
      <c r="G20">
        <f>CORREL('user-row'!$B20:$CW20, 'movie-row'!G$2:G$101)</f>
        <v>0.31136340126362783</v>
      </c>
      <c r="H20">
        <f>CORREL('user-row'!$B20:$CW20, 'movie-row'!H$2:H$101)</f>
        <v>0.24769327229404767</v>
      </c>
      <c r="I20">
        <f>CORREL('user-row'!$B20:$CW20, 'movie-row'!I$2:I$101)</f>
        <v>3.3300756551298376E-2</v>
      </c>
      <c r="J20">
        <f>CORREL('user-row'!$B20:$CW20, 'movie-row'!J$2:J$101)</f>
        <v>0.3017504796646634</v>
      </c>
      <c r="K20">
        <f>CORREL('user-row'!$B20:$CW20, 'movie-row'!K$2:K$101)</f>
        <v>0.26365446983714974</v>
      </c>
      <c r="L20">
        <f>CORREL('user-row'!$B20:$CW20, 'movie-row'!L$2:L$101)</f>
        <v>7.8095214719802767E-3</v>
      </c>
      <c r="M20">
        <f>CORREL('user-row'!$B20:$CW20, 'movie-row'!M$2:M$101)</f>
        <v>-7.7598015118854752E-2</v>
      </c>
      <c r="N20">
        <f>CORREL('user-row'!$B20:$CW20, 'movie-row'!N$2:N$101)</f>
        <v>2.4572199211273332E-2</v>
      </c>
      <c r="O20" s="4">
        <f>CORREL('user-row'!$B20:$CW20, 'movie-row'!O$2:O$101)</f>
        <v>0.52599044278760332</v>
      </c>
      <c r="P20">
        <f>CORREL('user-row'!$B20:$CW20, 'movie-row'!P$2:P$101)</f>
        <v>0.15043089332860041</v>
      </c>
      <c r="Q20">
        <f>CORREL('user-row'!$B20:$CW20, 'movie-row'!Q$2:Q$101)</f>
        <v>-1.6164412675631658E-2</v>
      </c>
      <c r="R20">
        <f>CORREL('user-row'!$B20:$CW20, 'movie-row'!R$2:R$101)</f>
        <v>0.37217664504215903</v>
      </c>
      <c r="S20">
        <f>CORREL('user-row'!$B20:$CW20, 'movie-row'!S$2:S$101)</f>
        <v>0.27688341910769038</v>
      </c>
      <c r="T20">
        <f>CORREL('user-row'!$B20:$CW20, 'movie-row'!T$2:T$101)</f>
        <v>1.0000000000000002</v>
      </c>
      <c r="U20">
        <f>CORREL('user-row'!$B20:$CW20, 'movie-row'!U$2:U$101)</f>
        <v>0.40380887559327872</v>
      </c>
      <c r="V20">
        <f>CORREL('user-row'!$B20:$CW20, 'movie-row'!V$2:V$101)</f>
        <v>2.8520896875871418E-2</v>
      </c>
      <c r="W20">
        <f>CORREL('user-row'!$B20:$CW20, 'movie-row'!W$2:W$101)</f>
        <v>0.10782052657309321</v>
      </c>
      <c r="X20">
        <f>CORREL('user-row'!$B20:$CW20, 'movie-row'!X$2:X$101)</f>
        <v>0.42805472768971564</v>
      </c>
      <c r="Y20">
        <f>CORREL('user-row'!$B20:$CW20, 'movie-row'!Y$2:Y$101)</f>
        <v>0.40704352695380308</v>
      </c>
      <c r="Z20">
        <f>CORREL('user-row'!$B20:$CW20, 'movie-row'!Z$2:Z$101)</f>
        <v>0.27886776037692224</v>
      </c>
    </row>
    <row r="21" spans="1:26">
      <c r="A21" s="1">
        <v>2486</v>
      </c>
      <c r="B21">
        <f>CORREL('user-row'!$B21:$CW21, 'movie-row'!B$2:B$101)</f>
        <v>2.5441059632350066E-3</v>
      </c>
      <c r="C21">
        <f>CORREL('user-row'!$B21:$CW21, 'movie-row'!C$2:C$101)</f>
        <v>0.30580326092025339</v>
      </c>
      <c r="D21">
        <f>CORREL('user-row'!$B21:$CW21, 'movie-row'!D$2:D$101)</f>
        <v>0.13381202661740174</v>
      </c>
      <c r="E21">
        <f>CORREL('user-row'!$B21:$CW21, 'movie-row'!E$2:E$101)</f>
        <v>0.24709682928664523</v>
      </c>
      <c r="F21" s="4">
        <f>CORREL('user-row'!$B21:$CW21, 'movie-row'!F$2:F$101)</f>
        <v>0.43899155441463594</v>
      </c>
      <c r="G21">
        <f>CORREL('user-row'!$B21:$CW21, 'movie-row'!G$2:G$101)</f>
        <v>0.27630574130337854</v>
      </c>
      <c r="H21">
        <f>CORREL('user-row'!$B21:$CW21, 'movie-row'!H$2:H$101)</f>
        <v>0.16691284304162005</v>
      </c>
      <c r="I21">
        <f>CORREL('user-row'!$B21:$CW21, 'movie-row'!I$2:I$101)</f>
        <v>0.13798193748660592</v>
      </c>
      <c r="J21">
        <f>CORREL('user-row'!$B21:$CW21, 'movie-row'!J$2:J$101)</f>
        <v>0.14341352669138435</v>
      </c>
      <c r="K21">
        <f>CORREL('user-row'!$B21:$CW21, 'movie-row'!K$2:K$101)</f>
        <v>0.16719756742890513</v>
      </c>
      <c r="L21">
        <f>CORREL('user-row'!$B21:$CW21, 'movie-row'!L$2:L$101)</f>
        <v>-0.24463744638456719</v>
      </c>
      <c r="M21">
        <f>CORREL('user-row'!$B21:$CW21, 'movie-row'!M$2:M$101)</f>
        <v>3.9389316366427188E-2</v>
      </c>
      <c r="N21">
        <f>CORREL('user-row'!$B21:$CW21, 'movie-row'!N$2:N$101)</f>
        <v>-3.1130456320613155E-2</v>
      </c>
      <c r="O21" s="4">
        <f>CORREL('user-row'!$B21:$CW21, 'movie-row'!O$2:O$101)</f>
        <v>0.12338027613878835</v>
      </c>
      <c r="P21">
        <f>CORREL('user-row'!$B21:$CW21, 'movie-row'!P$2:P$101)</f>
        <v>0.28039233696684568</v>
      </c>
      <c r="Q21">
        <f>CORREL('user-row'!$B21:$CW21, 'movie-row'!Q$2:Q$101)</f>
        <v>0.25653738012248017</v>
      </c>
      <c r="R21">
        <f>CORREL('user-row'!$B21:$CW21, 'movie-row'!R$2:R$101)</f>
        <v>0.19808639009418783</v>
      </c>
      <c r="S21">
        <f>CORREL('user-row'!$B21:$CW21, 'movie-row'!S$2:S$101)</f>
        <v>0.15800174524351834</v>
      </c>
      <c r="T21">
        <f>CORREL('user-row'!$B21:$CW21, 'movie-row'!T$2:T$101)</f>
        <v>0.40380887559327872</v>
      </c>
      <c r="U21">
        <f>CORREL('user-row'!$B21:$CW21, 'movie-row'!U$2:U$101)</f>
        <v>1</v>
      </c>
      <c r="V21">
        <f>CORREL('user-row'!$B21:$CW21, 'movie-row'!V$2:V$101)</f>
        <v>-6.8420747005509694E-2</v>
      </c>
      <c r="W21">
        <f>CORREL('user-row'!$B21:$CW21, 'movie-row'!W$2:W$101)</f>
        <v>0.17379720681787111</v>
      </c>
      <c r="X21">
        <f>CORREL('user-row'!$B21:$CW21, 'movie-row'!X$2:X$101)</f>
        <v>0.10576096739551497</v>
      </c>
      <c r="Y21">
        <f>CORREL('user-row'!$B21:$CW21, 'movie-row'!Y$2:Y$101)</f>
        <v>0.47236055541883315</v>
      </c>
      <c r="Z21">
        <f>CORREL('user-row'!$B21:$CW21, 'movie-row'!Z$2:Z$101)</f>
        <v>0.25746234228391018</v>
      </c>
    </row>
    <row r="22" spans="1:26">
      <c r="A22" s="1">
        <v>4942</v>
      </c>
      <c r="B22">
        <f>CORREL('user-row'!$B22:$CW22, 'movie-row'!B$2:B$101)</f>
        <v>0.11665274170207045</v>
      </c>
      <c r="C22">
        <f>CORREL('user-row'!$B22:$CW22, 'movie-row'!C$2:C$101)</f>
        <v>3.7769111501628067E-2</v>
      </c>
      <c r="D22">
        <f>CORREL('user-row'!$B22:$CW22, 'movie-row'!D$2:D$101)</f>
        <v>1.516911478011234E-2</v>
      </c>
      <c r="E22">
        <f>CORREL('user-row'!$B22:$CW22, 'movie-row'!E$2:E$101)</f>
        <v>0.14924669844661778</v>
      </c>
      <c r="F22" s="4">
        <f>CORREL('user-row'!$B22:$CW22, 'movie-row'!F$2:F$101)</f>
        <v>-0.16281836337534614</v>
      </c>
      <c r="G22">
        <f>CORREL('user-row'!$B22:$CW22, 'movie-row'!G$2:G$101)</f>
        <v>7.9697873798686855E-2</v>
      </c>
      <c r="H22">
        <f>CORREL('user-row'!$B22:$CW22, 'movie-row'!H$2:H$101)</f>
        <v>0.14601110225769576</v>
      </c>
      <c r="I22">
        <f>CORREL('user-row'!$B22:$CW22, 'movie-row'!I$2:I$101)</f>
        <v>7.0601567731350248E-2</v>
      </c>
      <c r="J22">
        <f>CORREL('user-row'!$B22:$CW22, 'movie-row'!J$2:J$101)</f>
        <v>5.609971272953404E-2</v>
      </c>
      <c r="K22">
        <f>CORREL('user-row'!$B22:$CW22, 'movie-row'!K$2:K$101)</f>
        <v>-8.4592427786886179E-2</v>
      </c>
      <c r="L22">
        <f>CORREL('user-row'!$B22:$CW22, 'movie-row'!L$2:L$101)</f>
        <v>-3.0709137963603698E-2</v>
      </c>
      <c r="M22">
        <f>CORREL('user-row'!$B22:$CW22, 'movie-row'!M$2:M$101)</f>
        <v>-0.15609128963174262</v>
      </c>
      <c r="N22">
        <f>CORREL('user-row'!$B22:$CW22, 'movie-row'!N$2:N$101)</f>
        <v>-0.13376828202271726</v>
      </c>
      <c r="O22" s="4">
        <f>CORREL('user-row'!$B22:$CW22, 'movie-row'!O$2:O$101)</f>
        <v>0.17808764796017454</v>
      </c>
      <c r="P22">
        <f>CORREL('user-row'!$B22:$CW22, 'movie-row'!P$2:P$101)</f>
        <v>3.8378236465299392E-2</v>
      </c>
      <c r="Q22">
        <f>CORREL('user-row'!$B22:$CW22, 'movie-row'!Q$2:Q$101)</f>
        <v>-5.5137468814906131E-2</v>
      </c>
      <c r="R22">
        <f>CORREL('user-row'!$B22:$CW22, 'movie-row'!R$2:R$101)</f>
        <v>0.27092801416163931</v>
      </c>
      <c r="S22">
        <f>CORREL('user-row'!$B22:$CW22, 'movie-row'!S$2:S$101)</f>
        <v>3.582537583926064E-2</v>
      </c>
      <c r="T22">
        <f>CORREL('user-row'!$B22:$CW22, 'movie-row'!T$2:T$101)</f>
        <v>2.8520896875871418E-2</v>
      </c>
      <c r="U22">
        <f>CORREL('user-row'!$B22:$CW22, 'movie-row'!U$2:U$101)</f>
        <v>-6.8420747005509694E-2</v>
      </c>
      <c r="V22">
        <f>CORREL('user-row'!$B22:$CW22, 'movie-row'!V$2:V$101)</f>
        <v>1</v>
      </c>
      <c r="W22">
        <f>CORREL('user-row'!$B22:$CW22, 'movie-row'!W$2:W$101)</f>
        <v>-0.34638617438211122</v>
      </c>
      <c r="X22">
        <f>CORREL('user-row'!$B22:$CW22, 'movie-row'!X$2:X$101)</f>
        <v>-4.6376382996970436E-3</v>
      </c>
      <c r="Y22">
        <f>CORREL('user-row'!$B22:$CW22, 'movie-row'!Y$2:Y$101)</f>
        <v>0.14367186460137429</v>
      </c>
      <c r="Z22">
        <f>CORREL('user-row'!$B22:$CW22, 'movie-row'!Z$2:Z$101)</f>
        <v>7.4475846169625895E-2</v>
      </c>
    </row>
    <row r="23" spans="1:26">
      <c r="A23" s="1">
        <v>2267</v>
      </c>
      <c r="B23">
        <f>CORREL('user-row'!$B23:$CW23, 'movie-row'!B$2:B$101)</f>
        <v>-0.42918278269586624</v>
      </c>
      <c r="C23">
        <f>CORREL('user-row'!$B23:$CW23, 'movie-row'!C$2:C$101)</f>
        <v>0.24072770522228643</v>
      </c>
      <c r="D23">
        <f>CORREL('user-row'!$B23:$CW23, 'movie-row'!D$2:D$101)</f>
        <v>-0.27309601012430468</v>
      </c>
      <c r="E23">
        <f>CORREL('user-row'!$B23:$CW23, 'movie-row'!E$2:E$101)</f>
        <v>-0.36146575895707167</v>
      </c>
      <c r="F23" s="4">
        <f>CORREL('user-row'!$B23:$CW23, 'movie-row'!F$2:F$101)</f>
        <v>-0.29596553396746927</v>
      </c>
      <c r="G23">
        <f>CORREL('user-row'!$B23:$CW23, 'movie-row'!G$2:G$101)</f>
        <v>0.21299098612363188</v>
      </c>
      <c r="H23">
        <f>CORREL('user-row'!$B23:$CW23, 'movie-row'!H$2:H$101)</f>
        <v>9.6854855528257077E-3</v>
      </c>
      <c r="I23">
        <f>CORREL('user-row'!$B23:$CW23, 'movie-row'!I$2:I$101)</f>
        <v>0.10945155974940961</v>
      </c>
      <c r="J23">
        <f>CORREL('user-row'!$B23:$CW23, 'movie-row'!J$2:J$101)</f>
        <v>0.1799076835623096</v>
      </c>
      <c r="K23">
        <f>CORREL('user-row'!$B23:$CW23, 'movie-row'!K$2:K$101)</f>
        <v>0.31571202585390812</v>
      </c>
      <c r="L23">
        <f>CORREL('user-row'!$B23:$CW23, 'movie-row'!L$2:L$101)</f>
        <v>-7.0659615041677865E-2</v>
      </c>
      <c r="M23">
        <f>CORREL('user-row'!$B23:$CW23, 'movie-row'!M$2:M$101)</f>
        <v>0.40859237613621341</v>
      </c>
      <c r="N23">
        <f>CORREL('user-row'!$B23:$CW23, 'movie-row'!N$2:N$101)</f>
        <v>0.14206729920114627</v>
      </c>
      <c r="O23" s="4">
        <f>CORREL('user-row'!$B23:$CW23, 'movie-row'!O$2:O$101)</f>
        <v>8.8599883634431276E-2</v>
      </c>
      <c r="P23">
        <f>CORREL('user-row'!$B23:$CW23, 'movie-row'!P$2:P$101)</f>
        <v>0.26252037536330569</v>
      </c>
      <c r="Q23">
        <f>CORREL('user-row'!$B23:$CW23, 'movie-row'!Q$2:Q$101)</f>
        <v>0.50324684492481753</v>
      </c>
      <c r="R23">
        <f>CORREL('user-row'!$B23:$CW23, 'movie-row'!R$2:R$101)</f>
        <v>-0.39337627347993503</v>
      </c>
      <c r="S23">
        <f>CORREL('user-row'!$B23:$CW23, 'movie-row'!S$2:S$101)</f>
        <v>-0.34549469163494528</v>
      </c>
      <c r="T23">
        <f>CORREL('user-row'!$B23:$CW23, 'movie-row'!T$2:T$101)</f>
        <v>0.10782052657309321</v>
      </c>
      <c r="U23">
        <f>CORREL('user-row'!$B23:$CW23, 'movie-row'!U$2:U$101)</f>
        <v>0.17379720681787111</v>
      </c>
      <c r="V23">
        <f>CORREL('user-row'!$B23:$CW23, 'movie-row'!V$2:V$101)</f>
        <v>-0.34638617438211122</v>
      </c>
      <c r="W23">
        <f>CORREL('user-row'!$B23:$CW23, 'movie-row'!W$2:W$101)</f>
        <v>0.99999999999999989</v>
      </c>
      <c r="X23">
        <f>CORREL('user-row'!$B23:$CW23, 'movie-row'!X$2:X$101)</f>
        <v>-0.33984451824024875</v>
      </c>
      <c r="Y23">
        <f>CORREL('user-row'!$B23:$CW23, 'movie-row'!Y$2:Y$101)</f>
        <v>0.16595961997116593</v>
      </c>
      <c r="Z23">
        <f>CORREL('user-row'!$B23:$CW23, 'movie-row'!Z$2:Z$101)</f>
        <v>0.15634094110415425</v>
      </c>
    </row>
    <row r="24" spans="1:26">
      <c r="A24" s="1">
        <v>4809</v>
      </c>
      <c r="B24">
        <f>CORREL('user-row'!$B24:$CW24, 'movie-row'!B$2:B$101)</f>
        <v>0.39437091174425176</v>
      </c>
      <c r="C24">
        <f>CORREL('user-row'!$B24:$CW24, 'movie-row'!C$2:C$101)</f>
        <v>0.41167618541813644</v>
      </c>
      <c r="D24">
        <f>CORREL('user-row'!$B24:$CW24, 'movie-row'!D$2:D$101)</f>
        <v>8.2528161471690592E-2</v>
      </c>
      <c r="E24">
        <f>CORREL('user-row'!$B24:$CW24, 'movie-row'!E$2:E$101)</f>
        <v>0.47497369617752921</v>
      </c>
      <c r="F24" s="4">
        <f>CORREL('user-row'!$B24:$CW24, 'movie-row'!F$2:F$101)</f>
        <v>5.4518427313861098E-2</v>
      </c>
      <c r="G24">
        <f>CORREL('user-row'!$B24:$CW24, 'movie-row'!G$2:G$101)</f>
        <v>0.16560825822114311</v>
      </c>
      <c r="H24">
        <f>CORREL('user-row'!$B24:$CW24, 'movie-row'!H$2:H$101)</f>
        <v>-0.45162541695677344</v>
      </c>
      <c r="I24">
        <f>CORREL('user-row'!$B24:$CW24, 'movie-row'!I$2:I$101)</f>
        <v>-8.3562099269065618E-2</v>
      </c>
      <c r="J24">
        <f>CORREL('user-row'!$B24:$CW24, 'movie-row'!J$2:J$101)</f>
        <v>0.28464778986690842</v>
      </c>
      <c r="K24">
        <f>CORREL('user-row'!$B24:$CW24, 'movie-row'!K$2:K$101)</f>
        <v>8.5672912821461764E-2</v>
      </c>
      <c r="L24">
        <f>CORREL('user-row'!$B24:$CW24, 'movie-row'!L$2:L$101)</f>
        <v>0.2685953793136418</v>
      </c>
      <c r="M24">
        <f>CORREL('user-row'!$B24:$CW24, 'movie-row'!M$2:M$101)</f>
        <v>0.17965230673542112</v>
      </c>
      <c r="N24">
        <f>CORREL('user-row'!$B24:$CW24, 'movie-row'!N$2:N$101)</f>
        <v>1.5140396811987053E-2</v>
      </c>
      <c r="O24" s="4">
        <f>CORREL('user-row'!$B24:$CW24, 'movie-row'!O$2:O$101)</f>
        <v>0.66851595362183669</v>
      </c>
      <c r="P24">
        <f>CORREL('user-row'!$B24:$CW24, 'movie-row'!P$2:P$101)</f>
        <v>6.4179382476083638E-2</v>
      </c>
      <c r="Q24">
        <f>CORREL('user-row'!$B24:$CW24, 'movie-row'!Q$2:Q$101)</f>
        <v>0.10027662570135612</v>
      </c>
      <c r="R24">
        <f>CORREL('user-row'!$B24:$CW24, 'movie-row'!R$2:R$101)</f>
        <v>0.45527378286540937</v>
      </c>
      <c r="S24">
        <f>CORREL('user-row'!$B24:$CW24, 'movie-row'!S$2:S$101)</f>
        <v>0.44902524381160436</v>
      </c>
      <c r="T24">
        <f>CORREL('user-row'!$B24:$CW24, 'movie-row'!T$2:T$101)</f>
        <v>0.42805472768971564</v>
      </c>
      <c r="U24">
        <f>CORREL('user-row'!$B24:$CW24, 'movie-row'!U$2:U$101)</f>
        <v>0.10576096739551497</v>
      </c>
      <c r="V24">
        <f>CORREL('user-row'!$B24:$CW24, 'movie-row'!V$2:V$101)</f>
        <v>-4.6376382996970436E-3</v>
      </c>
      <c r="W24">
        <f>CORREL('user-row'!$B24:$CW24, 'movie-row'!W$2:W$101)</f>
        <v>-0.33984451824024875</v>
      </c>
      <c r="X24">
        <f>CORREL('user-row'!$B24:$CW24, 'movie-row'!X$2:X$101)</f>
        <v>0.99999999999999978</v>
      </c>
      <c r="Y24">
        <f>CORREL('user-row'!$B24:$CW24, 'movie-row'!Y$2:Y$101)</f>
        <v>0.54219187817609293</v>
      </c>
      <c r="Z24">
        <f>CORREL('user-row'!$B24:$CW24, 'movie-row'!Z$2:Z$101)</f>
        <v>0.43552033876932245</v>
      </c>
    </row>
    <row r="25" spans="1:26">
      <c r="A25" s="1">
        <v>3853</v>
      </c>
      <c r="B25">
        <f>CORREL('user-row'!$B25:$CW25, 'movie-row'!B$2:B$101)</f>
        <v>-0.30442200863181029</v>
      </c>
      <c r="C25">
        <f>CORREL('user-row'!$B25:$CW25, 'movie-row'!C$2:C$101)</f>
        <v>0.18923398335047928</v>
      </c>
      <c r="D25">
        <f>CORREL('user-row'!$B25:$CW25, 'movie-row'!D$2:D$101)</f>
        <v>0.66716825348801723</v>
      </c>
      <c r="E25">
        <f>CORREL('user-row'!$B25:$CW25, 'movie-row'!E$2:E$101)</f>
        <v>-0.26207321746894435</v>
      </c>
      <c r="F25" s="4">
        <f>CORREL('user-row'!$B25:$CW25, 'movie-row'!F$2:F$101)</f>
        <v>0.46411014776485626</v>
      </c>
      <c r="G25">
        <f>CORREL('user-row'!$B25:$CW25, 'movie-row'!G$2:G$101)</f>
        <v>0.1623139949832392</v>
      </c>
      <c r="H25">
        <f>CORREL('user-row'!$B25:$CW25, 'movie-row'!H$2:H$101)</f>
        <v>0.19365960183726966</v>
      </c>
      <c r="I25">
        <f>CORREL('user-row'!$B25:$CW25, 'movie-row'!I$2:I$101)</f>
        <v>-8.9316694397979957E-2</v>
      </c>
      <c r="J25">
        <f>CORREL('user-row'!$B25:$CW25, 'movie-row'!J$2:J$101)</f>
        <v>0.17075705827731683</v>
      </c>
      <c r="K25">
        <f>CORREL('user-row'!$B25:$CW25, 'movie-row'!K$2:K$101)</f>
        <v>-0.10989207415829989</v>
      </c>
      <c r="L25">
        <f>CORREL('user-row'!$B25:$CW25, 'movie-row'!L$2:L$101)</f>
        <v>-0.14350338093223816</v>
      </c>
      <c r="M25">
        <f>CORREL('user-row'!$B25:$CW25, 'movie-row'!M$2:M$101)</f>
        <v>0.28040224837668803</v>
      </c>
      <c r="N25">
        <f>CORREL('user-row'!$B25:$CW25, 'movie-row'!N$2:N$101)</f>
        <v>0.18121021790485745</v>
      </c>
      <c r="O25" s="4">
        <f>CORREL('user-row'!$B25:$CW25, 'movie-row'!O$2:O$101)</f>
        <v>0.17967962659110948</v>
      </c>
      <c r="P25">
        <f>CORREL('user-row'!$B25:$CW25, 'movie-row'!P$2:P$101)</f>
        <v>-2.3439188980821112E-2</v>
      </c>
      <c r="Q25">
        <f>CORREL('user-row'!$B25:$CW25, 'movie-row'!Q$2:Q$101)</f>
        <v>0.42322462884387124</v>
      </c>
      <c r="R25">
        <f>CORREL('user-row'!$B25:$CW25, 'movie-row'!R$2:R$101)</f>
        <v>3.9050178669933648E-2</v>
      </c>
      <c r="S25">
        <f>CORREL('user-row'!$B25:$CW25, 'movie-row'!S$2:S$101)</f>
        <v>0.28941012492802021</v>
      </c>
      <c r="T25">
        <f>CORREL('user-row'!$B25:$CW25, 'movie-row'!T$2:T$101)</f>
        <v>0.40704352695380308</v>
      </c>
      <c r="U25">
        <f>CORREL('user-row'!$B25:$CW25, 'movie-row'!U$2:U$101)</f>
        <v>0.47236055541883315</v>
      </c>
      <c r="V25">
        <f>CORREL('user-row'!$B25:$CW25, 'movie-row'!V$2:V$101)</f>
        <v>0.14367186460137429</v>
      </c>
      <c r="W25">
        <f>CORREL('user-row'!$B25:$CW25, 'movie-row'!W$2:W$101)</f>
        <v>0.16595961997116593</v>
      </c>
      <c r="X25">
        <f>CORREL('user-row'!$B25:$CW25, 'movie-row'!X$2:X$101)</f>
        <v>0.54219187817609293</v>
      </c>
      <c r="Y25">
        <f>CORREL('user-row'!$B25:$CW25, 'movie-row'!Y$2:Y$101)</f>
        <v>1.0000000000000002</v>
      </c>
      <c r="Z25">
        <f>CORREL('user-row'!$B25:$CW25, 'movie-row'!Z$2:Z$101)</f>
        <v>8.0403468466826084E-2</v>
      </c>
    </row>
    <row r="26" spans="1:26">
      <c r="A26" s="1">
        <v>2288</v>
      </c>
      <c r="B26">
        <f>CORREL('user-row'!$B26:$CW26, 'movie-row'!B$2:B$101)</f>
        <v>0.24504774862560583</v>
      </c>
      <c r="C26">
        <f>CORREL('user-row'!$B26:$CW26, 'movie-row'!C$2:C$101)</f>
        <v>0.39006674934025765</v>
      </c>
      <c r="D26">
        <f>CORREL('user-row'!$B26:$CW26, 'movie-row'!D$2:D$101)</f>
        <v>0.11916230849526546</v>
      </c>
      <c r="E26">
        <f>CORREL('user-row'!$B26:$CW26, 'movie-row'!E$2:E$101)</f>
        <v>0.16699929243572131</v>
      </c>
      <c r="F26" s="4">
        <f>CORREL('user-row'!$B26:$CW26, 'movie-row'!F$2:F$101)</f>
        <v>0.37985626502293046</v>
      </c>
      <c r="G26">
        <f>CORREL('user-row'!$B26:$CW26, 'movie-row'!G$2:G$101)</f>
        <v>0.27967705678590876</v>
      </c>
      <c r="H26">
        <f>CORREL('user-row'!$B26:$CW26, 'movie-row'!H$2:H$101)</f>
        <v>0.11326617907648133</v>
      </c>
      <c r="I26">
        <f>CORREL('user-row'!$B26:$CW26, 'movie-row'!I$2:I$101)</f>
        <v>0.22921932957789437</v>
      </c>
      <c r="J26">
        <f>CORREL('user-row'!$B26:$CW26, 'movie-row'!J$2:J$101)</f>
        <v>0.19313126119435992</v>
      </c>
      <c r="K26">
        <f>CORREL('user-row'!$B26:$CW26, 'movie-row'!K$2:K$101)</f>
        <v>-0.279385103337848</v>
      </c>
      <c r="L26">
        <f>CORREL('user-row'!$B26:$CW26, 'movie-row'!L$2:L$101)</f>
        <v>1.3283598187306289E-2</v>
      </c>
      <c r="M26">
        <f>CORREL('user-row'!$B26:$CW26, 'movie-row'!M$2:M$101)</f>
        <v>4.0328014148761512E-2</v>
      </c>
      <c r="N26">
        <f>CORREL('user-row'!$B26:$CW26, 'movie-row'!N$2:N$101)</f>
        <v>-5.9347698278711686E-3</v>
      </c>
      <c r="O26" s="4">
        <f>CORREL('user-row'!$B26:$CW26, 'movie-row'!O$2:O$101)</f>
        <v>0.15586856914075695</v>
      </c>
      <c r="P26">
        <f>CORREL('user-row'!$B26:$CW26, 'movie-row'!P$2:P$101)</f>
        <v>0.25786424800430335</v>
      </c>
      <c r="Q26">
        <f>CORREL('user-row'!$B26:$CW26, 'movie-row'!Q$2:Q$101)</f>
        <v>0.22245773923748718</v>
      </c>
      <c r="R26">
        <f>CORREL('user-row'!$B26:$CW26, 'movie-row'!R$2:R$101)</f>
        <v>0.37426379831369133</v>
      </c>
      <c r="S26">
        <f>CORREL('user-row'!$B26:$CW26, 'movie-row'!S$2:S$101)</f>
        <v>0.16923906320984422</v>
      </c>
      <c r="T26">
        <f>CORREL('user-row'!$B26:$CW26, 'movie-row'!T$2:T$101)</f>
        <v>0.27886776037692224</v>
      </c>
      <c r="U26">
        <f>CORREL('user-row'!$B26:$CW26, 'movie-row'!U$2:U$101)</f>
        <v>0.25746234228391018</v>
      </c>
      <c r="V26">
        <f>CORREL('user-row'!$B26:$CW26, 'movie-row'!V$2:V$101)</f>
        <v>7.4475846169625895E-2</v>
      </c>
      <c r="W26">
        <f>CORREL('user-row'!$B26:$CW26, 'movie-row'!W$2:W$101)</f>
        <v>0.15634094110415425</v>
      </c>
      <c r="X26">
        <f>CORREL('user-row'!$B26:$CW26, 'movie-row'!X$2:X$101)</f>
        <v>0.43552033876932245</v>
      </c>
      <c r="Y26">
        <f>CORREL('user-row'!$B26:$CW26, 'movie-row'!Y$2:Y$101)</f>
        <v>8.0403468466826084E-2</v>
      </c>
      <c r="Z26">
        <f>CORREL('user-row'!$B26:$CW26, 'movie-row'!Z$2:Z$101)</f>
        <v>1</v>
      </c>
    </row>
    <row r="27" spans="1:26" ht="16" thickBot="1">
      <c r="B27" s="49" t="s">
        <v>102</v>
      </c>
      <c r="C27" s="50"/>
    </row>
    <row r="28" spans="1:26" ht="16" thickBot="1">
      <c r="B28" s="54" t="s">
        <v>105</v>
      </c>
      <c r="C28" s="55"/>
      <c r="D28" s="55"/>
      <c r="E28" s="55"/>
      <c r="I28" s="46" t="s">
        <v>100</v>
      </c>
      <c r="J28" s="47"/>
      <c r="K28" s="47"/>
      <c r="L28" s="47"/>
      <c r="M28" s="47"/>
      <c r="N28" s="48"/>
    </row>
    <row r="29" spans="1:26" s="17" customFormat="1">
      <c r="A29" s="13"/>
      <c r="B29" s="14" cm="1">
        <f t="array" ref="B29:B33">INDEX(_xlfn.SORTBY($A$2:$A$26,B$2:B$26,-1),_xlfn.SEQUENCE(5,,2,1))</f>
        <v>5062</v>
      </c>
      <c r="C29" s="15" cm="1">
        <f t="array" ref="C29:C33">INDEX(_xlfn.SORTBY($A$2:$A$26,C$2:C$26,-1),_xlfn.SEQUENCE(5,,2,1))</f>
        <v>89</v>
      </c>
      <c r="D29" s="15" cm="1">
        <f t="array" ref="D29:D33">INDEX(_xlfn.SORTBY($A$2:$A$26,D$2:D$26,-1),_xlfn.SEQUENCE(5,,2,1))</f>
        <v>3853</v>
      </c>
      <c r="E29" s="15" cm="1">
        <f t="array" ref="E29:E33">INDEX(_xlfn.SORTBY($A$2:$A$26,E$2:E$26,-1),_xlfn.SEQUENCE(5,,2,1))</f>
        <v>1648</v>
      </c>
      <c r="F29" s="6" cm="1">
        <f t="array" ref="F29:F33">INDEX(_xlfn.SORTBY($A$2:$A$26,F$2:F$26,-1),_xlfn.SEQUENCE(5,,2,1))</f>
        <v>2492</v>
      </c>
      <c r="G29" s="15" cm="1">
        <f t="array" ref="G29:G33">INDEX(_xlfn.SORTBY($A$2:$A$26,G$2:G$26,-1),_xlfn.SEQUENCE(5,,2,1))</f>
        <v>89</v>
      </c>
      <c r="H29" s="15" cm="1">
        <f t="array" ref="H29:H33">INDEX(_xlfn.SORTBY($A$2:$A$26,H$2:H$26,-1),_xlfn.SEQUENCE(5,,2,1))</f>
        <v>2824</v>
      </c>
      <c r="I29" s="15" cm="1">
        <f t="array" ref="I29:I33">INDEX(_xlfn.SORTBY($A$2:$A$26,I$2:I$26,-1),_xlfn.SEQUENCE(5,,2,1))</f>
        <v>1648</v>
      </c>
      <c r="J29" s="15" cm="1">
        <f t="array" ref="J29:J33">INDEX(_xlfn.SORTBY($A$2:$A$26,J$2:J$26,-1),_xlfn.SEQUENCE(5,,2,1))</f>
        <v>3556</v>
      </c>
      <c r="K29" s="15" cm="1">
        <f t="array" ref="K29:K33">INDEX(_xlfn.SORTBY($A$2:$A$26,K$2:K$26,-1),_xlfn.SEQUENCE(5,,2,1))</f>
        <v>2267</v>
      </c>
      <c r="L29" s="15" cm="1">
        <f t="array" ref="L29:L33">INDEX(_xlfn.SORTBY($A$2:$A$26,L$2:L$26,-1),_xlfn.SEQUENCE(5,,2,1))</f>
        <v>2968</v>
      </c>
      <c r="M29" s="15" cm="1">
        <f t="array" ref="M29:M33">INDEX(_xlfn.SORTBY($A$2:$A$26,M$2:M$26,-1),_xlfn.SEQUENCE(5,,2,1))</f>
        <v>2267</v>
      </c>
      <c r="N29" s="15" cm="1">
        <f t="array" ref="N29:N33">INDEX(_xlfn.SORTBY($A$2:$A$26,N$2:N$26,-1),_xlfn.SEQUENCE(5,,2,1))</f>
        <v>860</v>
      </c>
      <c r="O29" s="6" cm="1">
        <f t="array" ref="O29:O33">INDEX(_xlfn.SORTBY($A$2:$A$26,O$2:O$26,-1),_xlfn.SEQUENCE(5,,2,1))</f>
        <v>4809</v>
      </c>
      <c r="P29" s="15" cm="1">
        <f t="array" ref="P29:P33">INDEX(_xlfn.SORTBY($A$2:$A$26,P$2:P$26,-1),_xlfn.SEQUENCE(5,,2,1))</f>
        <v>5136</v>
      </c>
      <c r="Q29" s="15" cm="1">
        <f t="array" ref="Q29:Q33">INDEX(_xlfn.SORTBY($A$2:$A$26,Q$2:Q$26,-1),_xlfn.SEQUENCE(5,,2,1))</f>
        <v>2267</v>
      </c>
      <c r="R29" s="15" cm="1">
        <f t="array" ref="R29:R33">INDEX(_xlfn.SORTBY($A$2:$A$26,R$2:R$26,-1),_xlfn.SEQUENCE(5,,2,1))</f>
        <v>1648</v>
      </c>
      <c r="S29" s="15" cm="1">
        <f t="array" ref="S29:S33">INDEX(_xlfn.SORTBY($A$2:$A$26,S$2:S$26,-1),_xlfn.SEQUENCE(5,,2,1))</f>
        <v>3867</v>
      </c>
      <c r="T29" s="15" cm="1">
        <f t="array" ref="T29:T33">INDEX(_xlfn.SORTBY($A$2:$A$26,T$2:T$26,-1),_xlfn.SEQUENCE(5,,2,1))</f>
        <v>1648</v>
      </c>
      <c r="U29" s="15" cm="1">
        <f t="array" ref="U29:U33">INDEX(_xlfn.SORTBY($A$2:$A$26,U$2:U$26,-1),_xlfn.SEQUENCE(5,,2,1))</f>
        <v>3853</v>
      </c>
      <c r="V29" s="15" cm="1">
        <f t="array" ref="V29:V33">INDEX(_xlfn.SORTBY($A$2:$A$26,V$2:V$26,-1),_xlfn.SEQUENCE(5,,2,1))</f>
        <v>5261</v>
      </c>
      <c r="W29" s="15" cm="1">
        <f t="array" ref="W29:W33">INDEX(_xlfn.SORTBY($A$2:$A$26,W$2:W$26,-1),_xlfn.SEQUENCE(5,,2,1))</f>
        <v>3556</v>
      </c>
      <c r="X29" s="15" cm="1">
        <f t="array" ref="X29:X33">INDEX(_xlfn.SORTBY($A$2:$A$26,X$2:X$26,-1),_xlfn.SEQUENCE(5,,2,1))</f>
        <v>89</v>
      </c>
      <c r="Y29" s="15" cm="1">
        <f t="array" ref="Y29:Y33">INDEX(_xlfn.SORTBY($A$2:$A$26,Y$2:Y$26,-1),_xlfn.SEQUENCE(5,,2,1))</f>
        <v>918</v>
      </c>
      <c r="Z29" s="16" cm="1">
        <f t="array" ref="Z29:Z33">INDEX(_xlfn.SORTBY($A$2:$A$26,Z$2:Z$26,-1),_xlfn.SEQUENCE(5,,2,1))</f>
        <v>4809</v>
      </c>
    </row>
    <row r="30" spans="1:26">
      <c r="A30" s="5"/>
      <c r="B30" s="7">
        <v>2824</v>
      </c>
      <c r="C30" s="5">
        <v>3556</v>
      </c>
      <c r="D30" s="5">
        <v>5261</v>
      </c>
      <c r="E30" s="5">
        <v>4809</v>
      </c>
      <c r="F30" s="8">
        <v>3853</v>
      </c>
      <c r="G30" s="5">
        <v>1648</v>
      </c>
      <c r="H30" s="5">
        <v>3867</v>
      </c>
      <c r="I30" s="5">
        <v>3617</v>
      </c>
      <c r="J30" s="5">
        <v>89</v>
      </c>
      <c r="K30" s="5">
        <v>5062</v>
      </c>
      <c r="L30" s="5">
        <v>2824</v>
      </c>
      <c r="M30" s="5">
        <v>3853</v>
      </c>
      <c r="N30" s="5">
        <v>3867</v>
      </c>
      <c r="O30" s="8">
        <v>5136</v>
      </c>
      <c r="P30" s="5">
        <v>918</v>
      </c>
      <c r="Q30" s="5">
        <v>5136</v>
      </c>
      <c r="R30" s="5">
        <v>918</v>
      </c>
      <c r="S30" s="5">
        <v>4809</v>
      </c>
      <c r="T30" s="5">
        <v>89</v>
      </c>
      <c r="U30" s="5">
        <v>3867</v>
      </c>
      <c r="V30" s="5">
        <v>89</v>
      </c>
      <c r="W30" s="5">
        <v>4360</v>
      </c>
      <c r="X30" s="5">
        <v>3853</v>
      </c>
      <c r="Y30" s="5">
        <v>4809</v>
      </c>
      <c r="Z30" s="9">
        <v>5136</v>
      </c>
    </row>
    <row r="31" spans="1:26">
      <c r="A31" s="5"/>
      <c r="B31" s="7">
        <v>5261</v>
      </c>
      <c r="C31" s="5">
        <v>2492</v>
      </c>
      <c r="D31" s="5">
        <v>860</v>
      </c>
      <c r="E31" s="5">
        <v>3712</v>
      </c>
      <c r="F31" s="8">
        <v>2486</v>
      </c>
      <c r="G31" s="5">
        <v>918</v>
      </c>
      <c r="H31" s="5">
        <v>5062</v>
      </c>
      <c r="I31" s="5">
        <v>3867</v>
      </c>
      <c r="J31" s="5">
        <v>860</v>
      </c>
      <c r="K31" s="5">
        <v>89</v>
      </c>
      <c r="L31" s="5">
        <v>89</v>
      </c>
      <c r="M31" s="5">
        <v>1648</v>
      </c>
      <c r="N31" s="5">
        <v>89</v>
      </c>
      <c r="O31" s="8">
        <v>860</v>
      </c>
      <c r="P31" s="5">
        <v>89</v>
      </c>
      <c r="Q31" s="5">
        <v>3525</v>
      </c>
      <c r="R31" s="5">
        <v>4809</v>
      </c>
      <c r="S31" s="5">
        <v>5136</v>
      </c>
      <c r="T31" s="5">
        <v>4809</v>
      </c>
      <c r="U31" s="5">
        <v>5062</v>
      </c>
      <c r="V31" s="5">
        <v>2824</v>
      </c>
      <c r="W31" s="5">
        <v>4323</v>
      </c>
      <c r="X31" s="5">
        <v>2824</v>
      </c>
      <c r="Y31" s="5">
        <v>2486</v>
      </c>
      <c r="Z31" s="9">
        <v>3867</v>
      </c>
    </row>
    <row r="32" spans="1:26">
      <c r="A32" s="5"/>
      <c r="B32" s="7">
        <v>860</v>
      </c>
      <c r="C32" s="5">
        <v>442</v>
      </c>
      <c r="D32" s="5">
        <v>3556</v>
      </c>
      <c r="E32" s="5">
        <v>3617</v>
      </c>
      <c r="F32" s="8">
        <v>3712</v>
      </c>
      <c r="G32" s="5">
        <v>5261</v>
      </c>
      <c r="H32" s="5">
        <v>442</v>
      </c>
      <c r="I32" s="5">
        <v>2288</v>
      </c>
      <c r="J32" s="5">
        <v>918</v>
      </c>
      <c r="K32" s="5">
        <v>4360</v>
      </c>
      <c r="L32" s="5">
        <v>4809</v>
      </c>
      <c r="M32" s="5">
        <v>4323</v>
      </c>
      <c r="N32" s="5">
        <v>1648</v>
      </c>
      <c r="O32" s="8">
        <v>5062</v>
      </c>
      <c r="P32" s="5">
        <v>2486</v>
      </c>
      <c r="Q32" s="5">
        <v>3853</v>
      </c>
      <c r="R32" s="5">
        <v>860</v>
      </c>
      <c r="S32" s="5">
        <v>89</v>
      </c>
      <c r="T32" s="5">
        <v>3853</v>
      </c>
      <c r="U32" s="5">
        <v>5136</v>
      </c>
      <c r="V32" s="5">
        <v>3712</v>
      </c>
      <c r="W32" s="5">
        <v>442</v>
      </c>
      <c r="X32" s="5">
        <v>5261</v>
      </c>
      <c r="Y32" s="5">
        <v>3867</v>
      </c>
      <c r="Z32" s="9">
        <v>5261</v>
      </c>
    </row>
    <row r="33" spans="1:81" ht="16" thickBot="1">
      <c r="A33" s="5"/>
      <c r="B33" s="10">
        <v>89</v>
      </c>
      <c r="C33" s="3">
        <v>4809</v>
      </c>
      <c r="D33" s="3">
        <v>3525</v>
      </c>
      <c r="E33" s="3">
        <v>5062</v>
      </c>
      <c r="F33" s="11">
        <v>2288</v>
      </c>
      <c r="G33" s="3">
        <v>3525</v>
      </c>
      <c r="H33" s="3">
        <v>3853</v>
      </c>
      <c r="I33" s="3">
        <v>2824</v>
      </c>
      <c r="J33" s="3">
        <v>5136</v>
      </c>
      <c r="K33" s="3">
        <v>3525</v>
      </c>
      <c r="L33" s="3">
        <v>3525</v>
      </c>
      <c r="M33" s="3">
        <v>442</v>
      </c>
      <c r="N33" s="3">
        <v>3853</v>
      </c>
      <c r="O33" s="11">
        <v>3525</v>
      </c>
      <c r="P33" s="3">
        <v>2267</v>
      </c>
      <c r="Q33" s="3">
        <v>918</v>
      </c>
      <c r="R33" s="3">
        <v>2288</v>
      </c>
      <c r="S33" s="3">
        <v>1648</v>
      </c>
      <c r="T33" s="3">
        <v>2486</v>
      </c>
      <c r="U33" s="3">
        <v>442</v>
      </c>
      <c r="V33" s="3">
        <v>3853</v>
      </c>
      <c r="W33" s="3">
        <v>5136</v>
      </c>
      <c r="X33" s="3">
        <v>2492</v>
      </c>
      <c r="Y33" s="3">
        <v>3556</v>
      </c>
      <c r="Z33" s="12">
        <v>860</v>
      </c>
    </row>
    <row r="35" spans="1:81" ht="16" thickBot="1"/>
    <row r="36" spans="1:81" ht="16" thickBot="1">
      <c r="B36" s="54" t="s">
        <v>106</v>
      </c>
      <c r="C36" s="55"/>
      <c r="D36" s="55"/>
      <c r="E36" s="55"/>
      <c r="F36" s="55"/>
      <c r="I36" s="46" t="s">
        <v>101</v>
      </c>
      <c r="J36" s="47"/>
      <c r="K36" s="47"/>
      <c r="L36" s="47"/>
      <c r="M36" s="47"/>
      <c r="N36" s="48"/>
    </row>
    <row r="37" spans="1:81" s="17" customFormat="1">
      <c r="A37" s="13">
        <f>SUMPRODUCT(_xlfn.ANCHORARRAY(F37),F46:F50)</f>
        <v>3.6815452029045339</v>
      </c>
      <c r="B37" s="14" cm="1">
        <f t="array" ref="B37:B41">INDEX(_xlfn._xlws.SORT(B$2:B$26,,-1),_xlfn.SEQUENCE(5,,2,1))</f>
        <v>0.55108883721563151</v>
      </c>
      <c r="C37" s="15" cm="1">
        <f t="array" ref="C37:C41">INDEX(_xlfn._xlws.SORT(C$2:C$26,,-1),_xlfn.SEQUENCE(5,,2,1))</f>
        <v>0.56244873874488854</v>
      </c>
      <c r="D37" s="15" cm="1">
        <f t="array" ref="D37:D41">INDEX(_xlfn._xlws.SORT(D$2:D$26,,-1),_xlfn.SEQUENCE(5,,2,1))</f>
        <v>0.66716825348801723</v>
      </c>
      <c r="E37" s="15" cm="1">
        <f t="array" ref="E37:E41">INDEX(_xlfn._xlws.SORT(E$2:E$26,,-1),_xlfn.SEQUENCE(5,,2,1))</f>
        <v>0.51761980439715483</v>
      </c>
      <c r="F37" s="6" cm="1">
        <f t="array" ref="F37:F41">INDEX(_xlfn._xlws.SORT(F$2:F$26,,-1),_xlfn.SEQUENCE(5,,2,1))</f>
        <v>0.47668328054517961</v>
      </c>
      <c r="G37" s="15" cm="1">
        <f t="array" ref="G37:G41">INDEX(_xlfn._xlws.SORT(G$2:G$26,,-1),_xlfn.SEQUENCE(5,,2,1))</f>
        <v>0.53906585139435703</v>
      </c>
      <c r="H37" s="15" cm="1">
        <f t="array" ref="H37:H41">INDEX(_xlfn._xlws.SORT(H$2:H$26,,-1),_xlfn.SEQUENCE(5,,2,1))</f>
        <v>0.46291004988627577</v>
      </c>
      <c r="I37" s="15" cm="1">
        <f t="array" ref="I37:I41">INDEX(_xlfn._xlws.SORT(I$2:I$26,,-1),_xlfn.SEQUENCE(5,,2,1))</f>
        <v>0.38334847991865839</v>
      </c>
      <c r="J37" s="15" cm="1">
        <f t="array" ref="J37:J41">INDEX(_xlfn._xlws.SORT(J$2:J$26,,-1),_xlfn.SEQUENCE(5,,2,1))</f>
        <v>0.47571090136593314</v>
      </c>
      <c r="K37" s="15" cm="1">
        <f t="array" ref="K37:K41">INDEX(_xlfn._xlws.SORT(K$2:K$26,,-1),_xlfn.SEQUENCE(5,,2,1))</f>
        <v>0.31571202585390812</v>
      </c>
      <c r="L37" s="15" cm="1">
        <f t="array" ref="L37:L41">INDEX(_xlfn._xlws.SORT(L$2:L$26,,-1),_xlfn.SEQUENCE(5,,2,1))</f>
        <v>0.31257295249758305</v>
      </c>
      <c r="M37" s="15" cm="1">
        <f t="array" ref="M37:M41">INDEX(_xlfn._xlws.SORT(M$2:M$26,,-1),_xlfn.SEQUENCE(5,,2,1))</f>
        <v>0.40859237613621341</v>
      </c>
      <c r="N37" s="15" cm="1">
        <f t="array" ref="N37:N41">INDEX(_xlfn._xlws.SORT(N$2:N$26,,-1),_xlfn.SEQUENCE(5,,2,1))</f>
        <v>0.32349910970108381</v>
      </c>
      <c r="O37" s="6" cm="1">
        <f t="array" ref="O37:O41">INDEX(_xlfn._xlws.SORT(O$2:O$26,,-1),_xlfn.SEQUENCE(5,,2,1))</f>
        <v>0.66851595362183669</v>
      </c>
      <c r="P37" s="15" cm="1">
        <f t="array" ref="P37:P41">INDEX(_xlfn._xlws.SORT(P$2:P$26,,-1),_xlfn.SEQUENCE(5,,2,1))</f>
        <v>0.41443820151070604</v>
      </c>
      <c r="Q37" s="15" cm="1">
        <f t="array" ref="Q37:Q41">INDEX(_xlfn._xlws.SORT(Q$2:Q$26,,-1),_xlfn.SEQUENCE(5,,2,1))</f>
        <v>0.50324684492481753</v>
      </c>
      <c r="R37" s="15" cm="1">
        <f t="array" ref="R37:R41">INDEX(_xlfn._xlws.SORT(R$2:R$26,,-1),_xlfn.SEQUENCE(5,,2,1))</f>
        <v>0.49300760515325925</v>
      </c>
      <c r="S37" s="15" cm="1">
        <f t="array" ref="S37:S41">INDEX(_xlfn._xlws.SORT(S$2:S$26,,-1),_xlfn.SEQUENCE(5,,2,1))</f>
        <v>0.47668328054517961</v>
      </c>
      <c r="T37" s="15" cm="1">
        <f t="array" ref="T37:T41">INDEX(_xlfn._xlws.SORT(T$2:T$26,,-1),_xlfn.SEQUENCE(5,,2,1))</f>
        <v>0.55108883721563151</v>
      </c>
      <c r="U37" s="15" cm="1">
        <f t="array" ref="U37:U41">INDEX(_xlfn._xlws.SORT(U$2:U$26,,-1),_xlfn.SEQUENCE(5,,2,1))</f>
        <v>0.47236055541883315</v>
      </c>
      <c r="V37" s="15" cm="1">
        <f t="array" ref="V37:V41">INDEX(_xlfn._xlws.SORT(V$2:V$26,,-1),_xlfn.SEQUENCE(5,,2,1))</f>
        <v>0.27092801416163931</v>
      </c>
      <c r="W37" s="15" cm="1">
        <f t="array" ref="W37:W41">INDEX(_xlfn._xlws.SORT(W$2:W$26,,-1),_xlfn.SEQUENCE(5,,2,1))</f>
        <v>0.50324684492481753</v>
      </c>
      <c r="X37" s="15" cm="1">
        <f t="array" ref="X37:X41">INDEX(_xlfn._xlws.SORT(X$2:X$26,,-1),_xlfn.SEQUENCE(5,,2,1))</f>
        <v>0.66851595362183669</v>
      </c>
      <c r="Y37" s="15" cm="1">
        <f t="array" ref="Y37:Y41">INDEX(_xlfn._xlws.SORT(Y$2:Y$26,,-1),_xlfn.SEQUENCE(5,,2,1))</f>
        <v>0.66716825348801723</v>
      </c>
      <c r="Z37" s="16" cm="1">
        <f t="array" ref="Z37:Z41">INDEX(_xlfn._xlws.SORT(Z$2:Z$26,,-1),_xlfn.SEQUENCE(5,,2,1))</f>
        <v>0.43552033876932245</v>
      </c>
    </row>
    <row r="38" spans="1:81">
      <c r="A38" s="5">
        <f>SUM(_xlfn.ANCHORARRAY(F37))</f>
        <v>2.1599157520014187</v>
      </c>
      <c r="B38" s="7">
        <v>0.51761980439715483</v>
      </c>
      <c r="C38" s="5">
        <v>0.48860698263640312</v>
      </c>
      <c r="D38" s="5">
        <v>0.47097212266638172</v>
      </c>
      <c r="E38" s="5">
        <v>0.47497369617752921</v>
      </c>
      <c r="F38" s="8">
        <v>0.46411014776485626</v>
      </c>
      <c r="G38" s="5">
        <v>0.48053660218278615</v>
      </c>
      <c r="H38" s="5">
        <v>0.40027450425381639</v>
      </c>
      <c r="I38" s="5">
        <v>0.31257295249758305</v>
      </c>
      <c r="J38" s="5">
        <v>0.47549485227568483</v>
      </c>
      <c r="K38" s="5">
        <v>0.26365446983714974</v>
      </c>
      <c r="L38" s="5">
        <v>0.28275572409412869</v>
      </c>
      <c r="M38" s="5">
        <v>0.28040224837668803</v>
      </c>
      <c r="N38" s="5">
        <v>0.31010409033155772</v>
      </c>
      <c r="O38" s="8">
        <v>0.56244873874488854</v>
      </c>
      <c r="P38" s="5">
        <v>0.30413903573293405</v>
      </c>
      <c r="Q38" s="5">
        <v>0.48860698263640312</v>
      </c>
      <c r="R38" s="5">
        <v>0.47097212266638172</v>
      </c>
      <c r="S38" s="5">
        <v>0.44902524381160436</v>
      </c>
      <c r="T38" s="5">
        <v>0.52599044278760332</v>
      </c>
      <c r="U38" s="5">
        <v>0.43899155441463594</v>
      </c>
      <c r="V38" s="5">
        <v>0.17808764796017454</v>
      </c>
      <c r="W38" s="5">
        <v>0.40859237613621341</v>
      </c>
      <c r="X38" s="5">
        <v>0.54219187817609293</v>
      </c>
      <c r="Y38" s="5">
        <v>0.54219187817609293</v>
      </c>
      <c r="Z38" s="9">
        <v>0.39006674934025765</v>
      </c>
      <c r="AB38" s="17"/>
    </row>
    <row r="39" spans="1:81">
      <c r="A39" s="36">
        <f>A37/A38</f>
        <v>1.7044855566672656</v>
      </c>
      <c r="B39" s="7">
        <v>0.49300760515325925</v>
      </c>
      <c r="C39" s="5">
        <v>0.42223642660835542</v>
      </c>
      <c r="D39" s="5">
        <v>0.46833329437099369</v>
      </c>
      <c r="E39" s="5">
        <v>0.46291004988627577</v>
      </c>
      <c r="F39" s="8">
        <v>0.43899155441463594</v>
      </c>
      <c r="G39" s="5">
        <v>0.46833329437099369</v>
      </c>
      <c r="H39" s="5">
        <v>0.24769327229404767</v>
      </c>
      <c r="I39" s="5">
        <v>0.26424949075041737</v>
      </c>
      <c r="J39" s="5">
        <v>0.38713264586848378</v>
      </c>
      <c r="K39" s="5">
        <v>0.25886569181649749</v>
      </c>
      <c r="L39" s="5">
        <v>0.27833468677407003</v>
      </c>
      <c r="M39" s="5">
        <v>0.26442478716072465</v>
      </c>
      <c r="N39" s="5">
        <v>0.290591240789001</v>
      </c>
      <c r="O39" s="8">
        <v>0.53906585139435703</v>
      </c>
      <c r="P39" s="5">
        <v>0.29682614716644024</v>
      </c>
      <c r="Q39" s="5">
        <v>0.47571090136593314</v>
      </c>
      <c r="R39" s="5">
        <v>0.45527378286540937</v>
      </c>
      <c r="S39" s="5">
        <v>0.42223642660835542</v>
      </c>
      <c r="T39" s="5">
        <v>0.42805472768971564</v>
      </c>
      <c r="U39" s="5">
        <v>0.40380887559327872</v>
      </c>
      <c r="V39" s="5">
        <v>0.14924669844661778</v>
      </c>
      <c r="W39" s="5">
        <v>0.31571202585390812</v>
      </c>
      <c r="X39" s="5">
        <v>0.47497369617752921</v>
      </c>
      <c r="Y39" s="5">
        <v>0.47236055541883315</v>
      </c>
      <c r="Z39" s="9">
        <v>0.37985626502293046</v>
      </c>
      <c r="AB39" s="17"/>
    </row>
    <row r="40" spans="1:81">
      <c r="A40" s="5"/>
      <c r="B40" s="7">
        <v>0.48053660218278615</v>
      </c>
      <c r="C40" s="5">
        <v>0.41443820151070604</v>
      </c>
      <c r="D40" s="5">
        <v>0.37322578372742299</v>
      </c>
      <c r="E40" s="5">
        <v>0.28275572409412869</v>
      </c>
      <c r="F40" s="8">
        <v>0.40027450425381639</v>
      </c>
      <c r="G40" s="5">
        <v>0.39943642888722536</v>
      </c>
      <c r="H40" s="5">
        <v>0.2271298649307886</v>
      </c>
      <c r="I40" s="5">
        <v>0.22921932957789437</v>
      </c>
      <c r="J40" s="5">
        <v>0.36756756756756787</v>
      </c>
      <c r="K40" s="5">
        <v>0.25252866387786765</v>
      </c>
      <c r="L40" s="5">
        <v>0.2685953793136418</v>
      </c>
      <c r="M40" s="5">
        <v>0.25252866387786765</v>
      </c>
      <c r="N40" s="5">
        <v>0.26126836282372301</v>
      </c>
      <c r="O40" s="8">
        <v>0.52599044278760332</v>
      </c>
      <c r="P40" s="5">
        <v>0.28039233696684568</v>
      </c>
      <c r="Q40" s="5">
        <v>0.42322462884387124</v>
      </c>
      <c r="R40" s="5">
        <v>0.39943642888722536</v>
      </c>
      <c r="S40" s="5">
        <v>0.37267558897264119</v>
      </c>
      <c r="T40" s="5">
        <v>0.40704352695380308</v>
      </c>
      <c r="U40" s="5">
        <v>0.30580326092025339</v>
      </c>
      <c r="V40" s="5">
        <v>0.14601110225769576</v>
      </c>
      <c r="W40" s="5">
        <v>0.26252037536330569</v>
      </c>
      <c r="X40" s="5">
        <v>0.45527378286540937</v>
      </c>
      <c r="Y40" s="5">
        <v>0.46411014776485626</v>
      </c>
      <c r="Z40" s="9">
        <v>0.37426379831369133</v>
      </c>
      <c r="AB40" s="17"/>
    </row>
    <row r="41" spans="1:81" ht="16" thickBot="1">
      <c r="A41" s="5"/>
      <c r="B41" s="10">
        <v>0.46460996868120108</v>
      </c>
      <c r="C41" s="3">
        <v>0.41167618541813644</v>
      </c>
      <c r="D41" s="3">
        <v>0.36756756756756787</v>
      </c>
      <c r="E41" s="3">
        <v>0.25965984359917371</v>
      </c>
      <c r="F41" s="11">
        <v>0.37985626502293046</v>
      </c>
      <c r="G41" s="3">
        <v>0.38713264586848378</v>
      </c>
      <c r="H41" s="3">
        <v>0.19365960183726966</v>
      </c>
      <c r="I41" s="3">
        <v>0.21476007349626267</v>
      </c>
      <c r="J41" s="3">
        <v>0.36005629545020651</v>
      </c>
      <c r="K41" s="3">
        <v>0.21087949693739588</v>
      </c>
      <c r="L41" s="3">
        <v>0.24328325135114928</v>
      </c>
      <c r="M41" s="3">
        <v>0.19710516591041297</v>
      </c>
      <c r="N41" s="3">
        <v>0.18121021790485745</v>
      </c>
      <c r="O41" s="11">
        <v>0.47549485227568483</v>
      </c>
      <c r="P41" s="3">
        <v>0.26252037536330569</v>
      </c>
      <c r="Q41" s="3">
        <v>0.37322578372742299</v>
      </c>
      <c r="R41" s="3">
        <v>0.37426379831369133</v>
      </c>
      <c r="S41" s="3">
        <v>0.36064387194709613</v>
      </c>
      <c r="T41" s="3">
        <v>0.40380887559327872</v>
      </c>
      <c r="U41" s="3">
        <v>0.28039233696684568</v>
      </c>
      <c r="V41" s="3">
        <v>0.14367186460137429</v>
      </c>
      <c r="W41" s="3">
        <v>0.24072770522228643</v>
      </c>
      <c r="X41" s="3">
        <v>0.44902524381160436</v>
      </c>
      <c r="Y41" s="3">
        <v>0.42322462884387124</v>
      </c>
      <c r="Z41" s="12">
        <v>0.27967705678590876</v>
      </c>
      <c r="AB41" s="17"/>
    </row>
    <row r="43" spans="1:81" ht="16" thickBot="1"/>
    <row r="44" spans="1:81" ht="16" thickBot="1">
      <c r="B44" s="54" t="s">
        <v>107</v>
      </c>
      <c r="C44" s="55"/>
      <c r="D44" s="55"/>
      <c r="E44" s="55"/>
      <c r="F44" s="55"/>
      <c r="G44" s="55"/>
      <c r="I44" s="51" t="s">
        <v>103</v>
      </c>
      <c r="J44" s="52"/>
      <c r="K44" s="52"/>
      <c r="L44" s="52"/>
      <c r="M44" s="52"/>
      <c r="N44" s="52"/>
      <c r="O44" s="53"/>
      <c r="Q44" s="42"/>
      <c r="R44" s="43"/>
      <c r="S44" s="43"/>
      <c r="T44" s="43"/>
      <c r="U44" s="43"/>
      <c r="V44" s="43"/>
      <c r="W44" s="43"/>
      <c r="X44" s="43"/>
      <c r="Y44" s="43"/>
      <c r="Z44" s="43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B44" s="44"/>
      <c r="BC44" s="45"/>
      <c r="BD44" s="45"/>
      <c r="BE44" s="45"/>
      <c r="BF44" s="45"/>
      <c r="BG44" s="45"/>
    </row>
    <row r="45" spans="1:81" ht="16" thickBot="1">
      <c r="A45" s="25" t="s">
        <v>104</v>
      </c>
      <c r="B45" s="22">
        <v>1648</v>
      </c>
      <c r="C45" s="23">
        <v>5136</v>
      </c>
      <c r="D45" s="23">
        <v>918</v>
      </c>
      <c r="E45" s="23">
        <v>2824</v>
      </c>
      <c r="F45" s="28">
        <v>3867</v>
      </c>
      <c r="G45" s="23">
        <v>860</v>
      </c>
      <c r="H45" s="23">
        <v>3712</v>
      </c>
      <c r="I45" s="23">
        <v>2968</v>
      </c>
      <c r="J45" s="23">
        <v>3525</v>
      </c>
      <c r="K45" s="23">
        <v>4323</v>
      </c>
      <c r="L45" s="23">
        <v>3617</v>
      </c>
      <c r="M45" s="23">
        <v>4360</v>
      </c>
      <c r="N45" s="23">
        <v>2756</v>
      </c>
      <c r="O45" s="28">
        <v>89</v>
      </c>
      <c r="P45" s="23">
        <v>442</v>
      </c>
      <c r="Q45" s="23">
        <v>3556</v>
      </c>
      <c r="R45" s="23">
        <v>5261</v>
      </c>
      <c r="S45" s="23">
        <v>2492</v>
      </c>
      <c r="T45" s="23">
        <v>5062</v>
      </c>
      <c r="U45" s="23">
        <v>2486</v>
      </c>
      <c r="V45" s="23">
        <v>4942</v>
      </c>
      <c r="W45" s="23">
        <v>2267</v>
      </c>
      <c r="X45" s="23">
        <v>4809</v>
      </c>
      <c r="Y45" s="23">
        <v>3853</v>
      </c>
      <c r="Z45" s="24">
        <v>2288</v>
      </c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C45" s="29"/>
      <c r="BD45" s="30"/>
      <c r="BE45" s="30"/>
      <c r="BF45" s="30"/>
      <c r="BG45" s="31"/>
      <c r="BH45" s="30"/>
      <c r="BI45" s="30"/>
      <c r="BJ45" s="30"/>
      <c r="BK45" s="30"/>
      <c r="BL45" s="30"/>
      <c r="BM45" s="30"/>
      <c r="BN45" s="30"/>
      <c r="BO45" s="30"/>
      <c r="BP45" s="31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2"/>
    </row>
    <row r="46" spans="1:81">
      <c r="A46" s="20" t="s">
        <v>0</v>
      </c>
      <c r="B46" s="18" cm="1">
        <f t="array" ref="B46">VLOOKUP($A46,'movie-row'!$A$2:$Z$101,_xlfn.XMATCH(B$29,'movie-row'!$A$1:$Z$1),0)</f>
        <v>4</v>
      </c>
      <c r="C46" s="18" cm="1">
        <f t="array" ref="C46">VLOOKUP($A46,'movie-row'!$A$2:$Z$101,_xlfn.XMATCH(C$29,'movie-row'!$A$1:$Z$1),0)</f>
        <v>4</v>
      </c>
      <c r="D46" s="18" cm="1">
        <f t="array" ref="D46">VLOOKUP($A46,'movie-row'!$A$2:$Z$101,_xlfn.XMATCH(D$29,'movie-row'!$A$1:$Z$1),0)</f>
        <v>0</v>
      </c>
      <c r="E46" s="18" cm="1">
        <f t="array" ref="E46">VLOOKUP($A46,'movie-row'!$A$2:$Z$101,_xlfn.XMATCH(E$29,'movie-row'!$A$1:$Z$1),0)</f>
        <v>0</v>
      </c>
      <c r="F46" s="27" cm="1">
        <f t="array" ref="F46">VLOOKUP($A46,'movie-row'!$A$2:$Z$101,_xlfn.XMATCH(F$29,'movie-row'!$A$1:$Z$1),0)</f>
        <v>4.5</v>
      </c>
      <c r="G46" s="18" cm="1">
        <f t="array" ref="G46">VLOOKUP($A46,'movie-row'!$A$2:$Z$101,_xlfn.XMATCH(G$29,'movie-row'!$A$1:$Z$1),0)</f>
        <v>4</v>
      </c>
      <c r="H46" s="18" cm="1">
        <f t="array" ref="H46">VLOOKUP($A46,'movie-row'!$A$2:$Z$101,_xlfn.XMATCH(H$29,'movie-row'!$A$1:$Z$1),0)</f>
        <v>4.5</v>
      </c>
      <c r="I46" s="18" cm="1">
        <f t="array" ref="I46">VLOOKUP($A46,'movie-row'!$A$2:$Z$101,_xlfn.XMATCH(I$29,'movie-row'!$A$1:$Z$1),0)</f>
        <v>0</v>
      </c>
      <c r="J46" s="18" cm="1">
        <f t="array" ref="J46">VLOOKUP($A46,'movie-row'!$A$2:$Z$101,_xlfn.XMATCH(J$29,'movie-row'!$A$1:$Z$1),0)</f>
        <v>4</v>
      </c>
      <c r="K46" s="18" cm="1">
        <f t="array" ref="K46">VLOOKUP($A46,'movie-row'!$A$2:$Z$101,_xlfn.XMATCH(K$29,'movie-row'!$A$1:$Z$1),0)</f>
        <v>0</v>
      </c>
      <c r="L46" s="18" cm="1">
        <f t="array" ref="L46">VLOOKUP($A46,'movie-row'!$A$2:$Z$101,_xlfn.XMATCH(L$29,'movie-row'!$A$1:$Z$1),0)</f>
        <v>5</v>
      </c>
      <c r="M46" s="18" cm="1">
        <f t="array" ref="M46">VLOOKUP($A46,'movie-row'!$A$2:$Z$101,_xlfn.XMATCH(M$29,'movie-row'!$A$1:$Z$1),0)</f>
        <v>0</v>
      </c>
      <c r="N46" s="18" cm="1">
        <f t="array" ref="N46">VLOOKUP($A46,'movie-row'!$A$2:$Z$101,_xlfn.XMATCH(N$29,'movie-row'!$A$1:$Z$1),0)</f>
        <v>4</v>
      </c>
      <c r="O46" s="27" cm="1">
        <f t="array" ref="O46">VLOOKUP($A46,'movie-row'!$A$2:$Z$101,_xlfn.XMATCH(O$29,'movie-row'!$A$1:$Z$1),0)</f>
        <v>0</v>
      </c>
      <c r="P46" s="18" cm="1">
        <f t="array" ref="P46">VLOOKUP($A46,'movie-row'!$A$2:$Z$101,_xlfn.XMATCH(P$29,'movie-row'!$A$1:$Z$1),0)</f>
        <v>4.5</v>
      </c>
      <c r="Q46" s="18" cm="1">
        <f t="array" ref="Q46">VLOOKUP($A46,'movie-row'!$A$2:$Z$101,_xlfn.XMATCH(Q$29,'movie-row'!$A$1:$Z$1),0)</f>
        <v>0</v>
      </c>
      <c r="R46" s="18" cm="1">
        <f t="array" ref="R46">VLOOKUP($A46,'movie-row'!$A$2:$Z$101,_xlfn.XMATCH(R$29,'movie-row'!$A$1:$Z$1),0)</f>
        <v>0</v>
      </c>
      <c r="S46" s="18" cm="1">
        <f t="array" ref="S46">VLOOKUP($A46,'movie-row'!$A$2:$Z$101,_xlfn.XMATCH(S$29,'movie-row'!$A$1:$Z$1),0)</f>
        <v>4</v>
      </c>
      <c r="T46" s="18" cm="1">
        <f t="array" ref="T46">VLOOKUP($A46,'movie-row'!$A$2:$Z$101,_xlfn.XMATCH(T$29,'movie-row'!$A$1:$Z$1),0)</f>
        <v>0</v>
      </c>
      <c r="U46" s="18" cm="1">
        <f t="array" ref="U46">VLOOKUP($A46,'movie-row'!$A$2:$Z$101,_xlfn.XMATCH(U$29,'movie-row'!$A$1:$Z$1),0)</f>
        <v>0</v>
      </c>
      <c r="V46" s="18" cm="1">
        <f t="array" ref="V46">VLOOKUP($A46,'movie-row'!$A$2:$Z$101,_xlfn.XMATCH(V$29,'movie-row'!$A$1:$Z$1),0)</f>
        <v>0</v>
      </c>
      <c r="W46" s="18" cm="1">
        <f t="array" ref="W46">VLOOKUP($A46,'movie-row'!$A$2:$Z$101,_xlfn.XMATCH(W$29,'movie-row'!$A$1:$Z$1),0)</f>
        <v>4</v>
      </c>
      <c r="X46" s="18" cm="1">
        <f t="array" ref="X46">VLOOKUP($A46,'movie-row'!$A$2:$Z$101,_xlfn.XMATCH(X$29,'movie-row'!$A$1:$Z$1),0)</f>
        <v>4</v>
      </c>
      <c r="Y46" s="18" cm="1">
        <f t="array" ref="Y46">VLOOKUP($A46,'movie-row'!$A$2:$Z$101,_xlfn.XMATCH(Y$29,'movie-row'!$A$1:$Z$1),0)</f>
        <v>5</v>
      </c>
      <c r="Z46" s="18" cm="1">
        <f t="array" ref="Z46">VLOOKUP($A46,'movie-row'!$A$2:$Z$101,_xlfn.XMATCH(Z$29,'movie-row'!$A$1:$Z$1),0)</f>
        <v>0</v>
      </c>
      <c r="AB46" s="37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B46" s="33"/>
      <c r="BC46" s="18"/>
      <c r="BD46" s="18"/>
      <c r="BE46" s="18"/>
      <c r="BF46" s="18"/>
      <c r="BG46" s="27"/>
      <c r="BH46" s="18"/>
      <c r="BI46" s="18"/>
      <c r="BJ46" s="18"/>
      <c r="BK46" s="18"/>
      <c r="BL46" s="18"/>
      <c r="BM46" s="18"/>
      <c r="BN46" s="18"/>
      <c r="BO46" s="18"/>
      <c r="BP46" s="27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C46" s="18"/>
    </row>
    <row r="47" spans="1:81">
      <c r="A47" s="5" t="str">
        <f t="shared" ref="A47:A50" si="0">A46</f>
        <v>11: Star Wars: Episode IV - A New Hope (1977)</v>
      </c>
      <c r="B47" s="18" cm="1">
        <f t="array" ref="B47">VLOOKUP($A47,'movie-row'!$A$2:$Z$101,_xlfn.XMATCH(B$30,'movie-row'!$A$1:$Z$1),0)</f>
        <v>4.5</v>
      </c>
      <c r="C47" s="18" cm="1">
        <f t="array" ref="C47">VLOOKUP($A47,'movie-row'!$A$2:$Z$101,_xlfn.XMATCH(C$30,'movie-row'!$A$1:$Z$1),0)</f>
        <v>4</v>
      </c>
      <c r="D47" s="18" cm="1">
        <f t="array" ref="D47">VLOOKUP($A47,'movie-row'!$A$2:$Z$101,_xlfn.XMATCH(D$30,'movie-row'!$A$1:$Z$1),0)</f>
        <v>0</v>
      </c>
      <c r="E47" s="18" cm="1">
        <f t="array" ref="E47">VLOOKUP($A47,'movie-row'!$A$2:$Z$101,_xlfn.XMATCH(E$30,'movie-row'!$A$1:$Z$1),0)</f>
        <v>0</v>
      </c>
      <c r="F47" s="27" cm="1">
        <f t="array" ref="F47">VLOOKUP($A47,'movie-row'!$A$2:$Z$101,_xlfn.XMATCH(F$30,'movie-row'!$A$1:$Z$1),0)</f>
        <v>0</v>
      </c>
      <c r="G47" s="18" cm="1">
        <f t="array" ref="G47">VLOOKUP($A47,'movie-row'!$A$2:$Z$101,_xlfn.XMATCH(G$30,'movie-row'!$A$1:$Z$1),0)</f>
        <v>0</v>
      </c>
      <c r="H47" s="18" cm="1">
        <f t="array" ref="H47">VLOOKUP($A47,'movie-row'!$A$2:$Z$101,_xlfn.XMATCH(H$30,'movie-row'!$A$1:$Z$1),0)</f>
        <v>4</v>
      </c>
      <c r="I47" s="18" cm="1">
        <f t="array" ref="I47">VLOOKUP($A47,'movie-row'!$A$2:$Z$101,_xlfn.XMATCH(I$30,'movie-row'!$A$1:$Z$1),0)</f>
        <v>0</v>
      </c>
      <c r="J47" s="18" cm="1">
        <f t="array" ref="J47">VLOOKUP($A47,'movie-row'!$A$2:$Z$101,_xlfn.XMATCH(J$30,'movie-row'!$A$1:$Z$1),0)</f>
        <v>4</v>
      </c>
      <c r="K47" s="18" cm="1">
        <f t="array" ref="K47">VLOOKUP($A47,'movie-row'!$A$2:$Z$101,_xlfn.XMATCH(K$30,'movie-row'!$A$1:$Z$1),0)</f>
        <v>4</v>
      </c>
      <c r="L47" s="18" cm="1">
        <f t="array" ref="L47">VLOOKUP($A47,'movie-row'!$A$2:$Z$101,_xlfn.XMATCH(L$30,'movie-row'!$A$1:$Z$1),0)</f>
        <v>4.5</v>
      </c>
      <c r="M47" s="18" cm="1">
        <f t="array" ref="M47">VLOOKUP($A47,'movie-row'!$A$2:$Z$101,_xlfn.XMATCH(M$30,'movie-row'!$A$1:$Z$1),0)</f>
        <v>0</v>
      </c>
      <c r="N47" s="18" cm="1">
        <f t="array" ref="N47">VLOOKUP($A47,'movie-row'!$A$2:$Z$101,_xlfn.XMATCH(N$30,'movie-row'!$A$1:$Z$1),0)</f>
        <v>4</v>
      </c>
      <c r="O47" s="27" cm="1">
        <f t="array" ref="O47">VLOOKUP($A47,'movie-row'!$A$2:$Z$101,_xlfn.XMATCH(O$30,'movie-row'!$A$1:$Z$1),0)</f>
        <v>4.5</v>
      </c>
      <c r="P47" s="18" cm="1">
        <f t="array" ref="P47">VLOOKUP($A47,'movie-row'!$A$2:$Z$101,_xlfn.XMATCH(P$30,'movie-row'!$A$1:$Z$1),0)</f>
        <v>5</v>
      </c>
      <c r="Q47" s="18" cm="1">
        <f t="array" ref="Q47">VLOOKUP($A47,'movie-row'!$A$2:$Z$101,_xlfn.XMATCH(Q$30,'movie-row'!$A$1:$Z$1),0)</f>
        <v>4.5</v>
      </c>
      <c r="R47" s="18" cm="1">
        <f t="array" ref="R47">VLOOKUP($A47,'movie-row'!$A$2:$Z$101,_xlfn.XMATCH(R$30,'movie-row'!$A$1:$Z$1),0)</f>
        <v>5</v>
      </c>
      <c r="S47" s="18" cm="1">
        <f t="array" ref="S47">VLOOKUP($A47,'movie-row'!$A$2:$Z$101,_xlfn.XMATCH(S$30,'movie-row'!$A$1:$Z$1),0)</f>
        <v>0</v>
      </c>
      <c r="T47" s="18" cm="1">
        <f t="array" ref="T47">VLOOKUP($A47,'movie-row'!$A$2:$Z$101,_xlfn.XMATCH(T$30,'movie-row'!$A$1:$Z$1),0)</f>
        <v>4</v>
      </c>
      <c r="U47" s="18" cm="1">
        <f t="array" ref="U47">VLOOKUP($A47,'movie-row'!$A$2:$Z$101,_xlfn.XMATCH(U$30,'movie-row'!$A$1:$Z$1),0)</f>
        <v>4</v>
      </c>
      <c r="V47" s="18" cm="1">
        <f t="array" ref="V47">VLOOKUP($A47,'movie-row'!$A$2:$Z$101,_xlfn.XMATCH(V$30,'movie-row'!$A$1:$Z$1),0)</f>
        <v>4</v>
      </c>
      <c r="W47" s="18" cm="1">
        <f t="array" ref="W47">VLOOKUP($A47,'movie-row'!$A$2:$Z$101,_xlfn.XMATCH(W$30,'movie-row'!$A$1:$Z$1),0)</f>
        <v>4</v>
      </c>
      <c r="X47" s="18" cm="1">
        <f t="array" ref="X47">VLOOKUP($A47,'movie-row'!$A$2:$Z$101,_xlfn.XMATCH(X$30,'movie-row'!$A$1:$Z$1),0)</f>
        <v>0</v>
      </c>
      <c r="Y47" s="18" cm="1">
        <f t="array" ref="Y47">VLOOKUP($A47,'movie-row'!$A$2:$Z$101,_xlfn.XMATCH(Y$30,'movie-row'!$A$1:$Z$1),0)</f>
        <v>0</v>
      </c>
      <c r="Z47" s="18" cm="1">
        <f t="array" ref="Z47">VLOOKUP($A47,'movie-row'!$A$2:$Z$101,_xlfn.XMATCH(Z$30,'movie-row'!$A$1:$Z$1),0)</f>
        <v>4.5</v>
      </c>
      <c r="AB47" s="37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B47" s="34"/>
      <c r="BC47" s="18"/>
      <c r="BD47" s="18"/>
      <c r="BE47" s="18"/>
      <c r="BF47" s="18"/>
      <c r="BG47" s="27"/>
      <c r="BH47" s="18"/>
      <c r="BI47" s="18"/>
      <c r="BJ47" s="18"/>
      <c r="BK47" s="18"/>
      <c r="BL47" s="18"/>
      <c r="BM47" s="18"/>
      <c r="BN47" s="18"/>
      <c r="BO47" s="18"/>
      <c r="BP47" s="27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</row>
    <row r="48" spans="1:81">
      <c r="A48" s="5" t="str">
        <f t="shared" si="0"/>
        <v>11: Star Wars: Episode IV - A New Hope (1977)</v>
      </c>
      <c r="B48" s="18" cm="1">
        <f t="array" ref="B48">VLOOKUP($A48,'movie-row'!$A$2:$Z$101,_xlfn.XMATCH(B$31,'movie-row'!$A$1:$Z$1),0)</f>
        <v>0</v>
      </c>
      <c r="C48" s="18" cm="1">
        <f t="array" ref="C48">VLOOKUP($A48,'movie-row'!$A$2:$Z$101,_xlfn.XMATCH(C$31,'movie-row'!$A$1:$Z$1),0)</f>
        <v>4.5</v>
      </c>
      <c r="D48" s="18" cm="1">
        <f t="array" ref="D48">VLOOKUP($A48,'movie-row'!$A$2:$Z$101,_xlfn.XMATCH(D$31,'movie-row'!$A$1:$Z$1),0)</f>
        <v>4</v>
      </c>
      <c r="E48" s="18" cm="1">
        <f t="array" ref="E48">VLOOKUP($A48,'movie-row'!$A$2:$Z$101,_xlfn.XMATCH(E$31,'movie-row'!$A$1:$Z$1),0)</f>
        <v>0</v>
      </c>
      <c r="F48" s="27" cm="1">
        <f t="array" ref="F48">VLOOKUP($A48,'movie-row'!$A$2:$Z$101,_xlfn.XMATCH(F$31,'movie-row'!$A$1:$Z$1),0)</f>
        <v>3.5</v>
      </c>
      <c r="G48" s="18" cm="1">
        <f t="array" ref="G48">VLOOKUP($A48,'movie-row'!$A$2:$Z$101,_xlfn.XMATCH(G$31,'movie-row'!$A$1:$Z$1),0)</f>
        <v>5</v>
      </c>
      <c r="H48" s="18" cm="1">
        <f t="array" ref="H48">VLOOKUP($A48,'movie-row'!$A$2:$Z$101,_xlfn.XMATCH(H$31,'movie-row'!$A$1:$Z$1),0)</f>
        <v>4</v>
      </c>
      <c r="I48" s="18" cm="1">
        <f t="array" ref="I48">VLOOKUP($A48,'movie-row'!$A$2:$Z$101,_xlfn.XMATCH(I$31,'movie-row'!$A$1:$Z$1),0)</f>
        <v>4</v>
      </c>
      <c r="J48" s="18" cm="1">
        <f t="array" ref="J48">VLOOKUP($A48,'movie-row'!$A$2:$Z$101,_xlfn.XMATCH(J$31,'movie-row'!$A$1:$Z$1),0)</f>
        <v>4</v>
      </c>
      <c r="K48" s="18" cm="1">
        <f t="array" ref="K48">VLOOKUP($A48,'movie-row'!$A$2:$Z$101,_xlfn.XMATCH(K$31,'movie-row'!$A$1:$Z$1),0)</f>
        <v>4</v>
      </c>
      <c r="L48" s="18" cm="1">
        <f t="array" ref="L48">VLOOKUP($A48,'movie-row'!$A$2:$Z$101,_xlfn.XMATCH(L$31,'movie-row'!$A$1:$Z$1),0)</f>
        <v>4</v>
      </c>
      <c r="M48" s="18" cm="1">
        <f t="array" ref="M48">VLOOKUP($A48,'movie-row'!$A$2:$Z$101,_xlfn.XMATCH(M$31,'movie-row'!$A$1:$Z$1),0)</f>
        <v>0</v>
      </c>
      <c r="N48" s="18" cm="1">
        <f t="array" ref="N48">VLOOKUP($A48,'movie-row'!$A$2:$Z$101,_xlfn.XMATCH(N$31,'movie-row'!$A$1:$Z$1),0)</f>
        <v>4</v>
      </c>
      <c r="O48" s="27" cm="1">
        <f t="array" ref="O48">VLOOKUP($A48,'movie-row'!$A$2:$Z$101,_xlfn.XMATCH(O$31,'movie-row'!$A$1:$Z$1),0)</f>
        <v>4</v>
      </c>
      <c r="P48" s="18" cm="1">
        <f t="array" ref="P48">VLOOKUP($A48,'movie-row'!$A$2:$Z$101,_xlfn.XMATCH(P$31,'movie-row'!$A$1:$Z$1),0)</f>
        <v>4</v>
      </c>
      <c r="Q48" s="18" cm="1">
        <f t="array" ref="Q48">VLOOKUP($A48,'movie-row'!$A$2:$Z$101,_xlfn.XMATCH(Q$31,'movie-row'!$A$1:$Z$1),0)</f>
        <v>4</v>
      </c>
      <c r="R48" s="18" cm="1">
        <f t="array" ref="R48">VLOOKUP($A48,'movie-row'!$A$2:$Z$101,_xlfn.XMATCH(R$31,'movie-row'!$A$1:$Z$1),0)</f>
        <v>0</v>
      </c>
      <c r="S48" s="18" cm="1">
        <f t="array" ref="S48">VLOOKUP($A48,'movie-row'!$A$2:$Z$101,_xlfn.XMATCH(S$31,'movie-row'!$A$1:$Z$1),0)</f>
        <v>4.5</v>
      </c>
      <c r="T48" s="18" cm="1">
        <f t="array" ref="T48">VLOOKUP($A48,'movie-row'!$A$2:$Z$101,_xlfn.XMATCH(T$31,'movie-row'!$A$1:$Z$1),0)</f>
        <v>0</v>
      </c>
      <c r="U48" s="18" cm="1">
        <f t="array" ref="U48">VLOOKUP($A48,'movie-row'!$A$2:$Z$101,_xlfn.XMATCH(U$31,'movie-row'!$A$1:$Z$1),0)</f>
        <v>4</v>
      </c>
      <c r="V48" s="18" cm="1">
        <f t="array" ref="V48">VLOOKUP($A48,'movie-row'!$A$2:$Z$101,_xlfn.XMATCH(V$31,'movie-row'!$A$1:$Z$1),0)</f>
        <v>4.5</v>
      </c>
      <c r="W48" s="18" cm="1">
        <f t="array" ref="W48">VLOOKUP($A48,'movie-row'!$A$2:$Z$101,_xlfn.XMATCH(W$31,'movie-row'!$A$1:$Z$1),0)</f>
        <v>5</v>
      </c>
      <c r="X48" s="18" cm="1">
        <f t="array" ref="X48">VLOOKUP($A48,'movie-row'!$A$2:$Z$101,_xlfn.XMATCH(X$31,'movie-row'!$A$1:$Z$1),0)</f>
        <v>4.5</v>
      </c>
      <c r="Y48" s="18" cm="1">
        <f t="array" ref="Y48">VLOOKUP($A48,'movie-row'!$A$2:$Z$101,_xlfn.XMATCH(Y$31,'movie-row'!$A$1:$Z$1),0)</f>
        <v>3.5</v>
      </c>
      <c r="Z48" s="18" cm="1">
        <f t="array" ref="Z48">VLOOKUP($A48,'movie-row'!$A$2:$Z$101,_xlfn.XMATCH(Z$31,'movie-row'!$A$1:$Z$1),0)</f>
        <v>4</v>
      </c>
      <c r="AB48" s="37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B48" s="34"/>
      <c r="BC48" s="18"/>
      <c r="BD48" s="18"/>
      <c r="BE48" s="18"/>
      <c r="BF48" s="18"/>
      <c r="BG48" s="27"/>
      <c r="BH48" s="18"/>
      <c r="BI48" s="18"/>
      <c r="BJ48" s="18"/>
      <c r="BK48" s="18"/>
      <c r="BL48" s="18"/>
      <c r="BM48" s="18"/>
      <c r="BN48" s="18"/>
      <c r="BO48" s="18"/>
      <c r="BP48" s="27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</row>
    <row r="49" spans="1:81">
      <c r="A49" s="5" t="str">
        <f t="shared" si="0"/>
        <v>11: Star Wars: Episode IV - A New Hope (1977)</v>
      </c>
      <c r="B49" s="18" cm="1">
        <f t="array" ref="B49">VLOOKUP($A49,'movie-row'!$A$2:$Z$101,_xlfn.XMATCH(B$32,'movie-row'!$A$1:$Z$1),0)</f>
        <v>4</v>
      </c>
      <c r="C49" s="18" cm="1">
        <f t="array" ref="C49">VLOOKUP($A49,'movie-row'!$A$2:$Z$101,_xlfn.XMATCH(C$32,'movie-row'!$A$1:$Z$1),0)</f>
        <v>3</v>
      </c>
      <c r="D49" s="18" cm="1">
        <f t="array" ref="D49">VLOOKUP($A49,'movie-row'!$A$2:$Z$101,_xlfn.XMATCH(D$32,'movie-row'!$A$1:$Z$1),0)</f>
        <v>4</v>
      </c>
      <c r="E49" s="18" cm="1">
        <f t="array" ref="E49">VLOOKUP($A49,'movie-row'!$A$2:$Z$101,_xlfn.XMATCH(E$32,'movie-row'!$A$1:$Z$1),0)</f>
        <v>0</v>
      </c>
      <c r="F49" s="27" cm="1">
        <f t="array" ref="F49">VLOOKUP($A49,'movie-row'!$A$2:$Z$101,_xlfn.XMATCH(F$32,'movie-row'!$A$1:$Z$1),0)</f>
        <v>0</v>
      </c>
      <c r="G49" s="18" cm="1">
        <f t="array" ref="G49">VLOOKUP($A49,'movie-row'!$A$2:$Z$101,_xlfn.XMATCH(G$32,'movie-row'!$A$1:$Z$1),0)</f>
        <v>0</v>
      </c>
      <c r="H49" s="18" cm="1">
        <f t="array" ref="H49">VLOOKUP($A49,'movie-row'!$A$2:$Z$101,_xlfn.XMATCH(H$32,'movie-row'!$A$1:$Z$1),0)</f>
        <v>3</v>
      </c>
      <c r="I49" s="18" cm="1">
        <f t="array" ref="I49">VLOOKUP($A49,'movie-row'!$A$2:$Z$101,_xlfn.XMATCH(I$32,'movie-row'!$A$1:$Z$1),0)</f>
        <v>0</v>
      </c>
      <c r="J49" s="18" cm="1">
        <f t="array" ref="J49">VLOOKUP($A49,'movie-row'!$A$2:$Z$101,_xlfn.XMATCH(J$32,'movie-row'!$A$1:$Z$1),0)</f>
        <v>5</v>
      </c>
      <c r="K49" s="18" cm="1">
        <f t="array" ref="K49">VLOOKUP($A49,'movie-row'!$A$2:$Z$101,_xlfn.XMATCH(K$32,'movie-row'!$A$1:$Z$1),0)</f>
        <v>4</v>
      </c>
      <c r="L49" s="18" cm="1">
        <f t="array" ref="L49">VLOOKUP($A49,'movie-row'!$A$2:$Z$101,_xlfn.XMATCH(L$32,'movie-row'!$A$1:$Z$1),0)</f>
        <v>0</v>
      </c>
      <c r="M49" s="18" cm="1">
        <f t="array" ref="M49">VLOOKUP($A49,'movie-row'!$A$2:$Z$101,_xlfn.XMATCH(M$32,'movie-row'!$A$1:$Z$1),0)</f>
        <v>5</v>
      </c>
      <c r="N49" s="18" cm="1">
        <f t="array" ref="N49">VLOOKUP($A49,'movie-row'!$A$2:$Z$101,_xlfn.XMATCH(N$32,'movie-row'!$A$1:$Z$1),0)</f>
        <v>0</v>
      </c>
      <c r="O49" s="27" cm="1">
        <f t="array" ref="O49">VLOOKUP($A49,'movie-row'!$A$2:$Z$101,_xlfn.XMATCH(O$32,'movie-row'!$A$1:$Z$1),0)</f>
        <v>4</v>
      </c>
      <c r="P49" s="18" cm="1">
        <f t="array" ref="P49">VLOOKUP($A49,'movie-row'!$A$2:$Z$101,_xlfn.XMATCH(P$32,'movie-row'!$A$1:$Z$1),0)</f>
        <v>3.5</v>
      </c>
      <c r="Q49" s="18" cm="1">
        <f t="array" ref="Q49">VLOOKUP($A49,'movie-row'!$A$2:$Z$101,_xlfn.XMATCH(Q$32,'movie-row'!$A$1:$Z$1),0)</f>
        <v>0</v>
      </c>
      <c r="R49" s="18" cm="1">
        <f t="array" ref="R49">VLOOKUP($A49,'movie-row'!$A$2:$Z$101,_xlfn.XMATCH(R$32,'movie-row'!$A$1:$Z$1),0)</f>
        <v>4</v>
      </c>
      <c r="S49" s="18" cm="1">
        <f t="array" ref="S49">VLOOKUP($A49,'movie-row'!$A$2:$Z$101,_xlfn.XMATCH(S$32,'movie-row'!$A$1:$Z$1),0)</f>
        <v>4</v>
      </c>
      <c r="T49" s="18" cm="1">
        <f t="array" ref="T49">VLOOKUP($A49,'movie-row'!$A$2:$Z$101,_xlfn.XMATCH(T$32,'movie-row'!$A$1:$Z$1),0)</f>
        <v>0</v>
      </c>
      <c r="U49" s="18" cm="1">
        <f t="array" ref="U49">VLOOKUP($A49,'movie-row'!$A$2:$Z$101,_xlfn.XMATCH(U$32,'movie-row'!$A$1:$Z$1),0)</f>
        <v>4.5</v>
      </c>
      <c r="V49" s="18" cm="1">
        <f t="array" ref="V49">VLOOKUP($A49,'movie-row'!$A$2:$Z$101,_xlfn.XMATCH(V$32,'movie-row'!$A$1:$Z$1),0)</f>
        <v>0</v>
      </c>
      <c r="W49" s="18" cm="1">
        <f t="array" ref="W49">VLOOKUP($A49,'movie-row'!$A$2:$Z$101,_xlfn.XMATCH(W$32,'movie-row'!$A$1:$Z$1),0)</f>
        <v>3</v>
      </c>
      <c r="X49" s="18" cm="1">
        <f t="array" ref="X49">VLOOKUP($A49,'movie-row'!$A$2:$Z$101,_xlfn.XMATCH(X$32,'movie-row'!$A$1:$Z$1),0)</f>
        <v>0</v>
      </c>
      <c r="Y49" s="18" cm="1">
        <f t="array" ref="Y49">VLOOKUP($A49,'movie-row'!$A$2:$Z$101,_xlfn.XMATCH(Y$32,'movie-row'!$A$1:$Z$1),0)</f>
        <v>4</v>
      </c>
      <c r="Z49" s="18" cm="1">
        <f t="array" ref="Z49">VLOOKUP($A49,'movie-row'!$A$2:$Z$101,_xlfn.XMATCH(Z$32,'movie-row'!$A$1:$Z$1),0)</f>
        <v>0</v>
      </c>
      <c r="AB49" s="37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B49" s="34"/>
      <c r="BC49" s="18"/>
      <c r="BD49" s="18"/>
      <c r="BE49" s="18"/>
      <c r="BF49" s="18"/>
      <c r="BG49" s="27"/>
      <c r="BH49" s="18"/>
      <c r="BI49" s="18"/>
      <c r="BJ49" s="18"/>
      <c r="BK49" s="18"/>
      <c r="BL49" s="18"/>
      <c r="BM49" s="18"/>
      <c r="BN49" s="18"/>
      <c r="BO49" s="18"/>
      <c r="BP49" s="27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</row>
    <row r="50" spans="1:81">
      <c r="A50" s="5" t="str">
        <f t="shared" si="0"/>
        <v>11: Star Wars: Episode IV - A New Hope (1977)</v>
      </c>
      <c r="B50" s="18" cm="1">
        <f t="array" ref="B50">VLOOKUP($A50,'movie-row'!$A$2:$Z$101,_xlfn.XMATCH(B$33,'movie-row'!$A$1:$Z$1),0)</f>
        <v>4</v>
      </c>
      <c r="C50" s="18" cm="1">
        <f t="array" ref="C50">VLOOKUP($A50,'movie-row'!$A$2:$Z$101,_xlfn.XMATCH(C$33,'movie-row'!$A$1:$Z$1),0)</f>
        <v>0</v>
      </c>
      <c r="D50" s="18" cm="1">
        <f t="array" ref="D50">VLOOKUP($A50,'movie-row'!$A$2:$Z$101,_xlfn.XMATCH(D$33,'movie-row'!$A$1:$Z$1),0)</f>
        <v>4</v>
      </c>
      <c r="E50" s="18" cm="1">
        <f t="array" ref="E50">VLOOKUP($A50,'movie-row'!$A$2:$Z$101,_xlfn.XMATCH(E$33,'movie-row'!$A$1:$Z$1),0)</f>
        <v>4</v>
      </c>
      <c r="F50" s="27" cm="1">
        <f t="array" ref="F50">VLOOKUP($A50,'movie-row'!$A$2:$Z$101,_xlfn.XMATCH(F$33,'movie-row'!$A$1:$Z$1),0)</f>
        <v>0</v>
      </c>
      <c r="G50" s="18" cm="1">
        <f t="array" ref="G50">VLOOKUP($A50,'movie-row'!$A$2:$Z$101,_xlfn.XMATCH(G$33,'movie-row'!$A$1:$Z$1),0)</f>
        <v>4</v>
      </c>
      <c r="H50" s="18" cm="1">
        <f t="array" ref="H50">VLOOKUP($A50,'movie-row'!$A$2:$Z$101,_xlfn.XMATCH(H$33,'movie-row'!$A$1:$Z$1),0)</f>
        <v>0</v>
      </c>
      <c r="I50" s="18" cm="1">
        <f t="array" ref="I50">VLOOKUP($A50,'movie-row'!$A$2:$Z$101,_xlfn.XMATCH(I$33,'movie-row'!$A$1:$Z$1),0)</f>
        <v>4.5</v>
      </c>
      <c r="J50" s="18" cm="1">
        <f t="array" ref="J50">VLOOKUP($A50,'movie-row'!$A$2:$Z$101,_xlfn.XMATCH(J$33,'movie-row'!$A$1:$Z$1),0)</f>
        <v>4.5</v>
      </c>
      <c r="K50" s="18" cm="1">
        <f t="array" ref="K50">VLOOKUP($A50,'movie-row'!$A$2:$Z$101,_xlfn.XMATCH(K$33,'movie-row'!$A$1:$Z$1),0)</f>
        <v>4</v>
      </c>
      <c r="L50" s="18" cm="1">
        <f t="array" ref="L50">VLOOKUP($A50,'movie-row'!$A$2:$Z$101,_xlfn.XMATCH(L$33,'movie-row'!$A$1:$Z$1),0)</f>
        <v>4</v>
      </c>
      <c r="M50" s="18" cm="1">
        <f t="array" ref="M50">VLOOKUP($A50,'movie-row'!$A$2:$Z$101,_xlfn.XMATCH(M$33,'movie-row'!$A$1:$Z$1),0)</f>
        <v>3</v>
      </c>
      <c r="N50" s="18" cm="1">
        <f t="array" ref="N50">VLOOKUP($A50,'movie-row'!$A$2:$Z$101,_xlfn.XMATCH(N$33,'movie-row'!$A$1:$Z$1),0)</f>
        <v>0</v>
      </c>
      <c r="O50" s="27" cm="1">
        <f t="array" ref="O50">VLOOKUP($A50,'movie-row'!$A$2:$Z$101,_xlfn.XMATCH(O$33,'movie-row'!$A$1:$Z$1),0)</f>
        <v>4</v>
      </c>
      <c r="P50" s="18" cm="1">
        <f t="array" ref="P50">VLOOKUP($A50,'movie-row'!$A$2:$Z$101,_xlfn.XMATCH(P$33,'movie-row'!$A$1:$Z$1),0)</f>
        <v>0</v>
      </c>
      <c r="Q50" s="18" cm="1">
        <f t="array" ref="Q50">VLOOKUP($A50,'movie-row'!$A$2:$Z$101,_xlfn.XMATCH(Q$33,'movie-row'!$A$1:$Z$1),0)</f>
        <v>5</v>
      </c>
      <c r="R50" s="18" cm="1">
        <f t="array" ref="R50">VLOOKUP($A50,'movie-row'!$A$2:$Z$101,_xlfn.XMATCH(R$33,'movie-row'!$A$1:$Z$1),0)</f>
        <v>0</v>
      </c>
      <c r="S50" s="18" cm="1">
        <f t="array" ref="S50">VLOOKUP($A50,'movie-row'!$A$2:$Z$101,_xlfn.XMATCH(S$33,'movie-row'!$A$1:$Z$1),0)</f>
        <v>0</v>
      </c>
      <c r="T50" s="18" cm="1">
        <f t="array" ref="T50">VLOOKUP($A50,'movie-row'!$A$2:$Z$101,_xlfn.XMATCH(T$33,'movie-row'!$A$1:$Z$1),0)</f>
        <v>3.5</v>
      </c>
      <c r="U50" s="18" cm="1">
        <f t="array" ref="U50">VLOOKUP($A50,'movie-row'!$A$2:$Z$101,_xlfn.XMATCH(U$33,'movie-row'!$A$1:$Z$1),0)</f>
        <v>3</v>
      </c>
      <c r="V50" s="18" cm="1">
        <f t="array" ref="V50">VLOOKUP($A50,'movie-row'!$A$2:$Z$101,_xlfn.XMATCH(V$33,'movie-row'!$A$1:$Z$1),0)</f>
        <v>0</v>
      </c>
      <c r="W50" s="18" cm="1">
        <f t="array" ref="W50">VLOOKUP($A50,'movie-row'!$A$2:$Z$101,_xlfn.XMATCH(W$33,'movie-row'!$A$1:$Z$1),0)</f>
        <v>4.5</v>
      </c>
      <c r="X50" s="18" cm="1">
        <f t="array" ref="X50">VLOOKUP($A50,'movie-row'!$A$2:$Z$101,_xlfn.XMATCH(X$33,'movie-row'!$A$1:$Z$1),0)</f>
        <v>4.5</v>
      </c>
      <c r="Y50" s="18" cm="1">
        <f t="array" ref="Y50">VLOOKUP($A50,'movie-row'!$A$2:$Z$101,_xlfn.XMATCH(Y$33,'movie-row'!$A$1:$Z$1),0)</f>
        <v>4</v>
      </c>
      <c r="Z50" s="18" cm="1">
        <f t="array" ref="Z50">VLOOKUP($A50,'movie-row'!$A$2:$Z$101,_xlfn.XMATCH(Z$33,'movie-row'!$A$1:$Z$1),0)</f>
        <v>4</v>
      </c>
      <c r="AB50" s="37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B50" s="34"/>
      <c r="BC50" s="18"/>
      <c r="BD50" s="18"/>
      <c r="BE50" s="18"/>
      <c r="BF50" s="18"/>
      <c r="BG50" s="27"/>
      <c r="BH50" s="18"/>
      <c r="BI50" s="18"/>
      <c r="BJ50" s="18"/>
      <c r="BK50" s="18"/>
      <c r="BL50" s="18"/>
      <c r="BM50" s="18"/>
      <c r="BN50" s="18"/>
      <c r="BO50" s="18"/>
      <c r="BP50" s="27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</row>
    <row r="51" spans="1:81">
      <c r="A51" s="20" t="s">
        <v>1</v>
      </c>
      <c r="B51" s="18" cm="1">
        <f t="array" ref="B51">VLOOKUP($A51,'movie-row'!$A$2:$Z$101,_xlfn.XMATCH(B$29,'movie-row'!$A$1:$Z$1),0)</f>
        <v>4</v>
      </c>
      <c r="C51" s="18" cm="1">
        <f t="array" ref="C51">VLOOKUP($A51,'movie-row'!$A$2:$Z$101,_xlfn.XMATCH(C$29,'movie-row'!$A$1:$Z$1),0)</f>
        <v>4.5</v>
      </c>
      <c r="D51" s="18" cm="1">
        <f t="array" ref="D51">VLOOKUP($A51,'movie-row'!$A$2:$Z$101,_xlfn.XMATCH(D$29,'movie-row'!$A$1:$Z$1),0)</f>
        <v>0</v>
      </c>
      <c r="E51" s="18" cm="1">
        <f t="array" ref="E51">VLOOKUP($A51,'movie-row'!$A$2:$Z$101,_xlfn.XMATCH(E$29,'movie-row'!$A$1:$Z$1),0)</f>
        <v>0</v>
      </c>
      <c r="F51" s="27" cm="1">
        <f t="array" ref="F51">VLOOKUP($A51,'movie-row'!$A$2:$Z$101,_xlfn.XMATCH(F$29,'movie-row'!$A$1:$Z$1),0)</f>
        <v>3.5</v>
      </c>
      <c r="G51" s="18" cm="1">
        <f t="array" ref="G51">VLOOKUP($A51,'movie-row'!$A$2:$Z$101,_xlfn.XMATCH(G$29,'movie-row'!$A$1:$Z$1),0)</f>
        <v>4.5</v>
      </c>
      <c r="H51" s="18" cm="1">
        <f t="array" ref="H51">VLOOKUP($A51,'movie-row'!$A$2:$Z$101,_xlfn.XMATCH(H$29,'movie-row'!$A$1:$Z$1),0)</f>
        <v>0</v>
      </c>
      <c r="I51" s="18" cm="1">
        <f t="array" ref="I51">VLOOKUP($A51,'movie-row'!$A$2:$Z$101,_xlfn.XMATCH(I$29,'movie-row'!$A$1:$Z$1),0)</f>
        <v>0</v>
      </c>
      <c r="J51" s="18" cm="1">
        <f t="array" ref="J51">VLOOKUP($A51,'movie-row'!$A$2:$Z$101,_xlfn.XMATCH(J$29,'movie-row'!$A$1:$Z$1),0)</f>
        <v>4</v>
      </c>
      <c r="K51" s="18" cm="1">
        <f t="array" ref="K51">VLOOKUP($A51,'movie-row'!$A$2:$Z$101,_xlfn.XMATCH(K$29,'movie-row'!$A$1:$Z$1),0)</f>
        <v>0</v>
      </c>
      <c r="L51" s="18" cm="1">
        <f t="array" ref="L51">VLOOKUP($A51,'movie-row'!$A$2:$Z$101,_xlfn.XMATCH(L$29,'movie-row'!$A$1:$Z$1),0)</f>
        <v>4.5</v>
      </c>
      <c r="M51" s="18" cm="1">
        <f t="array" ref="M51">VLOOKUP($A51,'movie-row'!$A$2:$Z$101,_xlfn.XMATCH(M$29,'movie-row'!$A$1:$Z$1),0)</f>
        <v>0</v>
      </c>
      <c r="N51" s="18" cm="1">
        <f t="array" ref="N51">VLOOKUP($A51,'movie-row'!$A$2:$Z$101,_xlfn.XMATCH(N$29,'movie-row'!$A$1:$Z$1),0)</f>
        <v>4</v>
      </c>
      <c r="O51" s="27" cm="1">
        <f t="array" ref="O51">VLOOKUP($A51,'movie-row'!$A$2:$Z$101,_xlfn.XMATCH(O$29,'movie-row'!$A$1:$Z$1),0)</f>
        <v>0</v>
      </c>
      <c r="P51" s="18" cm="1">
        <f t="array" ref="P51">VLOOKUP($A51,'movie-row'!$A$2:$Z$101,_xlfn.XMATCH(P$29,'movie-row'!$A$1:$Z$1),0)</f>
        <v>5</v>
      </c>
      <c r="Q51" s="18" cm="1">
        <f t="array" ref="Q51">VLOOKUP($A51,'movie-row'!$A$2:$Z$101,_xlfn.XMATCH(Q$29,'movie-row'!$A$1:$Z$1),0)</f>
        <v>0</v>
      </c>
      <c r="R51" s="18" cm="1">
        <f t="array" ref="R51">VLOOKUP($A51,'movie-row'!$A$2:$Z$101,_xlfn.XMATCH(R$29,'movie-row'!$A$1:$Z$1),0)</f>
        <v>0</v>
      </c>
      <c r="S51" s="18" cm="1">
        <f t="array" ref="S51">VLOOKUP($A51,'movie-row'!$A$2:$Z$101,_xlfn.XMATCH(S$29,'movie-row'!$A$1:$Z$1),0)</f>
        <v>4</v>
      </c>
      <c r="T51" s="18" cm="1">
        <f t="array" ref="T51">VLOOKUP($A51,'movie-row'!$A$2:$Z$101,_xlfn.XMATCH(T$29,'movie-row'!$A$1:$Z$1),0)</f>
        <v>0</v>
      </c>
      <c r="U51" s="18" cm="1">
        <f t="array" ref="U51">VLOOKUP($A51,'movie-row'!$A$2:$Z$101,_xlfn.XMATCH(U$29,'movie-row'!$A$1:$Z$1),0)</f>
        <v>0</v>
      </c>
      <c r="V51" s="18" cm="1">
        <f t="array" ref="V51">VLOOKUP($A51,'movie-row'!$A$2:$Z$101,_xlfn.XMATCH(V$29,'movie-row'!$A$1:$Z$1),0)</f>
        <v>0</v>
      </c>
      <c r="W51" s="18" cm="1">
        <f t="array" ref="W51">VLOOKUP($A51,'movie-row'!$A$2:$Z$101,_xlfn.XMATCH(W$29,'movie-row'!$A$1:$Z$1),0)</f>
        <v>4</v>
      </c>
      <c r="X51" s="18" cm="1">
        <f t="array" ref="X51">VLOOKUP($A51,'movie-row'!$A$2:$Z$101,_xlfn.XMATCH(X$29,'movie-row'!$A$1:$Z$1),0)</f>
        <v>4.5</v>
      </c>
      <c r="Y51" s="18" cm="1">
        <f t="array" ref="Y51">VLOOKUP($A51,'movie-row'!$A$2:$Z$101,_xlfn.XMATCH(Y$29,'movie-row'!$A$1:$Z$1),0)</f>
        <v>5</v>
      </c>
      <c r="Z51" s="18" cm="1">
        <f t="array" ref="Z51">VLOOKUP($A51,'movie-row'!$A$2:$Z$101,_xlfn.XMATCH(Z$29,'movie-row'!$A$1:$Z$1),0)</f>
        <v>0</v>
      </c>
      <c r="AB51" s="37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B51" s="34"/>
      <c r="BC51" s="18"/>
      <c r="BD51" s="18"/>
      <c r="BE51" s="18"/>
      <c r="BF51" s="18"/>
      <c r="BG51" s="27"/>
      <c r="BH51" s="18"/>
      <c r="BI51" s="18"/>
      <c r="BJ51" s="18"/>
      <c r="BK51" s="18"/>
      <c r="BL51" s="18"/>
      <c r="BM51" s="18"/>
      <c r="BN51" s="18"/>
      <c r="BO51" s="18"/>
      <c r="BP51" s="27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</row>
    <row r="52" spans="1:81">
      <c r="A52" s="5" t="str">
        <f t="shared" ref="A52:A55" si="1">A51</f>
        <v>12: Finding Nemo (2003)</v>
      </c>
      <c r="B52" s="18" cm="1">
        <f t="array" ref="B52">VLOOKUP($A52,'movie-row'!$A$2:$Z$101,_xlfn.XMATCH(B$30,'movie-row'!$A$1:$Z$1),0)</f>
        <v>0</v>
      </c>
      <c r="C52" s="18" cm="1">
        <f t="array" ref="C52">VLOOKUP($A52,'movie-row'!$A$2:$Z$101,_xlfn.XMATCH(C$30,'movie-row'!$A$1:$Z$1),0)</f>
        <v>4</v>
      </c>
      <c r="D52" s="18" cm="1">
        <f t="array" ref="D52">VLOOKUP($A52,'movie-row'!$A$2:$Z$101,_xlfn.XMATCH(D$30,'movie-row'!$A$1:$Z$1),0)</f>
        <v>0</v>
      </c>
      <c r="E52" s="18" cm="1">
        <f t="array" ref="E52">VLOOKUP($A52,'movie-row'!$A$2:$Z$101,_xlfn.XMATCH(E$30,'movie-row'!$A$1:$Z$1),0)</f>
        <v>0</v>
      </c>
      <c r="F52" s="27" cm="1">
        <f t="array" ref="F52">VLOOKUP($A52,'movie-row'!$A$2:$Z$101,_xlfn.XMATCH(F$30,'movie-row'!$A$1:$Z$1),0)</f>
        <v>0</v>
      </c>
      <c r="G52" s="18" cm="1">
        <f t="array" ref="G52">VLOOKUP($A52,'movie-row'!$A$2:$Z$101,_xlfn.XMATCH(G$30,'movie-row'!$A$1:$Z$1),0)</f>
        <v>0</v>
      </c>
      <c r="H52" s="18" cm="1">
        <f t="array" ref="H52">VLOOKUP($A52,'movie-row'!$A$2:$Z$101,_xlfn.XMATCH(H$30,'movie-row'!$A$1:$Z$1),0)</f>
        <v>4</v>
      </c>
      <c r="I52" s="18" cm="1">
        <f t="array" ref="I52">VLOOKUP($A52,'movie-row'!$A$2:$Z$101,_xlfn.XMATCH(I$30,'movie-row'!$A$1:$Z$1),0)</f>
        <v>0</v>
      </c>
      <c r="J52" s="18" cm="1">
        <f t="array" ref="J52">VLOOKUP($A52,'movie-row'!$A$2:$Z$101,_xlfn.XMATCH(J$30,'movie-row'!$A$1:$Z$1),0)</f>
        <v>4.5</v>
      </c>
      <c r="K52" s="18" cm="1">
        <f t="array" ref="K52">VLOOKUP($A52,'movie-row'!$A$2:$Z$101,_xlfn.XMATCH(K$30,'movie-row'!$A$1:$Z$1),0)</f>
        <v>4</v>
      </c>
      <c r="L52" s="18" cm="1">
        <f t="array" ref="L52">VLOOKUP($A52,'movie-row'!$A$2:$Z$101,_xlfn.XMATCH(L$30,'movie-row'!$A$1:$Z$1),0)</f>
        <v>0</v>
      </c>
      <c r="M52" s="18" cm="1">
        <f t="array" ref="M52">VLOOKUP($A52,'movie-row'!$A$2:$Z$101,_xlfn.XMATCH(M$30,'movie-row'!$A$1:$Z$1),0)</f>
        <v>0</v>
      </c>
      <c r="N52" s="18" cm="1">
        <f t="array" ref="N52">VLOOKUP($A52,'movie-row'!$A$2:$Z$101,_xlfn.XMATCH(N$30,'movie-row'!$A$1:$Z$1),0)</f>
        <v>4</v>
      </c>
      <c r="O52" s="27" cm="1">
        <f t="array" ref="O52">VLOOKUP($A52,'movie-row'!$A$2:$Z$101,_xlfn.XMATCH(O$30,'movie-row'!$A$1:$Z$1),0)</f>
        <v>5</v>
      </c>
      <c r="P52" s="18" cm="1">
        <f t="array" ref="P52">VLOOKUP($A52,'movie-row'!$A$2:$Z$101,_xlfn.XMATCH(P$30,'movie-row'!$A$1:$Z$1),0)</f>
        <v>5</v>
      </c>
      <c r="Q52" s="18" cm="1">
        <f t="array" ref="Q52">VLOOKUP($A52,'movie-row'!$A$2:$Z$101,_xlfn.XMATCH(Q$30,'movie-row'!$A$1:$Z$1),0)</f>
        <v>5</v>
      </c>
      <c r="R52" s="18" cm="1">
        <f t="array" ref="R52">VLOOKUP($A52,'movie-row'!$A$2:$Z$101,_xlfn.XMATCH(R$30,'movie-row'!$A$1:$Z$1),0)</f>
        <v>5</v>
      </c>
      <c r="S52" s="18" cm="1">
        <f t="array" ref="S52">VLOOKUP($A52,'movie-row'!$A$2:$Z$101,_xlfn.XMATCH(S$30,'movie-row'!$A$1:$Z$1),0)</f>
        <v>0</v>
      </c>
      <c r="T52" s="18" cm="1">
        <f t="array" ref="T52">VLOOKUP($A52,'movie-row'!$A$2:$Z$101,_xlfn.XMATCH(T$30,'movie-row'!$A$1:$Z$1),0)</f>
        <v>4.5</v>
      </c>
      <c r="U52" s="18" cm="1">
        <f t="array" ref="U52">VLOOKUP($A52,'movie-row'!$A$2:$Z$101,_xlfn.XMATCH(U$30,'movie-row'!$A$1:$Z$1),0)</f>
        <v>4</v>
      </c>
      <c r="V52" s="18" cm="1">
        <f t="array" ref="V52">VLOOKUP($A52,'movie-row'!$A$2:$Z$101,_xlfn.XMATCH(V$30,'movie-row'!$A$1:$Z$1),0)</f>
        <v>4.5</v>
      </c>
      <c r="W52" s="18" cm="1">
        <f t="array" ref="W52">VLOOKUP($A52,'movie-row'!$A$2:$Z$101,_xlfn.XMATCH(W$30,'movie-row'!$A$1:$Z$1),0)</f>
        <v>4</v>
      </c>
      <c r="X52" s="18" cm="1">
        <f t="array" ref="X52">VLOOKUP($A52,'movie-row'!$A$2:$Z$101,_xlfn.XMATCH(X$30,'movie-row'!$A$1:$Z$1),0)</f>
        <v>0</v>
      </c>
      <c r="Y52" s="18" cm="1">
        <f t="array" ref="Y52">VLOOKUP($A52,'movie-row'!$A$2:$Z$101,_xlfn.XMATCH(Y$30,'movie-row'!$A$1:$Z$1),0)</f>
        <v>0</v>
      </c>
      <c r="Z52" s="18" cm="1">
        <f t="array" ref="Z52">VLOOKUP($A52,'movie-row'!$A$2:$Z$101,_xlfn.XMATCH(Z$30,'movie-row'!$A$1:$Z$1),0)</f>
        <v>5</v>
      </c>
      <c r="AB52" s="37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B52" s="34"/>
      <c r="BC52" s="18"/>
      <c r="BD52" s="18"/>
      <c r="BE52" s="18"/>
      <c r="BF52" s="18"/>
      <c r="BG52" s="27"/>
      <c r="BH52" s="18"/>
      <c r="BI52" s="18"/>
      <c r="BJ52" s="18"/>
      <c r="BK52" s="18"/>
      <c r="BL52" s="18"/>
      <c r="BM52" s="18"/>
      <c r="BN52" s="18"/>
      <c r="BO52" s="18"/>
      <c r="BP52" s="27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</row>
    <row r="53" spans="1:81">
      <c r="A53" s="5" t="str">
        <f t="shared" si="1"/>
        <v>12: Finding Nemo (2003)</v>
      </c>
      <c r="B53" s="18" cm="1">
        <f t="array" ref="B53">VLOOKUP($A53,'movie-row'!$A$2:$Z$101,_xlfn.XMATCH(B$31,'movie-row'!$A$1:$Z$1),0)</f>
        <v>0</v>
      </c>
      <c r="C53" s="18" cm="1">
        <f t="array" ref="C53">VLOOKUP($A53,'movie-row'!$A$2:$Z$101,_xlfn.XMATCH(C$31,'movie-row'!$A$1:$Z$1),0)</f>
        <v>3.5</v>
      </c>
      <c r="D53" s="18" cm="1">
        <f t="array" ref="D53">VLOOKUP($A53,'movie-row'!$A$2:$Z$101,_xlfn.XMATCH(D$31,'movie-row'!$A$1:$Z$1),0)</f>
        <v>4</v>
      </c>
      <c r="E53" s="18" cm="1">
        <f t="array" ref="E53">VLOOKUP($A53,'movie-row'!$A$2:$Z$101,_xlfn.XMATCH(E$31,'movie-row'!$A$1:$Z$1),0)</f>
        <v>4.5</v>
      </c>
      <c r="F53" s="27" cm="1">
        <f t="array" ref="F53">VLOOKUP($A53,'movie-row'!$A$2:$Z$101,_xlfn.XMATCH(F$31,'movie-row'!$A$1:$Z$1),0)</f>
        <v>2</v>
      </c>
      <c r="G53" s="18" cm="1">
        <f t="array" ref="G53">VLOOKUP($A53,'movie-row'!$A$2:$Z$101,_xlfn.XMATCH(G$31,'movie-row'!$A$1:$Z$1),0)</f>
        <v>5</v>
      </c>
      <c r="H53" s="18" cm="1">
        <f t="array" ref="H53">VLOOKUP($A53,'movie-row'!$A$2:$Z$101,_xlfn.XMATCH(H$31,'movie-row'!$A$1:$Z$1),0)</f>
        <v>4</v>
      </c>
      <c r="I53" s="18" cm="1">
        <f t="array" ref="I53">VLOOKUP($A53,'movie-row'!$A$2:$Z$101,_xlfn.XMATCH(I$31,'movie-row'!$A$1:$Z$1),0)</f>
        <v>4</v>
      </c>
      <c r="J53" s="18" cm="1">
        <f t="array" ref="J53">VLOOKUP($A53,'movie-row'!$A$2:$Z$101,_xlfn.XMATCH(J$31,'movie-row'!$A$1:$Z$1),0)</f>
        <v>4</v>
      </c>
      <c r="K53" s="18" cm="1">
        <f t="array" ref="K53">VLOOKUP($A53,'movie-row'!$A$2:$Z$101,_xlfn.XMATCH(K$31,'movie-row'!$A$1:$Z$1),0)</f>
        <v>4.5</v>
      </c>
      <c r="L53" s="18" cm="1">
        <f t="array" ref="L53">VLOOKUP($A53,'movie-row'!$A$2:$Z$101,_xlfn.XMATCH(L$31,'movie-row'!$A$1:$Z$1),0)</f>
        <v>4.5</v>
      </c>
      <c r="M53" s="18" cm="1">
        <f t="array" ref="M53">VLOOKUP($A53,'movie-row'!$A$2:$Z$101,_xlfn.XMATCH(M$31,'movie-row'!$A$1:$Z$1),0)</f>
        <v>0</v>
      </c>
      <c r="N53" s="18" cm="1">
        <f t="array" ref="N53">VLOOKUP($A53,'movie-row'!$A$2:$Z$101,_xlfn.XMATCH(N$31,'movie-row'!$A$1:$Z$1),0)</f>
        <v>4.5</v>
      </c>
      <c r="O53" s="27" cm="1">
        <f t="array" ref="O53">VLOOKUP($A53,'movie-row'!$A$2:$Z$101,_xlfn.XMATCH(O$31,'movie-row'!$A$1:$Z$1),0)</f>
        <v>4</v>
      </c>
      <c r="P53" s="18" cm="1">
        <f t="array" ref="P53">VLOOKUP($A53,'movie-row'!$A$2:$Z$101,_xlfn.XMATCH(P$31,'movie-row'!$A$1:$Z$1),0)</f>
        <v>4.5</v>
      </c>
      <c r="Q53" s="18" cm="1">
        <f t="array" ref="Q53">VLOOKUP($A53,'movie-row'!$A$2:$Z$101,_xlfn.XMATCH(Q$31,'movie-row'!$A$1:$Z$1),0)</f>
        <v>4</v>
      </c>
      <c r="R53" s="18" cm="1">
        <f t="array" ref="R53">VLOOKUP($A53,'movie-row'!$A$2:$Z$101,_xlfn.XMATCH(R$31,'movie-row'!$A$1:$Z$1),0)</f>
        <v>0</v>
      </c>
      <c r="S53" s="18" cm="1">
        <f t="array" ref="S53">VLOOKUP($A53,'movie-row'!$A$2:$Z$101,_xlfn.XMATCH(S$31,'movie-row'!$A$1:$Z$1),0)</f>
        <v>5</v>
      </c>
      <c r="T53" s="18" cm="1">
        <f t="array" ref="T53">VLOOKUP($A53,'movie-row'!$A$2:$Z$101,_xlfn.XMATCH(T$31,'movie-row'!$A$1:$Z$1),0)</f>
        <v>0</v>
      </c>
      <c r="U53" s="18" cm="1">
        <f t="array" ref="U53">VLOOKUP($A53,'movie-row'!$A$2:$Z$101,_xlfn.XMATCH(U$31,'movie-row'!$A$1:$Z$1),0)</f>
        <v>4</v>
      </c>
      <c r="V53" s="18" cm="1">
        <f t="array" ref="V53">VLOOKUP($A53,'movie-row'!$A$2:$Z$101,_xlfn.XMATCH(V$31,'movie-row'!$A$1:$Z$1),0)</f>
        <v>0</v>
      </c>
      <c r="W53" s="18" cm="1">
        <f t="array" ref="W53">VLOOKUP($A53,'movie-row'!$A$2:$Z$101,_xlfn.XMATCH(W$31,'movie-row'!$A$1:$Z$1),0)</f>
        <v>5</v>
      </c>
      <c r="X53" s="18" cm="1">
        <f t="array" ref="X53">VLOOKUP($A53,'movie-row'!$A$2:$Z$101,_xlfn.XMATCH(X$31,'movie-row'!$A$1:$Z$1),0)</f>
        <v>0</v>
      </c>
      <c r="Y53" s="18" cm="1">
        <f t="array" ref="Y53">VLOOKUP($A53,'movie-row'!$A$2:$Z$101,_xlfn.XMATCH(Y$31,'movie-row'!$A$1:$Z$1),0)</f>
        <v>2</v>
      </c>
      <c r="Z53" s="18" cm="1">
        <f t="array" ref="Z53">VLOOKUP($A53,'movie-row'!$A$2:$Z$101,_xlfn.XMATCH(Z$31,'movie-row'!$A$1:$Z$1),0)</f>
        <v>4</v>
      </c>
      <c r="AB53" s="37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B53" s="34"/>
      <c r="BC53" s="18"/>
      <c r="BD53" s="18"/>
      <c r="BE53" s="18"/>
      <c r="BF53" s="18"/>
      <c r="BG53" s="27"/>
      <c r="BH53" s="18"/>
      <c r="BI53" s="18"/>
      <c r="BJ53" s="18"/>
      <c r="BK53" s="18"/>
      <c r="BL53" s="18"/>
      <c r="BM53" s="18"/>
      <c r="BN53" s="18"/>
      <c r="BO53" s="18"/>
      <c r="BP53" s="27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</row>
    <row r="54" spans="1:81">
      <c r="A54" s="5" t="str">
        <f t="shared" si="1"/>
        <v>12: Finding Nemo (2003)</v>
      </c>
      <c r="B54" s="18" cm="1">
        <f t="array" ref="B54">VLOOKUP($A54,'movie-row'!$A$2:$Z$101,_xlfn.XMATCH(B$32,'movie-row'!$A$1:$Z$1),0)</f>
        <v>4</v>
      </c>
      <c r="C54" s="18" cm="1">
        <f t="array" ref="C54">VLOOKUP($A54,'movie-row'!$A$2:$Z$101,_xlfn.XMATCH(C$32,'movie-row'!$A$1:$Z$1),0)</f>
        <v>0</v>
      </c>
      <c r="D54" s="18" cm="1">
        <f t="array" ref="D54">VLOOKUP($A54,'movie-row'!$A$2:$Z$101,_xlfn.XMATCH(D$32,'movie-row'!$A$1:$Z$1),0)</f>
        <v>4</v>
      </c>
      <c r="E54" s="18" cm="1">
        <f t="array" ref="E54">VLOOKUP($A54,'movie-row'!$A$2:$Z$101,_xlfn.XMATCH(E$32,'movie-row'!$A$1:$Z$1),0)</f>
        <v>0</v>
      </c>
      <c r="F54" s="27" cm="1">
        <f t="array" ref="F54">VLOOKUP($A54,'movie-row'!$A$2:$Z$101,_xlfn.XMATCH(F$32,'movie-row'!$A$1:$Z$1),0)</f>
        <v>4.5</v>
      </c>
      <c r="G54" s="18" cm="1">
        <f t="array" ref="G54">VLOOKUP($A54,'movie-row'!$A$2:$Z$101,_xlfn.XMATCH(G$32,'movie-row'!$A$1:$Z$1),0)</f>
        <v>0</v>
      </c>
      <c r="H54" s="18" cm="1">
        <f t="array" ref="H54">VLOOKUP($A54,'movie-row'!$A$2:$Z$101,_xlfn.XMATCH(H$32,'movie-row'!$A$1:$Z$1),0)</f>
        <v>0</v>
      </c>
      <c r="I54" s="18" cm="1">
        <f t="array" ref="I54">VLOOKUP($A54,'movie-row'!$A$2:$Z$101,_xlfn.XMATCH(I$32,'movie-row'!$A$1:$Z$1),0)</f>
        <v>3.5</v>
      </c>
      <c r="J54" s="18" cm="1">
        <f t="array" ref="J54">VLOOKUP($A54,'movie-row'!$A$2:$Z$101,_xlfn.XMATCH(J$32,'movie-row'!$A$1:$Z$1),0)</f>
        <v>5</v>
      </c>
      <c r="K54" s="18" cm="1">
        <f t="array" ref="K54">VLOOKUP($A54,'movie-row'!$A$2:$Z$101,_xlfn.XMATCH(K$32,'movie-row'!$A$1:$Z$1),0)</f>
        <v>4</v>
      </c>
      <c r="L54" s="18" cm="1">
        <f t="array" ref="L54">VLOOKUP($A54,'movie-row'!$A$2:$Z$101,_xlfn.XMATCH(L$32,'movie-row'!$A$1:$Z$1),0)</f>
        <v>0</v>
      </c>
      <c r="M54" s="18" cm="1">
        <f t="array" ref="M54">VLOOKUP($A54,'movie-row'!$A$2:$Z$101,_xlfn.XMATCH(M$32,'movie-row'!$A$1:$Z$1),0)</f>
        <v>5</v>
      </c>
      <c r="N54" s="18" cm="1">
        <f t="array" ref="N54">VLOOKUP($A54,'movie-row'!$A$2:$Z$101,_xlfn.XMATCH(N$32,'movie-row'!$A$1:$Z$1),0)</f>
        <v>0</v>
      </c>
      <c r="O54" s="27" cm="1">
        <f t="array" ref="O54">VLOOKUP($A54,'movie-row'!$A$2:$Z$101,_xlfn.XMATCH(O$32,'movie-row'!$A$1:$Z$1),0)</f>
        <v>4</v>
      </c>
      <c r="P54" s="18" cm="1">
        <f t="array" ref="P54">VLOOKUP($A54,'movie-row'!$A$2:$Z$101,_xlfn.XMATCH(P$32,'movie-row'!$A$1:$Z$1),0)</f>
        <v>2</v>
      </c>
      <c r="Q54" s="18" cm="1">
        <f t="array" ref="Q54">VLOOKUP($A54,'movie-row'!$A$2:$Z$101,_xlfn.XMATCH(Q$32,'movie-row'!$A$1:$Z$1),0)</f>
        <v>0</v>
      </c>
      <c r="R54" s="18" cm="1">
        <f t="array" ref="R54">VLOOKUP($A54,'movie-row'!$A$2:$Z$101,_xlfn.XMATCH(R$32,'movie-row'!$A$1:$Z$1),0)</f>
        <v>4</v>
      </c>
      <c r="S54" s="18" cm="1">
        <f t="array" ref="S54">VLOOKUP($A54,'movie-row'!$A$2:$Z$101,_xlfn.XMATCH(S$32,'movie-row'!$A$1:$Z$1),0)</f>
        <v>4.5</v>
      </c>
      <c r="T54" s="18" cm="1">
        <f t="array" ref="T54">VLOOKUP($A54,'movie-row'!$A$2:$Z$101,_xlfn.XMATCH(T$32,'movie-row'!$A$1:$Z$1),0)</f>
        <v>0</v>
      </c>
      <c r="U54" s="18" cm="1">
        <f t="array" ref="U54">VLOOKUP($A54,'movie-row'!$A$2:$Z$101,_xlfn.XMATCH(U$32,'movie-row'!$A$1:$Z$1),0)</f>
        <v>5</v>
      </c>
      <c r="V54" s="18" cm="1">
        <f t="array" ref="V54">VLOOKUP($A54,'movie-row'!$A$2:$Z$101,_xlfn.XMATCH(V$32,'movie-row'!$A$1:$Z$1),0)</f>
        <v>4.5</v>
      </c>
      <c r="W54" s="18" cm="1">
        <f t="array" ref="W54">VLOOKUP($A54,'movie-row'!$A$2:$Z$101,_xlfn.XMATCH(W$32,'movie-row'!$A$1:$Z$1),0)</f>
        <v>0</v>
      </c>
      <c r="X54" s="18" cm="1">
        <f t="array" ref="X54">VLOOKUP($A54,'movie-row'!$A$2:$Z$101,_xlfn.XMATCH(X$32,'movie-row'!$A$1:$Z$1),0)</f>
        <v>0</v>
      </c>
      <c r="Y54" s="18" cm="1">
        <f t="array" ref="Y54">VLOOKUP($A54,'movie-row'!$A$2:$Z$101,_xlfn.XMATCH(Y$32,'movie-row'!$A$1:$Z$1),0)</f>
        <v>4</v>
      </c>
      <c r="Z54" s="18" cm="1">
        <f t="array" ref="Z54">VLOOKUP($A54,'movie-row'!$A$2:$Z$101,_xlfn.XMATCH(Z$32,'movie-row'!$A$1:$Z$1),0)</f>
        <v>0</v>
      </c>
      <c r="AB54" s="37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B54" s="34"/>
      <c r="BC54" s="18"/>
      <c r="BD54" s="18"/>
      <c r="BE54" s="18"/>
      <c r="BF54" s="18"/>
      <c r="BG54" s="27"/>
      <c r="BH54" s="18"/>
      <c r="BI54" s="18"/>
      <c r="BJ54" s="18"/>
      <c r="BK54" s="18"/>
      <c r="BL54" s="18"/>
      <c r="BM54" s="18"/>
      <c r="BN54" s="18"/>
      <c r="BO54" s="18"/>
      <c r="BP54" s="27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</row>
    <row r="55" spans="1:81">
      <c r="A55" s="5" t="str">
        <f t="shared" si="1"/>
        <v>12: Finding Nemo (2003)</v>
      </c>
      <c r="B55" s="18" cm="1">
        <f t="array" ref="B55">VLOOKUP($A55,'movie-row'!$A$2:$Z$101,_xlfn.XMATCH(B$33,'movie-row'!$A$1:$Z$1),0)</f>
        <v>4.5</v>
      </c>
      <c r="C55" s="18" cm="1">
        <f t="array" ref="C55">VLOOKUP($A55,'movie-row'!$A$2:$Z$101,_xlfn.XMATCH(C$33,'movie-row'!$A$1:$Z$1),0)</f>
        <v>0</v>
      </c>
      <c r="D55" s="18" cm="1">
        <f t="array" ref="D55">VLOOKUP($A55,'movie-row'!$A$2:$Z$101,_xlfn.XMATCH(D$33,'movie-row'!$A$1:$Z$1),0)</f>
        <v>4</v>
      </c>
      <c r="E55" s="18" cm="1">
        <f t="array" ref="E55">VLOOKUP($A55,'movie-row'!$A$2:$Z$101,_xlfn.XMATCH(E$33,'movie-row'!$A$1:$Z$1),0)</f>
        <v>4</v>
      </c>
      <c r="F55" s="27" cm="1">
        <f t="array" ref="F55">VLOOKUP($A55,'movie-row'!$A$2:$Z$101,_xlfn.XMATCH(F$33,'movie-row'!$A$1:$Z$1),0)</f>
        <v>3.5</v>
      </c>
      <c r="G55" s="18" cm="1">
        <f t="array" ref="G55">VLOOKUP($A55,'movie-row'!$A$2:$Z$101,_xlfn.XMATCH(G$33,'movie-row'!$A$1:$Z$1),0)</f>
        <v>4</v>
      </c>
      <c r="H55" s="18" cm="1">
        <f t="array" ref="H55">VLOOKUP($A55,'movie-row'!$A$2:$Z$101,_xlfn.XMATCH(H$33,'movie-row'!$A$1:$Z$1),0)</f>
        <v>0</v>
      </c>
      <c r="I55" s="18" cm="1">
        <f t="array" ref="I55">VLOOKUP($A55,'movie-row'!$A$2:$Z$101,_xlfn.XMATCH(I$33,'movie-row'!$A$1:$Z$1),0)</f>
        <v>0</v>
      </c>
      <c r="J55" s="18" cm="1">
        <f t="array" ref="J55">VLOOKUP($A55,'movie-row'!$A$2:$Z$101,_xlfn.XMATCH(J$33,'movie-row'!$A$1:$Z$1),0)</f>
        <v>5</v>
      </c>
      <c r="K55" s="18" cm="1">
        <f t="array" ref="K55">VLOOKUP($A55,'movie-row'!$A$2:$Z$101,_xlfn.XMATCH(K$33,'movie-row'!$A$1:$Z$1),0)</f>
        <v>4</v>
      </c>
      <c r="L55" s="18" cm="1">
        <f t="array" ref="L55">VLOOKUP($A55,'movie-row'!$A$2:$Z$101,_xlfn.XMATCH(L$33,'movie-row'!$A$1:$Z$1),0)</f>
        <v>4</v>
      </c>
      <c r="M55" s="18" cm="1">
        <f t="array" ref="M55">VLOOKUP($A55,'movie-row'!$A$2:$Z$101,_xlfn.XMATCH(M$33,'movie-row'!$A$1:$Z$1),0)</f>
        <v>0</v>
      </c>
      <c r="N55" s="18" cm="1">
        <f t="array" ref="N55">VLOOKUP($A55,'movie-row'!$A$2:$Z$101,_xlfn.XMATCH(N$33,'movie-row'!$A$1:$Z$1),0)</f>
        <v>0</v>
      </c>
      <c r="O55" s="27" cm="1">
        <f t="array" ref="O55">VLOOKUP($A55,'movie-row'!$A$2:$Z$101,_xlfn.XMATCH(O$33,'movie-row'!$A$1:$Z$1),0)</f>
        <v>4</v>
      </c>
      <c r="P55" s="18" cm="1">
        <f t="array" ref="P55">VLOOKUP($A55,'movie-row'!$A$2:$Z$101,_xlfn.XMATCH(P$33,'movie-row'!$A$1:$Z$1),0)</f>
        <v>0</v>
      </c>
      <c r="Q55" s="18" cm="1">
        <f t="array" ref="Q55">VLOOKUP($A55,'movie-row'!$A$2:$Z$101,_xlfn.XMATCH(Q$33,'movie-row'!$A$1:$Z$1),0)</f>
        <v>5</v>
      </c>
      <c r="R55" s="18" cm="1">
        <f t="array" ref="R55">VLOOKUP($A55,'movie-row'!$A$2:$Z$101,_xlfn.XMATCH(R$33,'movie-row'!$A$1:$Z$1),0)</f>
        <v>3.5</v>
      </c>
      <c r="S55" s="18" cm="1">
        <f t="array" ref="S55">VLOOKUP($A55,'movie-row'!$A$2:$Z$101,_xlfn.XMATCH(S$33,'movie-row'!$A$1:$Z$1),0)</f>
        <v>0</v>
      </c>
      <c r="T55" s="18" cm="1">
        <f t="array" ref="T55">VLOOKUP($A55,'movie-row'!$A$2:$Z$101,_xlfn.XMATCH(T$33,'movie-row'!$A$1:$Z$1),0)</f>
        <v>2</v>
      </c>
      <c r="U55" s="18" cm="1">
        <f t="array" ref="U55">VLOOKUP($A55,'movie-row'!$A$2:$Z$101,_xlfn.XMATCH(U$33,'movie-row'!$A$1:$Z$1),0)</f>
        <v>0</v>
      </c>
      <c r="V55" s="18" cm="1">
        <f t="array" ref="V55">VLOOKUP($A55,'movie-row'!$A$2:$Z$101,_xlfn.XMATCH(V$33,'movie-row'!$A$1:$Z$1),0)</f>
        <v>0</v>
      </c>
      <c r="W55" s="18" cm="1">
        <f t="array" ref="W55">VLOOKUP($A55,'movie-row'!$A$2:$Z$101,_xlfn.XMATCH(W$33,'movie-row'!$A$1:$Z$1),0)</f>
        <v>5</v>
      </c>
      <c r="X55" s="18" cm="1">
        <f t="array" ref="X55">VLOOKUP($A55,'movie-row'!$A$2:$Z$101,_xlfn.XMATCH(X$33,'movie-row'!$A$1:$Z$1),0)</f>
        <v>3.5</v>
      </c>
      <c r="Y55" s="18" cm="1">
        <f t="array" ref="Y55">VLOOKUP($A55,'movie-row'!$A$2:$Z$101,_xlfn.XMATCH(Y$33,'movie-row'!$A$1:$Z$1),0)</f>
        <v>4</v>
      </c>
      <c r="Z55" s="18" cm="1">
        <f t="array" ref="Z55">VLOOKUP($A55,'movie-row'!$A$2:$Z$101,_xlfn.XMATCH(Z$33,'movie-row'!$A$1:$Z$1),0)</f>
        <v>4</v>
      </c>
      <c r="AB55" s="37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B55" s="34"/>
      <c r="BC55" s="18"/>
      <c r="BD55" s="18"/>
      <c r="BE55" s="18"/>
      <c r="BF55" s="18"/>
      <c r="BG55" s="27"/>
      <c r="BH55" s="18"/>
      <c r="BI55" s="18"/>
      <c r="BJ55" s="18"/>
      <c r="BK55" s="18"/>
      <c r="BL55" s="18"/>
      <c r="BM55" s="18"/>
      <c r="BN55" s="18"/>
      <c r="BO55" s="18"/>
      <c r="BP55" s="27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</row>
    <row r="56" spans="1:81">
      <c r="A56" s="20" t="s">
        <v>2</v>
      </c>
      <c r="B56" s="18" cm="1">
        <f t="array" ref="B56">VLOOKUP($A56,'movie-row'!$A$2:$Z$101,_xlfn.XMATCH(B$29,'movie-row'!$A$1:$Z$1),0)</f>
        <v>4.5</v>
      </c>
      <c r="C56" s="18" cm="1">
        <f t="array" ref="C56">VLOOKUP($A56,'movie-row'!$A$2:$Z$101,_xlfn.XMATCH(C$29,'movie-row'!$A$1:$Z$1),0)</f>
        <v>5</v>
      </c>
      <c r="D56" s="18" cm="1">
        <f t="array" ref="D56">VLOOKUP($A56,'movie-row'!$A$2:$Z$101,_xlfn.XMATCH(D$29,'movie-row'!$A$1:$Z$1),0)</f>
        <v>3.5</v>
      </c>
      <c r="E56" s="18" cm="1">
        <f t="array" ref="E56">VLOOKUP($A56,'movie-row'!$A$2:$Z$101,_xlfn.XMATCH(E$29,'movie-row'!$A$1:$Z$1),0)</f>
        <v>0</v>
      </c>
      <c r="F56" s="27" cm="1">
        <f t="array" ref="F56">VLOOKUP($A56,'movie-row'!$A$2:$Z$101,_xlfn.XMATCH(F$29,'movie-row'!$A$1:$Z$1),0)</f>
        <v>3.5</v>
      </c>
      <c r="G56" s="18" cm="1">
        <f t="array" ref="G56">VLOOKUP($A56,'movie-row'!$A$2:$Z$101,_xlfn.XMATCH(G$29,'movie-row'!$A$1:$Z$1),0)</f>
        <v>5</v>
      </c>
      <c r="H56" s="18" cm="1">
        <f t="array" ref="H56">VLOOKUP($A56,'movie-row'!$A$2:$Z$101,_xlfn.XMATCH(H$29,'movie-row'!$A$1:$Z$1),0)</f>
        <v>5</v>
      </c>
      <c r="I56" s="18" cm="1">
        <f t="array" ref="I56">VLOOKUP($A56,'movie-row'!$A$2:$Z$101,_xlfn.XMATCH(I$29,'movie-row'!$A$1:$Z$1),0)</f>
        <v>0</v>
      </c>
      <c r="J56" s="18" cm="1">
        <f t="array" ref="J56">VLOOKUP($A56,'movie-row'!$A$2:$Z$101,_xlfn.XMATCH(J$29,'movie-row'!$A$1:$Z$1),0)</f>
        <v>4</v>
      </c>
      <c r="K56" s="18" cm="1">
        <f t="array" ref="K56">VLOOKUP($A56,'movie-row'!$A$2:$Z$101,_xlfn.XMATCH(K$29,'movie-row'!$A$1:$Z$1),0)</f>
        <v>3.5</v>
      </c>
      <c r="L56" s="18" cm="1">
        <f t="array" ref="L56">VLOOKUP($A56,'movie-row'!$A$2:$Z$101,_xlfn.XMATCH(L$29,'movie-row'!$A$1:$Z$1),0)</f>
        <v>5</v>
      </c>
      <c r="M56" s="18" cm="1">
        <f t="array" ref="M56">VLOOKUP($A56,'movie-row'!$A$2:$Z$101,_xlfn.XMATCH(M$29,'movie-row'!$A$1:$Z$1),0)</f>
        <v>3.5</v>
      </c>
      <c r="N56" s="18" cm="1">
        <f t="array" ref="N56">VLOOKUP($A56,'movie-row'!$A$2:$Z$101,_xlfn.XMATCH(N$29,'movie-row'!$A$1:$Z$1),0)</f>
        <v>4.5</v>
      </c>
      <c r="O56" s="27" cm="1">
        <f t="array" ref="O56">VLOOKUP($A56,'movie-row'!$A$2:$Z$101,_xlfn.XMATCH(O$29,'movie-row'!$A$1:$Z$1),0)</f>
        <v>4.5</v>
      </c>
      <c r="P56" s="18" cm="1">
        <f t="array" ref="P56">VLOOKUP($A56,'movie-row'!$A$2:$Z$101,_xlfn.XMATCH(P$29,'movie-row'!$A$1:$Z$1),0)</f>
        <v>5</v>
      </c>
      <c r="Q56" s="18" cm="1">
        <f t="array" ref="Q56">VLOOKUP($A56,'movie-row'!$A$2:$Z$101,_xlfn.XMATCH(Q$29,'movie-row'!$A$1:$Z$1),0)</f>
        <v>3.5</v>
      </c>
      <c r="R56" s="18" cm="1">
        <f t="array" ref="R56">VLOOKUP($A56,'movie-row'!$A$2:$Z$101,_xlfn.XMATCH(R$29,'movie-row'!$A$1:$Z$1),0)</f>
        <v>0</v>
      </c>
      <c r="S56" s="18" cm="1">
        <f t="array" ref="S56">VLOOKUP($A56,'movie-row'!$A$2:$Z$101,_xlfn.XMATCH(S$29,'movie-row'!$A$1:$Z$1),0)</f>
        <v>4.5</v>
      </c>
      <c r="T56" s="18" cm="1">
        <f t="array" ref="T56">VLOOKUP($A56,'movie-row'!$A$2:$Z$101,_xlfn.XMATCH(T$29,'movie-row'!$A$1:$Z$1),0)</f>
        <v>0</v>
      </c>
      <c r="U56" s="18" cm="1">
        <f t="array" ref="U56">VLOOKUP($A56,'movie-row'!$A$2:$Z$101,_xlfn.XMATCH(U$29,'movie-row'!$A$1:$Z$1),0)</f>
        <v>3.5</v>
      </c>
      <c r="V56" s="18" cm="1">
        <f t="array" ref="V56">VLOOKUP($A56,'movie-row'!$A$2:$Z$101,_xlfn.XMATCH(V$29,'movie-row'!$A$1:$Z$1),0)</f>
        <v>5</v>
      </c>
      <c r="W56" s="18" cm="1">
        <f t="array" ref="W56">VLOOKUP($A56,'movie-row'!$A$2:$Z$101,_xlfn.XMATCH(W$29,'movie-row'!$A$1:$Z$1),0)</f>
        <v>4</v>
      </c>
      <c r="X56" s="18" cm="1">
        <f t="array" ref="X56">VLOOKUP($A56,'movie-row'!$A$2:$Z$101,_xlfn.XMATCH(X$29,'movie-row'!$A$1:$Z$1),0)</f>
        <v>5</v>
      </c>
      <c r="Y56" s="18" cm="1">
        <f t="array" ref="Y56">VLOOKUP($A56,'movie-row'!$A$2:$Z$101,_xlfn.XMATCH(Y$29,'movie-row'!$A$1:$Z$1),0)</f>
        <v>4.5</v>
      </c>
      <c r="Z56" s="18" cm="1">
        <f t="array" ref="Z56">VLOOKUP($A56,'movie-row'!$A$2:$Z$101,_xlfn.XMATCH(Z$29,'movie-row'!$A$1:$Z$1),0)</f>
        <v>4.5</v>
      </c>
      <c r="AB56" s="37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B56" s="34"/>
      <c r="BC56" s="18"/>
      <c r="BD56" s="18"/>
      <c r="BE56" s="18"/>
      <c r="BF56" s="18"/>
      <c r="BG56" s="27"/>
      <c r="BH56" s="18"/>
      <c r="BI56" s="18"/>
      <c r="BJ56" s="18"/>
      <c r="BK56" s="18"/>
      <c r="BL56" s="18"/>
      <c r="BM56" s="18"/>
      <c r="BN56" s="18"/>
      <c r="BO56" s="18"/>
      <c r="BP56" s="27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</row>
    <row r="57" spans="1:81">
      <c r="A57" s="5" t="str">
        <f t="shared" ref="A57:A60" si="2">A56</f>
        <v>13: Forrest Gump (1994)</v>
      </c>
      <c r="B57" s="18" cm="1">
        <f t="array" ref="B57">VLOOKUP($A57,'movie-row'!$A$2:$Z$101,_xlfn.XMATCH(B$30,'movie-row'!$A$1:$Z$1),0)</f>
        <v>5</v>
      </c>
      <c r="C57" s="18" cm="1">
        <f t="array" ref="C57">VLOOKUP($A57,'movie-row'!$A$2:$Z$101,_xlfn.XMATCH(C$30,'movie-row'!$A$1:$Z$1),0)</f>
        <v>4</v>
      </c>
      <c r="D57" s="18" cm="1">
        <f t="array" ref="D57">VLOOKUP($A57,'movie-row'!$A$2:$Z$101,_xlfn.XMATCH(D$30,'movie-row'!$A$1:$Z$1),0)</f>
        <v>5</v>
      </c>
      <c r="E57" s="18" cm="1">
        <f t="array" ref="E57">VLOOKUP($A57,'movie-row'!$A$2:$Z$101,_xlfn.XMATCH(E$30,'movie-row'!$A$1:$Z$1),0)</f>
        <v>4.5</v>
      </c>
      <c r="F57" s="27" cm="1">
        <f t="array" ref="F57">VLOOKUP($A57,'movie-row'!$A$2:$Z$101,_xlfn.XMATCH(F$30,'movie-row'!$A$1:$Z$1),0)</f>
        <v>3.5</v>
      </c>
      <c r="G57" s="18" cm="1">
        <f t="array" ref="G57">VLOOKUP($A57,'movie-row'!$A$2:$Z$101,_xlfn.XMATCH(G$30,'movie-row'!$A$1:$Z$1),0)</f>
        <v>0</v>
      </c>
      <c r="H57" s="18" cm="1">
        <f t="array" ref="H57">VLOOKUP($A57,'movie-row'!$A$2:$Z$101,_xlfn.XMATCH(H$30,'movie-row'!$A$1:$Z$1),0)</f>
        <v>4.5</v>
      </c>
      <c r="I57" s="18" cm="1">
        <f t="array" ref="I57">VLOOKUP($A57,'movie-row'!$A$2:$Z$101,_xlfn.XMATCH(I$30,'movie-row'!$A$1:$Z$1),0)</f>
        <v>5</v>
      </c>
      <c r="J57" s="18" cm="1">
        <f t="array" ref="J57">VLOOKUP($A57,'movie-row'!$A$2:$Z$101,_xlfn.XMATCH(J$30,'movie-row'!$A$1:$Z$1),0)</f>
        <v>5</v>
      </c>
      <c r="K57" s="18" cm="1">
        <f t="array" ref="K57">VLOOKUP($A57,'movie-row'!$A$2:$Z$101,_xlfn.XMATCH(K$30,'movie-row'!$A$1:$Z$1),0)</f>
        <v>4.5</v>
      </c>
      <c r="L57" s="18" cm="1">
        <f t="array" ref="L57">VLOOKUP($A57,'movie-row'!$A$2:$Z$101,_xlfn.XMATCH(L$30,'movie-row'!$A$1:$Z$1),0)</f>
        <v>5</v>
      </c>
      <c r="M57" s="18" cm="1">
        <f t="array" ref="M57">VLOOKUP($A57,'movie-row'!$A$2:$Z$101,_xlfn.XMATCH(M$30,'movie-row'!$A$1:$Z$1),0)</f>
        <v>3.5</v>
      </c>
      <c r="N57" s="18" cm="1">
        <f t="array" ref="N57">VLOOKUP($A57,'movie-row'!$A$2:$Z$101,_xlfn.XMATCH(N$30,'movie-row'!$A$1:$Z$1),0)</f>
        <v>4.5</v>
      </c>
      <c r="O57" s="27" cm="1">
        <f t="array" ref="O57">VLOOKUP($A57,'movie-row'!$A$2:$Z$101,_xlfn.XMATCH(O$30,'movie-row'!$A$1:$Z$1),0)</f>
        <v>5</v>
      </c>
      <c r="P57" s="18" cm="1">
        <f t="array" ref="P57">VLOOKUP($A57,'movie-row'!$A$2:$Z$101,_xlfn.XMATCH(P$30,'movie-row'!$A$1:$Z$1),0)</f>
        <v>4.5</v>
      </c>
      <c r="Q57" s="18" cm="1">
        <f t="array" ref="Q57">VLOOKUP($A57,'movie-row'!$A$2:$Z$101,_xlfn.XMATCH(Q$30,'movie-row'!$A$1:$Z$1),0)</f>
        <v>5</v>
      </c>
      <c r="R57" s="18" cm="1">
        <f t="array" ref="R57">VLOOKUP($A57,'movie-row'!$A$2:$Z$101,_xlfn.XMATCH(R$30,'movie-row'!$A$1:$Z$1),0)</f>
        <v>4.5</v>
      </c>
      <c r="S57" s="18" cm="1">
        <f t="array" ref="S57">VLOOKUP($A57,'movie-row'!$A$2:$Z$101,_xlfn.XMATCH(S$30,'movie-row'!$A$1:$Z$1),0)</f>
        <v>4.5</v>
      </c>
      <c r="T57" s="18" cm="1">
        <f t="array" ref="T57">VLOOKUP($A57,'movie-row'!$A$2:$Z$101,_xlfn.XMATCH(T$30,'movie-row'!$A$1:$Z$1),0)</f>
        <v>5</v>
      </c>
      <c r="U57" s="18" cm="1">
        <f t="array" ref="U57">VLOOKUP($A57,'movie-row'!$A$2:$Z$101,_xlfn.XMATCH(U$30,'movie-row'!$A$1:$Z$1),0)</f>
        <v>4.5</v>
      </c>
      <c r="V57" s="18" cm="1">
        <f t="array" ref="V57">VLOOKUP($A57,'movie-row'!$A$2:$Z$101,_xlfn.XMATCH(V$30,'movie-row'!$A$1:$Z$1),0)</f>
        <v>5</v>
      </c>
      <c r="W57" s="18" cm="1">
        <f t="array" ref="W57">VLOOKUP($A57,'movie-row'!$A$2:$Z$101,_xlfn.XMATCH(W$30,'movie-row'!$A$1:$Z$1),0)</f>
        <v>4.5</v>
      </c>
      <c r="X57" s="18" cm="1">
        <f t="array" ref="X57">VLOOKUP($A57,'movie-row'!$A$2:$Z$101,_xlfn.XMATCH(X$30,'movie-row'!$A$1:$Z$1),0)</f>
        <v>3.5</v>
      </c>
      <c r="Y57" s="18" cm="1">
        <f t="array" ref="Y57">VLOOKUP($A57,'movie-row'!$A$2:$Z$101,_xlfn.XMATCH(Y$30,'movie-row'!$A$1:$Z$1),0)</f>
        <v>4.5</v>
      </c>
      <c r="Z57" s="18" cm="1">
        <f t="array" ref="Z57">VLOOKUP($A57,'movie-row'!$A$2:$Z$101,_xlfn.XMATCH(Z$30,'movie-row'!$A$1:$Z$1),0)</f>
        <v>5</v>
      </c>
      <c r="AB57" s="37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B57" s="34"/>
      <c r="BC57" s="18"/>
      <c r="BD57" s="18"/>
      <c r="BE57" s="18"/>
      <c r="BF57" s="18"/>
      <c r="BG57" s="27"/>
      <c r="BH57" s="18"/>
      <c r="BI57" s="18"/>
      <c r="BJ57" s="18"/>
      <c r="BK57" s="18"/>
      <c r="BL57" s="18"/>
      <c r="BM57" s="18"/>
      <c r="BN57" s="18"/>
      <c r="BO57" s="18"/>
      <c r="BP57" s="27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</row>
    <row r="58" spans="1:81">
      <c r="A58" s="5" t="str">
        <f t="shared" si="2"/>
        <v>13: Forrest Gump (1994)</v>
      </c>
      <c r="B58" s="18" cm="1">
        <f t="array" ref="B58">VLOOKUP($A58,'movie-row'!$A$2:$Z$101,_xlfn.XMATCH(B$31,'movie-row'!$A$1:$Z$1),0)</f>
        <v>5</v>
      </c>
      <c r="C58" s="18" cm="1">
        <f t="array" ref="C58">VLOOKUP($A58,'movie-row'!$A$2:$Z$101,_xlfn.XMATCH(C$31,'movie-row'!$A$1:$Z$1),0)</f>
        <v>3.5</v>
      </c>
      <c r="D58" s="18" cm="1">
        <f t="array" ref="D58">VLOOKUP($A58,'movie-row'!$A$2:$Z$101,_xlfn.XMATCH(D$31,'movie-row'!$A$1:$Z$1),0)</f>
        <v>4.5</v>
      </c>
      <c r="E58" s="18" cm="1">
        <f t="array" ref="E58">VLOOKUP($A58,'movie-row'!$A$2:$Z$101,_xlfn.XMATCH(E$31,'movie-row'!$A$1:$Z$1),0)</f>
        <v>0</v>
      </c>
      <c r="F58" s="27" cm="1">
        <f t="array" ref="F58">VLOOKUP($A58,'movie-row'!$A$2:$Z$101,_xlfn.XMATCH(F$31,'movie-row'!$A$1:$Z$1),0)</f>
        <v>4.5</v>
      </c>
      <c r="G58" s="18" cm="1">
        <f t="array" ref="G58">VLOOKUP($A58,'movie-row'!$A$2:$Z$101,_xlfn.XMATCH(G$31,'movie-row'!$A$1:$Z$1),0)</f>
        <v>4.5</v>
      </c>
      <c r="H58" s="18" cm="1">
        <f t="array" ref="H58">VLOOKUP($A58,'movie-row'!$A$2:$Z$101,_xlfn.XMATCH(H$31,'movie-row'!$A$1:$Z$1),0)</f>
        <v>4.5</v>
      </c>
      <c r="I58" s="18" cm="1">
        <f t="array" ref="I58">VLOOKUP($A58,'movie-row'!$A$2:$Z$101,_xlfn.XMATCH(I$31,'movie-row'!$A$1:$Z$1),0)</f>
        <v>4.5</v>
      </c>
      <c r="J58" s="18" cm="1">
        <f t="array" ref="J58">VLOOKUP($A58,'movie-row'!$A$2:$Z$101,_xlfn.XMATCH(J$31,'movie-row'!$A$1:$Z$1),0)</f>
        <v>4.5</v>
      </c>
      <c r="K58" s="18" cm="1">
        <f t="array" ref="K58">VLOOKUP($A58,'movie-row'!$A$2:$Z$101,_xlfn.XMATCH(K$31,'movie-row'!$A$1:$Z$1),0)</f>
        <v>5</v>
      </c>
      <c r="L58" s="18" cm="1">
        <f t="array" ref="L58">VLOOKUP($A58,'movie-row'!$A$2:$Z$101,_xlfn.XMATCH(L$31,'movie-row'!$A$1:$Z$1),0)</f>
        <v>5</v>
      </c>
      <c r="M58" s="18" cm="1">
        <f t="array" ref="M58">VLOOKUP($A58,'movie-row'!$A$2:$Z$101,_xlfn.XMATCH(M$31,'movie-row'!$A$1:$Z$1),0)</f>
        <v>0</v>
      </c>
      <c r="N58" s="18" cm="1">
        <f t="array" ref="N58">VLOOKUP($A58,'movie-row'!$A$2:$Z$101,_xlfn.XMATCH(N$31,'movie-row'!$A$1:$Z$1),0)</f>
        <v>5</v>
      </c>
      <c r="O58" s="27" cm="1">
        <f t="array" ref="O58">VLOOKUP($A58,'movie-row'!$A$2:$Z$101,_xlfn.XMATCH(O$31,'movie-row'!$A$1:$Z$1),0)</f>
        <v>4.5</v>
      </c>
      <c r="P58" s="18" cm="1">
        <f t="array" ref="P58">VLOOKUP($A58,'movie-row'!$A$2:$Z$101,_xlfn.XMATCH(P$31,'movie-row'!$A$1:$Z$1),0)</f>
        <v>5</v>
      </c>
      <c r="Q58" s="18" cm="1">
        <f t="array" ref="Q58">VLOOKUP($A58,'movie-row'!$A$2:$Z$101,_xlfn.XMATCH(Q$31,'movie-row'!$A$1:$Z$1),0)</f>
        <v>4.5</v>
      </c>
      <c r="R58" s="18" cm="1">
        <f t="array" ref="R58">VLOOKUP($A58,'movie-row'!$A$2:$Z$101,_xlfn.XMATCH(R$31,'movie-row'!$A$1:$Z$1),0)</f>
        <v>4.5</v>
      </c>
      <c r="S58" s="18" cm="1">
        <f t="array" ref="S58">VLOOKUP($A58,'movie-row'!$A$2:$Z$101,_xlfn.XMATCH(S$31,'movie-row'!$A$1:$Z$1),0)</f>
        <v>5</v>
      </c>
      <c r="T58" s="18" cm="1">
        <f t="array" ref="T58">VLOOKUP($A58,'movie-row'!$A$2:$Z$101,_xlfn.XMATCH(T$31,'movie-row'!$A$1:$Z$1),0)</f>
        <v>4.5</v>
      </c>
      <c r="U58" s="18" cm="1">
        <f t="array" ref="U58">VLOOKUP($A58,'movie-row'!$A$2:$Z$101,_xlfn.XMATCH(U$31,'movie-row'!$A$1:$Z$1),0)</f>
        <v>4.5</v>
      </c>
      <c r="V58" s="18" cm="1">
        <f t="array" ref="V58">VLOOKUP($A58,'movie-row'!$A$2:$Z$101,_xlfn.XMATCH(V$31,'movie-row'!$A$1:$Z$1),0)</f>
        <v>5</v>
      </c>
      <c r="W58" s="18" cm="1">
        <f t="array" ref="W58">VLOOKUP($A58,'movie-row'!$A$2:$Z$101,_xlfn.XMATCH(W$31,'movie-row'!$A$1:$Z$1),0)</f>
        <v>5</v>
      </c>
      <c r="X58" s="18" cm="1">
        <f t="array" ref="X58">VLOOKUP($A58,'movie-row'!$A$2:$Z$101,_xlfn.XMATCH(X$31,'movie-row'!$A$1:$Z$1),0)</f>
        <v>5</v>
      </c>
      <c r="Y58" s="18" cm="1">
        <f t="array" ref="Y58">VLOOKUP($A58,'movie-row'!$A$2:$Z$101,_xlfn.XMATCH(Y$31,'movie-row'!$A$1:$Z$1),0)</f>
        <v>4.5</v>
      </c>
      <c r="Z58" s="18" cm="1">
        <f t="array" ref="Z58">VLOOKUP($A58,'movie-row'!$A$2:$Z$101,_xlfn.XMATCH(Z$31,'movie-row'!$A$1:$Z$1),0)</f>
        <v>4.5</v>
      </c>
      <c r="AB58" s="37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B58" s="34"/>
      <c r="BC58" s="18"/>
      <c r="BD58" s="18"/>
      <c r="BE58" s="18"/>
      <c r="BF58" s="18"/>
      <c r="BG58" s="27"/>
      <c r="BH58" s="18"/>
      <c r="BI58" s="18"/>
      <c r="BJ58" s="18"/>
      <c r="BK58" s="18"/>
      <c r="BL58" s="18"/>
      <c r="BM58" s="18"/>
      <c r="BN58" s="18"/>
      <c r="BO58" s="18"/>
      <c r="BP58" s="27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</row>
    <row r="59" spans="1:81">
      <c r="A59" s="5" t="str">
        <f t="shared" si="2"/>
        <v>13: Forrest Gump (1994)</v>
      </c>
      <c r="B59" s="18" cm="1">
        <f t="array" ref="B59">VLOOKUP($A59,'movie-row'!$A$2:$Z$101,_xlfn.XMATCH(B$32,'movie-row'!$A$1:$Z$1),0)</f>
        <v>4.5</v>
      </c>
      <c r="C59" s="18" cm="1">
        <f t="array" ref="C59">VLOOKUP($A59,'movie-row'!$A$2:$Z$101,_xlfn.XMATCH(C$32,'movie-row'!$A$1:$Z$1),0)</f>
        <v>3</v>
      </c>
      <c r="D59" s="18" cm="1">
        <f t="array" ref="D59">VLOOKUP($A59,'movie-row'!$A$2:$Z$101,_xlfn.XMATCH(D$32,'movie-row'!$A$1:$Z$1),0)</f>
        <v>4</v>
      </c>
      <c r="E59" s="18" cm="1">
        <f t="array" ref="E59">VLOOKUP($A59,'movie-row'!$A$2:$Z$101,_xlfn.XMATCH(E$32,'movie-row'!$A$1:$Z$1),0)</f>
        <v>5</v>
      </c>
      <c r="F59" s="27" cm="1">
        <f t="array" ref="F59">VLOOKUP($A59,'movie-row'!$A$2:$Z$101,_xlfn.XMATCH(F$32,'movie-row'!$A$1:$Z$1),0)</f>
        <v>0</v>
      </c>
      <c r="G59" s="18" cm="1">
        <f t="array" ref="G59">VLOOKUP($A59,'movie-row'!$A$2:$Z$101,_xlfn.XMATCH(G$32,'movie-row'!$A$1:$Z$1),0)</f>
        <v>5</v>
      </c>
      <c r="H59" s="18" cm="1">
        <f t="array" ref="H59">VLOOKUP($A59,'movie-row'!$A$2:$Z$101,_xlfn.XMATCH(H$32,'movie-row'!$A$1:$Z$1),0)</f>
        <v>3</v>
      </c>
      <c r="I59" s="18" cm="1">
        <f t="array" ref="I59">VLOOKUP($A59,'movie-row'!$A$2:$Z$101,_xlfn.XMATCH(I$32,'movie-row'!$A$1:$Z$1),0)</f>
        <v>3.5</v>
      </c>
      <c r="J59" s="18" cm="1">
        <f t="array" ref="J59">VLOOKUP($A59,'movie-row'!$A$2:$Z$101,_xlfn.XMATCH(J$32,'movie-row'!$A$1:$Z$1),0)</f>
        <v>4.5</v>
      </c>
      <c r="K59" s="18" cm="1">
        <f t="array" ref="K59">VLOOKUP($A59,'movie-row'!$A$2:$Z$101,_xlfn.XMATCH(K$32,'movie-row'!$A$1:$Z$1),0)</f>
        <v>4.5</v>
      </c>
      <c r="L59" s="18" cm="1">
        <f t="array" ref="L59">VLOOKUP($A59,'movie-row'!$A$2:$Z$101,_xlfn.XMATCH(L$32,'movie-row'!$A$1:$Z$1),0)</f>
        <v>4.5</v>
      </c>
      <c r="M59" s="18" cm="1">
        <f t="array" ref="M59">VLOOKUP($A59,'movie-row'!$A$2:$Z$101,_xlfn.XMATCH(M$32,'movie-row'!$A$1:$Z$1),0)</f>
        <v>5</v>
      </c>
      <c r="N59" s="18" cm="1">
        <f t="array" ref="N59">VLOOKUP($A59,'movie-row'!$A$2:$Z$101,_xlfn.XMATCH(N$32,'movie-row'!$A$1:$Z$1),0)</f>
        <v>0</v>
      </c>
      <c r="O59" s="27" cm="1">
        <f t="array" ref="O59">VLOOKUP($A59,'movie-row'!$A$2:$Z$101,_xlfn.XMATCH(O$32,'movie-row'!$A$1:$Z$1),0)</f>
        <v>4.5</v>
      </c>
      <c r="P59" s="18" cm="1">
        <f t="array" ref="P59">VLOOKUP($A59,'movie-row'!$A$2:$Z$101,_xlfn.XMATCH(P$32,'movie-row'!$A$1:$Z$1),0)</f>
        <v>4.5</v>
      </c>
      <c r="Q59" s="18" cm="1">
        <f t="array" ref="Q59">VLOOKUP($A59,'movie-row'!$A$2:$Z$101,_xlfn.XMATCH(Q$32,'movie-row'!$A$1:$Z$1),0)</f>
        <v>3.5</v>
      </c>
      <c r="R59" s="18" cm="1">
        <f t="array" ref="R59">VLOOKUP($A59,'movie-row'!$A$2:$Z$101,_xlfn.XMATCH(R$32,'movie-row'!$A$1:$Z$1),0)</f>
        <v>4.5</v>
      </c>
      <c r="S59" s="18" cm="1">
        <f t="array" ref="S59">VLOOKUP($A59,'movie-row'!$A$2:$Z$101,_xlfn.XMATCH(S$32,'movie-row'!$A$1:$Z$1),0)</f>
        <v>5</v>
      </c>
      <c r="T59" s="18" cm="1">
        <f t="array" ref="T59">VLOOKUP($A59,'movie-row'!$A$2:$Z$101,_xlfn.XMATCH(T$32,'movie-row'!$A$1:$Z$1),0)</f>
        <v>3.5</v>
      </c>
      <c r="U59" s="18" cm="1">
        <f t="array" ref="U59">VLOOKUP($A59,'movie-row'!$A$2:$Z$101,_xlfn.XMATCH(U$32,'movie-row'!$A$1:$Z$1),0)</f>
        <v>5</v>
      </c>
      <c r="V59" s="18" cm="1">
        <f t="array" ref="V59">VLOOKUP($A59,'movie-row'!$A$2:$Z$101,_xlfn.XMATCH(V$32,'movie-row'!$A$1:$Z$1),0)</f>
        <v>0</v>
      </c>
      <c r="W59" s="18" cm="1">
        <f t="array" ref="W59">VLOOKUP($A59,'movie-row'!$A$2:$Z$101,_xlfn.XMATCH(W$32,'movie-row'!$A$1:$Z$1),0)</f>
        <v>3</v>
      </c>
      <c r="X59" s="18" cm="1">
        <f t="array" ref="X59">VLOOKUP($A59,'movie-row'!$A$2:$Z$101,_xlfn.XMATCH(X$32,'movie-row'!$A$1:$Z$1),0)</f>
        <v>5</v>
      </c>
      <c r="Y59" s="18" cm="1">
        <f t="array" ref="Y59">VLOOKUP($A59,'movie-row'!$A$2:$Z$101,_xlfn.XMATCH(Y$32,'movie-row'!$A$1:$Z$1),0)</f>
        <v>4.5</v>
      </c>
      <c r="Z59" s="18" cm="1">
        <f t="array" ref="Z59">VLOOKUP($A59,'movie-row'!$A$2:$Z$101,_xlfn.XMATCH(Z$32,'movie-row'!$A$1:$Z$1),0)</f>
        <v>5</v>
      </c>
      <c r="AB59" s="37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B59" s="34"/>
      <c r="BC59" s="18"/>
      <c r="BD59" s="18"/>
      <c r="BE59" s="18"/>
      <c r="BF59" s="18"/>
      <c r="BG59" s="27"/>
      <c r="BH59" s="18"/>
      <c r="BI59" s="18"/>
      <c r="BJ59" s="18"/>
      <c r="BK59" s="18"/>
      <c r="BL59" s="18"/>
      <c r="BM59" s="18"/>
      <c r="BN59" s="18"/>
      <c r="BO59" s="18"/>
      <c r="BP59" s="27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</row>
    <row r="60" spans="1:81">
      <c r="A60" s="5" t="str">
        <f t="shared" si="2"/>
        <v>13: Forrest Gump (1994)</v>
      </c>
      <c r="B60" s="18" cm="1">
        <f t="array" ref="B60">VLOOKUP($A60,'movie-row'!$A$2:$Z$101,_xlfn.XMATCH(B$33,'movie-row'!$A$1:$Z$1),0)</f>
        <v>5</v>
      </c>
      <c r="C60" s="18" cm="1">
        <f t="array" ref="C60">VLOOKUP($A60,'movie-row'!$A$2:$Z$101,_xlfn.XMATCH(C$33,'movie-row'!$A$1:$Z$1),0)</f>
        <v>4.5</v>
      </c>
      <c r="D60" s="18" cm="1">
        <f t="array" ref="D60">VLOOKUP($A60,'movie-row'!$A$2:$Z$101,_xlfn.XMATCH(D$33,'movie-row'!$A$1:$Z$1),0)</f>
        <v>4.5</v>
      </c>
      <c r="E60" s="18" cm="1">
        <f t="array" ref="E60">VLOOKUP($A60,'movie-row'!$A$2:$Z$101,_xlfn.XMATCH(E$33,'movie-row'!$A$1:$Z$1),0)</f>
        <v>4.5</v>
      </c>
      <c r="F60" s="27" cm="1">
        <f t="array" ref="F60">VLOOKUP($A60,'movie-row'!$A$2:$Z$101,_xlfn.XMATCH(F$33,'movie-row'!$A$1:$Z$1),0)</f>
        <v>3.5</v>
      </c>
      <c r="G60" s="18" cm="1">
        <f t="array" ref="G60">VLOOKUP($A60,'movie-row'!$A$2:$Z$101,_xlfn.XMATCH(G$33,'movie-row'!$A$1:$Z$1),0)</f>
        <v>4.5</v>
      </c>
      <c r="H60" s="18" cm="1">
        <f t="array" ref="H60">VLOOKUP($A60,'movie-row'!$A$2:$Z$101,_xlfn.XMATCH(H$33,'movie-row'!$A$1:$Z$1),0)</f>
        <v>3.5</v>
      </c>
      <c r="I60" s="18" cm="1">
        <f t="array" ref="I60">VLOOKUP($A60,'movie-row'!$A$2:$Z$101,_xlfn.XMATCH(I$33,'movie-row'!$A$1:$Z$1),0)</f>
        <v>5</v>
      </c>
      <c r="J60" s="18" cm="1">
        <f t="array" ref="J60">VLOOKUP($A60,'movie-row'!$A$2:$Z$101,_xlfn.XMATCH(J$33,'movie-row'!$A$1:$Z$1),0)</f>
        <v>5</v>
      </c>
      <c r="K60" s="18" cm="1">
        <f t="array" ref="K60">VLOOKUP($A60,'movie-row'!$A$2:$Z$101,_xlfn.XMATCH(K$33,'movie-row'!$A$1:$Z$1),0)</f>
        <v>4.5</v>
      </c>
      <c r="L60" s="18" cm="1">
        <f t="array" ref="L60">VLOOKUP($A60,'movie-row'!$A$2:$Z$101,_xlfn.XMATCH(L$33,'movie-row'!$A$1:$Z$1),0)</f>
        <v>4.5</v>
      </c>
      <c r="M60" s="18" cm="1">
        <f t="array" ref="M60">VLOOKUP($A60,'movie-row'!$A$2:$Z$101,_xlfn.XMATCH(M$33,'movie-row'!$A$1:$Z$1),0)</f>
        <v>3</v>
      </c>
      <c r="N60" s="18" cm="1">
        <f t="array" ref="N60">VLOOKUP($A60,'movie-row'!$A$2:$Z$101,_xlfn.XMATCH(N$33,'movie-row'!$A$1:$Z$1),0)</f>
        <v>3.5</v>
      </c>
      <c r="O60" s="27" cm="1">
        <f t="array" ref="O60">VLOOKUP($A60,'movie-row'!$A$2:$Z$101,_xlfn.XMATCH(O$33,'movie-row'!$A$1:$Z$1),0)</f>
        <v>4.5</v>
      </c>
      <c r="P60" s="18" cm="1">
        <f t="array" ref="P60">VLOOKUP($A60,'movie-row'!$A$2:$Z$101,_xlfn.XMATCH(P$33,'movie-row'!$A$1:$Z$1),0)</f>
        <v>3.5</v>
      </c>
      <c r="Q60" s="18" cm="1">
        <f t="array" ref="Q60">VLOOKUP($A60,'movie-row'!$A$2:$Z$101,_xlfn.XMATCH(Q$33,'movie-row'!$A$1:$Z$1),0)</f>
        <v>4.5</v>
      </c>
      <c r="R60" s="18" cm="1">
        <f t="array" ref="R60">VLOOKUP($A60,'movie-row'!$A$2:$Z$101,_xlfn.XMATCH(R$33,'movie-row'!$A$1:$Z$1),0)</f>
        <v>3.5</v>
      </c>
      <c r="S60" s="18" cm="1">
        <f t="array" ref="S60">VLOOKUP($A60,'movie-row'!$A$2:$Z$101,_xlfn.XMATCH(S$33,'movie-row'!$A$1:$Z$1),0)</f>
        <v>0</v>
      </c>
      <c r="T60" s="18" cm="1">
        <f t="array" ref="T60">VLOOKUP($A60,'movie-row'!$A$2:$Z$101,_xlfn.XMATCH(T$33,'movie-row'!$A$1:$Z$1),0)</f>
        <v>4.5</v>
      </c>
      <c r="U60" s="18" cm="1">
        <f t="array" ref="U60">VLOOKUP($A60,'movie-row'!$A$2:$Z$101,_xlfn.XMATCH(U$33,'movie-row'!$A$1:$Z$1),0)</f>
        <v>3</v>
      </c>
      <c r="V60" s="18" cm="1">
        <f t="array" ref="V60">VLOOKUP($A60,'movie-row'!$A$2:$Z$101,_xlfn.XMATCH(V$33,'movie-row'!$A$1:$Z$1),0)</f>
        <v>3.5</v>
      </c>
      <c r="W60" s="18" cm="1">
        <f t="array" ref="W60">VLOOKUP($A60,'movie-row'!$A$2:$Z$101,_xlfn.XMATCH(W$33,'movie-row'!$A$1:$Z$1),0)</f>
        <v>5</v>
      </c>
      <c r="X60" s="18" cm="1">
        <f t="array" ref="X60">VLOOKUP($A60,'movie-row'!$A$2:$Z$101,_xlfn.XMATCH(X$33,'movie-row'!$A$1:$Z$1),0)</f>
        <v>3.5</v>
      </c>
      <c r="Y60" s="18" cm="1">
        <f t="array" ref="Y60">VLOOKUP($A60,'movie-row'!$A$2:$Z$101,_xlfn.XMATCH(Y$33,'movie-row'!$A$1:$Z$1),0)</f>
        <v>4</v>
      </c>
      <c r="Z60" s="18" cm="1">
        <f t="array" ref="Z60">VLOOKUP($A60,'movie-row'!$A$2:$Z$101,_xlfn.XMATCH(Z$33,'movie-row'!$A$1:$Z$1),0)</f>
        <v>4.5</v>
      </c>
      <c r="AB60" s="37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B60" s="34"/>
      <c r="BC60" s="18"/>
      <c r="BD60" s="18"/>
      <c r="BE60" s="18"/>
      <c r="BF60" s="18"/>
      <c r="BG60" s="27"/>
      <c r="BH60" s="18"/>
      <c r="BI60" s="18"/>
      <c r="BJ60" s="18"/>
      <c r="BK60" s="18"/>
      <c r="BL60" s="18"/>
      <c r="BM60" s="18"/>
      <c r="BN60" s="18"/>
      <c r="BO60" s="18"/>
      <c r="BP60" s="27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</row>
    <row r="61" spans="1:81">
      <c r="A61" s="20" t="s">
        <v>3</v>
      </c>
      <c r="B61" s="18" cm="1">
        <f t="array" ref="B61">VLOOKUP($A61,'movie-row'!$A$2:$Z$101,_xlfn.XMATCH(B$29,'movie-row'!$A$1:$Z$1),0)</f>
        <v>4.5</v>
      </c>
      <c r="C61" s="18" cm="1">
        <f t="array" ref="C61">VLOOKUP($A61,'movie-row'!$A$2:$Z$101,_xlfn.XMATCH(C$29,'movie-row'!$A$1:$Z$1),0)</f>
        <v>0</v>
      </c>
      <c r="D61" s="18" cm="1">
        <f t="array" ref="D61">VLOOKUP($A61,'movie-row'!$A$2:$Z$101,_xlfn.XMATCH(D$29,'movie-row'!$A$1:$Z$1),0)</f>
        <v>0</v>
      </c>
      <c r="E61" s="18" cm="1">
        <f t="array" ref="E61">VLOOKUP($A61,'movie-row'!$A$2:$Z$101,_xlfn.XMATCH(E$29,'movie-row'!$A$1:$Z$1),0)</f>
        <v>0</v>
      </c>
      <c r="F61" s="27" cm="1">
        <f t="array" ref="F61">VLOOKUP($A61,'movie-row'!$A$2:$Z$101,_xlfn.XMATCH(F$29,'movie-row'!$A$1:$Z$1),0)</f>
        <v>3.5</v>
      </c>
      <c r="G61" s="18" cm="1">
        <f t="array" ref="G61">VLOOKUP($A61,'movie-row'!$A$2:$Z$101,_xlfn.XMATCH(G$29,'movie-row'!$A$1:$Z$1),0)</f>
        <v>0</v>
      </c>
      <c r="H61" s="18" cm="1">
        <f t="array" ref="H61">VLOOKUP($A61,'movie-row'!$A$2:$Z$101,_xlfn.XMATCH(H$29,'movie-row'!$A$1:$Z$1),0)</f>
        <v>0</v>
      </c>
      <c r="I61" s="18" cm="1">
        <f t="array" ref="I61">VLOOKUP($A61,'movie-row'!$A$2:$Z$101,_xlfn.XMATCH(I$29,'movie-row'!$A$1:$Z$1),0)</f>
        <v>0</v>
      </c>
      <c r="J61" s="18" cm="1">
        <f t="array" ref="J61">VLOOKUP($A61,'movie-row'!$A$2:$Z$101,_xlfn.XMATCH(J$29,'movie-row'!$A$1:$Z$1),0)</f>
        <v>4</v>
      </c>
      <c r="K61" s="18" cm="1">
        <f t="array" ref="K61">VLOOKUP($A61,'movie-row'!$A$2:$Z$101,_xlfn.XMATCH(K$29,'movie-row'!$A$1:$Z$1),0)</f>
        <v>0</v>
      </c>
      <c r="L61" s="18" cm="1">
        <f t="array" ref="L61">VLOOKUP($A61,'movie-row'!$A$2:$Z$101,_xlfn.XMATCH(L$29,'movie-row'!$A$1:$Z$1),0)</f>
        <v>2</v>
      </c>
      <c r="M61" s="18" cm="1">
        <f t="array" ref="M61">VLOOKUP($A61,'movie-row'!$A$2:$Z$101,_xlfn.XMATCH(M$29,'movie-row'!$A$1:$Z$1),0)</f>
        <v>0</v>
      </c>
      <c r="N61" s="18" cm="1">
        <f t="array" ref="N61">VLOOKUP($A61,'movie-row'!$A$2:$Z$101,_xlfn.XMATCH(N$29,'movie-row'!$A$1:$Z$1),0)</f>
        <v>0</v>
      </c>
      <c r="O61" s="27" cm="1">
        <f t="array" ref="O61">VLOOKUP($A61,'movie-row'!$A$2:$Z$101,_xlfn.XMATCH(O$29,'movie-row'!$A$1:$Z$1),0)</f>
        <v>3.5</v>
      </c>
      <c r="P61" s="18" cm="1">
        <f t="array" ref="P61">VLOOKUP($A61,'movie-row'!$A$2:$Z$101,_xlfn.XMATCH(P$29,'movie-row'!$A$1:$Z$1),0)</f>
        <v>4</v>
      </c>
      <c r="Q61" s="18" cm="1">
        <f t="array" ref="Q61">VLOOKUP($A61,'movie-row'!$A$2:$Z$101,_xlfn.XMATCH(Q$29,'movie-row'!$A$1:$Z$1),0)</f>
        <v>0</v>
      </c>
      <c r="R61" s="18" cm="1">
        <f t="array" ref="R61">VLOOKUP($A61,'movie-row'!$A$2:$Z$101,_xlfn.XMATCH(R$29,'movie-row'!$A$1:$Z$1),0)</f>
        <v>0</v>
      </c>
      <c r="S61" s="18" cm="1">
        <f t="array" ref="S61">VLOOKUP($A61,'movie-row'!$A$2:$Z$101,_xlfn.XMATCH(S$29,'movie-row'!$A$1:$Z$1),0)</f>
        <v>0</v>
      </c>
      <c r="T61" s="18" cm="1">
        <f t="array" ref="T61">VLOOKUP($A61,'movie-row'!$A$2:$Z$101,_xlfn.XMATCH(T$29,'movie-row'!$A$1:$Z$1),0)</f>
        <v>0</v>
      </c>
      <c r="U61" s="18" cm="1">
        <f t="array" ref="U61">VLOOKUP($A61,'movie-row'!$A$2:$Z$101,_xlfn.XMATCH(U$29,'movie-row'!$A$1:$Z$1),0)</f>
        <v>0</v>
      </c>
      <c r="V61" s="18" cm="1">
        <f t="array" ref="V61">VLOOKUP($A61,'movie-row'!$A$2:$Z$101,_xlfn.XMATCH(V$29,'movie-row'!$A$1:$Z$1),0)</f>
        <v>0</v>
      </c>
      <c r="W61" s="18" cm="1">
        <f t="array" ref="W61">VLOOKUP($A61,'movie-row'!$A$2:$Z$101,_xlfn.XMATCH(W$29,'movie-row'!$A$1:$Z$1),0)</f>
        <v>4</v>
      </c>
      <c r="X61" s="18" cm="1">
        <f t="array" ref="X61">VLOOKUP($A61,'movie-row'!$A$2:$Z$101,_xlfn.XMATCH(X$29,'movie-row'!$A$1:$Z$1),0)</f>
        <v>0</v>
      </c>
      <c r="Y61" s="18" cm="1">
        <f t="array" ref="Y61">VLOOKUP($A61,'movie-row'!$A$2:$Z$101,_xlfn.XMATCH(Y$29,'movie-row'!$A$1:$Z$1),0)</f>
        <v>0</v>
      </c>
      <c r="Z61" s="18" cm="1">
        <f t="array" ref="Z61">VLOOKUP($A61,'movie-row'!$A$2:$Z$101,_xlfn.XMATCH(Z$29,'movie-row'!$A$1:$Z$1),0)</f>
        <v>3.5</v>
      </c>
      <c r="AB61" s="37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B61" s="34"/>
      <c r="BC61" s="18"/>
      <c r="BD61" s="18"/>
      <c r="BE61" s="18"/>
      <c r="BF61" s="18"/>
      <c r="BG61" s="27"/>
      <c r="BH61" s="18"/>
      <c r="BI61" s="18"/>
      <c r="BJ61" s="18"/>
      <c r="BK61" s="18"/>
      <c r="BL61" s="18"/>
      <c r="BM61" s="18"/>
      <c r="BN61" s="18"/>
      <c r="BO61" s="18"/>
      <c r="BP61" s="27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</row>
    <row r="62" spans="1:81">
      <c r="A62" s="5" t="str">
        <f t="shared" ref="A62:A65" si="3">A61</f>
        <v>14: American Beauty (1999)</v>
      </c>
      <c r="B62" s="18" cm="1">
        <f t="array" ref="B62">VLOOKUP($A62,'movie-row'!$A$2:$Z$101,_xlfn.XMATCH(B$30,'movie-row'!$A$1:$Z$1),0)</f>
        <v>0</v>
      </c>
      <c r="C62" s="18" cm="1">
        <f t="array" ref="C62">VLOOKUP($A62,'movie-row'!$A$2:$Z$101,_xlfn.XMATCH(C$30,'movie-row'!$A$1:$Z$1),0)</f>
        <v>4</v>
      </c>
      <c r="D62" s="18" cm="1">
        <f t="array" ref="D62">VLOOKUP($A62,'movie-row'!$A$2:$Z$101,_xlfn.XMATCH(D$30,'movie-row'!$A$1:$Z$1),0)</f>
        <v>0</v>
      </c>
      <c r="E62" s="18" cm="1">
        <f t="array" ref="E62">VLOOKUP($A62,'movie-row'!$A$2:$Z$101,_xlfn.XMATCH(E$30,'movie-row'!$A$1:$Z$1),0)</f>
        <v>3.5</v>
      </c>
      <c r="F62" s="27" cm="1">
        <f t="array" ref="F62">VLOOKUP($A62,'movie-row'!$A$2:$Z$101,_xlfn.XMATCH(F$30,'movie-row'!$A$1:$Z$1),0)</f>
        <v>0</v>
      </c>
      <c r="G62" s="18" cm="1">
        <f t="array" ref="G62">VLOOKUP($A62,'movie-row'!$A$2:$Z$101,_xlfn.XMATCH(G$30,'movie-row'!$A$1:$Z$1),0)</f>
        <v>0</v>
      </c>
      <c r="H62" s="18" cm="1">
        <f t="array" ref="H62">VLOOKUP($A62,'movie-row'!$A$2:$Z$101,_xlfn.XMATCH(H$30,'movie-row'!$A$1:$Z$1),0)</f>
        <v>0</v>
      </c>
      <c r="I62" s="18" cm="1">
        <f t="array" ref="I62">VLOOKUP($A62,'movie-row'!$A$2:$Z$101,_xlfn.XMATCH(I$30,'movie-row'!$A$1:$Z$1),0)</f>
        <v>3.5</v>
      </c>
      <c r="J62" s="18" cm="1">
        <f t="array" ref="J62">VLOOKUP($A62,'movie-row'!$A$2:$Z$101,_xlfn.XMATCH(J$30,'movie-row'!$A$1:$Z$1),0)</f>
        <v>0</v>
      </c>
      <c r="K62" s="18" cm="1">
        <f t="array" ref="K62">VLOOKUP($A62,'movie-row'!$A$2:$Z$101,_xlfn.XMATCH(K$30,'movie-row'!$A$1:$Z$1),0)</f>
        <v>4.5</v>
      </c>
      <c r="L62" s="18" cm="1">
        <f t="array" ref="L62">VLOOKUP($A62,'movie-row'!$A$2:$Z$101,_xlfn.XMATCH(L$30,'movie-row'!$A$1:$Z$1),0)</f>
        <v>0</v>
      </c>
      <c r="M62" s="18" cm="1">
        <f t="array" ref="M62">VLOOKUP($A62,'movie-row'!$A$2:$Z$101,_xlfn.XMATCH(M$30,'movie-row'!$A$1:$Z$1),0)</f>
        <v>0</v>
      </c>
      <c r="N62" s="18" cm="1">
        <f t="array" ref="N62">VLOOKUP($A62,'movie-row'!$A$2:$Z$101,_xlfn.XMATCH(N$30,'movie-row'!$A$1:$Z$1),0)</f>
        <v>0</v>
      </c>
      <c r="O62" s="27" cm="1">
        <f t="array" ref="O62">VLOOKUP($A62,'movie-row'!$A$2:$Z$101,_xlfn.XMATCH(O$30,'movie-row'!$A$1:$Z$1),0)</f>
        <v>4</v>
      </c>
      <c r="P62" s="18" cm="1">
        <f t="array" ref="P62">VLOOKUP($A62,'movie-row'!$A$2:$Z$101,_xlfn.XMATCH(P$30,'movie-row'!$A$1:$Z$1),0)</f>
        <v>0</v>
      </c>
      <c r="Q62" s="18" cm="1">
        <f t="array" ref="Q62">VLOOKUP($A62,'movie-row'!$A$2:$Z$101,_xlfn.XMATCH(Q$30,'movie-row'!$A$1:$Z$1),0)</f>
        <v>4</v>
      </c>
      <c r="R62" s="18" cm="1">
        <f t="array" ref="R62">VLOOKUP($A62,'movie-row'!$A$2:$Z$101,_xlfn.XMATCH(R$30,'movie-row'!$A$1:$Z$1),0)</f>
        <v>0</v>
      </c>
      <c r="S62" s="18" cm="1">
        <f t="array" ref="S62">VLOOKUP($A62,'movie-row'!$A$2:$Z$101,_xlfn.XMATCH(S$30,'movie-row'!$A$1:$Z$1),0)</f>
        <v>3.5</v>
      </c>
      <c r="T62" s="18" cm="1">
        <f t="array" ref="T62">VLOOKUP($A62,'movie-row'!$A$2:$Z$101,_xlfn.XMATCH(T$30,'movie-row'!$A$1:$Z$1),0)</f>
        <v>0</v>
      </c>
      <c r="U62" s="18" cm="1">
        <f t="array" ref="U62">VLOOKUP($A62,'movie-row'!$A$2:$Z$101,_xlfn.XMATCH(U$30,'movie-row'!$A$1:$Z$1),0)</f>
        <v>0</v>
      </c>
      <c r="V62" s="18" cm="1">
        <f t="array" ref="V62">VLOOKUP($A62,'movie-row'!$A$2:$Z$101,_xlfn.XMATCH(V$30,'movie-row'!$A$1:$Z$1),0)</f>
        <v>0</v>
      </c>
      <c r="W62" s="18" cm="1">
        <f t="array" ref="W62">VLOOKUP($A62,'movie-row'!$A$2:$Z$101,_xlfn.XMATCH(W$30,'movie-row'!$A$1:$Z$1),0)</f>
        <v>5</v>
      </c>
      <c r="X62" s="18" cm="1">
        <f t="array" ref="X62">VLOOKUP($A62,'movie-row'!$A$2:$Z$101,_xlfn.XMATCH(X$30,'movie-row'!$A$1:$Z$1),0)</f>
        <v>0</v>
      </c>
      <c r="Y62" s="18" cm="1">
        <f t="array" ref="Y62">VLOOKUP($A62,'movie-row'!$A$2:$Z$101,_xlfn.XMATCH(Y$30,'movie-row'!$A$1:$Z$1),0)</f>
        <v>3.5</v>
      </c>
      <c r="Z62" s="18" cm="1">
        <f t="array" ref="Z62">VLOOKUP($A62,'movie-row'!$A$2:$Z$101,_xlfn.XMATCH(Z$30,'movie-row'!$A$1:$Z$1),0)</f>
        <v>4</v>
      </c>
      <c r="AB62" s="37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B62" s="34"/>
      <c r="BC62" s="18"/>
      <c r="BD62" s="18"/>
      <c r="BE62" s="18"/>
      <c r="BF62" s="18"/>
      <c r="BG62" s="27"/>
      <c r="BH62" s="18"/>
      <c r="BI62" s="18"/>
      <c r="BJ62" s="18"/>
      <c r="BK62" s="18"/>
      <c r="BL62" s="18"/>
      <c r="BM62" s="18"/>
      <c r="BN62" s="18"/>
      <c r="BO62" s="18"/>
      <c r="BP62" s="27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</row>
    <row r="63" spans="1:81">
      <c r="A63" s="5" t="str">
        <f t="shared" si="3"/>
        <v>14: American Beauty (1999)</v>
      </c>
      <c r="B63" s="18" cm="1">
        <f t="array" ref="B63">VLOOKUP($A63,'movie-row'!$A$2:$Z$101,_xlfn.XMATCH(B$31,'movie-row'!$A$1:$Z$1),0)</f>
        <v>0</v>
      </c>
      <c r="C63" s="18" cm="1">
        <f t="array" ref="C63">VLOOKUP($A63,'movie-row'!$A$2:$Z$101,_xlfn.XMATCH(C$31,'movie-row'!$A$1:$Z$1),0)</f>
        <v>3.5</v>
      </c>
      <c r="D63" s="18" cm="1">
        <f t="array" ref="D63">VLOOKUP($A63,'movie-row'!$A$2:$Z$101,_xlfn.XMATCH(D$31,'movie-row'!$A$1:$Z$1),0)</f>
        <v>0</v>
      </c>
      <c r="E63" s="18" cm="1">
        <f t="array" ref="E63">VLOOKUP($A63,'movie-row'!$A$2:$Z$101,_xlfn.XMATCH(E$31,'movie-row'!$A$1:$Z$1),0)</f>
        <v>4.5</v>
      </c>
      <c r="F63" s="27" cm="1">
        <f t="array" ref="F63">VLOOKUP($A63,'movie-row'!$A$2:$Z$101,_xlfn.XMATCH(F$31,'movie-row'!$A$1:$Z$1),0)</f>
        <v>3.5</v>
      </c>
      <c r="G63" s="18" cm="1">
        <f t="array" ref="G63">VLOOKUP($A63,'movie-row'!$A$2:$Z$101,_xlfn.XMATCH(G$31,'movie-row'!$A$1:$Z$1),0)</f>
        <v>0</v>
      </c>
      <c r="H63" s="18" cm="1">
        <f t="array" ref="H63">VLOOKUP($A63,'movie-row'!$A$2:$Z$101,_xlfn.XMATCH(H$31,'movie-row'!$A$1:$Z$1),0)</f>
        <v>4.5</v>
      </c>
      <c r="I63" s="18" cm="1">
        <f t="array" ref="I63">VLOOKUP($A63,'movie-row'!$A$2:$Z$101,_xlfn.XMATCH(I$31,'movie-row'!$A$1:$Z$1),0)</f>
        <v>0</v>
      </c>
      <c r="J63" s="18" cm="1">
        <f t="array" ref="J63">VLOOKUP($A63,'movie-row'!$A$2:$Z$101,_xlfn.XMATCH(J$31,'movie-row'!$A$1:$Z$1),0)</f>
        <v>0</v>
      </c>
      <c r="K63" s="18" cm="1">
        <f t="array" ref="K63">VLOOKUP($A63,'movie-row'!$A$2:$Z$101,_xlfn.XMATCH(K$31,'movie-row'!$A$1:$Z$1),0)</f>
        <v>0</v>
      </c>
      <c r="L63" s="18" cm="1">
        <f t="array" ref="L63">VLOOKUP($A63,'movie-row'!$A$2:$Z$101,_xlfn.XMATCH(L$31,'movie-row'!$A$1:$Z$1),0)</f>
        <v>0</v>
      </c>
      <c r="M63" s="18" cm="1">
        <f t="array" ref="M63">VLOOKUP($A63,'movie-row'!$A$2:$Z$101,_xlfn.XMATCH(M$31,'movie-row'!$A$1:$Z$1),0)</f>
        <v>0</v>
      </c>
      <c r="N63" s="18" cm="1">
        <f t="array" ref="N63">VLOOKUP($A63,'movie-row'!$A$2:$Z$101,_xlfn.XMATCH(N$31,'movie-row'!$A$1:$Z$1),0)</f>
        <v>0</v>
      </c>
      <c r="O63" s="27" cm="1">
        <f t="array" ref="O63">VLOOKUP($A63,'movie-row'!$A$2:$Z$101,_xlfn.XMATCH(O$31,'movie-row'!$A$1:$Z$1),0)</f>
        <v>0</v>
      </c>
      <c r="P63" s="18" cm="1">
        <f t="array" ref="P63">VLOOKUP($A63,'movie-row'!$A$2:$Z$101,_xlfn.XMATCH(P$31,'movie-row'!$A$1:$Z$1),0)</f>
        <v>0</v>
      </c>
      <c r="Q63" s="18" cm="1">
        <f t="array" ref="Q63">VLOOKUP($A63,'movie-row'!$A$2:$Z$101,_xlfn.XMATCH(Q$31,'movie-row'!$A$1:$Z$1),0)</f>
        <v>3.5</v>
      </c>
      <c r="R63" s="18" cm="1">
        <f t="array" ref="R63">VLOOKUP($A63,'movie-row'!$A$2:$Z$101,_xlfn.XMATCH(R$31,'movie-row'!$A$1:$Z$1),0)</f>
        <v>3.5</v>
      </c>
      <c r="S63" s="18" cm="1">
        <f t="array" ref="S63">VLOOKUP($A63,'movie-row'!$A$2:$Z$101,_xlfn.XMATCH(S$31,'movie-row'!$A$1:$Z$1),0)</f>
        <v>4</v>
      </c>
      <c r="T63" s="18" cm="1">
        <f t="array" ref="T63">VLOOKUP($A63,'movie-row'!$A$2:$Z$101,_xlfn.XMATCH(T$31,'movie-row'!$A$1:$Z$1),0)</f>
        <v>3.5</v>
      </c>
      <c r="U63" s="18" cm="1">
        <f t="array" ref="U63">VLOOKUP($A63,'movie-row'!$A$2:$Z$101,_xlfn.XMATCH(U$31,'movie-row'!$A$1:$Z$1),0)</f>
        <v>4.5</v>
      </c>
      <c r="V63" s="18" cm="1">
        <f t="array" ref="V63">VLOOKUP($A63,'movie-row'!$A$2:$Z$101,_xlfn.XMATCH(V$31,'movie-row'!$A$1:$Z$1),0)</f>
        <v>0</v>
      </c>
      <c r="W63" s="18" cm="1">
        <f t="array" ref="W63">VLOOKUP($A63,'movie-row'!$A$2:$Z$101,_xlfn.XMATCH(W$31,'movie-row'!$A$1:$Z$1),0)</f>
        <v>5</v>
      </c>
      <c r="X63" s="18" cm="1">
        <f t="array" ref="X63">VLOOKUP($A63,'movie-row'!$A$2:$Z$101,_xlfn.XMATCH(X$31,'movie-row'!$A$1:$Z$1),0)</f>
        <v>0</v>
      </c>
      <c r="Y63" s="18" cm="1">
        <f t="array" ref="Y63">VLOOKUP($A63,'movie-row'!$A$2:$Z$101,_xlfn.XMATCH(Y$31,'movie-row'!$A$1:$Z$1),0)</f>
        <v>3.5</v>
      </c>
      <c r="Z63" s="18" cm="1">
        <f t="array" ref="Z63">VLOOKUP($A63,'movie-row'!$A$2:$Z$101,_xlfn.XMATCH(Z$31,'movie-row'!$A$1:$Z$1),0)</f>
        <v>0</v>
      </c>
      <c r="AB63" s="37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B63" s="34"/>
      <c r="BC63" s="18"/>
      <c r="BD63" s="18"/>
      <c r="BE63" s="18"/>
      <c r="BF63" s="18"/>
      <c r="BG63" s="27"/>
      <c r="BH63" s="18"/>
      <c r="BI63" s="18"/>
      <c r="BJ63" s="18"/>
      <c r="BK63" s="18"/>
      <c r="BL63" s="18"/>
      <c r="BM63" s="18"/>
      <c r="BN63" s="18"/>
      <c r="BO63" s="18"/>
      <c r="BP63" s="27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</row>
    <row r="64" spans="1:81">
      <c r="A64" s="5" t="str">
        <f t="shared" si="3"/>
        <v>14: American Beauty (1999)</v>
      </c>
      <c r="B64" s="18" cm="1">
        <f t="array" ref="B64">VLOOKUP($A64,'movie-row'!$A$2:$Z$101,_xlfn.XMATCH(B$32,'movie-row'!$A$1:$Z$1),0)</f>
        <v>0</v>
      </c>
      <c r="C64" s="18" cm="1">
        <f t="array" ref="C64">VLOOKUP($A64,'movie-row'!$A$2:$Z$101,_xlfn.XMATCH(C$32,'movie-row'!$A$1:$Z$1),0)</f>
        <v>4</v>
      </c>
      <c r="D64" s="18" cm="1">
        <f t="array" ref="D64">VLOOKUP($A64,'movie-row'!$A$2:$Z$101,_xlfn.XMATCH(D$32,'movie-row'!$A$1:$Z$1),0)</f>
        <v>4</v>
      </c>
      <c r="E64" s="18" cm="1">
        <f t="array" ref="E64">VLOOKUP($A64,'movie-row'!$A$2:$Z$101,_xlfn.XMATCH(E$32,'movie-row'!$A$1:$Z$1),0)</f>
        <v>3.5</v>
      </c>
      <c r="F64" s="27" cm="1">
        <f t="array" ref="F64">VLOOKUP($A64,'movie-row'!$A$2:$Z$101,_xlfn.XMATCH(F$32,'movie-row'!$A$1:$Z$1),0)</f>
        <v>4.5</v>
      </c>
      <c r="G64" s="18" cm="1">
        <f t="array" ref="G64">VLOOKUP($A64,'movie-row'!$A$2:$Z$101,_xlfn.XMATCH(G$32,'movie-row'!$A$1:$Z$1),0)</f>
        <v>0</v>
      </c>
      <c r="H64" s="18" cm="1">
        <f t="array" ref="H64">VLOOKUP($A64,'movie-row'!$A$2:$Z$101,_xlfn.XMATCH(H$32,'movie-row'!$A$1:$Z$1),0)</f>
        <v>4</v>
      </c>
      <c r="I64" s="18" cm="1">
        <f t="array" ref="I64">VLOOKUP($A64,'movie-row'!$A$2:$Z$101,_xlfn.XMATCH(I$32,'movie-row'!$A$1:$Z$1),0)</f>
        <v>0</v>
      </c>
      <c r="J64" s="18" cm="1">
        <f t="array" ref="J64">VLOOKUP($A64,'movie-row'!$A$2:$Z$101,_xlfn.XMATCH(J$32,'movie-row'!$A$1:$Z$1),0)</f>
        <v>0</v>
      </c>
      <c r="K64" s="18" cm="1">
        <f t="array" ref="K64">VLOOKUP($A64,'movie-row'!$A$2:$Z$101,_xlfn.XMATCH(K$32,'movie-row'!$A$1:$Z$1),0)</f>
        <v>5</v>
      </c>
      <c r="L64" s="18" cm="1">
        <f t="array" ref="L64">VLOOKUP($A64,'movie-row'!$A$2:$Z$101,_xlfn.XMATCH(L$32,'movie-row'!$A$1:$Z$1),0)</f>
        <v>3.5</v>
      </c>
      <c r="M64" s="18" cm="1">
        <f t="array" ref="M64">VLOOKUP($A64,'movie-row'!$A$2:$Z$101,_xlfn.XMATCH(M$32,'movie-row'!$A$1:$Z$1),0)</f>
        <v>5</v>
      </c>
      <c r="N64" s="18" cm="1">
        <f t="array" ref="N64">VLOOKUP($A64,'movie-row'!$A$2:$Z$101,_xlfn.XMATCH(N$32,'movie-row'!$A$1:$Z$1),0)</f>
        <v>0</v>
      </c>
      <c r="O64" s="27" cm="1">
        <f t="array" ref="O64">VLOOKUP($A64,'movie-row'!$A$2:$Z$101,_xlfn.XMATCH(O$32,'movie-row'!$A$1:$Z$1),0)</f>
        <v>4.5</v>
      </c>
      <c r="P64" s="18" cm="1">
        <f t="array" ref="P64">VLOOKUP($A64,'movie-row'!$A$2:$Z$101,_xlfn.XMATCH(P$32,'movie-row'!$A$1:$Z$1),0)</f>
        <v>3.5</v>
      </c>
      <c r="Q64" s="18" cm="1">
        <f t="array" ref="Q64">VLOOKUP($A64,'movie-row'!$A$2:$Z$101,_xlfn.XMATCH(Q$32,'movie-row'!$A$1:$Z$1),0)</f>
        <v>0</v>
      </c>
      <c r="R64" s="18" cm="1">
        <f t="array" ref="R64">VLOOKUP($A64,'movie-row'!$A$2:$Z$101,_xlfn.XMATCH(R$32,'movie-row'!$A$1:$Z$1),0)</f>
        <v>0</v>
      </c>
      <c r="S64" s="18" cm="1">
        <f t="array" ref="S64">VLOOKUP($A64,'movie-row'!$A$2:$Z$101,_xlfn.XMATCH(S$32,'movie-row'!$A$1:$Z$1),0)</f>
        <v>0</v>
      </c>
      <c r="T64" s="18" cm="1">
        <f t="array" ref="T64">VLOOKUP($A64,'movie-row'!$A$2:$Z$101,_xlfn.XMATCH(T$32,'movie-row'!$A$1:$Z$1),0)</f>
        <v>0</v>
      </c>
      <c r="U64" s="18" cm="1">
        <f t="array" ref="U64">VLOOKUP($A64,'movie-row'!$A$2:$Z$101,_xlfn.XMATCH(U$32,'movie-row'!$A$1:$Z$1),0)</f>
        <v>4</v>
      </c>
      <c r="V64" s="18" cm="1">
        <f t="array" ref="V64">VLOOKUP($A64,'movie-row'!$A$2:$Z$101,_xlfn.XMATCH(V$32,'movie-row'!$A$1:$Z$1),0)</f>
        <v>4.5</v>
      </c>
      <c r="W64" s="18" cm="1">
        <f t="array" ref="W64">VLOOKUP($A64,'movie-row'!$A$2:$Z$101,_xlfn.XMATCH(W$32,'movie-row'!$A$1:$Z$1),0)</f>
        <v>4</v>
      </c>
      <c r="X64" s="18" cm="1">
        <f t="array" ref="X64">VLOOKUP($A64,'movie-row'!$A$2:$Z$101,_xlfn.XMATCH(X$32,'movie-row'!$A$1:$Z$1),0)</f>
        <v>0</v>
      </c>
      <c r="Y64" s="18" cm="1">
        <f t="array" ref="Y64">VLOOKUP($A64,'movie-row'!$A$2:$Z$101,_xlfn.XMATCH(Y$32,'movie-row'!$A$1:$Z$1),0)</f>
        <v>0</v>
      </c>
      <c r="Z64" s="18" cm="1">
        <f t="array" ref="Z64">VLOOKUP($A64,'movie-row'!$A$2:$Z$101,_xlfn.XMATCH(Z$32,'movie-row'!$A$1:$Z$1),0)</f>
        <v>0</v>
      </c>
      <c r="AB64" s="37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B64" s="34"/>
      <c r="BC64" s="18"/>
      <c r="BD64" s="18"/>
      <c r="BE64" s="18"/>
      <c r="BF64" s="18"/>
      <c r="BG64" s="27"/>
      <c r="BH64" s="18"/>
      <c r="BI64" s="18"/>
      <c r="BJ64" s="18"/>
      <c r="BK64" s="18"/>
      <c r="BL64" s="18"/>
      <c r="BM64" s="18"/>
      <c r="BN64" s="18"/>
      <c r="BO64" s="18"/>
      <c r="BP64" s="27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</row>
    <row r="65" spans="1:81">
      <c r="A65" s="5" t="str">
        <f t="shared" si="3"/>
        <v>14: American Beauty (1999)</v>
      </c>
      <c r="B65" s="18" cm="1">
        <f t="array" ref="B65">VLOOKUP($A65,'movie-row'!$A$2:$Z$101,_xlfn.XMATCH(B$33,'movie-row'!$A$1:$Z$1),0)</f>
        <v>0</v>
      </c>
      <c r="C65" s="18" cm="1">
        <f t="array" ref="C65">VLOOKUP($A65,'movie-row'!$A$2:$Z$101,_xlfn.XMATCH(C$33,'movie-row'!$A$1:$Z$1),0)</f>
        <v>3.5</v>
      </c>
      <c r="D65" s="18" cm="1">
        <f t="array" ref="D65">VLOOKUP($A65,'movie-row'!$A$2:$Z$101,_xlfn.XMATCH(D$33,'movie-row'!$A$1:$Z$1),0)</f>
        <v>3.5</v>
      </c>
      <c r="E65" s="18" cm="1">
        <f t="array" ref="E65">VLOOKUP($A65,'movie-row'!$A$2:$Z$101,_xlfn.XMATCH(E$33,'movie-row'!$A$1:$Z$1),0)</f>
        <v>4.5</v>
      </c>
      <c r="F65" s="27" cm="1">
        <f t="array" ref="F65">VLOOKUP($A65,'movie-row'!$A$2:$Z$101,_xlfn.XMATCH(F$33,'movie-row'!$A$1:$Z$1),0)</f>
        <v>0</v>
      </c>
      <c r="G65" s="18" cm="1">
        <f t="array" ref="G65">VLOOKUP($A65,'movie-row'!$A$2:$Z$101,_xlfn.XMATCH(G$33,'movie-row'!$A$1:$Z$1),0)</f>
        <v>3.5</v>
      </c>
      <c r="H65" s="18" cm="1">
        <f t="array" ref="H65">VLOOKUP($A65,'movie-row'!$A$2:$Z$101,_xlfn.XMATCH(H$33,'movie-row'!$A$1:$Z$1),0)</f>
        <v>0</v>
      </c>
      <c r="I65" s="18" cm="1">
        <f t="array" ref="I65">VLOOKUP($A65,'movie-row'!$A$2:$Z$101,_xlfn.XMATCH(I$33,'movie-row'!$A$1:$Z$1),0)</f>
        <v>0</v>
      </c>
      <c r="J65" s="18" cm="1">
        <f t="array" ref="J65">VLOOKUP($A65,'movie-row'!$A$2:$Z$101,_xlfn.XMATCH(J$33,'movie-row'!$A$1:$Z$1),0)</f>
        <v>4</v>
      </c>
      <c r="K65" s="18" cm="1">
        <f t="array" ref="K65">VLOOKUP($A65,'movie-row'!$A$2:$Z$101,_xlfn.XMATCH(K$33,'movie-row'!$A$1:$Z$1),0)</f>
        <v>3.5</v>
      </c>
      <c r="L65" s="18" cm="1">
        <f t="array" ref="L65">VLOOKUP($A65,'movie-row'!$A$2:$Z$101,_xlfn.XMATCH(L$33,'movie-row'!$A$1:$Z$1),0)</f>
        <v>3.5</v>
      </c>
      <c r="M65" s="18" cm="1">
        <f t="array" ref="M65">VLOOKUP($A65,'movie-row'!$A$2:$Z$101,_xlfn.XMATCH(M$33,'movie-row'!$A$1:$Z$1),0)</f>
        <v>4</v>
      </c>
      <c r="N65" s="18" cm="1">
        <f t="array" ref="N65">VLOOKUP($A65,'movie-row'!$A$2:$Z$101,_xlfn.XMATCH(N$33,'movie-row'!$A$1:$Z$1),0)</f>
        <v>0</v>
      </c>
      <c r="O65" s="27" cm="1">
        <f t="array" ref="O65">VLOOKUP($A65,'movie-row'!$A$2:$Z$101,_xlfn.XMATCH(O$33,'movie-row'!$A$1:$Z$1),0)</f>
        <v>3.5</v>
      </c>
      <c r="P65" s="18" cm="1">
        <f t="array" ref="P65">VLOOKUP($A65,'movie-row'!$A$2:$Z$101,_xlfn.XMATCH(P$33,'movie-row'!$A$1:$Z$1),0)</f>
        <v>0</v>
      </c>
      <c r="Q65" s="18" cm="1">
        <f t="array" ref="Q65">VLOOKUP($A65,'movie-row'!$A$2:$Z$101,_xlfn.XMATCH(Q$33,'movie-row'!$A$1:$Z$1),0)</f>
        <v>0</v>
      </c>
      <c r="R65" s="18" cm="1">
        <f t="array" ref="R65">VLOOKUP($A65,'movie-row'!$A$2:$Z$101,_xlfn.XMATCH(R$33,'movie-row'!$A$1:$Z$1),0)</f>
        <v>0</v>
      </c>
      <c r="S65" s="18" cm="1">
        <f t="array" ref="S65">VLOOKUP($A65,'movie-row'!$A$2:$Z$101,_xlfn.XMATCH(S$33,'movie-row'!$A$1:$Z$1),0)</f>
        <v>0</v>
      </c>
      <c r="T65" s="18" cm="1">
        <f t="array" ref="T65">VLOOKUP($A65,'movie-row'!$A$2:$Z$101,_xlfn.XMATCH(T$33,'movie-row'!$A$1:$Z$1),0)</f>
        <v>3.5</v>
      </c>
      <c r="U65" s="18" cm="1">
        <f t="array" ref="U65">VLOOKUP($A65,'movie-row'!$A$2:$Z$101,_xlfn.XMATCH(U$33,'movie-row'!$A$1:$Z$1),0)</f>
        <v>4</v>
      </c>
      <c r="V65" s="18" cm="1">
        <f t="array" ref="V65">VLOOKUP($A65,'movie-row'!$A$2:$Z$101,_xlfn.XMATCH(V$33,'movie-row'!$A$1:$Z$1),0)</f>
        <v>0</v>
      </c>
      <c r="W65" s="18" cm="1">
        <f t="array" ref="W65">VLOOKUP($A65,'movie-row'!$A$2:$Z$101,_xlfn.XMATCH(W$33,'movie-row'!$A$1:$Z$1),0)</f>
        <v>4</v>
      </c>
      <c r="X65" s="18" cm="1">
        <f t="array" ref="X65">VLOOKUP($A65,'movie-row'!$A$2:$Z$101,_xlfn.XMATCH(X$33,'movie-row'!$A$1:$Z$1),0)</f>
        <v>3.5</v>
      </c>
      <c r="Y65" s="18" cm="1">
        <f t="array" ref="Y65">VLOOKUP($A65,'movie-row'!$A$2:$Z$101,_xlfn.XMATCH(Y$33,'movie-row'!$A$1:$Z$1),0)</f>
        <v>4</v>
      </c>
      <c r="Z65" s="18" cm="1">
        <f t="array" ref="Z65">VLOOKUP($A65,'movie-row'!$A$2:$Z$101,_xlfn.XMATCH(Z$33,'movie-row'!$A$1:$Z$1),0)</f>
        <v>0</v>
      </c>
      <c r="AB65" s="37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B65" s="34"/>
      <c r="BC65" s="18"/>
      <c r="BD65" s="18"/>
      <c r="BE65" s="18"/>
      <c r="BF65" s="18"/>
      <c r="BG65" s="27"/>
      <c r="BH65" s="18"/>
      <c r="BI65" s="18"/>
      <c r="BJ65" s="18"/>
      <c r="BK65" s="18"/>
      <c r="BL65" s="18"/>
      <c r="BM65" s="18"/>
      <c r="BN65" s="18"/>
      <c r="BO65" s="18"/>
      <c r="BP65" s="27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</row>
    <row r="66" spans="1:81">
      <c r="A66" s="20" t="s">
        <v>4</v>
      </c>
      <c r="B66" s="18" cm="1">
        <f t="array" ref="B66">VLOOKUP($A66,'movie-row'!$A$2:$Z$101,_xlfn.XMATCH(B$29,'movie-row'!$A$1:$Z$1),0)</f>
        <v>4</v>
      </c>
      <c r="C66" s="18" cm="1">
        <f t="array" ref="C66">VLOOKUP($A66,'movie-row'!$A$2:$Z$101,_xlfn.XMATCH(C$29,'movie-row'!$A$1:$Z$1),0)</f>
        <v>0</v>
      </c>
      <c r="D66" s="18" cm="1">
        <f t="array" ref="D66">VLOOKUP($A66,'movie-row'!$A$2:$Z$101,_xlfn.XMATCH(D$29,'movie-row'!$A$1:$Z$1),0)</f>
        <v>0</v>
      </c>
      <c r="E66" s="18" cm="1">
        <f t="array" ref="E66">VLOOKUP($A66,'movie-row'!$A$2:$Z$101,_xlfn.XMATCH(E$29,'movie-row'!$A$1:$Z$1),0)</f>
        <v>4</v>
      </c>
      <c r="F66" s="27" cm="1">
        <f t="array" ref="F66">VLOOKUP($A66,'movie-row'!$A$2:$Z$101,_xlfn.XMATCH(F$29,'movie-row'!$A$1:$Z$1),0)</f>
        <v>4</v>
      </c>
      <c r="G66" s="18" cm="1">
        <f t="array" ref="G66">VLOOKUP($A66,'movie-row'!$A$2:$Z$101,_xlfn.XMATCH(G$29,'movie-row'!$A$1:$Z$1),0)</f>
        <v>0</v>
      </c>
      <c r="H66" s="18" cm="1">
        <f t="array" ref="H66">VLOOKUP($A66,'movie-row'!$A$2:$Z$101,_xlfn.XMATCH(H$29,'movie-row'!$A$1:$Z$1),0)</f>
        <v>4.5</v>
      </c>
      <c r="I66" s="18" cm="1">
        <f t="array" ref="I66">VLOOKUP($A66,'movie-row'!$A$2:$Z$101,_xlfn.XMATCH(I$29,'movie-row'!$A$1:$Z$1),0)</f>
        <v>4</v>
      </c>
      <c r="J66" s="18" cm="1">
        <f t="array" ref="J66">VLOOKUP($A66,'movie-row'!$A$2:$Z$101,_xlfn.XMATCH(J$29,'movie-row'!$A$1:$Z$1),0)</f>
        <v>3</v>
      </c>
      <c r="K66" s="18" cm="1">
        <f t="array" ref="K66">VLOOKUP($A66,'movie-row'!$A$2:$Z$101,_xlfn.XMATCH(K$29,'movie-row'!$A$1:$Z$1),0)</f>
        <v>0</v>
      </c>
      <c r="L66" s="18" cm="1">
        <f t="array" ref="L66">VLOOKUP($A66,'movie-row'!$A$2:$Z$101,_xlfn.XMATCH(L$29,'movie-row'!$A$1:$Z$1),0)</f>
        <v>5</v>
      </c>
      <c r="M66" s="18" cm="1">
        <f t="array" ref="M66">VLOOKUP($A66,'movie-row'!$A$2:$Z$101,_xlfn.XMATCH(M$29,'movie-row'!$A$1:$Z$1),0)</f>
        <v>0</v>
      </c>
      <c r="N66" s="18" cm="1">
        <f t="array" ref="N66">VLOOKUP($A66,'movie-row'!$A$2:$Z$101,_xlfn.XMATCH(N$29,'movie-row'!$A$1:$Z$1),0)</f>
        <v>2.5</v>
      </c>
      <c r="O66" s="27" cm="1">
        <f t="array" ref="O66">VLOOKUP($A66,'movie-row'!$A$2:$Z$101,_xlfn.XMATCH(O$29,'movie-row'!$A$1:$Z$1),0)</f>
        <v>5</v>
      </c>
      <c r="P66" s="18" cm="1">
        <f t="array" ref="P66">VLOOKUP($A66,'movie-row'!$A$2:$Z$101,_xlfn.XMATCH(P$29,'movie-row'!$A$1:$Z$1),0)</f>
        <v>5</v>
      </c>
      <c r="Q66" s="18" cm="1">
        <f t="array" ref="Q66">VLOOKUP($A66,'movie-row'!$A$2:$Z$101,_xlfn.XMATCH(Q$29,'movie-row'!$A$1:$Z$1),0)</f>
        <v>0</v>
      </c>
      <c r="R66" s="18" cm="1">
        <f t="array" ref="R66">VLOOKUP($A66,'movie-row'!$A$2:$Z$101,_xlfn.XMATCH(R$29,'movie-row'!$A$1:$Z$1),0)</f>
        <v>4</v>
      </c>
      <c r="S66" s="18" cm="1">
        <f t="array" ref="S66">VLOOKUP($A66,'movie-row'!$A$2:$Z$101,_xlfn.XMATCH(S$29,'movie-row'!$A$1:$Z$1),0)</f>
        <v>4</v>
      </c>
      <c r="T66" s="18" cm="1">
        <f t="array" ref="T66">VLOOKUP($A66,'movie-row'!$A$2:$Z$101,_xlfn.XMATCH(T$29,'movie-row'!$A$1:$Z$1),0)</f>
        <v>4</v>
      </c>
      <c r="U66" s="18" cm="1">
        <f t="array" ref="U66">VLOOKUP($A66,'movie-row'!$A$2:$Z$101,_xlfn.XMATCH(U$29,'movie-row'!$A$1:$Z$1),0)</f>
        <v>0</v>
      </c>
      <c r="V66" s="18" cm="1">
        <f t="array" ref="V66">VLOOKUP($A66,'movie-row'!$A$2:$Z$101,_xlfn.XMATCH(V$29,'movie-row'!$A$1:$Z$1),0)</f>
        <v>1.5</v>
      </c>
      <c r="W66" s="18" cm="1">
        <f t="array" ref="W66">VLOOKUP($A66,'movie-row'!$A$2:$Z$101,_xlfn.XMATCH(W$29,'movie-row'!$A$1:$Z$1),0)</f>
        <v>3</v>
      </c>
      <c r="X66" s="18" cm="1">
        <f t="array" ref="X66">VLOOKUP($A66,'movie-row'!$A$2:$Z$101,_xlfn.XMATCH(X$29,'movie-row'!$A$1:$Z$1),0)</f>
        <v>0</v>
      </c>
      <c r="Y66" s="18" cm="1">
        <f t="array" ref="Y66">VLOOKUP($A66,'movie-row'!$A$2:$Z$101,_xlfn.XMATCH(Y$29,'movie-row'!$A$1:$Z$1),0)</f>
        <v>3</v>
      </c>
      <c r="Z66" s="18" cm="1">
        <f t="array" ref="Z66">VLOOKUP($A66,'movie-row'!$A$2:$Z$101,_xlfn.XMATCH(Z$29,'movie-row'!$A$1:$Z$1),0)</f>
        <v>5</v>
      </c>
      <c r="AB66" s="37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B66" s="34"/>
      <c r="BC66" s="18"/>
      <c r="BD66" s="18"/>
      <c r="BE66" s="18"/>
      <c r="BF66" s="18"/>
      <c r="BG66" s="27"/>
      <c r="BH66" s="18"/>
      <c r="BI66" s="18"/>
      <c r="BJ66" s="18"/>
      <c r="BK66" s="18"/>
      <c r="BL66" s="18"/>
      <c r="BM66" s="18"/>
      <c r="BN66" s="18"/>
      <c r="BO66" s="18"/>
      <c r="BP66" s="27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</row>
    <row r="67" spans="1:81">
      <c r="A67" s="5" t="str">
        <f t="shared" ref="A67:A70" si="4">A66</f>
        <v>22: Pirates of the Caribbean: The Curse of the Black Pearl (2003)</v>
      </c>
      <c r="B67" s="18" cm="1">
        <f t="array" ref="B67">VLOOKUP($A67,'movie-row'!$A$2:$Z$101,_xlfn.XMATCH(B$30,'movie-row'!$A$1:$Z$1),0)</f>
        <v>4.5</v>
      </c>
      <c r="C67" s="18" cm="1">
        <f t="array" ref="C67">VLOOKUP($A67,'movie-row'!$A$2:$Z$101,_xlfn.XMATCH(C$30,'movie-row'!$A$1:$Z$1),0)</f>
        <v>3</v>
      </c>
      <c r="D67" s="18" cm="1">
        <f t="array" ref="D67">VLOOKUP($A67,'movie-row'!$A$2:$Z$101,_xlfn.XMATCH(D$30,'movie-row'!$A$1:$Z$1),0)</f>
        <v>1.5</v>
      </c>
      <c r="E67" s="18" cm="1">
        <f t="array" ref="E67">VLOOKUP($A67,'movie-row'!$A$2:$Z$101,_xlfn.XMATCH(E$30,'movie-row'!$A$1:$Z$1),0)</f>
        <v>5</v>
      </c>
      <c r="F67" s="27" cm="1">
        <f t="array" ref="F67">VLOOKUP($A67,'movie-row'!$A$2:$Z$101,_xlfn.XMATCH(F$30,'movie-row'!$A$1:$Z$1),0)</f>
        <v>0</v>
      </c>
      <c r="G67" s="18" cm="1">
        <f t="array" ref="G67">VLOOKUP($A67,'movie-row'!$A$2:$Z$101,_xlfn.XMATCH(G$30,'movie-row'!$A$1:$Z$1),0)</f>
        <v>4</v>
      </c>
      <c r="H67" s="18" cm="1">
        <f t="array" ref="H67">VLOOKUP($A67,'movie-row'!$A$2:$Z$101,_xlfn.XMATCH(H$30,'movie-row'!$A$1:$Z$1),0)</f>
        <v>4</v>
      </c>
      <c r="I67" s="18" cm="1">
        <f t="array" ref="I67">VLOOKUP($A67,'movie-row'!$A$2:$Z$101,_xlfn.XMATCH(I$30,'movie-row'!$A$1:$Z$1),0)</f>
        <v>4</v>
      </c>
      <c r="J67" s="18" cm="1">
        <f t="array" ref="J67">VLOOKUP($A67,'movie-row'!$A$2:$Z$101,_xlfn.XMATCH(J$30,'movie-row'!$A$1:$Z$1),0)</f>
        <v>0</v>
      </c>
      <c r="K67" s="18" cm="1">
        <f t="array" ref="K67">VLOOKUP($A67,'movie-row'!$A$2:$Z$101,_xlfn.XMATCH(K$30,'movie-row'!$A$1:$Z$1),0)</f>
        <v>4</v>
      </c>
      <c r="L67" s="18" cm="1">
        <f t="array" ref="L67">VLOOKUP($A67,'movie-row'!$A$2:$Z$101,_xlfn.XMATCH(L$30,'movie-row'!$A$1:$Z$1),0)</f>
        <v>4.5</v>
      </c>
      <c r="M67" s="18" cm="1">
        <f t="array" ref="M67">VLOOKUP($A67,'movie-row'!$A$2:$Z$101,_xlfn.XMATCH(M$30,'movie-row'!$A$1:$Z$1),0)</f>
        <v>0</v>
      </c>
      <c r="N67" s="18" cm="1">
        <f t="array" ref="N67">VLOOKUP($A67,'movie-row'!$A$2:$Z$101,_xlfn.XMATCH(N$30,'movie-row'!$A$1:$Z$1),0)</f>
        <v>4</v>
      </c>
      <c r="O67" s="27" cm="1">
        <f t="array" ref="O67">VLOOKUP($A67,'movie-row'!$A$2:$Z$101,_xlfn.XMATCH(O$30,'movie-row'!$A$1:$Z$1),0)</f>
        <v>5</v>
      </c>
      <c r="P67" s="18" cm="1">
        <f t="array" ref="P67">VLOOKUP($A67,'movie-row'!$A$2:$Z$101,_xlfn.XMATCH(P$30,'movie-row'!$A$1:$Z$1),0)</f>
        <v>3</v>
      </c>
      <c r="Q67" s="18" cm="1">
        <f t="array" ref="Q67">VLOOKUP($A67,'movie-row'!$A$2:$Z$101,_xlfn.XMATCH(Q$30,'movie-row'!$A$1:$Z$1),0)</f>
        <v>5</v>
      </c>
      <c r="R67" s="18" cm="1">
        <f t="array" ref="R67">VLOOKUP($A67,'movie-row'!$A$2:$Z$101,_xlfn.XMATCH(R$30,'movie-row'!$A$1:$Z$1),0)</f>
        <v>3</v>
      </c>
      <c r="S67" s="18" cm="1">
        <f t="array" ref="S67">VLOOKUP($A67,'movie-row'!$A$2:$Z$101,_xlfn.XMATCH(S$30,'movie-row'!$A$1:$Z$1),0)</f>
        <v>5</v>
      </c>
      <c r="T67" s="18" cm="1">
        <f t="array" ref="T67">VLOOKUP($A67,'movie-row'!$A$2:$Z$101,_xlfn.XMATCH(T$30,'movie-row'!$A$1:$Z$1),0)</f>
        <v>0</v>
      </c>
      <c r="U67" s="18" cm="1">
        <f t="array" ref="U67">VLOOKUP($A67,'movie-row'!$A$2:$Z$101,_xlfn.XMATCH(U$30,'movie-row'!$A$1:$Z$1),0)</f>
        <v>4</v>
      </c>
      <c r="V67" s="18" cm="1">
        <f t="array" ref="V67">VLOOKUP($A67,'movie-row'!$A$2:$Z$101,_xlfn.XMATCH(V$30,'movie-row'!$A$1:$Z$1),0)</f>
        <v>0</v>
      </c>
      <c r="W67" s="18" cm="1">
        <f t="array" ref="W67">VLOOKUP($A67,'movie-row'!$A$2:$Z$101,_xlfn.XMATCH(W$30,'movie-row'!$A$1:$Z$1),0)</f>
        <v>4.5</v>
      </c>
      <c r="X67" s="18" cm="1">
        <f t="array" ref="X67">VLOOKUP($A67,'movie-row'!$A$2:$Z$101,_xlfn.XMATCH(X$30,'movie-row'!$A$1:$Z$1),0)</f>
        <v>0</v>
      </c>
      <c r="Y67" s="18" cm="1">
        <f t="array" ref="Y67">VLOOKUP($A67,'movie-row'!$A$2:$Z$101,_xlfn.XMATCH(Y$30,'movie-row'!$A$1:$Z$1),0)</f>
        <v>5</v>
      </c>
      <c r="Z67" s="18" cm="1">
        <f t="array" ref="Z67">VLOOKUP($A67,'movie-row'!$A$2:$Z$101,_xlfn.XMATCH(Z$30,'movie-row'!$A$1:$Z$1),0)</f>
        <v>5</v>
      </c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B67" s="34"/>
      <c r="BC67" s="18"/>
      <c r="BD67" s="18"/>
      <c r="BE67" s="18"/>
      <c r="BF67" s="18"/>
      <c r="BG67" s="27"/>
      <c r="BH67" s="18"/>
      <c r="BI67" s="18"/>
      <c r="BJ67" s="18"/>
      <c r="BK67" s="18"/>
      <c r="BL67" s="18"/>
      <c r="BM67" s="18"/>
      <c r="BN67" s="18"/>
      <c r="BO67" s="18"/>
      <c r="BP67" s="27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</row>
    <row r="68" spans="1:81">
      <c r="A68" s="5" t="str">
        <f t="shared" si="4"/>
        <v>22: Pirates of the Caribbean: The Curse of the Black Pearl (2003)</v>
      </c>
      <c r="B68" s="18" cm="1">
        <f t="array" ref="B68">VLOOKUP($A68,'movie-row'!$A$2:$Z$101,_xlfn.XMATCH(B$31,'movie-row'!$A$1:$Z$1),0)</f>
        <v>1.5</v>
      </c>
      <c r="C68" s="18" cm="1">
        <f t="array" ref="C68">VLOOKUP($A68,'movie-row'!$A$2:$Z$101,_xlfn.XMATCH(C$31,'movie-row'!$A$1:$Z$1),0)</f>
        <v>4</v>
      </c>
      <c r="D68" s="18" cm="1">
        <f t="array" ref="D68">VLOOKUP($A68,'movie-row'!$A$2:$Z$101,_xlfn.XMATCH(D$31,'movie-row'!$A$1:$Z$1),0)</f>
        <v>2.5</v>
      </c>
      <c r="E68" s="18" cm="1">
        <f t="array" ref="E68">VLOOKUP($A68,'movie-row'!$A$2:$Z$101,_xlfn.XMATCH(E$31,'movie-row'!$A$1:$Z$1),0)</f>
        <v>0</v>
      </c>
      <c r="F68" s="27" cm="1">
        <f t="array" ref="F68">VLOOKUP($A68,'movie-row'!$A$2:$Z$101,_xlfn.XMATCH(F$31,'movie-row'!$A$1:$Z$1),0)</f>
        <v>2.5</v>
      </c>
      <c r="G68" s="18" cm="1">
        <f t="array" ref="G68">VLOOKUP($A68,'movie-row'!$A$2:$Z$101,_xlfn.XMATCH(G$31,'movie-row'!$A$1:$Z$1),0)</f>
        <v>3</v>
      </c>
      <c r="H68" s="18" cm="1">
        <f t="array" ref="H68">VLOOKUP($A68,'movie-row'!$A$2:$Z$101,_xlfn.XMATCH(H$31,'movie-row'!$A$1:$Z$1),0)</f>
        <v>4</v>
      </c>
      <c r="I68" s="18" cm="1">
        <f t="array" ref="I68">VLOOKUP($A68,'movie-row'!$A$2:$Z$101,_xlfn.XMATCH(I$31,'movie-row'!$A$1:$Z$1),0)</f>
        <v>4</v>
      </c>
      <c r="J68" s="18" cm="1">
        <f t="array" ref="J68">VLOOKUP($A68,'movie-row'!$A$2:$Z$101,_xlfn.XMATCH(J$31,'movie-row'!$A$1:$Z$1),0)</f>
        <v>2.5</v>
      </c>
      <c r="K68" s="18" cm="1">
        <f t="array" ref="K68">VLOOKUP($A68,'movie-row'!$A$2:$Z$101,_xlfn.XMATCH(K$31,'movie-row'!$A$1:$Z$1),0)</f>
        <v>0</v>
      </c>
      <c r="L68" s="18" cm="1">
        <f t="array" ref="L68">VLOOKUP($A68,'movie-row'!$A$2:$Z$101,_xlfn.XMATCH(L$31,'movie-row'!$A$1:$Z$1),0)</f>
        <v>0</v>
      </c>
      <c r="M68" s="18" cm="1">
        <f t="array" ref="M68">VLOOKUP($A68,'movie-row'!$A$2:$Z$101,_xlfn.XMATCH(M$31,'movie-row'!$A$1:$Z$1),0)</f>
        <v>4</v>
      </c>
      <c r="N68" s="18" cm="1">
        <f t="array" ref="N68">VLOOKUP($A68,'movie-row'!$A$2:$Z$101,_xlfn.XMATCH(N$31,'movie-row'!$A$1:$Z$1),0)</f>
        <v>0</v>
      </c>
      <c r="O68" s="27" cm="1">
        <f t="array" ref="O68">VLOOKUP($A68,'movie-row'!$A$2:$Z$101,_xlfn.XMATCH(O$31,'movie-row'!$A$1:$Z$1),0)</f>
        <v>2.5</v>
      </c>
      <c r="P68" s="18" cm="1">
        <f t="array" ref="P68">VLOOKUP($A68,'movie-row'!$A$2:$Z$101,_xlfn.XMATCH(P$31,'movie-row'!$A$1:$Z$1),0)</f>
        <v>0</v>
      </c>
      <c r="Q68" s="18" cm="1">
        <f t="array" ref="Q68">VLOOKUP($A68,'movie-row'!$A$2:$Z$101,_xlfn.XMATCH(Q$31,'movie-row'!$A$1:$Z$1),0)</f>
        <v>3</v>
      </c>
      <c r="R68" s="18" cm="1">
        <f t="array" ref="R68">VLOOKUP($A68,'movie-row'!$A$2:$Z$101,_xlfn.XMATCH(R$31,'movie-row'!$A$1:$Z$1),0)</f>
        <v>5</v>
      </c>
      <c r="S68" s="18" cm="1">
        <f t="array" ref="S68">VLOOKUP($A68,'movie-row'!$A$2:$Z$101,_xlfn.XMATCH(S$31,'movie-row'!$A$1:$Z$1),0)</f>
        <v>5</v>
      </c>
      <c r="T68" s="18" cm="1">
        <f t="array" ref="T68">VLOOKUP($A68,'movie-row'!$A$2:$Z$101,_xlfn.XMATCH(T$31,'movie-row'!$A$1:$Z$1),0)</f>
        <v>5</v>
      </c>
      <c r="U68" s="18" cm="1">
        <f t="array" ref="U68">VLOOKUP($A68,'movie-row'!$A$2:$Z$101,_xlfn.XMATCH(U$31,'movie-row'!$A$1:$Z$1),0)</f>
        <v>4</v>
      </c>
      <c r="V68" s="18" cm="1">
        <f t="array" ref="V68">VLOOKUP($A68,'movie-row'!$A$2:$Z$101,_xlfn.XMATCH(V$31,'movie-row'!$A$1:$Z$1),0)</f>
        <v>4.5</v>
      </c>
      <c r="W68" s="18" cm="1">
        <f t="array" ref="W68">VLOOKUP($A68,'movie-row'!$A$2:$Z$101,_xlfn.XMATCH(W$31,'movie-row'!$A$1:$Z$1),0)</f>
        <v>4</v>
      </c>
      <c r="X68" s="18" cm="1">
        <f t="array" ref="X68">VLOOKUP($A68,'movie-row'!$A$2:$Z$101,_xlfn.XMATCH(X$31,'movie-row'!$A$1:$Z$1),0)</f>
        <v>4.5</v>
      </c>
      <c r="Y68" s="18" cm="1">
        <f t="array" ref="Y68">VLOOKUP($A68,'movie-row'!$A$2:$Z$101,_xlfn.XMATCH(Y$31,'movie-row'!$A$1:$Z$1),0)</f>
        <v>2.5</v>
      </c>
      <c r="Z68" s="18" cm="1">
        <f t="array" ref="Z68">VLOOKUP($A68,'movie-row'!$A$2:$Z$101,_xlfn.XMATCH(Z$31,'movie-row'!$A$1:$Z$1),0)</f>
        <v>4</v>
      </c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B68" s="34"/>
      <c r="BC68" s="18"/>
      <c r="BD68" s="18"/>
      <c r="BE68" s="18"/>
      <c r="BF68" s="18"/>
      <c r="BG68" s="27"/>
      <c r="BH68" s="18"/>
      <c r="BI68" s="18"/>
      <c r="BJ68" s="18"/>
      <c r="BK68" s="18"/>
      <c r="BL68" s="18"/>
      <c r="BM68" s="18"/>
      <c r="BN68" s="18"/>
      <c r="BO68" s="18"/>
      <c r="BP68" s="27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</row>
    <row r="69" spans="1:81">
      <c r="A69" s="5" t="str">
        <f t="shared" si="4"/>
        <v>22: Pirates of the Caribbean: The Curse of the Black Pearl (2003)</v>
      </c>
      <c r="B69" s="18" cm="1">
        <f t="array" ref="B69">VLOOKUP($A69,'movie-row'!$A$2:$Z$101,_xlfn.XMATCH(B$32,'movie-row'!$A$1:$Z$1),0)</f>
        <v>2.5</v>
      </c>
      <c r="C69" s="18" cm="1">
        <f t="array" ref="C69">VLOOKUP($A69,'movie-row'!$A$2:$Z$101,_xlfn.XMATCH(C$32,'movie-row'!$A$1:$Z$1),0)</f>
        <v>1</v>
      </c>
      <c r="D69" s="18" cm="1">
        <f t="array" ref="D69">VLOOKUP($A69,'movie-row'!$A$2:$Z$101,_xlfn.XMATCH(D$32,'movie-row'!$A$1:$Z$1),0)</f>
        <v>3</v>
      </c>
      <c r="E69" s="18" cm="1">
        <f t="array" ref="E69">VLOOKUP($A69,'movie-row'!$A$2:$Z$101,_xlfn.XMATCH(E$32,'movie-row'!$A$1:$Z$1),0)</f>
        <v>4</v>
      </c>
      <c r="F69" s="27" cm="1">
        <f t="array" ref="F69">VLOOKUP($A69,'movie-row'!$A$2:$Z$101,_xlfn.XMATCH(F$32,'movie-row'!$A$1:$Z$1),0)</f>
        <v>0</v>
      </c>
      <c r="G69" s="18" cm="1">
        <f t="array" ref="G69">VLOOKUP($A69,'movie-row'!$A$2:$Z$101,_xlfn.XMATCH(G$32,'movie-row'!$A$1:$Z$1),0)</f>
        <v>1.5</v>
      </c>
      <c r="H69" s="18" cm="1">
        <f t="array" ref="H69">VLOOKUP($A69,'movie-row'!$A$2:$Z$101,_xlfn.XMATCH(H$32,'movie-row'!$A$1:$Z$1),0)</f>
        <v>1</v>
      </c>
      <c r="I69" s="18" cm="1">
        <f t="array" ref="I69">VLOOKUP($A69,'movie-row'!$A$2:$Z$101,_xlfn.XMATCH(I$32,'movie-row'!$A$1:$Z$1),0)</f>
        <v>3.5</v>
      </c>
      <c r="J69" s="18" cm="1">
        <f t="array" ref="J69">VLOOKUP($A69,'movie-row'!$A$2:$Z$101,_xlfn.XMATCH(J$32,'movie-row'!$A$1:$Z$1),0)</f>
        <v>3</v>
      </c>
      <c r="K69" s="18" cm="1">
        <f t="array" ref="K69">VLOOKUP($A69,'movie-row'!$A$2:$Z$101,_xlfn.XMATCH(K$32,'movie-row'!$A$1:$Z$1),0)</f>
        <v>4.5</v>
      </c>
      <c r="L69" s="18" cm="1">
        <f t="array" ref="L69">VLOOKUP($A69,'movie-row'!$A$2:$Z$101,_xlfn.XMATCH(L$32,'movie-row'!$A$1:$Z$1),0)</f>
        <v>5</v>
      </c>
      <c r="M69" s="18" cm="1">
        <f t="array" ref="M69">VLOOKUP($A69,'movie-row'!$A$2:$Z$101,_xlfn.XMATCH(M$32,'movie-row'!$A$1:$Z$1),0)</f>
        <v>4</v>
      </c>
      <c r="N69" s="18" cm="1">
        <f t="array" ref="N69">VLOOKUP($A69,'movie-row'!$A$2:$Z$101,_xlfn.XMATCH(N$32,'movie-row'!$A$1:$Z$1),0)</f>
        <v>4</v>
      </c>
      <c r="O69" s="27" cm="1">
        <f t="array" ref="O69">VLOOKUP($A69,'movie-row'!$A$2:$Z$101,_xlfn.XMATCH(O$32,'movie-row'!$A$1:$Z$1),0)</f>
        <v>4</v>
      </c>
      <c r="P69" s="18" cm="1">
        <f t="array" ref="P69">VLOOKUP($A69,'movie-row'!$A$2:$Z$101,_xlfn.XMATCH(P$32,'movie-row'!$A$1:$Z$1),0)</f>
        <v>2.5</v>
      </c>
      <c r="Q69" s="18" cm="1">
        <f t="array" ref="Q69">VLOOKUP($A69,'movie-row'!$A$2:$Z$101,_xlfn.XMATCH(Q$32,'movie-row'!$A$1:$Z$1),0)</f>
        <v>0</v>
      </c>
      <c r="R69" s="18" cm="1">
        <f t="array" ref="R69">VLOOKUP($A69,'movie-row'!$A$2:$Z$101,_xlfn.XMATCH(R$32,'movie-row'!$A$1:$Z$1),0)</f>
        <v>2.5</v>
      </c>
      <c r="S69" s="18" cm="1">
        <f t="array" ref="S69">VLOOKUP($A69,'movie-row'!$A$2:$Z$101,_xlfn.XMATCH(S$32,'movie-row'!$A$1:$Z$1),0)</f>
        <v>0</v>
      </c>
      <c r="T69" s="18" cm="1">
        <f t="array" ref="T69">VLOOKUP($A69,'movie-row'!$A$2:$Z$101,_xlfn.XMATCH(T$32,'movie-row'!$A$1:$Z$1),0)</f>
        <v>0</v>
      </c>
      <c r="U69" s="18" cm="1">
        <f t="array" ref="U69">VLOOKUP($A69,'movie-row'!$A$2:$Z$101,_xlfn.XMATCH(U$32,'movie-row'!$A$1:$Z$1),0)</f>
        <v>5</v>
      </c>
      <c r="V69" s="18" cm="1">
        <f t="array" ref="V69">VLOOKUP($A69,'movie-row'!$A$2:$Z$101,_xlfn.XMATCH(V$32,'movie-row'!$A$1:$Z$1),0)</f>
        <v>0</v>
      </c>
      <c r="W69" s="18" cm="1">
        <f t="array" ref="W69">VLOOKUP($A69,'movie-row'!$A$2:$Z$101,_xlfn.XMATCH(W$32,'movie-row'!$A$1:$Z$1),0)</f>
        <v>1</v>
      </c>
      <c r="X69" s="18" cm="1">
        <f t="array" ref="X69">VLOOKUP($A69,'movie-row'!$A$2:$Z$101,_xlfn.XMATCH(X$32,'movie-row'!$A$1:$Z$1),0)</f>
        <v>1.5</v>
      </c>
      <c r="Y69" s="18" cm="1">
        <f t="array" ref="Y69">VLOOKUP($A69,'movie-row'!$A$2:$Z$101,_xlfn.XMATCH(Y$32,'movie-row'!$A$1:$Z$1),0)</f>
        <v>4</v>
      </c>
      <c r="Z69" s="18" cm="1">
        <f t="array" ref="Z69">VLOOKUP($A69,'movie-row'!$A$2:$Z$101,_xlfn.XMATCH(Z$32,'movie-row'!$A$1:$Z$1),0)</f>
        <v>1.5</v>
      </c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B69" s="34"/>
      <c r="BC69" s="18"/>
      <c r="BD69" s="18"/>
      <c r="BE69" s="18"/>
      <c r="BF69" s="18"/>
      <c r="BG69" s="27"/>
      <c r="BH69" s="18"/>
      <c r="BI69" s="18"/>
      <c r="BJ69" s="18"/>
      <c r="BK69" s="18"/>
      <c r="BL69" s="18"/>
      <c r="BM69" s="18"/>
      <c r="BN69" s="18"/>
      <c r="BO69" s="18"/>
      <c r="BP69" s="27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</row>
    <row r="70" spans="1:81">
      <c r="A70" s="5" t="str">
        <f t="shared" si="4"/>
        <v>22: Pirates of the Caribbean: The Curse of the Black Pearl (2003)</v>
      </c>
      <c r="B70" s="18" cm="1">
        <f t="array" ref="B70">VLOOKUP($A70,'movie-row'!$A$2:$Z$101,_xlfn.XMATCH(B$33,'movie-row'!$A$1:$Z$1),0)</f>
        <v>0</v>
      </c>
      <c r="C70" s="18" cm="1">
        <f t="array" ref="C70">VLOOKUP($A70,'movie-row'!$A$2:$Z$101,_xlfn.XMATCH(C$33,'movie-row'!$A$1:$Z$1),0)</f>
        <v>5</v>
      </c>
      <c r="D70" s="18" cm="1">
        <f t="array" ref="D70">VLOOKUP($A70,'movie-row'!$A$2:$Z$101,_xlfn.XMATCH(D$33,'movie-row'!$A$1:$Z$1),0)</f>
        <v>3</v>
      </c>
      <c r="E70" s="18" cm="1">
        <f t="array" ref="E70">VLOOKUP($A70,'movie-row'!$A$2:$Z$101,_xlfn.XMATCH(E$33,'movie-row'!$A$1:$Z$1),0)</f>
        <v>4</v>
      </c>
      <c r="F70" s="27" cm="1">
        <f t="array" ref="F70">VLOOKUP($A70,'movie-row'!$A$2:$Z$101,_xlfn.XMATCH(F$33,'movie-row'!$A$1:$Z$1),0)</f>
        <v>3.5</v>
      </c>
      <c r="G70" s="18" cm="1">
        <f t="array" ref="G70">VLOOKUP($A70,'movie-row'!$A$2:$Z$101,_xlfn.XMATCH(G$33,'movie-row'!$A$1:$Z$1),0)</f>
        <v>3</v>
      </c>
      <c r="H70" s="18" cm="1">
        <f t="array" ref="H70">VLOOKUP($A70,'movie-row'!$A$2:$Z$101,_xlfn.XMATCH(H$33,'movie-row'!$A$1:$Z$1),0)</f>
        <v>0</v>
      </c>
      <c r="I70" s="18" cm="1">
        <f t="array" ref="I70">VLOOKUP($A70,'movie-row'!$A$2:$Z$101,_xlfn.XMATCH(I$33,'movie-row'!$A$1:$Z$1),0)</f>
        <v>4.5</v>
      </c>
      <c r="J70" s="18" cm="1">
        <f t="array" ref="J70">VLOOKUP($A70,'movie-row'!$A$2:$Z$101,_xlfn.XMATCH(J$33,'movie-row'!$A$1:$Z$1),0)</f>
        <v>5</v>
      </c>
      <c r="K70" s="18" cm="1">
        <f t="array" ref="K70">VLOOKUP($A70,'movie-row'!$A$2:$Z$101,_xlfn.XMATCH(K$33,'movie-row'!$A$1:$Z$1),0)</f>
        <v>3</v>
      </c>
      <c r="L70" s="18" cm="1">
        <f t="array" ref="L70">VLOOKUP($A70,'movie-row'!$A$2:$Z$101,_xlfn.XMATCH(L$33,'movie-row'!$A$1:$Z$1),0)</f>
        <v>3</v>
      </c>
      <c r="M70" s="18" cm="1">
        <f t="array" ref="M70">VLOOKUP($A70,'movie-row'!$A$2:$Z$101,_xlfn.XMATCH(M$33,'movie-row'!$A$1:$Z$1),0)</f>
        <v>1</v>
      </c>
      <c r="N70" s="18" cm="1">
        <f t="array" ref="N70">VLOOKUP($A70,'movie-row'!$A$2:$Z$101,_xlfn.XMATCH(N$33,'movie-row'!$A$1:$Z$1),0)</f>
        <v>0</v>
      </c>
      <c r="O70" s="27" cm="1">
        <f t="array" ref="O70">VLOOKUP($A70,'movie-row'!$A$2:$Z$101,_xlfn.XMATCH(O$33,'movie-row'!$A$1:$Z$1),0)</f>
        <v>3</v>
      </c>
      <c r="P70" s="18" cm="1">
        <f t="array" ref="P70">VLOOKUP($A70,'movie-row'!$A$2:$Z$101,_xlfn.XMATCH(P$33,'movie-row'!$A$1:$Z$1),0)</f>
        <v>0</v>
      </c>
      <c r="Q70" s="18" cm="1">
        <f t="array" ref="Q70">VLOOKUP($A70,'movie-row'!$A$2:$Z$101,_xlfn.XMATCH(Q$33,'movie-row'!$A$1:$Z$1),0)</f>
        <v>3</v>
      </c>
      <c r="R70" s="18" cm="1">
        <f t="array" ref="R70">VLOOKUP($A70,'movie-row'!$A$2:$Z$101,_xlfn.XMATCH(R$33,'movie-row'!$A$1:$Z$1),0)</f>
        <v>3.5</v>
      </c>
      <c r="S70" s="18" cm="1">
        <f t="array" ref="S70">VLOOKUP($A70,'movie-row'!$A$2:$Z$101,_xlfn.XMATCH(S$33,'movie-row'!$A$1:$Z$1),0)</f>
        <v>4</v>
      </c>
      <c r="T70" s="18" cm="1">
        <f t="array" ref="T70">VLOOKUP($A70,'movie-row'!$A$2:$Z$101,_xlfn.XMATCH(T$33,'movie-row'!$A$1:$Z$1),0)</f>
        <v>2.5</v>
      </c>
      <c r="U70" s="18" cm="1">
        <f t="array" ref="U70">VLOOKUP($A70,'movie-row'!$A$2:$Z$101,_xlfn.XMATCH(U$33,'movie-row'!$A$1:$Z$1),0)</f>
        <v>1</v>
      </c>
      <c r="V70" s="18" cm="1">
        <f t="array" ref="V70">VLOOKUP($A70,'movie-row'!$A$2:$Z$101,_xlfn.XMATCH(V$33,'movie-row'!$A$1:$Z$1),0)</f>
        <v>0</v>
      </c>
      <c r="W70" s="18" cm="1">
        <f t="array" ref="W70">VLOOKUP($A70,'movie-row'!$A$2:$Z$101,_xlfn.XMATCH(W$33,'movie-row'!$A$1:$Z$1),0)</f>
        <v>5</v>
      </c>
      <c r="X70" s="18" cm="1">
        <f t="array" ref="X70">VLOOKUP($A70,'movie-row'!$A$2:$Z$101,_xlfn.XMATCH(X$33,'movie-row'!$A$1:$Z$1),0)</f>
        <v>4</v>
      </c>
      <c r="Y70" s="18" cm="1">
        <f t="array" ref="Y70">VLOOKUP($A70,'movie-row'!$A$2:$Z$101,_xlfn.XMATCH(Y$33,'movie-row'!$A$1:$Z$1),0)</f>
        <v>3</v>
      </c>
      <c r="Z70" s="18" cm="1">
        <f t="array" ref="Z70">VLOOKUP($A70,'movie-row'!$A$2:$Z$101,_xlfn.XMATCH(Z$33,'movie-row'!$A$1:$Z$1),0)</f>
        <v>2.5</v>
      </c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B70" s="34"/>
      <c r="BC70" s="18"/>
      <c r="BD70" s="18"/>
      <c r="BE70" s="18"/>
      <c r="BF70" s="18"/>
      <c r="BG70" s="27"/>
      <c r="BH70" s="18"/>
      <c r="BI70" s="18"/>
      <c r="BJ70" s="18"/>
      <c r="BK70" s="18"/>
      <c r="BL70" s="18"/>
      <c r="BM70" s="18"/>
      <c r="BN70" s="18"/>
      <c r="BO70" s="18"/>
      <c r="BP70" s="27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</row>
    <row r="71" spans="1:81">
      <c r="A71" s="20" t="s">
        <v>5</v>
      </c>
      <c r="B71" s="18" cm="1">
        <f t="array" ref="B71">VLOOKUP($A71,'movie-row'!$A$2:$Z$101,_xlfn.XMATCH(B$29,'movie-row'!$A$1:$Z$1),0)</f>
        <v>4</v>
      </c>
      <c r="C71" s="18" cm="1">
        <f t="array" ref="C71">VLOOKUP($A71,'movie-row'!$A$2:$Z$101,_xlfn.XMATCH(C$29,'movie-row'!$A$1:$Z$1),0)</f>
        <v>5</v>
      </c>
      <c r="D71" s="18" cm="1">
        <f t="array" ref="D71">VLOOKUP($A71,'movie-row'!$A$2:$Z$101,_xlfn.XMATCH(D$29,'movie-row'!$A$1:$Z$1),0)</f>
        <v>5</v>
      </c>
      <c r="E71" s="18" cm="1">
        <f t="array" ref="E71">VLOOKUP($A71,'movie-row'!$A$2:$Z$101,_xlfn.XMATCH(E$29,'movie-row'!$A$1:$Z$1),0)</f>
        <v>3</v>
      </c>
      <c r="F71" s="27" cm="1">
        <f t="array" ref="F71">VLOOKUP($A71,'movie-row'!$A$2:$Z$101,_xlfn.XMATCH(F$29,'movie-row'!$A$1:$Z$1),0)</f>
        <v>4</v>
      </c>
      <c r="G71" s="18" cm="1">
        <f t="array" ref="G71">VLOOKUP($A71,'movie-row'!$A$2:$Z$101,_xlfn.XMATCH(G$29,'movie-row'!$A$1:$Z$1),0)</f>
        <v>5</v>
      </c>
      <c r="H71" s="18" cm="1">
        <f t="array" ref="H71">VLOOKUP($A71,'movie-row'!$A$2:$Z$101,_xlfn.XMATCH(H$29,'movie-row'!$A$1:$Z$1),0)</f>
        <v>4</v>
      </c>
      <c r="I71" s="18" cm="1">
        <f t="array" ref="I71">VLOOKUP($A71,'movie-row'!$A$2:$Z$101,_xlfn.XMATCH(I$29,'movie-row'!$A$1:$Z$1),0)</f>
        <v>3</v>
      </c>
      <c r="J71" s="18" cm="1">
        <f t="array" ref="J71">VLOOKUP($A71,'movie-row'!$A$2:$Z$101,_xlfn.XMATCH(J$29,'movie-row'!$A$1:$Z$1),0)</f>
        <v>5</v>
      </c>
      <c r="K71" s="18" cm="1">
        <f t="array" ref="K71">VLOOKUP($A71,'movie-row'!$A$2:$Z$101,_xlfn.XMATCH(K$29,'movie-row'!$A$1:$Z$1),0)</f>
        <v>5</v>
      </c>
      <c r="L71" s="18" cm="1">
        <f t="array" ref="L71">VLOOKUP($A71,'movie-row'!$A$2:$Z$101,_xlfn.XMATCH(L$29,'movie-row'!$A$1:$Z$1),0)</f>
        <v>0.5</v>
      </c>
      <c r="M71" s="18" cm="1">
        <f t="array" ref="M71">VLOOKUP($A71,'movie-row'!$A$2:$Z$101,_xlfn.XMATCH(M$29,'movie-row'!$A$1:$Z$1),0)</f>
        <v>5</v>
      </c>
      <c r="N71" s="18" cm="1">
        <f t="array" ref="N71">VLOOKUP($A71,'movie-row'!$A$2:$Z$101,_xlfn.XMATCH(N$29,'movie-row'!$A$1:$Z$1),0)</f>
        <v>3</v>
      </c>
      <c r="O71" s="27" cm="1">
        <f t="array" ref="O71">VLOOKUP($A71,'movie-row'!$A$2:$Z$101,_xlfn.XMATCH(O$29,'movie-row'!$A$1:$Z$1),0)</f>
        <v>0</v>
      </c>
      <c r="P71" s="18" cm="1">
        <f t="array" ref="P71">VLOOKUP($A71,'movie-row'!$A$2:$Z$101,_xlfn.XMATCH(P$29,'movie-row'!$A$1:$Z$1),0)</f>
        <v>5</v>
      </c>
      <c r="Q71" s="18" cm="1">
        <f t="array" ref="Q71">VLOOKUP($A71,'movie-row'!$A$2:$Z$101,_xlfn.XMATCH(Q$29,'movie-row'!$A$1:$Z$1),0)</f>
        <v>5</v>
      </c>
      <c r="R71" s="18" cm="1">
        <f t="array" ref="R71">VLOOKUP($A71,'movie-row'!$A$2:$Z$101,_xlfn.XMATCH(R$29,'movie-row'!$A$1:$Z$1),0)</f>
        <v>3</v>
      </c>
      <c r="S71" s="18" cm="1">
        <f t="array" ref="S71">VLOOKUP($A71,'movie-row'!$A$2:$Z$101,_xlfn.XMATCH(S$29,'movie-row'!$A$1:$Z$1),0)</f>
        <v>3</v>
      </c>
      <c r="T71" s="18" cm="1">
        <f t="array" ref="T71">VLOOKUP($A71,'movie-row'!$A$2:$Z$101,_xlfn.XMATCH(T$29,'movie-row'!$A$1:$Z$1),0)</f>
        <v>3</v>
      </c>
      <c r="U71" s="18" cm="1">
        <f t="array" ref="U71">VLOOKUP($A71,'movie-row'!$A$2:$Z$101,_xlfn.XMATCH(U$29,'movie-row'!$A$1:$Z$1),0)</f>
        <v>5</v>
      </c>
      <c r="V71" s="18" cm="1">
        <f t="array" ref="V71">VLOOKUP($A71,'movie-row'!$A$2:$Z$101,_xlfn.XMATCH(V$29,'movie-row'!$A$1:$Z$1),0)</f>
        <v>0.5</v>
      </c>
      <c r="W71" s="18" cm="1">
        <f t="array" ref="W71">VLOOKUP($A71,'movie-row'!$A$2:$Z$101,_xlfn.XMATCH(W$29,'movie-row'!$A$1:$Z$1),0)</f>
        <v>5</v>
      </c>
      <c r="X71" s="18" cm="1">
        <f t="array" ref="X71">VLOOKUP($A71,'movie-row'!$A$2:$Z$101,_xlfn.XMATCH(X$29,'movie-row'!$A$1:$Z$1),0)</f>
        <v>5</v>
      </c>
      <c r="Y71" s="18" cm="1">
        <f t="array" ref="Y71">VLOOKUP($A71,'movie-row'!$A$2:$Z$101,_xlfn.XMATCH(Y$29,'movie-row'!$A$1:$Z$1),0)</f>
        <v>0</v>
      </c>
      <c r="Z71" s="18" cm="1">
        <f t="array" ref="Z71">VLOOKUP($A71,'movie-row'!$A$2:$Z$101,_xlfn.XMATCH(Z$29,'movie-row'!$A$1:$Z$1),0)</f>
        <v>0</v>
      </c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B71" s="34"/>
      <c r="BC71" s="18"/>
      <c r="BD71" s="18"/>
      <c r="BE71" s="18"/>
      <c r="BF71" s="18"/>
      <c r="BG71" s="27"/>
      <c r="BH71" s="18"/>
      <c r="BI71" s="18"/>
      <c r="BJ71" s="18"/>
      <c r="BK71" s="18"/>
      <c r="BL71" s="18"/>
      <c r="BM71" s="18"/>
      <c r="BN71" s="18"/>
      <c r="BO71" s="18"/>
      <c r="BP71" s="27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</row>
    <row r="72" spans="1:81">
      <c r="A72" s="5" t="str">
        <f t="shared" ref="A72:A75" si="5">A71</f>
        <v>24: Kill Bill: Vol. 1 (2003)</v>
      </c>
      <c r="B72" s="18" cm="1">
        <f t="array" ref="B72">VLOOKUP($A72,'movie-row'!$A$2:$Z$101,_xlfn.XMATCH(B$30,'movie-row'!$A$1:$Z$1),0)</f>
        <v>4</v>
      </c>
      <c r="C72" s="18" cm="1">
        <f t="array" ref="C72">VLOOKUP($A72,'movie-row'!$A$2:$Z$101,_xlfn.XMATCH(C$30,'movie-row'!$A$1:$Z$1),0)</f>
        <v>5</v>
      </c>
      <c r="D72" s="18" cm="1">
        <f t="array" ref="D72">VLOOKUP($A72,'movie-row'!$A$2:$Z$101,_xlfn.XMATCH(D$30,'movie-row'!$A$1:$Z$1),0)</f>
        <v>0.5</v>
      </c>
      <c r="E72" s="18" cm="1">
        <f t="array" ref="E72">VLOOKUP($A72,'movie-row'!$A$2:$Z$101,_xlfn.XMATCH(E$30,'movie-row'!$A$1:$Z$1),0)</f>
        <v>0</v>
      </c>
      <c r="F72" s="27" cm="1">
        <f t="array" ref="F72">VLOOKUP($A72,'movie-row'!$A$2:$Z$101,_xlfn.XMATCH(F$30,'movie-row'!$A$1:$Z$1),0)</f>
        <v>5</v>
      </c>
      <c r="G72" s="18" cm="1">
        <f t="array" ref="G72">VLOOKUP($A72,'movie-row'!$A$2:$Z$101,_xlfn.XMATCH(G$30,'movie-row'!$A$1:$Z$1),0)</f>
        <v>3</v>
      </c>
      <c r="H72" s="18" cm="1">
        <f t="array" ref="H72">VLOOKUP($A72,'movie-row'!$A$2:$Z$101,_xlfn.XMATCH(H$30,'movie-row'!$A$1:$Z$1),0)</f>
        <v>3</v>
      </c>
      <c r="I72" s="18" cm="1">
        <f t="array" ref="I72">VLOOKUP($A72,'movie-row'!$A$2:$Z$101,_xlfn.XMATCH(I$30,'movie-row'!$A$1:$Z$1),0)</f>
        <v>4</v>
      </c>
      <c r="J72" s="18" cm="1">
        <f t="array" ref="J72">VLOOKUP($A72,'movie-row'!$A$2:$Z$101,_xlfn.XMATCH(J$30,'movie-row'!$A$1:$Z$1),0)</f>
        <v>5</v>
      </c>
      <c r="K72" s="18" cm="1">
        <f t="array" ref="K72">VLOOKUP($A72,'movie-row'!$A$2:$Z$101,_xlfn.XMATCH(K$30,'movie-row'!$A$1:$Z$1),0)</f>
        <v>4</v>
      </c>
      <c r="L72" s="18" cm="1">
        <f t="array" ref="L72">VLOOKUP($A72,'movie-row'!$A$2:$Z$101,_xlfn.XMATCH(L$30,'movie-row'!$A$1:$Z$1),0)</f>
        <v>4</v>
      </c>
      <c r="M72" s="18" cm="1">
        <f t="array" ref="M72">VLOOKUP($A72,'movie-row'!$A$2:$Z$101,_xlfn.XMATCH(M$30,'movie-row'!$A$1:$Z$1),0)</f>
        <v>5</v>
      </c>
      <c r="N72" s="18" cm="1">
        <f t="array" ref="N72">VLOOKUP($A72,'movie-row'!$A$2:$Z$101,_xlfn.XMATCH(N$30,'movie-row'!$A$1:$Z$1),0)</f>
        <v>3</v>
      </c>
      <c r="O72" s="27" cm="1">
        <f t="array" ref="O72">VLOOKUP($A72,'movie-row'!$A$2:$Z$101,_xlfn.XMATCH(O$30,'movie-row'!$A$1:$Z$1),0)</f>
        <v>5</v>
      </c>
      <c r="P72" s="18" cm="1">
        <f t="array" ref="P72">VLOOKUP($A72,'movie-row'!$A$2:$Z$101,_xlfn.XMATCH(P$30,'movie-row'!$A$1:$Z$1),0)</f>
        <v>0</v>
      </c>
      <c r="Q72" s="18" cm="1">
        <f t="array" ref="Q72">VLOOKUP($A72,'movie-row'!$A$2:$Z$101,_xlfn.XMATCH(Q$30,'movie-row'!$A$1:$Z$1),0)</f>
        <v>5</v>
      </c>
      <c r="R72" s="18" cm="1">
        <f t="array" ref="R72">VLOOKUP($A72,'movie-row'!$A$2:$Z$101,_xlfn.XMATCH(R$30,'movie-row'!$A$1:$Z$1),0)</f>
        <v>0</v>
      </c>
      <c r="S72" s="18" cm="1">
        <f t="array" ref="S72">VLOOKUP($A72,'movie-row'!$A$2:$Z$101,_xlfn.XMATCH(S$30,'movie-row'!$A$1:$Z$1),0)</f>
        <v>0</v>
      </c>
      <c r="T72" s="18" cm="1">
        <f t="array" ref="T72">VLOOKUP($A72,'movie-row'!$A$2:$Z$101,_xlfn.XMATCH(T$30,'movie-row'!$A$1:$Z$1),0)</f>
        <v>5</v>
      </c>
      <c r="U72" s="18" cm="1">
        <f t="array" ref="U72">VLOOKUP($A72,'movie-row'!$A$2:$Z$101,_xlfn.XMATCH(U$30,'movie-row'!$A$1:$Z$1),0)</f>
        <v>3</v>
      </c>
      <c r="V72" s="18" cm="1">
        <f t="array" ref="V72">VLOOKUP($A72,'movie-row'!$A$2:$Z$101,_xlfn.XMATCH(V$30,'movie-row'!$A$1:$Z$1),0)</f>
        <v>5</v>
      </c>
      <c r="W72" s="18" cm="1">
        <f t="array" ref="W72">VLOOKUP($A72,'movie-row'!$A$2:$Z$101,_xlfn.XMATCH(W$30,'movie-row'!$A$1:$Z$1),0)</f>
        <v>4</v>
      </c>
      <c r="X72" s="18" cm="1">
        <f t="array" ref="X72">VLOOKUP($A72,'movie-row'!$A$2:$Z$101,_xlfn.XMATCH(X$30,'movie-row'!$A$1:$Z$1),0)</f>
        <v>5</v>
      </c>
      <c r="Y72" s="18" cm="1">
        <f t="array" ref="Y72">VLOOKUP($A72,'movie-row'!$A$2:$Z$101,_xlfn.XMATCH(Y$30,'movie-row'!$A$1:$Z$1),0)</f>
        <v>0</v>
      </c>
      <c r="Z72" s="18" cm="1">
        <f t="array" ref="Z72">VLOOKUP($A72,'movie-row'!$A$2:$Z$101,_xlfn.XMATCH(Z$30,'movie-row'!$A$1:$Z$1),0)</f>
        <v>5</v>
      </c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B72" s="34"/>
      <c r="BC72" s="18"/>
      <c r="BD72" s="18"/>
      <c r="BE72" s="18"/>
      <c r="BF72" s="18"/>
      <c r="BG72" s="27"/>
      <c r="BH72" s="18"/>
      <c r="BI72" s="18"/>
      <c r="BJ72" s="18"/>
      <c r="BK72" s="18"/>
      <c r="BL72" s="18"/>
      <c r="BM72" s="18"/>
      <c r="BN72" s="18"/>
      <c r="BO72" s="18"/>
      <c r="BP72" s="27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</row>
    <row r="73" spans="1:81">
      <c r="A73" s="5" t="str">
        <f t="shared" si="5"/>
        <v>24: Kill Bill: Vol. 1 (2003)</v>
      </c>
      <c r="B73" s="18" cm="1">
        <f t="array" ref="B73">VLOOKUP($A73,'movie-row'!$A$2:$Z$101,_xlfn.XMATCH(B$31,'movie-row'!$A$1:$Z$1),0)</f>
        <v>0.5</v>
      </c>
      <c r="C73" s="18" cm="1">
        <f t="array" ref="C73">VLOOKUP($A73,'movie-row'!$A$2:$Z$101,_xlfn.XMATCH(C$31,'movie-row'!$A$1:$Z$1),0)</f>
        <v>4</v>
      </c>
      <c r="D73" s="18" cm="1">
        <f t="array" ref="D73">VLOOKUP($A73,'movie-row'!$A$2:$Z$101,_xlfn.XMATCH(D$31,'movie-row'!$A$1:$Z$1),0)</f>
        <v>3</v>
      </c>
      <c r="E73" s="18" cm="1">
        <f t="array" ref="E73">VLOOKUP($A73,'movie-row'!$A$2:$Z$101,_xlfn.XMATCH(E$31,'movie-row'!$A$1:$Z$1),0)</f>
        <v>0</v>
      </c>
      <c r="F73" s="27" cm="1">
        <f t="array" ref="F73">VLOOKUP($A73,'movie-row'!$A$2:$Z$101,_xlfn.XMATCH(F$31,'movie-row'!$A$1:$Z$1),0)</f>
        <v>4.5</v>
      </c>
      <c r="G73" s="18" cm="1">
        <f t="array" ref="G73">VLOOKUP($A73,'movie-row'!$A$2:$Z$101,_xlfn.XMATCH(G$31,'movie-row'!$A$1:$Z$1),0)</f>
        <v>0</v>
      </c>
      <c r="H73" s="18" cm="1">
        <f t="array" ref="H73">VLOOKUP($A73,'movie-row'!$A$2:$Z$101,_xlfn.XMATCH(H$31,'movie-row'!$A$1:$Z$1),0)</f>
        <v>4</v>
      </c>
      <c r="I73" s="18" cm="1">
        <f t="array" ref="I73">VLOOKUP($A73,'movie-row'!$A$2:$Z$101,_xlfn.XMATCH(I$31,'movie-row'!$A$1:$Z$1),0)</f>
        <v>3</v>
      </c>
      <c r="J73" s="18" cm="1">
        <f t="array" ref="J73">VLOOKUP($A73,'movie-row'!$A$2:$Z$101,_xlfn.XMATCH(J$31,'movie-row'!$A$1:$Z$1),0)</f>
        <v>3</v>
      </c>
      <c r="K73" s="18" cm="1">
        <f t="array" ref="K73">VLOOKUP($A73,'movie-row'!$A$2:$Z$101,_xlfn.XMATCH(K$31,'movie-row'!$A$1:$Z$1),0)</f>
        <v>5</v>
      </c>
      <c r="L73" s="18" cm="1">
        <f t="array" ref="L73">VLOOKUP($A73,'movie-row'!$A$2:$Z$101,_xlfn.XMATCH(L$31,'movie-row'!$A$1:$Z$1),0)</f>
        <v>5</v>
      </c>
      <c r="M73" s="18" cm="1">
        <f t="array" ref="M73">VLOOKUP($A73,'movie-row'!$A$2:$Z$101,_xlfn.XMATCH(M$31,'movie-row'!$A$1:$Z$1),0)</f>
        <v>3</v>
      </c>
      <c r="N73" s="18" cm="1">
        <f t="array" ref="N73">VLOOKUP($A73,'movie-row'!$A$2:$Z$101,_xlfn.XMATCH(N$31,'movie-row'!$A$1:$Z$1),0)</f>
        <v>5</v>
      </c>
      <c r="O73" s="27" cm="1">
        <f t="array" ref="O73">VLOOKUP($A73,'movie-row'!$A$2:$Z$101,_xlfn.XMATCH(O$31,'movie-row'!$A$1:$Z$1),0)</f>
        <v>3</v>
      </c>
      <c r="P73" s="18" cm="1">
        <f t="array" ref="P73">VLOOKUP($A73,'movie-row'!$A$2:$Z$101,_xlfn.XMATCH(P$31,'movie-row'!$A$1:$Z$1),0)</f>
        <v>5</v>
      </c>
      <c r="Q73" s="18" cm="1">
        <f t="array" ref="Q73">VLOOKUP($A73,'movie-row'!$A$2:$Z$101,_xlfn.XMATCH(Q$31,'movie-row'!$A$1:$Z$1),0)</f>
        <v>3.5</v>
      </c>
      <c r="R73" s="18" cm="1">
        <f t="array" ref="R73">VLOOKUP($A73,'movie-row'!$A$2:$Z$101,_xlfn.XMATCH(R$31,'movie-row'!$A$1:$Z$1),0)</f>
        <v>0</v>
      </c>
      <c r="S73" s="18" cm="1">
        <f t="array" ref="S73">VLOOKUP($A73,'movie-row'!$A$2:$Z$101,_xlfn.XMATCH(S$31,'movie-row'!$A$1:$Z$1),0)</f>
        <v>5</v>
      </c>
      <c r="T73" s="18" cm="1">
        <f t="array" ref="T73">VLOOKUP($A73,'movie-row'!$A$2:$Z$101,_xlfn.XMATCH(T$31,'movie-row'!$A$1:$Z$1),0)</f>
        <v>0</v>
      </c>
      <c r="U73" s="18" cm="1">
        <f t="array" ref="U73">VLOOKUP($A73,'movie-row'!$A$2:$Z$101,_xlfn.XMATCH(U$31,'movie-row'!$A$1:$Z$1),0)</f>
        <v>4</v>
      </c>
      <c r="V73" s="18" cm="1">
        <f t="array" ref="V73">VLOOKUP($A73,'movie-row'!$A$2:$Z$101,_xlfn.XMATCH(V$31,'movie-row'!$A$1:$Z$1),0)</f>
        <v>4</v>
      </c>
      <c r="W73" s="18" cm="1">
        <f t="array" ref="W73">VLOOKUP($A73,'movie-row'!$A$2:$Z$101,_xlfn.XMATCH(W$31,'movie-row'!$A$1:$Z$1),0)</f>
        <v>5</v>
      </c>
      <c r="X73" s="18" cm="1">
        <f t="array" ref="X73">VLOOKUP($A73,'movie-row'!$A$2:$Z$101,_xlfn.XMATCH(X$31,'movie-row'!$A$1:$Z$1),0)</f>
        <v>4</v>
      </c>
      <c r="Y73" s="18" cm="1">
        <f t="array" ref="Y73">VLOOKUP($A73,'movie-row'!$A$2:$Z$101,_xlfn.XMATCH(Y$31,'movie-row'!$A$1:$Z$1),0)</f>
        <v>4.5</v>
      </c>
      <c r="Z73" s="18" cm="1">
        <f t="array" ref="Z73">VLOOKUP($A73,'movie-row'!$A$2:$Z$101,_xlfn.XMATCH(Z$31,'movie-row'!$A$1:$Z$1),0)</f>
        <v>3</v>
      </c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B73" s="34"/>
      <c r="BC73" s="18"/>
      <c r="BD73" s="18"/>
      <c r="BE73" s="18"/>
      <c r="BF73" s="18"/>
      <c r="BG73" s="27"/>
      <c r="BH73" s="18"/>
      <c r="BI73" s="18"/>
      <c r="BJ73" s="18"/>
      <c r="BK73" s="18"/>
      <c r="BL73" s="18"/>
      <c r="BM73" s="18"/>
      <c r="BN73" s="18"/>
      <c r="BO73" s="18"/>
      <c r="BP73" s="27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</row>
    <row r="74" spans="1:81">
      <c r="A74" s="5" t="str">
        <f t="shared" si="5"/>
        <v>24: Kill Bill: Vol. 1 (2003)</v>
      </c>
      <c r="B74" s="18" cm="1">
        <f t="array" ref="B74">VLOOKUP($A74,'movie-row'!$A$2:$Z$101,_xlfn.XMATCH(B$32,'movie-row'!$A$1:$Z$1),0)</f>
        <v>3</v>
      </c>
      <c r="C74" s="18" cm="1">
        <f t="array" ref="C74">VLOOKUP($A74,'movie-row'!$A$2:$Z$101,_xlfn.XMATCH(C$32,'movie-row'!$A$1:$Z$1),0)</f>
        <v>5</v>
      </c>
      <c r="D74" s="18" cm="1">
        <f t="array" ref="D74">VLOOKUP($A74,'movie-row'!$A$2:$Z$101,_xlfn.XMATCH(D$32,'movie-row'!$A$1:$Z$1),0)</f>
        <v>5</v>
      </c>
      <c r="E74" s="18" cm="1">
        <f t="array" ref="E74">VLOOKUP($A74,'movie-row'!$A$2:$Z$101,_xlfn.XMATCH(E$32,'movie-row'!$A$1:$Z$1),0)</f>
        <v>4</v>
      </c>
      <c r="F74" s="27" cm="1">
        <f t="array" ref="F74">VLOOKUP($A74,'movie-row'!$A$2:$Z$101,_xlfn.XMATCH(F$32,'movie-row'!$A$1:$Z$1),0)</f>
        <v>0</v>
      </c>
      <c r="G74" s="18" cm="1">
        <f t="array" ref="G74">VLOOKUP($A74,'movie-row'!$A$2:$Z$101,_xlfn.XMATCH(G$32,'movie-row'!$A$1:$Z$1),0)</f>
        <v>0.5</v>
      </c>
      <c r="H74" s="18" cm="1">
        <f t="array" ref="H74">VLOOKUP($A74,'movie-row'!$A$2:$Z$101,_xlfn.XMATCH(H$32,'movie-row'!$A$1:$Z$1),0)</f>
        <v>5</v>
      </c>
      <c r="I74" s="18" cm="1">
        <f t="array" ref="I74">VLOOKUP($A74,'movie-row'!$A$2:$Z$101,_xlfn.XMATCH(I$32,'movie-row'!$A$1:$Z$1),0)</f>
        <v>3</v>
      </c>
      <c r="J74" s="18" cm="1">
        <f t="array" ref="J74">VLOOKUP($A74,'movie-row'!$A$2:$Z$101,_xlfn.XMATCH(J$32,'movie-row'!$A$1:$Z$1),0)</f>
        <v>0</v>
      </c>
      <c r="K74" s="18" cm="1">
        <f t="array" ref="K74">VLOOKUP($A74,'movie-row'!$A$2:$Z$101,_xlfn.XMATCH(K$32,'movie-row'!$A$1:$Z$1),0)</f>
        <v>4</v>
      </c>
      <c r="L74" s="18" cm="1">
        <f t="array" ref="L74">VLOOKUP($A74,'movie-row'!$A$2:$Z$101,_xlfn.XMATCH(L$32,'movie-row'!$A$1:$Z$1),0)</f>
        <v>0</v>
      </c>
      <c r="M74" s="18" cm="1">
        <f t="array" ref="M74">VLOOKUP($A74,'movie-row'!$A$2:$Z$101,_xlfn.XMATCH(M$32,'movie-row'!$A$1:$Z$1),0)</f>
        <v>5</v>
      </c>
      <c r="N74" s="18" cm="1">
        <f t="array" ref="N74">VLOOKUP($A74,'movie-row'!$A$2:$Z$101,_xlfn.XMATCH(N$32,'movie-row'!$A$1:$Z$1),0)</f>
        <v>3</v>
      </c>
      <c r="O74" s="27" cm="1">
        <f t="array" ref="O74">VLOOKUP($A74,'movie-row'!$A$2:$Z$101,_xlfn.XMATCH(O$32,'movie-row'!$A$1:$Z$1),0)</f>
        <v>4</v>
      </c>
      <c r="P74" s="18" cm="1">
        <f t="array" ref="P74">VLOOKUP($A74,'movie-row'!$A$2:$Z$101,_xlfn.XMATCH(P$32,'movie-row'!$A$1:$Z$1),0)</f>
        <v>4.5</v>
      </c>
      <c r="Q74" s="18" cm="1">
        <f t="array" ref="Q74">VLOOKUP($A74,'movie-row'!$A$2:$Z$101,_xlfn.XMATCH(Q$32,'movie-row'!$A$1:$Z$1),0)</f>
        <v>5</v>
      </c>
      <c r="R74" s="18" cm="1">
        <f t="array" ref="R74">VLOOKUP($A74,'movie-row'!$A$2:$Z$101,_xlfn.XMATCH(R$32,'movie-row'!$A$1:$Z$1),0)</f>
        <v>3</v>
      </c>
      <c r="S74" s="18" cm="1">
        <f t="array" ref="S74">VLOOKUP($A74,'movie-row'!$A$2:$Z$101,_xlfn.XMATCH(S$32,'movie-row'!$A$1:$Z$1),0)</f>
        <v>5</v>
      </c>
      <c r="T74" s="18" cm="1">
        <f t="array" ref="T74">VLOOKUP($A74,'movie-row'!$A$2:$Z$101,_xlfn.XMATCH(T$32,'movie-row'!$A$1:$Z$1),0)</f>
        <v>5</v>
      </c>
      <c r="U74" s="18" cm="1">
        <f t="array" ref="U74">VLOOKUP($A74,'movie-row'!$A$2:$Z$101,_xlfn.XMATCH(U$32,'movie-row'!$A$1:$Z$1),0)</f>
        <v>5</v>
      </c>
      <c r="V74" s="18" cm="1">
        <f t="array" ref="V74">VLOOKUP($A74,'movie-row'!$A$2:$Z$101,_xlfn.XMATCH(V$32,'movie-row'!$A$1:$Z$1),0)</f>
        <v>0</v>
      </c>
      <c r="W74" s="18" cm="1">
        <f t="array" ref="W74">VLOOKUP($A74,'movie-row'!$A$2:$Z$101,_xlfn.XMATCH(W$32,'movie-row'!$A$1:$Z$1),0)</f>
        <v>5</v>
      </c>
      <c r="X74" s="18" cm="1">
        <f t="array" ref="X74">VLOOKUP($A74,'movie-row'!$A$2:$Z$101,_xlfn.XMATCH(X$32,'movie-row'!$A$1:$Z$1),0)</f>
        <v>0.5</v>
      </c>
      <c r="Y74" s="18" cm="1">
        <f t="array" ref="Y74">VLOOKUP($A74,'movie-row'!$A$2:$Z$101,_xlfn.XMATCH(Y$32,'movie-row'!$A$1:$Z$1),0)</f>
        <v>3</v>
      </c>
      <c r="Z74" s="18" cm="1">
        <f t="array" ref="Z74">VLOOKUP($A74,'movie-row'!$A$2:$Z$101,_xlfn.XMATCH(Z$32,'movie-row'!$A$1:$Z$1),0)</f>
        <v>0.5</v>
      </c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B74" s="34"/>
      <c r="BC74" s="18"/>
      <c r="BD74" s="18"/>
      <c r="BE74" s="18"/>
      <c r="BF74" s="18"/>
      <c r="BG74" s="27"/>
      <c r="BH74" s="18"/>
      <c r="BI74" s="18"/>
      <c r="BJ74" s="18"/>
      <c r="BK74" s="18"/>
      <c r="BL74" s="18"/>
      <c r="BM74" s="18"/>
      <c r="BN74" s="18"/>
      <c r="BO74" s="18"/>
      <c r="BP74" s="27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</row>
    <row r="75" spans="1:81">
      <c r="A75" s="5" t="str">
        <f t="shared" si="5"/>
        <v>24: Kill Bill: Vol. 1 (2003)</v>
      </c>
      <c r="B75" s="18" cm="1">
        <f t="array" ref="B75">VLOOKUP($A75,'movie-row'!$A$2:$Z$101,_xlfn.XMATCH(B$33,'movie-row'!$A$1:$Z$1),0)</f>
        <v>5</v>
      </c>
      <c r="C75" s="18" cm="1">
        <f t="array" ref="C75">VLOOKUP($A75,'movie-row'!$A$2:$Z$101,_xlfn.XMATCH(C$33,'movie-row'!$A$1:$Z$1),0)</f>
        <v>0</v>
      </c>
      <c r="D75" s="18" cm="1">
        <f t="array" ref="D75">VLOOKUP($A75,'movie-row'!$A$2:$Z$101,_xlfn.XMATCH(D$33,'movie-row'!$A$1:$Z$1),0)</f>
        <v>3.5</v>
      </c>
      <c r="E75" s="18" cm="1">
        <f t="array" ref="E75">VLOOKUP($A75,'movie-row'!$A$2:$Z$101,_xlfn.XMATCH(E$33,'movie-row'!$A$1:$Z$1),0)</f>
        <v>4</v>
      </c>
      <c r="F75" s="27" cm="1">
        <f t="array" ref="F75">VLOOKUP($A75,'movie-row'!$A$2:$Z$101,_xlfn.XMATCH(F$33,'movie-row'!$A$1:$Z$1),0)</f>
        <v>3</v>
      </c>
      <c r="G75" s="18" cm="1">
        <f t="array" ref="G75">VLOOKUP($A75,'movie-row'!$A$2:$Z$101,_xlfn.XMATCH(G$33,'movie-row'!$A$1:$Z$1),0)</f>
        <v>3.5</v>
      </c>
      <c r="H75" s="18" cm="1">
        <f t="array" ref="H75">VLOOKUP($A75,'movie-row'!$A$2:$Z$101,_xlfn.XMATCH(H$33,'movie-row'!$A$1:$Z$1),0)</f>
        <v>5</v>
      </c>
      <c r="I75" s="18" cm="1">
        <f t="array" ref="I75">VLOOKUP($A75,'movie-row'!$A$2:$Z$101,_xlfn.XMATCH(I$33,'movie-row'!$A$1:$Z$1),0)</f>
        <v>4</v>
      </c>
      <c r="J75" s="18" cm="1">
        <f t="array" ref="J75">VLOOKUP($A75,'movie-row'!$A$2:$Z$101,_xlfn.XMATCH(J$33,'movie-row'!$A$1:$Z$1),0)</f>
        <v>5</v>
      </c>
      <c r="K75" s="18" cm="1">
        <f t="array" ref="K75">VLOOKUP($A75,'movie-row'!$A$2:$Z$101,_xlfn.XMATCH(K$33,'movie-row'!$A$1:$Z$1),0)</f>
        <v>3.5</v>
      </c>
      <c r="L75" s="18" cm="1">
        <f t="array" ref="L75">VLOOKUP($A75,'movie-row'!$A$2:$Z$101,_xlfn.XMATCH(L$33,'movie-row'!$A$1:$Z$1),0)</f>
        <v>3.5</v>
      </c>
      <c r="M75" s="18" cm="1">
        <f t="array" ref="M75">VLOOKUP($A75,'movie-row'!$A$2:$Z$101,_xlfn.XMATCH(M$33,'movie-row'!$A$1:$Z$1),0)</f>
        <v>5</v>
      </c>
      <c r="N75" s="18" cm="1">
        <f t="array" ref="N75">VLOOKUP($A75,'movie-row'!$A$2:$Z$101,_xlfn.XMATCH(N$33,'movie-row'!$A$1:$Z$1),0)</f>
        <v>5</v>
      </c>
      <c r="O75" s="27" cm="1">
        <f t="array" ref="O75">VLOOKUP($A75,'movie-row'!$A$2:$Z$101,_xlfn.XMATCH(O$33,'movie-row'!$A$1:$Z$1),0)</f>
        <v>3.5</v>
      </c>
      <c r="P75" s="18" cm="1">
        <f t="array" ref="P75">VLOOKUP($A75,'movie-row'!$A$2:$Z$101,_xlfn.XMATCH(P$33,'movie-row'!$A$1:$Z$1),0)</f>
        <v>5</v>
      </c>
      <c r="Q75" s="18" cm="1">
        <f t="array" ref="Q75">VLOOKUP($A75,'movie-row'!$A$2:$Z$101,_xlfn.XMATCH(Q$33,'movie-row'!$A$1:$Z$1),0)</f>
        <v>0</v>
      </c>
      <c r="R75" s="18" cm="1">
        <f t="array" ref="R75">VLOOKUP($A75,'movie-row'!$A$2:$Z$101,_xlfn.XMATCH(R$33,'movie-row'!$A$1:$Z$1),0)</f>
        <v>3</v>
      </c>
      <c r="S75" s="18" cm="1">
        <f t="array" ref="S75">VLOOKUP($A75,'movie-row'!$A$2:$Z$101,_xlfn.XMATCH(S$33,'movie-row'!$A$1:$Z$1),0)</f>
        <v>3</v>
      </c>
      <c r="T75" s="18" cm="1">
        <f t="array" ref="T75">VLOOKUP($A75,'movie-row'!$A$2:$Z$101,_xlfn.XMATCH(T$33,'movie-row'!$A$1:$Z$1),0)</f>
        <v>4.5</v>
      </c>
      <c r="U75" s="18" cm="1">
        <f t="array" ref="U75">VLOOKUP($A75,'movie-row'!$A$2:$Z$101,_xlfn.XMATCH(U$33,'movie-row'!$A$1:$Z$1),0)</f>
        <v>5</v>
      </c>
      <c r="V75" s="18" cm="1">
        <f t="array" ref="V75">VLOOKUP($A75,'movie-row'!$A$2:$Z$101,_xlfn.XMATCH(V$33,'movie-row'!$A$1:$Z$1),0)</f>
        <v>5</v>
      </c>
      <c r="W75" s="18" cm="1">
        <f t="array" ref="W75">VLOOKUP($A75,'movie-row'!$A$2:$Z$101,_xlfn.XMATCH(W$33,'movie-row'!$A$1:$Z$1),0)</f>
        <v>5</v>
      </c>
      <c r="X75" s="18" cm="1">
        <f t="array" ref="X75">VLOOKUP($A75,'movie-row'!$A$2:$Z$101,_xlfn.XMATCH(X$33,'movie-row'!$A$1:$Z$1),0)</f>
        <v>4</v>
      </c>
      <c r="Y75" s="18" cm="1">
        <f t="array" ref="Y75">VLOOKUP($A75,'movie-row'!$A$2:$Z$101,_xlfn.XMATCH(Y$33,'movie-row'!$A$1:$Z$1),0)</f>
        <v>5</v>
      </c>
      <c r="Z75" s="18" cm="1">
        <f t="array" ref="Z75">VLOOKUP($A75,'movie-row'!$A$2:$Z$101,_xlfn.XMATCH(Z$33,'movie-row'!$A$1:$Z$1),0)</f>
        <v>3</v>
      </c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B75" s="34"/>
      <c r="BC75" s="18"/>
      <c r="BD75" s="18"/>
      <c r="BE75" s="18"/>
      <c r="BF75" s="18"/>
      <c r="BG75" s="27"/>
      <c r="BH75" s="18"/>
      <c r="BI75" s="18"/>
      <c r="BJ75" s="18"/>
      <c r="BK75" s="18"/>
      <c r="BL75" s="18"/>
      <c r="BM75" s="18"/>
      <c r="BN75" s="18"/>
      <c r="BO75" s="18"/>
      <c r="BP75" s="27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</row>
    <row r="76" spans="1:81">
      <c r="A76" s="20" t="s">
        <v>6</v>
      </c>
      <c r="B76" s="18" cm="1">
        <f t="array" ref="B76">VLOOKUP($A76,'movie-row'!$A$2:$Z$101,_xlfn.XMATCH(B$29,'movie-row'!$A$1:$Z$1),0)</f>
        <v>4</v>
      </c>
      <c r="C76" s="18" cm="1">
        <f t="array" ref="C76">VLOOKUP($A76,'movie-row'!$A$2:$Z$101,_xlfn.XMATCH(C$29,'movie-row'!$A$1:$Z$1),0)</f>
        <v>5</v>
      </c>
      <c r="D76" s="18" cm="1">
        <f t="array" ref="D76">VLOOKUP($A76,'movie-row'!$A$2:$Z$101,_xlfn.XMATCH(D$29,'movie-row'!$A$1:$Z$1),0)</f>
        <v>5</v>
      </c>
      <c r="E76" s="18" cm="1">
        <f t="array" ref="E76">VLOOKUP($A76,'movie-row'!$A$2:$Z$101,_xlfn.XMATCH(E$29,'movie-row'!$A$1:$Z$1),0)</f>
        <v>0</v>
      </c>
      <c r="F76" s="27" cm="1">
        <f t="array" ref="F76">VLOOKUP($A76,'movie-row'!$A$2:$Z$101,_xlfn.XMATCH(F$29,'movie-row'!$A$1:$Z$1),0)</f>
        <v>0</v>
      </c>
      <c r="G76" s="18" cm="1">
        <f t="array" ref="G76">VLOOKUP($A76,'movie-row'!$A$2:$Z$101,_xlfn.XMATCH(G$29,'movie-row'!$A$1:$Z$1),0)</f>
        <v>5</v>
      </c>
      <c r="H76" s="18" cm="1">
        <f t="array" ref="H76">VLOOKUP($A76,'movie-row'!$A$2:$Z$101,_xlfn.XMATCH(H$29,'movie-row'!$A$1:$Z$1),0)</f>
        <v>0</v>
      </c>
      <c r="I76" s="18" cm="1">
        <f t="array" ref="I76">VLOOKUP($A76,'movie-row'!$A$2:$Z$101,_xlfn.XMATCH(I$29,'movie-row'!$A$1:$Z$1),0)</f>
        <v>0</v>
      </c>
      <c r="J76" s="18" cm="1">
        <f t="array" ref="J76">VLOOKUP($A76,'movie-row'!$A$2:$Z$101,_xlfn.XMATCH(J$29,'movie-row'!$A$1:$Z$1),0)</f>
        <v>0</v>
      </c>
      <c r="K76" s="18" cm="1">
        <f t="array" ref="K76">VLOOKUP($A76,'movie-row'!$A$2:$Z$101,_xlfn.XMATCH(K$29,'movie-row'!$A$1:$Z$1),0)</f>
        <v>1.5</v>
      </c>
      <c r="L76" s="18" cm="1">
        <f t="array" ref="L76">VLOOKUP($A76,'movie-row'!$A$2:$Z$101,_xlfn.XMATCH(L$29,'movie-row'!$A$1:$Z$1),0)</f>
        <v>0.5</v>
      </c>
      <c r="M76" s="18" cm="1">
        <f t="array" ref="M76">VLOOKUP($A76,'movie-row'!$A$2:$Z$101,_xlfn.XMATCH(M$29,'movie-row'!$A$1:$Z$1),0)</f>
        <v>1.5</v>
      </c>
      <c r="N76" s="18" cm="1">
        <f t="array" ref="N76">VLOOKUP($A76,'movie-row'!$A$2:$Z$101,_xlfn.XMATCH(N$29,'movie-row'!$A$1:$Z$1),0)</f>
        <v>0</v>
      </c>
      <c r="O76" s="27" cm="1">
        <f t="array" ref="O76">VLOOKUP($A76,'movie-row'!$A$2:$Z$101,_xlfn.XMATCH(O$29,'movie-row'!$A$1:$Z$1),0)</f>
        <v>5</v>
      </c>
      <c r="P76" s="18" cm="1">
        <f t="array" ref="P76">VLOOKUP($A76,'movie-row'!$A$2:$Z$101,_xlfn.XMATCH(P$29,'movie-row'!$A$1:$Z$1),0)</f>
        <v>5</v>
      </c>
      <c r="Q76" s="18" cm="1">
        <f t="array" ref="Q76">VLOOKUP($A76,'movie-row'!$A$2:$Z$101,_xlfn.XMATCH(Q$29,'movie-row'!$A$1:$Z$1),0)</f>
        <v>1.5</v>
      </c>
      <c r="R76" s="18" cm="1">
        <f t="array" ref="R76">VLOOKUP($A76,'movie-row'!$A$2:$Z$101,_xlfn.XMATCH(R$29,'movie-row'!$A$1:$Z$1),0)</f>
        <v>0</v>
      </c>
      <c r="S76" s="18" cm="1">
        <f t="array" ref="S76">VLOOKUP($A76,'movie-row'!$A$2:$Z$101,_xlfn.XMATCH(S$29,'movie-row'!$A$1:$Z$1),0)</f>
        <v>0</v>
      </c>
      <c r="T76" s="18" cm="1">
        <f t="array" ref="T76">VLOOKUP($A76,'movie-row'!$A$2:$Z$101,_xlfn.XMATCH(T$29,'movie-row'!$A$1:$Z$1),0)</f>
        <v>0</v>
      </c>
      <c r="U76" s="18" cm="1">
        <f t="array" ref="U76">VLOOKUP($A76,'movie-row'!$A$2:$Z$101,_xlfn.XMATCH(U$29,'movie-row'!$A$1:$Z$1),0)</f>
        <v>5</v>
      </c>
      <c r="V76" s="18" cm="1">
        <f t="array" ref="V76">VLOOKUP($A76,'movie-row'!$A$2:$Z$101,_xlfn.XMATCH(V$29,'movie-row'!$A$1:$Z$1),0)</f>
        <v>0</v>
      </c>
      <c r="W76" s="18" cm="1">
        <f t="array" ref="W76">VLOOKUP($A76,'movie-row'!$A$2:$Z$101,_xlfn.XMATCH(W$29,'movie-row'!$A$1:$Z$1),0)</f>
        <v>0</v>
      </c>
      <c r="X76" s="18" cm="1">
        <f t="array" ref="X76">VLOOKUP($A76,'movie-row'!$A$2:$Z$101,_xlfn.XMATCH(X$29,'movie-row'!$A$1:$Z$1),0)</f>
        <v>5</v>
      </c>
      <c r="Y76" s="18" cm="1">
        <f t="array" ref="Y76">VLOOKUP($A76,'movie-row'!$A$2:$Z$101,_xlfn.XMATCH(Y$29,'movie-row'!$A$1:$Z$1),0)</f>
        <v>5</v>
      </c>
      <c r="Z76" s="18" cm="1">
        <f t="array" ref="Z76">VLOOKUP($A76,'movie-row'!$A$2:$Z$101,_xlfn.XMATCH(Z$29,'movie-row'!$A$1:$Z$1),0)</f>
        <v>5</v>
      </c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B76" s="34"/>
      <c r="BC76" s="18"/>
      <c r="BD76" s="18"/>
      <c r="BE76" s="18"/>
      <c r="BF76" s="18"/>
      <c r="BG76" s="27"/>
      <c r="BH76" s="18"/>
      <c r="BI76" s="18"/>
      <c r="BJ76" s="18"/>
      <c r="BK76" s="18"/>
      <c r="BL76" s="18"/>
      <c r="BM76" s="18"/>
      <c r="BN76" s="18"/>
      <c r="BO76" s="18"/>
      <c r="BP76" s="27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</row>
    <row r="77" spans="1:81">
      <c r="A77" s="5" t="str">
        <f t="shared" ref="A77:A80" si="6">A76</f>
        <v>38: Eternal Sunshine of the Spotless Mind (2004)</v>
      </c>
      <c r="B77" s="18" cm="1">
        <f t="array" ref="B77">VLOOKUP($A77,'movie-row'!$A$2:$Z$101,_xlfn.XMATCH(B$30,'movie-row'!$A$1:$Z$1),0)</f>
        <v>0</v>
      </c>
      <c r="C77" s="18" cm="1">
        <f t="array" ref="C77">VLOOKUP($A77,'movie-row'!$A$2:$Z$101,_xlfn.XMATCH(C$30,'movie-row'!$A$1:$Z$1),0)</f>
        <v>0</v>
      </c>
      <c r="D77" s="18" cm="1">
        <f t="array" ref="D77">VLOOKUP($A77,'movie-row'!$A$2:$Z$101,_xlfn.XMATCH(D$30,'movie-row'!$A$1:$Z$1),0)</f>
        <v>0</v>
      </c>
      <c r="E77" s="18" cm="1">
        <f t="array" ref="E77">VLOOKUP($A77,'movie-row'!$A$2:$Z$101,_xlfn.XMATCH(E$30,'movie-row'!$A$1:$Z$1),0)</f>
        <v>5</v>
      </c>
      <c r="F77" s="27" cm="1">
        <f t="array" ref="F77">VLOOKUP($A77,'movie-row'!$A$2:$Z$101,_xlfn.XMATCH(F$30,'movie-row'!$A$1:$Z$1),0)</f>
        <v>5</v>
      </c>
      <c r="G77" s="18" cm="1">
        <f t="array" ref="G77">VLOOKUP($A77,'movie-row'!$A$2:$Z$101,_xlfn.XMATCH(G$30,'movie-row'!$A$1:$Z$1),0)</f>
        <v>0</v>
      </c>
      <c r="H77" s="18" cm="1">
        <f t="array" ref="H77">VLOOKUP($A77,'movie-row'!$A$2:$Z$101,_xlfn.XMATCH(H$30,'movie-row'!$A$1:$Z$1),0)</f>
        <v>0</v>
      </c>
      <c r="I77" s="18" cm="1">
        <f t="array" ref="I77">VLOOKUP($A77,'movie-row'!$A$2:$Z$101,_xlfn.XMATCH(I$30,'movie-row'!$A$1:$Z$1),0)</f>
        <v>0</v>
      </c>
      <c r="J77" s="18" cm="1">
        <f t="array" ref="J77">VLOOKUP($A77,'movie-row'!$A$2:$Z$101,_xlfn.XMATCH(J$30,'movie-row'!$A$1:$Z$1),0)</f>
        <v>5</v>
      </c>
      <c r="K77" s="18" cm="1">
        <f t="array" ref="K77">VLOOKUP($A77,'movie-row'!$A$2:$Z$101,_xlfn.XMATCH(K$30,'movie-row'!$A$1:$Z$1),0)</f>
        <v>4</v>
      </c>
      <c r="L77" s="18" cm="1">
        <f t="array" ref="L77">VLOOKUP($A77,'movie-row'!$A$2:$Z$101,_xlfn.XMATCH(L$30,'movie-row'!$A$1:$Z$1),0)</f>
        <v>0</v>
      </c>
      <c r="M77" s="18" cm="1">
        <f t="array" ref="M77">VLOOKUP($A77,'movie-row'!$A$2:$Z$101,_xlfn.XMATCH(M$30,'movie-row'!$A$1:$Z$1),0)</f>
        <v>5</v>
      </c>
      <c r="N77" s="18" cm="1">
        <f t="array" ref="N77">VLOOKUP($A77,'movie-row'!$A$2:$Z$101,_xlfn.XMATCH(N$30,'movie-row'!$A$1:$Z$1),0)</f>
        <v>0</v>
      </c>
      <c r="O77" s="27" cm="1">
        <f t="array" ref="O77">VLOOKUP($A77,'movie-row'!$A$2:$Z$101,_xlfn.XMATCH(O$30,'movie-row'!$A$1:$Z$1),0)</f>
        <v>5</v>
      </c>
      <c r="P77" s="18" cm="1">
        <f t="array" ref="P77">VLOOKUP($A77,'movie-row'!$A$2:$Z$101,_xlfn.XMATCH(P$30,'movie-row'!$A$1:$Z$1),0)</f>
        <v>5</v>
      </c>
      <c r="Q77" s="18" cm="1">
        <f t="array" ref="Q77">VLOOKUP($A77,'movie-row'!$A$2:$Z$101,_xlfn.XMATCH(Q$30,'movie-row'!$A$1:$Z$1),0)</f>
        <v>5</v>
      </c>
      <c r="R77" s="18" cm="1">
        <f t="array" ref="R77">VLOOKUP($A77,'movie-row'!$A$2:$Z$101,_xlfn.XMATCH(R$30,'movie-row'!$A$1:$Z$1),0)</f>
        <v>5</v>
      </c>
      <c r="S77" s="18" cm="1">
        <f t="array" ref="S77">VLOOKUP($A77,'movie-row'!$A$2:$Z$101,_xlfn.XMATCH(S$30,'movie-row'!$A$1:$Z$1),0)</f>
        <v>5</v>
      </c>
      <c r="T77" s="18" cm="1">
        <f t="array" ref="T77">VLOOKUP($A77,'movie-row'!$A$2:$Z$101,_xlfn.XMATCH(T$30,'movie-row'!$A$1:$Z$1),0)</f>
        <v>5</v>
      </c>
      <c r="U77" s="18" cm="1">
        <f t="array" ref="U77">VLOOKUP($A77,'movie-row'!$A$2:$Z$101,_xlfn.XMATCH(U$30,'movie-row'!$A$1:$Z$1),0)</f>
        <v>0</v>
      </c>
      <c r="V77" s="18" cm="1">
        <f t="array" ref="V77">VLOOKUP($A77,'movie-row'!$A$2:$Z$101,_xlfn.XMATCH(V$30,'movie-row'!$A$1:$Z$1),0)</f>
        <v>5</v>
      </c>
      <c r="W77" s="18" cm="1">
        <f t="array" ref="W77">VLOOKUP($A77,'movie-row'!$A$2:$Z$101,_xlfn.XMATCH(W$30,'movie-row'!$A$1:$Z$1),0)</f>
        <v>3</v>
      </c>
      <c r="X77" s="18" cm="1">
        <f t="array" ref="X77">VLOOKUP($A77,'movie-row'!$A$2:$Z$101,_xlfn.XMATCH(X$30,'movie-row'!$A$1:$Z$1),0)</f>
        <v>5</v>
      </c>
      <c r="Y77" s="18" cm="1">
        <f t="array" ref="Y77">VLOOKUP($A77,'movie-row'!$A$2:$Z$101,_xlfn.XMATCH(Y$30,'movie-row'!$A$1:$Z$1),0)</f>
        <v>5</v>
      </c>
      <c r="Z77" s="18" cm="1">
        <f t="array" ref="Z77">VLOOKUP($A77,'movie-row'!$A$2:$Z$101,_xlfn.XMATCH(Z$30,'movie-row'!$A$1:$Z$1),0)</f>
        <v>5</v>
      </c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B77" s="34"/>
      <c r="BC77" s="18"/>
      <c r="BD77" s="18"/>
      <c r="BE77" s="18"/>
      <c r="BF77" s="18"/>
      <c r="BG77" s="27"/>
      <c r="BH77" s="18"/>
      <c r="BI77" s="18"/>
      <c r="BJ77" s="18"/>
      <c r="BK77" s="18"/>
      <c r="BL77" s="18"/>
      <c r="BM77" s="18"/>
      <c r="BN77" s="18"/>
      <c r="BO77" s="18"/>
      <c r="BP77" s="27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</row>
    <row r="78" spans="1:81">
      <c r="A78" s="5" t="str">
        <f t="shared" si="6"/>
        <v>38: Eternal Sunshine of the Spotless Mind (2004)</v>
      </c>
      <c r="B78" s="18" cm="1">
        <f t="array" ref="B78">VLOOKUP($A78,'movie-row'!$A$2:$Z$101,_xlfn.XMATCH(B$31,'movie-row'!$A$1:$Z$1),0)</f>
        <v>0</v>
      </c>
      <c r="C78" s="18" cm="1">
        <f t="array" ref="C78">VLOOKUP($A78,'movie-row'!$A$2:$Z$101,_xlfn.XMATCH(C$31,'movie-row'!$A$1:$Z$1),0)</f>
        <v>0</v>
      </c>
      <c r="D78" s="18" cm="1">
        <f t="array" ref="D78">VLOOKUP($A78,'movie-row'!$A$2:$Z$101,_xlfn.XMATCH(D$31,'movie-row'!$A$1:$Z$1),0)</f>
        <v>0</v>
      </c>
      <c r="E78" s="18" cm="1">
        <f t="array" ref="E78">VLOOKUP($A78,'movie-row'!$A$2:$Z$101,_xlfn.XMATCH(E$31,'movie-row'!$A$1:$Z$1),0)</f>
        <v>0</v>
      </c>
      <c r="F78" s="27" cm="1">
        <f t="array" ref="F78">VLOOKUP($A78,'movie-row'!$A$2:$Z$101,_xlfn.XMATCH(F$31,'movie-row'!$A$1:$Z$1),0)</f>
        <v>3</v>
      </c>
      <c r="G78" s="18" cm="1">
        <f t="array" ref="G78">VLOOKUP($A78,'movie-row'!$A$2:$Z$101,_xlfn.XMATCH(G$31,'movie-row'!$A$1:$Z$1),0)</f>
        <v>5</v>
      </c>
      <c r="H78" s="18" cm="1">
        <f t="array" ref="H78">VLOOKUP($A78,'movie-row'!$A$2:$Z$101,_xlfn.XMATCH(H$31,'movie-row'!$A$1:$Z$1),0)</f>
        <v>4</v>
      </c>
      <c r="I78" s="18" cm="1">
        <f t="array" ref="I78">VLOOKUP($A78,'movie-row'!$A$2:$Z$101,_xlfn.XMATCH(I$31,'movie-row'!$A$1:$Z$1),0)</f>
        <v>0</v>
      </c>
      <c r="J78" s="18" cm="1">
        <f t="array" ref="J78">VLOOKUP($A78,'movie-row'!$A$2:$Z$101,_xlfn.XMATCH(J$31,'movie-row'!$A$1:$Z$1),0)</f>
        <v>0</v>
      </c>
      <c r="K78" s="18" cm="1">
        <f t="array" ref="K78">VLOOKUP($A78,'movie-row'!$A$2:$Z$101,_xlfn.XMATCH(K$31,'movie-row'!$A$1:$Z$1),0)</f>
        <v>5</v>
      </c>
      <c r="L78" s="18" cm="1">
        <f t="array" ref="L78">VLOOKUP($A78,'movie-row'!$A$2:$Z$101,_xlfn.XMATCH(L$31,'movie-row'!$A$1:$Z$1),0)</f>
        <v>5</v>
      </c>
      <c r="M78" s="18" cm="1">
        <f t="array" ref="M78">VLOOKUP($A78,'movie-row'!$A$2:$Z$101,_xlfn.XMATCH(M$31,'movie-row'!$A$1:$Z$1),0)</f>
        <v>0</v>
      </c>
      <c r="N78" s="18" cm="1">
        <f t="array" ref="N78">VLOOKUP($A78,'movie-row'!$A$2:$Z$101,_xlfn.XMATCH(N$31,'movie-row'!$A$1:$Z$1),0)</f>
        <v>5</v>
      </c>
      <c r="O78" s="27" cm="1">
        <f t="array" ref="O78">VLOOKUP($A78,'movie-row'!$A$2:$Z$101,_xlfn.XMATCH(O$31,'movie-row'!$A$1:$Z$1),0)</f>
        <v>0</v>
      </c>
      <c r="P78" s="18" cm="1">
        <f t="array" ref="P78">VLOOKUP($A78,'movie-row'!$A$2:$Z$101,_xlfn.XMATCH(P$31,'movie-row'!$A$1:$Z$1),0)</f>
        <v>5</v>
      </c>
      <c r="Q78" s="18" cm="1">
        <f t="array" ref="Q78">VLOOKUP($A78,'movie-row'!$A$2:$Z$101,_xlfn.XMATCH(Q$31,'movie-row'!$A$1:$Z$1),0)</f>
        <v>4</v>
      </c>
      <c r="R78" s="18" cm="1">
        <f t="array" ref="R78">VLOOKUP($A78,'movie-row'!$A$2:$Z$101,_xlfn.XMATCH(R$31,'movie-row'!$A$1:$Z$1),0)</f>
        <v>5</v>
      </c>
      <c r="S78" s="18" cm="1">
        <f t="array" ref="S78">VLOOKUP($A78,'movie-row'!$A$2:$Z$101,_xlfn.XMATCH(S$31,'movie-row'!$A$1:$Z$1),0)</f>
        <v>5</v>
      </c>
      <c r="T78" s="18" cm="1">
        <f t="array" ref="T78">VLOOKUP($A78,'movie-row'!$A$2:$Z$101,_xlfn.XMATCH(T$31,'movie-row'!$A$1:$Z$1),0)</f>
        <v>5</v>
      </c>
      <c r="U78" s="18" cm="1">
        <f t="array" ref="U78">VLOOKUP($A78,'movie-row'!$A$2:$Z$101,_xlfn.XMATCH(U$31,'movie-row'!$A$1:$Z$1),0)</f>
        <v>4</v>
      </c>
      <c r="V78" s="18" cm="1">
        <f t="array" ref="V78">VLOOKUP($A78,'movie-row'!$A$2:$Z$101,_xlfn.XMATCH(V$31,'movie-row'!$A$1:$Z$1),0)</f>
        <v>0</v>
      </c>
      <c r="W78" s="18" cm="1">
        <f t="array" ref="W78">VLOOKUP($A78,'movie-row'!$A$2:$Z$101,_xlfn.XMATCH(W$31,'movie-row'!$A$1:$Z$1),0)</f>
        <v>5</v>
      </c>
      <c r="X78" s="18" cm="1">
        <f t="array" ref="X78">VLOOKUP($A78,'movie-row'!$A$2:$Z$101,_xlfn.XMATCH(X$31,'movie-row'!$A$1:$Z$1),0)</f>
        <v>0</v>
      </c>
      <c r="Y78" s="18" cm="1">
        <f t="array" ref="Y78">VLOOKUP($A78,'movie-row'!$A$2:$Z$101,_xlfn.XMATCH(Y$31,'movie-row'!$A$1:$Z$1),0)</f>
        <v>3</v>
      </c>
      <c r="Z78" s="18" cm="1">
        <f t="array" ref="Z78">VLOOKUP($A78,'movie-row'!$A$2:$Z$101,_xlfn.XMATCH(Z$31,'movie-row'!$A$1:$Z$1),0)</f>
        <v>0</v>
      </c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B78" s="34"/>
      <c r="BC78" s="18"/>
      <c r="BD78" s="18"/>
      <c r="BE78" s="18"/>
      <c r="BF78" s="18"/>
      <c r="BG78" s="27"/>
      <c r="BH78" s="18"/>
      <c r="BI78" s="18"/>
      <c r="BJ78" s="18"/>
      <c r="BK78" s="18"/>
      <c r="BL78" s="18"/>
      <c r="BM78" s="18"/>
      <c r="BN78" s="18"/>
      <c r="BO78" s="18"/>
      <c r="BP78" s="27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</row>
    <row r="79" spans="1:81">
      <c r="A79" s="5" t="str">
        <f t="shared" si="6"/>
        <v>38: Eternal Sunshine of the Spotless Mind (2004)</v>
      </c>
      <c r="B79" s="18" cm="1">
        <f t="array" ref="B79">VLOOKUP($A79,'movie-row'!$A$2:$Z$101,_xlfn.XMATCH(B$32,'movie-row'!$A$1:$Z$1),0)</f>
        <v>0</v>
      </c>
      <c r="C79" s="18" cm="1">
        <f t="array" ref="C79">VLOOKUP($A79,'movie-row'!$A$2:$Z$101,_xlfn.XMATCH(C$32,'movie-row'!$A$1:$Z$1),0)</f>
        <v>3</v>
      </c>
      <c r="D79" s="18" cm="1">
        <f t="array" ref="D79">VLOOKUP($A79,'movie-row'!$A$2:$Z$101,_xlfn.XMATCH(D$32,'movie-row'!$A$1:$Z$1),0)</f>
        <v>0</v>
      </c>
      <c r="E79" s="18" cm="1">
        <f t="array" ref="E79">VLOOKUP($A79,'movie-row'!$A$2:$Z$101,_xlfn.XMATCH(E$32,'movie-row'!$A$1:$Z$1),0)</f>
        <v>0</v>
      </c>
      <c r="F79" s="27" cm="1">
        <f t="array" ref="F79">VLOOKUP($A79,'movie-row'!$A$2:$Z$101,_xlfn.XMATCH(F$32,'movie-row'!$A$1:$Z$1),0)</f>
        <v>0</v>
      </c>
      <c r="G79" s="18" cm="1">
        <f t="array" ref="G79">VLOOKUP($A79,'movie-row'!$A$2:$Z$101,_xlfn.XMATCH(G$32,'movie-row'!$A$1:$Z$1),0)</f>
        <v>0</v>
      </c>
      <c r="H79" s="18" cm="1">
        <f t="array" ref="H79">VLOOKUP($A79,'movie-row'!$A$2:$Z$101,_xlfn.XMATCH(H$32,'movie-row'!$A$1:$Z$1),0)</f>
        <v>3</v>
      </c>
      <c r="I79" s="18" cm="1">
        <f t="array" ref="I79">VLOOKUP($A79,'movie-row'!$A$2:$Z$101,_xlfn.XMATCH(I$32,'movie-row'!$A$1:$Z$1),0)</f>
        <v>0</v>
      </c>
      <c r="J79" s="18" cm="1">
        <f t="array" ref="J79">VLOOKUP($A79,'movie-row'!$A$2:$Z$101,_xlfn.XMATCH(J$32,'movie-row'!$A$1:$Z$1),0)</f>
        <v>5</v>
      </c>
      <c r="K79" s="18" cm="1">
        <f t="array" ref="K79">VLOOKUP($A79,'movie-row'!$A$2:$Z$101,_xlfn.XMATCH(K$32,'movie-row'!$A$1:$Z$1),0)</f>
        <v>3</v>
      </c>
      <c r="L79" s="18" cm="1">
        <f t="array" ref="L79">VLOOKUP($A79,'movie-row'!$A$2:$Z$101,_xlfn.XMATCH(L$32,'movie-row'!$A$1:$Z$1),0)</f>
        <v>5</v>
      </c>
      <c r="M79" s="18" cm="1">
        <f t="array" ref="M79">VLOOKUP($A79,'movie-row'!$A$2:$Z$101,_xlfn.XMATCH(M$32,'movie-row'!$A$1:$Z$1),0)</f>
        <v>5</v>
      </c>
      <c r="N79" s="18" cm="1">
        <f t="array" ref="N79">VLOOKUP($A79,'movie-row'!$A$2:$Z$101,_xlfn.XMATCH(N$32,'movie-row'!$A$1:$Z$1),0)</f>
        <v>0</v>
      </c>
      <c r="O79" s="27" cm="1">
        <f t="array" ref="O79">VLOOKUP($A79,'movie-row'!$A$2:$Z$101,_xlfn.XMATCH(O$32,'movie-row'!$A$1:$Z$1),0)</f>
        <v>4</v>
      </c>
      <c r="P79" s="18" cm="1">
        <f t="array" ref="P79">VLOOKUP($A79,'movie-row'!$A$2:$Z$101,_xlfn.XMATCH(P$32,'movie-row'!$A$1:$Z$1),0)</f>
        <v>3</v>
      </c>
      <c r="Q79" s="18" cm="1">
        <f t="array" ref="Q79">VLOOKUP($A79,'movie-row'!$A$2:$Z$101,_xlfn.XMATCH(Q$32,'movie-row'!$A$1:$Z$1),0)</f>
        <v>5</v>
      </c>
      <c r="R79" s="18" cm="1">
        <f t="array" ref="R79">VLOOKUP($A79,'movie-row'!$A$2:$Z$101,_xlfn.XMATCH(R$32,'movie-row'!$A$1:$Z$1),0)</f>
        <v>0</v>
      </c>
      <c r="S79" s="18" cm="1">
        <f t="array" ref="S79">VLOOKUP($A79,'movie-row'!$A$2:$Z$101,_xlfn.XMATCH(S$32,'movie-row'!$A$1:$Z$1),0)</f>
        <v>5</v>
      </c>
      <c r="T79" s="18" cm="1">
        <f t="array" ref="T79">VLOOKUP($A79,'movie-row'!$A$2:$Z$101,_xlfn.XMATCH(T$32,'movie-row'!$A$1:$Z$1),0)</f>
        <v>5</v>
      </c>
      <c r="U79" s="18" cm="1">
        <f t="array" ref="U79">VLOOKUP($A79,'movie-row'!$A$2:$Z$101,_xlfn.XMATCH(U$32,'movie-row'!$A$1:$Z$1),0)</f>
        <v>5</v>
      </c>
      <c r="V79" s="18" cm="1">
        <f t="array" ref="V79">VLOOKUP($A79,'movie-row'!$A$2:$Z$101,_xlfn.XMATCH(V$32,'movie-row'!$A$1:$Z$1),0)</f>
        <v>0</v>
      </c>
      <c r="W79" s="18" cm="1">
        <f t="array" ref="W79">VLOOKUP($A79,'movie-row'!$A$2:$Z$101,_xlfn.XMATCH(W$32,'movie-row'!$A$1:$Z$1),0)</f>
        <v>3</v>
      </c>
      <c r="X79" s="18" cm="1">
        <f t="array" ref="X79">VLOOKUP($A79,'movie-row'!$A$2:$Z$101,_xlfn.XMATCH(X$32,'movie-row'!$A$1:$Z$1),0)</f>
        <v>0</v>
      </c>
      <c r="Y79" s="18" cm="1">
        <f t="array" ref="Y79">VLOOKUP($A79,'movie-row'!$A$2:$Z$101,_xlfn.XMATCH(Y$32,'movie-row'!$A$1:$Z$1),0)</f>
        <v>0</v>
      </c>
      <c r="Z79" s="18" cm="1">
        <f t="array" ref="Z79">VLOOKUP($A79,'movie-row'!$A$2:$Z$101,_xlfn.XMATCH(Z$32,'movie-row'!$A$1:$Z$1),0)</f>
        <v>0</v>
      </c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B79" s="34"/>
      <c r="BC79" s="18"/>
      <c r="BD79" s="18"/>
      <c r="BE79" s="18"/>
      <c r="BF79" s="18"/>
      <c r="BG79" s="27"/>
      <c r="BH79" s="18"/>
      <c r="BI79" s="18"/>
      <c r="BJ79" s="18"/>
      <c r="BK79" s="18"/>
      <c r="BL79" s="18"/>
      <c r="BM79" s="18"/>
      <c r="BN79" s="18"/>
      <c r="BO79" s="18"/>
      <c r="BP79" s="27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</row>
    <row r="80" spans="1:81">
      <c r="A80" s="5" t="str">
        <f t="shared" si="6"/>
        <v>38: Eternal Sunshine of the Spotless Mind (2004)</v>
      </c>
      <c r="B80" s="18" cm="1">
        <f t="array" ref="B80">VLOOKUP($A80,'movie-row'!$A$2:$Z$101,_xlfn.XMATCH(B$33,'movie-row'!$A$1:$Z$1),0)</f>
        <v>5</v>
      </c>
      <c r="C80" s="18" cm="1">
        <f t="array" ref="C80">VLOOKUP($A80,'movie-row'!$A$2:$Z$101,_xlfn.XMATCH(C$33,'movie-row'!$A$1:$Z$1),0)</f>
        <v>5</v>
      </c>
      <c r="D80" s="18" cm="1">
        <f t="array" ref="D80">VLOOKUP($A80,'movie-row'!$A$2:$Z$101,_xlfn.XMATCH(D$33,'movie-row'!$A$1:$Z$1),0)</f>
        <v>4</v>
      </c>
      <c r="E80" s="18" cm="1">
        <f t="array" ref="E80">VLOOKUP($A80,'movie-row'!$A$2:$Z$101,_xlfn.XMATCH(E$33,'movie-row'!$A$1:$Z$1),0)</f>
        <v>4</v>
      </c>
      <c r="F80" s="27" cm="1">
        <f t="array" ref="F80">VLOOKUP($A80,'movie-row'!$A$2:$Z$101,_xlfn.XMATCH(F$33,'movie-row'!$A$1:$Z$1),0)</f>
        <v>0</v>
      </c>
      <c r="G80" s="18" cm="1">
        <f t="array" ref="G80">VLOOKUP($A80,'movie-row'!$A$2:$Z$101,_xlfn.XMATCH(G$33,'movie-row'!$A$1:$Z$1),0)</f>
        <v>4</v>
      </c>
      <c r="H80" s="18" cm="1">
        <f t="array" ref="H80">VLOOKUP($A80,'movie-row'!$A$2:$Z$101,_xlfn.XMATCH(H$33,'movie-row'!$A$1:$Z$1),0)</f>
        <v>5</v>
      </c>
      <c r="I80" s="18" cm="1">
        <f t="array" ref="I80">VLOOKUP($A80,'movie-row'!$A$2:$Z$101,_xlfn.XMATCH(I$33,'movie-row'!$A$1:$Z$1),0)</f>
        <v>0</v>
      </c>
      <c r="J80" s="18" cm="1">
        <f t="array" ref="J80">VLOOKUP($A80,'movie-row'!$A$2:$Z$101,_xlfn.XMATCH(J$33,'movie-row'!$A$1:$Z$1),0)</f>
        <v>5</v>
      </c>
      <c r="K80" s="18" cm="1">
        <f t="array" ref="K80">VLOOKUP($A80,'movie-row'!$A$2:$Z$101,_xlfn.XMATCH(K$33,'movie-row'!$A$1:$Z$1),0)</f>
        <v>4</v>
      </c>
      <c r="L80" s="18" cm="1">
        <f t="array" ref="L80">VLOOKUP($A80,'movie-row'!$A$2:$Z$101,_xlfn.XMATCH(L$33,'movie-row'!$A$1:$Z$1),0)</f>
        <v>4</v>
      </c>
      <c r="M80" s="18" cm="1">
        <f t="array" ref="M80">VLOOKUP($A80,'movie-row'!$A$2:$Z$101,_xlfn.XMATCH(M$33,'movie-row'!$A$1:$Z$1),0)</f>
        <v>3</v>
      </c>
      <c r="N80" s="18" cm="1">
        <f t="array" ref="N80">VLOOKUP($A80,'movie-row'!$A$2:$Z$101,_xlfn.XMATCH(N$33,'movie-row'!$A$1:$Z$1),0)</f>
        <v>5</v>
      </c>
      <c r="O80" s="27" cm="1">
        <f t="array" ref="O80">VLOOKUP($A80,'movie-row'!$A$2:$Z$101,_xlfn.XMATCH(O$33,'movie-row'!$A$1:$Z$1),0)</f>
        <v>4</v>
      </c>
      <c r="P80" s="18" cm="1">
        <f t="array" ref="P80">VLOOKUP($A80,'movie-row'!$A$2:$Z$101,_xlfn.XMATCH(P$33,'movie-row'!$A$1:$Z$1),0)</f>
        <v>1.5</v>
      </c>
      <c r="Q80" s="18" cm="1">
        <f t="array" ref="Q80">VLOOKUP($A80,'movie-row'!$A$2:$Z$101,_xlfn.XMATCH(Q$33,'movie-row'!$A$1:$Z$1),0)</f>
        <v>5</v>
      </c>
      <c r="R80" s="18" cm="1">
        <f t="array" ref="R80">VLOOKUP($A80,'movie-row'!$A$2:$Z$101,_xlfn.XMATCH(R$33,'movie-row'!$A$1:$Z$1),0)</f>
        <v>0</v>
      </c>
      <c r="S80" s="18" cm="1">
        <f t="array" ref="S80">VLOOKUP($A80,'movie-row'!$A$2:$Z$101,_xlfn.XMATCH(S$33,'movie-row'!$A$1:$Z$1),0)</f>
        <v>0</v>
      </c>
      <c r="T80" s="18" cm="1">
        <f t="array" ref="T80">VLOOKUP($A80,'movie-row'!$A$2:$Z$101,_xlfn.XMATCH(T$33,'movie-row'!$A$1:$Z$1),0)</f>
        <v>3</v>
      </c>
      <c r="U80" s="18" cm="1">
        <f t="array" ref="U80">VLOOKUP($A80,'movie-row'!$A$2:$Z$101,_xlfn.XMATCH(U$33,'movie-row'!$A$1:$Z$1),0)</f>
        <v>3</v>
      </c>
      <c r="V80" s="18" cm="1">
        <f t="array" ref="V80">VLOOKUP($A80,'movie-row'!$A$2:$Z$101,_xlfn.XMATCH(V$33,'movie-row'!$A$1:$Z$1),0)</f>
        <v>5</v>
      </c>
      <c r="W80" s="18" cm="1">
        <f t="array" ref="W80">VLOOKUP($A80,'movie-row'!$A$2:$Z$101,_xlfn.XMATCH(W$33,'movie-row'!$A$1:$Z$1),0)</f>
        <v>5</v>
      </c>
      <c r="X80" s="18" cm="1">
        <f t="array" ref="X80">VLOOKUP($A80,'movie-row'!$A$2:$Z$101,_xlfn.XMATCH(X$33,'movie-row'!$A$1:$Z$1),0)</f>
        <v>0</v>
      </c>
      <c r="Y80" s="18" cm="1">
        <f t="array" ref="Y80">VLOOKUP($A80,'movie-row'!$A$2:$Z$101,_xlfn.XMATCH(Y$33,'movie-row'!$A$1:$Z$1),0)</f>
        <v>0</v>
      </c>
      <c r="Z80" s="18" cm="1">
        <f t="array" ref="Z80">VLOOKUP($A80,'movie-row'!$A$2:$Z$101,_xlfn.XMATCH(Z$33,'movie-row'!$A$1:$Z$1),0)</f>
        <v>0</v>
      </c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B80" s="34"/>
      <c r="BC80" s="18"/>
      <c r="BD80" s="18"/>
      <c r="BE80" s="18"/>
      <c r="BF80" s="18"/>
      <c r="BG80" s="27"/>
      <c r="BH80" s="18"/>
      <c r="BI80" s="18"/>
      <c r="BJ80" s="18"/>
      <c r="BK80" s="18"/>
      <c r="BL80" s="18"/>
      <c r="BM80" s="18"/>
      <c r="BN80" s="18"/>
      <c r="BO80" s="18"/>
      <c r="BP80" s="27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</row>
    <row r="81" spans="1:81">
      <c r="A81" s="20" t="s">
        <v>7</v>
      </c>
      <c r="B81" s="18" cm="1">
        <f t="array" ref="B81">VLOOKUP($A81,'movie-row'!$A$2:$Z$101,_xlfn.XMATCH(B$29,'movie-row'!$A$1:$Z$1),0)</f>
        <v>0</v>
      </c>
      <c r="C81" s="18" cm="1">
        <f t="array" ref="C81">VLOOKUP($A81,'movie-row'!$A$2:$Z$101,_xlfn.XMATCH(C$29,'movie-row'!$A$1:$Z$1),0)</f>
        <v>0</v>
      </c>
      <c r="D81" s="18" cm="1">
        <f t="array" ref="D81">VLOOKUP($A81,'movie-row'!$A$2:$Z$101,_xlfn.XMATCH(D$29,'movie-row'!$A$1:$Z$1),0)</f>
        <v>4</v>
      </c>
      <c r="E81" s="18" cm="1">
        <f t="array" ref="E81">VLOOKUP($A81,'movie-row'!$A$2:$Z$101,_xlfn.XMATCH(E$29,'movie-row'!$A$1:$Z$1),0)</f>
        <v>0</v>
      </c>
      <c r="F81" s="27" cm="1">
        <f t="array" ref="F81">VLOOKUP($A81,'movie-row'!$A$2:$Z$101,_xlfn.XMATCH(F$29,'movie-row'!$A$1:$Z$1),0)</f>
        <v>4</v>
      </c>
      <c r="G81" s="18" cm="1">
        <f t="array" ref="G81">VLOOKUP($A81,'movie-row'!$A$2:$Z$101,_xlfn.XMATCH(G$29,'movie-row'!$A$1:$Z$1),0)</f>
        <v>0</v>
      </c>
      <c r="H81" s="18" cm="1">
        <f t="array" ref="H81">VLOOKUP($A81,'movie-row'!$A$2:$Z$101,_xlfn.XMATCH(H$29,'movie-row'!$A$1:$Z$1),0)</f>
        <v>0</v>
      </c>
      <c r="I81" s="18" cm="1">
        <f t="array" ref="I81">VLOOKUP($A81,'movie-row'!$A$2:$Z$101,_xlfn.XMATCH(I$29,'movie-row'!$A$1:$Z$1),0)</f>
        <v>0</v>
      </c>
      <c r="J81" s="18" cm="1">
        <f t="array" ref="J81">VLOOKUP($A81,'movie-row'!$A$2:$Z$101,_xlfn.XMATCH(J$29,'movie-row'!$A$1:$Z$1),0)</f>
        <v>0</v>
      </c>
      <c r="K81" s="18" cm="1">
        <f t="array" ref="K81">VLOOKUP($A81,'movie-row'!$A$2:$Z$101,_xlfn.XMATCH(K$29,'movie-row'!$A$1:$Z$1),0)</f>
        <v>0</v>
      </c>
      <c r="L81" s="18" cm="1">
        <f t="array" ref="L81">VLOOKUP($A81,'movie-row'!$A$2:$Z$101,_xlfn.XMATCH(L$29,'movie-row'!$A$1:$Z$1),0)</f>
        <v>2.5</v>
      </c>
      <c r="M81" s="18" cm="1">
        <f t="array" ref="M81">VLOOKUP($A81,'movie-row'!$A$2:$Z$101,_xlfn.XMATCH(M$29,'movie-row'!$A$1:$Z$1),0)</f>
        <v>0</v>
      </c>
      <c r="N81" s="18" cm="1">
        <f t="array" ref="N81">VLOOKUP($A81,'movie-row'!$A$2:$Z$101,_xlfn.XMATCH(N$29,'movie-row'!$A$1:$Z$1),0)</f>
        <v>4</v>
      </c>
      <c r="O81" s="27" cm="1">
        <f t="array" ref="O81">VLOOKUP($A81,'movie-row'!$A$2:$Z$101,_xlfn.XMATCH(O$29,'movie-row'!$A$1:$Z$1),0)</f>
        <v>0</v>
      </c>
      <c r="P81" s="18" cm="1">
        <f t="array" ref="P81">VLOOKUP($A81,'movie-row'!$A$2:$Z$101,_xlfn.XMATCH(P$29,'movie-row'!$A$1:$Z$1),0)</f>
        <v>3</v>
      </c>
      <c r="Q81" s="18" cm="1">
        <f t="array" ref="Q81">VLOOKUP($A81,'movie-row'!$A$2:$Z$101,_xlfn.XMATCH(Q$29,'movie-row'!$A$1:$Z$1),0)</f>
        <v>0</v>
      </c>
      <c r="R81" s="18" cm="1">
        <f t="array" ref="R81">VLOOKUP($A81,'movie-row'!$A$2:$Z$101,_xlfn.XMATCH(R$29,'movie-row'!$A$1:$Z$1),0)</f>
        <v>0</v>
      </c>
      <c r="S81" s="18" cm="1">
        <f t="array" ref="S81">VLOOKUP($A81,'movie-row'!$A$2:$Z$101,_xlfn.XMATCH(S$29,'movie-row'!$A$1:$Z$1),0)</f>
        <v>0</v>
      </c>
      <c r="T81" s="18" cm="1">
        <f t="array" ref="T81">VLOOKUP($A81,'movie-row'!$A$2:$Z$101,_xlfn.XMATCH(T$29,'movie-row'!$A$1:$Z$1),0)</f>
        <v>0</v>
      </c>
      <c r="U81" s="18" cm="1">
        <f t="array" ref="U81">VLOOKUP($A81,'movie-row'!$A$2:$Z$101,_xlfn.XMATCH(U$29,'movie-row'!$A$1:$Z$1),0)</f>
        <v>4</v>
      </c>
      <c r="V81" s="18" cm="1">
        <f t="array" ref="V81">VLOOKUP($A81,'movie-row'!$A$2:$Z$101,_xlfn.XMATCH(V$29,'movie-row'!$A$1:$Z$1),0)</f>
        <v>4</v>
      </c>
      <c r="W81" s="18" cm="1">
        <f t="array" ref="W81">VLOOKUP($A81,'movie-row'!$A$2:$Z$101,_xlfn.XMATCH(W$29,'movie-row'!$A$1:$Z$1),0)</f>
        <v>0</v>
      </c>
      <c r="X81" s="18" cm="1">
        <f t="array" ref="X81">VLOOKUP($A81,'movie-row'!$A$2:$Z$101,_xlfn.XMATCH(X$29,'movie-row'!$A$1:$Z$1),0)</f>
        <v>0</v>
      </c>
      <c r="Y81" s="18" cm="1">
        <f t="array" ref="Y81">VLOOKUP($A81,'movie-row'!$A$2:$Z$101,_xlfn.XMATCH(Y$29,'movie-row'!$A$1:$Z$1),0)</f>
        <v>0</v>
      </c>
      <c r="Z81" s="18" cm="1">
        <f t="array" ref="Z81">VLOOKUP($A81,'movie-row'!$A$2:$Z$101,_xlfn.XMATCH(Z$29,'movie-row'!$A$1:$Z$1),0)</f>
        <v>0</v>
      </c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B81" s="34"/>
      <c r="BC81" s="18"/>
      <c r="BD81" s="18"/>
      <c r="BE81" s="18"/>
      <c r="BF81" s="18"/>
      <c r="BG81" s="27"/>
      <c r="BH81" s="18"/>
      <c r="BI81" s="18"/>
      <c r="BJ81" s="18"/>
      <c r="BK81" s="18"/>
      <c r="BL81" s="18"/>
      <c r="BM81" s="18"/>
      <c r="BN81" s="18"/>
      <c r="BO81" s="18"/>
      <c r="BP81" s="27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</row>
    <row r="82" spans="1:81">
      <c r="A82" s="5" t="str">
        <f t="shared" ref="A82:A85" si="7">A81</f>
        <v>63: Twelve Monkeys (a.k.a. 12 Monkeys) (1995)</v>
      </c>
      <c r="B82" s="18" cm="1">
        <f t="array" ref="B82">VLOOKUP($A82,'movie-row'!$A$2:$Z$101,_xlfn.XMATCH(B$30,'movie-row'!$A$1:$Z$1),0)</f>
        <v>0</v>
      </c>
      <c r="C82" s="18" cm="1">
        <f t="array" ref="C82">VLOOKUP($A82,'movie-row'!$A$2:$Z$101,_xlfn.XMATCH(C$30,'movie-row'!$A$1:$Z$1),0)</f>
        <v>0</v>
      </c>
      <c r="D82" s="18" cm="1">
        <f t="array" ref="D82">VLOOKUP($A82,'movie-row'!$A$2:$Z$101,_xlfn.XMATCH(D$30,'movie-row'!$A$1:$Z$1),0)</f>
        <v>4</v>
      </c>
      <c r="E82" s="18" cm="1">
        <f t="array" ref="E82">VLOOKUP($A82,'movie-row'!$A$2:$Z$101,_xlfn.XMATCH(E$30,'movie-row'!$A$1:$Z$1),0)</f>
        <v>0</v>
      </c>
      <c r="F82" s="27" cm="1">
        <f t="array" ref="F82">VLOOKUP($A82,'movie-row'!$A$2:$Z$101,_xlfn.XMATCH(F$30,'movie-row'!$A$1:$Z$1),0)</f>
        <v>4</v>
      </c>
      <c r="G82" s="18" cm="1">
        <f t="array" ref="G82">VLOOKUP($A82,'movie-row'!$A$2:$Z$101,_xlfn.XMATCH(G$30,'movie-row'!$A$1:$Z$1),0)</f>
        <v>0</v>
      </c>
      <c r="H82" s="18" cm="1">
        <f t="array" ref="H82">VLOOKUP($A82,'movie-row'!$A$2:$Z$101,_xlfn.XMATCH(H$30,'movie-row'!$A$1:$Z$1),0)</f>
        <v>0</v>
      </c>
      <c r="I82" s="18" cm="1">
        <f t="array" ref="I82">VLOOKUP($A82,'movie-row'!$A$2:$Z$101,_xlfn.XMATCH(I$30,'movie-row'!$A$1:$Z$1),0)</f>
        <v>0</v>
      </c>
      <c r="J82" s="18" cm="1">
        <f t="array" ref="J82">VLOOKUP($A82,'movie-row'!$A$2:$Z$101,_xlfn.XMATCH(J$30,'movie-row'!$A$1:$Z$1),0)</f>
        <v>0</v>
      </c>
      <c r="K82" s="18" cm="1">
        <f t="array" ref="K82">VLOOKUP($A82,'movie-row'!$A$2:$Z$101,_xlfn.XMATCH(K$30,'movie-row'!$A$1:$Z$1),0)</f>
        <v>0</v>
      </c>
      <c r="L82" s="18" cm="1">
        <f t="array" ref="L82">VLOOKUP($A82,'movie-row'!$A$2:$Z$101,_xlfn.XMATCH(L$30,'movie-row'!$A$1:$Z$1),0)</f>
        <v>0</v>
      </c>
      <c r="M82" s="18" cm="1">
        <f t="array" ref="M82">VLOOKUP($A82,'movie-row'!$A$2:$Z$101,_xlfn.XMATCH(M$30,'movie-row'!$A$1:$Z$1),0)</f>
        <v>4</v>
      </c>
      <c r="N82" s="18" cm="1">
        <f t="array" ref="N82">VLOOKUP($A82,'movie-row'!$A$2:$Z$101,_xlfn.XMATCH(N$30,'movie-row'!$A$1:$Z$1),0)</f>
        <v>0</v>
      </c>
      <c r="O82" s="27" cm="1">
        <f t="array" ref="O82">VLOOKUP($A82,'movie-row'!$A$2:$Z$101,_xlfn.XMATCH(O$30,'movie-row'!$A$1:$Z$1),0)</f>
        <v>3</v>
      </c>
      <c r="P82" s="18" cm="1">
        <f t="array" ref="P82">VLOOKUP($A82,'movie-row'!$A$2:$Z$101,_xlfn.XMATCH(P$30,'movie-row'!$A$1:$Z$1),0)</f>
        <v>0</v>
      </c>
      <c r="Q82" s="18" cm="1">
        <f t="array" ref="Q82">VLOOKUP($A82,'movie-row'!$A$2:$Z$101,_xlfn.XMATCH(Q$30,'movie-row'!$A$1:$Z$1),0)</f>
        <v>3</v>
      </c>
      <c r="R82" s="18" cm="1">
        <f t="array" ref="R82">VLOOKUP($A82,'movie-row'!$A$2:$Z$101,_xlfn.XMATCH(R$30,'movie-row'!$A$1:$Z$1),0)</f>
        <v>0</v>
      </c>
      <c r="S82" s="18" cm="1">
        <f t="array" ref="S82">VLOOKUP($A82,'movie-row'!$A$2:$Z$101,_xlfn.XMATCH(S$30,'movie-row'!$A$1:$Z$1),0)</f>
        <v>0</v>
      </c>
      <c r="T82" s="18" cm="1">
        <f t="array" ref="T82">VLOOKUP($A82,'movie-row'!$A$2:$Z$101,_xlfn.XMATCH(T$30,'movie-row'!$A$1:$Z$1),0)</f>
        <v>0</v>
      </c>
      <c r="U82" s="18" cm="1">
        <f t="array" ref="U82">VLOOKUP($A82,'movie-row'!$A$2:$Z$101,_xlfn.XMATCH(U$30,'movie-row'!$A$1:$Z$1),0)</f>
        <v>0</v>
      </c>
      <c r="V82" s="18" cm="1">
        <f t="array" ref="V82">VLOOKUP($A82,'movie-row'!$A$2:$Z$101,_xlfn.XMATCH(V$30,'movie-row'!$A$1:$Z$1),0)</f>
        <v>0</v>
      </c>
      <c r="W82" s="18" cm="1">
        <f t="array" ref="W82">VLOOKUP($A82,'movie-row'!$A$2:$Z$101,_xlfn.XMATCH(W$30,'movie-row'!$A$1:$Z$1),0)</f>
        <v>0</v>
      </c>
      <c r="X82" s="18" cm="1">
        <f t="array" ref="X82">VLOOKUP($A82,'movie-row'!$A$2:$Z$101,_xlfn.XMATCH(X$30,'movie-row'!$A$1:$Z$1),0)</f>
        <v>4</v>
      </c>
      <c r="Y82" s="18" cm="1">
        <f t="array" ref="Y82">VLOOKUP($A82,'movie-row'!$A$2:$Z$101,_xlfn.XMATCH(Y$30,'movie-row'!$A$1:$Z$1),0)</f>
        <v>0</v>
      </c>
      <c r="Z82" s="18" cm="1">
        <f t="array" ref="Z82">VLOOKUP($A82,'movie-row'!$A$2:$Z$101,_xlfn.XMATCH(Z$30,'movie-row'!$A$1:$Z$1),0)</f>
        <v>3</v>
      </c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B82" s="34"/>
      <c r="BC82" s="18"/>
      <c r="BD82" s="18"/>
      <c r="BE82" s="18"/>
      <c r="BF82" s="18"/>
      <c r="BG82" s="27"/>
      <c r="BH82" s="18"/>
      <c r="BI82" s="18"/>
      <c r="BJ82" s="18"/>
      <c r="BK82" s="18"/>
      <c r="BL82" s="18"/>
      <c r="BM82" s="18"/>
      <c r="BN82" s="18"/>
      <c r="BO82" s="18"/>
      <c r="BP82" s="27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</row>
    <row r="83" spans="1:81">
      <c r="A83" s="5" t="str">
        <f t="shared" si="7"/>
        <v>63: Twelve Monkeys (a.k.a. 12 Monkeys) (1995)</v>
      </c>
      <c r="B83" s="18" cm="1">
        <f t="array" ref="B83">VLOOKUP($A83,'movie-row'!$A$2:$Z$101,_xlfn.XMATCH(B$31,'movie-row'!$A$1:$Z$1),0)</f>
        <v>4</v>
      </c>
      <c r="C83" s="18" cm="1">
        <f t="array" ref="C83">VLOOKUP($A83,'movie-row'!$A$2:$Z$101,_xlfn.XMATCH(C$31,'movie-row'!$A$1:$Z$1),0)</f>
        <v>4</v>
      </c>
      <c r="D83" s="18" cm="1">
        <f t="array" ref="D83">VLOOKUP($A83,'movie-row'!$A$2:$Z$101,_xlfn.XMATCH(D$31,'movie-row'!$A$1:$Z$1),0)</f>
        <v>4</v>
      </c>
      <c r="E83" s="18" cm="1">
        <f t="array" ref="E83">VLOOKUP($A83,'movie-row'!$A$2:$Z$101,_xlfn.XMATCH(E$31,'movie-row'!$A$1:$Z$1),0)</f>
        <v>0</v>
      </c>
      <c r="F83" s="27" cm="1">
        <f t="array" ref="F83">VLOOKUP($A83,'movie-row'!$A$2:$Z$101,_xlfn.XMATCH(F$31,'movie-row'!$A$1:$Z$1),0)</f>
        <v>3.5</v>
      </c>
      <c r="G83" s="18" cm="1">
        <f t="array" ref="G83">VLOOKUP($A83,'movie-row'!$A$2:$Z$101,_xlfn.XMATCH(G$31,'movie-row'!$A$1:$Z$1),0)</f>
        <v>0</v>
      </c>
      <c r="H83" s="18" cm="1">
        <f t="array" ref="H83">VLOOKUP($A83,'movie-row'!$A$2:$Z$101,_xlfn.XMATCH(H$31,'movie-row'!$A$1:$Z$1),0)</f>
        <v>0</v>
      </c>
      <c r="I83" s="18" cm="1">
        <f t="array" ref="I83">VLOOKUP($A83,'movie-row'!$A$2:$Z$101,_xlfn.XMATCH(I$31,'movie-row'!$A$1:$Z$1),0)</f>
        <v>0</v>
      </c>
      <c r="J83" s="18" cm="1">
        <f t="array" ref="J83">VLOOKUP($A83,'movie-row'!$A$2:$Z$101,_xlfn.XMATCH(J$31,'movie-row'!$A$1:$Z$1),0)</f>
        <v>4</v>
      </c>
      <c r="K83" s="18" cm="1">
        <f t="array" ref="K83">VLOOKUP($A83,'movie-row'!$A$2:$Z$101,_xlfn.XMATCH(K$31,'movie-row'!$A$1:$Z$1),0)</f>
        <v>0</v>
      </c>
      <c r="L83" s="18" cm="1">
        <f t="array" ref="L83">VLOOKUP($A83,'movie-row'!$A$2:$Z$101,_xlfn.XMATCH(L$31,'movie-row'!$A$1:$Z$1),0)</f>
        <v>0</v>
      </c>
      <c r="M83" s="18" cm="1">
        <f t="array" ref="M83">VLOOKUP($A83,'movie-row'!$A$2:$Z$101,_xlfn.XMATCH(M$31,'movie-row'!$A$1:$Z$1),0)</f>
        <v>0</v>
      </c>
      <c r="N83" s="18" cm="1">
        <f t="array" ref="N83">VLOOKUP($A83,'movie-row'!$A$2:$Z$101,_xlfn.XMATCH(N$31,'movie-row'!$A$1:$Z$1),0)</f>
        <v>0</v>
      </c>
      <c r="O83" s="27" cm="1">
        <f t="array" ref="O83">VLOOKUP($A83,'movie-row'!$A$2:$Z$101,_xlfn.XMATCH(O$31,'movie-row'!$A$1:$Z$1),0)</f>
        <v>4</v>
      </c>
      <c r="P83" s="18" cm="1">
        <f t="array" ref="P83">VLOOKUP($A83,'movie-row'!$A$2:$Z$101,_xlfn.XMATCH(P$31,'movie-row'!$A$1:$Z$1),0)</f>
        <v>0</v>
      </c>
      <c r="Q83" s="18" cm="1">
        <f t="array" ref="Q83">VLOOKUP($A83,'movie-row'!$A$2:$Z$101,_xlfn.XMATCH(Q$31,'movie-row'!$A$1:$Z$1),0)</f>
        <v>3.5</v>
      </c>
      <c r="R83" s="18" cm="1">
        <f t="array" ref="R83">VLOOKUP($A83,'movie-row'!$A$2:$Z$101,_xlfn.XMATCH(R$31,'movie-row'!$A$1:$Z$1),0)</f>
        <v>0</v>
      </c>
      <c r="S83" s="18" cm="1">
        <f t="array" ref="S83">VLOOKUP($A83,'movie-row'!$A$2:$Z$101,_xlfn.XMATCH(S$31,'movie-row'!$A$1:$Z$1),0)</f>
        <v>3</v>
      </c>
      <c r="T83" s="18" cm="1">
        <f t="array" ref="T83">VLOOKUP($A83,'movie-row'!$A$2:$Z$101,_xlfn.XMATCH(T$31,'movie-row'!$A$1:$Z$1),0)</f>
        <v>0</v>
      </c>
      <c r="U83" s="18" cm="1">
        <f t="array" ref="U83">VLOOKUP($A83,'movie-row'!$A$2:$Z$101,_xlfn.XMATCH(U$31,'movie-row'!$A$1:$Z$1),0)</f>
        <v>0</v>
      </c>
      <c r="V83" s="18" cm="1">
        <f t="array" ref="V83">VLOOKUP($A83,'movie-row'!$A$2:$Z$101,_xlfn.XMATCH(V$31,'movie-row'!$A$1:$Z$1),0)</f>
        <v>0</v>
      </c>
      <c r="W83" s="18" cm="1">
        <f t="array" ref="W83">VLOOKUP($A83,'movie-row'!$A$2:$Z$101,_xlfn.XMATCH(W$31,'movie-row'!$A$1:$Z$1),0)</f>
        <v>2</v>
      </c>
      <c r="X83" s="18" cm="1">
        <f t="array" ref="X83">VLOOKUP($A83,'movie-row'!$A$2:$Z$101,_xlfn.XMATCH(X$31,'movie-row'!$A$1:$Z$1),0)</f>
        <v>0</v>
      </c>
      <c r="Y83" s="18" cm="1">
        <f t="array" ref="Y83">VLOOKUP($A83,'movie-row'!$A$2:$Z$101,_xlfn.XMATCH(Y$31,'movie-row'!$A$1:$Z$1),0)</f>
        <v>3.5</v>
      </c>
      <c r="Z83" s="18" cm="1">
        <f t="array" ref="Z83">VLOOKUP($A83,'movie-row'!$A$2:$Z$101,_xlfn.XMATCH(Z$31,'movie-row'!$A$1:$Z$1),0)</f>
        <v>0</v>
      </c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B83" s="34"/>
      <c r="BC83" s="18"/>
      <c r="BD83" s="18"/>
      <c r="BE83" s="18"/>
      <c r="BF83" s="18"/>
      <c r="BG83" s="27"/>
      <c r="BH83" s="18"/>
      <c r="BI83" s="18"/>
      <c r="BJ83" s="18"/>
      <c r="BK83" s="18"/>
      <c r="BL83" s="18"/>
      <c r="BM83" s="18"/>
      <c r="BN83" s="18"/>
      <c r="BO83" s="18"/>
      <c r="BP83" s="27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</row>
    <row r="84" spans="1:81">
      <c r="A84" s="5" t="str">
        <f t="shared" si="7"/>
        <v>63: Twelve Monkeys (a.k.a. 12 Monkeys) (1995)</v>
      </c>
      <c r="B84" s="18" cm="1">
        <f t="array" ref="B84">VLOOKUP($A84,'movie-row'!$A$2:$Z$101,_xlfn.XMATCH(B$32,'movie-row'!$A$1:$Z$1),0)</f>
        <v>4</v>
      </c>
      <c r="C84" s="18" cm="1">
        <f t="array" ref="C84">VLOOKUP($A84,'movie-row'!$A$2:$Z$101,_xlfn.XMATCH(C$32,'movie-row'!$A$1:$Z$1),0)</f>
        <v>2</v>
      </c>
      <c r="D84" s="18" cm="1">
        <f t="array" ref="D84">VLOOKUP($A84,'movie-row'!$A$2:$Z$101,_xlfn.XMATCH(D$32,'movie-row'!$A$1:$Z$1),0)</f>
        <v>0</v>
      </c>
      <c r="E84" s="18" cm="1">
        <f t="array" ref="E84">VLOOKUP($A84,'movie-row'!$A$2:$Z$101,_xlfn.XMATCH(E$32,'movie-row'!$A$1:$Z$1),0)</f>
        <v>0</v>
      </c>
      <c r="F84" s="27" cm="1">
        <f t="array" ref="F84">VLOOKUP($A84,'movie-row'!$A$2:$Z$101,_xlfn.XMATCH(F$32,'movie-row'!$A$1:$Z$1),0)</f>
        <v>0</v>
      </c>
      <c r="G84" s="18" cm="1">
        <f t="array" ref="G84">VLOOKUP($A84,'movie-row'!$A$2:$Z$101,_xlfn.XMATCH(G$32,'movie-row'!$A$1:$Z$1),0)</f>
        <v>4</v>
      </c>
      <c r="H84" s="18" cm="1">
        <f t="array" ref="H84">VLOOKUP($A84,'movie-row'!$A$2:$Z$101,_xlfn.XMATCH(H$32,'movie-row'!$A$1:$Z$1),0)</f>
        <v>2</v>
      </c>
      <c r="I84" s="18" cm="1">
        <f t="array" ref="I84">VLOOKUP($A84,'movie-row'!$A$2:$Z$101,_xlfn.XMATCH(I$32,'movie-row'!$A$1:$Z$1),0)</f>
        <v>5</v>
      </c>
      <c r="J84" s="18" cm="1">
        <f t="array" ref="J84">VLOOKUP($A84,'movie-row'!$A$2:$Z$101,_xlfn.XMATCH(J$32,'movie-row'!$A$1:$Z$1),0)</f>
        <v>0</v>
      </c>
      <c r="K84" s="18" cm="1">
        <f t="array" ref="K84">VLOOKUP($A84,'movie-row'!$A$2:$Z$101,_xlfn.XMATCH(K$32,'movie-row'!$A$1:$Z$1),0)</f>
        <v>0</v>
      </c>
      <c r="L84" s="18" cm="1">
        <f t="array" ref="L84">VLOOKUP($A84,'movie-row'!$A$2:$Z$101,_xlfn.XMATCH(L$32,'movie-row'!$A$1:$Z$1),0)</f>
        <v>0</v>
      </c>
      <c r="M84" s="18" cm="1">
        <f t="array" ref="M84">VLOOKUP($A84,'movie-row'!$A$2:$Z$101,_xlfn.XMATCH(M$32,'movie-row'!$A$1:$Z$1),0)</f>
        <v>2</v>
      </c>
      <c r="N84" s="18" cm="1">
        <f t="array" ref="N84">VLOOKUP($A84,'movie-row'!$A$2:$Z$101,_xlfn.XMATCH(N$32,'movie-row'!$A$1:$Z$1),0)</f>
        <v>0</v>
      </c>
      <c r="O84" s="27" cm="1">
        <f t="array" ref="O84">VLOOKUP($A84,'movie-row'!$A$2:$Z$101,_xlfn.XMATCH(O$32,'movie-row'!$A$1:$Z$1),0)</f>
        <v>0</v>
      </c>
      <c r="P84" s="18" cm="1">
        <f t="array" ref="P84">VLOOKUP($A84,'movie-row'!$A$2:$Z$101,_xlfn.XMATCH(P$32,'movie-row'!$A$1:$Z$1),0)</f>
        <v>3.5</v>
      </c>
      <c r="Q84" s="18" cm="1">
        <f t="array" ref="Q84">VLOOKUP($A84,'movie-row'!$A$2:$Z$101,_xlfn.XMATCH(Q$32,'movie-row'!$A$1:$Z$1),0)</f>
        <v>4</v>
      </c>
      <c r="R84" s="18" cm="1">
        <f t="array" ref="R84">VLOOKUP($A84,'movie-row'!$A$2:$Z$101,_xlfn.XMATCH(R$32,'movie-row'!$A$1:$Z$1),0)</f>
        <v>4</v>
      </c>
      <c r="S84" s="18" cm="1">
        <f t="array" ref="S84">VLOOKUP($A84,'movie-row'!$A$2:$Z$101,_xlfn.XMATCH(S$32,'movie-row'!$A$1:$Z$1),0)</f>
        <v>0</v>
      </c>
      <c r="T84" s="18" cm="1">
        <f t="array" ref="T84">VLOOKUP($A84,'movie-row'!$A$2:$Z$101,_xlfn.XMATCH(T$32,'movie-row'!$A$1:$Z$1),0)</f>
        <v>4</v>
      </c>
      <c r="U84" s="18" cm="1">
        <f t="array" ref="U84">VLOOKUP($A84,'movie-row'!$A$2:$Z$101,_xlfn.XMATCH(U$32,'movie-row'!$A$1:$Z$1),0)</f>
        <v>3</v>
      </c>
      <c r="V84" s="18" cm="1">
        <f t="array" ref="V84">VLOOKUP($A84,'movie-row'!$A$2:$Z$101,_xlfn.XMATCH(V$32,'movie-row'!$A$1:$Z$1),0)</f>
        <v>0</v>
      </c>
      <c r="W84" s="18" cm="1">
        <f t="array" ref="W84">VLOOKUP($A84,'movie-row'!$A$2:$Z$101,_xlfn.XMATCH(W$32,'movie-row'!$A$1:$Z$1),0)</f>
        <v>2</v>
      </c>
      <c r="X84" s="18" cm="1">
        <f t="array" ref="X84">VLOOKUP($A84,'movie-row'!$A$2:$Z$101,_xlfn.XMATCH(X$32,'movie-row'!$A$1:$Z$1),0)</f>
        <v>4</v>
      </c>
      <c r="Y84" s="18" cm="1">
        <f t="array" ref="Y84">VLOOKUP($A84,'movie-row'!$A$2:$Z$101,_xlfn.XMATCH(Y$32,'movie-row'!$A$1:$Z$1),0)</f>
        <v>0</v>
      </c>
      <c r="Z84" s="18" cm="1">
        <f t="array" ref="Z84">VLOOKUP($A84,'movie-row'!$A$2:$Z$101,_xlfn.XMATCH(Z$32,'movie-row'!$A$1:$Z$1),0)</f>
        <v>4</v>
      </c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B84" s="34"/>
      <c r="BC84" s="18"/>
      <c r="BD84" s="18"/>
      <c r="BE84" s="18"/>
      <c r="BF84" s="18"/>
      <c r="BG84" s="27"/>
      <c r="BH84" s="18"/>
      <c r="BI84" s="18"/>
      <c r="BJ84" s="18"/>
      <c r="BK84" s="18"/>
      <c r="BL84" s="18"/>
      <c r="BM84" s="18"/>
      <c r="BN84" s="18"/>
      <c r="BO84" s="18"/>
      <c r="BP84" s="27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</row>
    <row r="85" spans="1:81">
      <c r="A85" s="5" t="str">
        <f t="shared" si="7"/>
        <v>63: Twelve Monkeys (a.k.a. 12 Monkeys) (1995)</v>
      </c>
      <c r="B85" s="18" cm="1">
        <f t="array" ref="B85">VLOOKUP($A85,'movie-row'!$A$2:$Z$101,_xlfn.XMATCH(B$33,'movie-row'!$A$1:$Z$1),0)</f>
        <v>0</v>
      </c>
      <c r="C85" s="18" cm="1">
        <f t="array" ref="C85">VLOOKUP($A85,'movie-row'!$A$2:$Z$101,_xlfn.XMATCH(C$33,'movie-row'!$A$1:$Z$1),0)</f>
        <v>0</v>
      </c>
      <c r="D85" s="18" cm="1">
        <f t="array" ref="D85">VLOOKUP($A85,'movie-row'!$A$2:$Z$101,_xlfn.XMATCH(D$33,'movie-row'!$A$1:$Z$1),0)</f>
        <v>3.5</v>
      </c>
      <c r="E85" s="18" cm="1">
        <f t="array" ref="E85">VLOOKUP($A85,'movie-row'!$A$2:$Z$101,_xlfn.XMATCH(E$33,'movie-row'!$A$1:$Z$1),0)</f>
        <v>0</v>
      </c>
      <c r="F85" s="27" cm="1">
        <f t="array" ref="F85">VLOOKUP($A85,'movie-row'!$A$2:$Z$101,_xlfn.XMATCH(F$33,'movie-row'!$A$1:$Z$1),0)</f>
        <v>5</v>
      </c>
      <c r="G85" s="18" cm="1">
        <f t="array" ref="G85">VLOOKUP($A85,'movie-row'!$A$2:$Z$101,_xlfn.XMATCH(G$33,'movie-row'!$A$1:$Z$1),0)</f>
        <v>3.5</v>
      </c>
      <c r="H85" s="18" cm="1">
        <f t="array" ref="H85">VLOOKUP($A85,'movie-row'!$A$2:$Z$101,_xlfn.XMATCH(H$33,'movie-row'!$A$1:$Z$1),0)</f>
        <v>4</v>
      </c>
      <c r="I85" s="18" cm="1">
        <f t="array" ref="I85">VLOOKUP($A85,'movie-row'!$A$2:$Z$101,_xlfn.XMATCH(I$33,'movie-row'!$A$1:$Z$1),0)</f>
        <v>0</v>
      </c>
      <c r="J85" s="18" cm="1">
        <f t="array" ref="J85">VLOOKUP($A85,'movie-row'!$A$2:$Z$101,_xlfn.XMATCH(J$33,'movie-row'!$A$1:$Z$1),0)</f>
        <v>3</v>
      </c>
      <c r="K85" s="18" cm="1">
        <f t="array" ref="K85">VLOOKUP($A85,'movie-row'!$A$2:$Z$101,_xlfn.XMATCH(K$33,'movie-row'!$A$1:$Z$1),0)</f>
        <v>3.5</v>
      </c>
      <c r="L85" s="18" cm="1">
        <f t="array" ref="L85">VLOOKUP($A85,'movie-row'!$A$2:$Z$101,_xlfn.XMATCH(L$33,'movie-row'!$A$1:$Z$1),0)</f>
        <v>3.5</v>
      </c>
      <c r="M85" s="18" cm="1">
        <f t="array" ref="M85">VLOOKUP($A85,'movie-row'!$A$2:$Z$101,_xlfn.XMATCH(M$33,'movie-row'!$A$1:$Z$1),0)</f>
        <v>2</v>
      </c>
      <c r="N85" s="18" cm="1">
        <f t="array" ref="N85">VLOOKUP($A85,'movie-row'!$A$2:$Z$101,_xlfn.XMATCH(N$33,'movie-row'!$A$1:$Z$1),0)</f>
        <v>4</v>
      </c>
      <c r="O85" s="27" cm="1">
        <f t="array" ref="O85">VLOOKUP($A85,'movie-row'!$A$2:$Z$101,_xlfn.XMATCH(O$33,'movie-row'!$A$1:$Z$1),0)</f>
        <v>3.5</v>
      </c>
      <c r="P85" s="18" cm="1">
        <f t="array" ref="P85">VLOOKUP($A85,'movie-row'!$A$2:$Z$101,_xlfn.XMATCH(P$33,'movie-row'!$A$1:$Z$1),0)</f>
        <v>0</v>
      </c>
      <c r="Q85" s="18" cm="1">
        <f t="array" ref="Q85">VLOOKUP($A85,'movie-row'!$A$2:$Z$101,_xlfn.XMATCH(Q$33,'movie-row'!$A$1:$Z$1),0)</f>
        <v>0</v>
      </c>
      <c r="R85" s="18" cm="1">
        <f t="array" ref="R85">VLOOKUP($A85,'movie-row'!$A$2:$Z$101,_xlfn.XMATCH(R$33,'movie-row'!$A$1:$Z$1),0)</f>
        <v>5</v>
      </c>
      <c r="S85" s="18" cm="1">
        <f t="array" ref="S85">VLOOKUP($A85,'movie-row'!$A$2:$Z$101,_xlfn.XMATCH(S$33,'movie-row'!$A$1:$Z$1),0)</f>
        <v>0</v>
      </c>
      <c r="T85" s="18" cm="1">
        <f t="array" ref="T85">VLOOKUP($A85,'movie-row'!$A$2:$Z$101,_xlfn.XMATCH(T$33,'movie-row'!$A$1:$Z$1),0)</f>
        <v>3.5</v>
      </c>
      <c r="U85" s="18" cm="1">
        <f t="array" ref="U85">VLOOKUP($A85,'movie-row'!$A$2:$Z$101,_xlfn.XMATCH(U$33,'movie-row'!$A$1:$Z$1),0)</f>
        <v>2</v>
      </c>
      <c r="V85" s="18" cm="1">
        <f t="array" ref="V85">VLOOKUP($A85,'movie-row'!$A$2:$Z$101,_xlfn.XMATCH(V$33,'movie-row'!$A$1:$Z$1),0)</f>
        <v>4</v>
      </c>
      <c r="W85" s="18" cm="1">
        <f t="array" ref="W85">VLOOKUP($A85,'movie-row'!$A$2:$Z$101,_xlfn.XMATCH(W$33,'movie-row'!$A$1:$Z$1),0)</f>
        <v>3</v>
      </c>
      <c r="X85" s="18" cm="1">
        <f t="array" ref="X85">VLOOKUP($A85,'movie-row'!$A$2:$Z$101,_xlfn.XMATCH(X$33,'movie-row'!$A$1:$Z$1),0)</f>
        <v>4</v>
      </c>
      <c r="Y85" s="18" cm="1">
        <f t="array" ref="Y85">VLOOKUP($A85,'movie-row'!$A$2:$Z$101,_xlfn.XMATCH(Y$33,'movie-row'!$A$1:$Z$1),0)</f>
        <v>0</v>
      </c>
      <c r="Z85" s="18" cm="1">
        <f t="array" ref="Z85">VLOOKUP($A85,'movie-row'!$A$2:$Z$101,_xlfn.XMATCH(Z$33,'movie-row'!$A$1:$Z$1),0)</f>
        <v>4</v>
      </c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B85" s="34"/>
      <c r="BC85" s="18"/>
      <c r="BD85" s="18"/>
      <c r="BE85" s="18"/>
      <c r="BF85" s="18"/>
      <c r="BG85" s="27"/>
      <c r="BH85" s="18"/>
      <c r="BI85" s="18"/>
      <c r="BJ85" s="18"/>
      <c r="BK85" s="18"/>
      <c r="BL85" s="18"/>
      <c r="BM85" s="18"/>
      <c r="BN85" s="18"/>
      <c r="BO85" s="18"/>
      <c r="BP85" s="27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</row>
    <row r="86" spans="1:81">
      <c r="A86" s="20" t="s">
        <v>8</v>
      </c>
      <c r="B86" s="18" cm="1">
        <f t="array" ref="B86">VLOOKUP($A86,'movie-row'!$A$2:$Z$101,_xlfn.XMATCH(B$29,'movie-row'!$A$1:$Z$1),0)</f>
        <v>4</v>
      </c>
      <c r="C86" s="18" cm="1">
        <f t="array" ref="C86">VLOOKUP($A86,'movie-row'!$A$2:$Z$101,_xlfn.XMATCH(C$29,'movie-row'!$A$1:$Z$1),0)</f>
        <v>0</v>
      </c>
      <c r="D86" s="18" cm="1">
        <f t="array" ref="D86">VLOOKUP($A86,'movie-row'!$A$2:$Z$101,_xlfn.XMATCH(D$29,'movie-row'!$A$1:$Z$1),0)</f>
        <v>4.5</v>
      </c>
      <c r="E86" s="18" cm="1">
        <f t="array" ref="E86">VLOOKUP($A86,'movie-row'!$A$2:$Z$101,_xlfn.XMATCH(E$29,'movie-row'!$A$1:$Z$1),0)</f>
        <v>0</v>
      </c>
      <c r="F86" s="27" cm="1">
        <f t="array" ref="F86">VLOOKUP($A86,'movie-row'!$A$2:$Z$101,_xlfn.XMATCH(F$29,'movie-row'!$A$1:$Z$1),0)</f>
        <v>4</v>
      </c>
      <c r="G86" s="18" cm="1">
        <f t="array" ref="G86">VLOOKUP($A86,'movie-row'!$A$2:$Z$101,_xlfn.XMATCH(G$29,'movie-row'!$A$1:$Z$1),0)</f>
        <v>0</v>
      </c>
      <c r="H86" s="18" cm="1">
        <f t="array" ref="H86">VLOOKUP($A86,'movie-row'!$A$2:$Z$101,_xlfn.XMATCH(H$29,'movie-row'!$A$1:$Z$1),0)</f>
        <v>5</v>
      </c>
      <c r="I86" s="18" cm="1">
        <f t="array" ref="I86">VLOOKUP($A86,'movie-row'!$A$2:$Z$101,_xlfn.XMATCH(I$29,'movie-row'!$A$1:$Z$1),0)</f>
        <v>0</v>
      </c>
      <c r="J86" s="18" cm="1">
        <f t="array" ref="J86">VLOOKUP($A86,'movie-row'!$A$2:$Z$101,_xlfn.XMATCH(J$29,'movie-row'!$A$1:$Z$1),0)</f>
        <v>0</v>
      </c>
      <c r="K86" s="18" cm="1">
        <f t="array" ref="K86">VLOOKUP($A86,'movie-row'!$A$2:$Z$101,_xlfn.XMATCH(K$29,'movie-row'!$A$1:$Z$1),0)</f>
        <v>4</v>
      </c>
      <c r="L86" s="18" cm="1">
        <f t="array" ref="L86">VLOOKUP($A86,'movie-row'!$A$2:$Z$101,_xlfn.XMATCH(L$29,'movie-row'!$A$1:$Z$1),0)</f>
        <v>3</v>
      </c>
      <c r="M86" s="18" cm="1">
        <f t="array" ref="M86">VLOOKUP($A86,'movie-row'!$A$2:$Z$101,_xlfn.XMATCH(M$29,'movie-row'!$A$1:$Z$1),0)</f>
        <v>4</v>
      </c>
      <c r="N86" s="18" cm="1">
        <f t="array" ref="N86">VLOOKUP($A86,'movie-row'!$A$2:$Z$101,_xlfn.XMATCH(N$29,'movie-row'!$A$1:$Z$1),0)</f>
        <v>4.5</v>
      </c>
      <c r="O86" s="27" cm="1">
        <f t="array" ref="O86">VLOOKUP($A86,'movie-row'!$A$2:$Z$101,_xlfn.XMATCH(O$29,'movie-row'!$A$1:$Z$1),0)</f>
        <v>0</v>
      </c>
      <c r="P86" s="18" cm="1">
        <f t="array" ref="P86">VLOOKUP($A86,'movie-row'!$A$2:$Z$101,_xlfn.XMATCH(P$29,'movie-row'!$A$1:$Z$1),0)</f>
        <v>0</v>
      </c>
      <c r="Q86" s="18" cm="1">
        <f t="array" ref="Q86">VLOOKUP($A86,'movie-row'!$A$2:$Z$101,_xlfn.XMATCH(Q$29,'movie-row'!$A$1:$Z$1),0)</f>
        <v>4</v>
      </c>
      <c r="R86" s="18" cm="1">
        <f t="array" ref="R86">VLOOKUP($A86,'movie-row'!$A$2:$Z$101,_xlfn.XMATCH(R$29,'movie-row'!$A$1:$Z$1),0)</f>
        <v>0</v>
      </c>
      <c r="S86" s="18" cm="1">
        <f t="array" ref="S86">VLOOKUP($A86,'movie-row'!$A$2:$Z$101,_xlfn.XMATCH(S$29,'movie-row'!$A$1:$Z$1),0)</f>
        <v>0</v>
      </c>
      <c r="T86" s="18" cm="1">
        <f t="array" ref="T86">VLOOKUP($A86,'movie-row'!$A$2:$Z$101,_xlfn.XMATCH(T$29,'movie-row'!$A$1:$Z$1),0)</f>
        <v>0</v>
      </c>
      <c r="U86" s="18" cm="1">
        <f t="array" ref="U86">VLOOKUP($A86,'movie-row'!$A$2:$Z$101,_xlfn.XMATCH(U$29,'movie-row'!$A$1:$Z$1),0)</f>
        <v>4.5</v>
      </c>
      <c r="V86" s="18" cm="1">
        <f t="array" ref="V86">VLOOKUP($A86,'movie-row'!$A$2:$Z$101,_xlfn.XMATCH(V$29,'movie-row'!$A$1:$Z$1),0)</f>
        <v>5</v>
      </c>
      <c r="W86" s="18" cm="1">
        <f t="array" ref="W86">VLOOKUP($A86,'movie-row'!$A$2:$Z$101,_xlfn.XMATCH(W$29,'movie-row'!$A$1:$Z$1),0)</f>
        <v>0</v>
      </c>
      <c r="X86" s="18" cm="1">
        <f t="array" ref="X86">VLOOKUP($A86,'movie-row'!$A$2:$Z$101,_xlfn.XMATCH(X$29,'movie-row'!$A$1:$Z$1),0)</f>
        <v>0</v>
      </c>
      <c r="Y86" s="18" cm="1">
        <f t="array" ref="Y86">VLOOKUP($A86,'movie-row'!$A$2:$Z$101,_xlfn.XMATCH(Y$29,'movie-row'!$A$1:$Z$1),0)</f>
        <v>5</v>
      </c>
      <c r="Z86" s="18" cm="1">
        <f t="array" ref="Z86">VLOOKUP($A86,'movie-row'!$A$2:$Z$101,_xlfn.XMATCH(Z$29,'movie-row'!$A$1:$Z$1),0)</f>
        <v>0</v>
      </c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B86" s="34"/>
      <c r="BC86" s="18"/>
      <c r="BD86" s="18"/>
      <c r="BE86" s="18"/>
      <c r="BF86" s="18"/>
      <c r="BG86" s="27"/>
      <c r="BH86" s="18"/>
      <c r="BI86" s="18"/>
      <c r="BJ86" s="18"/>
      <c r="BK86" s="18"/>
      <c r="BL86" s="18"/>
      <c r="BM86" s="18"/>
      <c r="BN86" s="18"/>
      <c r="BO86" s="18"/>
      <c r="BP86" s="27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</row>
    <row r="87" spans="1:81">
      <c r="A87" s="5" t="str">
        <f t="shared" ref="A87:A90" si="8">A86</f>
        <v>77: Memento (2000)</v>
      </c>
      <c r="B87" s="18" cm="1">
        <f t="array" ref="B87">VLOOKUP($A87,'movie-row'!$A$2:$Z$101,_xlfn.XMATCH(B$30,'movie-row'!$A$1:$Z$1),0)</f>
        <v>5</v>
      </c>
      <c r="C87" s="18" cm="1">
        <f t="array" ref="C87">VLOOKUP($A87,'movie-row'!$A$2:$Z$101,_xlfn.XMATCH(C$30,'movie-row'!$A$1:$Z$1),0)</f>
        <v>0</v>
      </c>
      <c r="D87" s="18" cm="1">
        <f t="array" ref="D87">VLOOKUP($A87,'movie-row'!$A$2:$Z$101,_xlfn.XMATCH(D$30,'movie-row'!$A$1:$Z$1),0)</f>
        <v>5</v>
      </c>
      <c r="E87" s="18" cm="1">
        <f t="array" ref="E87">VLOOKUP($A87,'movie-row'!$A$2:$Z$101,_xlfn.XMATCH(E$30,'movie-row'!$A$1:$Z$1),0)</f>
        <v>0</v>
      </c>
      <c r="F87" s="27" cm="1">
        <f t="array" ref="F87">VLOOKUP($A87,'movie-row'!$A$2:$Z$101,_xlfn.XMATCH(F$30,'movie-row'!$A$1:$Z$1),0)</f>
        <v>4.5</v>
      </c>
      <c r="G87" s="18" cm="1">
        <f t="array" ref="G87">VLOOKUP($A87,'movie-row'!$A$2:$Z$101,_xlfn.XMATCH(G$30,'movie-row'!$A$1:$Z$1),0)</f>
        <v>0</v>
      </c>
      <c r="H87" s="18" cm="1">
        <f t="array" ref="H87">VLOOKUP($A87,'movie-row'!$A$2:$Z$101,_xlfn.XMATCH(H$30,'movie-row'!$A$1:$Z$1),0)</f>
        <v>0</v>
      </c>
      <c r="I87" s="18" cm="1">
        <f t="array" ref="I87">VLOOKUP($A87,'movie-row'!$A$2:$Z$101,_xlfn.XMATCH(I$30,'movie-row'!$A$1:$Z$1),0)</f>
        <v>3.5</v>
      </c>
      <c r="J87" s="18" cm="1">
        <f t="array" ref="J87">VLOOKUP($A87,'movie-row'!$A$2:$Z$101,_xlfn.XMATCH(J$30,'movie-row'!$A$1:$Z$1),0)</f>
        <v>0</v>
      </c>
      <c r="K87" s="18" cm="1">
        <f t="array" ref="K87">VLOOKUP($A87,'movie-row'!$A$2:$Z$101,_xlfn.XMATCH(K$30,'movie-row'!$A$1:$Z$1),0)</f>
        <v>4</v>
      </c>
      <c r="L87" s="18" cm="1">
        <f t="array" ref="L87">VLOOKUP($A87,'movie-row'!$A$2:$Z$101,_xlfn.XMATCH(L$30,'movie-row'!$A$1:$Z$1),0)</f>
        <v>5</v>
      </c>
      <c r="M87" s="18" cm="1">
        <f t="array" ref="M87">VLOOKUP($A87,'movie-row'!$A$2:$Z$101,_xlfn.XMATCH(M$30,'movie-row'!$A$1:$Z$1),0)</f>
        <v>4.5</v>
      </c>
      <c r="N87" s="18" cm="1">
        <f t="array" ref="N87">VLOOKUP($A87,'movie-row'!$A$2:$Z$101,_xlfn.XMATCH(N$30,'movie-row'!$A$1:$Z$1),0)</f>
        <v>0</v>
      </c>
      <c r="O87" s="27" cm="1">
        <f t="array" ref="O87">VLOOKUP($A87,'movie-row'!$A$2:$Z$101,_xlfn.XMATCH(O$30,'movie-row'!$A$1:$Z$1),0)</f>
        <v>0</v>
      </c>
      <c r="P87" s="18" cm="1">
        <f t="array" ref="P87">VLOOKUP($A87,'movie-row'!$A$2:$Z$101,_xlfn.XMATCH(P$30,'movie-row'!$A$1:$Z$1),0)</f>
        <v>5</v>
      </c>
      <c r="Q87" s="18" cm="1">
        <f t="array" ref="Q87">VLOOKUP($A87,'movie-row'!$A$2:$Z$101,_xlfn.XMATCH(Q$30,'movie-row'!$A$1:$Z$1),0)</f>
        <v>0</v>
      </c>
      <c r="R87" s="18" cm="1">
        <f t="array" ref="R87">VLOOKUP($A87,'movie-row'!$A$2:$Z$101,_xlfn.XMATCH(R$30,'movie-row'!$A$1:$Z$1),0)</f>
        <v>5</v>
      </c>
      <c r="S87" s="18" cm="1">
        <f t="array" ref="S87">VLOOKUP($A87,'movie-row'!$A$2:$Z$101,_xlfn.XMATCH(S$30,'movie-row'!$A$1:$Z$1),0)</f>
        <v>0</v>
      </c>
      <c r="T87" s="18" cm="1">
        <f t="array" ref="T87">VLOOKUP($A87,'movie-row'!$A$2:$Z$101,_xlfn.XMATCH(T$30,'movie-row'!$A$1:$Z$1),0)</f>
        <v>0</v>
      </c>
      <c r="U87" s="18" cm="1">
        <f t="array" ref="U87">VLOOKUP($A87,'movie-row'!$A$2:$Z$101,_xlfn.XMATCH(U$30,'movie-row'!$A$1:$Z$1),0)</f>
        <v>0</v>
      </c>
      <c r="V87" s="18" cm="1">
        <f t="array" ref="V87">VLOOKUP($A87,'movie-row'!$A$2:$Z$101,_xlfn.XMATCH(V$30,'movie-row'!$A$1:$Z$1),0)</f>
        <v>0</v>
      </c>
      <c r="W87" s="18" cm="1">
        <f t="array" ref="W87">VLOOKUP($A87,'movie-row'!$A$2:$Z$101,_xlfn.XMATCH(W$30,'movie-row'!$A$1:$Z$1),0)</f>
        <v>4</v>
      </c>
      <c r="X87" s="18" cm="1">
        <f t="array" ref="X87">VLOOKUP($A87,'movie-row'!$A$2:$Z$101,_xlfn.XMATCH(X$30,'movie-row'!$A$1:$Z$1),0)</f>
        <v>4.5</v>
      </c>
      <c r="Y87" s="18" cm="1">
        <f t="array" ref="Y87">VLOOKUP($A87,'movie-row'!$A$2:$Z$101,_xlfn.XMATCH(Y$30,'movie-row'!$A$1:$Z$1),0)</f>
        <v>0</v>
      </c>
      <c r="Z87" s="18" cm="1">
        <f t="array" ref="Z87">VLOOKUP($A87,'movie-row'!$A$2:$Z$101,_xlfn.XMATCH(Z$30,'movie-row'!$A$1:$Z$1),0)</f>
        <v>0</v>
      </c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B87" s="34"/>
      <c r="BC87" s="18"/>
      <c r="BD87" s="18"/>
      <c r="BE87" s="18"/>
      <c r="BF87" s="18"/>
      <c r="BG87" s="27"/>
      <c r="BH87" s="18"/>
      <c r="BI87" s="18"/>
      <c r="BJ87" s="18"/>
      <c r="BK87" s="18"/>
      <c r="BL87" s="18"/>
      <c r="BM87" s="18"/>
      <c r="BN87" s="18"/>
      <c r="BO87" s="18"/>
      <c r="BP87" s="27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</row>
    <row r="88" spans="1:81">
      <c r="A88" s="5" t="str">
        <f t="shared" si="8"/>
        <v>77: Memento (2000)</v>
      </c>
      <c r="B88" s="18" cm="1">
        <f t="array" ref="B88">VLOOKUP($A88,'movie-row'!$A$2:$Z$101,_xlfn.XMATCH(B$31,'movie-row'!$A$1:$Z$1),0)</f>
        <v>5</v>
      </c>
      <c r="C88" s="18" cm="1">
        <f t="array" ref="C88">VLOOKUP($A88,'movie-row'!$A$2:$Z$101,_xlfn.XMATCH(C$31,'movie-row'!$A$1:$Z$1),0)</f>
        <v>4</v>
      </c>
      <c r="D88" s="18" cm="1">
        <f t="array" ref="D88">VLOOKUP($A88,'movie-row'!$A$2:$Z$101,_xlfn.XMATCH(D$31,'movie-row'!$A$1:$Z$1),0)</f>
        <v>4.5</v>
      </c>
      <c r="E88" s="18" cm="1">
        <f t="array" ref="E88">VLOOKUP($A88,'movie-row'!$A$2:$Z$101,_xlfn.XMATCH(E$31,'movie-row'!$A$1:$Z$1),0)</f>
        <v>0</v>
      </c>
      <c r="F88" s="27" cm="1">
        <f t="array" ref="F88">VLOOKUP($A88,'movie-row'!$A$2:$Z$101,_xlfn.XMATCH(F$31,'movie-row'!$A$1:$Z$1),0)</f>
        <v>4.5</v>
      </c>
      <c r="G88" s="18" cm="1">
        <f t="array" ref="G88">VLOOKUP($A88,'movie-row'!$A$2:$Z$101,_xlfn.XMATCH(G$31,'movie-row'!$A$1:$Z$1),0)</f>
        <v>5</v>
      </c>
      <c r="H88" s="18" cm="1">
        <f t="array" ref="H88">VLOOKUP($A88,'movie-row'!$A$2:$Z$101,_xlfn.XMATCH(H$31,'movie-row'!$A$1:$Z$1),0)</f>
        <v>4</v>
      </c>
      <c r="I88" s="18" cm="1">
        <f t="array" ref="I88">VLOOKUP($A88,'movie-row'!$A$2:$Z$101,_xlfn.XMATCH(I$31,'movie-row'!$A$1:$Z$1),0)</f>
        <v>0</v>
      </c>
      <c r="J88" s="18" cm="1">
        <f t="array" ref="J88">VLOOKUP($A88,'movie-row'!$A$2:$Z$101,_xlfn.XMATCH(J$31,'movie-row'!$A$1:$Z$1),0)</f>
        <v>4.5</v>
      </c>
      <c r="K88" s="18" cm="1">
        <f t="array" ref="K88">VLOOKUP($A88,'movie-row'!$A$2:$Z$101,_xlfn.XMATCH(K$31,'movie-row'!$A$1:$Z$1),0)</f>
        <v>0</v>
      </c>
      <c r="L88" s="18" cm="1">
        <f t="array" ref="L88">VLOOKUP($A88,'movie-row'!$A$2:$Z$101,_xlfn.XMATCH(L$31,'movie-row'!$A$1:$Z$1),0)</f>
        <v>0</v>
      </c>
      <c r="M88" s="18" cm="1">
        <f t="array" ref="M88">VLOOKUP($A88,'movie-row'!$A$2:$Z$101,_xlfn.XMATCH(M$31,'movie-row'!$A$1:$Z$1),0)</f>
        <v>0</v>
      </c>
      <c r="N88" s="18" cm="1">
        <f t="array" ref="N88">VLOOKUP($A88,'movie-row'!$A$2:$Z$101,_xlfn.XMATCH(N$31,'movie-row'!$A$1:$Z$1),0)</f>
        <v>0</v>
      </c>
      <c r="O88" s="27" cm="1">
        <f t="array" ref="O88">VLOOKUP($A88,'movie-row'!$A$2:$Z$101,_xlfn.XMATCH(O$31,'movie-row'!$A$1:$Z$1),0)</f>
        <v>4.5</v>
      </c>
      <c r="P88" s="18" cm="1">
        <f t="array" ref="P88">VLOOKUP($A88,'movie-row'!$A$2:$Z$101,_xlfn.XMATCH(P$31,'movie-row'!$A$1:$Z$1),0)</f>
        <v>0</v>
      </c>
      <c r="Q88" s="18" cm="1">
        <f t="array" ref="Q88">VLOOKUP($A88,'movie-row'!$A$2:$Z$101,_xlfn.XMATCH(Q$31,'movie-row'!$A$1:$Z$1),0)</f>
        <v>4.5</v>
      </c>
      <c r="R88" s="18" cm="1">
        <f t="array" ref="R88">VLOOKUP($A88,'movie-row'!$A$2:$Z$101,_xlfn.XMATCH(R$31,'movie-row'!$A$1:$Z$1),0)</f>
        <v>0</v>
      </c>
      <c r="S88" s="18" cm="1">
        <f t="array" ref="S88">VLOOKUP($A88,'movie-row'!$A$2:$Z$101,_xlfn.XMATCH(S$31,'movie-row'!$A$1:$Z$1),0)</f>
        <v>0</v>
      </c>
      <c r="T88" s="18" cm="1">
        <f t="array" ref="T88">VLOOKUP($A88,'movie-row'!$A$2:$Z$101,_xlfn.XMATCH(T$31,'movie-row'!$A$1:$Z$1),0)</f>
        <v>0</v>
      </c>
      <c r="U88" s="18" cm="1">
        <f t="array" ref="U88">VLOOKUP($A88,'movie-row'!$A$2:$Z$101,_xlfn.XMATCH(U$31,'movie-row'!$A$1:$Z$1),0)</f>
        <v>4</v>
      </c>
      <c r="V88" s="18" cm="1">
        <f t="array" ref="V88">VLOOKUP($A88,'movie-row'!$A$2:$Z$101,_xlfn.XMATCH(V$31,'movie-row'!$A$1:$Z$1),0)</f>
        <v>5</v>
      </c>
      <c r="W88" s="18" cm="1">
        <f t="array" ref="W88">VLOOKUP($A88,'movie-row'!$A$2:$Z$101,_xlfn.XMATCH(W$31,'movie-row'!$A$1:$Z$1),0)</f>
        <v>3.5</v>
      </c>
      <c r="X88" s="18" cm="1">
        <f t="array" ref="X88">VLOOKUP($A88,'movie-row'!$A$2:$Z$101,_xlfn.XMATCH(X$31,'movie-row'!$A$1:$Z$1),0)</f>
        <v>5</v>
      </c>
      <c r="Y88" s="18" cm="1">
        <f t="array" ref="Y88">VLOOKUP($A88,'movie-row'!$A$2:$Z$101,_xlfn.XMATCH(Y$31,'movie-row'!$A$1:$Z$1),0)</f>
        <v>4.5</v>
      </c>
      <c r="Z88" s="18" cm="1">
        <f t="array" ref="Z88">VLOOKUP($A88,'movie-row'!$A$2:$Z$101,_xlfn.XMATCH(Z$31,'movie-row'!$A$1:$Z$1),0)</f>
        <v>0</v>
      </c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B88" s="34"/>
      <c r="BC88" s="18"/>
      <c r="BD88" s="18"/>
      <c r="BE88" s="18"/>
      <c r="BF88" s="18"/>
      <c r="BG88" s="27"/>
      <c r="BH88" s="18"/>
      <c r="BI88" s="18"/>
      <c r="BJ88" s="18"/>
      <c r="BK88" s="18"/>
      <c r="BL88" s="18"/>
      <c r="BM88" s="18"/>
      <c r="BN88" s="18"/>
      <c r="BO88" s="18"/>
      <c r="BP88" s="27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</row>
    <row r="89" spans="1:81">
      <c r="A89" s="5" t="str">
        <f t="shared" si="8"/>
        <v>77: Memento (2000)</v>
      </c>
      <c r="B89" s="18" cm="1">
        <f t="array" ref="B89">VLOOKUP($A89,'movie-row'!$A$2:$Z$101,_xlfn.XMATCH(B$32,'movie-row'!$A$1:$Z$1),0)</f>
        <v>4.5</v>
      </c>
      <c r="C89" s="18" cm="1">
        <f t="array" ref="C89">VLOOKUP($A89,'movie-row'!$A$2:$Z$101,_xlfn.XMATCH(C$32,'movie-row'!$A$1:$Z$1),0)</f>
        <v>4</v>
      </c>
      <c r="D89" s="18" cm="1">
        <f t="array" ref="D89">VLOOKUP($A89,'movie-row'!$A$2:$Z$101,_xlfn.XMATCH(D$32,'movie-row'!$A$1:$Z$1),0)</f>
        <v>0</v>
      </c>
      <c r="E89" s="18" cm="1">
        <f t="array" ref="E89">VLOOKUP($A89,'movie-row'!$A$2:$Z$101,_xlfn.XMATCH(E$32,'movie-row'!$A$1:$Z$1),0)</f>
        <v>3.5</v>
      </c>
      <c r="F89" s="27" cm="1">
        <f t="array" ref="F89">VLOOKUP($A89,'movie-row'!$A$2:$Z$101,_xlfn.XMATCH(F$32,'movie-row'!$A$1:$Z$1),0)</f>
        <v>0</v>
      </c>
      <c r="G89" s="18" cm="1">
        <f t="array" ref="G89">VLOOKUP($A89,'movie-row'!$A$2:$Z$101,_xlfn.XMATCH(G$32,'movie-row'!$A$1:$Z$1),0)</f>
        <v>5</v>
      </c>
      <c r="H89" s="18" cm="1">
        <f t="array" ref="H89">VLOOKUP($A89,'movie-row'!$A$2:$Z$101,_xlfn.XMATCH(H$32,'movie-row'!$A$1:$Z$1),0)</f>
        <v>4</v>
      </c>
      <c r="I89" s="18" cm="1">
        <f t="array" ref="I89">VLOOKUP($A89,'movie-row'!$A$2:$Z$101,_xlfn.XMATCH(I$32,'movie-row'!$A$1:$Z$1),0)</f>
        <v>5</v>
      </c>
      <c r="J89" s="18" cm="1">
        <f t="array" ref="J89">VLOOKUP($A89,'movie-row'!$A$2:$Z$101,_xlfn.XMATCH(J$32,'movie-row'!$A$1:$Z$1),0)</f>
        <v>5</v>
      </c>
      <c r="K89" s="18" cm="1">
        <f t="array" ref="K89">VLOOKUP($A89,'movie-row'!$A$2:$Z$101,_xlfn.XMATCH(K$32,'movie-row'!$A$1:$Z$1),0)</f>
        <v>4</v>
      </c>
      <c r="L89" s="18" cm="1">
        <f t="array" ref="L89">VLOOKUP($A89,'movie-row'!$A$2:$Z$101,_xlfn.XMATCH(L$32,'movie-row'!$A$1:$Z$1),0)</f>
        <v>0</v>
      </c>
      <c r="M89" s="18" cm="1">
        <f t="array" ref="M89">VLOOKUP($A89,'movie-row'!$A$2:$Z$101,_xlfn.XMATCH(M$32,'movie-row'!$A$1:$Z$1),0)</f>
        <v>3.5</v>
      </c>
      <c r="N89" s="18" cm="1">
        <f t="array" ref="N89">VLOOKUP($A89,'movie-row'!$A$2:$Z$101,_xlfn.XMATCH(N$32,'movie-row'!$A$1:$Z$1),0)</f>
        <v>0</v>
      </c>
      <c r="O89" s="27" cm="1">
        <f t="array" ref="O89">VLOOKUP($A89,'movie-row'!$A$2:$Z$101,_xlfn.XMATCH(O$32,'movie-row'!$A$1:$Z$1),0)</f>
        <v>4</v>
      </c>
      <c r="P89" s="18" cm="1">
        <f t="array" ref="P89">VLOOKUP($A89,'movie-row'!$A$2:$Z$101,_xlfn.XMATCH(P$32,'movie-row'!$A$1:$Z$1),0)</f>
        <v>4.5</v>
      </c>
      <c r="Q89" s="18" cm="1">
        <f t="array" ref="Q89">VLOOKUP($A89,'movie-row'!$A$2:$Z$101,_xlfn.XMATCH(Q$32,'movie-row'!$A$1:$Z$1),0)</f>
        <v>4.5</v>
      </c>
      <c r="R89" s="18" cm="1">
        <f t="array" ref="R89">VLOOKUP($A89,'movie-row'!$A$2:$Z$101,_xlfn.XMATCH(R$32,'movie-row'!$A$1:$Z$1),0)</f>
        <v>4.5</v>
      </c>
      <c r="S89" s="18" cm="1">
        <f t="array" ref="S89">VLOOKUP($A89,'movie-row'!$A$2:$Z$101,_xlfn.XMATCH(S$32,'movie-row'!$A$1:$Z$1),0)</f>
        <v>0</v>
      </c>
      <c r="T89" s="18" cm="1">
        <f t="array" ref="T89">VLOOKUP($A89,'movie-row'!$A$2:$Z$101,_xlfn.XMATCH(T$32,'movie-row'!$A$1:$Z$1),0)</f>
        <v>4.5</v>
      </c>
      <c r="U89" s="18" cm="1">
        <f t="array" ref="U89">VLOOKUP($A89,'movie-row'!$A$2:$Z$101,_xlfn.XMATCH(U$32,'movie-row'!$A$1:$Z$1),0)</f>
        <v>0</v>
      </c>
      <c r="V89" s="18" cm="1">
        <f t="array" ref="V89">VLOOKUP($A89,'movie-row'!$A$2:$Z$101,_xlfn.XMATCH(V$32,'movie-row'!$A$1:$Z$1),0)</f>
        <v>0</v>
      </c>
      <c r="W89" s="18" cm="1">
        <f t="array" ref="W89">VLOOKUP($A89,'movie-row'!$A$2:$Z$101,_xlfn.XMATCH(W$32,'movie-row'!$A$1:$Z$1),0)</f>
        <v>4</v>
      </c>
      <c r="X89" s="18" cm="1">
        <f t="array" ref="X89">VLOOKUP($A89,'movie-row'!$A$2:$Z$101,_xlfn.XMATCH(X$32,'movie-row'!$A$1:$Z$1),0)</f>
        <v>5</v>
      </c>
      <c r="Y89" s="18" cm="1">
        <f t="array" ref="Y89">VLOOKUP($A89,'movie-row'!$A$2:$Z$101,_xlfn.XMATCH(Y$32,'movie-row'!$A$1:$Z$1),0)</f>
        <v>0</v>
      </c>
      <c r="Z89" s="18" cm="1">
        <f t="array" ref="Z89">VLOOKUP($A89,'movie-row'!$A$2:$Z$101,_xlfn.XMATCH(Z$32,'movie-row'!$A$1:$Z$1),0)</f>
        <v>5</v>
      </c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B89" s="34"/>
      <c r="BC89" s="18"/>
      <c r="BD89" s="18"/>
      <c r="BE89" s="18"/>
      <c r="BF89" s="18"/>
      <c r="BG89" s="27"/>
      <c r="BH89" s="18"/>
      <c r="BI89" s="18"/>
      <c r="BJ89" s="18"/>
      <c r="BK89" s="18"/>
      <c r="BL89" s="18"/>
      <c r="BM89" s="18"/>
      <c r="BN89" s="18"/>
      <c r="BO89" s="18"/>
      <c r="BP89" s="27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</row>
    <row r="90" spans="1:81">
      <c r="A90" s="5" t="str">
        <f t="shared" si="8"/>
        <v>77: Memento (2000)</v>
      </c>
      <c r="B90" s="18" cm="1">
        <f t="array" ref="B90">VLOOKUP($A90,'movie-row'!$A$2:$Z$101,_xlfn.XMATCH(B$33,'movie-row'!$A$1:$Z$1),0)</f>
        <v>0</v>
      </c>
      <c r="C90" s="18" cm="1">
        <f t="array" ref="C90">VLOOKUP($A90,'movie-row'!$A$2:$Z$101,_xlfn.XMATCH(C$33,'movie-row'!$A$1:$Z$1),0)</f>
        <v>0</v>
      </c>
      <c r="D90" s="18" cm="1">
        <f t="array" ref="D90">VLOOKUP($A90,'movie-row'!$A$2:$Z$101,_xlfn.XMATCH(D$33,'movie-row'!$A$1:$Z$1),0)</f>
        <v>4.5</v>
      </c>
      <c r="E90" s="18" cm="1">
        <f t="array" ref="E90">VLOOKUP($A90,'movie-row'!$A$2:$Z$101,_xlfn.XMATCH(E$33,'movie-row'!$A$1:$Z$1),0)</f>
        <v>4</v>
      </c>
      <c r="F90" s="27" cm="1">
        <f t="array" ref="F90">VLOOKUP($A90,'movie-row'!$A$2:$Z$101,_xlfn.XMATCH(F$33,'movie-row'!$A$1:$Z$1),0)</f>
        <v>5</v>
      </c>
      <c r="G90" s="18" cm="1">
        <f t="array" ref="G90">VLOOKUP($A90,'movie-row'!$A$2:$Z$101,_xlfn.XMATCH(G$33,'movie-row'!$A$1:$Z$1),0)</f>
        <v>4.5</v>
      </c>
      <c r="H90" s="18" cm="1">
        <f t="array" ref="H90">VLOOKUP($A90,'movie-row'!$A$2:$Z$101,_xlfn.XMATCH(H$33,'movie-row'!$A$1:$Z$1),0)</f>
        <v>4.5</v>
      </c>
      <c r="I90" s="18" cm="1">
        <f t="array" ref="I90">VLOOKUP($A90,'movie-row'!$A$2:$Z$101,_xlfn.XMATCH(I$33,'movie-row'!$A$1:$Z$1),0)</f>
        <v>5</v>
      </c>
      <c r="J90" s="18" cm="1">
        <f t="array" ref="J90">VLOOKUP($A90,'movie-row'!$A$2:$Z$101,_xlfn.XMATCH(J$33,'movie-row'!$A$1:$Z$1),0)</f>
        <v>0</v>
      </c>
      <c r="K90" s="18" cm="1">
        <f t="array" ref="K90">VLOOKUP($A90,'movie-row'!$A$2:$Z$101,_xlfn.XMATCH(K$33,'movie-row'!$A$1:$Z$1),0)</f>
        <v>4.5</v>
      </c>
      <c r="L90" s="18" cm="1">
        <f t="array" ref="L90">VLOOKUP($A90,'movie-row'!$A$2:$Z$101,_xlfn.XMATCH(L$33,'movie-row'!$A$1:$Z$1),0)</f>
        <v>4.5</v>
      </c>
      <c r="M90" s="18" cm="1">
        <f t="array" ref="M90">VLOOKUP($A90,'movie-row'!$A$2:$Z$101,_xlfn.XMATCH(M$33,'movie-row'!$A$1:$Z$1),0)</f>
        <v>4</v>
      </c>
      <c r="N90" s="18" cm="1">
        <f t="array" ref="N90">VLOOKUP($A90,'movie-row'!$A$2:$Z$101,_xlfn.XMATCH(N$33,'movie-row'!$A$1:$Z$1),0)</f>
        <v>4.5</v>
      </c>
      <c r="O90" s="27" cm="1">
        <f t="array" ref="O90">VLOOKUP($A90,'movie-row'!$A$2:$Z$101,_xlfn.XMATCH(O$33,'movie-row'!$A$1:$Z$1),0)</f>
        <v>4.5</v>
      </c>
      <c r="P90" s="18" cm="1">
        <f t="array" ref="P90">VLOOKUP($A90,'movie-row'!$A$2:$Z$101,_xlfn.XMATCH(P$33,'movie-row'!$A$1:$Z$1),0)</f>
        <v>4</v>
      </c>
      <c r="Q90" s="18" cm="1">
        <f t="array" ref="Q90">VLOOKUP($A90,'movie-row'!$A$2:$Z$101,_xlfn.XMATCH(Q$33,'movie-row'!$A$1:$Z$1),0)</f>
        <v>5</v>
      </c>
      <c r="R90" s="18" cm="1">
        <f t="array" ref="R90">VLOOKUP($A90,'movie-row'!$A$2:$Z$101,_xlfn.XMATCH(R$33,'movie-row'!$A$1:$Z$1),0)</f>
        <v>5</v>
      </c>
      <c r="S90" s="18" cm="1">
        <f t="array" ref="S90">VLOOKUP($A90,'movie-row'!$A$2:$Z$101,_xlfn.XMATCH(S$33,'movie-row'!$A$1:$Z$1),0)</f>
        <v>0</v>
      </c>
      <c r="T90" s="18" cm="1">
        <f t="array" ref="T90">VLOOKUP($A90,'movie-row'!$A$2:$Z$101,_xlfn.XMATCH(T$33,'movie-row'!$A$1:$Z$1),0)</f>
        <v>4.5</v>
      </c>
      <c r="U90" s="18" cm="1">
        <f t="array" ref="U90">VLOOKUP($A90,'movie-row'!$A$2:$Z$101,_xlfn.XMATCH(U$33,'movie-row'!$A$1:$Z$1),0)</f>
        <v>4</v>
      </c>
      <c r="V90" s="18" cm="1">
        <f t="array" ref="V90">VLOOKUP($A90,'movie-row'!$A$2:$Z$101,_xlfn.XMATCH(V$33,'movie-row'!$A$1:$Z$1),0)</f>
        <v>4.5</v>
      </c>
      <c r="W90" s="18" cm="1">
        <f t="array" ref="W90">VLOOKUP($A90,'movie-row'!$A$2:$Z$101,_xlfn.XMATCH(W$33,'movie-row'!$A$1:$Z$1),0)</f>
        <v>0</v>
      </c>
      <c r="X90" s="18" cm="1">
        <f t="array" ref="X90">VLOOKUP($A90,'movie-row'!$A$2:$Z$101,_xlfn.XMATCH(X$33,'movie-row'!$A$1:$Z$1),0)</f>
        <v>4</v>
      </c>
      <c r="Y90" s="18" cm="1">
        <f t="array" ref="Y90">VLOOKUP($A90,'movie-row'!$A$2:$Z$101,_xlfn.XMATCH(Y$33,'movie-row'!$A$1:$Z$1),0)</f>
        <v>0</v>
      </c>
      <c r="Z90" s="18" cm="1">
        <f t="array" ref="Z90">VLOOKUP($A90,'movie-row'!$A$2:$Z$101,_xlfn.XMATCH(Z$33,'movie-row'!$A$1:$Z$1),0)</f>
        <v>4.5</v>
      </c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B90" s="34"/>
      <c r="BC90" s="18"/>
      <c r="BD90" s="18"/>
      <c r="BE90" s="18"/>
      <c r="BF90" s="18"/>
      <c r="BG90" s="27"/>
      <c r="BH90" s="18"/>
      <c r="BI90" s="18"/>
      <c r="BJ90" s="18"/>
      <c r="BK90" s="18"/>
      <c r="BL90" s="18"/>
      <c r="BM90" s="18"/>
      <c r="BN90" s="18"/>
      <c r="BO90" s="18"/>
      <c r="BP90" s="27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</row>
    <row r="91" spans="1:81">
      <c r="A91" s="20" t="s">
        <v>9</v>
      </c>
      <c r="B91" s="18" cm="1">
        <f t="array" ref="B91">VLOOKUP($A91,'movie-row'!$A$2:$Z$101,_xlfn.XMATCH(B$29,'movie-row'!$A$1:$Z$1),0)</f>
        <v>4</v>
      </c>
      <c r="C91" s="18" cm="1">
        <f t="array" ref="C91">VLOOKUP($A91,'movie-row'!$A$2:$Z$101,_xlfn.XMATCH(C$29,'movie-row'!$A$1:$Z$1),0)</f>
        <v>0</v>
      </c>
      <c r="D91" s="18" cm="1">
        <f t="array" ref="D91">VLOOKUP($A91,'movie-row'!$A$2:$Z$101,_xlfn.XMATCH(D$29,'movie-row'!$A$1:$Z$1),0)</f>
        <v>4</v>
      </c>
      <c r="E91" s="18" cm="1">
        <f t="array" ref="E91">VLOOKUP($A91,'movie-row'!$A$2:$Z$101,_xlfn.XMATCH(E$29,'movie-row'!$A$1:$Z$1),0)</f>
        <v>0</v>
      </c>
      <c r="F91" s="27" cm="1">
        <f t="array" ref="F91">VLOOKUP($A91,'movie-row'!$A$2:$Z$101,_xlfn.XMATCH(F$29,'movie-row'!$A$1:$Z$1),0)</f>
        <v>5</v>
      </c>
      <c r="G91" s="18" cm="1">
        <f t="array" ref="G91">VLOOKUP($A91,'movie-row'!$A$2:$Z$101,_xlfn.XMATCH(G$29,'movie-row'!$A$1:$Z$1),0)</f>
        <v>0</v>
      </c>
      <c r="H91" s="18" cm="1">
        <f t="array" ref="H91">VLOOKUP($A91,'movie-row'!$A$2:$Z$101,_xlfn.XMATCH(H$29,'movie-row'!$A$1:$Z$1),0)</f>
        <v>0</v>
      </c>
      <c r="I91" s="18" cm="1">
        <f t="array" ref="I91">VLOOKUP($A91,'movie-row'!$A$2:$Z$101,_xlfn.XMATCH(I$29,'movie-row'!$A$1:$Z$1),0)</f>
        <v>0</v>
      </c>
      <c r="J91" s="18" cm="1">
        <f t="array" ref="J91">VLOOKUP($A91,'movie-row'!$A$2:$Z$101,_xlfn.XMATCH(J$29,'movie-row'!$A$1:$Z$1),0)</f>
        <v>4</v>
      </c>
      <c r="K91" s="18" cm="1">
        <f t="array" ref="K91">VLOOKUP($A91,'movie-row'!$A$2:$Z$101,_xlfn.XMATCH(K$29,'movie-row'!$A$1:$Z$1),0)</f>
        <v>0</v>
      </c>
      <c r="L91" s="18" cm="1">
        <f t="array" ref="L91">VLOOKUP($A91,'movie-row'!$A$2:$Z$101,_xlfn.XMATCH(L$29,'movie-row'!$A$1:$Z$1),0)</f>
        <v>3</v>
      </c>
      <c r="M91" s="18" cm="1">
        <f t="array" ref="M91">VLOOKUP($A91,'movie-row'!$A$2:$Z$101,_xlfn.XMATCH(M$29,'movie-row'!$A$1:$Z$1),0)</f>
        <v>0</v>
      </c>
      <c r="N91" s="18" cm="1">
        <f t="array" ref="N91">VLOOKUP($A91,'movie-row'!$A$2:$Z$101,_xlfn.XMATCH(N$29,'movie-row'!$A$1:$Z$1),0)</f>
        <v>0</v>
      </c>
      <c r="O91" s="27" cm="1">
        <f t="array" ref="O91">VLOOKUP($A91,'movie-row'!$A$2:$Z$101,_xlfn.XMATCH(O$29,'movie-row'!$A$1:$Z$1),0)</f>
        <v>0</v>
      </c>
      <c r="P91" s="18" cm="1">
        <f t="array" ref="P91">VLOOKUP($A91,'movie-row'!$A$2:$Z$101,_xlfn.XMATCH(P$29,'movie-row'!$A$1:$Z$1),0)</f>
        <v>5</v>
      </c>
      <c r="Q91" s="18" cm="1">
        <f t="array" ref="Q91">VLOOKUP($A91,'movie-row'!$A$2:$Z$101,_xlfn.XMATCH(Q$29,'movie-row'!$A$1:$Z$1),0)</f>
        <v>0</v>
      </c>
      <c r="R91" s="18" cm="1">
        <f t="array" ref="R91">VLOOKUP($A91,'movie-row'!$A$2:$Z$101,_xlfn.XMATCH(R$29,'movie-row'!$A$1:$Z$1),0)</f>
        <v>0</v>
      </c>
      <c r="S91" s="18" cm="1">
        <f t="array" ref="S91">VLOOKUP($A91,'movie-row'!$A$2:$Z$101,_xlfn.XMATCH(S$29,'movie-row'!$A$1:$Z$1),0)</f>
        <v>4.5</v>
      </c>
      <c r="T91" s="18" cm="1">
        <f t="array" ref="T91">VLOOKUP($A91,'movie-row'!$A$2:$Z$101,_xlfn.XMATCH(T$29,'movie-row'!$A$1:$Z$1),0)</f>
        <v>0</v>
      </c>
      <c r="U91" s="18" cm="1">
        <f t="array" ref="U91">VLOOKUP($A91,'movie-row'!$A$2:$Z$101,_xlfn.XMATCH(U$29,'movie-row'!$A$1:$Z$1),0)</f>
        <v>4</v>
      </c>
      <c r="V91" s="18" cm="1">
        <f t="array" ref="V91">VLOOKUP($A91,'movie-row'!$A$2:$Z$101,_xlfn.XMATCH(V$29,'movie-row'!$A$1:$Z$1),0)</f>
        <v>0</v>
      </c>
      <c r="W91" s="18" cm="1">
        <f t="array" ref="W91">VLOOKUP($A91,'movie-row'!$A$2:$Z$101,_xlfn.XMATCH(W$29,'movie-row'!$A$1:$Z$1),0)</f>
        <v>4</v>
      </c>
      <c r="X91" s="18" cm="1">
        <f t="array" ref="X91">VLOOKUP($A91,'movie-row'!$A$2:$Z$101,_xlfn.XMATCH(X$29,'movie-row'!$A$1:$Z$1),0)</f>
        <v>0</v>
      </c>
      <c r="Y91" s="18" cm="1">
        <f t="array" ref="Y91">VLOOKUP($A91,'movie-row'!$A$2:$Z$101,_xlfn.XMATCH(Y$29,'movie-row'!$A$1:$Z$1),0)</f>
        <v>0</v>
      </c>
      <c r="Z91" s="18" cm="1">
        <f t="array" ref="Z91">VLOOKUP($A91,'movie-row'!$A$2:$Z$101,_xlfn.XMATCH(Z$29,'movie-row'!$A$1:$Z$1),0)</f>
        <v>0</v>
      </c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B91" s="34"/>
      <c r="BC91" s="18"/>
      <c r="BD91" s="18"/>
      <c r="BE91" s="18"/>
      <c r="BF91" s="18"/>
      <c r="BG91" s="27"/>
      <c r="BH91" s="18"/>
      <c r="BI91" s="18"/>
      <c r="BJ91" s="18"/>
      <c r="BK91" s="18"/>
      <c r="BL91" s="18"/>
      <c r="BM91" s="18"/>
      <c r="BN91" s="18"/>
      <c r="BO91" s="18"/>
      <c r="BP91" s="27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</row>
    <row r="92" spans="1:81">
      <c r="A92" s="5" t="str">
        <f t="shared" ref="A92:A95" si="9">A91</f>
        <v>85: Raiders of the Lost Ark (Indiana Jones and the Raiders of the Lost Ark) (1981)</v>
      </c>
      <c r="B92" s="18" cm="1">
        <f t="array" ref="B92">VLOOKUP($A92,'movie-row'!$A$2:$Z$101,_xlfn.XMATCH(B$30,'movie-row'!$A$1:$Z$1),0)</f>
        <v>0</v>
      </c>
      <c r="C92" s="18" cm="1">
        <f t="array" ref="C92">VLOOKUP($A92,'movie-row'!$A$2:$Z$101,_xlfn.XMATCH(C$30,'movie-row'!$A$1:$Z$1),0)</f>
        <v>4</v>
      </c>
      <c r="D92" s="18" cm="1">
        <f t="array" ref="D92">VLOOKUP($A92,'movie-row'!$A$2:$Z$101,_xlfn.XMATCH(D$30,'movie-row'!$A$1:$Z$1),0)</f>
        <v>0</v>
      </c>
      <c r="E92" s="18" cm="1">
        <f t="array" ref="E92">VLOOKUP($A92,'movie-row'!$A$2:$Z$101,_xlfn.XMATCH(E$30,'movie-row'!$A$1:$Z$1),0)</f>
        <v>0</v>
      </c>
      <c r="F92" s="27" cm="1">
        <f t="array" ref="F92">VLOOKUP($A92,'movie-row'!$A$2:$Z$101,_xlfn.XMATCH(F$30,'movie-row'!$A$1:$Z$1),0)</f>
        <v>4</v>
      </c>
      <c r="G92" s="18" cm="1">
        <f t="array" ref="G92">VLOOKUP($A92,'movie-row'!$A$2:$Z$101,_xlfn.XMATCH(G$30,'movie-row'!$A$1:$Z$1),0)</f>
        <v>0</v>
      </c>
      <c r="H92" s="18" cm="1">
        <f t="array" ref="H92">VLOOKUP($A92,'movie-row'!$A$2:$Z$101,_xlfn.XMATCH(H$30,'movie-row'!$A$1:$Z$1),0)</f>
        <v>4.5</v>
      </c>
      <c r="I92" s="18" cm="1">
        <f t="array" ref="I92">VLOOKUP($A92,'movie-row'!$A$2:$Z$101,_xlfn.XMATCH(I$30,'movie-row'!$A$1:$Z$1),0)</f>
        <v>0</v>
      </c>
      <c r="J92" s="18" cm="1">
        <f t="array" ref="J92">VLOOKUP($A92,'movie-row'!$A$2:$Z$101,_xlfn.XMATCH(J$30,'movie-row'!$A$1:$Z$1),0)</f>
        <v>0</v>
      </c>
      <c r="K92" s="18" cm="1">
        <f t="array" ref="K92">VLOOKUP($A92,'movie-row'!$A$2:$Z$101,_xlfn.XMATCH(K$30,'movie-row'!$A$1:$Z$1),0)</f>
        <v>4</v>
      </c>
      <c r="L92" s="18" cm="1">
        <f t="array" ref="L92">VLOOKUP($A92,'movie-row'!$A$2:$Z$101,_xlfn.XMATCH(L$30,'movie-row'!$A$1:$Z$1),0)</f>
        <v>0</v>
      </c>
      <c r="M92" s="18" cm="1">
        <f t="array" ref="M92">VLOOKUP($A92,'movie-row'!$A$2:$Z$101,_xlfn.XMATCH(M$30,'movie-row'!$A$1:$Z$1),0)</f>
        <v>4</v>
      </c>
      <c r="N92" s="18" cm="1">
        <f t="array" ref="N92">VLOOKUP($A92,'movie-row'!$A$2:$Z$101,_xlfn.XMATCH(N$30,'movie-row'!$A$1:$Z$1),0)</f>
        <v>4.5</v>
      </c>
      <c r="O92" s="27" cm="1">
        <f t="array" ref="O92">VLOOKUP($A92,'movie-row'!$A$2:$Z$101,_xlfn.XMATCH(O$30,'movie-row'!$A$1:$Z$1),0)</f>
        <v>5</v>
      </c>
      <c r="P92" s="18" cm="1">
        <f t="array" ref="P92">VLOOKUP($A92,'movie-row'!$A$2:$Z$101,_xlfn.XMATCH(P$30,'movie-row'!$A$1:$Z$1),0)</f>
        <v>0</v>
      </c>
      <c r="Q92" s="18" cm="1">
        <f t="array" ref="Q92">VLOOKUP($A92,'movie-row'!$A$2:$Z$101,_xlfn.XMATCH(Q$30,'movie-row'!$A$1:$Z$1),0)</f>
        <v>5</v>
      </c>
      <c r="R92" s="18" cm="1">
        <f t="array" ref="R92">VLOOKUP($A92,'movie-row'!$A$2:$Z$101,_xlfn.XMATCH(R$30,'movie-row'!$A$1:$Z$1),0)</f>
        <v>0</v>
      </c>
      <c r="S92" s="18" cm="1">
        <f t="array" ref="S92">VLOOKUP($A92,'movie-row'!$A$2:$Z$101,_xlfn.XMATCH(S$30,'movie-row'!$A$1:$Z$1),0)</f>
        <v>0</v>
      </c>
      <c r="T92" s="18" cm="1">
        <f t="array" ref="T92">VLOOKUP($A92,'movie-row'!$A$2:$Z$101,_xlfn.XMATCH(T$30,'movie-row'!$A$1:$Z$1),0)</f>
        <v>0</v>
      </c>
      <c r="U92" s="18" cm="1">
        <f t="array" ref="U92">VLOOKUP($A92,'movie-row'!$A$2:$Z$101,_xlfn.XMATCH(U$30,'movie-row'!$A$1:$Z$1),0)</f>
        <v>4.5</v>
      </c>
      <c r="V92" s="18" cm="1">
        <f t="array" ref="V92">VLOOKUP($A92,'movie-row'!$A$2:$Z$101,_xlfn.XMATCH(V$30,'movie-row'!$A$1:$Z$1),0)</f>
        <v>0</v>
      </c>
      <c r="W92" s="18" cm="1">
        <f t="array" ref="W92">VLOOKUP($A92,'movie-row'!$A$2:$Z$101,_xlfn.XMATCH(W$30,'movie-row'!$A$1:$Z$1),0)</f>
        <v>4.5</v>
      </c>
      <c r="X92" s="18" cm="1">
        <f t="array" ref="X92">VLOOKUP($A92,'movie-row'!$A$2:$Z$101,_xlfn.XMATCH(X$30,'movie-row'!$A$1:$Z$1),0)</f>
        <v>4</v>
      </c>
      <c r="Y92" s="18" cm="1">
        <f t="array" ref="Y92">VLOOKUP($A92,'movie-row'!$A$2:$Z$101,_xlfn.XMATCH(Y$30,'movie-row'!$A$1:$Z$1),0)</f>
        <v>0</v>
      </c>
      <c r="Z92" s="18" cm="1">
        <f t="array" ref="Z92">VLOOKUP($A92,'movie-row'!$A$2:$Z$101,_xlfn.XMATCH(Z$30,'movie-row'!$A$1:$Z$1),0)</f>
        <v>5</v>
      </c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B92" s="34"/>
      <c r="BC92" s="18"/>
      <c r="BD92" s="18"/>
      <c r="BE92" s="18"/>
      <c r="BF92" s="18"/>
      <c r="BG92" s="27"/>
      <c r="BH92" s="18"/>
      <c r="BI92" s="18"/>
      <c r="BJ92" s="18"/>
      <c r="BK92" s="18"/>
      <c r="BL92" s="18"/>
      <c r="BM92" s="18"/>
      <c r="BN92" s="18"/>
      <c r="BO92" s="18"/>
      <c r="BP92" s="27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</row>
    <row r="93" spans="1:81">
      <c r="A93" s="5" t="str">
        <f t="shared" si="9"/>
        <v>85: Raiders of the Lost Ark (Indiana Jones and the Raiders of the Lost Ark) (1981)</v>
      </c>
      <c r="B93" s="18" cm="1">
        <f t="array" ref="B93">VLOOKUP($A93,'movie-row'!$A$2:$Z$101,_xlfn.XMATCH(B$31,'movie-row'!$A$1:$Z$1),0)</f>
        <v>0</v>
      </c>
      <c r="C93" s="18" cm="1">
        <f t="array" ref="C93">VLOOKUP($A93,'movie-row'!$A$2:$Z$101,_xlfn.XMATCH(C$31,'movie-row'!$A$1:$Z$1),0)</f>
        <v>5</v>
      </c>
      <c r="D93" s="18" cm="1">
        <f t="array" ref="D93">VLOOKUP($A93,'movie-row'!$A$2:$Z$101,_xlfn.XMATCH(D$31,'movie-row'!$A$1:$Z$1),0)</f>
        <v>0</v>
      </c>
      <c r="E93" s="18" cm="1">
        <f t="array" ref="E93">VLOOKUP($A93,'movie-row'!$A$2:$Z$101,_xlfn.XMATCH(E$31,'movie-row'!$A$1:$Z$1),0)</f>
        <v>0</v>
      </c>
      <c r="F93" s="27" cm="1">
        <f t="array" ref="F93">VLOOKUP($A93,'movie-row'!$A$2:$Z$101,_xlfn.XMATCH(F$31,'movie-row'!$A$1:$Z$1),0)</f>
        <v>4.5</v>
      </c>
      <c r="G93" s="18" cm="1">
        <f t="array" ref="G93">VLOOKUP($A93,'movie-row'!$A$2:$Z$101,_xlfn.XMATCH(G$31,'movie-row'!$A$1:$Z$1),0)</f>
        <v>0</v>
      </c>
      <c r="H93" s="18" cm="1">
        <f t="array" ref="H93">VLOOKUP($A93,'movie-row'!$A$2:$Z$101,_xlfn.XMATCH(H$31,'movie-row'!$A$1:$Z$1),0)</f>
        <v>4</v>
      </c>
      <c r="I93" s="18" cm="1">
        <f t="array" ref="I93">VLOOKUP($A93,'movie-row'!$A$2:$Z$101,_xlfn.XMATCH(I$31,'movie-row'!$A$1:$Z$1),0)</f>
        <v>4.5</v>
      </c>
      <c r="J93" s="18" cm="1">
        <f t="array" ref="J93">VLOOKUP($A93,'movie-row'!$A$2:$Z$101,_xlfn.XMATCH(J$31,'movie-row'!$A$1:$Z$1),0)</f>
        <v>0</v>
      </c>
      <c r="K93" s="18" cm="1">
        <f t="array" ref="K93">VLOOKUP($A93,'movie-row'!$A$2:$Z$101,_xlfn.XMATCH(K$31,'movie-row'!$A$1:$Z$1),0)</f>
        <v>0</v>
      </c>
      <c r="L93" s="18" cm="1">
        <f t="array" ref="L93">VLOOKUP($A93,'movie-row'!$A$2:$Z$101,_xlfn.XMATCH(L$31,'movie-row'!$A$1:$Z$1),0)</f>
        <v>0</v>
      </c>
      <c r="M93" s="18" cm="1">
        <f t="array" ref="M93">VLOOKUP($A93,'movie-row'!$A$2:$Z$101,_xlfn.XMATCH(M$31,'movie-row'!$A$1:$Z$1),0)</f>
        <v>0</v>
      </c>
      <c r="N93" s="18" cm="1">
        <f t="array" ref="N93">VLOOKUP($A93,'movie-row'!$A$2:$Z$101,_xlfn.XMATCH(N$31,'movie-row'!$A$1:$Z$1),0)</f>
        <v>0</v>
      </c>
      <c r="O93" s="27" cm="1">
        <f t="array" ref="O93">VLOOKUP($A93,'movie-row'!$A$2:$Z$101,_xlfn.XMATCH(O$31,'movie-row'!$A$1:$Z$1),0)</f>
        <v>0</v>
      </c>
      <c r="P93" s="18" cm="1">
        <f t="array" ref="P93">VLOOKUP($A93,'movie-row'!$A$2:$Z$101,_xlfn.XMATCH(P$31,'movie-row'!$A$1:$Z$1),0)</f>
        <v>0</v>
      </c>
      <c r="Q93" s="18" cm="1">
        <f t="array" ref="Q93">VLOOKUP($A93,'movie-row'!$A$2:$Z$101,_xlfn.XMATCH(Q$31,'movie-row'!$A$1:$Z$1),0)</f>
        <v>4</v>
      </c>
      <c r="R93" s="18" cm="1">
        <f t="array" ref="R93">VLOOKUP($A93,'movie-row'!$A$2:$Z$101,_xlfn.XMATCH(R$31,'movie-row'!$A$1:$Z$1),0)</f>
        <v>0</v>
      </c>
      <c r="S93" s="18" cm="1">
        <f t="array" ref="S93">VLOOKUP($A93,'movie-row'!$A$2:$Z$101,_xlfn.XMATCH(S$31,'movie-row'!$A$1:$Z$1),0)</f>
        <v>5</v>
      </c>
      <c r="T93" s="18" cm="1">
        <f t="array" ref="T93">VLOOKUP($A93,'movie-row'!$A$2:$Z$101,_xlfn.XMATCH(T$31,'movie-row'!$A$1:$Z$1),0)</f>
        <v>0</v>
      </c>
      <c r="U93" s="18" cm="1">
        <f t="array" ref="U93">VLOOKUP($A93,'movie-row'!$A$2:$Z$101,_xlfn.XMATCH(U$31,'movie-row'!$A$1:$Z$1),0)</f>
        <v>4</v>
      </c>
      <c r="V93" s="18" cm="1">
        <f t="array" ref="V93">VLOOKUP($A93,'movie-row'!$A$2:$Z$101,_xlfn.XMATCH(V$31,'movie-row'!$A$1:$Z$1),0)</f>
        <v>0</v>
      </c>
      <c r="W93" s="18" cm="1">
        <f t="array" ref="W93">VLOOKUP($A93,'movie-row'!$A$2:$Z$101,_xlfn.XMATCH(W$31,'movie-row'!$A$1:$Z$1),0)</f>
        <v>5</v>
      </c>
      <c r="X93" s="18" cm="1">
        <f t="array" ref="X93">VLOOKUP($A93,'movie-row'!$A$2:$Z$101,_xlfn.XMATCH(X$31,'movie-row'!$A$1:$Z$1),0)</f>
        <v>0</v>
      </c>
      <c r="Y93" s="18" cm="1">
        <f t="array" ref="Y93">VLOOKUP($A93,'movie-row'!$A$2:$Z$101,_xlfn.XMATCH(Y$31,'movie-row'!$A$1:$Z$1),0)</f>
        <v>4.5</v>
      </c>
      <c r="Z93" s="18" cm="1">
        <f t="array" ref="Z93">VLOOKUP($A93,'movie-row'!$A$2:$Z$101,_xlfn.XMATCH(Z$31,'movie-row'!$A$1:$Z$1),0)</f>
        <v>4.5</v>
      </c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B93" s="34"/>
      <c r="BC93" s="18"/>
      <c r="BD93" s="18"/>
      <c r="BE93" s="18"/>
      <c r="BF93" s="18"/>
      <c r="BG93" s="27"/>
      <c r="BH93" s="18"/>
      <c r="BI93" s="18"/>
      <c r="BJ93" s="18"/>
      <c r="BK93" s="18"/>
      <c r="BL93" s="18"/>
      <c r="BM93" s="18"/>
      <c r="BN93" s="18"/>
      <c r="BO93" s="18"/>
      <c r="BP93" s="27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</row>
    <row r="94" spans="1:81">
      <c r="A94" s="5" t="str">
        <f t="shared" si="9"/>
        <v>85: Raiders of the Lost Ark (Indiana Jones and the Raiders of the Lost Ark) (1981)</v>
      </c>
      <c r="B94" s="18" cm="1">
        <f t="array" ref="B94">VLOOKUP($A94,'movie-row'!$A$2:$Z$101,_xlfn.XMATCH(B$32,'movie-row'!$A$1:$Z$1),0)</f>
        <v>0</v>
      </c>
      <c r="C94" s="18" cm="1">
        <f t="array" ref="C94">VLOOKUP($A94,'movie-row'!$A$2:$Z$101,_xlfn.XMATCH(C$32,'movie-row'!$A$1:$Z$1),0)</f>
        <v>5</v>
      </c>
      <c r="D94" s="18" cm="1">
        <f t="array" ref="D94">VLOOKUP($A94,'movie-row'!$A$2:$Z$101,_xlfn.XMATCH(D$32,'movie-row'!$A$1:$Z$1),0)</f>
        <v>4</v>
      </c>
      <c r="E94" s="18" cm="1">
        <f t="array" ref="E94">VLOOKUP($A94,'movie-row'!$A$2:$Z$101,_xlfn.XMATCH(E$32,'movie-row'!$A$1:$Z$1),0)</f>
        <v>0</v>
      </c>
      <c r="F94" s="27" cm="1">
        <f t="array" ref="F94">VLOOKUP($A94,'movie-row'!$A$2:$Z$101,_xlfn.XMATCH(F$32,'movie-row'!$A$1:$Z$1),0)</f>
        <v>0</v>
      </c>
      <c r="G94" s="18" cm="1">
        <f t="array" ref="G94">VLOOKUP($A94,'movie-row'!$A$2:$Z$101,_xlfn.XMATCH(G$32,'movie-row'!$A$1:$Z$1),0)</f>
        <v>0</v>
      </c>
      <c r="H94" s="18" cm="1">
        <f t="array" ref="H94">VLOOKUP($A94,'movie-row'!$A$2:$Z$101,_xlfn.XMATCH(H$32,'movie-row'!$A$1:$Z$1),0)</f>
        <v>5</v>
      </c>
      <c r="I94" s="18" cm="1">
        <f t="array" ref="I94">VLOOKUP($A94,'movie-row'!$A$2:$Z$101,_xlfn.XMATCH(I$32,'movie-row'!$A$1:$Z$1),0)</f>
        <v>3</v>
      </c>
      <c r="J94" s="18" cm="1">
        <f t="array" ref="J94">VLOOKUP($A94,'movie-row'!$A$2:$Z$101,_xlfn.XMATCH(J$32,'movie-row'!$A$1:$Z$1),0)</f>
        <v>0</v>
      </c>
      <c r="K94" s="18" cm="1">
        <f t="array" ref="K94">VLOOKUP($A94,'movie-row'!$A$2:$Z$101,_xlfn.XMATCH(K$32,'movie-row'!$A$1:$Z$1),0)</f>
        <v>4.5</v>
      </c>
      <c r="L94" s="18" cm="1">
        <f t="array" ref="L94">VLOOKUP($A94,'movie-row'!$A$2:$Z$101,_xlfn.XMATCH(L$32,'movie-row'!$A$1:$Z$1),0)</f>
        <v>0</v>
      </c>
      <c r="M94" s="18" cm="1">
        <f t="array" ref="M94">VLOOKUP($A94,'movie-row'!$A$2:$Z$101,_xlfn.XMATCH(M$32,'movie-row'!$A$1:$Z$1),0)</f>
        <v>5</v>
      </c>
      <c r="N94" s="18" cm="1">
        <f t="array" ref="N94">VLOOKUP($A94,'movie-row'!$A$2:$Z$101,_xlfn.XMATCH(N$32,'movie-row'!$A$1:$Z$1),0)</f>
        <v>0</v>
      </c>
      <c r="O94" s="27" cm="1">
        <f t="array" ref="O94">VLOOKUP($A94,'movie-row'!$A$2:$Z$101,_xlfn.XMATCH(O$32,'movie-row'!$A$1:$Z$1),0)</f>
        <v>4</v>
      </c>
      <c r="P94" s="18" cm="1">
        <f t="array" ref="P94">VLOOKUP($A94,'movie-row'!$A$2:$Z$101,_xlfn.XMATCH(P$32,'movie-row'!$A$1:$Z$1),0)</f>
        <v>4.5</v>
      </c>
      <c r="Q94" s="18" cm="1">
        <f t="array" ref="Q94">VLOOKUP($A94,'movie-row'!$A$2:$Z$101,_xlfn.XMATCH(Q$32,'movie-row'!$A$1:$Z$1),0)</f>
        <v>4</v>
      </c>
      <c r="R94" s="18" cm="1">
        <f t="array" ref="R94">VLOOKUP($A94,'movie-row'!$A$2:$Z$101,_xlfn.XMATCH(R$32,'movie-row'!$A$1:$Z$1),0)</f>
        <v>0</v>
      </c>
      <c r="S94" s="18" cm="1">
        <f t="array" ref="S94">VLOOKUP($A94,'movie-row'!$A$2:$Z$101,_xlfn.XMATCH(S$32,'movie-row'!$A$1:$Z$1),0)</f>
        <v>0</v>
      </c>
      <c r="T94" s="18" cm="1">
        <f t="array" ref="T94">VLOOKUP($A94,'movie-row'!$A$2:$Z$101,_xlfn.XMATCH(T$32,'movie-row'!$A$1:$Z$1),0)</f>
        <v>4</v>
      </c>
      <c r="U94" s="18" cm="1">
        <f t="array" ref="U94">VLOOKUP($A94,'movie-row'!$A$2:$Z$101,_xlfn.XMATCH(U$32,'movie-row'!$A$1:$Z$1),0)</f>
        <v>5</v>
      </c>
      <c r="V94" s="18" cm="1">
        <f t="array" ref="V94">VLOOKUP($A94,'movie-row'!$A$2:$Z$101,_xlfn.XMATCH(V$32,'movie-row'!$A$1:$Z$1),0)</f>
        <v>0</v>
      </c>
      <c r="W94" s="18" cm="1">
        <f t="array" ref="W94">VLOOKUP($A94,'movie-row'!$A$2:$Z$101,_xlfn.XMATCH(W$32,'movie-row'!$A$1:$Z$1),0)</f>
        <v>5</v>
      </c>
      <c r="X94" s="18" cm="1">
        <f t="array" ref="X94">VLOOKUP($A94,'movie-row'!$A$2:$Z$101,_xlfn.XMATCH(X$32,'movie-row'!$A$1:$Z$1),0)</f>
        <v>0</v>
      </c>
      <c r="Y94" s="18" cm="1">
        <f t="array" ref="Y94">VLOOKUP($A94,'movie-row'!$A$2:$Z$101,_xlfn.XMATCH(Y$32,'movie-row'!$A$1:$Z$1),0)</f>
        <v>4.5</v>
      </c>
      <c r="Z94" s="18" cm="1">
        <f t="array" ref="Z94">VLOOKUP($A94,'movie-row'!$A$2:$Z$101,_xlfn.XMATCH(Z$32,'movie-row'!$A$1:$Z$1),0)</f>
        <v>0</v>
      </c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B94" s="34"/>
      <c r="BC94" s="18"/>
      <c r="BD94" s="18"/>
      <c r="BE94" s="18"/>
      <c r="BF94" s="18"/>
      <c r="BG94" s="27"/>
      <c r="BH94" s="18"/>
      <c r="BI94" s="18"/>
      <c r="BJ94" s="18"/>
      <c r="BK94" s="18"/>
      <c r="BL94" s="18"/>
      <c r="BM94" s="18"/>
      <c r="BN94" s="18"/>
      <c r="BO94" s="18"/>
      <c r="BP94" s="27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</row>
    <row r="95" spans="1:81">
      <c r="A95" s="5" t="str">
        <f t="shared" si="9"/>
        <v>85: Raiders of the Lost Ark (Indiana Jones and the Raiders of the Lost Ark) (1981)</v>
      </c>
      <c r="B95" s="18" cm="1">
        <f t="array" ref="B95">VLOOKUP($A95,'movie-row'!$A$2:$Z$101,_xlfn.XMATCH(B$33,'movie-row'!$A$1:$Z$1),0)</f>
        <v>0</v>
      </c>
      <c r="C95" s="18" cm="1">
        <f t="array" ref="C95">VLOOKUP($A95,'movie-row'!$A$2:$Z$101,_xlfn.XMATCH(C$33,'movie-row'!$A$1:$Z$1),0)</f>
        <v>0</v>
      </c>
      <c r="D95" s="18" cm="1">
        <f t="array" ref="D95">VLOOKUP($A95,'movie-row'!$A$2:$Z$101,_xlfn.XMATCH(D$33,'movie-row'!$A$1:$Z$1),0)</f>
        <v>4</v>
      </c>
      <c r="E95" s="18" cm="1">
        <f t="array" ref="E95">VLOOKUP($A95,'movie-row'!$A$2:$Z$101,_xlfn.XMATCH(E$33,'movie-row'!$A$1:$Z$1),0)</f>
        <v>4</v>
      </c>
      <c r="F95" s="27" cm="1">
        <f t="array" ref="F95">VLOOKUP($A95,'movie-row'!$A$2:$Z$101,_xlfn.XMATCH(F$33,'movie-row'!$A$1:$Z$1),0)</f>
        <v>3</v>
      </c>
      <c r="G95" s="18" cm="1">
        <f t="array" ref="G95">VLOOKUP($A95,'movie-row'!$A$2:$Z$101,_xlfn.XMATCH(G$33,'movie-row'!$A$1:$Z$1),0)</f>
        <v>4</v>
      </c>
      <c r="H95" s="18" cm="1">
        <f t="array" ref="H95">VLOOKUP($A95,'movie-row'!$A$2:$Z$101,_xlfn.XMATCH(H$33,'movie-row'!$A$1:$Z$1),0)</f>
        <v>4</v>
      </c>
      <c r="I95" s="18" cm="1">
        <f t="array" ref="I95">VLOOKUP($A95,'movie-row'!$A$2:$Z$101,_xlfn.XMATCH(I$33,'movie-row'!$A$1:$Z$1),0)</f>
        <v>0</v>
      </c>
      <c r="J95" s="18" cm="1">
        <f t="array" ref="J95">VLOOKUP($A95,'movie-row'!$A$2:$Z$101,_xlfn.XMATCH(J$33,'movie-row'!$A$1:$Z$1),0)</f>
        <v>5</v>
      </c>
      <c r="K95" s="18" cm="1">
        <f t="array" ref="K95">VLOOKUP($A95,'movie-row'!$A$2:$Z$101,_xlfn.XMATCH(K$33,'movie-row'!$A$1:$Z$1),0)</f>
        <v>4</v>
      </c>
      <c r="L95" s="18" cm="1">
        <f t="array" ref="L95">VLOOKUP($A95,'movie-row'!$A$2:$Z$101,_xlfn.XMATCH(L$33,'movie-row'!$A$1:$Z$1),0)</f>
        <v>4</v>
      </c>
      <c r="M95" s="18" cm="1">
        <f t="array" ref="M95">VLOOKUP($A95,'movie-row'!$A$2:$Z$101,_xlfn.XMATCH(M$33,'movie-row'!$A$1:$Z$1),0)</f>
        <v>5</v>
      </c>
      <c r="N95" s="18" cm="1">
        <f t="array" ref="N95">VLOOKUP($A95,'movie-row'!$A$2:$Z$101,_xlfn.XMATCH(N$33,'movie-row'!$A$1:$Z$1),0)</f>
        <v>4</v>
      </c>
      <c r="O95" s="27" cm="1">
        <f t="array" ref="O95">VLOOKUP($A95,'movie-row'!$A$2:$Z$101,_xlfn.XMATCH(O$33,'movie-row'!$A$1:$Z$1),0)</f>
        <v>4</v>
      </c>
      <c r="P95" s="18" cm="1">
        <f t="array" ref="P95">VLOOKUP($A95,'movie-row'!$A$2:$Z$101,_xlfn.XMATCH(P$33,'movie-row'!$A$1:$Z$1),0)</f>
        <v>0</v>
      </c>
      <c r="Q95" s="18" cm="1">
        <f t="array" ref="Q95">VLOOKUP($A95,'movie-row'!$A$2:$Z$101,_xlfn.XMATCH(Q$33,'movie-row'!$A$1:$Z$1),0)</f>
        <v>0</v>
      </c>
      <c r="R95" s="18" cm="1">
        <f t="array" ref="R95">VLOOKUP($A95,'movie-row'!$A$2:$Z$101,_xlfn.XMATCH(R$33,'movie-row'!$A$1:$Z$1),0)</f>
        <v>3</v>
      </c>
      <c r="S95" s="18" cm="1">
        <f t="array" ref="S95">VLOOKUP($A95,'movie-row'!$A$2:$Z$101,_xlfn.XMATCH(S$33,'movie-row'!$A$1:$Z$1),0)</f>
        <v>0</v>
      </c>
      <c r="T95" s="18" cm="1">
        <f t="array" ref="T95">VLOOKUP($A95,'movie-row'!$A$2:$Z$101,_xlfn.XMATCH(T$33,'movie-row'!$A$1:$Z$1),0)</f>
        <v>4.5</v>
      </c>
      <c r="U95" s="18" cm="1">
        <f t="array" ref="U95">VLOOKUP($A95,'movie-row'!$A$2:$Z$101,_xlfn.XMATCH(U$33,'movie-row'!$A$1:$Z$1),0)</f>
        <v>5</v>
      </c>
      <c r="V95" s="18" cm="1">
        <f t="array" ref="V95">VLOOKUP($A95,'movie-row'!$A$2:$Z$101,_xlfn.XMATCH(V$33,'movie-row'!$A$1:$Z$1),0)</f>
        <v>4</v>
      </c>
      <c r="W95" s="18" cm="1">
        <f t="array" ref="W95">VLOOKUP($A95,'movie-row'!$A$2:$Z$101,_xlfn.XMATCH(W$33,'movie-row'!$A$1:$Z$1),0)</f>
        <v>5</v>
      </c>
      <c r="X95" s="18" cm="1">
        <f t="array" ref="X95">VLOOKUP($A95,'movie-row'!$A$2:$Z$101,_xlfn.XMATCH(X$33,'movie-row'!$A$1:$Z$1),0)</f>
        <v>5</v>
      </c>
      <c r="Y95" s="18" cm="1">
        <f t="array" ref="Y95">VLOOKUP($A95,'movie-row'!$A$2:$Z$101,_xlfn.XMATCH(Y$33,'movie-row'!$A$1:$Z$1),0)</f>
        <v>4</v>
      </c>
      <c r="Z95" s="18" cm="1">
        <f t="array" ref="Z95">VLOOKUP($A95,'movie-row'!$A$2:$Z$101,_xlfn.XMATCH(Z$33,'movie-row'!$A$1:$Z$1),0)</f>
        <v>0</v>
      </c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B95" s="34"/>
      <c r="BC95" s="18"/>
      <c r="BD95" s="18"/>
      <c r="BE95" s="18"/>
      <c r="BF95" s="18"/>
      <c r="BG95" s="27"/>
      <c r="BH95" s="18"/>
      <c r="BI95" s="18"/>
      <c r="BJ95" s="18"/>
      <c r="BK95" s="18"/>
      <c r="BL95" s="18"/>
      <c r="BM95" s="18"/>
      <c r="BN95" s="18"/>
      <c r="BO95" s="18"/>
      <c r="BP95" s="27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</row>
    <row r="96" spans="1:81">
      <c r="A96" s="20" t="s">
        <v>10</v>
      </c>
      <c r="B96" s="18" cm="1">
        <f t="array" ref="B96">VLOOKUP($A96,'movie-row'!$A$2:$Z$101,_xlfn.XMATCH(B$29,'movie-row'!$A$1:$Z$1),0)</f>
        <v>4</v>
      </c>
      <c r="C96" s="18" cm="1">
        <f t="array" ref="C96">VLOOKUP($A96,'movie-row'!$A$2:$Z$101,_xlfn.XMATCH(C$29,'movie-row'!$A$1:$Z$1),0)</f>
        <v>0</v>
      </c>
      <c r="D96" s="18" cm="1">
        <f t="array" ref="D96">VLOOKUP($A96,'movie-row'!$A$2:$Z$101,_xlfn.XMATCH(D$29,'movie-row'!$A$1:$Z$1),0)</f>
        <v>3</v>
      </c>
      <c r="E96" s="18" cm="1">
        <f t="array" ref="E96">VLOOKUP($A96,'movie-row'!$A$2:$Z$101,_xlfn.XMATCH(E$29,'movie-row'!$A$1:$Z$1),0)</f>
        <v>0</v>
      </c>
      <c r="F96" s="27" cm="1">
        <f t="array" ref="F96">VLOOKUP($A96,'movie-row'!$A$2:$Z$101,_xlfn.XMATCH(F$29,'movie-row'!$A$1:$Z$1),0)</f>
        <v>5</v>
      </c>
      <c r="G96" s="18" cm="1">
        <f t="array" ref="G96">VLOOKUP($A96,'movie-row'!$A$2:$Z$101,_xlfn.XMATCH(G$29,'movie-row'!$A$1:$Z$1),0)</f>
        <v>0</v>
      </c>
      <c r="H96" s="18" cm="1">
        <f t="array" ref="H96">VLOOKUP($A96,'movie-row'!$A$2:$Z$101,_xlfn.XMATCH(H$29,'movie-row'!$A$1:$Z$1),0)</f>
        <v>5</v>
      </c>
      <c r="I96" s="18" cm="1">
        <f t="array" ref="I96">VLOOKUP($A96,'movie-row'!$A$2:$Z$101,_xlfn.XMATCH(I$29,'movie-row'!$A$1:$Z$1),0)</f>
        <v>0</v>
      </c>
      <c r="J96" s="18" cm="1">
        <f t="array" ref="J96">VLOOKUP($A96,'movie-row'!$A$2:$Z$101,_xlfn.XMATCH(J$29,'movie-row'!$A$1:$Z$1),0)</f>
        <v>3.5</v>
      </c>
      <c r="K96" s="18" cm="1">
        <f t="array" ref="K96">VLOOKUP($A96,'movie-row'!$A$2:$Z$101,_xlfn.XMATCH(K$29,'movie-row'!$A$1:$Z$1),0)</f>
        <v>3</v>
      </c>
      <c r="L96" s="18" cm="1">
        <f t="array" ref="L96">VLOOKUP($A96,'movie-row'!$A$2:$Z$101,_xlfn.XMATCH(L$29,'movie-row'!$A$1:$Z$1),0)</f>
        <v>4.5</v>
      </c>
      <c r="M96" s="18" cm="1">
        <f t="array" ref="M96">VLOOKUP($A96,'movie-row'!$A$2:$Z$101,_xlfn.XMATCH(M$29,'movie-row'!$A$1:$Z$1),0)</f>
        <v>3</v>
      </c>
      <c r="N96" s="18" cm="1">
        <f t="array" ref="N96">VLOOKUP($A96,'movie-row'!$A$2:$Z$101,_xlfn.XMATCH(N$29,'movie-row'!$A$1:$Z$1),0)</f>
        <v>4</v>
      </c>
      <c r="O96" s="27" cm="1">
        <f t="array" ref="O96">VLOOKUP($A96,'movie-row'!$A$2:$Z$101,_xlfn.XMATCH(O$29,'movie-row'!$A$1:$Z$1),0)</f>
        <v>4.5</v>
      </c>
      <c r="P96" s="18" cm="1">
        <f t="array" ref="P96">VLOOKUP($A96,'movie-row'!$A$2:$Z$101,_xlfn.XMATCH(P$29,'movie-row'!$A$1:$Z$1),0)</f>
        <v>3.5</v>
      </c>
      <c r="Q96" s="18" cm="1">
        <f t="array" ref="Q96">VLOOKUP($A96,'movie-row'!$A$2:$Z$101,_xlfn.XMATCH(Q$29,'movie-row'!$A$1:$Z$1),0)</f>
        <v>3</v>
      </c>
      <c r="R96" s="18" cm="1">
        <f t="array" ref="R96">VLOOKUP($A96,'movie-row'!$A$2:$Z$101,_xlfn.XMATCH(R$29,'movie-row'!$A$1:$Z$1),0)</f>
        <v>0</v>
      </c>
      <c r="S96" s="18" cm="1">
        <f t="array" ref="S96">VLOOKUP($A96,'movie-row'!$A$2:$Z$101,_xlfn.XMATCH(S$29,'movie-row'!$A$1:$Z$1),0)</f>
        <v>4</v>
      </c>
      <c r="T96" s="18" cm="1">
        <f t="array" ref="T96">VLOOKUP($A96,'movie-row'!$A$2:$Z$101,_xlfn.XMATCH(T$29,'movie-row'!$A$1:$Z$1),0)</f>
        <v>0</v>
      </c>
      <c r="U96" s="18" cm="1">
        <f t="array" ref="U96">VLOOKUP($A96,'movie-row'!$A$2:$Z$101,_xlfn.XMATCH(U$29,'movie-row'!$A$1:$Z$1),0)</f>
        <v>3</v>
      </c>
      <c r="V96" s="18" cm="1">
        <f t="array" ref="V96">VLOOKUP($A96,'movie-row'!$A$2:$Z$101,_xlfn.XMATCH(V$29,'movie-row'!$A$1:$Z$1),0)</f>
        <v>3.5</v>
      </c>
      <c r="W96" s="18" cm="1">
        <f t="array" ref="W96">VLOOKUP($A96,'movie-row'!$A$2:$Z$101,_xlfn.XMATCH(W$29,'movie-row'!$A$1:$Z$1),0)</f>
        <v>3.5</v>
      </c>
      <c r="X96" s="18" cm="1">
        <f t="array" ref="X96">VLOOKUP($A96,'movie-row'!$A$2:$Z$101,_xlfn.XMATCH(X$29,'movie-row'!$A$1:$Z$1),0)</f>
        <v>0</v>
      </c>
      <c r="Y96" s="18" cm="1">
        <f t="array" ref="Y96">VLOOKUP($A96,'movie-row'!$A$2:$Z$101,_xlfn.XMATCH(Y$29,'movie-row'!$A$1:$Z$1),0)</f>
        <v>0</v>
      </c>
      <c r="Z96" s="18" cm="1">
        <f t="array" ref="Z96">VLOOKUP($A96,'movie-row'!$A$2:$Z$101,_xlfn.XMATCH(Z$29,'movie-row'!$A$1:$Z$1),0)</f>
        <v>4.5</v>
      </c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B96" s="34"/>
      <c r="BC96" s="18"/>
      <c r="BD96" s="18"/>
      <c r="BE96" s="18"/>
      <c r="BF96" s="18"/>
      <c r="BG96" s="27"/>
      <c r="BH96" s="18"/>
      <c r="BI96" s="18"/>
      <c r="BJ96" s="18"/>
      <c r="BK96" s="18"/>
      <c r="BL96" s="18"/>
      <c r="BM96" s="18"/>
      <c r="BN96" s="18"/>
      <c r="BO96" s="18"/>
      <c r="BP96" s="27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</row>
    <row r="97" spans="1:81">
      <c r="A97" s="5" t="str">
        <f t="shared" ref="A97:A100" si="10">A96</f>
        <v>98: Gladiator (2000)</v>
      </c>
      <c r="B97" s="18" cm="1">
        <f t="array" ref="B97">VLOOKUP($A97,'movie-row'!$A$2:$Z$101,_xlfn.XMATCH(B$30,'movie-row'!$A$1:$Z$1),0)</f>
        <v>5</v>
      </c>
      <c r="C97" s="18" cm="1">
        <f t="array" ref="C97">VLOOKUP($A97,'movie-row'!$A$2:$Z$101,_xlfn.XMATCH(C$30,'movie-row'!$A$1:$Z$1),0)</f>
        <v>3.5</v>
      </c>
      <c r="D97" s="18" cm="1">
        <f t="array" ref="D97">VLOOKUP($A97,'movie-row'!$A$2:$Z$101,_xlfn.XMATCH(D$30,'movie-row'!$A$1:$Z$1),0)</f>
        <v>3.5</v>
      </c>
      <c r="E97" s="18" cm="1">
        <f t="array" ref="E97">VLOOKUP($A97,'movie-row'!$A$2:$Z$101,_xlfn.XMATCH(E$30,'movie-row'!$A$1:$Z$1),0)</f>
        <v>4.5</v>
      </c>
      <c r="F97" s="27" cm="1">
        <f t="array" ref="F97">VLOOKUP($A97,'movie-row'!$A$2:$Z$101,_xlfn.XMATCH(F$30,'movie-row'!$A$1:$Z$1),0)</f>
        <v>3</v>
      </c>
      <c r="G97" s="18" cm="1">
        <f t="array" ref="G97">VLOOKUP($A97,'movie-row'!$A$2:$Z$101,_xlfn.XMATCH(G$30,'movie-row'!$A$1:$Z$1),0)</f>
        <v>0</v>
      </c>
      <c r="H97" s="18" cm="1">
        <f t="array" ref="H97">VLOOKUP($A97,'movie-row'!$A$2:$Z$101,_xlfn.XMATCH(H$30,'movie-row'!$A$1:$Z$1),0)</f>
        <v>4</v>
      </c>
      <c r="I97" s="18" cm="1">
        <f t="array" ref="I97">VLOOKUP($A97,'movie-row'!$A$2:$Z$101,_xlfn.XMATCH(I$30,'movie-row'!$A$1:$Z$1),0)</f>
        <v>5</v>
      </c>
      <c r="J97" s="18" cm="1">
        <f t="array" ref="J97">VLOOKUP($A97,'movie-row'!$A$2:$Z$101,_xlfn.XMATCH(J$30,'movie-row'!$A$1:$Z$1),0)</f>
        <v>0</v>
      </c>
      <c r="K97" s="18" cm="1">
        <f t="array" ref="K97">VLOOKUP($A97,'movie-row'!$A$2:$Z$101,_xlfn.XMATCH(K$30,'movie-row'!$A$1:$Z$1),0)</f>
        <v>4</v>
      </c>
      <c r="L97" s="18" cm="1">
        <f t="array" ref="L97">VLOOKUP($A97,'movie-row'!$A$2:$Z$101,_xlfn.XMATCH(L$30,'movie-row'!$A$1:$Z$1),0)</f>
        <v>5</v>
      </c>
      <c r="M97" s="18" cm="1">
        <f t="array" ref="M97">VLOOKUP($A97,'movie-row'!$A$2:$Z$101,_xlfn.XMATCH(M$30,'movie-row'!$A$1:$Z$1),0)</f>
        <v>3</v>
      </c>
      <c r="N97" s="18" cm="1">
        <f t="array" ref="N97">VLOOKUP($A97,'movie-row'!$A$2:$Z$101,_xlfn.XMATCH(N$30,'movie-row'!$A$1:$Z$1),0)</f>
        <v>4</v>
      </c>
      <c r="O97" s="27" cm="1">
        <f t="array" ref="O97">VLOOKUP($A97,'movie-row'!$A$2:$Z$101,_xlfn.XMATCH(O$30,'movie-row'!$A$1:$Z$1),0)</f>
        <v>3.5</v>
      </c>
      <c r="P97" s="18" cm="1">
        <f t="array" ref="P97">VLOOKUP($A97,'movie-row'!$A$2:$Z$101,_xlfn.XMATCH(P$30,'movie-row'!$A$1:$Z$1),0)</f>
        <v>0</v>
      </c>
      <c r="Q97" s="18" cm="1">
        <f t="array" ref="Q97">VLOOKUP($A97,'movie-row'!$A$2:$Z$101,_xlfn.XMATCH(Q$30,'movie-row'!$A$1:$Z$1),0)</f>
        <v>3.5</v>
      </c>
      <c r="R97" s="18" cm="1">
        <f t="array" ref="R97">VLOOKUP($A97,'movie-row'!$A$2:$Z$101,_xlfn.XMATCH(R$30,'movie-row'!$A$1:$Z$1),0)</f>
        <v>0</v>
      </c>
      <c r="S97" s="18" cm="1">
        <f t="array" ref="S97">VLOOKUP($A97,'movie-row'!$A$2:$Z$101,_xlfn.XMATCH(S$30,'movie-row'!$A$1:$Z$1),0)</f>
        <v>4.5</v>
      </c>
      <c r="T97" s="18" cm="1">
        <f t="array" ref="T97">VLOOKUP($A97,'movie-row'!$A$2:$Z$101,_xlfn.XMATCH(T$30,'movie-row'!$A$1:$Z$1),0)</f>
        <v>0</v>
      </c>
      <c r="U97" s="18" cm="1">
        <f t="array" ref="U97">VLOOKUP($A97,'movie-row'!$A$2:$Z$101,_xlfn.XMATCH(U$30,'movie-row'!$A$1:$Z$1),0)</f>
        <v>4</v>
      </c>
      <c r="V97" s="18" cm="1">
        <f t="array" ref="V97">VLOOKUP($A97,'movie-row'!$A$2:$Z$101,_xlfn.XMATCH(V$30,'movie-row'!$A$1:$Z$1),0)</f>
        <v>0</v>
      </c>
      <c r="W97" s="18" cm="1">
        <f t="array" ref="W97">VLOOKUP($A97,'movie-row'!$A$2:$Z$101,_xlfn.XMATCH(W$30,'movie-row'!$A$1:$Z$1),0)</f>
        <v>3</v>
      </c>
      <c r="X97" s="18" cm="1">
        <f t="array" ref="X97">VLOOKUP($A97,'movie-row'!$A$2:$Z$101,_xlfn.XMATCH(X$30,'movie-row'!$A$1:$Z$1),0)</f>
        <v>3</v>
      </c>
      <c r="Y97" s="18" cm="1">
        <f t="array" ref="Y97">VLOOKUP($A97,'movie-row'!$A$2:$Z$101,_xlfn.XMATCH(Y$30,'movie-row'!$A$1:$Z$1),0)</f>
        <v>4.5</v>
      </c>
      <c r="Z97" s="18" cm="1">
        <f t="array" ref="Z97">VLOOKUP($A97,'movie-row'!$A$2:$Z$101,_xlfn.XMATCH(Z$30,'movie-row'!$A$1:$Z$1),0)</f>
        <v>3.5</v>
      </c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B97" s="34"/>
      <c r="BC97" s="18"/>
      <c r="BD97" s="18"/>
      <c r="BE97" s="18"/>
      <c r="BF97" s="18"/>
      <c r="BG97" s="27"/>
      <c r="BH97" s="18"/>
      <c r="BI97" s="18"/>
      <c r="BJ97" s="18"/>
      <c r="BK97" s="18"/>
      <c r="BL97" s="18"/>
      <c r="BM97" s="18"/>
      <c r="BN97" s="18"/>
      <c r="BO97" s="18"/>
      <c r="BP97" s="27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</row>
    <row r="98" spans="1:81">
      <c r="A98" s="5" t="str">
        <f t="shared" si="10"/>
        <v>98: Gladiator (2000)</v>
      </c>
      <c r="B98" s="18" cm="1">
        <f t="array" ref="B98">VLOOKUP($A98,'movie-row'!$A$2:$Z$101,_xlfn.XMATCH(B$31,'movie-row'!$A$1:$Z$1),0)</f>
        <v>3.5</v>
      </c>
      <c r="C98" s="18" cm="1">
        <f t="array" ref="C98">VLOOKUP($A98,'movie-row'!$A$2:$Z$101,_xlfn.XMATCH(C$31,'movie-row'!$A$1:$Z$1),0)</f>
        <v>5</v>
      </c>
      <c r="D98" s="18" cm="1">
        <f t="array" ref="D98">VLOOKUP($A98,'movie-row'!$A$2:$Z$101,_xlfn.XMATCH(D$31,'movie-row'!$A$1:$Z$1),0)</f>
        <v>4</v>
      </c>
      <c r="E98" s="18" cm="1">
        <f t="array" ref="E98">VLOOKUP($A98,'movie-row'!$A$2:$Z$101,_xlfn.XMATCH(E$31,'movie-row'!$A$1:$Z$1),0)</f>
        <v>0</v>
      </c>
      <c r="F98" s="27" cm="1">
        <f t="array" ref="F98">VLOOKUP($A98,'movie-row'!$A$2:$Z$101,_xlfn.XMATCH(F$31,'movie-row'!$A$1:$Z$1),0)</f>
        <v>2</v>
      </c>
      <c r="G98" s="18" cm="1">
        <f t="array" ref="G98">VLOOKUP($A98,'movie-row'!$A$2:$Z$101,_xlfn.XMATCH(G$31,'movie-row'!$A$1:$Z$1),0)</f>
        <v>0</v>
      </c>
      <c r="H98" s="18" cm="1">
        <f t="array" ref="H98">VLOOKUP($A98,'movie-row'!$A$2:$Z$101,_xlfn.XMATCH(H$31,'movie-row'!$A$1:$Z$1),0)</f>
        <v>4</v>
      </c>
      <c r="I98" s="18" cm="1">
        <f t="array" ref="I98">VLOOKUP($A98,'movie-row'!$A$2:$Z$101,_xlfn.XMATCH(I$31,'movie-row'!$A$1:$Z$1),0)</f>
        <v>4</v>
      </c>
      <c r="J98" s="18" cm="1">
        <f t="array" ref="J98">VLOOKUP($A98,'movie-row'!$A$2:$Z$101,_xlfn.XMATCH(J$31,'movie-row'!$A$1:$Z$1),0)</f>
        <v>4</v>
      </c>
      <c r="K98" s="18" cm="1">
        <f t="array" ref="K98">VLOOKUP($A98,'movie-row'!$A$2:$Z$101,_xlfn.XMATCH(K$31,'movie-row'!$A$1:$Z$1),0)</f>
        <v>0</v>
      </c>
      <c r="L98" s="18" cm="1">
        <f t="array" ref="L98">VLOOKUP($A98,'movie-row'!$A$2:$Z$101,_xlfn.XMATCH(L$31,'movie-row'!$A$1:$Z$1),0)</f>
        <v>0</v>
      </c>
      <c r="M98" s="18" cm="1">
        <f t="array" ref="M98">VLOOKUP($A98,'movie-row'!$A$2:$Z$101,_xlfn.XMATCH(M$31,'movie-row'!$A$1:$Z$1),0)</f>
        <v>0</v>
      </c>
      <c r="N98" s="18" cm="1">
        <f t="array" ref="N98">VLOOKUP($A98,'movie-row'!$A$2:$Z$101,_xlfn.XMATCH(N$31,'movie-row'!$A$1:$Z$1),0)</f>
        <v>0</v>
      </c>
      <c r="O98" s="27" cm="1">
        <f t="array" ref="O98">VLOOKUP($A98,'movie-row'!$A$2:$Z$101,_xlfn.XMATCH(O$31,'movie-row'!$A$1:$Z$1),0)</f>
        <v>4</v>
      </c>
      <c r="P98" s="18" cm="1">
        <f t="array" ref="P98">VLOOKUP($A98,'movie-row'!$A$2:$Z$101,_xlfn.XMATCH(P$31,'movie-row'!$A$1:$Z$1),0)</f>
        <v>0</v>
      </c>
      <c r="Q98" s="18" cm="1">
        <f t="array" ref="Q98">VLOOKUP($A98,'movie-row'!$A$2:$Z$101,_xlfn.XMATCH(Q$31,'movie-row'!$A$1:$Z$1),0)</f>
        <v>3.5</v>
      </c>
      <c r="R98" s="18" cm="1">
        <f t="array" ref="R98">VLOOKUP($A98,'movie-row'!$A$2:$Z$101,_xlfn.XMATCH(R$31,'movie-row'!$A$1:$Z$1),0)</f>
        <v>4.5</v>
      </c>
      <c r="S98" s="18" cm="1">
        <f t="array" ref="S98">VLOOKUP($A98,'movie-row'!$A$2:$Z$101,_xlfn.XMATCH(S$31,'movie-row'!$A$1:$Z$1),0)</f>
        <v>3.5</v>
      </c>
      <c r="T98" s="18" cm="1">
        <f t="array" ref="T98">VLOOKUP($A98,'movie-row'!$A$2:$Z$101,_xlfn.XMATCH(T$31,'movie-row'!$A$1:$Z$1),0)</f>
        <v>4.5</v>
      </c>
      <c r="U98" s="18" cm="1">
        <f t="array" ref="U98">VLOOKUP($A98,'movie-row'!$A$2:$Z$101,_xlfn.XMATCH(U$31,'movie-row'!$A$1:$Z$1),0)</f>
        <v>4</v>
      </c>
      <c r="V98" s="18" cm="1">
        <f t="array" ref="V98">VLOOKUP($A98,'movie-row'!$A$2:$Z$101,_xlfn.XMATCH(V$31,'movie-row'!$A$1:$Z$1),0)</f>
        <v>5</v>
      </c>
      <c r="W98" s="18" cm="1">
        <f t="array" ref="W98">VLOOKUP($A98,'movie-row'!$A$2:$Z$101,_xlfn.XMATCH(W$31,'movie-row'!$A$1:$Z$1),0)</f>
        <v>4</v>
      </c>
      <c r="X98" s="18" cm="1">
        <f t="array" ref="X98">VLOOKUP($A98,'movie-row'!$A$2:$Z$101,_xlfn.XMATCH(X$31,'movie-row'!$A$1:$Z$1),0)</f>
        <v>5</v>
      </c>
      <c r="Y98" s="18" cm="1">
        <f t="array" ref="Y98">VLOOKUP($A98,'movie-row'!$A$2:$Z$101,_xlfn.XMATCH(Y$31,'movie-row'!$A$1:$Z$1),0)</f>
        <v>2</v>
      </c>
      <c r="Z98" s="18" cm="1">
        <f t="array" ref="Z98">VLOOKUP($A98,'movie-row'!$A$2:$Z$101,_xlfn.XMATCH(Z$31,'movie-row'!$A$1:$Z$1),0)</f>
        <v>4</v>
      </c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B98" s="34"/>
      <c r="BC98" s="18"/>
      <c r="BD98" s="18"/>
      <c r="BE98" s="18"/>
      <c r="BF98" s="18"/>
      <c r="BG98" s="27"/>
      <c r="BH98" s="18"/>
      <c r="BI98" s="18"/>
      <c r="BJ98" s="18"/>
      <c r="BK98" s="18"/>
      <c r="BL98" s="18"/>
      <c r="BM98" s="18"/>
      <c r="BN98" s="18"/>
      <c r="BO98" s="18"/>
      <c r="BP98" s="27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</row>
    <row r="99" spans="1:81">
      <c r="A99" s="5" t="str">
        <f t="shared" si="10"/>
        <v>98: Gladiator (2000)</v>
      </c>
      <c r="B99" s="18" cm="1">
        <f t="array" ref="B99">VLOOKUP($A99,'movie-row'!$A$2:$Z$101,_xlfn.XMATCH(B$32,'movie-row'!$A$1:$Z$1),0)</f>
        <v>4</v>
      </c>
      <c r="C99" s="18" cm="1">
        <f t="array" ref="C99">VLOOKUP($A99,'movie-row'!$A$2:$Z$101,_xlfn.XMATCH(C$32,'movie-row'!$A$1:$Z$1),0)</f>
        <v>4</v>
      </c>
      <c r="D99" s="18" cm="1">
        <f t="array" ref="D99">VLOOKUP($A99,'movie-row'!$A$2:$Z$101,_xlfn.XMATCH(D$32,'movie-row'!$A$1:$Z$1),0)</f>
        <v>3.5</v>
      </c>
      <c r="E99" s="18" cm="1">
        <f t="array" ref="E99">VLOOKUP($A99,'movie-row'!$A$2:$Z$101,_xlfn.XMATCH(E$32,'movie-row'!$A$1:$Z$1),0)</f>
        <v>5</v>
      </c>
      <c r="F99" s="27" cm="1">
        <f t="array" ref="F99">VLOOKUP($A99,'movie-row'!$A$2:$Z$101,_xlfn.XMATCH(F$32,'movie-row'!$A$1:$Z$1),0)</f>
        <v>0</v>
      </c>
      <c r="G99" s="18" cm="1">
        <f t="array" ref="G99">VLOOKUP($A99,'movie-row'!$A$2:$Z$101,_xlfn.XMATCH(G$32,'movie-row'!$A$1:$Z$1),0)</f>
        <v>3.5</v>
      </c>
      <c r="H99" s="18" cm="1">
        <f t="array" ref="H99">VLOOKUP($A99,'movie-row'!$A$2:$Z$101,_xlfn.XMATCH(H$32,'movie-row'!$A$1:$Z$1),0)</f>
        <v>4</v>
      </c>
      <c r="I99" s="18" cm="1">
        <f t="array" ref="I99">VLOOKUP($A99,'movie-row'!$A$2:$Z$101,_xlfn.XMATCH(I$32,'movie-row'!$A$1:$Z$1),0)</f>
        <v>4</v>
      </c>
      <c r="J99" s="18" cm="1">
        <f t="array" ref="J99">VLOOKUP($A99,'movie-row'!$A$2:$Z$101,_xlfn.XMATCH(J$32,'movie-row'!$A$1:$Z$1),0)</f>
        <v>0</v>
      </c>
      <c r="K99" s="18" cm="1">
        <f t="array" ref="K99">VLOOKUP($A99,'movie-row'!$A$2:$Z$101,_xlfn.XMATCH(K$32,'movie-row'!$A$1:$Z$1),0)</f>
        <v>3</v>
      </c>
      <c r="L99" s="18" cm="1">
        <f t="array" ref="L99">VLOOKUP($A99,'movie-row'!$A$2:$Z$101,_xlfn.XMATCH(L$32,'movie-row'!$A$1:$Z$1),0)</f>
        <v>4.5</v>
      </c>
      <c r="M99" s="18" cm="1">
        <f t="array" ref="M99">VLOOKUP($A99,'movie-row'!$A$2:$Z$101,_xlfn.XMATCH(M$32,'movie-row'!$A$1:$Z$1),0)</f>
        <v>4</v>
      </c>
      <c r="N99" s="18" cm="1">
        <f t="array" ref="N99">VLOOKUP($A99,'movie-row'!$A$2:$Z$101,_xlfn.XMATCH(N$32,'movie-row'!$A$1:$Z$1),0)</f>
        <v>0</v>
      </c>
      <c r="O99" s="27" cm="1">
        <f t="array" ref="O99">VLOOKUP($A99,'movie-row'!$A$2:$Z$101,_xlfn.XMATCH(O$32,'movie-row'!$A$1:$Z$1),0)</f>
        <v>4</v>
      </c>
      <c r="P99" s="18" cm="1">
        <f t="array" ref="P99">VLOOKUP($A99,'movie-row'!$A$2:$Z$101,_xlfn.XMATCH(P$32,'movie-row'!$A$1:$Z$1),0)</f>
        <v>2</v>
      </c>
      <c r="Q99" s="18" cm="1">
        <f t="array" ref="Q99">VLOOKUP($A99,'movie-row'!$A$2:$Z$101,_xlfn.XMATCH(Q$32,'movie-row'!$A$1:$Z$1),0)</f>
        <v>3</v>
      </c>
      <c r="R99" s="18" cm="1">
        <f t="array" ref="R99">VLOOKUP($A99,'movie-row'!$A$2:$Z$101,_xlfn.XMATCH(R$32,'movie-row'!$A$1:$Z$1),0)</f>
        <v>4</v>
      </c>
      <c r="S99" s="18" cm="1">
        <f t="array" ref="S99">VLOOKUP($A99,'movie-row'!$A$2:$Z$101,_xlfn.XMATCH(S$32,'movie-row'!$A$1:$Z$1),0)</f>
        <v>0</v>
      </c>
      <c r="T99" s="18" cm="1">
        <f t="array" ref="T99">VLOOKUP($A99,'movie-row'!$A$2:$Z$101,_xlfn.XMATCH(T$32,'movie-row'!$A$1:$Z$1),0)</f>
        <v>3</v>
      </c>
      <c r="U99" s="18" cm="1">
        <f t="array" ref="U99">VLOOKUP($A99,'movie-row'!$A$2:$Z$101,_xlfn.XMATCH(U$32,'movie-row'!$A$1:$Z$1),0)</f>
        <v>3.5</v>
      </c>
      <c r="V99" s="18" cm="1">
        <f t="array" ref="V99">VLOOKUP($A99,'movie-row'!$A$2:$Z$101,_xlfn.XMATCH(V$32,'movie-row'!$A$1:$Z$1),0)</f>
        <v>0</v>
      </c>
      <c r="W99" s="18" cm="1">
        <f t="array" ref="W99">VLOOKUP($A99,'movie-row'!$A$2:$Z$101,_xlfn.XMATCH(W$32,'movie-row'!$A$1:$Z$1),0)</f>
        <v>4</v>
      </c>
      <c r="X99" s="18" cm="1">
        <f t="array" ref="X99">VLOOKUP($A99,'movie-row'!$A$2:$Z$101,_xlfn.XMATCH(X$32,'movie-row'!$A$1:$Z$1),0)</f>
        <v>3.5</v>
      </c>
      <c r="Y99" s="18" cm="1">
        <f t="array" ref="Y99">VLOOKUP($A99,'movie-row'!$A$2:$Z$101,_xlfn.XMATCH(Y$32,'movie-row'!$A$1:$Z$1),0)</f>
        <v>4</v>
      </c>
      <c r="Z99" s="18" cm="1">
        <f t="array" ref="Z99">VLOOKUP($A99,'movie-row'!$A$2:$Z$101,_xlfn.XMATCH(Z$32,'movie-row'!$A$1:$Z$1),0)</f>
        <v>3.5</v>
      </c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B99" s="34"/>
      <c r="BC99" s="18"/>
      <c r="BD99" s="18"/>
      <c r="BE99" s="18"/>
      <c r="BF99" s="18"/>
      <c r="BG99" s="27"/>
      <c r="BH99" s="18"/>
      <c r="BI99" s="18"/>
      <c r="BJ99" s="18"/>
      <c r="BK99" s="18"/>
      <c r="BL99" s="18"/>
      <c r="BM99" s="18"/>
      <c r="BN99" s="18"/>
      <c r="BO99" s="18"/>
      <c r="BP99" s="27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</row>
    <row r="100" spans="1:81">
      <c r="A100" s="5" t="str">
        <f t="shared" si="10"/>
        <v>98: Gladiator (2000)</v>
      </c>
      <c r="B100" s="18" cm="1">
        <f t="array" ref="B100">VLOOKUP($A100,'movie-row'!$A$2:$Z$101,_xlfn.XMATCH(B$33,'movie-row'!$A$1:$Z$1),0)</f>
        <v>0</v>
      </c>
      <c r="C100" s="18" cm="1">
        <f t="array" ref="C100">VLOOKUP($A100,'movie-row'!$A$2:$Z$101,_xlfn.XMATCH(C$33,'movie-row'!$A$1:$Z$1),0)</f>
        <v>4.5</v>
      </c>
      <c r="D100" s="18" cm="1">
        <f t="array" ref="D100">VLOOKUP($A100,'movie-row'!$A$2:$Z$101,_xlfn.XMATCH(D$33,'movie-row'!$A$1:$Z$1),0)</f>
        <v>3.5</v>
      </c>
      <c r="E100" s="18" cm="1">
        <f t="array" ref="E100">VLOOKUP($A100,'movie-row'!$A$2:$Z$101,_xlfn.XMATCH(E$33,'movie-row'!$A$1:$Z$1),0)</f>
        <v>4</v>
      </c>
      <c r="F100" s="27" cm="1">
        <f t="array" ref="F100">VLOOKUP($A100,'movie-row'!$A$2:$Z$101,_xlfn.XMATCH(F$33,'movie-row'!$A$1:$Z$1),0)</f>
        <v>4</v>
      </c>
      <c r="G100" s="18" cm="1">
        <f t="array" ref="G100">VLOOKUP($A100,'movie-row'!$A$2:$Z$101,_xlfn.XMATCH(G$33,'movie-row'!$A$1:$Z$1),0)</f>
        <v>3.5</v>
      </c>
      <c r="H100" s="18" cm="1">
        <f t="array" ref="H100">VLOOKUP($A100,'movie-row'!$A$2:$Z$101,_xlfn.XMATCH(H$33,'movie-row'!$A$1:$Z$1),0)</f>
        <v>3</v>
      </c>
      <c r="I100" s="18" cm="1">
        <f t="array" ref="I100">VLOOKUP($A100,'movie-row'!$A$2:$Z$101,_xlfn.XMATCH(I$33,'movie-row'!$A$1:$Z$1),0)</f>
        <v>5</v>
      </c>
      <c r="J100" s="18" cm="1">
        <f t="array" ref="J100">VLOOKUP($A100,'movie-row'!$A$2:$Z$101,_xlfn.XMATCH(J$33,'movie-row'!$A$1:$Z$1),0)</f>
        <v>3.5</v>
      </c>
      <c r="K100" s="18" cm="1">
        <f t="array" ref="K100">VLOOKUP($A100,'movie-row'!$A$2:$Z$101,_xlfn.XMATCH(K$33,'movie-row'!$A$1:$Z$1),0)</f>
        <v>3.5</v>
      </c>
      <c r="L100" s="18" cm="1">
        <f t="array" ref="L100">VLOOKUP($A100,'movie-row'!$A$2:$Z$101,_xlfn.XMATCH(L$33,'movie-row'!$A$1:$Z$1),0)</f>
        <v>3.5</v>
      </c>
      <c r="M100" s="18" cm="1">
        <f t="array" ref="M100">VLOOKUP($A100,'movie-row'!$A$2:$Z$101,_xlfn.XMATCH(M$33,'movie-row'!$A$1:$Z$1),0)</f>
        <v>4</v>
      </c>
      <c r="N100" s="18" cm="1">
        <f t="array" ref="N100">VLOOKUP($A100,'movie-row'!$A$2:$Z$101,_xlfn.XMATCH(N$33,'movie-row'!$A$1:$Z$1),0)</f>
        <v>3</v>
      </c>
      <c r="O100" s="27" cm="1">
        <f t="array" ref="O100">VLOOKUP($A100,'movie-row'!$A$2:$Z$101,_xlfn.XMATCH(O$33,'movie-row'!$A$1:$Z$1),0)</f>
        <v>3.5</v>
      </c>
      <c r="P100" s="18" cm="1">
        <f t="array" ref="P100">VLOOKUP($A100,'movie-row'!$A$2:$Z$101,_xlfn.XMATCH(P$33,'movie-row'!$A$1:$Z$1),0)</f>
        <v>3</v>
      </c>
      <c r="Q100" s="18" cm="1">
        <f t="array" ref="Q100">VLOOKUP($A100,'movie-row'!$A$2:$Z$101,_xlfn.XMATCH(Q$33,'movie-row'!$A$1:$Z$1),0)</f>
        <v>0</v>
      </c>
      <c r="R100" s="18" cm="1">
        <f t="array" ref="R100">VLOOKUP($A100,'movie-row'!$A$2:$Z$101,_xlfn.XMATCH(R$33,'movie-row'!$A$1:$Z$1),0)</f>
        <v>4</v>
      </c>
      <c r="S100" s="18" cm="1">
        <f t="array" ref="S100">VLOOKUP($A100,'movie-row'!$A$2:$Z$101,_xlfn.XMATCH(S$33,'movie-row'!$A$1:$Z$1),0)</f>
        <v>0</v>
      </c>
      <c r="T100" s="18" cm="1">
        <f t="array" ref="T100">VLOOKUP($A100,'movie-row'!$A$2:$Z$101,_xlfn.XMATCH(T$33,'movie-row'!$A$1:$Z$1),0)</f>
        <v>2</v>
      </c>
      <c r="U100" s="18" cm="1">
        <f t="array" ref="U100">VLOOKUP($A100,'movie-row'!$A$2:$Z$101,_xlfn.XMATCH(U$33,'movie-row'!$A$1:$Z$1),0)</f>
        <v>4</v>
      </c>
      <c r="V100" s="18" cm="1">
        <f t="array" ref="V100">VLOOKUP($A100,'movie-row'!$A$2:$Z$101,_xlfn.XMATCH(V$33,'movie-row'!$A$1:$Z$1),0)</f>
        <v>3</v>
      </c>
      <c r="W100" s="18" cm="1">
        <f t="array" ref="W100">VLOOKUP($A100,'movie-row'!$A$2:$Z$101,_xlfn.XMATCH(W$33,'movie-row'!$A$1:$Z$1),0)</f>
        <v>3.5</v>
      </c>
      <c r="X100" s="18" cm="1">
        <f t="array" ref="X100">VLOOKUP($A100,'movie-row'!$A$2:$Z$101,_xlfn.XMATCH(X$33,'movie-row'!$A$1:$Z$1),0)</f>
        <v>5</v>
      </c>
      <c r="Y100" s="18" cm="1">
        <f t="array" ref="Y100">VLOOKUP($A100,'movie-row'!$A$2:$Z$101,_xlfn.XMATCH(Y$33,'movie-row'!$A$1:$Z$1),0)</f>
        <v>3.5</v>
      </c>
      <c r="Z100" s="18" cm="1">
        <f t="array" ref="Z100">VLOOKUP($A100,'movie-row'!$A$2:$Z$101,_xlfn.XMATCH(Z$33,'movie-row'!$A$1:$Z$1),0)</f>
        <v>4</v>
      </c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B100" s="34"/>
      <c r="BC100" s="18"/>
      <c r="BD100" s="18"/>
      <c r="BE100" s="18"/>
      <c r="BF100" s="18"/>
      <c r="BG100" s="27"/>
      <c r="BH100" s="18"/>
      <c r="BI100" s="18"/>
      <c r="BJ100" s="18"/>
      <c r="BK100" s="18"/>
      <c r="BL100" s="18"/>
      <c r="BM100" s="18"/>
      <c r="BN100" s="18"/>
      <c r="BO100" s="18"/>
      <c r="BP100" s="27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</row>
    <row r="101" spans="1:81">
      <c r="A101" s="20" t="s">
        <v>11</v>
      </c>
      <c r="B101" s="18" cm="1">
        <f t="array" ref="B101">VLOOKUP($A101,'movie-row'!$A$2:$Z$101,_xlfn.XMATCH(B$29,'movie-row'!$A$1:$Z$1),0)</f>
        <v>4.5</v>
      </c>
      <c r="C101" s="18" cm="1">
        <f t="array" ref="C101">VLOOKUP($A101,'movie-row'!$A$2:$Z$101,_xlfn.XMATCH(C$29,'movie-row'!$A$1:$Z$1),0)</f>
        <v>5</v>
      </c>
      <c r="D101" s="18" cm="1">
        <f t="array" ref="D101">VLOOKUP($A101,'movie-row'!$A$2:$Z$101,_xlfn.XMATCH(D$29,'movie-row'!$A$1:$Z$1),0)</f>
        <v>0</v>
      </c>
      <c r="E101" s="18" cm="1">
        <f t="array" ref="E101">VLOOKUP($A101,'movie-row'!$A$2:$Z$101,_xlfn.XMATCH(E$29,'movie-row'!$A$1:$Z$1),0)</f>
        <v>4.5</v>
      </c>
      <c r="F101" s="27" cm="1">
        <f t="array" ref="F101">VLOOKUP($A101,'movie-row'!$A$2:$Z$101,_xlfn.XMATCH(F$29,'movie-row'!$A$1:$Z$1),0)</f>
        <v>3.5</v>
      </c>
      <c r="G101" s="18" cm="1">
        <f t="array" ref="G101">VLOOKUP($A101,'movie-row'!$A$2:$Z$101,_xlfn.XMATCH(G$29,'movie-row'!$A$1:$Z$1),0)</f>
        <v>5</v>
      </c>
      <c r="H101" s="18" cm="1">
        <f t="array" ref="H101">VLOOKUP($A101,'movie-row'!$A$2:$Z$101,_xlfn.XMATCH(H$29,'movie-row'!$A$1:$Z$1),0)</f>
        <v>0</v>
      </c>
      <c r="I101" s="18" cm="1">
        <f t="array" ref="I101">VLOOKUP($A101,'movie-row'!$A$2:$Z$101,_xlfn.XMATCH(I$29,'movie-row'!$A$1:$Z$1),0)</f>
        <v>4.5</v>
      </c>
      <c r="J101" s="18" cm="1">
        <f t="array" ref="J101">VLOOKUP($A101,'movie-row'!$A$2:$Z$101,_xlfn.XMATCH(J$29,'movie-row'!$A$1:$Z$1),0)</f>
        <v>4</v>
      </c>
      <c r="K101" s="18" cm="1">
        <f t="array" ref="K101">VLOOKUP($A101,'movie-row'!$A$2:$Z$101,_xlfn.XMATCH(K$29,'movie-row'!$A$1:$Z$1),0)</f>
        <v>0</v>
      </c>
      <c r="L101" s="18" cm="1">
        <f t="array" ref="L101">VLOOKUP($A101,'movie-row'!$A$2:$Z$101,_xlfn.XMATCH(L$29,'movie-row'!$A$1:$Z$1),0)</f>
        <v>5</v>
      </c>
      <c r="M101" s="18" cm="1">
        <f t="array" ref="M101">VLOOKUP($A101,'movie-row'!$A$2:$Z$101,_xlfn.XMATCH(M$29,'movie-row'!$A$1:$Z$1),0)</f>
        <v>0</v>
      </c>
      <c r="N101" s="18" cm="1">
        <f t="array" ref="N101">VLOOKUP($A101,'movie-row'!$A$2:$Z$101,_xlfn.XMATCH(N$29,'movie-row'!$A$1:$Z$1),0)</f>
        <v>4.5</v>
      </c>
      <c r="O101" s="27" cm="1">
        <f t="array" ref="O101">VLOOKUP($A101,'movie-row'!$A$2:$Z$101,_xlfn.XMATCH(O$29,'movie-row'!$A$1:$Z$1),0)</f>
        <v>0</v>
      </c>
      <c r="P101" s="18" cm="1">
        <f t="array" ref="P101">VLOOKUP($A101,'movie-row'!$A$2:$Z$101,_xlfn.XMATCH(P$29,'movie-row'!$A$1:$Z$1),0)</f>
        <v>5</v>
      </c>
      <c r="Q101" s="18" cm="1">
        <f t="array" ref="Q101">VLOOKUP($A101,'movie-row'!$A$2:$Z$101,_xlfn.XMATCH(Q$29,'movie-row'!$A$1:$Z$1),0)</f>
        <v>0</v>
      </c>
      <c r="R101" s="18" cm="1">
        <f t="array" ref="R101">VLOOKUP($A101,'movie-row'!$A$2:$Z$101,_xlfn.XMATCH(R$29,'movie-row'!$A$1:$Z$1),0)</f>
        <v>4.5</v>
      </c>
      <c r="S101" s="18" cm="1">
        <f t="array" ref="S101">VLOOKUP($A101,'movie-row'!$A$2:$Z$101,_xlfn.XMATCH(S$29,'movie-row'!$A$1:$Z$1),0)</f>
        <v>0</v>
      </c>
      <c r="T101" s="18" cm="1">
        <f t="array" ref="T101">VLOOKUP($A101,'movie-row'!$A$2:$Z$101,_xlfn.XMATCH(T$29,'movie-row'!$A$1:$Z$1),0)</f>
        <v>4.5</v>
      </c>
      <c r="U101" s="18" cm="1">
        <f t="array" ref="U101">VLOOKUP($A101,'movie-row'!$A$2:$Z$101,_xlfn.XMATCH(U$29,'movie-row'!$A$1:$Z$1),0)</f>
        <v>0</v>
      </c>
      <c r="V101" s="18" cm="1">
        <f t="array" ref="V101">VLOOKUP($A101,'movie-row'!$A$2:$Z$101,_xlfn.XMATCH(V$29,'movie-row'!$A$1:$Z$1),0)</f>
        <v>5</v>
      </c>
      <c r="W101" s="18" cm="1">
        <f t="array" ref="W101">VLOOKUP($A101,'movie-row'!$A$2:$Z$101,_xlfn.XMATCH(W$29,'movie-row'!$A$1:$Z$1),0)</f>
        <v>4</v>
      </c>
      <c r="X101" s="18" cm="1">
        <f t="array" ref="X101">VLOOKUP($A101,'movie-row'!$A$2:$Z$101,_xlfn.XMATCH(X$29,'movie-row'!$A$1:$Z$1),0)</f>
        <v>5</v>
      </c>
      <c r="Y101" s="18" cm="1">
        <f t="array" ref="Y101">VLOOKUP($A101,'movie-row'!$A$2:$Z$101,_xlfn.XMATCH(Y$29,'movie-row'!$A$1:$Z$1),0)</f>
        <v>5</v>
      </c>
      <c r="Z101" s="18" cm="1">
        <f t="array" ref="Z101">VLOOKUP($A101,'movie-row'!$A$2:$Z$101,_xlfn.XMATCH(Z$29,'movie-row'!$A$1:$Z$1),0)</f>
        <v>0</v>
      </c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B101" s="34"/>
      <c r="BC101" s="18"/>
      <c r="BD101" s="18"/>
      <c r="BE101" s="18"/>
      <c r="BF101" s="18"/>
      <c r="BG101" s="27"/>
      <c r="BH101" s="18"/>
      <c r="BI101" s="18"/>
      <c r="BJ101" s="18"/>
      <c r="BK101" s="18"/>
      <c r="BL101" s="18"/>
      <c r="BM101" s="18"/>
      <c r="BN101" s="18"/>
      <c r="BO101" s="18"/>
      <c r="BP101" s="27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</row>
    <row r="102" spans="1:81">
      <c r="A102" s="5" t="str">
        <f t="shared" ref="A102:A105" si="11">A101</f>
        <v>105: Back to the Future (1985)</v>
      </c>
      <c r="B102" s="18" cm="1">
        <f t="array" ref="B102">VLOOKUP($A102,'movie-row'!$A$2:$Z$101,_xlfn.XMATCH(B$30,'movie-row'!$A$1:$Z$1),0)</f>
        <v>0</v>
      </c>
      <c r="C102" s="18" cm="1">
        <f t="array" ref="C102">VLOOKUP($A102,'movie-row'!$A$2:$Z$101,_xlfn.XMATCH(C$30,'movie-row'!$A$1:$Z$1),0)</f>
        <v>4</v>
      </c>
      <c r="D102" s="18" cm="1">
        <f t="array" ref="D102">VLOOKUP($A102,'movie-row'!$A$2:$Z$101,_xlfn.XMATCH(D$30,'movie-row'!$A$1:$Z$1),0)</f>
        <v>5</v>
      </c>
      <c r="E102" s="18" cm="1">
        <f t="array" ref="E102">VLOOKUP($A102,'movie-row'!$A$2:$Z$101,_xlfn.XMATCH(E$30,'movie-row'!$A$1:$Z$1),0)</f>
        <v>0</v>
      </c>
      <c r="F102" s="27" cm="1">
        <f t="array" ref="F102">VLOOKUP($A102,'movie-row'!$A$2:$Z$101,_xlfn.XMATCH(F$30,'movie-row'!$A$1:$Z$1),0)</f>
        <v>0</v>
      </c>
      <c r="G102" s="18" cm="1">
        <f t="array" ref="G102">VLOOKUP($A102,'movie-row'!$A$2:$Z$101,_xlfn.XMATCH(G$30,'movie-row'!$A$1:$Z$1),0)</f>
        <v>4.5</v>
      </c>
      <c r="H102" s="18" cm="1">
        <f t="array" ref="H102">VLOOKUP($A102,'movie-row'!$A$2:$Z$101,_xlfn.XMATCH(H$30,'movie-row'!$A$1:$Z$1),0)</f>
        <v>0</v>
      </c>
      <c r="I102" s="18" cm="1">
        <f t="array" ref="I102">VLOOKUP($A102,'movie-row'!$A$2:$Z$101,_xlfn.XMATCH(I$30,'movie-row'!$A$1:$Z$1),0)</f>
        <v>0</v>
      </c>
      <c r="J102" s="18" cm="1">
        <f t="array" ref="J102">VLOOKUP($A102,'movie-row'!$A$2:$Z$101,_xlfn.XMATCH(J$30,'movie-row'!$A$1:$Z$1),0)</f>
        <v>5</v>
      </c>
      <c r="K102" s="18" cm="1">
        <f t="array" ref="K102">VLOOKUP($A102,'movie-row'!$A$2:$Z$101,_xlfn.XMATCH(K$30,'movie-row'!$A$1:$Z$1),0)</f>
        <v>4.5</v>
      </c>
      <c r="L102" s="18" cm="1">
        <f t="array" ref="L102">VLOOKUP($A102,'movie-row'!$A$2:$Z$101,_xlfn.XMATCH(L$30,'movie-row'!$A$1:$Z$1),0)</f>
        <v>0</v>
      </c>
      <c r="M102" s="18" cm="1">
        <f t="array" ref="M102">VLOOKUP($A102,'movie-row'!$A$2:$Z$101,_xlfn.XMATCH(M$30,'movie-row'!$A$1:$Z$1),0)</f>
        <v>0</v>
      </c>
      <c r="N102" s="18" cm="1">
        <f t="array" ref="N102">VLOOKUP($A102,'movie-row'!$A$2:$Z$101,_xlfn.XMATCH(N$30,'movie-row'!$A$1:$Z$1),0)</f>
        <v>0</v>
      </c>
      <c r="O102" s="27" cm="1">
        <f t="array" ref="O102">VLOOKUP($A102,'movie-row'!$A$2:$Z$101,_xlfn.XMATCH(O$30,'movie-row'!$A$1:$Z$1),0)</f>
        <v>5</v>
      </c>
      <c r="P102" s="18" cm="1">
        <f t="array" ref="P102">VLOOKUP($A102,'movie-row'!$A$2:$Z$101,_xlfn.XMATCH(P$30,'movie-row'!$A$1:$Z$1),0)</f>
        <v>5</v>
      </c>
      <c r="Q102" s="18" cm="1">
        <f t="array" ref="Q102">VLOOKUP($A102,'movie-row'!$A$2:$Z$101,_xlfn.XMATCH(Q$30,'movie-row'!$A$1:$Z$1),0)</f>
        <v>5</v>
      </c>
      <c r="R102" s="18" cm="1">
        <f t="array" ref="R102">VLOOKUP($A102,'movie-row'!$A$2:$Z$101,_xlfn.XMATCH(R$30,'movie-row'!$A$1:$Z$1),0)</f>
        <v>5</v>
      </c>
      <c r="S102" s="18" cm="1">
        <f t="array" ref="S102">VLOOKUP($A102,'movie-row'!$A$2:$Z$101,_xlfn.XMATCH(S$30,'movie-row'!$A$1:$Z$1),0)</f>
        <v>0</v>
      </c>
      <c r="T102" s="18" cm="1">
        <f t="array" ref="T102">VLOOKUP($A102,'movie-row'!$A$2:$Z$101,_xlfn.XMATCH(T$30,'movie-row'!$A$1:$Z$1),0)</f>
        <v>5</v>
      </c>
      <c r="U102" s="18" cm="1">
        <f t="array" ref="U102">VLOOKUP($A102,'movie-row'!$A$2:$Z$101,_xlfn.XMATCH(U$30,'movie-row'!$A$1:$Z$1),0)</f>
        <v>0</v>
      </c>
      <c r="V102" s="18" cm="1">
        <f t="array" ref="V102">VLOOKUP($A102,'movie-row'!$A$2:$Z$101,_xlfn.XMATCH(V$30,'movie-row'!$A$1:$Z$1),0)</f>
        <v>5</v>
      </c>
      <c r="W102" s="18" cm="1">
        <f t="array" ref="W102">VLOOKUP($A102,'movie-row'!$A$2:$Z$101,_xlfn.XMATCH(W$30,'movie-row'!$A$1:$Z$1),0)</f>
        <v>3.5</v>
      </c>
      <c r="X102" s="18" cm="1">
        <f t="array" ref="X102">VLOOKUP($A102,'movie-row'!$A$2:$Z$101,_xlfn.XMATCH(X$30,'movie-row'!$A$1:$Z$1),0)</f>
        <v>0</v>
      </c>
      <c r="Y102" s="18" cm="1">
        <f t="array" ref="Y102">VLOOKUP($A102,'movie-row'!$A$2:$Z$101,_xlfn.XMATCH(Y$30,'movie-row'!$A$1:$Z$1),0)</f>
        <v>0</v>
      </c>
      <c r="Z102" s="18" cm="1">
        <f t="array" ref="Z102">VLOOKUP($A102,'movie-row'!$A$2:$Z$101,_xlfn.XMATCH(Z$30,'movie-row'!$A$1:$Z$1),0)</f>
        <v>5</v>
      </c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B102" s="34"/>
      <c r="BC102" s="18"/>
      <c r="BD102" s="18"/>
      <c r="BE102" s="18"/>
      <c r="BF102" s="18"/>
      <c r="BG102" s="27"/>
      <c r="BH102" s="18"/>
      <c r="BI102" s="18"/>
      <c r="BJ102" s="18"/>
      <c r="BK102" s="18"/>
      <c r="BL102" s="18"/>
      <c r="BM102" s="18"/>
      <c r="BN102" s="18"/>
      <c r="BO102" s="18"/>
      <c r="BP102" s="27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</row>
    <row r="103" spans="1:81">
      <c r="A103" s="5" t="str">
        <f t="shared" si="11"/>
        <v>105: Back to the Future (1985)</v>
      </c>
      <c r="B103" s="18" cm="1">
        <f t="array" ref="B103">VLOOKUP($A103,'movie-row'!$A$2:$Z$101,_xlfn.XMATCH(B$31,'movie-row'!$A$1:$Z$1),0)</f>
        <v>5</v>
      </c>
      <c r="C103" s="18" cm="1">
        <f t="array" ref="C103">VLOOKUP($A103,'movie-row'!$A$2:$Z$101,_xlfn.XMATCH(C$31,'movie-row'!$A$1:$Z$1),0)</f>
        <v>3.5</v>
      </c>
      <c r="D103" s="18" cm="1">
        <f t="array" ref="D103">VLOOKUP($A103,'movie-row'!$A$2:$Z$101,_xlfn.XMATCH(D$31,'movie-row'!$A$1:$Z$1),0)</f>
        <v>4.5</v>
      </c>
      <c r="E103" s="18" cm="1">
        <f t="array" ref="E103">VLOOKUP($A103,'movie-row'!$A$2:$Z$101,_xlfn.XMATCH(E$31,'movie-row'!$A$1:$Z$1),0)</f>
        <v>0</v>
      </c>
      <c r="F103" s="27" cm="1">
        <f t="array" ref="F103">VLOOKUP($A103,'movie-row'!$A$2:$Z$101,_xlfn.XMATCH(F$31,'movie-row'!$A$1:$Z$1),0)</f>
        <v>4.5</v>
      </c>
      <c r="G103" s="18" cm="1">
        <f t="array" ref="G103">VLOOKUP($A103,'movie-row'!$A$2:$Z$101,_xlfn.XMATCH(G$31,'movie-row'!$A$1:$Z$1),0)</f>
        <v>5</v>
      </c>
      <c r="H103" s="18" cm="1">
        <f t="array" ref="H103">VLOOKUP($A103,'movie-row'!$A$2:$Z$101,_xlfn.XMATCH(H$31,'movie-row'!$A$1:$Z$1),0)</f>
        <v>4.5</v>
      </c>
      <c r="I103" s="18" cm="1">
        <f t="array" ref="I103">VLOOKUP($A103,'movie-row'!$A$2:$Z$101,_xlfn.XMATCH(I$31,'movie-row'!$A$1:$Z$1),0)</f>
        <v>0</v>
      </c>
      <c r="J103" s="18" cm="1">
        <f t="array" ref="J103">VLOOKUP($A103,'movie-row'!$A$2:$Z$101,_xlfn.XMATCH(J$31,'movie-row'!$A$1:$Z$1),0)</f>
        <v>4.5</v>
      </c>
      <c r="K103" s="18" cm="1">
        <f t="array" ref="K103">VLOOKUP($A103,'movie-row'!$A$2:$Z$101,_xlfn.XMATCH(K$31,'movie-row'!$A$1:$Z$1),0)</f>
        <v>5</v>
      </c>
      <c r="L103" s="18" cm="1">
        <f t="array" ref="L103">VLOOKUP($A103,'movie-row'!$A$2:$Z$101,_xlfn.XMATCH(L$31,'movie-row'!$A$1:$Z$1),0)</f>
        <v>5</v>
      </c>
      <c r="M103" s="18" cm="1">
        <f t="array" ref="M103">VLOOKUP($A103,'movie-row'!$A$2:$Z$101,_xlfn.XMATCH(M$31,'movie-row'!$A$1:$Z$1),0)</f>
        <v>4.5</v>
      </c>
      <c r="N103" s="18" cm="1">
        <f t="array" ref="N103">VLOOKUP($A103,'movie-row'!$A$2:$Z$101,_xlfn.XMATCH(N$31,'movie-row'!$A$1:$Z$1),0)</f>
        <v>5</v>
      </c>
      <c r="O103" s="27" cm="1">
        <f t="array" ref="O103">VLOOKUP($A103,'movie-row'!$A$2:$Z$101,_xlfn.XMATCH(O$31,'movie-row'!$A$1:$Z$1),0)</f>
        <v>4.5</v>
      </c>
      <c r="P103" s="18" cm="1">
        <f t="array" ref="P103">VLOOKUP($A103,'movie-row'!$A$2:$Z$101,_xlfn.XMATCH(P$31,'movie-row'!$A$1:$Z$1),0)</f>
        <v>5</v>
      </c>
      <c r="Q103" s="18" cm="1">
        <f t="array" ref="Q103">VLOOKUP($A103,'movie-row'!$A$2:$Z$101,_xlfn.XMATCH(Q$31,'movie-row'!$A$1:$Z$1),0)</f>
        <v>4</v>
      </c>
      <c r="R103" s="18" cm="1">
        <f t="array" ref="R103">VLOOKUP($A103,'movie-row'!$A$2:$Z$101,_xlfn.XMATCH(R$31,'movie-row'!$A$1:$Z$1),0)</f>
        <v>0</v>
      </c>
      <c r="S103" s="18" cm="1">
        <f t="array" ref="S103">VLOOKUP($A103,'movie-row'!$A$2:$Z$101,_xlfn.XMATCH(S$31,'movie-row'!$A$1:$Z$1),0)</f>
        <v>5</v>
      </c>
      <c r="T103" s="18" cm="1">
        <f t="array" ref="T103">VLOOKUP($A103,'movie-row'!$A$2:$Z$101,_xlfn.XMATCH(T$31,'movie-row'!$A$1:$Z$1),0)</f>
        <v>0</v>
      </c>
      <c r="U103" s="18" cm="1">
        <f t="array" ref="U103">VLOOKUP($A103,'movie-row'!$A$2:$Z$101,_xlfn.XMATCH(U$31,'movie-row'!$A$1:$Z$1),0)</f>
        <v>4.5</v>
      </c>
      <c r="V103" s="18" cm="1">
        <f t="array" ref="V103">VLOOKUP($A103,'movie-row'!$A$2:$Z$101,_xlfn.XMATCH(V$31,'movie-row'!$A$1:$Z$1),0)</f>
        <v>0</v>
      </c>
      <c r="W103" s="18" cm="1">
        <f t="array" ref="W103">VLOOKUP($A103,'movie-row'!$A$2:$Z$101,_xlfn.XMATCH(W$31,'movie-row'!$A$1:$Z$1),0)</f>
        <v>5</v>
      </c>
      <c r="X103" s="18" cm="1">
        <f t="array" ref="X103">VLOOKUP($A103,'movie-row'!$A$2:$Z$101,_xlfn.XMATCH(X$31,'movie-row'!$A$1:$Z$1),0)</f>
        <v>0</v>
      </c>
      <c r="Y103" s="18" cm="1">
        <f t="array" ref="Y103">VLOOKUP($A103,'movie-row'!$A$2:$Z$101,_xlfn.XMATCH(Y$31,'movie-row'!$A$1:$Z$1),0)</f>
        <v>4.5</v>
      </c>
      <c r="Z103" s="18" cm="1">
        <f t="array" ref="Z103">VLOOKUP($A103,'movie-row'!$A$2:$Z$101,_xlfn.XMATCH(Z$31,'movie-row'!$A$1:$Z$1),0)</f>
        <v>0</v>
      </c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B103" s="34"/>
      <c r="BC103" s="18"/>
      <c r="BD103" s="18"/>
      <c r="BE103" s="18"/>
      <c r="BF103" s="18"/>
      <c r="BG103" s="27"/>
      <c r="BH103" s="18"/>
      <c r="BI103" s="18"/>
      <c r="BJ103" s="18"/>
      <c r="BK103" s="18"/>
      <c r="BL103" s="18"/>
      <c r="BM103" s="18"/>
      <c r="BN103" s="18"/>
      <c r="BO103" s="18"/>
      <c r="BP103" s="27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</row>
    <row r="104" spans="1:81">
      <c r="A104" s="5" t="str">
        <f t="shared" si="11"/>
        <v>105: Back to the Future (1985)</v>
      </c>
      <c r="B104" s="18" cm="1">
        <f t="array" ref="B104">VLOOKUP($A104,'movie-row'!$A$2:$Z$101,_xlfn.XMATCH(B$32,'movie-row'!$A$1:$Z$1),0)</f>
        <v>4.5</v>
      </c>
      <c r="C104" s="18" cm="1">
        <f t="array" ref="C104">VLOOKUP($A104,'movie-row'!$A$2:$Z$101,_xlfn.XMATCH(C$32,'movie-row'!$A$1:$Z$1),0)</f>
        <v>5</v>
      </c>
      <c r="D104" s="18" cm="1">
        <f t="array" ref="D104">VLOOKUP($A104,'movie-row'!$A$2:$Z$101,_xlfn.XMATCH(D$32,'movie-row'!$A$1:$Z$1),0)</f>
        <v>4</v>
      </c>
      <c r="E104" s="18" cm="1">
        <f t="array" ref="E104">VLOOKUP($A104,'movie-row'!$A$2:$Z$101,_xlfn.XMATCH(E$32,'movie-row'!$A$1:$Z$1),0)</f>
        <v>0</v>
      </c>
      <c r="F104" s="27" cm="1">
        <f t="array" ref="F104">VLOOKUP($A104,'movie-row'!$A$2:$Z$101,_xlfn.XMATCH(F$32,'movie-row'!$A$1:$Z$1),0)</f>
        <v>0</v>
      </c>
      <c r="G104" s="18" cm="1">
        <f t="array" ref="G104">VLOOKUP($A104,'movie-row'!$A$2:$Z$101,_xlfn.XMATCH(G$32,'movie-row'!$A$1:$Z$1),0)</f>
        <v>5</v>
      </c>
      <c r="H104" s="18" cm="1">
        <f t="array" ref="H104">VLOOKUP($A104,'movie-row'!$A$2:$Z$101,_xlfn.XMATCH(H$32,'movie-row'!$A$1:$Z$1),0)</f>
        <v>5</v>
      </c>
      <c r="I104" s="18" cm="1">
        <f t="array" ref="I104">VLOOKUP($A104,'movie-row'!$A$2:$Z$101,_xlfn.XMATCH(I$32,'movie-row'!$A$1:$Z$1),0)</f>
        <v>2</v>
      </c>
      <c r="J104" s="18" cm="1">
        <f t="array" ref="J104">VLOOKUP($A104,'movie-row'!$A$2:$Z$101,_xlfn.XMATCH(J$32,'movie-row'!$A$1:$Z$1),0)</f>
        <v>5</v>
      </c>
      <c r="K104" s="18" cm="1">
        <f t="array" ref="K104">VLOOKUP($A104,'movie-row'!$A$2:$Z$101,_xlfn.XMATCH(K$32,'movie-row'!$A$1:$Z$1),0)</f>
        <v>3.5</v>
      </c>
      <c r="L104" s="18" cm="1">
        <f t="array" ref="L104">VLOOKUP($A104,'movie-row'!$A$2:$Z$101,_xlfn.XMATCH(L$32,'movie-row'!$A$1:$Z$1),0)</f>
        <v>0</v>
      </c>
      <c r="M104" s="18" cm="1">
        <f t="array" ref="M104">VLOOKUP($A104,'movie-row'!$A$2:$Z$101,_xlfn.XMATCH(M$32,'movie-row'!$A$1:$Z$1),0)</f>
        <v>5</v>
      </c>
      <c r="N104" s="18" cm="1">
        <f t="array" ref="N104">VLOOKUP($A104,'movie-row'!$A$2:$Z$101,_xlfn.XMATCH(N$32,'movie-row'!$A$1:$Z$1),0)</f>
        <v>4.5</v>
      </c>
      <c r="O104" s="27" cm="1">
        <f t="array" ref="O104">VLOOKUP($A104,'movie-row'!$A$2:$Z$101,_xlfn.XMATCH(O$32,'movie-row'!$A$1:$Z$1),0)</f>
        <v>4.5</v>
      </c>
      <c r="P104" s="18" cm="1">
        <f t="array" ref="P104">VLOOKUP($A104,'movie-row'!$A$2:$Z$101,_xlfn.XMATCH(P$32,'movie-row'!$A$1:$Z$1),0)</f>
        <v>4.5</v>
      </c>
      <c r="Q104" s="18" cm="1">
        <f t="array" ref="Q104">VLOOKUP($A104,'movie-row'!$A$2:$Z$101,_xlfn.XMATCH(Q$32,'movie-row'!$A$1:$Z$1),0)</f>
        <v>0</v>
      </c>
      <c r="R104" s="18" cm="1">
        <f t="array" ref="R104">VLOOKUP($A104,'movie-row'!$A$2:$Z$101,_xlfn.XMATCH(R$32,'movie-row'!$A$1:$Z$1),0)</f>
        <v>4.5</v>
      </c>
      <c r="S104" s="18" cm="1">
        <f t="array" ref="S104">VLOOKUP($A104,'movie-row'!$A$2:$Z$101,_xlfn.XMATCH(S$32,'movie-row'!$A$1:$Z$1),0)</f>
        <v>5</v>
      </c>
      <c r="T104" s="18" cm="1">
        <f t="array" ref="T104">VLOOKUP($A104,'movie-row'!$A$2:$Z$101,_xlfn.XMATCH(T$32,'movie-row'!$A$1:$Z$1),0)</f>
        <v>0</v>
      </c>
      <c r="U104" s="18" cm="1">
        <f t="array" ref="U104">VLOOKUP($A104,'movie-row'!$A$2:$Z$101,_xlfn.XMATCH(U$32,'movie-row'!$A$1:$Z$1),0)</f>
        <v>5</v>
      </c>
      <c r="V104" s="18" cm="1">
        <f t="array" ref="V104">VLOOKUP($A104,'movie-row'!$A$2:$Z$101,_xlfn.XMATCH(V$32,'movie-row'!$A$1:$Z$1),0)</f>
        <v>0</v>
      </c>
      <c r="W104" s="18" cm="1">
        <f t="array" ref="W104">VLOOKUP($A104,'movie-row'!$A$2:$Z$101,_xlfn.XMATCH(W$32,'movie-row'!$A$1:$Z$1),0)</f>
        <v>5</v>
      </c>
      <c r="X104" s="18" cm="1">
        <f t="array" ref="X104">VLOOKUP($A104,'movie-row'!$A$2:$Z$101,_xlfn.XMATCH(X$32,'movie-row'!$A$1:$Z$1),0)</f>
        <v>5</v>
      </c>
      <c r="Y104" s="18" cm="1">
        <f t="array" ref="Y104">VLOOKUP($A104,'movie-row'!$A$2:$Z$101,_xlfn.XMATCH(Y$32,'movie-row'!$A$1:$Z$1),0)</f>
        <v>0</v>
      </c>
      <c r="Z104" s="18" cm="1">
        <f t="array" ref="Z104">VLOOKUP($A104,'movie-row'!$A$2:$Z$101,_xlfn.XMATCH(Z$32,'movie-row'!$A$1:$Z$1),0)</f>
        <v>5</v>
      </c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B104" s="34"/>
      <c r="BC104" s="18"/>
      <c r="BD104" s="18"/>
      <c r="BE104" s="18"/>
      <c r="BF104" s="18"/>
      <c r="BG104" s="27"/>
      <c r="BH104" s="18"/>
      <c r="BI104" s="18"/>
      <c r="BJ104" s="18"/>
      <c r="BK104" s="18"/>
      <c r="BL104" s="18"/>
      <c r="BM104" s="18"/>
      <c r="BN104" s="18"/>
      <c r="BO104" s="18"/>
      <c r="BP104" s="27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</row>
    <row r="105" spans="1:81">
      <c r="A105" s="5" t="str">
        <f t="shared" si="11"/>
        <v>105: Back to the Future (1985)</v>
      </c>
      <c r="B105" s="18" cm="1">
        <f t="array" ref="B105">VLOOKUP($A105,'movie-row'!$A$2:$Z$101,_xlfn.XMATCH(B$33,'movie-row'!$A$1:$Z$1),0)</f>
        <v>5</v>
      </c>
      <c r="C105" s="18" cm="1">
        <f t="array" ref="C105">VLOOKUP($A105,'movie-row'!$A$2:$Z$101,_xlfn.XMATCH(C$33,'movie-row'!$A$1:$Z$1),0)</f>
        <v>0</v>
      </c>
      <c r="D105" s="18" cm="1">
        <f t="array" ref="D105">VLOOKUP($A105,'movie-row'!$A$2:$Z$101,_xlfn.XMATCH(D$33,'movie-row'!$A$1:$Z$1),0)</f>
        <v>4</v>
      </c>
      <c r="E105" s="18" cm="1">
        <f t="array" ref="E105">VLOOKUP($A105,'movie-row'!$A$2:$Z$101,_xlfn.XMATCH(E$33,'movie-row'!$A$1:$Z$1),0)</f>
        <v>4.5</v>
      </c>
      <c r="F105" s="27" cm="1">
        <f t="array" ref="F105">VLOOKUP($A105,'movie-row'!$A$2:$Z$101,_xlfn.XMATCH(F$33,'movie-row'!$A$1:$Z$1),0)</f>
        <v>2</v>
      </c>
      <c r="G105" s="18" cm="1">
        <f t="array" ref="G105">VLOOKUP($A105,'movie-row'!$A$2:$Z$101,_xlfn.XMATCH(G$33,'movie-row'!$A$1:$Z$1),0)</f>
        <v>4</v>
      </c>
      <c r="H105" s="18" cm="1">
        <f t="array" ref="H105">VLOOKUP($A105,'movie-row'!$A$2:$Z$101,_xlfn.XMATCH(H$33,'movie-row'!$A$1:$Z$1),0)</f>
        <v>0</v>
      </c>
      <c r="I105" s="18" cm="1">
        <f t="array" ref="I105">VLOOKUP($A105,'movie-row'!$A$2:$Z$101,_xlfn.XMATCH(I$33,'movie-row'!$A$1:$Z$1),0)</f>
        <v>0</v>
      </c>
      <c r="J105" s="18" cm="1">
        <f t="array" ref="J105">VLOOKUP($A105,'movie-row'!$A$2:$Z$101,_xlfn.XMATCH(J$33,'movie-row'!$A$1:$Z$1),0)</f>
        <v>5</v>
      </c>
      <c r="K105" s="18" cm="1">
        <f t="array" ref="K105">VLOOKUP($A105,'movie-row'!$A$2:$Z$101,_xlfn.XMATCH(K$33,'movie-row'!$A$1:$Z$1),0)</f>
        <v>4</v>
      </c>
      <c r="L105" s="18" cm="1">
        <f t="array" ref="L105">VLOOKUP($A105,'movie-row'!$A$2:$Z$101,_xlfn.XMATCH(L$33,'movie-row'!$A$1:$Z$1),0)</f>
        <v>4</v>
      </c>
      <c r="M105" s="18" cm="1">
        <f t="array" ref="M105">VLOOKUP($A105,'movie-row'!$A$2:$Z$101,_xlfn.XMATCH(M$33,'movie-row'!$A$1:$Z$1),0)</f>
        <v>5</v>
      </c>
      <c r="N105" s="18" cm="1">
        <f t="array" ref="N105">VLOOKUP($A105,'movie-row'!$A$2:$Z$101,_xlfn.XMATCH(N$33,'movie-row'!$A$1:$Z$1),0)</f>
        <v>0</v>
      </c>
      <c r="O105" s="27" cm="1">
        <f t="array" ref="O105">VLOOKUP($A105,'movie-row'!$A$2:$Z$101,_xlfn.XMATCH(O$33,'movie-row'!$A$1:$Z$1),0)</f>
        <v>4</v>
      </c>
      <c r="P105" s="18" cm="1">
        <f t="array" ref="P105">VLOOKUP($A105,'movie-row'!$A$2:$Z$101,_xlfn.XMATCH(P$33,'movie-row'!$A$1:$Z$1),0)</f>
        <v>0</v>
      </c>
      <c r="Q105" s="18" cm="1">
        <f t="array" ref="Q105">VLOOKUP($A105,'movie-row'!$A$2:$Z$101,_xlfn.XMATCH(Q$33,'movie-row'!$A$1:$Z$1),0)</f>
        <v>5</v>
      </c>
      <c r="R105" s="18" cm="1">
        <f t="array" ref="R105">VLOOKUP($A105,'movie-row'!$A$2:$Z$101,_xlfn.XMATCH(R$33,'movie-row'!$A$1:$Z$1),0)</f>
        <v>2</v>
      </c>
      <c r="S105" s="18" cm="1">
        <f t="array" ref="S105">VLOOKUP($A105,'movie-row'!$A$2:$Z$101,_xlfn.XMATCH(S$33,'movie-row'!$A$1:$Z$1),0)</f>
        <v>4.5</v>
      </c>
      <c r="T105" s="18" cm="1">
        <f t="array" ref="T105">VLOOKUP($A105,'movie-row'!$A$2:$Z$101,_xlfn.XMATCH(T$33,'movie-row'!$A$1:$Z$1),0)</f>
        <v>4.5</v>
      </c>
      <c r="U105" s="18" cm="1">
        <f t="array" ref="U105">VLOOKUP($A105,'movie-row'!$A$2:$Z$101,_xlfn.XMATCH(U$33,'movie-row'!$A$1:$Z$1),0)</f>
        <v>5</v>
      </c>
      <c r="V105" s="18" cm="1">
        <f t="array" ref="V105">VLOOKUP($A105,'movie-row'!$A$2:$Z$101,_xlfn.XMATCH(V$33,'movie-row'!$A$1:$Z$1),0)</f>
        <v>0</v>
      </c>
      <c r="W105" s="18" cm="1">
        <f t="array" ref="W105">VLOOKUP($A105,'movie-row'!$A$2:$Z$101,_xlfn.XMATCH(W$33,'movie-row'!$A$1:$Z$1),0)</f>
        <v>5</v>
      </c>
      <c r="X105" s="18" cm="1">
        <f t="array" ref="X105">VLOOKUP($A105,'movie-row'!$A$2:$Z$101,_xlfn.XMATCH(X$33,'movie-row'!$A$1:$Z$1),0)</f>
        <v>3.5</v>
      </c>
      <c r="Y105" s="18" cm="1">
        <f t="array" ref="Y105">VLOOKUP($A105,'movie-row'!$A$2:$Z$101,_xlfn.XMATCH(Y$33,'movie-row'!$A$1:$Z$1),0)</f>
        <v>4</v>
      </c>
      <c r="Z105" s="18" cm="1">
        <f t="array" ref="Z105">VLOOKUP($A105,'movie-row'!$A$2:$Z$101,_xlfn.XMATCH(Z$33,'movie-row'!$A$1:$Z$1),0)</f>
        <v>4.5</v>
      </c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B105" s="34"/>
      <c r="BC105" s="18"/>
      <c r="BD105" s="18"/>
      <c r="BE105" s="18"/>
      <c r="BF105" s="18"/>
      <c r="BG105" s="27"/>
      <c r="BH105" s="18"/>
      <c r="BI105" s="18"/>
      <c r="BJ105" s="18"/>
      <c r="BK105" s="18"/>
      <c r="BL105" s="18"/>
      <c r="BM105" s="18"/>
      <c r="BN105" s="18"/>
      <c r="BO105" s="18"/>
      <c r="BP105" s="27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</row>
    <row r="106" spans="1:81">
      <c r="A106" s="20" t="s">
        <v>12</v>
      </c>
      <c r="B106" s="18" cm="1">
        <f t="array" ref="B106">VLOOKUP($A106,'movie-row'!$A$2:$Z$101,_xlfn.XMATCH(B$29,'movie-row'!$A$1:$Z$1),0)</f>
        <v>4</v>
      </c>
      <c r="C106" s="18" cm="1">
        <f t="array" ref="C106">VLOOKUP($A106,'movie-row'!$A$2:$Z$101,_xlfn.XMATCH(C$29,'movie-row'!$A$1:$Z$1),0)</f>
        <v>0</v>
      </c>
      <c r="D106" s="18" cm="1">
        <f t="array" ref="D106">VLOOKUP($A106,'movie-row'!$A$2:$Z$101,_xlfn.XMATCH(D$29,'movie-row'!$A$1:$Z$1),0)</f>
        <v>0</v>
      </c>
      <c r="E106" s="18" cm="1">
        <f t="array" ref="E106">VLOOKUP($A106,'movie-row'!$A$2:$Z$101,_xlfn.XMATCH(E$29,'movie-row'!$A$1:$Z$1),0)</f>
        <v>0</v>
      </c>
      <c r="F106" s="27" cm="1">
        <f t="array" ref="F106">VLOOKUP($A106,'movie-row'!$A$2:$Z$101,_xlfn.XMATCH(F$29,'movie-row'!$A$1:$Z$1),0)</f>
        <v>0</v>
      </c>
      <c r="G106" s="18" cm="1">
        <f t="array" ref="G106">VLOOKUP($A106,'movie-row'!$A$2:$Z$101,_xlfn.XMATCH(G$29,'movie-row'!$A$1:$Z$1),0)</f>
        <v>0</v>
      </c>
      <c r="H106" s="18" cm="1">
        <f t="array" ref="H106">VLOOKUP($A106,'movie-row'!$A$2:$Z$101,_xlfn.XMATCH(H$29,'movie-row'!$A$1:$Z$1),0)</f>
        <v>5</v>
      </c>
      <c r="I106" s="18" cm="1">
        <f t="array" ref="I106">VLOOKUP($A106,'movie-row'!$A$2:$Z$101,_xlfn.XMATCH(I$29,'movie-row'!$A$1:$Z$1),0)</f>
        <v>0</v>
      </c>
      <c r="J106" s="18" cm="1">
        <f t="array" ref="J106">VLOOKUP($A106,'movie-row'!$A$2:$Z$101,_xlfn.XMATCH(J$29,'movie-row'!$A$1:$Z$1),0)</f>
        <v>0</v>
      </c>
      <c r="K106" s="18" cm="1">
        <f t="array" ref="K106">VLOOKUP($A106,'movie-row'!$A$2:$Z$101,_xlfn.XMATCH(K$29,'movie-row'!$A$1:$Z$1),0)</f>
        <v>0</v>
      </c>
      <c r="L106" s="18" cm="1">
        <f t="array" ref="L106">VLOOKUP($A106,'movie-row'!$A$2:$Z$101,_xlfn.XMATCH(L$29,'movie-row'!$A$1:$Z$1),0)</f>
        <v>4.5</v>
      </c>
      <c r="M106" s="18" cm="1">
        <f t="array" ref="M106">VLOOKUP($A106,'movie-row'!$A$2:$Z$101,_xlfn.XMATCH(M$29,'movie-row'!$A$1:$Z$1),0)</f>
        <v>0</v>
      </c>
      <c r="N106" s="18" cm="1">
        <f t="array" ref="N106">VLOOKUP($A106,'movie-row'!$A$2:$Z$101,_xlfn.XMATCH(N$29,'movie-row'!$A$1:$Z$1),0)</f>
        <v>3.5</v>
      </c>
      <c r="O106" s="27" cm="1">
        <f t="array" ref="O106">VLOOKUP($A106,'movie-row'!$A$2:$Z$101,_xlfn.XMATCH(O$29,'movie-row'!$A$1:$Z$1),0)</f>
        <v>0</v>
      </c>
      <c r="P106" s="18" cm="1">
        <f t="array" ref="P106">VLOOKUP($A106,'movie-row'!$A$2:$Z$101,_xlfn.XMATCH(P$29,'movie-row'!$A$1:$Z$1),0)</f>
        <v>0</v>
      </c>
      <c r="Q106" s="18" cm="1">
        <f t="array" ref="Q106">VLOOKUP($A106,'movie-row'!$A$2:$Z$101,_xlfn.XMATCH(Q$29,'movie-row'!$A$1:$Z$1),0)</f>
        <v>0</v>
      </c>
      <c r="R106" s="18" cm="1">
        <f t="array" ref="R106">VLOOKUP($A106,'movie-row'!$A$2:$Z$101,_xlfn.XMATCH(R$29,'movie-row'!$A$1:$Z$1),0)</f>
        <v>0</v>
      </c>
      <c r="S106" s="18" cm="1">
        <f t="array" ref="S106">VLOOKUP($A106,'movie-row'!$A$2:$Z$101,_xlfn.XMATCH(S$29,'movie-row'!$A$1:$Z$1),0)</f>
        <v>0</v>
      </c>
      <c r="T106" s="18" cm="1">
        <f t="array" ref="T106">VLOOKUP($A106,'movie-row'!$A$2:$Z$101,_xlfn.XMATCH(T$29,'movie-row'!$A$1:$Z$1),0)</f>
        <v>0</v>
      </c>
      <c r="U106" s="18" cm="1">
        <f t="array" ref="U106">VLOOKUP($A106,'movie-row'!$A$2:$Z$101,_xlfn.XMATCH(U$29,'movie-row'!$A$1:$Z$1),0)</f>
        <v>0</v>
      </c>
      <c r="V106" s="18" cm="1">
        <f t="array" ref="V106">VLOOKUP($A106,'movie-row'!$A$2:$Z$101,_xlfn.XMATCH(V$29,'movie-row'!$A$1:$Z$1),0)</f>
        <v>3.5</v>
      </c>
      <c r="W106" s="18" cm="1">
        <f t="array" ref="W106">VLOOKUP($A106,'movie-row'!$A$2:$Z$101,_xlfn.XMATCH(W$29,'movie-row'!$A$1:$Z$1),0)</f>
        <v>0</v>
      </c>
      <c r="X106" s="18" cm="1">
        <f t="array" ref="X106">VLOOKUP($A106,'movie-row'!$A$2:$Z$101,_xlfn.XMATCH(X$29,'movie-row'!$A$1:$Z$1),0)</f>
        <v>0</v>
      </c>
      <c r="Y106" s="18" cm="1">
        <f t="array" ref="Y106">VLOOKUP($A106,'movie-row'!$A$2:$Z$101,_xlfn.XMATCH(Y$29,'movie-row'!$A$1:$Z$1),0)</f>
        <v>0</v>
      </c>
      <c r="Z106" s="18" cm="1">
        <f t="array" ref="Z106">VLOOKUP($A106,'movie-row'!$A$2:$Z$101,_xlfn.XMATCH(Z$29,'movie-row'!$A$1:$Z$1),0)</f>
        <v>0</v>
      </c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B106" s="34"/>
      <c r="BC106" s="18"/>
      <c r="BD106" s="18"/>
      <c r="BE106" s="18"/>
      <c r="BF106" s="18"/>
      <c r="BG106" s="27"/>
      <c r="BH106" s="18"/>
      <c r="BI106" s="18"/>
      <c r="BJ106" s="18"/>
      <c r="BK106" s="18"/>
      <c r="BL106" s="18"/>
      <c r="BM106" s="18"/>
      <c r="BN106" s="18"/>
      <c r="BO106" s="18"/>
      <c r="BP106" s="27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</row>
    <row r="107" spans="1:81">
      <c r="A107" s="5" t="str">
        <f t="shared" ref="A107:A110" si="12">A106</f>
        <v>107: Snatch (2000)</v>
      </c>
      <c r="B107" s="18" cm="1">
        <f t="array" ref="B107">VLOOKUP($A107,'movie-row'!$A$2:$Z$101,_xlfn.XMATCH(B$30,'movie-row'!$A$1:$Z$1),0)</f>
        <v>5</v>
      </c>
      <c r="C107" s="18" cm="1">
        <f t="array" ref="C107">VLOOKUP($A107,'movie-row'!$A$2:$Z$101,_xlfn.XMATCH(C$30,'movie-row'!$A$1:$Z$1),0)</f>
        <v>0</v>
      </c>
      <c r="D107" s="18" cm="1">
        <f t="array" ref="D107">VLOOKUP($A107,'movie-row'!$A$2:$Z$101,_xlfn.XMATCH(D$30,'movie-row'!$A$1:$Z$1),0)</f>
        <v>3.5</v>
      </c>
      <c r="E107" s="18" cm="1">
        <f t="array" ref="E107">VLOOKUP($A107,'movie-row'!$A$2:$Z$101,_xlfn.XMATCH(E$30,'movie-row'!$A$1:$Z$1),0)</f>
        <v>0</v>
      </c>
      <c r="F107" s="27" cm="1">
        <f t="array" ref="F107">VLOOKUP($A107,'movie-row'!$A$2:$Z$101,_xlfn.XMATCH(F$30,'movie-row'!$A$1:$Z$1),0)</f>
        <v>0</v>
      </c>
      <c r="G107" s="18" cm="1">
        <f t="array" ref="G107">VLOOKUP($A107,'movie-row'!$A$2:$Z$101,_xlfn.XMATCH(G$30,'movie-row'!$A$1:$Z$1),0)</f>
        <v>0</v>
      </c>
      <c r="H107" s="18" cm="1">
        <f t="array" ref="H107">VLOOKUP($A107,'movie-row'!$A$2:$Z$101,_xlfn.XMATCH(H$30,'movie-row'!$A$1:$Z$1),0)</f>
        <v>0</v>
      </c>
      <c r="I107" s="18" cm="1">
        <f t="array" ref="I107">VLOOKUP($A107,'movie-row'!$A$2:$Z$101,_xlfn.XMATCH(I$30,'movie-row'!$A$1:$Z$1),0)</f>
        <v>0</v>
      </c>
      <c r="J107" s="18" cm="1">
        <f t="array" ref="J107">VLOOKUP($A107,'movie-row'!$A$2:$Z$101,_xlfn.XMATCH(J$30,'movie-row'!$A$1:$Z$1),0)</f>
        <v>0</v>
      </c>
      <c r="K107" s="18" cm="1">
        <f t="array" ref="K107">VLOOKUP($A107,'movie-row'!$A$2:$Z$101,_xlfn.XMATCH(K$30,'movie-row'!$A$1:$Z$1),0)</f>
        <v>4</v>
      </c>
      <c r="L107" s="18" cm="1">
        <f t="array" ref="L107">VLOOKUP($A107,'movie-row'!$A$2:$Z$101,_xlfn.XMATCH(L$30,'movie-row'!$A$1:$Z$1),0)</f>
        <v>5</v>
      </c>
      <c r="M107" s="18" cm="1">
        <f t="array" ref="M107">VLOOKUP($A107,'movie-row'!$A$2:$Z$101,_xlfn.XMATCH(M$30,'movie-row'!$A$1:$Z$1),0)</f>
        <v>0</v>
      </c>
      <c r="N107" s="18" cm="1">
        <f t="array" ref="N107">VLOOKUP($A107,'movie-row'!$A$2:$Z$101,_xlfn.XMATCH(N$30,'movie-row'!$A$1:$Z$1),0)</f>
        <v>0</v>
      </c>
      <c r="O107" s="27" cm="1">
        <f t="array" ref="O107">VLOOKUP($A107,'movie-row'!$A$2:$Z$101,_xlfn.XMATCH(O$30,'movie-row'!$A$1:$Z$1),0)</f>
        <v>0</v>
      </c>
      <c r="P107" s="18" cm="1">
        <f t="array" ref="P107">VLOOKUP($A107,'movie-row'!$A$2:$Z$101,_xlfn.XMATCH(P$30,'movie-row'!$A$1:$Z$1),0)</f>
        <v>0</v>
      </c>
      <c r="Q107" s="18" cm="1">
        <f t="array" ref="Q107">VLOOKUP($A107,'movie-row'!$A$2:$Z$101,_xlfn.XMATCH(Q$30,'movie-row'!$A$1:$Z$1),0)</f>
        <v>0</v>
      </c>
      <c r="R107" s="18" cm="1">
        <f t="array" ref="R107">VLOOKUP($A107,'movie-row'!$A$2:$Z$101,_xlfn.XMATCH(R$30,'movie-row'!$A$1:$Z$1),0)</f>
        <v>0</v>
      </c>
      <c r="S107" s="18" cm="1">
        <f t="array" ref="S107">VLOOKUP($A107,'movie-row'!$A$2:$Z$101,_xlfn.XMATCH(S$30,'movie-row'!$A$1:$Z$1),0)</f>
        <v>0</v>
      </c>
      <c r="T107" s="18" cm="1">
        <f t="array" ref="T107">VLOOKUP($A107,'movie-row'!$A$2:$Z$101,_xlfn.XMATCH(T$30,'movie-row'!$A$1:$Z$1),0)</f>
        <v>0</v>
      </c>
      <c r="U107" s="18" cm="1">
        <f t="array" ref="U107">VLOOKUP($A107,'movie-row'!$A$2:$Z$101,_xlfn.XMATCH(U$30,'movie-row'!$A$1:$Z$1),0)</f>
        <v>0</v>
      </c>
      <c r="V107" s="18" cm="1">
        <f t="array" ref="V107">VLOOKUP($A107,'movie-row'!$A$2:$Z$101,_xlfn.XMATCH(V$30,'movie-row'!$A$1:$Z$1),0)</f>
        <v>0</v>
      </c>
      <c r="W107" s="18" cm="1">
        <f t="array" ref="W107">VLOOKUP($A107,'movie-row'!$A$2:$Z$101,_xlfn.XMATCH(W$30,'movie-row'!$A$1:$Z$1),0)</f>
        <v>0</v>
      </c>
      <c r="X107" s="18" cm="1">
        <f t="array" ref="X107">VLOOKUP($A107,'movie-row'!$A$2:$Z$101,_xlfn.XMATCH(X$30,'movie-row'!$A$1:$Z$1),0)</f>
        <v>0</v>
      </c>
      <c r="Y107" s="18" cm="1">
        <f t="array" ref="Y107">VLOOKUP($A107,'movie-row'!$A$2:$Z$101,_xlfn.XMATCH(Y$30,'movie-row'!$A$1:$Z$1),0)</f>
        <v>0</v>
      </c>
      <c r="Z107" s="18" cm="1">
        <f t="array" ref="Z107">VLOOKUP($A107,'movie-row'!$A$2:$Z$101,_xlfn.XMATCH(Z$30,'movie-row'!$A$1:$Z$1),0)</f>
        <v>0</v>
      </c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B107" s="34"/>
      <c r="BC107" s="18"/>
      <c r="BD107" s="18"/>
      <c r="BE107" s="18"/>
      <c r="BF107" s="18"/>
      <c r="BG107" s="27"/>
      <c r="BH107" s="18"/>
      <c r="BI107" s="18"/>
      <c r="BJ107" s="18"/>
      <c r="BK107" s="18"/>
      <c r="BL107" s="18"/>
      <c r="BM107" s="18"/>
      <c r="BN107" s="18"/>
      <c r="BO107" s="18"/>
      <c r="BP107" s="27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</row>
    <row r="108" spans="1:81">
      <c r="A108" s="5" t="str">
        <f t="shared" si="12"/>
        <v>107: Snatch (2000)</v>
      </c>
      <c r="B108" s="18" cm="1">
        <f t="array" ref="B108">VLOOKUP($A108,'movie-row'!$A$2:$Z$101,_xlfn.XMATCH(B$31,'movie-row'!$A$1:$Z$1),0)</f>
        <v>3.5</v>
      </c>
      <c r="C108" s="18" cm="1">
        <f t="array" ref="C108">VLOOKUP($A108,'movie-row'!$A$2:$Z$101,_xlfn.XMATCH(C$31,'movie-row'!$A$1:$Z$1),0)</f>
        <v>0</v>
      </c>
      <c r="D108" s="18" cm="1">
        <f t="array" ref="D108">VLOOKUP($A108,'movie-row'!$A$2:$Z$101,_xlfn.XMATCH(D$31,'movie-row'!$A$1:$Z$1),0)</f>
        <v>3.5</v>
      </c>
      <c r="E108" s="18" cm="1">
        <f t="array" ref="E108">VLOOKUP($A108,'movie-row'!$A$2:$Z$101,_xlfn.XMATCH(E$31,'movie-row'!$A$1:$Z$1),0)</f>
        <v>0</v>
      </c>
      <c r="F108" s="27" cm="1">
        <f t="array" ref="F108">VLOOKUP($A108,'movie-row'!$A$2:$Z$101,_xlfn.XMATCH(F$31,'movie-row'!$A$1:$Z$1),0)</f>
        <v>3</v>
      </c>
      <c r="G108" s="18" cm="1">
        <f t="array" ref="G108">VLOOKUP($A108,'movie-row'!$A$2:$Z$101,_xlfn.XMATCH(G$31,'movie-row'!$A$1:$Z$1),0)</f>
        <v>0</v>
      </c>
      <c r="H108" s="18" cm="1">
        <f t="array" ref="H108">VLOOKUP($A108,'movie-row'!$A$2:$Z$101,_xlfn.XMATCH(H$31,'movie-row'!$A$1:$Z$1),0)</f>
        <v>4</v>
      </c>
      <c r="I108" s="18" cm="1">
        <f t="array" ref="I108">VLOOKUP($A108,'movie-row'!$A$2:$Z$101,_xlfn.XMATCH(I$31,'movie-row'!$A$1:$Z$1),0)</f>
        <v>0</v>
      </c>
      <c r="J108" s="18" cm="1">
        <f t="array" ref="J108">VLOOKUP($A108,'movie-row'!$A$2:$Z$101,_xlfn.XMATCH(J$31,'movie-row'!$A$1:$Z$1),0)</f>
        <v>3.5</v>
      </c>
      <c r="K108" s="18" cm="1">
        <f t="array" ref="K108">VLOOKUP($A108,'movie-row'!$A$2:$Z$101,_xlfn.XMATCH(K$31,'movie-row'!$A$1:$Z$1),0)</f>
        <v>0</v>
      </c>
      <c r="L108" s="18" cm="1">
        <f t="array" ref="L108">VLOOKUP($A108,'movie-row'!$A$2:$Z$101,_xlfn.XMATCH(L$31,'movie-row'!$A$1:$Z$1),0)</f>
        <v>0</v>
      </c>
      <c r="M108" s="18" cm="1">
        <f t="array" ref="M108">VLOOKUP($A108,'movie-row'!$A$2:$Z$101,_xlfn.XMATCH(M$31,'movie-row'!$A$1:$Z$1),0)</f>
        <v>0</v>
      </c>
      <c r="N108" s="18" cm="1">
        <f t="array" ref="N108">VLOOKUP($A108,'movie-row'!$A$2:$Z$101,_xlfn.XMATCH(N$31,'movie-row'!$A$1:$Z$1),0)</f>
        <v>0</v>
      </c>
      <c r="O108" s="27" cm="1">
        <f t="array" ref="O108">VLOOKUP($A108,'movie-row'!$A$2:$Z$101,_xlfn.XMATCH(O$31,'movie-row'!$A$1:$Z$1),0)</f>
        <v>3.5</v>
      </c>
      <c r="P108" s="18" cm="1">
        <f t="array" ref="P108">VLOOKUP($A108,'movie-row'!$A$2:$Z$101,_xlfn.XMATCH(P$31,'movie-row'!$A$1:$Z$1),0)</f>
        <v>0</v>
      </c>
      <c r="Q108" s="18" cm="1">
        <f t="array" ref="Q108">VLOOKUP($A108,'movie-row'!$A$2:$Z$101,_xlfn.XMATCH(Q$31,'movie-row'!$A$1:$Z$1),0)</f>
        <v>4</v>
      </c>
      <c r="R108" s="18" cm="1">
        <f t="array" ref="R108">VLOOKUP($A108,'movie-row'!$A$2:$Z$101,_xlfn.XMATCH(R$31,'movie-row'!$A$1:$Z$1),0)</f>
        <v>0</v>
      </c>
      <c r="S108" s="18" cm="1">
        <f t="array" ref="S108">VLOOKUP($A108,'movie-row'!$A$2:$Z$101,_xlfn.XMATCH(S$31,'movie-row'!$A$1:$Z$1),0)</f>
        <v>0</v>
      </c>
      <c r="T108" s="18" cm="1">
        <f t="array" ref="T108">VLOOKUP($A108,'movie-row'!$A$2:$Z$101,_xlfn.XMATCH(T$31,'movie-row'!$A$1:$Z$1),0)</f>
        <v>0</v>
      </c>
      <c r="U108" s="18" cm="1">
        <f t="array" ref="U108">VLOOKUP($A108,'movie-row'!$A$2:$Z$101,_xlfn.XMATCH(U$31,'movie-row'!$A$1:$Z$1),0)</f>
        <v>4</v>
      </c>
      <c r="V108" s="18" cm="1">
        <f t="array" ref="V108">VLOOKUP($A108,'movie-row'!$A$2:$Z$101,_xlfn.XMATCH(V$31,'movie-row'!$A$1:$Z$1),0)</f>
        <v>5</v>
      </c>
      <c r="W108" s="18" cm="1">
        <f t="array" ref="W108">VLOOKUP($A108,'movie-row'!$A$2:$Z$101,_xlfn.XMATCH(W$31,'movie-row'!$A$1:$Z$1),0)</f>
        <v>0</v>
      </c>
      <c r="X108" s="18" cm="1">
        <f t="array" ref="X108">VLOOKUP($A108,'movie-row'!$A$2:$Z$101,_xlfn.XMATCH(X$31,'movie-row'!$A$1:$Z$1),0)</f>
        <v>5</v>
      </c>
      <c r="Y108" s="18" cm="1">
        <f t="array" ref="Y108">VLOOKUP($A108,'movie-row'!$A$2:$Z$101,_xlfn.XMATCH(Y$31,'movie-row'!$A$1:$Z$1),0)</f>
        <v>3</v>
      </c>
      <c r="Z108" s="18" cm="1">
        <f t="array" ref="Z108">VLOOKUP($A108,'movie-row'!$A$2:$Z$101,_xlfn.XMATCH(Z$31,'movie-row'!$A$1:$Z$1),0)</f>
        <v>0</v>
      </c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B108" s="34"/>
      <c r="BC108" s="18"/>
      <c r="BD108" s="18"/>
      <c r="BE108" s="18"/>
      <c r="BF108" s="18"/>
      <c r="BG108" s="27"/>
      <c r="BH108" s="18"/>
      <c r="BI108" s="18"/>
      <c r="BJ108" s="18"/>
      <c r="BK108" s="18"/>
      <c r="BL108" s="18"/>
      <c r="BM108" s="18"/>
      <c r="BN108" s="18"/>
      <c r="BO108" s="18"/>
      <c r="BP108" s="27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</row>
    <row r="109" spans="1:81">
      <c r="A109" s="5" t="str">
        <f t="shared" si="12"/>
        <v>107: Snatch (2000)</v>
      </c>
      <c r="B109" s="18" cm="1">
        <f t="array" ref="B109">VLOOKUP($A109,'movie-row'!$A$2:$Z$101,_xlfn.XMATCH(B$32,'movie-row'!$A$1:$Z$1),0)</f>
        <v>3.5</v>
      </c>
      <c r="C109" s="18" cm="1">
        <f t="array" ref="C109">VLOOKUP($A109,'movie-row'!$A$2:$Z$101,_xlfn.XMATCH(C$32,'movie-row'!$A$1:$Z$1),0)</f>
        <v>0</v>
      </c>
      <c r="D109" s="18" cm="1">
        <f t="array" ref="D109">VLOOKUP($A109,'movie-row'!$A$2:$Z$101,_xlfn.XMATCH(D$32,'movie-row'!$A$1:$Z$1),0)</f>
        <v>0</v>
      </c>
      <c r="E109" s="18" cm="1">
        <f t="array" ref="E109">VLOOKUP($A109,'movie-row'!$A$2:$Z$101,_xlfn.XMATCH(E$32,'movie-row'!$A$1:$Z$1),0)</f>
        <v>0</v>
      </c>
      <c r="F109" s="27" cm="1">
        <f t="array" ref="F109">VLOOKUP($A109,'movie-row'!$A$2:$Z$101,_xlfn.XMATCH(F$32,'movie-row'!$A$1:$Z$1),0)</f>
        <v>0</v>
      </c>
      <c r="G109" s="18" cm="1">
        <f t="array" ref="G109">VLOOKUP($A109,'movie-row'!$A$2:$Z$101,_xlfn.XMATCH(G$32,'movie-row'!$A$1:$Z$1),0)</f>
        <v>3.5</v>
      </c>
      <c r="H109" s="18" cm="1">
        <f t="array" ref="H109">VLOOKUP($A109,'movie-row'!$A$2:$Z$101,_xlfn.XMATCH(H$32,'movie-row'!$A$1:$Z$1),0)</f>
        <v>0</v>
      </c>
      <c r="I109" s="18" cm="1">
        <f t="array" ref="I109">VLOOKUP($A109,'movie-row'!$A$2:$Z$101,_xlfn.XMATCH(I$32,'movie-row'!$A$1:$Z$1),0)</f>
        <v>3</v>
      </c>
      <c r="J109" s="18" cm="1">
        <f t="array" ref="J109">VLOOKUP($A109,'movie-row'!$A$2:$Z$101,_xlfn.XMATCH(J$32,'movie-row'!$A$1:$Z$1),0)</f>
        <v>0</v>
      </c>
      <c r="K109" s="18" cm="1">
        <f t="array" ref="K109">VLOOKUP($A109,'movie-row'!$A$2:$Z$101,_xlfn.XMATCH(K$32,'movie-row'!$A$1:$Z$1),0)</f>
        <v>0</v>
      </c>
      <c r="L109" s="18" cm="1">
        <f t="array" ref="L109">VLOOKUP($A109,'movie-row'!$A$2:$Z$101,_xlfn.XMATCH(L$32,'movie-row'!$A$1:$Z$1),0)</f>
        <v>0</v>
      </c>
      <c r="M109" s="18" cm="1">
        <f t="array" ref="M109">VLOOKUP($A109,'movie-row'!$A$2:$Z$101,_xlfn.XMATCH(M$32,'movie-row'!$A$1:$Z$1),0)</f>
        <v>0</v>
      </c>
      <c r="N109" s="18" cm="1">
        <f t="array" ref="N109">VLOOKUP($A109,'movie-row'!$A$2:$Z$101,_xlfn.XMATCH(N$32,'movie-row'!$A$1:$Z$1),0)</f>
        <v>0</v>
      </c>
      <c r="O109" s="27" cm="1">
        <f t="array" ref="O109">VLOOKUP($A109,'movie-row'!$A$2:$Z$101,_xlfn.XMATCH(O$32,'movie-row'!$A$1:$Z$1),0)</f>
        <v>4</v>
      </c>
      <c r="P109" s="18" cm="1">
        <f t="array" ref="P109">VLOOKUP($A109,'movie-row'!$A$2:$Z$101,_xlfn.XMATCH(P$32,'movie-row'!$A$1:$Z$1),0)</f>
        <v>3</v>
      </c>
      <c r="Q109" s="18" cm="1">
        <f t="array" ref="Q109">VLOOKUP($A109,'movie-row'!$A$2:$Z$101,_xlfn.XMATCH(Q$32,'movie-row'!$A$1:$Z$1),0)</f>
        <v>0</v>
      </c>
      <c r="R109" s="18" cm="1">
        <f t="array" ref="R109">VLOOKUP($A109,'movie-row'!$A$2:$Z$101,_xlfn.XMATCH(R$32,'movie-row'!$A$1:$Z$1),0)</f>
        <v>3.5</v>
      </c>
      <c r="S109" s="18" cm="1">
        <f t="array" ref="S109">VLOOKUP($A109,'movie-row'!$A$2:$Z$101,_xlfn.XMATCH(S$32,'movie-row'!$A$1:$Z$1),0)</f>
        <v>0</v>
      </c>
      <c r="T109" s="18" cm="1">
        <f t="array" ref="T109">VLOOKUP($A109,'movie-row'!$A$2:$Z$101,_xlfn.XMATCH(T$32,'movie-row'!$A$1:$Z$1),0)</f>
        <v>0</v>
      </c>
      <c r="U109" s="18" cm="1">
        <f t="array" ref="U109">VLOOKUP($A109,'movie-row'!$A$2:$Z$101,_xlfn.XMATCH(U$32,'movie-row'!$A$1:$Z$1),0)</f>
        <v>0</v>
      </c>
      <c r="V109" s="18" cm="1">
        <f t="array" ref="V109">VLOOKUP($A109,'movie-row'!$A$2:$Z$101,_xlfn.XMATCH(V$32,'movie-row'!$A$1:$Z$1),0)</f>
        <v>0</v>
      </c>
      <c r="W109" s="18" cm="1">
        <f t="array" ref="W109">VLOOKUP($A109,'movie-row'!$A$2:$Z$101,_xlfn.XMATCH(W$32,'movie-row'!$A$1:$Z$1),0)</f>
        <v>0</v>
      </c>
      <c r="X109" s="18" cm="1">
        <f t="array" ref="X109">VLOOKUP($A109,'movie-row'!$A$2:$Z$101,_xlfn.XMATCH(X$32,'movie-row'!$A$1:$Z$1),0)</f>
        <v>3.5</v>
      </c>
      <c r="Y109" s="18" cm="1">
        <f t="array" ref="Y109">VLOOKUP($A109,'movie-row'!$A$2:$Z$101,_xlfn.XMATCH(Y$32,'movie-row'!$A$1:$Z$1),0)</f>
        <v>0</v>
      </c>
      <c r="Z109" s="18" cm="1">
        <f t="array" ref="Z109">VLOOKUP($A109,'movie-row'!$A$2:$Z$101,_xlfn.XMATCH(Z$32,'movie-row'!$A$1:$Z$1),0)</f>
        <v>3.5</v>
      </c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B109" s="34"/>
      <c r="BC109" s="18"/>
      <c r="BD109" s="18"/>
      <c r="BE109" s="18"/>
      <c r="BF109" s="18"/>
      <c r="BG109" s="27"/>
      <c r="BH109" s="18"/>
      <c r="BI109" s="18"/>
      <c r="BJ109" s="18"/>
      <c r="BK109" s="18"/>
      <c r="BL109" s="18"/>
      <c r="BM109" s="18"/>
      <c r="BN109" s="18"/>
      <c r="BO109" s="18"/>
      <c r="BP109" s="27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</row>
    <row r="110" spans="1:81">
      <c r="A110" s="5" t="str">
        <f t="shared" si="12"/>
        <v>107: Snatch (2000)</v>
      </c>
      <c r="B110" s="18" cm="1">
        <f t="array" ref="B110">VLOOKUP($A110,'movie-row'!$A$2:$Z$101,_xlfn.XMATCH(B$33,'movie-row'!$A$1:$Z$1),0)</f>
        <v>0</v>
      </c>
      <c r="C110" s="18" cm="1">
        <f t="array" ref="C110">VLOOKUP($A110,'movie-row'!$A$2:$Z$101,_xlfn.XMATCH(C$33,'movie-row'!$A$1:$Z$1),0)</f>
        <v>0</v>
      </c>
      <c r="D110" s="18" cm="1">
        <f t="array" ref="D110">VLOOKUP($A110,'movie-row'!$A$2:$Z$101,_xlfn.XMATCH(D$33,'movie-row'!$A$1:$Z$1),0)</f>
        <v>4</v>
      </c>
      <c r="E110" s="18" cm="1">
        <f t="array" ref="E110">VLOOKUP($A110,'movie-row'!$A$2:$Z$101,_xlfn.XMATCH(E$33,'movie-row'!$A$1:$Z$1),0)</f>
        <v>4</v>
      </c>
      <c r="F110" s="27" cm="1">
        <f t="array" ref="F110">VLOOKUP($A110,'movie-row'!$A$2:$Z$101,_xlfn.XMATCH(F$33,'movie-row'!$A$1:$Z$1),0)</f>
        <v>3</v>
      </c>
      <c r="G110" s="18" cm="1">
        <f t="array" ref="G110">VLOOKUP($A110,'movie-row'!$A$2:$Z$101,_xlfn.XMATCH(G$33,'movie-row'!$A$1:$Z$1),0)</f>
        <v>4</v>
      </c>
      <c r="H110" s="18" cm="1">
        <f t="array" ref="H110">VLOOKUP($A110,'movie-row'!$A$2:$Z$101,_xlfn.XMATCH(H$33,'movie-row'!$A$1:$Z$1),0)</f>
        <v>0</v>
      </c>
      <c r="I110" s="18" cm="1">
        <f t="array" ref="I110">VLOOKUP($A110,'movie-row'!$A$2:$Z$101,_xlfn.XMATCH(I$33,'movie-row'!$A$1:$Z$1),0)</f>
        <v>5</v>
      </c>
      <c r="J110" s="18" cm="1">
        <f t="array" ref="J110">VLOOKUP($A110,'movie-row'!$A$2:$Z$101,_xlfn.XMATCH(J$33,'movie-row'!$A$1:$Z$1),0)</f>
        <v>0</v>
      </c>
      <c r="K110" s="18" cm="1">
        <f t="array" ref="K110">VLOOKUP($A110,'movie-row'!$A$2:$Z$101,_xlfn.XMATCH(K$33,'movie-row'!$A$1:$Z$1),0)</f>
        <v>4</v>
      </c>
      <c r="L110" s="18" cm="1">
        <f t="array" ref="L110">VLOOKUP($A110,'movie-row'!$A$2:$Z$101,_xlfn.XMATCH(L$33,'movie-row'!$A$1:$Z$1),0)</f>
        <v>4</v>
      </c>
      <c r="M110" s="18" cm="1">
        <f t="array" ref="M110">VLOOKUP($A110,'movie-row'!$A$2:$Z$101,_xlfn.XMATCH(M$33,'movie-row'!$A$1:$Z$1),0)</f>
        <v>0</v>
      </c>
      <c r="N110" s="18" cm="1">
        <f t="array" ref="N110">VLOOKUP($A110,'movie-row'!$A$2:$Z$101,_xlfn.XMATCH(N$33,'movie-row'!$A$1:$Z$1),0)</f>
        <v>0</v>
      </c>
      <c r="O110" s="27" cm="1">
        <f t="array" ref="O110">VLOOKUP($A110,'movie-row'!$A$2:$Z$101,_xlfn.XMATCH(O$33,'movie-row'!$A$1:$Z$1),0)</f>
        <v>4</v>
      </c>
      <c r="P110" s="18" cm="1">
        <f t="array" ref="P110">VLOOKUP($A110,'movie-row'!$A$2:$Z$101,_xlfn.XMATCH(P$33,'movie-row'!$A$1:$Z$1),0)</f>
        <v>0</v>
      </c>
      <c r="Q110" s="18" cm="1">
        <f t="array" ref="Q110">VLOOKUP($A110,'movie-row'!$A$2:$Z$101,_xlfn.XMATCH(Q$33,'movie-row'!$A$1:$Z$1),0)</f>
        <v>0</v>
      </c>
      <c r="R110" s="18" cm="1">
        <f t="array" ref="R110">VLOOKUP($A110,'movie-row'!$A$2:$Z$101,_xlfn.XMATCH(R$33,'movie-row'!$A$1:$Z$1),0)</f>
        <v>3</v>
      </c>
      <c r="S110" s="18" cm="1">
        <f t="array" ref="S110">VLOOKUP($A110,'movie-row'!$A$2:$Z$101,_xlfn.XMATCH(S$33,'movie-row'!$A$1:$Z$1),0)</f>
        <v>0</v>
      </c>
      <c r="T110" s="18" cm="1">
        <f t="array" ref="T110">VLOOKUP($A110,'movie-row'!$A$2:$Z$101,_xlfn.XMATCH(T$33,'movie-row'!$A$1:$Z$1),0)</f>
        <v>3</v>
      </c>
      <c r="U110" s="18" cm="1">
        <f t="array" ref="U110">VLOOKUP($A110,'movie-row'!$A$2:$Z$101,_xlfn.XMATCH(U$33,'movie-row'!$A$1:$Z$1),0)</f>
        <v>0</v>
      </c>
      <c r="V110" s="18" cm="1">
        <f t="array" ref="V110">VLOOKUP($A110,'movie-row'!$A$2:$Z$101,_xlfn.XMATCH(V$33,'movie-row'!$A$1:$Z$1),0)</f>
        <v>0</v>
      </c>
      <c r="W110" s="18" cm="1">
        <f t="array" ref="W110">VLOOKUP($A110,'movie-row'!$A$2:$Z$101,_xlfn.XMATCH(W$33,'movie-row'!$A$1:$Z$1),0)</f>
        <v>0</v>
      </c>
      <c r="X110" s="18" cm="1">
        <f t="array" ref="X110">VLOOKUP($A110,'movie-row'!$A$2:$Z$101,_xlfn.XMATCH(X$33,'movie-row'!$A$1:$Z$1),0)</f>
        <v>0</v>
      </c>
      <c r="Y110" s="18" cm="1">
        <f t="array" ref="Y110">VLOOKUP($A110,'movie-row'!$A$2:$Z$101,_xlfn.XMATCH(Y$33,'movie-row'!$A$1:$Z$1),0)</f>
        <v>0</v>
      </c>
      <c r="Z110" s="18" cm="1">
        <f t="array" ref="Z110">VLOOKUP($A110,'movie-row'!$A$2:$Z$101,_xlfn.XMATCH(Z$33,'movie-row'!$A$1:$Z$1),0)</f>
        <v>3.5</v>
      </c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B110" s="34"/>
      <c r="BC110" s="18"/>
      <c r="BD110" s="18"/>
      <c r="BE110" s="18"/>
      <c r="BF110" s="18"/>
      <c r="BG110" s="27"/>
      <c r="BH110" s="18"/>
      <c r="BI110" s="18"/>
      <c r="BJ110" s="18"/>
      <c r="BK110" s="18"/>
      <c r="BL110" s="18"/>
      <c r="BM110" s="18"/>
      <c r="BN110" s="18"/>
      <c r="BO110" s="18"/>
      <c r="BP110" s="27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</row>
    <row r="111" spans="1:81">
      <c r="A111" s="20" t="s">
        <v>13</v>
      </c>
      <c r="B111" s="18" cm="1">
        <f t="array" ref="B111">VLOOKUP($A111,'movie-row'!$A$2:$Z$101,_xlfn.XMATCH(B$29,'movie-row'!$A$1:$Z$1),0)</f>
        <v>0</v>
      </c>
      <c r="C111" s="18" cm="1">
        <f t="array" ref="C111">VLOOKUP($A111,'movie-row'!$A$2:$Z$101,_xlfn.XMATCH(C$29,'movie-row'!$A$1:$Z$1),0)</f>
        <v>3.5</v>
      </c>
      <c r="D111" s="18" cm="1">
        <f t="array" ref="D111">VLOOKUP($A111,'movie-row'!$A$2:$Z$101,_xlfn.XMATCH(D$29,'movie-row'!$A$1:$Z$1),0)</f>
        <v>0</v>
      </c>
      <c r="E111" s="18" cm="1">
        <f t="array" ref="E111">VLOOKUP($A111,'movie-row'!$A$2:$Z$101,_xlfn.XMATCH(E$29,'movie-row'!$A$1:$Z$1),0)</f>
        <v>0</v>
      </c>
      <c r="F111" s="27" cm="1">
        <f t="array" ref="F111">VLOOKUP($A111,'movie-row'!$A$2:$Z$101,_xlfn.XMATCH(F$29,'movie-row'!$A$1:$Z$1),0)</f>
        <v>4</v>
      </c>
      <c r="G111" s="18" cm="1">
        <f t="array" ref="G111">VLOOKUP($A111,'movie-row'!$A$2:$Z$101,_xlfn.XMATCH(G$29,'movie-row'!$A$1:$Z$1),0)</f>
        <v>3.5</v>
      </c>
      <c r="H111" s="18" cm="1">
        <f t="array" ref="H111">VLOOKUP($A111,'movie-row'!$A$2:$Z$101,_xlfn.XMATCH(H$29,'movie-row'!$A$1:$Z$1),0)</f>
        <v>0</v>
      </c>
      <c r="I111" s="18" cm="1">
        <f t="array" ref="I111">VLOOKUP($A111,'movie-row'!$A$2:$Z$101,_xlfn.XMATCH(I$29,'movie-row'!$A$1:$Z$1),0)</f>
        <v>0</v>
      </c>
      <c r="J111" s="18" cm="1">
        <f t="array" ref="J111">VLOOKUP($A111,'movie-row'!$A$2:$Z$101,_xlfn.XMATCH(J$29,'movie-row'!$A$1:$Z$1),0)</f>
        <v>3.5</v>
      </c>
      <c r="K111" s="18" cm="1">
        <f t="array" ref="K111">VLOOKUP($A111,'movie-row'!$A$2:$Z$101,_xlfn.XMATCH(K$29,'movie-row'!$A$1:$Z$1),0)</f>
        <v>0</v>
      </c>
      <c r="L111" s="18" cm="1">
        <f t="array" ref="L111">VLOOKUP($A111,'movie-row'!$A$2:$Z$101,_xlfn.XMATCH(L$29,'movie-row'!$A$1:$Z$1),0)</f>
        <v>2.5</v>
      </c>
      <c r="M111" s="18" cm="1">
        <f t="array" ref="M111">VLOOKUP($A111,'movie-row'!$A$2:$Z$101,_xlfn.XMATCH(M$29,'movie-row'!$A$1:$Z$1),0)</f>
        <v>0</v>
      </c>
      <c r="N111" s="18" cm="1">
        <f t="array" ref="N111">VLOOKUP($A111,'movie-row'!$A$2:$Z$101,_xlfn.XMATCH(N$29,'movie-row'!$A$1:$Z$1),0)</f>
        <v>0</v>
      </c>
      <c r="O111" s="27" cm="1">
        <f t="array" ref="O111">VLOOKUP($A111,'movie-row'!$A$2:$Z$101,_xlfn.XMATCH(O$29,'movie-row'!$A$1:$Z$1),0)</f>
        <v>0</v>
      </c>
      <c r="P111" s="18" cm="1">
        <f t="array" ref="P111">VLOOKUP($A111,'movie-row'!$A$2:$Z$101,_xlfn.XMATCH(P$29,'movie-row'!$A$1:$Z$1),0)</f>
        <v>3.5</v>
      </c>
      <c r="Q111" s="18" cm="1">
        <f t="array" ref="Q111">VLOOKUP($A111,'movie-row'!$A$2:$Z$101,_xlfn.XMATCH(Q$29,'movie-row'!$A$1:$Z$1),0)</f>
        <v>0</v>
      </c>
      <c r="R111" s="18" cm="1">
        <f t="array" ref="R111">VLOOKUP($A111,'movie-row'!$A$2:$Z$101,_xlfn.XMATCH(R$29,'movie-row'!$A$1:$Z$1),0)</f>
        <v>0</v>
      </c>
      <c r="S111" s="18" cm="1">
        <f t="array" ref="S111">VLOOKUP($A111,'movie-row'!$A$2:$Z$101,_xlfn.XMATCH(S$29,'movie-row'!$A$1:$Z$1),0)</f>
        <v>4</v>
      </c>
      <c r="T111" s="18" cm="1">
        <f t="array" ref="T111">VLOOKUP($A111,'movie-row'!$A$2:$Z$101,_xlfn.XMATCH(T$29,'movie-row'!$A$1:$Z$1),0)</f>
        <v>0</v>
      </c>
      <c r="U111" s="18" cm="1">
        <f t="array" ref="U111">VLOOKUP($A111,'movie-row'!$A$2:$Z$101,_xlfn.XMATCH(U$29,'movie-row'!$A$1:$Z$1),0)</f>
        <v>0</v>
      </c>
      <c r="V111" s="18" cm="1">
        <f t="array" ref="V111">VLOOKUP($A111,'movie-row'!$A$2:$Z$101,_xlfn.XMATCH(V$29,'movie-row'!$A$1:$Z$1),0)</f>
        <v>0</v>
      </c>
      <c r="W111" s="18" cm="1">
        <f t="array" ref="W111">VLOOKUP($A111,'movie-row'!$A$2:$Z$101,_xlfn.XMATCH(W$29,'movie-row'!$A$1:$Z$1),0)</f>
        <v>3.5</v>
      </c>
      <c r="X111" s="18" cm="1">
        <f t="array" ref="X111">VLOOKUP($A111,'movie-row'!$A$2:$Z$101,_xlfn.XMATCH(X$29,'movie-row'!$A$1:$Z$1),0)</f>
        <v>3.5</v>
      </c>
      <c r="Y111" s="18" cm="1">
        <f t="array" ref="Y111">VLOOKUP($A111,'movie-row'!$A$2:$Z$101,_xlfn.XMATCH(Y$29,'movie-row'!$A$1:$Z$1),0)</f>
        <v>0</v>
      </c>
      <c r="Z111" s="18" cm="1">
        <f t="array" ref="Z111">VLOOKUP($A111,'movie-row'!$A$2:$Z$101,_xlfn.XMATCH(Z$29,'movie-row'!$A$1:$Z$1),0)</f>
        <v>0</v>
      </c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B111" s="34"/>
      <c r="BC111" s="18"/>
      <c r="BD111" s="18"/>
      <c r="BE111" s="18"/>
      <c r="BF111" s="18"/>
      <c r="BG111" s="27"/>
      <c r="BH111" s="18"/>
      <c r="BI111" s="18"/>
      <c r="BJ111" s="18"/>
      <c r="BK111" s="18"/>
      <c r="BL111" s="18"/>
      <c r="BM111" s="18"/>
      <c r="BN111" s="18"/>
      <c r="BO111" s="18"/>
      <c r="BP111" s="27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</row>
    <row r="112" spans="1:81">
      <c r="A112" s="5" t="str">
        <f t="shared" ref="A112:A115" si="13">A111</f>
        <v>114: Pretty Woman (1990)</v>
      </c>
      <c r="B112" s="18" cm="1">
        <f t="array" ref="B112">VLOOKUP($A112,'movie-row'!$A$2:$Z$101,_xlfn.XMATCH(B$30,'movie-row'!$A$1:$Z$1),0)</f>
        <v>0</v>
      </c>
      <c r="C112" s="18" cm="1">
        <f t="array" ref="C112">VLOOKUP($A112,'movie-row'!$A$2:$Z$101,_xlfn.XMATCH(C$30,'movie-row'!$A$1:$Z$1),0)</f>
        <v>3.5</v>
      </c>
      <c r="D112" s="18" cm="1">
        <f t="array" ref="D112">VLOOKUP($A112,'movie-row'!$A$2:$Z$101,_xlfn.XMATCH(D$30,'movie-row'!$A$1:$Z$1),0)</f>
        <v>0</v>
      </c>
      <c r="E112" s="18" cm="1">
        <f t="array" ref="E112">VLOOKUP($A112,'movie-row'!$A$2:$Z$101,_xlfn.XMATCH(E$30,'movie-row'!$A$1:$Z$1),0)</f>
        <v>0</v>
      </c>
      <c r="F112" s="27" cm="1">
        <f t="array" ref="F112">VLOOKUP($A112,'movie-row'!$A$2:$Z$101,_xlfn.XMATCH(F$30,'movie-row'!$A$1:$Z$1),0)</f>
        <v>0</v>
      </c>
      <c r="G112" s="18" cm="1">
        <f t="array" ref="G112">VLOOKUP($A112,'movie-row'!$A$2:$Z$101,_xlfn.XMATCH(G$30,'movie-row'!$A$1:$Z$1),0)</f>
        <v>0</v>
      </c>
      <c r="H112" s="18" cm="1">
        <f t="array" ref="H112">VLOOKUP($A112,'movie-row'!$A$2:$Z$101,_xlfn.XMATCH(H$30,'movie-row'!$A$1:$Z$1),0)</f>
        <v>4</v>
      </c>
      <c r="I112" s="18" cm="1">
        <f t="array" ref="I112">VLOOKUP($A112,'movie-row'!$A$2:$Z$101,_xlfn.XMATCH(I$30,'movie-row'!$A$1:$Z$1),0)</f>
        <v>0</v>
      </c>
      <c r="J112" s="18" cm="1">
        <f t="array" ref="J112">VLOOKUP($A112,'movie-row'!$A$2:$Z$101,_xlfn.XMATCH(J$30,'movie-row'!$A$1:$Z$1),0)</f>
        <v>3.5</v>
      </c>
      <c r="K112" s="18" cm="1">
        <f t="array" ref="K112">VLOOKUP($A112,'movie-row'!$A$2:$Z$101,_xlfn.XMATCH(K$30,'movie-row'!$A$1:$Z$1),0)</f>
        <v>0</v>
      </c>
      <c r="L112" s="18" cm="1">
        <f t="array" ref="L112">VLOOKUP($A112,'movie-row'!$A$2:$Z$101,_xlfn.XMATCH(L$30,'movie-row'!$A$1:$Z$1),0)</f>
        <v>0</v>
      </c>
      <c r="M112" s="18" cm="1">
        <f t="array" ref="M112">VLOOKUP($A112,'movie-row'!$A$2:$Z$101,_xlfn.XMATCH(M$30,'movie-row'!$A$1:$Z$1),0)</f>
        <v>0</v>
      </c>
      <c r="N112" s="18" cm="1">
        <f t="array" ref="N112">VLOOKUP($A112,'movie-row'!$A$2:$Z$101,_xlfn.XMATCH(N$30,'movie-row'!$A$1:$Z$1),0)</f>
        <v>4</v>
      </c>
      <c r="O112" s="27" cm="1">
        <f t="array" ref="O112">VLOOKUP($A112,'movie-row'!$A$2:$Z$101,_xlfn.XMATCH(O$30,'movie-row'!$A$1:$Z$1),0)</f>
        <v>3.5</v>
      </c>
      <c r="P112" s="18" cm="1">
        <f t="array" ref="P112">VLOOKUP($A112,'movie-row'!$A$2:$Z$101,_xlfn.XMATCH(P$30,'movie-row'!$A$1:$Z$1),0)</f>
        <v>0</v>
      </c>
      <c r="Q112" s="18" cm="1">
        <f t="array" ref="Q112">VLOOKUP($A112,'movie-row'!$A$2:$Z$101,_xlfn.XMATCH(Q$30,'movie-row'!$A$1:$Z$1),0)</f>
        <v>3.5</v>
      </c>
      <c r="R112" s="18" cm="1">
        <f t="array" ref="R112">VLOOKUP($A112,'movie-row'!$A$2:$Z$101,_xlfn.XMATCH(R$30,'movie-row'!$A$1:$Z$1),0)</f>
        <v>0</v>
      </c>
      <c r="S112" s="18" cm="1">
        <f t="array" ref="S112">VLOOKUP($A112,'movie-row'!$A$2:$Z$101,_xlfn.XMATCH(S$30,'movie-row'!$A$1:$Z$1),0)</f>
        <v>0</v>
      </c>
      <c r="T112" s="18" cm="1">
        <f t="array" ref="T112">VLOOKUP($A112,'movie-row'!$A$2:$Z$101,_xlfn.XMATCH(T$30,'movie-row'!$A$1:$Z$1),0)</f>
        <v>3.5</v>
      </c>
      <c r="U112" s="18" cm="1">
        <f t="array" ref="U112">VLOOKUP($A112,'movie-row'!$A$2:$Z$101,_xlfn.XMATCH(U$30,'movie-row'!$A$1:$Z$1),0)</f>
        <v>4</v>
      </c>
      <c r="V112" s="18" cm="1">
        <f t="array" ref="V112">VLOOKUP($A112,'movie-row'!$A$2:$Z$101,_xlfn.XMATCH(V$30,'movie-row'!$A$1:$Z$1),0)</f>
        <v>3.5</v>
      </c>
      <c r="W112" s="18" cm="1">
        <f t="array" ref="W112">VLOOKUP($A112,'movie-row'!$A$2:$Z$101,_xlfn.XMATCH(W$30,'movie-row'!$A$1:$Z$1),0)</f>
        <v>4.5</v>
      </c>
      <c r="X112" s="18" cm="1">
        <f t="array" ref="X112">VLOOKUP($A112,'movie-row'!$A$2:$Z$101,_xlfn.XMATCH(X$30,'movie-row'!$A$1:$Z$1),0)</f>
        <v>0</v>
      </c>
      <c r="Y112" s="18" cm="1">
        <f t="array" ref="Y112">VLOOKUP($A112,'movie-row'!$A$2:$Z$101,_xlfn.XMATCH(Y$30,'movie-row'!$A$1:$Z$1),0)</f>
        <v>0</v>
      </c>
      <c r="Z112" s="18" cm="1">
        <f t="array" ref="Z112">VLOOKUP($A112,'movie-row'!$A$2:$Z$101,_xlfn.XMATCH(Z$30,'movie-row'!$A$1:$Z$1),0)</f>
        <v>3.5</v>
      </c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B112" s="34"/>
      <c r="BC112" s="18"/>
      <c r="BD112" s="18"/>
      <c r="BE112" s="18"/>
      <c r="BF112" s="18"/>
      <c r="BG112" s="27"/>
      <c r="BH112" s="18"/>
      <c r="BI112" s="18"/>
      <c r="BJ112" s="18"/>
      <c r="BK112" s="18"/>
      <c r="BL112" s="18"/>
      <c r="BM112" s="18"/>
      <c r="BN112" s="18"/>
      <c r="BO112" s="18"/>
      <c r="BP112" s="27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</row>
    <row r="113" spans="1:81">
      <c r="A113" s="5" t="str">
        <f t="shared" si="13"/>
        <v>114: Pretty Woman (1990)</v>
      </c>
      <c r="B113" s="18" cm="1">
        <f t="array" ref="B113">VLOOKUP($A113,'movie-row'!$A$2:$Z$101,_xlfn.XMATCH(B$31,'movie-row'!$A$1:$Z$1),0)</f>
        <v>0</v>
      </c>
      <c r="C113" s="18" cm="1">
        <f t="array" ref="C113">VLOOKUP($A113,'movie-row'!$A$2:$Z$101,_xlfn.XMATCH(C$31,'movie-row'!$A$1:$Z$1),0)</f>
        <v>4</v>
      </c>
      <c r="D113" s="18" cm="1">
        <f t="array" ref="D113">VLOOKUP($A113,'movie-row'!$A$2:$Z$101,_xlfn.XMATCH(D$31,'movie-row'!$A$1:$Z$1),0)</f>
        <v>0</v>
      </c>
      <c r="E113" s="18" cm="1">
        <f t="array" ref="E113">VLOOKUP($A113,'movie-row'!$A$2:$Z$101,_xlfn.XMATCH(E$31,'movie-row'!$A$1:$Z$1),0)</f>
        <v>4</v>
      </c>
      <c r="F113" s="27" cm="1">
        <f t="array" ref="F113">VLOOKUP($A113,'movie-row'!$A$2:$Z$101,_xlfn.XMATCH(F$31,'movie-row'!$A$1:$Z$1),0)</f>
        <v>2.5</v>
      </c>
      <c r="G113" s="18" cm="1">
        <f t="array" ref="G113">VLOOKUP($A113,'movie-row'!$A$2:$Z$101,_xlfn.XMATCH(G$31,'movie-row'!$A$1:$Z$1),0)</f>
        <v>0</v>
      </c>
      <c r="H113" s="18" cm="1">
        <f t="array" ref="H113">VLOOKUP($A113,'movie-row'!$A$2:$Z$101,_xlfn.XMATCH(H$31,'movie-row'!$A$1:$Z$1),0)</f>
        <v>0</v>
      </c>
      <c r="I113" s="18" cm="1">
        <f t="array" ref="I113">VLOOKUP($A113,'movie-row'!$A$2:$Z$101,_xlfn.XMATCH(I$31,'movie-row'!$A$1:$Z$1),0)</f>
        <v>4</v>
      </c>
      <c r="J113" s="18" cm="1">
        <f t="array" ref="J113">VLOOKUP($A113,'movie-row'!$A$2:$Z$101,_xlfn.XMATCH(J$31,'movie-row'!$A$1:$Z$1),0)</f>
        <v>0</v>
      </c>
      <c r="K113" s="18" cm="1">
        <f t="array" ref="K113">VLOOKUP($A113,'movie-row'!$A$2:$Z$101,_xlfn.XMATCH(K$31,'movie-row'!$A$1:$Z$1),0)</f>
        <v>3.5</v>
      </c>
      <c r="L113" s="18" cm="1">
        <f t="array" ref="L113">VLOOKUP($A113,'movie-row'!$A$2:$Z$101,_xlfn.XMATCH(L$31,'movie-row'!$A$1:$Z$1),0)</f>
        <v>3.5</v>
      </c>
      <c r="M113" s="18" cm="1">
        <f t="array" ref="M113">VLOOKUP($A113,'movie-row'!$A$2:$Z$101,_xlfn.XMATCH(M$31,'movie-row'!$A$1:$Z$1),0)</f>
        <v>0</v>
      </c>
      <c r="N113" s="18" cm="1">
        <f t="array" ref="N113">VLOOKUP($A113,'movie-row'!$A$2:$Z$101,_xlfn.XMATCH(N$31,'movie-row'!$A$1:$Z$1),0)</f>
        <v>3.5</v>
      </c>
      <c r="O113" s="27" cm="1">
        <f t="array" ref="O113">VLOOKUP($A113,'movie-row'!$A$2:$Z$101,_xlfn.XMATCH(O$31,'movie-row'!$A$1:$Z$1),0)</f>
        <v>0</v>
      </c>
      <c r="P113" s="18" cm="1">
        <f t="array" ref="P113">VLOOKUP($A113,'movie-row'!$A$2:$Z$101,_xlfn.XMATCH(P$31,'movie-row'!$A$1:$Z$1),0)</f>
        <v>3.5</v>
      </c>
      <c r="Q113" s="18" cm="1">
        <f t="array" ref="Q113">VLOOKUP($A113,'movie-row'!$A$2:$Z$101,_xlfn.XMATCH(Q$31,'movie-row'!$A$1:$Z$1),0)</f>
        <v>3.5</v>
      </c>
      <c r="R113" s="18" cm="1">
        <f t="array" ref="R113">VLOOKUP($A113,'movie-row'!$A$2:$Z$101,_xlfn.XMATCH(R$31,'movie-row'!$A$1:$Z$1),0)</f>
        <v>0</v>
      </c>
      <c r="S113" s="18" cm="1">
        <f t="array" ref="S113">VLOOKUP($A113,'movie-row'!$A$2:$Z$101,_xlfn.XMATCH(S$31,'movie-row'!$A$1:$Z$1),0)</f>
        <v>3.5</v>
      </c>
      <c r="T113" s="18" cm="1">
        <f t="array" ref="T113">VLOOKUP($A113,'movie-row'!$A$2:$Z$101,_xlfn.XMATCH(T$31,'movie-row'!$A$1:$Z$1),0)</f>
        <v>0</v>
      </c>
      <c r="U113" s="18" cm="1">
        <f t="array" ref="U113">VLOOKUP($A113,'movie-row'!$A$2:$Z$101,_xlfn.XMATCH(U$31,'movie-row'!$A$1:$Z$1),0)</f>
        <v>0</v>
      </c>
      <c r="V113" s="18" cm="1">
        <f t="array" ref="V113">VLOOKUP($A113,'movie-row'!$A$2:$Z$101,_xlfn.XMATCH(V$31,'movie-row'!$A$1:$Z$1),0)</f>
        <v>0</v>
      </c>
      <c r="W113" s="18" cm="1">
        <f t="array" ref="W113">VLOOKUP($A113,'movie-row'!$A$2:$Z$101,_xlfn.XMATCH(W$31,'movie-row'!$A$1:$Z$1),0)</f>
        <v>5</v>
      </c>
      <c r="X113" s="18" cm="1">
        <f t="array" ref="X113">VLOOKUP($A113,'movie-row'!$A$2:$Z$101,_xlfn.XMATCH(X$31,'movie-row'!$A$1:$Z$1),0)</f>
        <v>0</v>
      </c>
      <c r="Y113" s="18" cm="1">
        <f t="array" ref="Y113">VLOOKUP($A113,'movie-row'!$A$2:$Z$101,_xlfn.XMATCH(Y$31,'movie-row'!$A$1:$Z$1),0)</f>
        <v>2.5</v>
      </c>
      <c r="Z113" s="18" cm="1">
        <f t="array" ref="Z113">VLOOKUP($A113,'movie-row'!$A$2:$Z$101,_xlfn.XMATCH(Z$31,'movie-row'!$A$1:$Z$1),0)</f>
        <v>4</v>
      </c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B113" s="34"/>
      <c r="BC113" s="18"/>
      <c r="BD113" s="18"/>
      <c r="BE113" s="18"/>
      <c r="BF113" s="18"/>
      <c r="BG113" s="27"/>
      <c r="BH113" s="18"/>
      <c r="BI113" s="18"/>
      <c r="BJ113" s="18"/>
      <c r="BK113" s="18"/>
      <c r="BL113" s="18"/>
      <c r="BM113" s="18"/>
      <c r="BN113" s="18"/>
      <c r="BO113" s="18"/>
      <c r="BP113" s="27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</row>
    <row r="114" spans="1:81">
      <c r="A114" s="5" t="str">
        <f t="shared" si="13"/>
        <v>114: Pretty Woman (1990)</v>
      </c>
      <c r="B114" s="18" cm="1">
        <f t="array" ref="B114">VLOOKUP($A114,'movie-row'!$A$2:$Z$101,_xlfn.XMATCH(B$32,'movie-row'!$A$1:$Z$1),0)</f>
        <v>0</v>
      </c>
      <c r="C114" s="18" cm="1">
        <f t="array" ref="C114">VLOOKUP($A114,'movie-row'!$A$2:$Z$101,_xlfn.XMATCH(C$32,'movie-row'!$A$1:$Z$1),0)</f>
        <v>0</v>
      </c>
      <c r="D114" s="18" cm="1">
        <f t="array" ref="D114">VLOOKUP($A114,'movie-row'!$A$2:$Z$101,_xlfn.XMATCH(D$32,'movie-row'!$A$1:$Z$1),0)</f>
        <v>3.5</v>
      </c>
      <c r="E114" s="18" cm="1">
        <f t="array" ref="E114">VLOOKUP($A114,'movie-row'!$A$2:$Z$101,_xlfn.XMATCH(E$32,'movie-row'!$A$1:$Z$1),0)</f>
        <v>0</v>
      </c>
      <c r="F114" s="27" cm="1">
        <f t="array" ref="F114">VLOOKUP($A114,'movie-row'!$A$2:$Z$101,_xlfn.XMATCH(F$32,'movie-row'!$A$1:$Z$1),0)</f>
        <v>4</v>
      </c>
      <c r="G114" s="18" cm="1">
        <f t="array" ref="G114">VLOOKUP($A114,'movie-row'!$A$2:$Z$101,_xlfn.XMATCH(G$32,'movie-row'!$A$1:$Z$1),0)</f>
        <v>0</v>
      </c>
      <c r="H114" s="18" cm="1">
        <f t="array" ref="H114">VLOOKUP($A114,'movie-row'!$A$2:$Z$101,_xlfn.XMATCH(H$32,'movie-row'!$A$1:$Z$1),0)</f>
        <v>0</v>
      </c>
      <c r="I114" s="18" cm="1">
        <f t="array" ref="I114">VLOOKUP($A114,'movie-row'!$A$2:$Z$101,_xlfn.XMATCH(I$32,'movie-row'!$A$1:$Z$1),0)</f>
        <v>2</v>
      </c>
      <c r="J114" s="18" cm="1">
        <f t="array" ref="J114">VLOOKUP($A114,'movie-row'!$A$2:$Z$101,_xlfn.XMATCH(J$32,'movie-row'!$A$1:$Z$1),0)</f>
        <v>0</v>
      </c>
      <c r="K114" s="18" cm="1">
        <f t="array" ref="K114">VLOOKUP($A114,'movie-row'!$A$2:$Z$101,_xlfn.XMATCH(K$32,'movie-row'!$A$1:$Z$1),0)</f>
        <v>4.5</v>
      </c>
      <c r="L114" s="18" cm="1">
        <f t="array" ref="L114">VLOOKUP($A114,'movie-row'!$A$2:$Z$101,_xlfn.XMATCH(L$32,'movie-row'!$A$1:$Z$1),0)</f>
        <v>0</v>
      </c>
      <c r="M114" s="18" cm="1">
        <f t="array" ref="M114">VLOOKUP($A114,'movie-row'!$A$2:$Z$101,_xlfn.XMATCH(M$32,'movie-row'!$A$1:$Z$1),0)</f>
        <v>5</v>
      </c>
      <c r="N114" s="18" cm="1">
        <f t="array" ref="N114">VLOOKUP($A114,'movie-row'!$A$2:$Z$101,_xlfn.XMATCH(N$32,'movie-row'!$A$1:$Z$1),0)</f>
        <v>0</v>
      </c>
      <c r="O114" s="27" cm="1">
        <f t="array" ref="O114">VLOOKUP($A114,'movie-row'!$A$2:$Z$101,_xlfn.XMATCH(O$32,'movie-row'!$A$1:$Z$1),0)</f>
        <v>0</v>
      </c>
      <c r="P114" s="18" cm="1">
        <f t="array" ref="P114">VLOOKUP($A114,'movie-row'!$A$2:$Z$101,_xlfn.XMATCH(P$32,'movie-row'!$A$1:$Z$1),0)</f>
        <v>2.5</v>
      </c>
      <c r="Q114" s="18" cm="1">
        <f t="array" ref="Q114">VLOOKUP($A114,'movie-row'!$A$2:$Z$101,_xlfn.XMATCH(Q$32,'movie-row'!$A$1:$Z$1),0)</f>
        <v>0</v>
      </c>
      <c r="R114" s="18" cm="1">
        <f t="array" ref="R114">VLOOKUP($A114,'movie-row'!$A$2:$Z$101,_xlfn.XMATCH(R$32,'movie-row'!$A$1:$Z$1),0)</f>
        <v>0</v>
      </c>
      <c r="S114" s="18" cm="1">
        <f t="array" ref="S114">VLOOKUP($A114,'movie-row'!$A$2:$Z$101,_xlfn.XMATCH(S$32,'movie-row'!$A$1:$Z$1),0)</f>
        <v>3.5</v>
      </c>
      <c r="T114" s="18" cm="1">
        <f t="array" ref="T114">VLOOKUP($A114,'movie-row'!$A$2:$Z$101,_xlfn.XMATCH(T$32,'movie-row'!$A$1:$Z$1),0)</f>
        <v>0</v>
      </c>
      <c r="U114" s="18" cm="1">
        <f t="array" ref="U114">VLOOKUP($A114,'movie-row'!$A$2:$Z$101,_xlfn.XMATCH(U$32,'movie-row'!$A$1:$Z$1),0)</f>
        <v>3.5</v>
      </c>
      <c r="V114" s="18" cm="1">
        <f t="array" ref="V114">VLOOKUP($A114,'movie-row'!$A$2:$Z$101,_xlfn.XMATCH(V$32,'movie-row'!$A$1:$Z$1),0)</f>
        <v>4</v>
      </c>
      <c r="W114" s="18" cm="1">
        <f t="array" ref="W114">VLOOKUP($A114,'movie-row'!$A$2:$Z$101,_xlfn.XMATCH(W$32,'movie-row'!$A$1:$Z$1),0)</f>
        <v>0</v>
      </c>
      <c r="X114" s="18" cm="1">
        <f t="array" ref="X114">VLOOKUP($A114,'movie-row'!$A$2:$Z$101,_xlfn.XMATCH(X$32,'movie-row'!$A$1:$Z$1),0)</f>
        <v>0</v>
      </c>
      <c r="Y114" s="18" cm="1">
        <f t="array" ref="Y114">VLOOKUP($A114,'movie-row'!$A$2:$Z$101,_xlfn.XMATCH(Y$32,'movie-row'!$A$1:$Z$1),0)</f>
        <v>4</v>
      </c>
      <c r="Z114" s="18" cm="1">
        <f t="array" ref="Z114">VLOOKUP($A114,'movie-row'!$A$2:$Z$101,_xlfn.XMATCH(Z$32,'movie-row'!$A$1:$Z$1),0)</f>
        <v>0</v>
      </c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B114" s="34"/>
      <c r="BC114" s="18"/>
      <c r="BD114" s="18"/>
      <c r="BE114" s="18"/>
      <c r="BF114" s="18"/>
      <c r="BG114" s="27"/>
      <c r="BH114" s="18"/>
      <c r="BI114" s="18"/>
      <c r="BJ114" s="18"/>
      <c r="BK114" s="18"/>
      <c r="BL114" s="18"/>
      <c r="BM114" s="18"/>
      <c r="BN114" s="18"/>
      <c r="BO114" s="18"/>
      <c r="BP114" s="27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</row>
    <row r="115" spans="1:81">
      <c r="A115" s="5" t="str">
        <f t="shared" si="13"/>
        <v>114: Pretty Woman (1990)</v>
      </c>
      <c r="B115" s="18" cm="1">
        <f t="array" ref="B115">VLOOKUP($A115,'movie-row'!$A$2:$Z$101,_xlfn.XMATCH(B$33,'movie-row'!$A$1:$Z$1),0)</f>
        <v>3.5</v>
      </c>
      <c r="C115" s="18" cm="1">
        <f t="array" ref="C115">VLOOKUP($A115,'movie-row'!$A$2:$Z$101,_xlfn.XMATCH(C$33,'movie-row'!$A$1:$Z$1),0)</f>
        <v>0</v>
      </c>
      <c r="D115" s="18" cm="1">
        <f t="array" ref="D115">VLOOKUP($A115,'movie-row'!$A$2:$Z$101,_xlfn.XMATCH(D$33,'movie-row'!$A$1:$Z$1),0)</f>
        <v>3.5</v>
      </c>
      <c r="E115" s="18" cm="1">
        <f t="array" ref="E115">VLOOKUP($A115,'movie-row'!$A$2:$Z$101,_xlfn.XMATCH(E$33,'movie-row'!$A$1:$Z$1),0)</f>
        <v>0</v>
      </c>
      <c r="F115" s="27" cm="1">
        <f t="array" ref="F115">VLOOKUP($A115,'movie-row'!$A$2:$Z$101,_xlfn.XMATCH(F$33,'movie-row'!$A$1:$Z$1),0)</f>
        <v>2</v>
      </c>
      <c r="G115" s="18" cm="1">
        <f t="array" ref="G115">VLOOKUP($A115,'movie-row'!$A$2:$Z$101,_xlfn.XMATCH(G$33,'movie-row'!$A$1:$Z$1),0)</f>
        <v>3.5</v>
      </c>
      <c r="H115" s="18" cm="1">
        <f t="array" ref="H115">VLOOKUP($A115,'movie-row'!$A$2:$Z$101,_xlfn.XMATCH(H$33,'movie-row'!$A$1:$Z$1),0)</f>
        <v>0</v>
      </c>
      <c r="I115" s="18" cm="1">
        <f t="array" ref="I115">VLOOKUP($A115,'movie-row'!$A$2:$Z$101,_xlfn.XMATCH(I$33,'movie-row'!$A$1:$Z$1),0)</f>
        <v>0</v>
      </c>
      <c r="J115" s="18" cm="1">
        <f t="array" ref="J115">VLOOKUP($A115,'movie-row'!$A$2:$Z$101,_xlfn.XMATCH(J$33,'movie-row'!$A$1:$Z$1),0)</f>
        <v>3.5</v>
      </c>
      <c r="K115" s="18" cm="1">
        <f t="array" ref="K115">VLOOKUP($A115,'movie-row'!$A$2:$Z$101,_xlfn.XMATCH(K$33,'movie-row'!$A$1:$Z$1),0)</f>
        <v>3.5</v>
      </c>
      <c r="L115" s="18" cm="1">
        <f t="array" ref="L115">VLOOKUP($A115,'movie-row'!$A$2:$Z$101,_xlfn.XMATCH(L$33,'movie-row'!$A$1:$Z$1),0)</f>
        <v>3.5</v>
      </c>
      <c r="M115" s="18" cm="1">
        <f t="array" ref="M115">VLOOKUP($A115,'movie-row'!$A$2:$Z$101,_xlfn.XMATCH(M$33,'movie-row'!$A$1:$Z$1),0)</f>
        <v>0</v>
      </c>
      <c r="N115" s="18" cm="1">
        <f t="array" ref="N115">VLOOKUP($A115,'movie-row'!$A$2:$Z$101,_xlfn.XMATCH(N$33,'movie-row'!$A$1:$Z$1),0)</f>
        <v>0</v>
      </c>
      <c r="O115" s="27" cm="1">
        <f t="array" ref="O115">VLOOKUP($A115,'movie-row'!$A$2:$Z$101,_xlfn.XMATCH(O$33,'movie-row'!$A$1:$Z$1),0)</f>
        <v>3.5</v>
      </c>
      <c r="P115" s="18" cm="1">
        <f t="array" ref="P115">VLOOKUP($A115,'movie-row'!$A$2:$Z$101,_xlfn.XMATCH(P$33,'movie-row'!$A$1:$Z$1),0)</f>
        <v>0</v>
      </c>
      <c r="Q115" s="18" cm="1">
        <f t="array" ref="Q115">VLOOKUP($A115,'movie-row'!$A$2:$Z$101,_xlfn.XMATCH(Q$33,'movie-row'!$A$1:$Z$1),0)</f>
        <v>0</v>
      </c>
      <c r="R115" s="18" cm="1">
        <f t="array" ref="R115">VLOOKUP($A115,'movie-row'!$A$2:$Z$101,_xlfn.XMATCH(R$33,'movie-row'!$A$1:$Z$1),0)</f>
        <v>2</v>
      </c>
      <c r="S115" s="18" cm="1">
        <f t="array" ref="S115">VLOOKUP($A115,'movie-row'!$A$2:$Z$101,_xlfn.XMATCH(S$33,'movie-row'!$A$1:$Z$1),0)</f>
        <v>0</v>
      </c>
      <c r="T115" s="18" cm="1">
        <f t="array" ref="T115">VLOOKUP($A115,'movie-row'!$A$2:$Z$101,_xlfn.XMATCH(T$33,'movie-row'!$A$1:$Z$1),0)</f>
        <v>2.5</v>
      </c>
      <c r="U115" s="18" cm="1">
        <f t="array" ref="U115">VLOOKUP($A115,'movie-row'!$A$2:$Z$101,_xlfn.XMATCH(U$33,'movie-row'!$A$1:$Z$1),0)</f>
        <v>0</v>
      </c>
      <c r="V115" s="18" cm="1">
        <f t="array" ref="V115">VLOOKUP($A115,'movie-row'!$A$2:$Z$101,_xlfn.XMATCH(V$33,'movie-row'!$A$1:$Z$1),0)</f>
        <v>0</v>
      </c>
      <c r="W115" s="18" cm="1">
        <f t="array" ref="W115">VLOOKUP($A115,'movie-row'!$A$2:$Z$101,_xlfn.XMATCH(W$33,'movie-row'!$A$1:$Z$1),0)</f>
        <v>3.5</v>
      </c>
      <c r="X115" s="18" cm="1">
        <f t="array" ref="X115">VLOOKUP($A115,'movie-row'!$A$2:$Z$101,_xlfn.XMATCH(X$33,'movie-row'!$A$1:$Z$1),0)</f>
        <v>4</v>
      </c>
      <c r="Y115" s="18" cm="1">
        <f t="array" ref="Y115">VLOOKUP($A115,'movie-row'!$A$2:$Z$101,_xlfn.XMATCH(Y$33,'movie-row'!$A$1:$Z$1),0)</f>
        <v>3.5</v>
      </c>
      <c r="Z115" s="18" cm="1">
        <f t="array" ref="Z115">VLOOKUP($A115,'movie-row'!$A$2:$Z$101,_xlfn.XMATCH(Z$33,'movie-row'!$A$1:$Z$1),0)</f>
        <v>0</v>
      </c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B115" s="34"/>
      <c r="BC115" s="18"/>
      <c r="BD115" s="18"/>
      <c r="BE115" s="18"/>
      <c r="BF115" s="18"/>
      <c r="BG115" s="27"/>
      <c r="BH115" s="18"/>
      <c r="BI115" s="18"/>
      <c r="BJ115" s="18"/>
      <c r="BK115" s="18"/>
      <c r="BL115" s="18"/>
      <c r="BM115" s="18"/>
      <c r="BN115" s="18"/>
      <c r="BO115" s="18"/>
      <c r="BP115" s="27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</row>
    <row r="116" spans="1:81">
      <c r="A116" s="20" t="s">
        <v>14</v>
      </c>
      <c r="B116" s="18" cm="1">
        <f t="array" ref="B116">VLOOKUP($A116,'movie-row'!$A$2:$Z$101,_xlfn.XMATCH(B$29,'movie-row'!$A$1:$Z$1),0)</f>
        <v>4.5</v>
      </c>
      <c r="C116" s="18" cm="1">
        <f t="array" ref="C116">VLOOKUP($A116,'movie-row'!$A$2:$Z$101,_xlfn.XMATCH(C$29,'movie-row'!$A$1:$Z$1),0)</f>
        <v>0</v>
      </c>
      <c r="D116" s="18" cm="1">
        <f t="array" ref="D116">VLOOKUP($A116,'movie-row'!$A$2:$Z$101,_xlfn.XMATCH(D$29,'movie-row'!$A$1:$Z$1),0)</f>
        <v>5</v>
      </c>
      <c r="E116" s="18" cm="1">
        <f t="array" ref="E116">VLOOKUP($A116,'movie-row'!$A$2:$Z$101,_xlfn.XMATCH(E$29,'movie-row'!$A$1:$Z$1),0)</f>
        <v>0</v>
      </c>
      <c r="F116" s="27" cm="1">
        <f t="array" ref="F116">VLOOKUP($A116,'movie-row'!$A$2:$Z$101,_xlfn.XMATCH(F$29,'movie-row'!$A$1:$Z$1),0)</f>
        <v>3.5</v>
      </c>
      <c r="G116" s="18" cm="1">
        <f t="array" ref="G116">VLOOKUP($A116,'movie-row'!$A$2:$Z$101,_xlfn.XMATCH(G$29,'movie-row'!$A$1:$Z$1),0)</f>
        <v>0</v>
      </c>
      <c r="H116" s="18" cm="1">
        <f t="array" ref="H116">VLOOKUP($A116,'movie-row'!$A$2:$Z$101,_xlfn.XMATCH(H$29,'movie-row'!$A$1:$Z$1),0)</f>
        <v>4</v>
      </c>
      <c r="I116" s="18" cm="1">
        <f t="array" ref="I116">VLOOKUP($A116,'movie-row'!$A$2:$Z$101,_xlfn.XMATCH(I$29,'movie-row'!$A$1:$Z$1),0)</f>
        <v>0</v>
      </c>
      <c r="J116" s="18" cm="1">
        <f t="array" ref="J116">VLOOKUP($A116,'movie-row'!$A$2:$Z$101,_xlfn.XMATCH(J$29,'movie-row'!$A$1:$Z$1),0)</f>
        <v>3.5</v>
      </c>
      <c r="K116" s="18" cm="1">
        <f t="array" ref="K116">VLOOKUP($A116,'movie-row'!$A$2:$Z$101,_xlfn.XMATCH(K$29,'movie-row'!$A$1:$Z$1),0)</f>
        <v>2.5</v>
      </c>
      <c r="L116" s="18" cm="1">
        <f t="array" ref="L116">VLOOKUP($A116,'movie-row'!$A$2:$Z$101,_xlfn.XMATCH(L$29,'movie-row'!$A$1:$Z$1),0)</f>
        <v>5</v>
      </c>
      <c r="M116" s="18" cm="1">
        <f t="array" ref="M116">VLOOKUP($A116,'movie-row'!$A$2:$Z$101,_xlfn.XMATCH(M$29,'movie-row'!$A$1:$Z$1),0)</f>
        <v>2.5</v>
      </c>
      <c r="N116" s="18" cm="1">
        <f t="array" ref="N116">VLOOKUP($A116,'movie-row'!$A$2:$Z$101,_xlfn.XMATCH(N$29,'movie-row'!$A$1:$Z$1),0)</f>
        <v>0</v>
      </c>
      <c r="O116" s="27" cm="1">
        <f t="array" ref="O116">VLOOKUP($A116,'movie-row'!$A$2:$Z$101,_xlfn.XMATCH(O$29,'movie-row'!$A$1:$Z$1),0)</f>
        <v>0</v>
      </c>
      <c r="P116" s="18" cm="1">
        <f t="array" ref="P116">VLOOKUP($A116,'movie-row'!$A$2:$Z$101,_xlfn.XMATCH(P$29,'movie-row'!$A$1:$Z$1),0)</f>
        <v>5</v>
      </c>
      <c r="Q116" s="18" cm="1">
        <f t="array" ref="Q116">VLOOKUP($A116,'movie-row'!$A$2:$Z$101,_xlfn.XMATCH(Q$29,'movie-row'!$A$1:$Z$1),0)</f>
        <v>2.5</v>
      </c>
      <c r="R116" s="18" cm="1">
        <f t="array" ref="R116">VLOOKUP($A116,'movie-row'!$A$2:$Z$101,_xlfn.XMATCH(R$29,'movie-row'!$A$1:$Z$1),0)</f>
        <v>0</v>
      </c>
      <c r="S116" s="18" cm="1">
        <f t="array" ref="S116">VLOOKUP($A116,'movie-row'!$A$2:$Z$101,_xlfn.XMATCH(S$29,'movie-row'!$A$1:$Z$1),0)</f>
        <v>5</v>
      </c>
      <c r="T116" s="18" cm="1">
        <f t="array" ref="T116">VLOOKUP($A116,'movie-row'!$A$2:$Z$101,_xlfn.XMATCH(T$29,'movie-row'!$A$1:$Z$1),0)</f>
        <v>0</v>
      </c>
      <c r="U116" s="18" cm="1">
        <f t="array" ref="U116">VLOOKUP($A116,'movie-row'!$A$2:$Z$101,_xlfn.XMATCH(U$29,'movie-row'!$A$1:$Z$1),0)</f>
        <v>5</v>
      </c>
      <c r="V116" s="18" cm="1">
        <f t="array" ref="V116">VLOOKUP($A116,'movie-row'!$A$2:$Z$101,_xlfn.XMATCH(V$29,'movie-row'!$A$1:$Z$1),0)</f>
        <v>0</v>
      </c>
      <c r="W116" s="18" cm="1">
        <f t="array" ref="W116">VLOOKUP($A116,'movie-row'!$A$2:$Z$101,_xlfn.XMATCH(W$29,'movie-row'!$A$1:$Z$1),0)</f>
        <v>3.5</v>
      </c>
      <c r="X116" s="18" cm="1">
        <f t="array" ref="X116">VLOOKUP($A116,'movie-row'!$A$2:$Z$101,_xlfn.XMATCH(X$29,'movie-row'!$A$1:$Z$1),0)</f>
        <v>0</v>
      </c>
      <c r="Y116" s="18" cm="1">
        <f t="array" ref="Y116">VLOOKUP($A116,'movie-row'!$A$2:$Z$101,_xlfn.XMATCH(Y$29,'movie-row'!$A$1:$Z$1),0)</f>
        <v>0</v>
      </c>
      <c r="Z116" s="18" cm="1">
        <f t="array" ref="Z116">VLOOKUP($A116,'movie-row'!$A$2:$Z$101,_xlfn.XMATCH(Z$29,'movie-row'!$A$1:$Z$1),0)</f>
        <v>0</v>
      </c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B116" s="34"/>
      <c r="BC116" s="18"/>
      <c r="BD116" s="18"/>
      <c r="BE116" s="18"/>
      <c r="BF116" s="18"/>
      <c r="BG116" s="27"/>
      <c r="BH116" s="18"/>
      <c r="BI116" s="18"/>
      <c r="BJ116" s="18"/>
      <c r="BK116" s="18"/>
      <c r="BL116" s="18"/>
      <c r="BM116" s="18"/>
      <c r="BN116" s="18"/>
      <c r="BO116" s="18"/>
      <c r="BP116" s="27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</row>
    <row r="117" spans="1:81">
      <c r="A117" s="5" t="str">
        <f t="shared" ref="A117:A120" si="14">A116</f>
        <v>120: The Lord of the Rings: The Fellowship of the Ring (2001)</v>
      </c>
      <c r="B117" s="18" cm="1">
        <f t="array" ref="B117">VLOOKUP($A117,'movie-row'!$A$2:$Z$101,_xlfn.XMATCH(B$30,'movie-row'!$A$1:$Z$1),0)</f>
        <v>4</v>
      </c>
      <c r="C117" s="18" cm="1">
        <f t="array" ref="C117">VLOOKUP($A117,'movie-row'!$A$2:$Z$101,_xlfn.XMATCH(C$30,'movie-row'!$A$1:$Z$1),0)</f>
        <v>3.5</v>
      </c>
      <c r="D117" s="18" cm="1">
        <f t="array" ref="D117">VLOOKUP($A117,'movie-row'!$A$2:$Z$101,_xlfn.XMATCH(D$30,'movie-row'!$A$1:$Z$1),0)</f>
        <v>0</v>
      </c>
      <c r="E117" s="18" cm="1">
        <f t="array" ref="E117">VLOOKUP($A117,'movie-row'!$A$2:$Z$101,_xlfn.XMATCH(E$30,'movie-row'!$A$1:$Z$1),0)</f>
        <v>0</v>
      </c>
      <c r="F117" s="27" cm="1">
        <f t="array" ref="F117">VLOOKUP($A117,'movie-row'!$A$2:$Z$101,_xlfn.XMATCH(F$30,'movie-row'!$A$1:$Z$1),0)</f>
        <v>5</v>
      </c>
      <c r="G117" s="18" cm="1">
        <f t="array" ref="G117">VLOOKUP($A117,'movie-row'!$A$2:$Z$101,_xlfn.XMATCH(G$30,'movie-row'!$A$1:$Z$1),0)</f>
        <v>0</v>
      </c>
      <c r="H117" s="18" cm="1">
        <f t="array" ref="H117">VLOOKUP($A117,'movie-row'!$A$2:$Z$101,_xlfn.XMATCH(H$30,'movie-row'!$A$1:$Z$1),0)</f>
        <v>5</v>
      </c>
      <c r="I117" s="18" cm="1">
        <f t="array" ref="I117">VLOOKUP($A117,'movie-row'!$A$2:$Z$101,_xlfn.XMATCH(I$30,'movie-row'!$A$1:$Z$1),0)</f>
        <v>0</v>
      </c>
      <c r="J117" s="18" cm="1">
        <f t="array" ref="J117">VLOOKUP($A117,'movie-row'!$A$2:$Z$101,_xlfn.XMATCH(J$30,'movie-row'!$A$1:$Z$1),0)</f>
        <v>0</v>
      </c>
      <c r="K117" s="18" cm="1">
        <f t="array" ref="K117">VLOOKUP($A117,'movie-row'!$A$2:$Z$101,_xlfn.XMATCH(K$30,'movie-row'!$A$1:$Z$1),0)</f>
        <v>4.5</v>
      </c>
      <c r="L117" s="18" cm="1">
        <f t="array" ref="L117">VLOOKUP($A117,'movie-row'!$A$2:$Z$101,_xlfn.XMATCH(L$30,'movie-row'!$A$1:$Z$1),0)</f>
        <v>4</v>
      </c>
      <c r="M117" s="18" cm="1">
        <f t="array" ref="M117">VLOOKUP($A117,'movie-row'!$A$2:$Z$101,_xlfn.XMATCH(M$30,'movie-row'!$A$1:$Z$1),0)</f>
        <v>5</v>
      </c>
      <c r="N117" s="18" cm="1">
        <f t="array" ref="N117">VLOOKUP($A117,'movie-row'!$A$2:$Z$101,_xlfn.XMATCH(N$30,'movie-row'!$A$1:$Z$1),0)</f>
        <v>5</v>
      </c>
      <c r="O117" s="27" cm="1">
        <f t="array" ref="O117">VLOOKUP($A117,'movie-row'!$A$2:$Z$101,_xlfn.XMATCH(O$30,'movie-row'!$A$1:$Z$1),0)</f>
        <v>5</v>
      </c>
      <c r="P117" s="18" cm="1">
        <f t="array" ref="P117">VLOOKUP($A117,'movie-row'!$A$2:$Z$101,_xlfn.XMATCH(P$30,'movie-row'!$A$1:$Z$1),0)</f>
        <v>0</v>
      </c>
      <c r="Q117" s="18" cm="1">
        <f t="array" ref="Q117">VLOOKUP($A117,'movie-row'!$A$2:$Z$101,_xlfn.XMATCH(Q$30,'movie-row'!$A$1:$Z$1),0)</f>
        <v>5</v>
      </c>
      <c r="R117" s="18" cm="1">
        <f t="array" ref="R117">VLOOKUP($A117,'movie-row'!$A$2:$Z$101,_xlfn.XMATCH(R$30,'movie-row'!$A$1:$Z$1),0)</f>
        <v>0</v>
      </c>
      <c r="S117" s="18" cm="1">
        <f t="array" ref="S117">VLOOKUP($A117,'movie-row'!$A$2:$Z$101,_xlfn.XMATCH(S$30,'movie-row'!$A$1:$Z$1),0)</f>
        <v>0</v>
      </c>
      <c r="T117" s="18" cm="1">
        <f t="array" ref="T117">VLOOKUP($A117,'movie-row'!$A$2:$Z$101,_xlfn.XMATCH(T$30,'movie-row'!$A$1:$Z$1),0)</f>
        <v>0</v>
      </c>
      <c r="U117" s="18" cm="1">
        <f t="array" ref="U117">VLOOKUP($A117,'movie-row'!$A$2:$Z$101,_xlfn.XMATCH(U$30,'movie-row'!$A$1:$Z$1),0)</f>
        <v>5</v>
      </c>
      <c r="V117" s="18" cm="1">
        <f t="array" ref="V117">VLOOKUP($A117,'movie-row'!$A$2:$Z$101,_xlfn.XMATCH(V$30,'movie-row'!$A$1:$Z$1),0)</f>
        <v>0</v>
      </c>
      <c r="W117" s="18" cm="1">
        <f t="array" ref="W117">VLOOKUP($A117,'movie-row'!$A$2:$Z$101,_xlfn.XMATCH(W$30,'movie-row'!$A$1:$Z$1),0)</f>
        <v>3</v>
      </c>
      <c r="X117" s="18" cm="1">
        <f t="array" ref="X117">VLOOKUP($A117,'movie-row'!$A$2:$Z$101,_xlfn.XMATCH(X$30,'movie-row'!$A$1:$Z$1),0)</f>
        <v>5</v>
      </c>
      <c r="Y117" s="18" cm="1">
        <f t="array" ref="Y117">VLOOKUP($A117,'movie-row'!$A$2:$Z$101,_xlfn.XMATCH(Y$30,'movie-row'!$A$1:$Z$1),0)</f>
        <v>0</v>
      </c>
      <c r="Z117" s="18" cm="1">
        <f t="array" ref="Z117">VLOOKUP($A117,'movie-row'!$A$2:$Z$101,_xlfn.XMATCH(Z$30,'movie-row'!$A$1:$Z$1),0)</f>
        <v>5</v>
      </c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B117" s="34"/>
      <c r="BC117" s="18"/>
      <c r="BD117" s="18"/>
      <c r="BE117" s="18"/>
      <c r="BF117" s="18"/>
      <c r="BG117" s="27"/>
      <c r="BH117" s="18"/>
      <c r="BI117" s="18"/>
      <c r="BJ117" s="18"/>
      <c r="BK117" s="18"/>
      <c r="BL117" s="18"/>
      <c r="BM117" s="18"/>
      <c r="BN117" s="18"/>
      <c r="BO117" s="18"/>
      <c r="BP117" s="27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</row>
    <row r="118" spans="1:81">
      <c r="A118" s="5" t="str">
        <f t="shared" si="14"/>
        <v>120: The Lord of the Rings: The Fellowship of the Ring (2001)</v>
      </c>
      <c r="B118" s="18" cm="1">
        <f t="array" ref="B118">VLOOKUP($A118,'movie-row'!$A$2:$Z$101,_xlfn.XMATCH(B$31,'movie-row'!$A$1:$Z$1),0)</f>
        <v>0</v>
      </c>
      <c r="C118" s="18" cm="1">
        <f t="array" ref="C118">VLOOKUP($A118,'movie-row'!$A$2:$Z$101,_xlfn.XMATCH(C$31,'movie-row'!$A$1:$Z$1),0)</f>
        <v>3.5</v>
      </c>
      <c r="D118" s="18" cm="1">
        <f t="array" ref="D118">VLOOKUP($A118,'movie-row'!$A$2:$Z$101,_xlfn.XMATCH(D$31,'movie-row'!$A$1:$Z$1),0)</f>
        <v>0</v>
      </c>
      <c r="E118" s="18" cm="1">
        <f t="array" ref="E118">VLOOKUP($A118,'movie-row'!$A$2:$Z$101,_xlfn.XMATCH(E$31,'movie-row'!$A$1:$Z$1),0)</f>
        <v>5</v>
      </c>
      <c r="F118" s="27" cm="1">
        <f t="array" ref="F118">VLOOKUP($A118,'movie-row'!$A$2:$Z$101,_xlfn.XMATCH(F$31,'movie-row'!$A$1:$Z$1),0)</f>
        <v>4</v>
      </c>
      <c r="G118" s="18" cm="1">
        <f t="array" ref="G118">VLOOKUP($A118,'movie-row'!$A$2:$Z$101,_xlfn.XMATCH(G$31,'movie-row'!$A$1:$Z$1),0)</f>
        <v>0</v>
      </c>
      <c r="H118" s="18" cm="1">
        <f t="array" ref="H118">VLOOKUP($A118,'movie-row'!$A$2:$Z$101,_xlfn.XMATCH(H$31,'movie-row'!$A$1:$Z$1),0)</f>
        <v>4.5</v>
      </c>
      <c r="I118" s="18" cm="1">
        <f t="array" ref="I118">VLOOKUP($A118,'movie-row'!$A$2:$Z$101,_xlfn.XMATCH(I$31,'movie-row'!$A$1:$Z$1),0)</f>
        <v>5</v>
      </c>
      <c r="J118" s="18" cm="1">
        <f t="array" ref="J118">VLOOKUP($A118,'movie-row'!$A$2:$Z$101,_xlfn.XMATCH(J$31,'movie-row'!$A$1:$Z$1),0)</f>
        <v>0</v>
      </c>
      <c r="K118" s="18" cm="1">
        <f t="array" ref="K118">VLOOKUP($A118,'movie-row'!$A$2:$Z$101,_xlfn.XMATCH(K$31,'movie-row'!$A$1:$Z$1),0)</f>
        <v>0</v>
      </c>
      <c r="L118" s="18" cm="1">
        <f t="array" ref="L118">VLOOKUP($A118,'movie-row'!$A$2:$Z$101,_xlfn.XMATCH(L$31,'movie-row'!$A$1:$Z$1),0)</f>
        <v>0</v>
      </c>
      <c r="M118" s="18" cm="1">
        <f t="array" ref="M118">VLOOKUP($A118,'movie-row'!$A$2:$Z$101,_xlfn.XMATCH(M$31,'movie-row'!$A$1:$Z$1),0)</f>
        <v>0</v>
      </c>
      <c r="N118" s="18" cm="1">
        <f t="array" ref="N118">VLOOKUP($A118,'movie-row'!$A$2:$Z$101,_xlfn.XMATCH(N$31,'movie-row'!$A$1:$Z$1),0)</f>
        <v>0</v>
      </c>
      <c r="O118" s="27" cm="1">
        <f t="array" ref="O118">VLOOKUP($A118,'movie-row'!$A$2:$Z$101,_xlfn.XMATCH(O$31,'movie-row'!$A$1:$Z$1),0)</f>
        <v>0</v>
      </c>
      <c r="P118" s="18" cm="1">
        <f t="array" ref="P118">VLOOKUP($A118,'movie-row'!$A$2:$Z$101,_xlfn.XMATCH(P$31,'movie-row'!$A$1:$Z$1),0)</f>
        <v>0</v>
      </c>
      <c r="Q118" s="18" cm="1">
        <f t="array" ref="Q118">VLOOKUP($A118,'movie-row'!$A$2:$Z$101,_xlfn.XMATCH(Q$31,'movie-row'!$A$1:$Z$1),0)</f>
        <v>4</v>
      </c>
      <c r="R118" s="18" cm="1">
        <f t="array" ref="R118">VLOOKUP($A118,'movie-row'!$A$2:$Z$101,_xlfn.XMATCH(R$31,'movie-row'!$A$1:$Z$1),0)</f>
        <v>0</v>
      </c>
      <c r="S118" s="18" cm="1">
        <f t="array" ref="S118">VLOOKUP($A118,'movie-row'!$A$2:$Z$101,_xlfn.XMATCH(S$31,'movie-row'!$A$1:$Z$1),0)</f>
        <v>5</v>
      </c>
      <c r="T118" s="18" cm="1">
        <f t="array" ref="T118">VLOOKUP($A118,'movie-row'!$A$2:$Z$101,_xlfn.XMATCH(T$31,'movie-row'!$A$1:$Z$1),0)</f>
        <v>0</v>
      </c>
      <c r="U118" s="18" cm="1">
        <f t="array" ref="U118">VLOOKUP($A118,'movie-row'!$A$2:$Z$101,_xlfn.XMATCH(U$31,'movie-row'!$A$1:$Z$1),0)</f>
        <v>4.5</v>
      </c>
      <c r="V118" s="18" cm="1">
        <f t="array" ref="V118">VLOOKUP($A118,'movie-row'!$A$2:$Z$101,_xlfn.XMATCH(V$31,'movie-row'!$A$1:$Z$1),0)</f>
        <v>4</v>
      </c>
      <c r="W118" s="18" cm="1">
        <f t="array" ref="W118">VLOOKUP($A118,'movie-row'!$A$2:$Z$101,_xlfn.XMATCH(W$31,'movie-row'!$A$1:$Z$1),0)</f>
        <v>0.5</v>
      </c>
      <c r="X118" s="18" cm="1">
        <f t="array" ref="X118">VLOOKUP($A118,'movie-row'!$A$2:$Z$101,_xlfn.XMATCH(X$31,'movie-row'!$A$1:$Z$1),0)</f>
        <v>4</v>
      </c>
      <c r="Y118" s="18" cm="1">
        <f t="array" ref="Y118">VLOOKUP($A118,'movie-row'!$A$2:$Z$101,_xlfn.XMATCH(Y$31,'movie-row'!$A$1:$Z$1),0)</f>
        <v>4</v>
      </c>
      <c r="Z118" s="18" cm="1">
        <f t="array" ref="Z118">VLOOKUP($A118,'movie-row'!$A$2:$Z$101,_xlfn.XMATCH(Z$31,'movie-row'!$A$1:$Z$1),0)</f>
        <v>5</v>
      </c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B118" s="34"/>
      <c r="BC118" s="18"/>
      <c r="BD118" s="18"/>
      <c r="BE118" s="18"/>
      <c r="BF118" s="18"/>
      <c r="BG118" s="27"/>
      <c r="BH118" s="18"/>
      <c r="BI118" s="18"/>
      <c r="BJ118" s="18"/>
      <c r="BK118" s="18"/>
      <c r="BL118" s="18"/>
      <c r="BM118" s="18"/>
      <c r="BN118" s="18"/>
      <c r="BO118" s="18"/>
      <c r="BP118" s="27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</row>
    <row r="119" spans="1:81">
      <c r="A119" s="5" t="str">
        <f t="shared" si="14"/>
        <v>120: The Lord of the Rings: The Fellowship of the Ring (2001)</v>
      </c>
      <c r="B119" s="18" cm="1">
        <f t="array" ref="B119">VLOOKUP($A119,'movie-row'!$A$2:$Z$101,_xlfn.XMATCH(B$32,'movie-row'!$A$1:$Z$1),0)</f>
        <v>0</v>
      </c>
      <c r="C119" s="18" cm="1">
        <f t="array" ref="C119">VLOOKUP($A119,'movie-row'!$A$2:$Z$101,_xlfn.XMATCH(C$32,'movie-row'!$A$1:$Z$1),0)</f>
        <v>5</v>
      </c>
      <c r="D119" s="18" cm="1">
        <f t="array" ref="D119">VLOOKUP($A119,'movie-row'!$A$2:$Z$101,_xlfn.XMATCH(D$32,'movie-row'!$A$1:$Z$1),0)</f>
        <v>3.5</v>
      </c>
      <c r="E119" s="18" cm="1">
        <f t="array" ref="E119">VLOOKUP($A119,'movie-row'!$A$2:$Z$101,_xlfn.XMATCH(E$32,'movie-row'!$A$1:$Z$1),0)</f>
        <v>0</v>
      </c>
      <c r="F119" s="27" cm="1">
        <f t="array" ref="F119">VLOOKUP($A119,'movie-row'!$A$2:$Z$101,_xlfn.XMATCH(F$32,'movie-row'!$A$1:$Z$1),0)</f>
        <v>5</v>
      </c>
      <c r="G119" s="18" cm="1">
        <f t="array" ref="G119">VLOOKUP($A119,'movie-row'!$A$2:$Z$101,_xlfn.XMATCH(G$32,'movie-row'!$A$1:$Z$1),0)</f>
        <v>0</v>
      </c>
      <c r="H119" s="18" cm="1">
        <f t="array" ref="H119">VLOOKUP($A119,'movie-row'!$A$2:$Z$101,_xlfn.XMATCH(H$32,'movie-row'!$A$1:$Z$1),0)</f>
        <v>5</v>
      </c>
      <c r="I119" s="18" cm="1">
        <f t="array" ref="I119">VLOOKUP($A119,'movie-row'!$A$2:$Z$101,_xlfn.XMATCH(I$32,'movie-row'!$A$1:$Z$1),0)</f>
        <v>4</v>
      </c>
      <c r="J119" s="18" cm="1">
        <f t="array" ref="J119">VLOOKUP($A119,'movie-row'!$A$2:$Z$101,_xlfn.XMATCH(J$32,'movie-row'!$A$1:$Z$1),0)</f>
        <v>0</v>
      </c>
      <c r="K119" s="18" cm="1">
        <f t="array" ref="K119">VLOOKUP($A119,'movie-row'!$A$2:$Z$101,_xlfn.XMATCH(K$32,'movie-row'!$A$1:$Z$1),0)</f>
        <v>3</v>
      </c>
      <c r="L119" s="18" cm="1">
        <f t="array" ref="L119">VLOOKUP($A119,'movie-row'!$A$2:$Z$101,_xlfn.XMATCH(L$32,'movie-row'!$A$1:$Z$1),0)</f>
        <v>0</v>
      </c>
      <c r="M119" s="18" cm="1">
        <f t="array" ref="M119">VLOOKUP($A119,'movie-row'!$A$2:$Z$101,_xlfn.XMATCH(M$32,'movie-row'!$A$1:$Z$1),0)</f>
        <v>0.5</v>
      </c>
      <c r="N119" s="18" cm="1">
        <f t="array" ref="N119">VLOOKUP($A119,'movie-row'!$A$2:$Z$101,_xlfn.XMATCH(N$32,'movie-row'!$A$1:$Z$1),0)</f>
        <v>0</v>
      </c>
      <c r="O119" s="27" cm="1">
        <f t="array" ref="O119">VLOOKUP($A119,'movie-row'!$A$2:$Z$101,_xlfn.XMATCH(O$32,'movie-row'!$A$1:$Z$1),0)</f>
        <v>4.5</v>
      </c>
      <c r="P119" s="18" cm="1">
        <f t="array" ref="P119">VLOOKUP($A119,'movie-row'!$A$2:$Z$101,_xlfn.XMATCH(P$32,'movie-row'!$A$1:$Z$1),0)</f>
        <v>4</v>
      </c>
      <c r="Q119" s="18" cm="1">
        <f t="array" ref="Q119">VLOOKUP($A119,'movie-row'!$A$2:$Z$101,_xlfn.XMATCH(Q$32,'movie-row'!$A$1:$Z$1),0)</f>
        <v>5</v>
      </c>
      <c r="R119" s="18" cm="1">
        <f t="array" ref="R119">VLOOKUP($A119,'movie-row'!$A$2:$Z$101,_xlfn.XMATCH(R$32,'movie-row'!$A$1:$Z$1),0)</f>
        <v>0</v>
      </c>
      <c r="S119" s="18" cm="1">
        <f t="array" ref="S119">VLOOKUP($A119,'movie-row'!$A$2:$Z$101,_xlfn.XMATCH(S$32,'movie-row'!$A$1:$Z$1),0)</f>
        <v>0</v>
      </c>
      <c r="T119" s="18" cm="1">
        <f t="array" ref="T119">VLOOKUP($A119,'movie-row'!$A$2:$Z$101,_xlfn.XMATCH(T$32,'movie-row'!$A$1:$Z$1),0)</f>
        <v>5</v>
      </c>
      <c r="U119" s="18" cm="1">
        <f t="array" ref="U119">VLOOKUP($A119,'movie-row'!$A$2:$Z$101,_xlfn.XMATCH(U$32,'movie-row'!$A$1:$Z$1),0)</f>
        <v>5</v>
      </c>
      <c r="V119" s="18" cm="1">
        <f t="array" ref="V119">VLOOKUP($A119,'movie-row'!$A$2:$Z$101,_xlfn.XMATCH(V$32,'movie-row'!$A$1:$Z$1),0)</f>
        <v>5</v>
      </c>
      <c r="W119" s="18" cm="1">
        <f t="array" ref="W119">VLOOKUP($A119,'movie-row'!$A$2:$Z$101,_xlfn.XMATCH(W$32,'movie-row'!$A$1:$Z$1),0)</f>
        <v>5</v>
      </c>
      <c r="X119" s="18" cm="1">
        <f t="array" ref="X119">VLOOKUP($A119,'movie-row'!$A$2:$Z$101,_xlfn.XMATCH(X$32,'movie-row'!$A$1:$Z$1),0)</f>
        <v>0</v>
      </c>
      <c r="Y119" s="18" cm="1">
        <f t="array" ref="Y119">VLOOKUP($A119,'movie-row'!$A$2:$Z$101,_xlfn.XMATCH(Y$32,'movie-row'!$A$1:$Z$1),0)</f>
        <v>5</v>
      </c>
      <c r="Z119" s="18" cm="1">
        <f t="array" ref="Z119">VLOOKUP($A119,'movie-row'!$A$2:$Z$101,_xlfn.XMATCH(Z$32,'movie-row'!$A$1:$Z$1),0)</f>
        <v>0</v>
      </c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B119" s="34"/>
      <c r="BC119" s="18"/>
      <c r="BD119" s="18"/>
      <c r="BE119" s="18"/>
      <c r="BF119" s="18"/>
      <c r="BG119" s="27"/>
      <c r="BH119" s="18"/>
      <c r="BI119" s="18"/>
      <c r="BJ119" s="18"/>
      <c r="BK119" s="18"/>
      <c r="BL119" s="18"/>
      <c r="BM119" s="18"/>
      <c r="BN119" s="18"/>
      <c r="BO119" s="18"/>
      <c r="BP119" s="27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</row>
    <row r="120" spans="1:81">
      <c r="A120" s="5" t="str">
        <f t="shared" si="14"/>
        <v>120: The Lord of the Rings: The Fellowship of the Ring (2001)</v>
      </c>
      <c r="B120" s="18" cm="1">
        <f t="array" ref="B120">VLOOKUP($A120,'movie-row'!$A$2:$Z$101,_xlfn.XMATCH(B$33,'movie-row'!$A$1:$Z$1),0)</f>
        <v>0</v>
      </c>
      <c r="C120" s="18" cm="1">
        <f t="array" ref="C120">VLOOKUP($A120,'movie-row'!$A$2:$Z$101,_xlfn.XMATCH(C$33,'movie-row'!$A$1:$Z$1),0)</f>
        <v>0</v>
      </c>
      <c r="D120" s="18" cm="1">
        <f t="array" ref="D120">VLOOKUP($A120,'movie-row'!$A$2:$Z$101,_xlfn.XMATCH(D$33,'movie-row'!$A$1:$Z$1),0)</f>
        <v>4</v>
      </c>
      <c r="E120" s="18" cm="1">
        <f t="array" ref="E120">VLOOKUP($A120,'movie-row'!$A$2:$Z$101,_xlfn.XMATCH(E$33,'movie-row'!$A$1:$Z$1),0)</f>
        <v>4.5</v>
      </c>
      <c r="F120" s="27" cm="1">
        <f t="array" ref="F120">VLOOKUP($A120,'movie-row'!$A$2:$Z$101,_xlfn.XMATCH(F$33,'movie-row'!$A$1:$Z$1),0)</f>
        <v>4</v>
      </c>
      <c r="G120" s="18" cm="1">
        <f t="array" ref="G120">VLOOKUP($A120,'movie-row'!$A$2:$Z$101,_xlfn.XMATCH(G$33,'movie-row'!$A$1:$Z$1),0)</f>
        <v>4</v>
      </c>
      <c r="H120" s="18" cm="1">
        <f t="array" ref="H120">VLOOKUP($A120,'movie-row'!$A$2:$Z$101,_xlfn.XMATCH(H$33,'movie-row'!$A$1:$Z$1),0)</f>
        <v>5</v>
      </c>
      <c r="I120" s="18" cm="1">
        <f t="array" ref="I120">VLOOKUP($A120,'movie-row'!$A$2:$Z$101,_xlfn.XMATCH(I$33,'movie-row'!$A$1:$Z$1),0)</f>
        <v>4</v>
      </c>
      <c r="J120" s="18" cm="1">
        <f t="array" ref="J120">VLOOKUP($A120,'movie-row'!$A$2:$Z$101,_xlfn.XMATCH(J$33,'movie-row'!$A$1:$Z$1),0)</f>
        <v>5</v>
      </c>
      <c r="K120" s="18" cm="1">
        <f t="array" ref="K120">VLOOKUP($A120,'movie-row'!$A$2:$Z$101,_xlfn.XMATCH(K$33,'movie-row'!$A$1:$Z$1),0)</f>
        <v>4</v>
      </c>
      <c r="L120" s="18" cm="1">
        <f t="array" ref="L120">VLOOKUP($A120,'movie-row'!$A$2:$Z$101,_xlfn.XMATCH(L$33,'movie-row'!$A$1:$Z$1),0)</f>
        <v>4</v>
      </c>
      <c r="M120" s="18" cm="1">
        <f t="array" ref="M120">VLOOKUP($A120,'movie-row'!$A$2:$Z$101,_xlfn.XMATCH(M$33,'movie-row'!$A$1:$Z$1),0)</f>
        <v>5</v>
      </c>
      <c r="N120" s="18" cm="1">
        <f t="array" ref="N120">VLOOKUP($A120,'movie-row'!$A$2:$Z$101,_xlfn.XMATCH(N$33,'movie-row'!$A$1:$Z$1),0)</f>
        <v>5</v>
      </c>
      <c r="O120" s="27" cm="1">
        <f t="array" ref="O120">VLOOKUP($A120,'movie-row'!$A$2:$Z$101,_xlfn.XMATCH(O$33,'movie-row'!$A$1:$Z$1),0)</f>
        <v>4</v>
      </c>
      <c r="P120" s="18" cm="1">
        <f t="array" ref="P120">VLOOKUP($A120,'movie-row'!$A$2:$Z$101,_xlfn.XMATCH(P$33,'movie-row'!$A$1:$Z$1),0)</f>
        <v>2.5</v>
      </c>
      <c r="Q120" s="18" cm="1">
        <f t="array" ref="Q120">VLOOKUP($A120,'movie-row'!$A$2:$Z$101,_xlfn.XMATCH(Q$33,'movie-row'!$A$1:$Z$1),0)</f>
        <v>0</v>
      </c>
      <c r="R120" s="18" cm="1">
        <f t="array" ref="R120">VLOOKUP($A120,'movie-row'!$A$2:$Z$101,_xlfn.XMATCH(R$33,'movie-row'!$A$1:$Z$1),0)</f>
        <v>4</v>
      </c>
      <c r="S120" s="18" cm="1">
        <f t="array" ref="S120">VLOOKUP($A120,'movie-row'!$A$2:$Z$101,_xlfn.XMATCH(S$33,'movie-row'!$A$1:$Z$1),0)</f>
        <v>0</v>
      </c>
      <c r="T120" s="18" cm="1">
        <f t="array" ref="T120">VLOOKUP($A120,'movie-row'!$A$2:$Z$101,_xlfn.XMATCH(T$33,'movie-row'!$A$1:$Z$1),0)</f>
        <v>4</v>
      </c>
      <c r="U120" s="18" cm="1">
        <f t="array" ref="U120">VLOOKUP($A120,'movie-row'!$A$2:$Z$101,_xlfn.XMATCH(U$33,'movie-row'!$A$1:$Z$1),0)</f>
        <v>5</v>
      </c>
      <c r="V120" s="18" cm="1">
        <f t="array" ref="V120">VLOOKUP($A120,'movie-row'!$A$2:$Z$101,_xlfn.XMATCH(V$33,'movie-row'!$A$1:$Z$1),0)</f>
        <v>5</v>
      </c>
      <c r="W120" s="18" cm="1">
        <f t="array" ref="W120">VLOOKUP($A120,'movie-row'!$A$2:$Z$101,_xlfn.XMATCH(W$33,'movie-row'!$A$1:$Z$1),0)</f>
        <v>5</v>
      </c>
      <c r="X120" s="18" cm="1">
        <f t="array" ref="X120">VLOOKUP($A120,'movie-row'!$A$2:$Z$101,_xlfn.XMATCH(X$33,'movie-row'!$A$1:$Z$1),0)</f>
        <v>3.5</v>
      </c>
      <c r="Y120" s="18" cm="1">
        <f t="array" ref="Y120">VLOOKUP($A120,'movie-row'!$A$2:$Z$101,_xlfn.XMATCH(Y$33,'movie-row'!$A$1:$Z$1),0)</f>
        <v>3.5</v>
      </c>
      <c r="Z120" s="18" cm="1">
        <f t="array" ref="Z120">VLOOKUP($A120,'movie-row'!$A$2:$Z$101,_xlfn.XMATCH(Z$33,'movie-row'!$A$1:$Z$1),0)</f>
        <v>0</v>
      </c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B120" s="34"/>
      <c r="BC120" s="18"/>
      <c r="BD120" s="18"/>
      <c r="BE120" s="18"/>
      <c r="BF120" s="18"/>
      <c r="BG120" s="27"/>
      <c r="BH120" s="18"/>
      <c r="BI120" s="18"/>
      <c r="BJ120" s="18"/>
      <c r="BK120" s="18"/>
      <c r="BL120" s="18"/>
      <c r="BM120" s="18"/>
      <c r="BN120" s="18"/>
      <c r="BO120" s="18"/>
      <c r="BP120" s="27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</row>
    <row r="121" spans="1:81">
      <c r="A121" s="20" t="s">
        <v>15</v>
      </c>
      <c r="B121" s="18" cm="1">
        <f t="array" ref="B121">VLOOKUP($A121,'movie-row'!$A$2:$Z$101,_xlfn.XMATCH(B$29,'movie-row'!$A$1:$Z$1),0)</f>
        <v>4.5</v>
      </c>
      <c r="C121" s="18" cm="1">
        <f t="array" ref="C121">VLOOKUP($A121,'movie-row'!$A$2:$Z$101,_xlfn.XMATCH(C$29,'movie-row'!$A$1:$Z$1),0)</f>
        <v>0</v>
      </c>
      <c r="D121" s="18" cm="1">
        <f t="array" ref="D121">VLOOKUP($A121,'movie-row'!$A$2:$Z$101,_xlfn.XMATCH(D$29,'movie-row'!$A$1:$Z$1),0)</f>
        <v>5</v>
      </c>
      <c r="E121" s="18" cm="1">
        <f t="array" ref="E121">VLOOKUP($A121,'movie-row'!$A$2:$Z$101,_xlfn.XMATCH(E$29,'movie-row'!$A$1:$Z$1),0)</f>
        <v>0</v>
      </c>
      <c r="F121" s="27" cm="1">
        <f t="array" ref="F121">VLOOKUP($A121,'movie-row'!$A$2:$Z$101,_xlfn.XMATCH(F$29,'movie-row'!$A$1:$Z$1),0)</f>
        <v>4</v>
      </c>
      <c r="G121" s="18" cm="1">
        <f t="array" ref="G121">VLOOKUP($A121,'movie-row'!$A$2:$Z$101,_xlfn.XMATCH(G$29,'movie-row'!$A$1:$Z$1),0)</f>
        <v>0</v>
      </c>
      <c r="H121" s="18" cm="1">
        <f t="array" ref="H121">VLOOKUP($A121,'movie-row'!$A$2:$Z$101,_xlfn.XMATCH(H$29,'movie-row'!$A$1:$Z$1),0)</f>
        <v>4</v>
      </c>
      <c r="I121" s="18" cm="1">
        <f t="array" ref="I121">VLOOKUP($A121,'movie-row'!$A$2:$Z$101,_xlfn.XMATCH(I$29,'movie-row'!$A$1:$Z$1),0)</f>
        <v>0</v>
      </c>
      <c r="J121" s="18" cm="1">
        <f t="array" ref="J121">VLOOKUP($A121,'movie-row'!$A$2:$Z$101,_xlfn.XMATCH(J$29,'movie-row'!$A$1:$Z$1),0)</f>
        <v>3</v>
      </c>
      <c r="K121" s="18" cm="1">
        <f t="array" ref="K121">VLOOKUP($A121,'movie-row'!$A$2:$Z$101,_xlfn.XMATCH(K$29,'movie-row'!$A$1:$Z$1),0)</f>
        <v>0</v>
      </c>
      <c r="L121" s="18" cm="1">
        <f t="array" ref="L121">VLOOKUP($A121,'movie-row'!$A$2:$Z$101,_xlfn.XMATCH(L$29,'movie-row'!$A$1:$Z$1),0)</f>
        <v>4.5</v>
      </c>
      <c r="M121" s="18" cm="1">
        <f t="array" ref="M121">VLOOKUP($A121,'movie-row'!$A$2:$Z$101,_xlfn.XMATCH(M$29,'movie-row'!$A$1:$Z$1),0)</f>
        <v>0</v>
      </c>
      <c r="N121" s="18" cm="1">
        <f t="array" ref="N121">VLOOKUP($A121,'movie-row'!$A$2:$Z$101,_xlfn.XMATCH(N$29,'movie-row'!$A$1:$Z$1),0)</f>
        <v>0</v>
      </c>
      <c r="O121" s="27" cm="1">
        <f t="array" ref="O121">VLOOKUP($A121,'movie-row'!$A$2:$Z$101,_xlfn.XMATCH(O$29,'movie-row'!$A$1:$Z$1),0)</f>
        <v>0</v>
      </c>
      <c r="P121" s="18" cm="1">
        <f t="array" ref="P121">VLOOKUP($A121,'movie-row'!$A$2:$Z$101,_xlfn.XMATCH(P$29,'movie-row'!$A$1:$Z$1),0)</f>
        <v>5</v>
      </c>
      <c r="Q121" s="18" cm="1">
        <f t="array" ref="Q121">VLOOKUP($A121,'movie-row'!$A$2:$Z$101,_xlfn.XMATCH(Q$29,'movie-row'!$A$1:$Z$1),0)</f>
        <v>0</v>
      </c>
      <c r="R121" s="18" cm="1">
        <f t="array" ref="R121">VLOOKUP($A121,'movie-row'!$A$2:$Z$101,_xlfn.XMATCH(R$29,'movie-row'!$A$1:$Z$1),0)</f>
        <v>0</v>
      </c>
      <c r="S121" s="18" cm="1">
        <f t="array" ref="S121">VLOOKUP($A121,'movie-row'!$A$2:$Z$101,_xlfn.XMATCH(S$29,'movie-row'!$A$1:$Z$1),0)</f>
        <v>5</v>
      </c>
      <c r="T121" s="18" cm="1">
        <f t="array" ref="T121">VLOOKUP($A121,'movie-row'!$A$2:$Z$101,_xlfn.XMATCH(T$29,'movie-row'!$A$1:$Z$1),0)</f>
        <v>0</v>
      </c>
      <c r="U121" s="18" cm="1">
        <f t="array" ref="U121">VLOOKUP($A121,'movie-row'!$A$2:$Z$101,_xlfn.XMATCH(U$29,'movie-row'!$A$1:$Z$1),0)</f>
        <v>5</v>
      </c>
      <c r="V121" s="18" cm="1">
        <f t="array" ref="V121">VLOOKUP($A121,'movie-row'!$A$2:$Z$101,_xlfn.XMATCH(V$29,'movie-row'!$A$1:$Z$1),0)</f>
        <v>1</v>
      </c>
      <c r="W121" s="18" cm="1">
        <f t="array" ref="W121">VLOOKUP($A121,'movie-row'!$A$2:$Z$101,_xlfn.XMATCH(W$29,'movie-row'!$A$1:$Z$1),0)</f>
        <v>3</v>
      </c>
      <c r="X121" s="18" cm="1">
        <f t="array" ref="X121">VLOOKUP($A121,'movie-row'!$A$2:$Z$101,_xlfn.XMATCH(X$29,'movie-row'!$A$1:$Z$1),0)</f>
        <v>0</v>
      </c>
      <c r="Y121" s="18" cm="1">
        <f t="array" ref="Y121">VLOOKUP($A121,'movie-row'!$A$2:$Z$101,_xlfn.XMATCH(Y$29,'movie-row'!$A$1:$Z$1),0)</f>
        <v>4.5</v>
      </c>
      <c r="Z121" s="18" cm="1">
        <f t="array" ref="Z121">VLOOKUP($A121,'movie-row'!$A$2:$Z$101,_xlfn.XMATCH(Z$29,'movie-row'!$A$1:$Z$1),0)</f>
        <v>0</v>
      </c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B121" s="34"/>
      <c r="BC121" s="18"/>
      <c r="BD121" s="18"/>
      <c r="BE121" s="18"/>
      <c r="BF121" s="18"/>
      <c r="BG121" s="27"/>
      <c r="BH121" s="18"/>
      <c r="BI121" s="18"/>
      <c r="BJ121" s="18"/>
      <c r="BK121" s="18"/>
      <c r="BL121" s="18"/>
      <c r="BM121" s="18"/>
      <c r="BN121" s="18"/>
      <c r="BO121" s="18"/>
      <c r="BP121" s="27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</row>
    <row r="122" spans="1:81">
      <c r="A122" s="5" t="str">
        <f t="shared" ref="A122:A125" si="15">A121</f>
        <v>121: The Lord of the Rings: The Two Towers (2002)</v>
      </c>
      <c r="B122" s="18" cm="1">
        <f t="array" ref="B122">VLOOKUP($A122,'movie-row'!$A$2:$Z$101,_xlfn.XMATCH(B$30,'movie-row'!$A$1:$Z$1),0)</f>
        <v>4</v>
      </c>
      <c r="C122" s="18" cm="1">
        <f t="array" ref="C122">VLOOKUP($A122,'movie-row'!$A$2:$Z$101,_xlfn.XMATCH(C$30,'movie-row'!$A$1:$Z$1),0)</f>
        <v>3</v>
      </c>
      <c r="D122" s="18" cm="1">
        <f t="array" ref="D122">VLOOKUP($A122,'movie-row'!$A$2:$Z$101,_xlfn.XMATCH(D$30,'movie-row'!$A$1:$Z$1),0)</f>
        <v>1</v>
      </c>
      <c r="E122" s="18" cm="1">
        <f t="array" ref="E122">VLOOKUP($A122,'movie-row'!$A$2:$Z$101,_xlfn.XMATCH(E$30,'movie-row'!$A$1:$Z$1),0)</f>
        <v>0</v>
      </c>
      <c r="F122" s="27" cm="1">
        <f t="array" ref="F122">VLOOKUP($A122,'movie-row'!$A$2:$Z$101,_xlfn.XMATCH(F$30,'movie-row'!$A$1:$Z$1),0)</f>
        <v>5</v>
      </c>
      <c r="G122" s="18" cm="1">
        <f t="array" ref="G122">VLOOKUP($A122,'movie-row'!$A$2:$Z$101,_xlfn.XMATCH(G$30,'movie-row'!$A$1:$Z$1),0)</f>
        <v>0</v>
      </c>
      <c r="H122" s="18" cm="1">
        <f t="array" ref="H122">VLOOKUP($A122,'movie-row'!$A$2:$Z$101,_xlfn.XMATCH(H$30,'movie-row'!$A$1:$Z$1),0)</f>
        <v>5</v>
      </c>
      <c r="I122" s="18" cm="1">
        <f t="array" ref="I122">VLOOKUP($A122,'movie-row'!$A$2:$Z$101,_xlfn.XMATCH(I$30,'movie-row'!$A$1:$Z$1),0)</f>
        <v>0</v>
      </c>
      <c r="J122" s="18" cm="1">
        <f t="array" ref="J122">VLOOKUP($A122,'movie-row'!$A$2:$Z$101,_xlfn.XMATCH(J$30,'movie-row'!$A$1:$Z$1),0)</f>
        <v>0</v>
      </c>
      <c r="K122" s="18" cm="1">
        <f t="array" ref="K122">VLOOKUP($A122,'movie-row'!$A$2:$Z$101,_xlfn.XMATCH(K$30,'movie-row'!$A$1:$Z$1),0)</f>
        <v>4.5</v>
      </c>
      <c r="L122" s="18" cm="1">
        <f t="array" ref="L122">VLOOKUP($A122,'movie-row'!$A$2:$Z$101,_xlfn.XMATCH(L$30,'movie-row'!$A$1:$Z$1),0)</f>
        <v>4</v>
      </c>
      <c r="M122" s="18" cm="1">
        <f t="array" ref="M122">VLOOKUP($A122,'movie-row'!$A$2:$Z$101,_xlfn.XMATCH(M$30,'movie-row'!$A$1:$Z$1),0)</f>
        <v>5</v>
      </c>
      <c r="N122" s="18" cm="1">
        <f t="array" ref="N122">VLOOKUP($A122,'movie-row'!$A$2:$Z$101,_xlfn.XMATCH(N$30,'movie-row'!$A$1:$Z$1),0)</f>
        <v>5</v>
      </c>
      <c r="O122" s="27" cm="1">
        <f t="array" ref="O122">VLOOKUP($A122,'movie-row'!$A$2:$Z$101,_xlfn.XMATCH(O$30,'movie-row'!$A$1:$Z$1),0)</f>
        <v>5</v>
      </c>
      <c r="P122" s="18" cm="1">
        <f t="array" ref="P122">VLOOKUP($A122,'movie-row'!$A$2:$Z$101,_xlfn.XMATCH(P$30,'movie-row'!$A$1:$Z$1),0)</f>
        <v>4.5</v>
      </c>
      <c r="Q122" s="18" cm="1">
        <f t="array" ref="Q122">VLOOKUP($A122,'movie-row'!$A$2:$Z$101,_xlfn.XMATCH(Q$30,'movie-row'!$A$1:$Z$1),0)</f>
        <v>5</v>
      </c>
      <c r="R122" s="18" cm="1">
        <f t="array" ref="R122">VLOOKUP($A122,'movie-row'!$A$2:$Z$101,_xlfn.XMATCH(R$30,'movie-row'!$A$1:$Z$1),0)</f>
        <v>4.5</v>
      </c>
      <c r="S122" s="18" cm="1">
        <f t="array" ref="S122">VLOOKUP($A122,'movie-row'!$A$2:$Z$101,_xlfn.XMATCH(S$30,'movie-row'!$A$1:$Z$1),0)</f>
        <v>0</v>
      </c>
      <c r="T122" s="18" cm="1">
        <f t="array" ref="T122">VLOOKUP($A122,'movie-row'!$A$2:$Z$101,_xlfn.XMATCH(T$30,'movie-row'!$A$1:$Z$1),0)</f>
        <v>0</v>
      </c>
      <c r="U122" s="18" cm="1">
        <f t="array" ref="U122">VLOOKUP($A122,'movie-row'!$A$2:$Z$101,_xlfn.XMATCH(U$30,'movie-row'!$A$1:$Z$1),0)</f>
        <v>5</v>
      </c>
      <c r="V122" s="18" cm="1">
        <f t="array" ref="V122">VLOOKUP($A122,'movie-row'!$A$2:$Z$101,_xlfn.XMATCH(V$30,'movie-row'!$A$1:$Z$1),0)</f>
        <v>0</v>
      </c>
      <c r="W122" s="18" cm="1">
        <f t="array" ref="W122">VLOOKUP($A122,'movie-row'!$A$2:$Z$101,_xlfn.XMATCH(W$30,'movie-row'!$A$1:$Z$1),0)</f>
        <v>4</v>
      </c>
      <c r="X122" s="18" cm="1">
        <f t="array" ref="X122">VLOOKUP($A122,'movie-row'!$A$2:$Z$101,_xlfn.XMATCH(X$30,'movie-row'!$A$1:$Z$1),0)</f>
        <v>5</v>
      </c>
      <c r="Y122" s="18" cm="1">
        <f t="array" ref="Y122">VLOOKUP($A122,'movie-row'!$A$2:$Z$101,_xlfn.XMATCH(Y$30,'movie-row'!$A$1:$Z$1),0)</f>
        <v>0</v>
      </c>
      <c r="Z122" s="18" cm="1">
        <f t="array" ref="Z122">VLOOKUP($A122,'movie-row'!$A$2:$Z$101,_xlfn.XMATCH(Z$30,'movie-row'!$A$1:$Z$1),0)</f>
        <v>5</v>
      </c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B122" s="34"/>
      <c r="BC122" s="18"/>
      <c r="BD122" s="18"/>
      <c r="BE122" s="18"/>
      <c r="BF122" s="18"/>
      <c r="BG122" s="27"/>
      <c r="BH122" s="18"/>
      <c r="BI122" s="18"/>
      <c r="BJ122" s="18"/>
      <c r="BK122" s="18"/>
      <c r="BL122" s="18"/>
      <c r="BM122" s="18"/>
      <c r="BN122" s="18"/>
      <c r="BO122" s="18"/>
      <c r="BP122" s="27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</row>
    <row r="123" spans="1:81">
      <c r="A123" s="5" t="str">
        <f t="shared" si="15"/>
        <v>121: The Lord of the Rings: The Two Towers (2002)</v>
      </c>
      <c r="B123" s="18" cm="1">
        <f t="array" ref="B123">VLOOKUP($A123,'movie-row'!$A$2:$Z$101,_xlfn.XMATCH(B$31,'movie-row'!$A$1:$Z$1),0)</f>
        <v>1</v>
      </c>
      <c r="C123" s="18" cm="1">
        <f t="array" ref="C123">VLOOKUP($A123,'movie-row'!$A$2:$Z$101,_xlfn.XMATCH(C$31,'movie-row'!$A$1:$Z$1),0)</f>
        <v>4</v>
      </c>
      <c r="D123" s="18" cm="1">
        <f t="array" ref="D123">VLOOKUP($A123,'movie-row'!$A$2:$Z$101,_xlfn.XMATCH(D$31,'movie-row'!$A$1:$Z$1),0)</f>
        <v>0</v>
      </c>
      <c r="E123" s="18" cm="1">
        <f t="array" ref="E123">VLOOKUP($A123,'movie-row'!$A$2:$Z$101,_xlfn.XMATCH(E$31,'movie-row'!$A$1:$Z$1),0)</f>
        <v>5</v>
      </c>
      <c r="F123" s="27" cm="1">
        <f t="array" ref="F123">VLOOKUP($A123,'movie-row'!$A$2:$Z$101,_xlfn.XMATCH(F$31,'movie-row'!$A$1:$Z$1),0)</f>
        <v>4</v>
      </c>
      <c r="G123" s="18" cm="1">
        <f t="array" ref="G123">VLOOKUP($A123,'movie-row'!$A$2:$Z$101,_xlfn.XMATCH(G$31,'movie-row'!$A$1:$Z$1),0)</f>
        <v>4.5</v>
      </c>
      <c r="H123" s="18" cm="1">
        <f t="array" ref="H123">VLOOKUP($A123,'movie-row'!$A$2:$Z$101,_xlfn.XMATCH(H$31,'movie-row'!$A$1:$Z$1),0)</f>
        <v>4.5</v>
      </c>
      <c r="I123" s="18" cm="1">
        <f t="array" ref="I123">VLOOKUP($A123,'movie-row'!$A$2:$Z$101,_xlfn.XMATCH(I$31,'movie-row'!$A$1:$Z$1),0)</f>
        <v>5</v>
      </c>
      <c r="J123" s="18" cm="1">
        <f t="array" ref="J123">VLOOKUP($A123,'movie-row'!$A$2:$Z$101,_xlfn.XMATCH(J$31,'movie-row'!$A$1:$Z$1),0)</f>
        <v>0</v>
      </c>
      <c r="K123" s="18" cm="1">
        <f t="array" ref="K123">VLOOKUP($A123,'movie-row'!$A$2:$Z$101,_xlfn.XMATCH(K$31,'movie-row'!$A$1:$Z$1),0)</f>
        <v>0</v>
      </c>
      <c r="L123" s="18" cm="1">
        <f t="array" ref="L123">VLOOKUP($A123,'movie-row'!$A$2:$Z$101,_xlfn.XMATCH(L$31,'movie-row'!$A$1:$Z$1),0)</f>
        <v>0</v>
      </c>
      <c r="M123" s="18" cm="1">
        <f t="array" ref="M123">VLOOKUP($A123,'movie-row'!$A$2:$Z$101,_xlfn.XMATCH(M$31,'movie-row'!$A$1:$Z$1),0)</f>
        <v>0</v>
      </c>
      <c r="N123" s="18" cm="1">
        <f t="array" ref="N123">VLOOKUP($A123,'movie-row'!$A$2:$Z$101,_xlfn.XMATCH(N$31,'movie-row'!$A$1:$Z$1),0)</f>
        <v>0</v>
      </c>
      <c r="O123" s="27" cm="1">
        <f t="array" ref="O123">VLOOKUP($A123,'movie-row'!$A$2:$Z$101,_xlfn.XMATCH(O$31,'movie-row'!$A$1:$Z$1),0)</f>
        <v>0</v>
      </c>
      <c r="P123" s="18" cm="1">
        <f t="array" ref="P123">VLOOKUP($A123,'movie-row'!$A$2:$Z$101,_xlfn.XMATCH(P$31,'movie-row'!$A$1:$Z$1),0)</f>
        <v>0</v>
      </c>
      <c r="Q123" s="18" cm="1">
        <f t="array" ref="Q123">VLOOKUP($A123,'movie-row'!$A$2:$Z$101,_xlfn.XMATCH(Q$31,'movie-row'!$A$1:$Z$1),0)</f>
        <v>4</v>
      </c>
      <c r="R123" s="18" cm="1">
        <f t="array" ref="R123">VLOOKUP($A123,'movie-row'!$A$2:$Z$101,_xlfn.XMATCH(R$31,'movie-row'!$A$1:$Z$1),0)</f>
        <v>0</v>
      </c>
      <c r="S123" s="18" cm="1">
        <f t="array" ref="S123">VLOOKUP($A123,'movie-row'!$A$2:$Z$101,_xlfn.XMATCH(S$31,'movie-row'!$A$1:$Z$1),0)</f>
        <v>5</v>
      </c>
      <c r="T123" s="18" cm="1">
        <f t="array" ref="T123">VLOOKUP($A123,'movie-row'!$A$2:$Z$101,_xlfn.XMATCH(T$31,'movie-row'!$A$1:$Z$1),0)</f>
        <v>0</v>
      </c>
      <c r="U123" s="18" cm="1">
        <f t="array" ref="U123">VLOOKUP($A123,'movie-row'!$A$2:$Z$101,_xlfn.XMATCH(U$31,'movie-row'!$A$1:$Z$1),0)</f>
        <v>4.5</v>
      </c>
      <c r="V123" s="18" cm="1">
        <f t="array" ref="V123">VLOOKUP($A123,'movie-row'!$A$2:$Z$101,_xlfn.XMATCH(V$31,'movie-row'!$A$1:$Z$1),0)</f>
        <v>4</v>
      </c>
      <c r="W123" s="18" cm="1">
        <f t="array" ref="W123">VLOOKUP($A123,'movie-row'!$A$2:$Z$101,_xlfn.XMATCH(W$31,'movie-row'!$A$1:$Z$1),0)</f>
        <v>1</v>
      </c>
      <c r="X123" s="18" cm="1">
        <f t="array" ref="X123">VLOOKUP($A123,'movie-row'!$A$2:$Z$101,_xlfn.XMATCH(X$31,'movie-row'!$A$1:$Z$1),0)</f>
        <v>4</v>
      </c>
      <c r="Y123" s="18" cm="1">
        <f t="array" ref="Y123">VLOOKUP($A123,'movie-row'!$A$2:$Z$101,_xlfn.XMATCH(Y$31,'movie-row'!$A$1:$Z$1),0)</f>
        <v>4</v>
      </c>
      <c r="Z123" s="18" cm="1">
        <f t="array" ref="Z123">VLOOKUP($A123,'movie-row'!$A$2:$Z$101,_xlfn.XMATCH(Z$31,'movie-row'!$A$1:$Z$1),0)</f>
        <v>5</v>
      </c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B123" s="34"/>
      <c r="BC123" s="18"/>
      <c r="BD123" s="18"/>
      <c r="BE123" s="18"/>
      <c r="BF123" s="18"/>
      <c r="BG123" s="27"/>
      <c r="BH123" s="18"/>
      <c r="BI123" s="18"/>
      <c r="BJ123" s="18"/>
      <c r="BK123" s="18"/>
      <c r="BL123" s="18"/>
      <c r="BM123" s="18"/>
      <c r="BN123" s="18"/>
      <c r="BO123" s="18"/>
      <c r="BP123" s="27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</row>
    <row r="124" spans="1:81">
      <c r="A124" s="5" t="str">
        <f t="shared" si="15"/>
        <v>121: The Lord of the Rings: The Two Towers (2002)</v>
      </c>
      <c r="B124" s="18" cm="1">
        <f t="array" ref="B124">VLOOKUP($A124,'movie-row'!$A$2:$Z$101,_xlfn.XMATCH(B$32,'movie-row'!$A$1:$Z$1),0)</f>
        <v>0</v>
      </c>
      <c r="C124" s="18" cm="1">
        <f t="array" ref="C124">VLOOKUP($A124,'movie-row'!$A$2:$Z$101,_xlfn.XMATCH(C$32,'movie-row'!$A$1:$Z$1),0)</f>
        <v>5</v>
      </c>
      <c r="D124" s="18" cm="1">
        <f t="array" ref="D124">VLOOKUP($A124,'movie-row'!$A$2:$Z$101,_xlfn.XMATCH(D$32,'movie-row'!$A$1:$Z$1),0)</f>
        <v>3</v>
      </c>
      <c r="E124" s="18" cm="1">
        <f t="array" ref="E124">VLOOKUP($A124,'movie-row'!$A$2:$Z$101,_xlfn.XMATCH(E$32,'movie-row'!$A$1:$Z$1),0)</f>
        <v>0</v>
      </c>
      <c r="F124" s="27" cm="1">
        <f t="array" ref="F124">VLOOKUP($A124,'movie-row'!$A$2:$Z$101,_xlfn.XMATCH(F$32,'movie-row'!$A$1:$Z$1),0)</f>
        <v>5</v>
      </c>
      <c r="G124" s="18" cm="1">
        <f t="array" ref="G124">VLOOKUP($A124,'movie-row'!$A$2:$Z$101,_xlfn.XMATCH(G$32,'movie-row'!$A$1:$Z$1),0)</f>
        <v>1</v>
      </c>
      <c r="H124" s="18" cm="1">
        <f t="array" ref="H124">VLOOKUP($A124,'movie-row'!$A$2:$Z$101,_xlfn.XMATCH(H$32,'movie-row'!$A$1:$Z$1),0)</f>
        <v>5</v>
      </c>
      <c r="I124" s="18" cm="1">
        <f t="array" ref="I124">VLOOKUP($A124,'movie-row'!$A$2:$Z$101,_xlfn.XMATCH(I$32,'movie-row'!$A$1:$Z$1),0)</f>
        <v>4</v>
      </c>
      <c r="J124" s="18" cm="1">
        <f t="array" ref="J124">VLOOKUP($A124,'movie-row'!$A$2:$Z$101,_xlfn.XMATCH(J$32,'movie-row'!$A$1:$Z$1),0)</f>
        <v>4.5</v>
      </c>
      <c r="K124" s="18" cm="1">
        <f t="array" ref="K124">VLOOKUP($A124,'movie-row'!$A$2:$Z$101,_xlfn.XMATCH(K$32,'movie-row'!$A$1:$Z$1),0)</f>
        <v>4</v>
      </c>
      <c r="L124" s="18" cm="1">
        <f t="array" ref="L124">VLOOKUP($A124,'movie-row'!$A$2:$Z$101,_xlfn.XMATCH(L$32,'movie-row'!$A$1:$Z$1),0)</f>
        <v>0</v>
      </c>
      <c r="M124" s="18" cm="1">
        <f t="array" ref="M124">VLOOKUP($A124,'movie-row'!$A$2:$Z$101,_xlfn.XMATCH(M$32,'movie-row'!$A$1:$Z$1),0)</f>
        <v>1</v>
      </c>
      <c r="N124" s="18" cm="1">
        <f t="array" ref="N124">VLOOKUP($A124,'movie-row'!$A$2:$Z$101,_xlfn.XMATCH(N$32,'movie-row'!$A$1:$Z$1),0)</f>
        <v>0</v>
      </c>
      <c r="O124" s="27" cm="1">
        <f t="array" ref="O124">VLOOKUP($A124,'movie-row'!$A$2:$Z$101,_xlfn.XMATCH(O$32,'movie-row'!$A$1:$Z$1),0)</f>
        <v>4.5</v>
      </c>
      <c r="P124" s="18" cm="1">
        <f t="array" ref="P124">VLOOKUP($A124,'movie-row'!$A$2:$Z$101,_xlfn.XMATCH(P$32,'movie-row'!$A$1:$Z$1),0)</f>
        <v>4</v>
      </c>
      <c r="Q124" s="18" cm="1">
        <f t="array" ref="Q124">VLOOKUP($A124,'movie-row'!$A$2:$Z$101,_xlfn.XMATCH(Q$32,'movie-row'!$A$1:$Z$1),0)</f>
        <v>5</v>
      </c>
      <c r="R124" s="18" cm="1">
        <f t="array" ref="R124">VLOOKUP($A124,'movie-row'!$A$2:$Z$101,_xlfn.XMATCH(R$32,'movie-row'!$A$1:$Z$1),0)</f>
        <v>0</v>
      </c>
      <c r="S124" s="18" cm="1">
        <f t="array" ref="S124">VLOOKUP($A124,'movie-row'!$A$2:$Z$101,_xlfn.XMATCH(S$32,'movie-row'!$A$1:$Z$1),0)</f>
        <v>0</v>
      </c>
      <c r="T124" s="18" cm="1">
        <f t="array" ref="T124">VLOOKUP($A124,'movie-row'!$A$2:$Z$101,_xlfn.XMATCH(T$32,'movie-row'!$A$1:$Z$1),0)</f>
        <v>5</v>
      </c>
      <c r="U124" s="18" cm="1">
        <f t="array" ref="U124">VLOOKUP($A124,'movie-row'!$A$2:$Z$101,_xlfn.XMATCH(U$32,'movie-row'!$A$1:$Z$1),0)</f>
        <v>5</v>
      </c>
      <c r="V124" s="18" cm="1">
        <f t="array" ref="V124">VLOOKUP($A124,'movie-row'!$A$2:$Z$101,_xlfn.XMATCH(V$32,'movie-row'!$A$1:$Z$1),0)</f>
        <v>5</v>
      </c>
      <c r="W124" s="18" cm="1">
        <f t="array" ref="W124">VLOOKUP($A124,'movie-row'!$A$2:$Z$101,_xlfn.XMATCH(W$32,'movie-row'!$A$1:$Z$1),0)</f>
        <v>5</v>
      </c>
      <c r="X124" s="18" cm="1">
        <f t="array" ref="X124">VLOOKUP($A124,'movie-row'!$A$2:$Z$101,_xlfn.XMATCH(X$32,'movie-row'!$A$1:$Z$1),0)</f>
        <v>1</v>
      </c>
      <c r="Y124" s="18" cm="1">
        <f t="array" ref="Y124">VLOOKUP($A124,'movie-row'!$A$2:$Z$101,_xlfn.XMATCH(Y$32,'movie-row'!$A$1:$Z$1),0)</f>
        <v>5</v>
      </c>
      <c r="Z124" s="18" cm="1">
        <f t="array" ref="Z124">VLOOKUP($A124,'movie-row'!$A$2:$Z$101,_xlfn.XMATCH(Z$32,'movie-row'!$A$1:$Z$1),0)</f>
        <v>1</v>
      </c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B124" s="34"/>
      <c r="BC124" s="18"/>
      <c r="BD124" s="18"/>
      <c r="BE124" s="18"/>
      <c r="BF124" s="18"/>
      <c r="BG124" s="27"/>
      <c r="BH124" s="18"/>
      <c r="BI124" s="18"/>
      <c r="BJ124" s="18"/>
      <c r="BK124" s="18"/>
      <c r="BL124" s="18"/>
      <c r="BM124" s="18"/>
      <c r="BN124" s="18"/>
      <c r="BO124" s="18"/>
      <c r="BP124" s="27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</row>
    <row r="125" spans="1:81">
      <c r="A125" s="5" t="str">
        <f t="shared" si="15"/>
        <v>121: The Lord of the Rings: The Two Towers (2002)</v>
      </c>
      <c r="B125" s="18" cm="1">
        <f t="array" ref="B125">VLOOKUP($A125,'movie-row'!$A$2:$Z$101,_xlfn.XMATCH(B$33,'movie-row'!$A$1:$Z$1),0)</f>
        <v>0</v>
      </c>
      <c r="C125" s="18" cm="1">
        <f t="array" ref="C125">VLOOKUP($A125,'movie-row'!$A$2:$Z$101,_xlfn.XMATCH(C$33,'movie-row'!$A$1:$Z$1),0)</f>
        <v>0</v>
      </c>
      <c r="D125" s="18" cm="1">
        <f t="array" ref="D125">VLOOKUP($A125,'movie-row'!$A$2:$Z$101,_xlfn.XMATCH(D$33,'movie-row'!$A$1:$Z$1),0)</f>
        <v>4</v>
      </c>
      <c r="E125" s="18" cm="1">
        <f t="array" ref="E125">VLOOKUP($A125,'movie-row'!$A$2:$Z$101,_xlfn.XMATCH(E$33,'movie-row'!$A$1:$Z$1),0)</f>
        <v>4.5</v>
      </c>
      <c r="F125" s="27" cm="1">
        <f t="array" ref="F125">VLOOKUP($A125,'movie-row'!$A$2:$Z$101,_xlfn.XMATCH(F$33,'movie-row'!$A$1:$Z$1),0)</f>
        <v>4</v>
      </c>
      <c r="G125" s="18" cm="1">
        <f t="array" ref="G125">VLOOKUP($A125,'movie-row'!$A$2:$Z$101,_xlfn.XMATCH(G$33,'movie-row'!$A$1:$Z$1),0)</f>
        <v>4</v>
      </c>
      <c r="H125" s="18" cm="1">
        <f t="array" ref="H125">VLOOKUP($A125,'movie-row'!$A$2:$Z$101,_xlfn.XMATCH(H$33,'movie-row'!$A$1:$Z$1),0)</f>
        <v>5</v>
      </c>
      <c r="I125" s="18" cm="1">
        <f t="array" ref="I125">VLOOKUP($A125,'movie-row'!$A$2:$Z$101,_xlfn.XMATCH(I$33,'movie-row'!$A$1:$Z$1),0)</f>
        <v>4</v>
      </c>
      <c r="J125" s="18" cm="1">
        <f t="array" ref="J125">VLOOKUP($A125,'movie-row'!$A$2:$Z$101,_xlfn.XMATCH(J$33,'movie-row'!$A$1:$Z$1),0)</f>
        <v>5</v>
      </c>
      <c r="K125" s="18" cm="1">
        <f t="array" ref="K125">VLOOKUP($A125,'movie-row'!$A$2:$Z$101,_xlfn.XMATCH(K$33,'movie-row'!$A$1:$Z$1),0)</f>
        <v>4</v>
      </c>
      <c r="L125" s="18" cm="1">
        <f t="array" ref="L125">VLOOKUP($A125,'movie-row'!$A$2:$Z$101,_xlfn.XMATCH(L$33,'movie-row'!$A$1:$Z$1),0)</f>
        <v>4</v>
      </c>
      <c r="M125" s="18" cm="1">
        <f t="array" ref="M125">VLOOKUP($A125,'movie-row'!$A$2:$Z$101,_xlfn.XMATCH(M$33,'movie-row'!$A$1:$Z$1),0)</f>
        <v>5</v>
      </c>
      <c r="N125" s="18" cm="1">
        <f t="array" ref="N125">VLOOKUP($A125,'movie-row'!$A$2:$Z$101,_xlfn.XMATCH(N$33,'movie-row'!$A$1:$Z$1),0)</f>
        <v>5</v>
      </c>
      <c r="O125" s="27" cm="1">
        <f t="array" ref="O125">VLOOKUP($A125,'movie-row'!$A$2:$Z$101,_xlfn.XMATCH(O$33,'movie-row'!$A$1:$Z$1),0)</f>
        <v>4</v>
      </c>
      <c r="P125" s="18" cm="1">
        <f t="array" ref="P125">VLOOKUP($A125,'movie-row'!$A$2:$Z$101,_xlfn.XMATCH(P$33,'movie-row'!$A$1:$Z$1),0)</f>
        <v>0</v>
      </c>
      <c r="Q125" s="18" cm="1">
        <f t="array" ref="Q125">VLOOKUP($A125,'movie-row'!$A$2:$Z$101,_xlfn.XMATCH(Q$33,'movie-row'!$A$1:$Z$1),0)</f>
        <v>4.5</v>
      </c>
      <c r="R125" s="18" cm="1">
        <f t="array" ref="R125">VLOOKUP($A125,'movie-row'!$A$2:$Z$101,_xlfn.XMATCH(R$33,'movie-row'!$A$1:$Z$1),0)</f>
        <v>4</v>
      </c>
      <c r="S125" s="18" cm="1">
        <f t="array" ref="S125">VLOOKUP($A125,'movie-row'!$A$2:$Z$101,_xlfn.XMATCH(S$33,'movie-row'!$A$1:$Z$1),0)</f>
        <v>0</v>
      </c>
      <c r="T125" s="18" cm="1">
        <f t="array" ref="T125">VLOOKUP($A125,'movie-row'!$A$2:$Z$101,_xlfn.XMATCH(T$33,'movie-row'!$A$1:$Z$1),0)</f>
        <v>4</v>
      </c>
      <c r="U125" s="18" cm="1">
        <f t="array" ref="U125">VLOOKUP($A125,'movie-row'!$A$2:$Z$101,_xlfn.XMATCH(U$33,'movie-row'!$A$1:$Z$1),0)</f>
        <v>5</v>
      </c>
      <c r="V125" s="18" cm="1">
        <f t="array" ref="V125">VLOOKUP($A125,'movie-row'!$A$2:$Z$101,_xlfn.XMATCH(V$33,'movie-row'!$A$1:$Z$1),0)</f>
        <v>5</v>
      </c>
      <c r="W125" s="18" cm="1">
        <f t="array" ref="W125">VLOOKUP($A125,'movie-row'!$A$2:$Z$101,_xlfn.XMATCH(W$33,'movie-row'!$A$1:$Z$1),0)</f>
        <v>5</v>
      </c>
      <c r="X125" s="18" cm="1">
        <f t="array" ref="X125">VLOOKUP($A125,'movie-row'!$A$2:$Z$101,_xlfn.XMATCH(X$33,'movie-row'!$A$1:$Z$1),0)</f>
        <v>4</v>
      </c>
      <c r="Y125" s="18" cm="1">
        <f t="array" ref="Y125">VLOOKUP($A125,'movie-row'!$A$2:$Z$101,_xlfn.XMATCH(Y$33,'movie-row'!$A$1:$Z$1),0)</f>
        <v>3</v>
      </c>
      <c r="Z125" s="18" cm="1">
        <f t="array" ref="Z125">VLOOKUP($A125,'movie-row'!$A$2:$Z$101,_xlfn.XMATCH(Z$33,'movie-row'!$A$1:$Z$1),0)</f>
        <v>0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B125" s="34"/>
      <c r="BC125" s="18"/>
      <c r="BD125" s="18"/>
      <c r="BE125" s="18"/>
      <c r="BF125" s="18"/>
      <c r="BG125" s="27"/>
      <c r="BH125" s="18"/>
      <c r="BI125" s="18"/>
      <c r="BJ125" s="18"/>
      <c r="BK125" s="18"/>
      <c r="BL125" s="18"/>
      <c r="BM125" s="18"/>
      <c r="BN125" s="18"/>
      <c r="BO125" s="18"/>
      <c r="BP125" s="27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</row>
    <row r="126" spans="1:81">
      <c r="A126" s="20" t="s">
        <v>16</v>
      </c>
      <c r="B126" s="18" cm="1">
        <f t="array" ref="B126">VLOOKUP($A126,'movie-row'!$A$2:$Z$101,_xlfn.XMATCH(B$29,'movie-row'!$A$1:$Z$1),0)</f>
        <v>5</v>
      </c>
      <c r="C126" s="18" cm="1">
        <f t="array" ref="C126">VLOOKUP($A126,'movie-row'!$A$2:$Z$101,_xlfn.XMATCH(C$29,'movie-row'!$A$1:$Z$1),0)</f>
        <v>0</v>
      </c>
      <c r="D126" s="18" cm="1">
        <f t="array" ref="D126">VLOOKUP($A126,'movie-row'!$A$2:$Z$101,_xlfn.XMATCH(D$29,'movie-row'!$A$1:$Z$1),0)</f>
        <v>4</v>
      </c>
      <c r="E126" s="18" cm="1">
        <f t="array" ref="E126">VLOOKUP($A126,'movie-row'!$A$2:$Z$101,_xlfn.XMATCH(E$29,'movie-row'!$A$1:$Z$1),0)</f>
        <v>0</v>
      </c>
      <c r="F126" s="27" cm="1">
        <f t="array" ref="F126">VLOOKUP($A126,'movie-row'!$A$2:$Z$101,_xlfn.XMATCH(F$29,'movie-row'!$A$1:$Z$1),0)</f>
        <v>5</v>
      </c>
      <c r="G126" s="18" cm="1">
        <f t="array" ref="G126">VLOOKUP($A126,'movie-row'!$A$2:$Z$101,_xlfn.XMATCH(G$29,'movie-row'!$A$1:$Z$1),0)</f>
        <v>0</v>
      </c>
      <c r="H126" s="18" cm="1">
        <f t="array" ref="H126">VLOOKUP($A126,'movie-row'!$A$2:$Z$101,_xlfn.XMATCH(H$29,'movie-row'!$A$1:$Z$1),0)</f>
        <v>4</v>
      </c>
      <c r="I126" s="18" cm="1">
        <f t="array" ref="I126">VLOOKUP($A126,'movie-row'!$A$2:$Z$101,_xlfn.XMATCH(I$29,'movie-row'!$A$1:$Z$1),0)</f>
        <v>0</v>
      </c>
      <c r="J126" s="18" cm="1">
        <f t="array" ref="J126">VLOOKUP($A126,'movie-row'!$A$2:$Z$101,_xlfn.XMATCH(J$29,'movie-row'!$A$1:$Z$1),0)</f>
        <v>3.5</v>
      </c>
      <c r="K126" s="18" cm="1">
        <f t="array" ref="K126">VLOOKUP($A126,'movie-row'!$A$2:$Z$101,_xlfn.XMATCH(K$29,'movie-row'!$A$1:$Z$1),0)</f>
        <v>2.5</v>
      </c>
      <c r="L126" s="18" cm="1">
        <f t="array" ref="L126">VLOOKUP($A126,'movie-row'!$A$2:$Z$101,_xlfn.XMATCH(L$29,'movie-row'!$A$1:$Z$1),0)</f>
        <v>5</v>
      </c>
      <c r="M126" s="18" cm="1">
        <f t="array" ref="M126">VLOOKUP($A126,'movie-row'!$A$2:$Z$101,_xlfn.XMATCH(M$29,'movie-row'!$A$1:$Z$1),0)</f>
        <v>2.5</v>
      </c>
      <c r="N126" s="18" cm="1">
        <f t="array" ref="N126">VLOOKUP($A126,'movie-row'!$A$2:$Z$101,_xlfn.XMATCH(N$29,'movie-row'!$A$1:$Z$1),0)</f>
        <v>0</v>
      </c>
      <c r="O126" s="27" cm="1">
        <f t="array" ref="O126">VLOOKUP($A126,'movie-row'!$A$2:$Z$101,_xlfn.XMATCH(O$29,'movie-row'!$A$1:$Z$1),0)</f>
        <v>0</v>
      </c>
      <c r="P126" s="18" cm="1">
        <f t="array" ref="P126">VLOOKUP($A126,'movie-row'!$A$2:$Z$101,_xlfn.XMATCH(P$29,'movie-row'!$A$1:$Z$1),0)</f>
        <v>5</v>
      </c>
      <c r="Q126" s="18" cm="1">
        <f t="array" ref="Q126">VLOOKUP($A126,'movie-row'!$A$2:$Z$101,_xlfn.XMATCH(Q$29,'movie-row'!$A$1:$Z$1),0)</f>
        <v>2.5</v>
      </c>
      <c r="R126" s="18" cm="1">
        <f t="array" ref="R126">VLOOKUP($A126,'movie-row'!$A$2:$Z$101,_xlfn.XMATCH(R$29,'movie-row'!$A$1:$Z$1),0)</f>
        <v>0</v>
      </c>
      <c r="S126" s="18" cm="1">
        <f t="array" ref="S126">VLOOKUP($A126,'movie-row'!$A$2:$Z$101,_xlfn.XMATCH(S$29,'movie-row'!$A$1:$Z$1),0)</f>
        <v>5</v>
      </c>
      <c r="T126" s="18" cm="1">
        <f t="array" ref="T126">VLOOKUP($A126,'movie-row'!$A$2:$Z$101,_xlfn.XMATCH(T$29,'movie-row'!$A$1:$Z$1),0)</f>
        <v>0</v>
      </c>
      <c r="U126" s="18" cm="1">
        <f t="array" ref="U126">VLOOKUP($A126,'movie-row'!$A$2:$Z$101,_xlfn.XMATCH(U$29,'movie-row'!$A$1:$Z$1),0)</f>
        <v>4</v>
      </c>
      <c r="V126" s="18" cm="1">
        <f t="array" ref="V126">VLOOKUP($A126,'movie-row'!$A$2:$Z$101,_xlfn.XMATCH(V$29,'movie-row'!$A$1:$Z$1),0)</f>
        <v>0</v>
      </c>
      <c r="W126" s="18" cm="1">
        <f t="array" ref="W126">VLOOKUP($A126,'movie-row'!$A$2:$Z$101,_xlfn.XMATCH(W$29,'movie-row'!$A$1:$Z$1),0)</f>
        <v>3.5</v>
      </c>
      <c r="X126" s="18" cm="1">
        <f t="array" ref="X126">VLOOKUP($A126,'movie-row'!$A$2:$Z$101,_xlfn.XMATCH(X$29,'movie-row'!$A$1:$Z$1),0)</f>
        <v>0</v>
      </c>
      <c r="Y126" s="18" cm="1">
        <f t="array" ref="Y126">VLOOKUP($A126,'movie-row'!$A$2:$Z$101,_xlfn.XMATCH(Y$29,'movie-row'!$A$1:$Z$1),0)</f>
        <v>0</v>
      </c>
      <c r="Z126" s="18" cm="1">
        <f t="array" ref="Z126">VLOOKUP($A126,'movie-row'!$A$2:$Z$101,_xlfn.XMATCH(Z$29,'movie-row'!$A$1:$Z$1),0)</f>
        <v>0</v>
      </c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B126" s="34"/>
      <c r="BC126" s="18"/>
      <c r="BD126" s="18"/>
      <c r="BE126" s="18"/>
      <c r="BF126" s="18"/>
      <c r="BG126" s="27"/>
      <c r="BH126" s="18"/>
      <c r="BI126" s="18"/>
      <c r="BJ126" s="18"/>
      <c r="BK126" s="18"/>
      <c r="BL126" s="18"/>
      <c r="BM126" s="18"/>
      <c r="BN126" s="18"/>
      <c r="BO126" s="18"/>
      <c r="BP126" s="27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</row>
    <row r="127" spans="1:81">
      <c r="A127" s="5" t="str">
        <f t="shared" ref="A127:A130" si="16">A126</f>
        <v>122: The Lord of the Rings: The Return of the King (2003)</v>
      </c>
      <c r="B127" s="18" cm="1">
        <f t="array" ref="B127">VLOOKUP($A127,'movie-row'!$A$2:$Z$101,_xlfn.XMATCH(B$30,'movie-row'!$A$1:$Z$1),0)</f>
        <v>4</v>
      </c>
      <c r="C127" s="18" cm="1">
        <f t="array" ref="C127">VLOOKUP($A127,'movie-row'!$A$2:$Z$101,_xlfn.XMATCH(C$30,'movie-row'!$A$1:$Z$1),0)</f>
        <v>3.5</v>
      </c>
      <c r="D127" s="18" cm="1">
        <f t="array" ref="D127">VLOOKUP($A127,'movie-row'!$A$2:$Z$101,_xlfn.XMATCH(D$30,'movie-row'!$A$1:$Z$1),0)</f>
        <v>0</v>
      </c>
      <c r="E127" s="18" cm="1">
        <f t="array" ref="E127">VLOOKUP($A127,'movie-row'!$A$2:$Z$101,_xlfn.XMATCH(E$30,'movie-row'!$A$1:$Z$1),0)</f>
        <v>0</v>
      </c>
      <c r="F127" s="27" cm="1">
        <f t="array" ref="F127">VLOOKUP($A127,'movie-row'!$A$2:$Z$101,_xlfn.XMATCH(F$30,'movie-row'!$A$1:$Z$1),0)</f>
        <v>4</v>
      </c>
      <c r="G127" s="18" cm="1">
        <f t="array" ref="G127">VLOOKUP($A127,'movie-row'!$A$2:$Z$101,_xlfn.XMATCH(G$30,'movie-row'!$A$1:$Z$1),0)</f>
        <v>0</v>
      </c>
      <c r="H127" s="18" cm="1">
        <f t="array" ref="H127">VLOOKUP($A127,'movie-row'!$A$2:$Z$101,_xlfn.XMATCH(H$30,'movie-row'!$A$1:$Z$1),0)</f>
        <v>5</v>
      </c>
      <c r="I127" s="18" cm="1">
        <f t="array" ref="I127">VLOOKUP($A127,'movie-row'!$A$2:$Z$101,_xlfn.XMATCH(I$30,'movie-row'!$A$1:$Z$1),0)</f>
        <v>0</v>
      </c>
      <c r="J127" s="18" cm="1">
        <f t="array" ref="J127">VLOOKUP($A127,'movie-row'!$A$2:$Z$101,_xlfn.XMATCH(J$30,'movie-row'!$A$1:$Z$1),0)</f>
        <v>0</v>
      </c>
      <c r="K127" s="18" cm="1">
        <f t="array" ref="K127">VLOOKUP($A127,'movie-row'!$A$2:$Z$101,_xlfn.XMATCH(K$30,'movie-row'!$A$1:$Z$1),0)</f>
        <v>5</v>
      </c>
      <c r="L127" s="18" cm="1">
        <f t="array" ref="L127">VLOOKUP($A127,'movie-row'!$A$2:$Z$101,_xlfn.XMATCH(L$30,'movie-row'!$A$1:$Z$1),0)</f>
        <v>4</v>
      </c>
      <c r="M127" s="18" cm="1">
        <f t="array" ref="M127">VLOOKUP($A127,'movie-row'!$A$2:$Z$101,_xlfn.XMATCH(M$30,'movie-row'!$A$1:$Z$1),0)</f>
        <v>4</v>
      </c>
      <c r="N127" s="18" cm="1">
        <f t="array" ref="N127">VLOOKUP($A127,'movie-row'!$A$2:$Z$101,_xlfn.XMATCH(N$30,'movie-row'!$A$1:$Z$1),0)</f>
        <v>5</v>
      </c>
      <c r="O127" s="27" cm="1">
        <f t="array" ref="O127">VLOOKUP($A127,'movie-row'!$A$2:$Z$101,_xlfn.XMATCH(O$30,'movie-row'!$A$1:$Z$1),0)</f>
        <v>5</v>
      </c>
      <c r="P127" s="18" cm="1">
        <f t="array" ref="P127">VLOOKUP($A127,'movie-row'!$A$2:$Z$101,_xlfn.XMATCH(P$30,'movie-row'!$A$1:$Z$1),0)</f>
        <v>0</v>
      </c>
      <c r="Q127" s="18" cm="1">
        <f t="array" ref="Q127">VLOOKUP($A127,'movie-row'!$A$2:$Z$101,_xlfn.XMATCH(Q$30,'movie-row'!$A$1:$Z$1),0)</f>
        <v>5</v>
      </c>
      <c r="R127" s="18" cm="1">
        <f t="array" ref="R127">VLOOKUP($A127,'movie-row'!$A$2:$Z$101,_xlfn.XMATCH(R$30,'movie-row'!$A$1:$Z$1),0)</f>
        <v>0</v>
      </c>
      <c r="S127" s="18" cm="1">
        <f t="array" ref="S127">VLOOKUP($A127,'movie-row'!$A$2:$Z$101,_xlfn.XMATCH(S$30,'movie-row'!$A$1:$Z$1),0)</f>
        <v>0</v>
      </c>
      <c r="T127" s="18" cm="1">
        <f t="array" ref="T127">VLOOKUP($A127,'movie-row'!$A$2:$Z$101,_xlfn.XMATCH(T$30,'movie-row'!$A$1:$Z$1),0)</f>
        <v>0</v>
      </c>
      <c r="U127" s="18" cm="1">
        <f t="array" ref="U127">VLOOKUP($A127,'movie-row'!$A$2:$Z$101,_xlfn.XMATCH(U$30,'movie-row'!$A$1:$Z$1),0)</f>
        <v>5</v>
      </c>
      <c r="V127" s="18" cm="1">
        <f t="array" ref="V127">VLOOKUP($A127,'movie-row'!$A$2:$Z$101,_xlfn.XMATCH(V$30,'movie-row'!$A$1:$Z$1),0)</f>
        <v>0</v>
      </c>
      <c r="W127" s="18" cm="1">
        <f t="array" ref="W127">VLOOKUP($A127,'movie-row'!$A$2:$Z$101,_xlfn.XMATCH(W$30,'movie-row'!$A$1:$Z$1),0)</f>
        <v>3</v>
      </c>
      <c r="X127" s="18" cm="1">
        <f t="array" ref="X127">VLOOKUP($A127,'movie-row'!$A$2:$Z$101,_xlfn.XMATCH(X$30,'movie-row'!$A$1:$Z$1),0)</f>
        <v>4</v>
      </c>
      <c r="Y127" s="18" cm="1">
        <f t="array" ref="Y127">VLOOKUP($A127,'movie-row'!$A$2:$Z$101,_xlfn.XMATCH(Y$30,'movie-row'!$A$1:$Z$1),0)</f>
        <v>0</v>
      </c>
      <c r="Z127" s="18" cm="1">
        <f t="array" ref="Z127">VLOOKUP($A127,'movie-row'!$A$2:$Z$101,_xlfn.XMATCH(Z$30,'movie-row'!$A$1:$Z$1),0)</f>
        <v>5</v>
      </c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B127" s="34"/>
      <c r="BC127" s="18"/>
      <c r="BD127" s="18"/>
      <c r="BE127" s="18"/>
      <c r="BF127" s="18"/>
      <c r="BG127" s="27"/>
      <c r="BH127" s="18"/>
      <c r="BI127" s="18"/>
      <c r="BJ127" s="18"/>
      <c r="BK127" s="18"/>
      <c r="BL127" s="18"/>
      <c r="BM127" s="18"/>
      <c r="BN127" s="18"/>
      <c r="BO127" s="18"/>
      <c r="BP127" s="27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</row>
    <row r="128" spans="1:81">
      <c r="A128" s="5" t="str">
        <f t="shared" si="16"/>
        <v>122: The Lord of the Rings: The Return of the King (2003)</v>
      </c>
      <c r="B128" s="18" cm="1">
        <f t="array" ref="B128">VLOOKUP($A128,'movie-row'!$A$2:$Z$101,_xlfn.XMATCH(B$31,'movie-row'!$A$1:$Z$1),0)</f>
        <v>0</v>
      </c>
      <c r="C128" s="18" cm="1">
        <f t="array" ref="C128">VLOOKUP($A128,'movie-row'!$A$2:$Z$101,_xlfn.XMATCH(C$31,'movie-row'!$A$1:$Z$1),0)</f>
        <v>5</v>
      </c>
      <c r="D128" s="18" cm="1">
        <f t="array" ref="D128">VLOOKUP($A128,'movie-row'!$A$2:$Z$101,_xlfn.XMATCH(D$31,'movie-row'!$A$1:$Z$1),0)</f>
        <v>0</v>
      </c>
      <c r="E128" s="18" cm="1">
        <f t="array" ref="E128">VLOOKUP($A128,'movie-row'!$A$2:$Z$101,_xlfn.XMATCH(E$31,'movie-row'!$A$1:$Z$1),0)</f>
        <v>5</v>
      </c>
      <c r="F128" s="27" cm="1">
        <f t="array" ref="F128">VLOOKUP($A128,'movie-row'!$A$2:$Z$101,_xlfn.XMATCH(F$31,'movie-row'!$A$1:$Z$1),0)</f>
        <v>4.5</v>
      </c>
      <c r="G128" s="18" cm="1">
        <f t="array" ref="G128">VLOOKUP($A128,'movie-row'!$A$2:$Z$101,_xlfn.XMATCH(G$31,'movie-row'!$A$1:$Z$1),0)</f>
        <v>0</v>
      </c>
      <c r="H128" s="18" cm="1">
        <f t="array" ref="H128">VLOOKUP($A128,'movie-row'!$A$2:$Z$101,_xlfn.XMATCH(H$31,'movie-row'!$A$1:$Z$1),0)</f>
        <v>5</v>
      </c>
      <c r="I128" s="18" cm="1">
        <f t="array" ref="I128">VLOOKUP($A128,'movie-row'!$A$2:$Z$101,_xlfn.XMATCH(I$31,'movie-row'!$A$1:$Z$1),0)</f>
        <v>5</v>
      </c>
      <c r="J128" s="18" cm="1">
        <f t="array" ref="J128">VLOOKUP($A128,'movie-row'!$A$2:$Z$101,_xlfn.XMATCH(J$31,'movie-row'!$A$1:$Z$1),0)</f>
        <v>0</v>
      </c>
      <c r="K128" s="18" cm="1">
        <f t="array" ref="K128">VLOOKUP($A128,'movie-row'!$A$2:$Z$101,_xlfn.XMATCH(K$31,'movie-row'!$A$1:$Z$1),0)</f>
        <v>0</v>
      </c>
      <c r="L128" s="18" cm="1">
        <f t="array" ref="L128">VLOOKUP($A128,'movie-row'!$A$2:$Z$101,_xlfn.XMATCH(L$31,'movie-row'!$A$1:$Z$1),0)</f>
        <v>0</v>
      </c>
      <c r="M128" s="18" cm="1">
        <f t="array" ref="M128">VLOOKUP($A128,'movie-row'!$A$2:$Z$101,_xlfn.XMATCH(M$31,'movie-row'!$A$1:$Z$1),0)</f>
        <v>0</v>
      </c>
      <c r="N128" s="18" cm="1">
        <f t="array" ref="N128">VLOOKUP($A128,'movie-row'!$A$2:$Z$101,_xlfn.XMATCH(N$31,'movie-row'!$A$1:$Z$1),0)</f>
        <v>0</v>
      </c>
      <c r="O128" s="27" cm="1">
        <f t="array" ref="O128">VLOOKUP($A128,'movie-row'!$A$2:$Z$101,_xlfn.XMATCH(O$31,'movie-row'!$A$1:$Z$1),0)</f>
        <v>0</v>
      </c>
      <c r="P128" s="18" cm="1">
        <f t="array" ref="P128">VLOOKUP($A128,'movie-row'!$A$2:$Z$101,_xlfn.XMATCH(P$31,'movie-row'!$A$1:$Z$1),0)</f>
        <v>0</v>
      </c>
      <c r="Q128" s="18" cm="1">
        <f t="array" ref="Q128">VLOOKUP($A128,'movie-row'!$A$2:$Z$101,_xlfn.XMATCH(Q$31,'movie-row'!$A$1:$Z$1),0)</f>
        <v>4</v>
      </c>
      <c r="R128" s="18" cm="1">
        <f t="array" ref="R128">VLOOKUP($A128,'movie-row'!$A$2:$Z$101,_xlfn.XMATCH(R$31,'movie-row'!$A$1:$Z$1),0)</f>
        <v>0</v>
      </c>
      <c r="S128" s="18" cm="1">
        <f t="array" ref="S128">VLOOKUP($A128,'movie-row'!$A$2:$Z$101,_xlfn.XMATCH(S$31,'movie-row'!$A$1:$Z$1),0)</f>
        <v>5</v>
      </c>
      <c r="T128" s="18" cm="1">
        <f t="array" ref="T128">VLOOKUP($A128,'movie-row'!$A$2:$Z$101,_xlfn.XMATCH(T$31,'movie-row'!$A$1:$Z$1),0)</f>
        <v>0</v>
      </c>
      <c r="U128" s="18" cm="1">
        <f t="array" ref="U128">VLOOKUP($A128,'movie-row'!$A$2:$Z$101,_xlfn.XMATCH(U$31,'movie-row'!$A$1:$Z$1),0)</f>
        <v>5</v>
      </c>
      <c r="V128" s="18" cm="1">
        <f t="array" ref="V128">VLOOKUP($A128,'movie-row'!$A$2:$Z$101,_xlfn.XMATCH(V$31,'movie-row'!$A$1:$Z$1),0)</f>
        <v>4</v>
      </c>
      <c r="W128" s="18" cm="1">
        <f t="array" ref="W128">VLOOKUP($A128,'movie-row'!$A$2:$Z$101,_xlfn.XMATCH(W$31,'movie-row'!$A$1:$Z$1),0)</f>
        <v>0.5</v>
      </c>
      <c r="X128" s="18" cm="1">
        <f t="array" ref="X128">VLOOKUP($A128,'movie-row'!$A$2:$Z$101,_xlfn.XMATCH(X$31,'movie-row'!$A$1:$Z$1),0)</f>
        <v>4</v>
      </c>
      <c r="Y128" s="18" cm="1">
        <f t="array" ref="Y128">VLOOKUP($A128,'movie-row'!$A$2:$Z$101,_xlfn.XMATCH(Y$31,'movie-row'!$A$1:$Z$1),0)</f>
        <v>4.5</v>
      </c>
      <c r="Z128" s="18" cm="1">
        <f t="array" ref="Z128">VLOOKUP($A128,'movie-row'!$A$2:$Z$101,_xlfn.XMATCH(Z$31,'movie-row'!$A$1:$Z$1),0)</f>
        <v>5</v>
      </c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B128" s="34"/>
      <c r="BC128" s="18"/>
      <c r="BD128" s="18"/>
      <c r="BE128" s="18"/>
      <c r="BF128" s="18"/>
      <c r="BG128" s="27"/>
      <c r="BH128" s="18"/>
      <c r="BI128" s="18"/>
      <c r="BJ128" s="18"/>
      <c r="BK128" s="18"/>
      <c r="BL128" s="18"/>
      <c r="BM128" s="18"/>
      <c r="BN128" s="18"/>
      <c r="BO128" s="18"/>
      <c r="BP128" s="27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</row>
    <row r="129" spans="1:81">
      <c r="A129" s="5" t="str">
        <f t="shared" si="16"/>
        <v>122: The Lord of the Rings: The Return of the King (2003)</v>
      </c>
      <c r="B129" s="18" cm="1">
        <f t="array" ref="B129">VLOOKUP($A129,'movie-row'!$A$2:$Z$101,_xlfn.XMATCH(B$32,'movie-row'!$A$1:$Z$1),0)</f>
        <v>0</v>
      </c>
      <c r="C129" s="18" cm="1">
        <f t="array" ref="C129">VLOOKUP($A129,'movie-row'!$A$2:$Z$101,_xlfn.XMATCH(C$32,'movie-row'!$A$1:$Z$1),0)</f>
        <v>5</v>
      </c>
      <c r="D129" s="18" cm="1">
        <f t="array" ref="D129">VLOOKUP($A129,'movie-row'!$A$2:$Z$101,_xlfn.XMATCH(D$32,'movie-row'!$A$1:$Z$1),0)</f>
        <v>3.5</v>
      </c>
      <c r="E129" s="18" cm="1">
        <f t="array" ref="E129">VLOOKUP($A129,'movie-row'!$A$2:$Z$101,_xlfn.XMATCH(E$32,'movie-row'!$A$1:$Z$1),0)</f>
        <v>0</v>
      </c>
      <c r="F129" s="27" cm="1">
        <f t="array" ref="F129">VLOOKUP($A129,'movie-row'!$A$2:$Z$101,_xlfn.XMATCH(F$32,'movie-row'!$A$1:$Z$1),0)</f>
        <v>5</v>
      </c>
      <c r="G129" s="18" cm="1">
        <f t="array" ref="G129">VLOOKUP($A129,'movie-row'!$A$2:$Z$101,_xlfn.XMATCH(G$32,'movie-row'!$A$1:$Z$1),0)</f>
        <v>0</v>
      </c>
      <c r="H129" s="18" cm="1">
        <f t="array" ref="H129">VLOOKUP($A129,'movie-row'!$A$2:$Z$101,_xlfn.XMATCH(H$32,'movie-row'!$A$1:$Z$1),0)</f>
        <v>5</v>
      </c>
      <c r="I129" s="18" cm="1">
        <f t="array" ref="I129">VLOOKUP($A129,'movie-row'!$A$2:$Z$101,_xlfn.XMATCH(I$32,'movie-row'!$A$1:$Z$1),0)</f>
        <v>4</v>
      </c>
      <c r="J129" s="18" cm="1">
        <f t="array" ref="J129">VLOOKUP($A129,'movie-row'!$A$2:$Z$101,_xlfn.XMATCH(J$32,'movie-row'!$A$1:$Z$1),0)</f>
        <v>0</v>
      </c>
      <c r="K129" s="18" cm="1">
        <f t="array" ref="K129">VLOOKUP($A129,'movie-row'!$A$2:$Z$101,_xlfn.XMATCH(K$32,'movie-row'!$A$1:$Z$1),0)</f>
        <v>3</v>
      </c>
      <c r="L129" s="18" cm="1">
        <f t="array" ref="L129">VLOOKUP($A129,'movie-row'!$A$2:$Z$101,_xlfn.XMATCH(L$32,'movie-row'!$A$1:$Z$1),0)</f>
        <v>0</v>
      </c>
      <c r="M129" s="18" cm="1">
        <f t="array" ref="M129">VLOOKUP($A129,'movie-row'!$A$2:$Z$101,_xlfn.XMATCH(M$32,'movie-row'!$A$1:$Z$1),0)</f>
        <v>0.5</v>
      </c>
      <c r="N129" s="18" cm="1">
        <f t="array" ref="N129">VLOOKUP($A129,'movie-row'!$A$2:$Z$101,_xlfn.XMATCH(N$32,'movie-row'!$A$1:$Z$1),0)</f>
        <v>0</v>
      </c>
      <c r="O129" s="27" cm="1">
        <f t="array" ref="O129">VLOOKUP($A129,'movie-row'!$A$2:$Z$101,_xlfn.XMATCH(O$32,'movie-row'!$A$1:$Z$1),0)</f>
        <v>5</v>
      </c>
      <c r="P129" s="18" cm="1">
        <f t="array" ref="P129">VLOOKUP($A129,'movie-row'!$A$2:$Z$101,_xlfn.XMATCH(P$32,'movie-row'!$A$1:$Z$1),0)</f>
        <v>4.5</v>
      </c>
      <c r="Q129" s="18" cm="1">
        <f t="array" ref="Q129">VLOOKUP($A129,'movie-row'!$A$2:$Z$101,_xlfn.XMATCH(Q$32,'movie-row'!$A$1:$Z$1),0)</f>
        <v>4</v>
      </c>
      <c r="R129" s="18" cm="1">
        <f t="array" ref="R129">VLOOKUP($A129,'movie-row'!$A$2:$Z$101,_xlfn.XMATCH(R$32,'movie-row'!$A$1:$Z$1),0)</f>
        <v>0</v>
      </c>
      <c r="S129" s="18" cm="1">
        <f t="array" ref="S129">VLOOKUP($A129,'movie-row'!$A$2:$Z$101,_xlfn.XMATCH(S$32,'movie-row'!$A$1:$Z$1),0)</f>
        <v>0</v>
      </c>
      <c r="T129" s="18" cm="1">
        <f t="array" ref="T129">VLOOKUP($A129,'movie-row'!$A$2:$Z$101,_xlfn.XMATCH(T$32,'movie-row'!$A$1:$Z$1),0)</f>
        <v>4</v>
      </c>
      <c r="U129" s="18" cm="1">
        <f t="array" ref="U129">VLOOKUP($A129,'movie-row'!$A$2:$Z$101,_xlfn.XMATCH(U$32,'movie-row'!$A$1:$Z$1),0)</f>
        <v>5</v>
      </c>
      <c r="V129" s="18" cm="1">
        <f t="array" ref="V129">VLOOKUP($A129,'movie-row'!$A$2:$Z$101,_xlfn.XMATCH(V$32,'movie-row'!$A$1:$Z$1),0)</f>
        <v>5</v>
      </c>
      <c r="W129" s="18" cm="1">
        <f t="array" ref="W129">VLOOKUP($A129,'movie-row'!$A$2:$Z$101,_xlfn.XMATCH(W$32,'movie-row'!$A$1:$Z$1),0)</f>
        <v>5</v>
      </c>
      <c r="X129" s="18" cm="1">
        <f t="array" ref="X129">VLOOKUP($A129,'movie-row'!$A$2:$Z$101,_xlfn.XMATCH(X$32,'movie-row'!$A$1:$Z$1),0)</f>
        <v>0</v>
      </c>
      <c r="Y129" s="18" cm="1">
        <f t="array" ref="Y129">VLOOKUP($A129,'movie-row'!$A$2:$Z$101,_xlfn.XMATCH(Y$32,'movie-row'!$A$1:$Z$1),0)</f>
        <v>5</v>
      </c>
      <c r="Z129" s="18" cm="1">
        <f t="array" ref="Z129">VLOOKUP($A129,'movie-row'!$A$2:$Z$101,_xlfn.XMATCH(Z$32,'movie-row'!$A$1:$Z$1),0)</f>
        <v>0</v>
      </c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B129" s="34"/>
      <c r="BC129" s="18"/>
      <c r="BD129" s="18"/>
      <c r="BE129" s="18"/>
      <c r="BF129" s="18"/>
      <c r="BG129" s="27"/>
      <c r="BH129" s="18"/>
      <c r="BI129" s="18"/>
      <c r="BJ129" s="18"/>
      <c r="BK129" s="18"/>
      <c r="BL129" s="18"/>
      <c r="BM129" s="18"/>
      <c r="BN129" s="18"/>
      <c r="BO129" s="18"/>
      <c r="BP129" s="27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</row>
    <row r="130" spans="1:81">
      <c r="A130" s="5" t="str">
        <f t="shared" si="16"/>
        <v>122: The Lord of the Rings: The Return of the King (2003)</v>
      </c>
      <c r="B130" s="18" cm="1">
        <f t="array" ref="B130">VLOOKUP($A130,'movie-row'!$A$2:$Z$101,_xlfn.XMATCH(B$33,'movie-row'!$A$1:$Z$1),0)</f>
        <v>0</v>
      </c>
      <c r="C130" s="18" cm="1">
        <f t="array" ref="C130">VLOOKUP($A130,'movie-row'!$A$2:$Z$101,_xlfn.XMATCH(C$33,'movie-row'!$A$1:$Z$1),0)</f>
        <v>0</v>
      </c>
      <c r="D130" s="18" cm="1">
        <f t="array" ref="D130">VLOOKUP($A130,'movie-row'!$A$2:$Z$101,_xlfn.XMATCH(D$33,'movie-row'!$A$1:$Z$1),0)</f>
        <v>4</v>
      </c>
      <c r="E130" s="18" cm="1">
        <f t="array" ref="E130">VLOOKUP($A130,'movie-row'!$A$2:$Z$101,_xlfn.XMATCH(E$33,'movie-row'!$A$1:$Z$1),0)</f>
        <v>5</v>
      </c>
      <c r="F130" s="27" cm="1">
        <f t="array" ref="F130">VLOOKUP($A130,'movie-row'!$A$2:$Z$101,_xlfn.XMATCH(F$33,'movie-row'!$A$1:$Z$1),0)</f>
        <v>4</v>
      </c>
      <c r="G130" s="18" cm="1">
        <f t="array" ref="G130">VLOOKUP($A130,'movie-row'!$A$2:$Z$101,_xlfn.XMATCH(G$33,'movie-row'!$A$1:$Z$1),0)</f>
        <v>4</v>
      </c>
      <c r="H130" s="18" cm="1">
        <f t="array" ref="H130">VLOOKUP($A130,'movie-row'!$A$2:$Z$101,_xlfn.XMATCH(H$33,'movie-row'!$A$1:$Z$1),0)</f>
        <v>4</v>
      </c>
      <c r="I130" s="18" cm="1">
        <f t="array" ref="I130">VLOOKUP($A130,'movie-row'!$A$2:$Z$101,_xlfn.XMATCH(I$33,'movie-row'!$A$1:$Z$1),0)</f>
        <v>4</v>
      </c>
      <c r="J130" s="18" cm="1">
        <f t="array" ref="J130">VLOOKUP($A130,'movie-row'!$A$2:$Z$101,_xlfn.XMATCH(J$33,'movie-row'!$A$1:$Z$1),0)</f>
        <v>5</v>
      </c>
      <c r="K130" s="18" cm="1">
        <f t="array" ref="K130">VLOOKUP($A130,'movie-row'!$A$2:$Z$101,_xlfn.XMATCH(K$33,'movie-row'!$A$1:$Z$1),0)</f>
        <v>4</v>
      </c>
      <c r="L130" s="18" cm="1">
        <f t="array" ref="L130">VLOOKUP($A130,'movie-row'!$A$2:$Z$101,_xlfn.XMATCH(L$33,'movie-row'!$A$1:$Z$1),0)</f>
        <v>4</v>
      </c>
      <c r="M130" s="18" cm="1">
        <f t="array" ref="M130">VLOOKUP($A130,'movie-row'!$A$2:$Z$101,_xlfn.XMATCH(M$33,'movie-row'!$A$1:$Z$1),0)</f>
        <v>5</v>
      </c>
      <c r="N130" s="18" cm="1">
        <f t="array" ref="N130">VLOOKUP($A130,'movie-row'!$A$2:$Z$101,_xlfn.XMATCH(N$33,'movie-row'!$A$1:$Z$1),0)</f>
        <v>4</v>
      </c>
      <c r="O130" s="27" cm="1">
        <f t="array" ref="O130">VLOOKUP($A130,'movie-row'!$A$2:$Z$101,_xlfn.XMATCH(O$33,'movie-row'!$A$1:$Z$1),0)</f>
        <v>4</v>
      </c>
      <c r="P130" s="18" cm="1">
        <f t="array" ref="P130">VLOOKUP($A130,'movie-row'!$A$2:$Z$101,_xlfn.XMATCH(P$33,'movie-row'!$A$1:$Z$1),0)</f>
        <v>2.5</v>
      </c>
      <c r="Q130" s="18" cm="1">
        <f t="array" ref="Q130">VLOOKUP($A130,'movie-row'!$A$2:$Z$101,_xlfn.XMATCH(Q$33,'movie-row'!$A$1:$Z$1),0)</f>
        <v>0</v>
      </c>
      <c r="R130" s="18" cm="1">
        <f t="array" ref="R130">VLOOKUP($A130,'movie-row'!$A$2:$Z$101,_xlfn.XMATCH(R$33,'movie-row'!$A$1:$Z$1),0)</f>
        <v>4</v>
      </c>
      <c r="S130" s="18" cm="1">
        <f t="array" ref="S130">VLOOKUP($A130,'movie-row'!$A$2:$Z$101,_xlfn.XMATCH(S$33,'movie-row'!$A$1:$Z$1),0)</f>
        <v>0</v>
      </c>
      <c r="T130" s="18" cm="1">
        <f t="array" ref="T130">VLOOKUP($A130,'movie-row'!$A$2:$Z$101,_xlfn.XMATCH(T$33,'movie-row'!$A$1:$Z$1),0)</f>
        <v>4.5</v>
      </c>
      <c r="U130" s="18" cm="1">
        <f t="array" ref="U130">VLOOKUP($A130,'movie-row'!$A$2:$Z$101,_xlfn.XMATCH(U$33,'movie-row'!$A$1:$Z$1),0)</f>
        <v>5</v>
      </c>
      <c r="V130" s="18" cm="1">
        <f t="array" ref="V130">VLOOKUP($A130,'movie-row'!$A$2:$Z$101,_xlfn.XMATCH(V$33,'movie-row'!$A$1:$Z$1),0)</f>
        <v>4</v>
      </c>
      <c r="W130" s="18" cm="1">
        <f t="array" ref="W130">VLOOKUP($A130,'movie-row'!$A$2:$Z$101,_xlfn.XMATCH(W$33,'movie-row'!$A$1:$Z$1),0)</f>
        <v>5</v>
      </c>
      <c r="X130" s="18" cm="1">
        <f t="array" ref="X130">VLOOKUP($A130,'movie-row'!$A$2:$Z$101,_xlfn.XMATCH(X$33,'movie-row'!$A$1:$Z$1),0)</f>
        <v>5</v>
      </c>
      <c r="Y130" s="18" cm="1">
        <f t="array" ref="Y130">VLOOKUP($A130,'movie-row'!$A$2:$Z$101,_xlfn.XMATCH(Y$33,'movie-row'!$A$1:$Z$1),0)</f>
        <v>3.5</v>
      </c>
      <c r="Z130" s="18" cm="1">
        <f t="array" ref="Z130">VLOOKUP($A130,'movie-row'!$A$2:$Z$101,_xlfn.XMATCH(Z$33,'movie-row'!$A$1:$Z$1),0)</f>
        <v>0</v>
      </c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B130" s="34"/>
      <c r="BC130" s="18"/>
      <c r="BD130" s="18"/>
      <c r="BE130" s="18"/>
      <c r="BF130" s="18"/>
      <c r="BG130" s="27"/>
      <c r="BH130" s="18"/>
      <c r="BI130" s="18"/>
      <c r="BJ130" s="18"/>
      <c r="BK130" s="18"/>
      <c r="BL130" s="18"/>
      <c r="BM130" s="18"/>
      <c r="BN130" s="18"/>
      <c r="BO130" s="18"/>
      <c r="BP130" s="27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</row>
    <row r="131" spans="1:81">
      <c r="A131" s="20" t="s">
        <v>17</v>
      </c>
      <c r="B131" s="18" cm="1">
        <f t="array" ref="B131">VLOOKUP($A131,'movie-row'!$A$2:$Z$101,_xlfn.XMATCH(B$29,'movie-row'!$A$1:$Z$1),0)</f>
        <v>4</v>
      </c>
      <c r="C131" s="18" cm="1">
        <f t="array" ref="C131">VLOOKUP($A131,'movie-row'!$A$2:$Z$101,_xlfn.XMATCH(C$29,'movie-row'!$A$1:$Z$1),0)</f>
        <v>0</v>
      </c>
      <c r="D131" s="18" cm="1">
        <f t="array" ref="D131">VLOOKUP($A131,'movie-row'!$A$2:$Z$101,_xlfn.XMATCH(D$29,'movie-row'!$A$1:$Z$1),0)</f>
        <v>0</v>
      </c>
      <c r="E131" s="18" cm="1">
        <f t="array" ref="E131">VLOOKUP($A131,'movie-row'!$A$2:$Z$101,_xlfn.XMATCH(E$29,'movie-row'!$A$1:$Z$1),0)</f>
        <v>0</v>
      </c>
      <c r="F131" s="27" cm="1">
        <f t="array" ref="F131">VLOOKUP($A131,'movie-row'!$A$2:$Z$101,_xlfn.XMATCH(F$29,'movie-row'!$A$1:$Z$1),0)</f>
        <v>0</v>
      </c>
      <c r="G131" s="18" cm="1">
        <f t="array" ref="G131">VLOOKUP($A131,'movie-row'!$A$2:$Z$101,_xlfn.XMATCH(G$29,'movie-row'!$A$1:$Z$1),0)</f>
        <v>0</v>
      </c>
      <c r="H131" s="18" cm="1">
        <f t="array" ref="H131">VLOOKUP($A131,'movie-row'!$A$2:$Z$101,_xlfn.XMATCH(H$29,'movie-row'!$A$1:$Z$1),0)</f>
        <v>0</v>
      </c>
      <c r="I131" s="18" cm="1">
        <f t="array" ref="I131">VLOOKUP($A131,'movie-row'!$A$2:$Z$101,_xlfn.XMATCH(I$29,'movie-row'!$A$1:$Z$1),0)</f>
        <v>0</v>
      </c>
      <c r="J131" s="18" cm="1">
        <f t="array" ref="J131">VLOOKUP($A131,'movie-row'!$A$2:$Z$101,_xlfn.XMATCH(J$29,'movie-row'!$A$1:$Z$1),0)</f>
        <v>4.5</v>
      </c>
      <c r="K131" s="18" cm="1">
        <f t="array" ref="K131">VLOOKUP($A131,'movie-row'!$A$2:$Z$101,_xlfn.XMATCH(K$29,'movie-row'!$A$1:$Z$1),0)</f>
        <v>2.5</v>
      </c>
      <c r="L131" s="18" cm="1">
        <f t="array" ref="L131">VLOOKUP($A131,'movie-row'!$A$2:$Z$101,_xlfn.XMATCH(L$29,'movie-row'!$A$1:$Z$1),0)</f>
        <v>2</v>
      </c>
      <c r="M131" s="18" cm="1">
        <f t="array" ref="M131">VLOOKUP($A131,'movie-row'!$A$2:$Z$101,_xlfn.XMATCH(M$29,'movie-row'!$A$1:$Z$1),0)</f>
        <v>2.5</v>
      </c>
      <c r="N131" s="18" cm="1">
        <f t="array" ref="N131">VLOOKUP($A131,'movie-row'!$A$2:$Z$101,_xlfn.XMATCH(N$29,'movie-row'!$A$1:$Z$1),0)</f>
        <v>0</v>
      </c>
      <c r="O131" s="27" cm="1">
        <f t="array" ref="O131">VLOOKUP($A131,'movie-row'!$A$2:$Z$101,_xlfn.XMATCH(O$29,'movie-row'!$A$1:$Z$1),0)</f>
        <v>0</v>
      </c>
      <c r="P131" s="18" cm="1">
        <f t="array" ref="P131">VLOOKUP($A131,'movie-row'!$A$2:$Z$101,_xlfn.XMATCH(P$29,'movie-row'!$A$1:$Z$1),0)</f>
        <v>0</v>
      </c>
      <c r="Q131" s="18" cm="1">
        <f t="array" ref="Q131">VLOOKUP($A131,'movie-row'!$A$2:$Z$101,_xlfn.XMATCH(Q$29,'movie-row'!$A$1:$Z$1),0)</f>
        <v>2.5</v>
      </c>
      <c r="R131" s="18" cm="1">
        <f t="array" ref="R131">VLOOKUP($A131,'movie-row'!$A$2:$Z$101,_xlfn.XMATCH(R$29,'movie-row'!$A$1:$Z$1),0)</f>
        <v>0</v>
      </c>
      <c r="S131" s="18" cm="1">
        <f t="array" ref="S131">VLOOKUP($A131,'movie-row'!$A$2:$Z$101,_xlfn.XMATCH(S$29,'movie-row'!$A$1:$Z$1),0)</f>
        <v>0</v>
      </c>
      <c r="T131" s="18" cm="1">
        <f t="array" ref="T131">VLOOKUP($A131,'movie-row'!$A$2:$Z$101,_xlfn.XMATCH(T$29,'movie-row'!$A$1:$Z$1),0)</f>
        <v>0</v>
      </c>
      <c r="U131" s="18" cm="1">
        <f t="array" ref="U131">VLOOKUP($A131,'movie-row'!$A$2:$Z$101,_xlfn.XMATCH(U$29,'movie-row'!$A$1:$Z$1),0)</f>
        <v>0</v>
      </c>
      <c r="V131" s="18" cm="1">
        <f t="array" ref="V131">VLOOKUP($A131,'movie-row'!$A$2:$Z$101,_xlfn.XMATCH(V$29,'movie-row'!$A$1:$Z$1),0)</f>
        <v>0</v>
      </c>
      <c r="W131" s="18" cm="1">
        <f t="array" ref="W131">VLOOKUP($A131,'movie-row'!$A$2:$Z$101,_xlfn.XMATCH(W$29,'movie-row'!$A$1:$Z$1),0)</f>
        <v>4.5</v>
      </c>
      <c r="X131" s="18" cm="1">
        <f t="array" ref="X131">VLOOKUP($A131,'movie-row'!$A$2:$Z$101,_xlfn.XMATCH(X$29,'movie-row'!$A$1:$Z$1),0)</f>
        <v>0</v>
      </c>
      <c r="Y131" s="18" cm="1">
        <f t="array" ref="Y131">VLOOKUP($A131,'movie-row'!$A$2:$Z$101,_xlfn.XMATCH(Y$29,'movie-row'!$A$1:$Z$1),0)</f>
        <v>0</v>
      </c>
      <c r="Z131" s="18" cm="1">
        <f t="array" ref="Z131">VLOOKUP($A131,'movie-row'!$A$2:$Z$101,_xlfn.XMATCH(Z$29,'movie-row'!$A$1:$Z$1),0)</f>
        <v>0</v>
      </c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B131" s="34"/>
      <c r="BC131" s="18"/>
      <c r="BD131" s="18"/>
      <c r="BE131" s="18"/>
      <c r="BF131" s="18"/>
      <c r="BG131" s="27"/>
      <c r="BH131" s="18"/>
      <c r="BI131" s="18"/>
      <c r="BJ131" s="18"/>
      <c r="BK131" s="18"/>
      <c r="BL131" s="18"/>
      <c r="BM131" s="18"/>
      <c r="BN131" s="18"/>
      <c r="BO131" s="18"/>
      <c r="BP131" s="27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</row>
    <row r="132" spans="1:81">
      <c r="A132" s="5" t="str">
        <f t="shared" ref="A132:A135" si="17">A131</f>
        <v>134: O Brother Where Art Thou? (2000)</v>
      </c>
      <c r="B132" s="18" cm="1">
        <f t="array" ref="B132">VLOOKUP($A132,'movie-row'!$A$2:$Z$101,_xlfn.XMATCH(B$30,'movie-row'!$A$1:$Z$1),0)</f>
        <v>0</v>
      </c>
      <c r="C132" s="18" cm="1">
        <f t="array" ref="C132">VLOOKUP($A132,'movie-row'!$A$2:$Z$101,_xlfn.XMATCH(C$30,'movie-row'!$A$1:$Z$1),0)</f>
        <v>4.5</v>
      </c>
      <c r="D132" s="18" cm="1">
        <f t="array" ref="D132">VLOOKUP($A132,'movie-row'!$A$2:$Z$101,_xlfn.XMATCH(D$30,'movie-row'!$A$1:$Z$1),0)</f>
        <v>0</v>
      </c>
      <c r="E132" s="18" cm="1">
        <f t="array" ref="E132">VLOOKUP($A132,'movie-row'!$A$2:$Z$101,_xlfn.XMATCH(E$30,'movie-row'!$A$1:$Z$1),0)</f>
        <v>0</v>
      </c>
      <c r="F132" s="27" cm="1">
        <f t="array" ref="F132">VLOOKUP($A132,'movie-row'!$A$2:$Z$101,_xlfn.XMATCH(F$30,'movie-row'!$A$1:$Z$1),0)</f>
        <v>0</v>
      </c>
      <c r="G132" s="18" cm="1">
        <f t="array" ref="G132">VLOOKUP($A132,'movie-row'!$A$2:$Z$101,_xlfn.XMATCH(G$30,'movie-row'!$A$1:$Z$1),0)</f>
        <v>0</v>
      </c>
      <c r="H132" s="18" cm="1">
        <f t="array" ref="H132">VLOOKUP($A132,'movie-row'!$A$2:$Z$101,_xlfn.XMATCH(H$30,'movie-row'!$A$1:$Z$1),0)</f>
        <v>0</v>
      </c>
      <c r="I132" s="18" cm="1">
        <f t="array" ref="I132">VLOOKUP($A132,'movie-row'!$A$2:$Z$101,_xlfn.XMATCH(I$30,'movie-row'!$A$1:$Z$1),0)</f>
        <v>0</v>
      </c>
      <c r="J132" s="18" cm="1">
        <f t="array" ref="J132">VLOOKUP($A132,'movie-row'!$A$2:$Z$101,_xlfn.XMATCH(J$30,'movie-row'!$A$1:$Z$1),0)</f>
        <v>0</v>
      </c>
      <c r="K132" s="18" cm="1">
        <f t="array" ref="K132">VLOOKUP($A132,'movie-row'!$A$2:$Z$101,_xlfn.XMATCH(K$30,'movie-row'!$A$1:$Z$1),0)</f>
        <v>4</v>
      </c>
      <c r="L132" s="18" cm="1">
        <f t="array" ref="L132">VLOOKUP($A132,'movie-row'!$A$2:$Z$101,_xlfn.XMATCH(L$30,'movie-row'!$A$1:$Z$1),0)</f>
        <v>0</v>
      </c>
      <c r="M132" s="18" cm="1">
        <f t="array" ref="M132">VLOOKUP($A132,'movie-row'!$A$2:$Z$101,_xlfn.XMATCH(M$30,'movie-row'!$A$1:$Z$1),0)</f>
        <v>0</v>
      </c>
      <c r="N132" s="18" cm="1">
        <f t="array" ref="N132">VLOOKUP($A132,'movie-row'!$A$2:$Z$101,_xlfn.XMATCH(N$30,'movie-row'!$A$1:$Z$1),0)</f>
        <v>0</v>
      </c>
      <c r="O132" s="27" cm="1">
        <f t="array" ref="O132">VLOOKUP($A132,'movie-row'!$A$2:$Z$101,_xlfn.XMATCH(O$30,'movie-row'!$A$1:$Z$1),0)</f>
        <v>0</v>
      </c>
      <c r="P132" s="18" cm="1">
        <f t="array" ref="P132">VLOOKUP($A132,'movie-row'!$A$2:$Z$101,_xlfn.XMATCH(P$30,'movie-row'!$A$1:$Z$1),0)</f>
        <v>0</v>
      </c>
      <c r="Q132" s="18" cm="1">
        <f t="array" ref="Q132">VLOOKUP($A132,'movie-row'!$A$2:$Z$101,_xlfn.XMATCH(Q$30,'movie-row'!$A$1:$Z$1),0)</f>
        <v>0</v>
      </c>
      <c r="R132" s="18" cm="1">
        <f t="array" ref="R132">VLOOKUP($A132,'movie-row'!$A$2:$Z$101,_xlfn.XMATCH(R$30,'movie-row'!$A$1:$Z$1),0)</f>
        <v>0</v>
      </c>
      <c r="S132" s="18" cm="1">
        <f t="array" ref="S132">VLOOKUP($A132,'movie-row'!$A$2:$Z$101,_xlfn.XMATCH(S$30,'movie-row'!$A$1:$Z$1),0)</f>
        <v>0</v>
      </c>
      <c r="T132" s="18" cm="1">
        <f t="array" ref="T132">VLOOKUP($A132,'movie-row'!$A$2:$Z$101,_xlfn.XMATCH(T$30,'movie-row'!$A$1:$Z$1),0)</f>
        <v>0</v>
      </c>
      <c r="U132" s="18" cm="1">
        <f t="array" ref="U132">VLOOKUP($A132,'movie-row'!$A$2:$Z$101,_xlfn.XMATCH(U$30,'movie-row'!$A$1:$Z$1),0)</f>
        <v>0</v>
      </c>
      <c r="V132" s="18" cm="1">
        <f t="array" ref="V132">VLOOKUP($A132,'movie-row'!$A$2:$Z$101,_xlfn.XMATCH(V$30,'movie-row'!$A$1:$Z$1),0)</f>
        <v>0</v>
      </c>
      <c r="W132" s="18" cm="1">
        <f t="array" ref="W132">VLOOKUP($A132,'movie-row'!$A$2:$Z$101,_xlfn.XMATCH(W$30,'movie-row'!$A$1:$Z$1),0)</f>
        <v>0</v>
      </c>
      <c r="X132" s="18" cm="1">
        <f t="array" ref="X132">VLOOKUP($A132,'movie-row'!$A$2:$Z$101,_xlfn.XMATCH(X$30,'movie-row'!$A$1:$Z$1),0)</f>
        <v>0</v>
      </c>
      <c r="Y132" s="18" cm="1">
        <f t="array" ref="Y132">VLOOKUP($A132,'movie-row'!$A$2:$Z$101,_xlfn.XMATCH(Y$30,'movie-row'!$A$1:$Z$1),0)</f>
        <v>0</v>
      </c>
      <c r="Z132" s="18" cm="1">
        <f t="array" ref="Z132">VLOOKUP($A132,'movie-row'!$A$2:$Z$101,_xlfn.XMATCH(Z$30,'movie-row'!$A$1:$Z$1),0)</f>
        <v>0</v>
      </c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B132" s="34"/>
      <c r="BC132" s="18"/>
      <c r="BD132" s="18"/>
      <c r="BE132" s="18"/>
      <c r="BF132" s="18"/>
      <c r="BG132" s="27"/>
      <c r="BH132" s="18"/>
      <c r="BI132" s="18"/>
      <c r="BJ132" s="18"/>
      <c r="BK132" s="18"/>
      <c r="BL132" s="18"/>
      <c r="BM132" s="18"/>
      <c r="BN132" s="18"/>
      <c r="BO132" s="18"/>
      <c r="BP132" s="27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</row>
    <row r="133" spans="1:81">
      <c r="A133" s="5" t="str">
        <f t="shared" si="17"/>
        <v>134: O Brother Where Art Thou? (2000)</v>
      </c>
      <c r="B133" s="18" cm="1">
        <f t="array" ref="B133">VLOOKUP($A133,'movie-row'!$A$2:$Z$101,_xlfn.XMATCH(B$31,'movie-row'!$A$1:$Z$1),0)</f>
        <v>0</v>
      </c>
      <c r="C133" s="18" cm="1">
        <f t="array" ref="C133">VLOOKUP($A133,'movie-row'!$A$2:$Z$101,_xlfn.XMATCH(C$31,'movie-row'!$A$1:$Z$1),0)</f>
        <v>0</v>
      </c>
      <c r="D133" s="18" cm="1">
        <f t="array" ref="D133">VLOOKUP($A133,'movie-row'!$A$2:$Z$101,_xlfn.XMATCH(D$31,'movie-row'!$A$1:$Z$1),0)</f>
        <v>0</v>
      </c>
      <c r="E133" s="18" cm="1">
        <f t="array" ref="E133">VLOOKUP($A133,'movie-row'!$A$2:$Z$101,_xlfn.XMATCH(E$31,'movie-row'!$A$1:$Z$1),0)</f>
        <v>0</v>
      </c>
      <c r="F133" s="27" cm="1">
        <f t="array" ref="F133">VLOOKUP($A133,'movie-row'!$A$2:$Z$101,_xlfn.XMATCH(F$31,'movie-row'!$A$1:$Z$1),0)</f>
        <v>2</v>
      </c>
      <c r="G133" s="18" cm="1">
        <f t="array" ref="G133">VLOOKUP($A133,'movie-row'!$A$2:$Z$101,_xlfn.XMATCH(G$31,'movie-row'!$A$1:$Z$1),0)</f>
        <v>0</v>
      </c>
      <c r="H133" s="18" cm="1">
        <f t="array" ref="H133">VLOOKUP($A133,'movie-row'!$A$2:$Z$101,_xlfn.XMATCH(H$31,'movie-row'!$A$1:$Z$1),0)</f>
        <v>4</v>
      </c>
      <c r="I133" s="18" cm="1">
        <f t="array" ref="I133">VLOOKUP($A133,'movie-row'!$A$2:$Z$101,_xlfn.XMATCH(I$31,'movie-row'!$A$1:$Z$1),0)</f>
        <v>0</v>
      </c>
      <c r="J133" s="18" cm="1">
        <f t="array" ref="J133">VLOOKUP($A133,'movie-row'!$A$2:$Z$101,_xlfn.XMATCH(J$31,'movie-row'!$A$1:$Z$1),0)</f>
        <v>0</v>
      </c>
      <c r="K133" s="18" cm="1">
        <f t="array" ref="K133">VLOOKUP($A133,'movie-row'!$A$2:$Z$101,_xlfn.XMATCH(K$31,'movie-row'!$A$1:$Z$1),0)</f>
        <v>0</v>
      </c>
      <c r="L133" s="18" cm="1">
        <f t="array" ref="L133">VLOOKUP($A133,'movie-row'!$A$2:$Z$101,_xlfn.XMATCH(L$31,'movie-row'!$A$1:$Z$1),0)</f>
        <v>0</v>
      </c>
      <c r="M133" s="18" cm="1">
        <f t="array" ref="M133">VLOOKUP($A133,'movie-row'!$A$2:$Z$101,_xlfn.XMATCH(M$31,'movie-row'!$A$1:$Z$1),0)</f>
        <v>0</v>
      </c>
      <c r="N133" s="18" cm="1">
        <f t="array" ref="N133">VLOOKUP($A133,'movie-row'!$A$2:$Z$101,_xlfn.XMATCH(N$31,'movie-row'!$A$1:$Z$1),0)</f>
        <v>0</v>
      </c>
      <c r="O133" s="27" cm="1">
        <f t="array" ref="O133">VLOOKUP($A133,'movie-row'!$A$2:$Z$101,_xlfn.XMATCH(O$31,'movie-row'!$A$1:$Z$1),0)</f>
        <v>0</v>
      </c>
      <c r="P133" s="18" cm="1">
        <f t="array" ref="P133">VLOOKUP($A133,'movie-row'!$A$2:$Z$101,_xlfn.XMATCH(P$31,'movie-row'!$A$1:$Z$1),0)</f>
        <v>0</v>
      </c>
      <c r="Q133" s="18" cm="1">
        <f t="array" ref="Q133">VLOOKUP($A133,'movie-row'!$A$2:$Z$101,_xlfn.XMATCH(Q$31,'movie-row'!$A$1:$Z$1),0)</f>
        <v>0</v>
      </c>
      <c r="R133" s="18" cm="1">
        <f t="array" ref="R133">VLOOKUP($A133,'movie-row'!$A$2:$Z$101,_xlfn.XMATCH(R$31,'movie-row'!$A$1:$Z$1),0)</f>
        <v>0</v>
      </c>
      <c r="S133" s="18" cm="1">
        <f t="array" ref="S133">VLOOKUP($A133,'movie-row'!$A$2:$Z$101,_xlfn.XMATCH(S$31,'movie-row'!$A$1:$Z$1),0)</f>
        <v>0</v>
      </c>
      <c r="T133" s="18" cm="1">
        <f t="array" ref="T133">VLOOKUP($A133,'movie-row'!$A$2:$Z$101,_xlfn.XMATCH(T$31,'movie-row'!$A$1:$Z$1),0)</f>
        <v>0</v>
      </c>
      <c r="U133" s="18" cm="1">
        <f t="array" ref="U133">VLOOKUP($A133,'movie-row'!$A$2:$Z$101,_xlfn.XMATCH(U$31,'movie-row'!$A$1:$Z$1),0)</f>
        <v>4</v>
      </c>
      <c r="V133" s="18" cm="1">
        <f t="array" ref="V133">VLOOKUP($A133,'movie-row'!$A$2:$Z$101,_xlfn.XMATCH(V$31,'movie-row'!$A$1:$Z$1),0)</f>
        <v>0</v>
      </c>
      <c r="W133" s="18" cm="1">
        <f t="array" ref="W133">VLOOKUP($A133,'movie-row'!$A$2:$Z$101,_xlfn.XMATCH(W$31,'movie-row'!$A$1:$Z$1),0)</f>
        <v>0</v>
      </c>
      <c r="X133" s="18" cm="1">
        <f t="array" ref="X133">VLOOKUP($A133,'movie-row'!$A$2:$Z$101,_xlfn.XMATCH(X$31,'movie-row'!$A$1:$Z$1),0)</f>
        <v>0</v>
      </c>
      <c r="Y133" s="18" cm="1">
        <f t="array" ref="Y133">VLOOKUP($A133,'movie-row'!$A$2:$Z$101,_xlfn.XMATCH(Y$31,'movie-row'!$A$1:$Z$1),0)</f>
        <v>2</v>
      </c>
      <c r="Z133" s="18" cm="1">
        <f t="array" ref="Z133">VLOOKUP($A133,'movie-row'!$A$2:$Z$101,_xlfn.XMATCH(Z$31,'movie-row'!$A$1:$Z$1),0)</f>
        <v>0</v>
      </c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B133" s="34"/>
      <c r="BC133" s="18"/>
      <c r="BD133" s="18"/>
      <c r="BE133" s="18"/>
      <c r="BF133" s="18"/>
      <c r="BG133" s="27"/>
      <c r="BH133" s="18"/>
      <c r="BI133" s="18"/>
      <c r="BJ133" s="18"/>
      <c r="BK133" s="18"/>
      <c r="BL133" s="18"/>
      <c r="BM133" s="18"/>
      <c r="BN133" s="18"/>
      <c r="BO133" s="18"/>
      <c r="BP133" s="27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</row>
    <row r="134" spans="1:81">
      <c r="A134" s="5" t="str">
        <f t="shared" si="17"/>
        <v>134: O Brother Where Art Thou? (2000)</v>
      </c>
      <c r="B134" s="18" cm="1">
        <f t="array" ref="B134">VLOOKUP($A134,'movie-row'!$A$2:$Z$101,_xlfn.XMATCH(B$32,'movie-row'!$A$1:$Z$1),0)</f>
        <v>0</v>
      </c>
      <c r="C134" s="18" cm="1">
        <f t="array" ref="C134">VLOOKUP($A134,'movie-row'!$A$2:$Z$101,_xlfn.XMATCH(C$32,'movie-row'!$A$1:$Z$1),0)</f>
        <v>0</v>
      </c>
      <c r="D134" s="18" cm="1">
        <f t="array" ref="D134">VLOOKUP($A134,'movie-row'!$A$2:$Z$101,_xlfn.XMATCH(D$32,'movie-row'!$A$1:$Z$1),0)</f>
        <v>4.5</v>
      </c>
      <c r="E134" s="18" cm="1">
        <f t="array" ref="E134">VLOOKUP($A134,'movie-row'!$A$2:$Z$101,_xlfn.XMATCH(E$32,'movie-row'!$A$1:$Z$1),0)</f>
        <v>0</v>
      </c>
      <c r="F134" s="27" cm="1">
        <f t="array" ref="F134">VLOOKUP($A134,'movie-row'!$A$2:$Z$101,_xlfn.XMATCH(F$32,'movie-row'!$A$1:$Z$1),0)</f>
        <v>0</v>
      </c>
      <c r="G134" s="18" cm="1">
        <f t="array" ref="G134">VLOOKUP($A134,'movie-row'!$A$2:$Z$101,_xlfn.XMATCH(G$32,'movie-row'!$A$1:$Z$1),0)</f>
        <v>0</v>
      </c>
      <c r="H134" s="18" cm="1">
        <f t="array" ref="H134">VLOOKUP($A134,'movie-row'!$A$2:$Z$101,_xlfn.XMATCH(H$32,'movie-row'!$A$1:$Z$1),0)</f>
        <v>0</v>
      </c>
      <c r="I134" s="18" cm="1">
        <f t="array" ref="I134">VLOOKUP($A134,'movie-row'!$A$2:$Z$101,_xlfn.XMATCH(I$32,'movie-row'!$A$1:$Z$1),0)</f>
        <v>0</v>
      </c>
      <c r="J134" s="18" cm="1">
        <f t="array" ref="J134">VLOOKUP($A134,'movie-row'!$A$2:$Z$101,_xlfn.XMATCH(J$32,'movie-row'!$A$1:$Z$1),0)</f>
        <v>0</v>
      </c>
      <c r="K134" s="18" cm="1">
        <f t="array" ref="K134">VLOOKUP($A134,'movie-row'!$A$2:$Z$101,_xlfn.XMATCH(K$32,'movie-row'!$A$1:$Z$1),0)</f>
        <v>0</v>
      </c>
      <c r="L134" s="18" cm="1">
        <f t="array" ref="L134">VLOOKUP($A134,'movie-row'!$A$2:$Z$101,_xlfn.XMATCH(L$32,'movie-row'!$A$1:$Z$1),0)</f>
        <v>0</v>
      </c>
      <c r="M134" s="18" cm="1">
        <f t="array" ref="M134">VLOOKUP($A134,'movie-row'!$A$2:$Z$101,_xlfn.XMATCH(M$32,'movie-row'!$A$1:$Z$1),0)</f>
        <v>0</v>
      </c>
      <c r="N134" s="18" cm="1">
        <f t="array" ref="N134">VLOOKUP($A134,'movie-row'!$A$2:$Z$101,_xlfn.XMATCH(N$32,'movie-row'!$A$1:$Z$1),0)</f>
        <v>0</v>
      </c>
      <c r="O134" s="27" cm="1">
        <f t="array" ref="O134">VLOOKUP($A134,'movie-row'!$A$2:$Z$101,_xlfn.XMATCH(O$32,'movie-row'!$A$1:$Z$1),0)</f>
        <v>4</v>
      </c>
      <c r="P134" s="18" cm="1">
        <f t="array" ref="P134">VLOOKUP($A134,'movie-row'!$A$2:$Z$101,_xlfn.XMATCH(P$32,'movie-row'!$A$1:$Z$1),0)</f>
        <v>2</v>
      </c>
      <c r="Q134" s="18" cm="1">
        <f t="array" ref="Q134">VLOOKUP($A134,'movie-row'!$A$2:$Z$101,_xlfn.XMATCH(Q$32,'movie-row'!$A$1:$Z$1),0)</f>
        <v>0</v>
      </c>
      <c r="R134" s="18" cm="1">
        <f t="array" ref="R134">VLOOKUP($A134,'movie-row'!$A$2:$Z$101,_xlfn.XMATCH(R$32,'movie-row'!$A$1:$Z$1),0)</f>
        <v>0</v>
      </c>
      <c r="S134" s="18" cm="1">
        <f t="array" ref="S134">VLOOKUP($A134,'movie-row'!$A$2:$Z$101,_xlfn.XMATCH(S$32,'movie-row'!$A$1:$Z$1),0)</f>
        <v>0</v>
      </c>
      <c r="T134" s="18" cm="1">
        <f t="array" ref="T134">VLOOKUP($A134,'movie-row'!$A$2:$Z$101,_xlfn.XMATCH(T$32,'movie-row'!$A$1:$Z$1),0)</f>
        <v>0</v>
      </c>
      <c r="U134" s="18" cm="1">
        <f t="array" ref="U134">VLOOKUP($A134,'movie-row'!$A$2:$Z$101,_xlfn.XMATCH(U$32,'movie-row'!$A$1:$Z$1),0)</f>
        <v>0</v>
      </c>
      <c r="V134" s="18" cm="1">
        <f t="array" ref="V134">VLOOKUP($A134,'movie-row'!$A$2:$Z$101,_xlfn.XMATCH(V$32,'movie-row'!$A$1:$Z$1),0)</f>
        <v>0</v>
      </c>
      <c r="W134" s="18" cm="1">
        <f t="array" ref="W134">VLOOKUP($A134,'movie-row'!$A$2:$Z$101,_xlfn.XMATCH(W$32,'movie-row'!$A$1:$Z$1),0)</f>
        <v>0</v>
      </c>
      <c r="X134" s="18" cm="1">
        <f t="array" ref="X134">VLOOKUP($A134,'movie-row'!$A$2:$Z$101,_xlfn.XMATCH(X$32,'movie-row'!$A$1:$Z$1),0)</f>
        <v>0</v>
      </c>
      <c r="Y134" s="18" cm="1">
        <f t="array" ref="Y134">VLOOKUP($A134,'movie-row'!$A$2:$Z$101,_xlfn.XMATCH(Y$32,'movie-row'!$A$1:$Z$1),0)</f>
        <v>0</v>
      </c>
      <c r="Z134" s="18" cm="1">
        <f t="array" ref="Z134">VLOOKUP($A134,'movie-row'!$A$2:$Z$101,_xlfn.XMATCH(Z$32,'movie-row'!$A$1:$Z$1),0)</f>
        <v>0</v>
      </c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B134" s="34"/>
      <c r="BC134" s="18"/>
      <c r="BD134" s="18"/>
      <c r="BE134" s="18"/>
      <c r="BF134" s="18"/>
      <c r="BG134" s="27"/>
      <c r="BH134" s="18"/>
      <c r="BI134" s="18"/>
      <c r="BJ134" s="18"/>
      <c r="BK134" s="18"/>
      <c r="BL134" s="18"/>
      <c r="BM134" s="18"/>
      <c r="BN134" s="18"/>
      <c r="BO134" s="18"/>
      <c r="BP134" s="27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</row>
    <row r="135" spans="1:81">
      <c r="A135" s="5" t="str">
        <f t="shared" si="17"/>
        <v>134: O Brother Where Art Thou? (2000)</v>
      </c>
      <c r="B135" s="18" cm="1">
        <f t="array" ref="B135">VLOOKUP($A135,'movie-row'!$A$2:$Z$101,_xlfn.XMATCH(B$33,'movie-row'!$A$1:$Z$1),0)</f>
        <v>0</v>
      </c>
      <c r="C135" s="18" cm="1">
        <f t="array" ref="C135">VLOOKUP($A135,'movie-row'!$A$2:$Z$101,_xlfn.XMATCH(C$33,'movie-row'!$A$1:$Z$1),0)</f>
        <v>0</v>
      </c>
      <c r="D135" s="18" cm="1">
        <f t="array" ref="D135">VLOOKUP($A135,'movie-row'!$A$2:$Z$101,_xlfn.XMATCH(D$33,'movie-row'!$A$1:$Z$1),0)</f>
        <v>0</v>
      </c>
      <c r="E135" s="18" cm="1">
        <f t="array" ref="E135">VLOOKUP($A135,'movie-row'!$A$2:$Z$101,_xlfn.XMATCH(E$33,'movie-row'!$A$1:$Z$1),0)</f>
        <v>4</v>
      </c>
      <c r="F135" s="27" cm="1">
        <f t="array" ref="F135">VLOOKUP($A135,'movie-row'!$A$2:$Z$101,_xlfn.XMATCH(F$33,'movie-row'!$A$1:$Z$1),0)</f>
        <v>0</v>
      </c>
      <c r="G135" s="18" cm="1">
        <f t="array" ref="G135">VLOOKUP($A135,'movie-row'!$A$2:$Z$101,_xlfn.XMATCH(G$33,'movie-row'!$A$1:$Z$1),0)</f>
        <v>0</v>
      </c>
      <c r="H135" s="18" cm="1">
        <f t="array" ref="H135">VLOOKUP($A135,'movie-row'!$A$2:$Z$101,_xlfn.XMATCH(H$33,'movie-row'!$A$1:$Z$1),0)</f>
        <v>0</v>
      </c>
      <c r="I135" s="18" cm="1">
        <f t="array" ref="I135">VLOOKUP($A135,'movie-row'!$A$2:$Z$101,_xlfn.XMATCH(I$33,'movie-row'!$A$1:$Z$1),0)</f>
        <v>0</v>
      </c>
      <c r="J135" s="18" cm="1">
        <f t="array" ref="J135">VLOOKUP($A135,'movie-row'!$A$2:$Z$101,_xlfn.XMATCH(J$33,'movie-row'!$A$1:$Z$1),0)</f>
        <v>0</v>
      </c>
      <c r="K135" s="18" cm="1">
        <f t="array" ref="K135">VLOOKUP($A135,'movie-row'!$A$2:$Z$101,_xlfn.XMATCH(K$33,'movie-row'!$A$1:$Z$1),0)</f>
        <v>0</v>
      </c>
      <c r="L135" s="18" cm="1">
        <f t="array" ref="L135">VLOOKUP($A135,'movie-row'!$A$2:$Z$101,_xlfn.XMATCH(L$33,'movie-row'!$A$1:$Z$1),0)</f>
        <v>0</v>
      </c>
      <c r="M135" s="18" cm="1">
        <f t="array" ref="M135">VLOOKUP($A135,'movie-row'!$A$2:$Z$101,_xlfn.XMATCH(M$33,'movie-row'!$A$1:$Z$1),0)</f>
        <v>0</v>
      </c>
      <c r="N135" s="18" cm="1">
        <f t="array" ref="N135">VLOOKUP($A135,'movie-row'!$A$2:$Z$101,_xlfn.XMATCH(N$33,'movie-row'!$A$1:$Z$1),0)</f>
        <v>0</v>
      </c>
      <c r="O135" s="27" cm="1">
        <f t="array" ref="O135">VLOOKUP($A135,'movie-row'!$A$2:$Z$101,_xlfn.XMATCH(O$33,'movie-row'!$A$1:$Z$1),0)</f>
        <v>0</v>
      </c>
      <c r="P135" s="18" cm="1">
        <f t="array" ref="P135">VLOOKUP($A135,'movie-row'!$A$2:$Z$101,_xlfn.XMATCH(P$33,'movie-row'!$A$1:$Z$1),0)</f>
        <v>2.5</v>
      </c>
      <c r="Q135" s="18" cm="1">
        <f t="array" ref="Q135">VLOOKUP($A135,'movie-row'!$A$2:$Z$101,_xlfn.XMATCH(Q$33,'movie-row'!$A$1:$Z$1),0)</f>
        <v>0</v>
      </c>
      <c r="R135" s="18" cm="1">
        <f t="array" ref="R135">VLOOKUP($A135,'movie-row'!$A$2:$Z$101,_xlfn.XMATCH(R$33,'movie-row'!$A$1:$Z$1),0)</f>
        <v>0</v>
      </c>
      <c r="S135" s="18" cm="1">
        <f t="array" ref="S135">VLOOKUP($A135,'movie-row'!$A$2:$Z$101,_xlfn.XMATCH(S$33,'movie-row'!$A$1:$Z$1),0)</f>
        <v>0</v>
      </c>
      <c r="T135" s="18" cm="1">
        <f t="array" ref="T135">VLOOKUP($A135,'movie-row'!$A$2:$Z$101,_xlfn.XMATCH(T$33,'movie-row'!$A$1:$Z$1),0)</f>
        <v>2</v>
      </c>
      <c r="U135" s="18" cm="1">
        <f t="array" ref="U135">VLOOKUP($A135,'movie-row'!$A$2:$Z$101,_xlfn.XMATCH(U$33,'movie-row'!$A$1:$Z$1),0)</f>
        <v>0</v>
      </c>
      <c r="V135" s="18" cm="1">
        <f t="array" ref="V135">VLOOKUP($A135,'movie-row'!$A$2:$Z$101,_xlfn.XMATCH(V$33,'movie-row'!$A$1:$Z$1),0)</f>
        <v>0</v>
      </c>
      <c r="W135" s="18" cm="1">
        <f t="array" ref="W135">VLOOKUP($A135,'movie-row'!$A$2:$Z$101,_xlfn.XMATCH(W$33,'movie-row'!$A$1:$Z$1),0)</f>
        <v>0</v>
      </c>
      <c r="X135" s="18" cm="1">
        <f t="array" ref="X135">VLOOKUP($A135,'movie-row'!$A$2:$Z$101,_xlfn.XMATCH(X$33,'movie-row'!$A$1:$Z$1),0)</f>
        <v>0</v>
      </c>
      <c r="Y135" s="18" cm="1">
        <f t="array" ref="Y135">VLOOKUP($A135,'movie-row'!$A$2:$Z$101,_xlfn.XMATCH(Y$33,'movie-row'!$A$1:$Z$1),0)</f>
        <v>4.5</v>
      </c>
      <c r="Z135" s="18" cm="1">
        <f t="array" ref="Z135">VLOOKUP($A135,'movie-row'!$A$2:$Z$101,_xlfn.XMATCH(Z$33,'movie-row'!$A$1:$Z$1),0)</f>
        <v>0</v>
      </c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B135" s="34"/>
      <c r="BC135" s="18"/>
      <c r="BD135" s="18"/>
      <c r="BE135" s="18"/>
      <c r="BF135" s="18"/>
      <c r="BG135" s="27"/>
      <c r="BH135" s="18"/>
      <c r="BI135" s="18"/>
      <c r="BJ135" s="18"/>
      <c r="BK135" s="18"/>
      <c r="BL135" s="18"/>
      <c r="BM135" s="18"/>
      <c r="BN135" s="18"/>
      <c r="BO135" s="18"/>
      <c r="BP135" s="27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</row>
    <row r="136" spans="1:81">
      <c r="A136" s="20" t="s">
        <v>18</v>
      </c>
      <c r="B136" s="18" cm="1">
        <f t="array" ref="B136">VLOOKUP($A136,'movie-row'!$A$2:$Z$101,_xlfn.XMATCH(B$29,'movie-row'!$A$1:$Z$1),0)</f>
        <v>4.5</v>
      </c>
      <c r="C136" s="18" cm="1">
        <f t="array" ref="C136">VLOOKUP($A136,'movie-row'!$A$2:$Z$101,_xlfn.XMATCH(C$29,'movie-row'!$A$1:$Z$1),0)</f>
        <v>4.5</v>
      </c>
      <c r="D136" s="18" cm="1">
        <f t="array" ref="D136">VLOOKUP($A136,'movie-row'!$A$2:$Z$101,_xlfn.XMATCH(D$29,'movie-row'!$A$1:$Z$1),0)</f>
        <v>4</v>
      </c>
      <c r="E136" s="18" cm="1">
        <f t="array" ref="E136">VLOOKUP($A136,'movie-row'!$A$2:$Z$101,_xlfn.XMATCH(E$29,'movie-row'!$A$1:$Z$1),0)</f>
        <v>0</v>
      </c>
      <c r="F136" s="27" cm="1">
        <f t="array" ref="F136">VLOOKUP($A136,'movie-row'!$A$2:$Z$101,_xlfn.XMATCH(F$29,'movie-row'!$A$1:$Z$1),0)</f>
        <v>0</v>
      </c>
      <c r="G136" s="18" cm="1">
        <f t="array" ref="G136">VLOOKUP($A136,'movie-row'!$A$2:$Z$101,_xlfn.XMATCH(G$29,'movie-row'!$A$1:$Z$1),0)</f>
        <v>4.5</v>
      </c>
      <c r="H136" s="18" cm="1">
        <f t="array" ref="H136">VLOOKUP($A136,'movie-row'!$A$2:$Z$101,_xlfn.XMATCH(H$29,'movie-row'!$A$1:$Z$1),0)</f>
        <v>0</v>
      </c>
      <c r="I136" s="18" cm="1">
        <f t="array" ref="I136">VLOOKUP($A136,'movie-row'!$A$2:$Z$101,_xlfn.XMATCH(I$29,'movie-row'!$A$1:$Z$1),0)</f>
        <v>0</v>
      </c>
      <c r="J136" s="18" cm="1">
        <f t="array" ref="J136">VLOOKUP($A136,'movie-row'!$A$2:$Z$101,_xlfn.XMATCH(J$29,'movie-row'!$A$1:$Z$1),0)</f>
        <v>0</v>
      </c>
      <c r="K136" s="18" cm="1">
        <f t="array" ref="K136">VLOOKUP($A136,'movie-row'!$A$2:$Z$101,_xlfn.XMATCH(K$29,'movie-row'!$A$1:$Z$1),0)</f>
        <v>0</v>
      </c>
      <c r="L136" s="18" cm="1">
        <f t="array" ref="L136">VLOOKUP($A136,'movie-row'!$A$2:$Z$101,_xlfn.XMATCH(L$29,'movie-row'!$A$1:$Z$1),0)</f>
        <v>2.5</v>
      </c>
      <c r="M136" s="18" cm="1">
        <f t="array" ref="M136">VLOOKUP($A136,'movie-row'!$A$2:$Z$101,_xlfn.XMATCH(M$29,'movie-row'!$A$1:$Z$1),0)</f>
        <v>0</v>
      </c>
      <c r="N136" s="18" cm="1">
        <f t="array" ref="N136">VLOOKUP($A136,'movie-row'!$A$2:$Z$101,_xlfn.XMATCH(N$29,'movie-row'!$A$1:$Z$1),0)</f>
        <v>2.5</v>
      </c>
      <c r="O136" s="27" cm="1">
        <f t="array" ref="O136">VLOOKUP($A136,'movie-row'!$A$2:$Z$101,_xlfn.XMATCH(O$29,'movie-row'!$A$1:$Z$1),0)</f>
        <v>0</v>
      </c>
      <c r="P136" s="18" cm="1">
        <f t="array" ref="P136">VLOOKUP($A136,'movie-row'!$A$2:$Z$101,_xlfn.XMATCH(P$29,'movie-row'!$A$1:$Z$1),0)</f>
        <v>3</v>
      </c>
      <c r="Q136" s="18" cm="1">
        <f t="array" ref="Q136">VLOOKUP($A136,'movie-row'!$A$2:$Z$101,_xlfn.XMATCH(Q$29,'movie-row'!$A$1:$Z$1),0)</f>
        <v>0</v>
      </c>
      <c r="R136" s="18" cm="1">
        <f t="array" ref="R136">VLOOKUP($A136,'movie-row'!$A$2:$Z$101,_xlfn.XMATCH(R$29,'movie-row'!$A$1:$Z$1),0)</f>
        <v>0</v>
      </c>
      <c r="S136" s="18" cm="1">
        <f t="array" ref="S136">VLOOKUP($A136,'movie-row'!$A$2:$Z$101,_xlfn.XMATCH(S$29,'movie-row'!$A$1:$Z$1),0)</f>
        <v>0</v>
      </c>
      <c r="T136" s="18" cm="1">
        <f t="array" ref="T136">VLOOKUP($A136,'movie-row'!$A$2:$Z$101,_xlfn.XMATCH(T$29,'movie-row'!$A$1:$Z$1),0)</f>
        <v>0</v>
      </c>
      <c r="U136" s="18" cm="1">
        <f t="array" ref="U136">VLOOKUP($A136,'movie-row'!$A$2:$Z$101,_xlfn.XMATCH(U$29,'movie-row'!$A$1:$Z$1),0)</f>
        <v>4</v>
      </c>
      <c r="V136" s="18" cm="1">
        <f t="array" ref="V136">VLOOKUP($A136,'movie-row'!$A$2:$Z$101,_xlfn.XMATCH(V$29,'movie-row'!$A$1:$Z$1),0)</f>
        <v>3.5</v>
      </c>
      <c r="W136" s="18" cm="1">
        <f t="array" ref="W136">VLOOKUP($A136,'movie-row'!$A$2:$Z$101,_xlfn.XMATCH(W$29,'movie-row'!$A$1:$Z$1),0)</f>
        <v>0</v>
      </c>
      <c r="X136" s="18" cm="1">
        <f t="array" ref="X136">VLOOKUP($A136,'movie-row'!$A$2:$Z$101,_xlfn.XMATCH(X$29,'movie-row'!$A$1:$Z$1),0)</f>
        <v>4.5</v>
      </c>
      <c r="Y136" s="18" cm="1">
        <f t="array" ref="Y136">VLOOKUP($A136,'movie-row'!$A$2:$Z$101,_xlfn.XMATCH(Y$29,'movie-row'!$A$1:$Z$1),0)</f>
        <v>0</v>
      </c>
      <c r="Z136" s="18" cm="1">
        <f t="array" ref="Z136">VLOOKUP($A136,'movie-row'!$A$2:$Z$101,_xlfn.XMATCH(Z$29,'movie-row'!$A$1:$Z$1),0)</f>
        <v>0</v>
      </c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B136" s="34"/>
      <c r="BC136" s="18"/>
      <c r="BD136" s="18"/>
      <c r="BE136" s="18"/>
      <c r="BF136" s="18"/>
      <c r="BG136" s="27"/>
      <c r="BH136" s="18"/>
      <c r="BI136" s="18"/>
      <c r="BJ136" s="18"/>
      <c r="BK136" s="18"/>
      <c r="BL136" s="18"/>
      <c r="BM136" s="18"/>
      <c r="BN136" s="18"/>
      <c r="BO136" s="18"/>
      <c r="BP136" s="27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</row>
    <row r="137" spans="1:81">
      <c r="A137" s="5" t="str">
        <f t="shared" ref="A137:A140" si="18">A136</f>
        <v>141: Donnie Darko (2001)</v>
      </c>
      <c r="B137" s="18" cm="1">
        <f t="array" ref="B137">VLOOKUP($A137,'movie-row'!$A$2:$Z$101,_xlfn.XMATCH(B$30,'movie-row'!$A$1:$Z$1),0)</f>
        <v>0</v>
      </c>
      <c r="C137" s="18" cm="1">
        <f t="array" ref="C137">VLOOKUP($A137,'movie-row'!$A$2:$Z$101,_xlfn.XMATCH(C$30,'movie-row'!$A$1:$Z$1),0)</f>
        <v>0</v>
      </c>
      <c r="D137" s="18" cm="1">
        <f t="array" ref="D137">VLOOKUP($A137,'movie-row'!$A$2:$Z$101,_xlfn.XMATCH(D$30,'movie-row'!$A$1:$Z$1),0)</f>
        <v>3.5</v>
      </c>
      <c r="E137" s="18" cm="1">
        <f t="array" ref="E137">VLOOKUP($A137,'movie-row'!$A$2:$Z$101,_xlfn.XMATCH(E$30,'movie-row'!$A$1:$Z$1),0)</f>
        <v>0</v>
      </c>
      <c r="F137" s="27" cm="1">
        <f t="array" ref="F137">VLOOKUP($A137,'movie-row'!$A$2:$Z$101,_xlfn.XMATCH(F$30,'movie-row'!$A$1:$Z$1),0)</f>
        <v>4</v>
      </c>
      <c r="G137" s="18" cm="1">
        <f t="array" ref="G137">VLOOKUP($A137,'movie-row'!$A$2:$Z$101,_xlfn.XMATCH(G$30,'movie-row'!$A$1:$Z$1),0)</f>
        <v>0</v>
      </c>
      <c r="H137" s="18" cm="1">
        <f t="array" ref="H137">VLOOKUP($A137,'movie-row'!$A$2:$Z$101,_xlfn.XMATCH(H$30,'movie-row'!$A$1:$Z$1),0)</f>
        <v>0</v>
      </c>
      <c r="I137" s="18" cm="1">
        <f t="array" ref="I137">VLOOKUP($A137,'movie-row'!$A$2:$Z$101,_xlfn.XMATCH(I$30,'movie-row'!$A$1:$Z$1),0)</f>
        <v>0</v>
      </c>
      <c r="J137" s="18" cm="1">
        <f t="array" ref="J137">VLOOKUP($A137,'movie-row'!$A$2:$Z$101,_xlfn.XMATCH(J$30,'movie-row'!$A$1:$Z$1),0)</f>
        <v>4.5</v>
      </c>
      <c r="K137" s="18" cm="1">
        <f t="array" ref="K137">VLOOKUP($A137,'movie-row'!$A$2:$Z$101,_xlfn.XMATCH(K$30,'movie-row'!$A$1:$Z$1),0)</f>
        <v>4.5</v>
      </c>
      <c r="L137" s="18" cm="1">
        <f t="array" ref="L137">VLOOKUP($A137,'movie-row'!$A$2:$Z$101,_xlfn.XMATCH(L$30,'movie-row'!$A$1:$Z$1),0)</f>
        <v>0</v>
      </c>
      <c r="M137" s="18" cm="1">
        <f t="array" ref="M137">VLOOKUP($A137,'movie-row'!$A$2:$Z$101,_xlfn.XMATCH(M$30,'movie-row'!$A$1:$Z$1),0)</f>
        <v>4</v>
      </c>
      <c r="N137" s="18" cm="1">
        <f t="array" ref="N137">VLOOKUP($A137,'movie-row'!$A$2:$Z$101,_xlfn.XMATCH(N$30,'movie-row'!$A$1:$Z$1),0)</f>
        <v>0</v>
      </c>
      <c r="O137" s="27" cm="1">
        <f t="array" ref="O137">VLOOKUP($A137,'movie-row'!$A$2:$Z$101,_xlfn.XMATCH(O$30,'movie-row'!$A$1:$Z$1),0)</f>
        <v>3</v>
      </c>
      <c r="P137" s="18" cm="1">
        <f t="array" ref="P137">VLOOKUP($A137,'movie-row'!$A$2:$Z$101,_xlfn.XMATCH(P$30,'movie-row'!$A$1:$Z$1),0)</f>
        <v>0</v>
      </c>
      <c r="Q137" s="18" cm="1">
        <f t="array" ref="Q137">VLOOKUP($A137,'movie-row'!$A$2:$Z$101,_xlfn.XMATCH(Q$30,'movie-row'!$A$1:$Z$1),0)</f>
        <v>3</v>
      </c>
      <c r="R137" s="18" cm="1">
        <f t="array" ref="R137">VLOOKUP($A137,'movie-row'!$A$2:$Z$101,_xlfn.XMATCH(R$30,'movie-row'!$A$1:$Z$1),0)</f>
        <v>0</v>
      </c>
      <c r="S137" s="18" cm="1">
        <f t="array" ref="S137">VLOOKUP($A137,'movie-row'!$A$2:$Z$101,_xlfn.XMATCH(S$30,'movie-row'!$A$1:$Z$1),0)</f>
        <v>0</v>
      </c>
      <c r="T137" s="18" cm="1">
        <f t="array" ref="T137">VLOOKUP($A137,'movie-row'!$A$2:$Z$101,_xlfn.XMATCH(T$30,'movie-row'!$A$1:$Z$1),0)</f>
        <v>4.5</v>
      </c>
      <c r="U137" s="18" cm="1">
        <f t="array" ref="U137">VLOOKUP($A137,'movie-row'!$A$2:$Z$101,_xlfn.XMATCH(U$30,'movie-row'!$A$1:$Z$1),0)</f>
        <v>0</v>
      </c>
      <c r="V137" s="18" cm="1">
        <f t="array" ref="V137">VLOOKUP($A137,'movie-row'!$A$2:$Z$101,_xlfn.XMATCH(V$30,'movie-row'!$A$1:$Z$1),0)</f>
        <v>4.5</v>
      </c>
      <c r="W137" s="18" cm="1">
        <f t="array" ref="W137">VLOOKUP($A137,'movie-row'!$A$2:$Z$101,_xlfn.XMATCH(W$30,'movie-row'!$A$1:$Z$1),0)</f>
        <v>0</v>
      </c>
      <c r="X137" s="18" cm="1">
        <f t="array" ref="X137">VLOOKUP($A137,'movie-row'!$A$2:$Z$101,_xlfn.XMATCH(X$30,'movie-row'!$A$1:$Z$1),0)</f>
        <v>4</v>
      </c>
      <c r="Y137" s="18" cm="1">
        <f t="array" ref="Y137">VLOOKUP($A137,'movie-row'!$A$2:$Z$101,_xlfn.XMATCH(Y$30,'movie-row'!$A$1:$Z$1),0)</f>
        <v>0</v>
      </c>
      <c r="Z137" s="18" cm="1">
        <f t="array" ref="Z137">VLOOKUP($A137,'movie-row'!$A$2:$Z$101,_xlfn.XMATCH(Z$30,'movie-row'!$A$1:$Z$1),0)</f>
        <v>3</v>
      </c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B137" s="34"/>
      <c r="BC137" s="18"/>
      <c r="BD137" s="18"/>
      <c r="BE137" s="18"/>
      <c r="BF137" s="18"/>
      <c r="BG137" s="27"/>
      <c r="BH137" s="18"/>
      <c r="BI137" s="18"/>
      <c r="BJ137" s="18"/>
      <c r="BK137" s="18"/>
      <c r="BL137" s="18"/>
      <c r="BM137" s="18"/>
      <c r="BN137" s="18"/>
      <c r="BO137" s="18"/>
      <c r="BP137" s="27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</row>
    <row r="138" spans="1:81">
      <c r="A138" s="5" t="str">
        <f t="shared" si="18"/>
        <v>141: Donnie Darko (2001)</v>
      </c>
      <c r="B138" s="18" cm="1">
        <f t="array" ref="B138">VLOOKUP($A138,'movie-row'!$A$2:$Z$101,_xlfn.XMATCH(B$31,'movie-row'!$A$1:$Z$1),0)</f>
        <v>3.5</v>
      </c>
      <c r="C138" s="18" cm="1">
        <f t="array" ref="C138">VLOOKUP($A138,'movie-row'!$A$2:$Z$101,_xlfn.XMATCH(C$31,'movie-row'!$A$1:$Z$1),0)</f>
        <v>0</v>
      </c>
      <c r="D138" s="18" cm="1">
        <f t="array" ref="D138">VLOOKUP($A138,'movie-row'!$A$2:$Z$101,_xlfn.XMATCH(D$31,'movie-row'!$A$1:$Z$1),0)</f>
        <v>2.5</v>
      </c>
      <c r="E138" s="18" cm="1">
        <f t="array" ref="E138">VLOOKUP($A138,'movie-row'!$A$2:$Z$101,_xlfn.XMATCH(E$31,'movie-row'!$A$1:$Z$1),0)</f>
        <v>0</v>
      </c>
      <c r="F138" s="27" cm="1">
        <f t="array" ref="F138">VLOOKUP($A138,'movie-row'!$A$2:$Z$101,_xlfn.XMATCH(F$31,'movie-row'!$A$1:$Z$1),0)</f>
        <v>2</v>
      </c>
      <c r="G138" s="18" cm="1">
        <f t="array" ref="G138">VLOOKUP($A138,'movie-row'!$A$2:$Z$101,_xlfn.XMATCH(G$31,'movie-row'!$A$1:$Z$1),0)</f>
        <v>0</v>
      </c>
      <c r="H138" s="18" cm="1">
        <f t="array" ref="H138">VLOOKUP($A138,'movie-row'!$A$2:$Z$101,_xlfn.XMATCH(H$31,'movie-row'!$A$1:$Z$1),0)</f>
        <v>4.5</v>
      </c>
      <c r="I138" s="18" cm="1">
        <f t="array" ref="I138">VLOOKUP($A138,'movie-row'!$A$2:$Z$101,_xlfn.XMATCH(I$31,'movie-row'!$A$1:$Z$1),0)</f>
        <v>0</v>
      </c>
      <c r="J138" s="18" cm="1">
        <f t="array" ref="J138">VLOOKUP($A138,'movie-row'!$A$2:$Z$101,_xlfn.XMATCH(J$31,'movie-row'!$A$1:$Z$1),0)</f>
        <v>2.5</v>
      </c>
      <c r="K138" s="18" cm="1">
        <f t="array" ref="K138">VLOOKUP($A138,'movie-row'!$A$2:$Z$101,_xlfn.XMATCH(K$31,'movie-row'!$A$1:$Z$1),0)</f>
        <v>4.5</v>
      </c>
      <c r="L138" s="18" cm="1">
        <f t="array" ref="L138">VLOOKUP($A138,'movie-row'!$A$2:$Z$101,_xlfn.XMATCH(L$31,'movie-row'!$A$1:$Z$1),0)</f>
        <v>4.5</v>
      </c>
      <c r="M138" s="18" cm="1">
        <f t="array" ref="M138">VLOOKUP($A138,'movie-row'!$A$2:$Z$101,_xlfn.XMATCH(M$31,'movie-row'!$A$1:$Z$1),0)</f>
        <v>0</v>
      </c>
      <c r="N138" s="18" cm="1">
        <f t="array" ref="N138">VLOOKUP($A138,'movie-row'!$A$2:$Z$101,_xlfn.XMATCH(N$31,'movie-row'!$A$1:$Z$1),0)</f>
        <v>4.5</v>
      </c>
      <c r="O138" s="27" cm="1">
        <f t="array" ref="O138">VLOOKUP($A138,'movie-row'!$A$2:$Z$101,_xlfn.XMATCH(O$31,'movie-row'!$A$1:$Z$1),0)</f>
        <v>2.5</v>
      </c>
      <c r="P138" s="18" cm="1">
        <f t="array" ref="P138">VLOOKUP($A138,'movie-row'!$A$2:$Z$101,_xlfn.XMATCH(P$31,'movie-row'!$A$1:$Z$1),0)</f>
        <v>4.5</v>
      </c>
      <c r="Q138" s="18" cm="1">
        <f t="array" ref="Q138">VLOOKUP($A138,'movie-row'!$A$2:$Z$101,_xlfn.XMATCH(Q$31,'movie-row'!$A$1:$Z$1),0)</f>
        <v>4.5</v>
      </c>
      <c r="R138" s="18" cm="1">
        <f t="array" ref="R138">VLOOKUP($A138,'movie-row'!$A$2:$Z$101,_xlfn.XMATCH(R$31,'movie-row'!$A$1:$Z$1),0)</f>
        <v>0</v>
      </c>
      <c r="S138" s="18" cm="1">
        <f t="array" ref="S138">VLOOKUP($A138,'movie-row'!$A$2:$Z$101,_xlfn.XMATCH(S$31,'movie-row'!$A$1:$Z$1),0)</f>
        <v>3</v>
      </c>
      <c r="T138" s="18" cm="1">
        <f t="array" ref="T138">VLOOKUP($A138,'movie-row'!$A$2:$Z$101,_xlfn.XMATCH(T$31,'movie-row'!$A$1:$Z$1),0)</f>
        <v>0</v>
      </c>
      <c r="U138" s="18" cm="1">
        <f t="array" ref="U138">VLOOKUP($A138,'movie-row'!$A$2:$Z$101,_xlfn.XMATCH(U$31,'movie-row'!$A$1:$Z$1),0)</f>
        <v>4.5</v>
      </c>
      <c r="V138" s="18" cm="1">
        <f t="array" ref="V138">VLOOKUP($A138,'movie-row'!$A$2:$Z$101,_xlfn.XMATCH(V$31,'movie-row'!$A$1:$Z$1),0)</f>
        <v>0</v>
      </c>
      <c r="W138" s="18" cm="1">
        <f t="array" ref="W138">VLOOKUP($A138,'movie-row'!$A$2:$Z$101,_xlfn.XMATCH(W$31,'movie-row'!$A$1:$Z$1),0)</f>
        <v>0</v>
      </c>
      <c r="X138" s="18" cm="1">
        <f t="array" ref="X138">VLOOKUP($A138,'movie-row'!$A$2:$Z$101,_xlfn.XMATCH(X$31,'movie-row'!$A$1:$Z$1),0)</f>
        <v>0</v>
      </c>
      <c r="Y138" s="18" cm="1">
        <f t="array" ref="Y138">VLOOKUP($A138,'movie-row'!$A$2:$Z$101,_xlfn.XMATCH(Y$31,'movie-row'!$A$1:$Z$1),0)</f>
        <v>2</v>
      </c>
      <c r="Z138" s="18" cm="1">
        <f t="array" ref="Z138">VLOOKUP($A138,'movie-row'!$A$2:$Z$101,_xlfn.XMATCH(Z$31,'movie-row'!$A$1:$Z$1),0)</f>
        <v>0</v>
      </c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B138" s="34"/>
      <c r="BC138" s="18"/>
      <c r="BD138" s="18"/>
      <c r="BE138" s="18"/>
      <c r="BF138" s="18"/>
      <c r="BG138" s="27"/>
      <c r="BH138" s="18"/>
      <c r="BI138" s="18"/>
      <c r="BJ138" s="18"/>
      <c r="BK138" s="18"/>
      <c r="BL138" s="18"/>
      <c r="BM138" s="18"/>
      <c r="BN138" s="18"/>
      <c r="BO138" s="18"/>
      <c r="BP138" s="27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</row>
    <row r="139" spans="1:81">
      <c r="A139" s="5" t="str">
        <f t="shared" si="18"/>
        <v>141: Donnie Darko (2001)</v>
      </c>
      <c r="B139" s="18" cm="1">
        <f t="array" ref="B139">VLOOKUP($A139,'movie-row'!$A$2:$Z$101,_xlfn.XMATCH(B$32,'movie-row'!$A$1:$Z$1),0)</f>
        <v>2.5</v>
      </c>
      <c r="C139" s="18" cm="1">
        <f t="array" ref="C139">VLOOKUP($A139,'movie-row'!$A$2:$Z$101,_xlfn.XMATCH(C$32,'movie-row'!$A$1:$Z$1),0)</f>
        <v>3</v>
      </c>
      <c r="D139" s="18" cm="1">
        <f t="array" ref="D139">VLOOKUP($A139,'movie-row'!$A$2:$Z$101,_xlfn.XMATCH(D$32,'movie-row'!$A$1:$Z$1),0)</f>
        <v>0</v>
      </c>
      <c r="E139" s="18" cm="1">
        <f t="array" ref="E139">VLOOKUP($A139,'movie-row'!$A$2:$Z$101,_xlfn.XMATCH(E$32,'movie-row'!$A$1:$Z$1),0)</f>
        <v>0</v>
      </c>
      <c r="F139" s="27" cm="1">
        <f t="array" ref="F139">VLOOKUP($A139,'movie-row'!$A$2:$Z$101,_xlfn.XMATCH(F$32,'movie-row'!$A$1:$Z$1),0)</f>
        <v>0</v>
      </c>
      <c r="G139" s="18" cm="1">
        <f t="array" ref="G139">VLOOKUP($A139,'movie-row'!$A$2:$Z$101,_xlfn.XMATCH(G$32,'movie-row'!$A$1:$Z$1),0)</f>
        <v>3.5</v>
      </c>
      <c r="H139" s="18" cm="1">
        <f t="array" ref="H139">VLOOKUP($A139,'movie-row'!$A$2:$Z$101,_xlfn.XMATCH(H$32,'movie-row'!$A$1:$Z$1),0)</f>
        <v>3</v>
      </c>
      <c r="I139" s="18" cm="1">
        <f t="array" ref="I139">VLOOKUP($A139,'movie-row'!$A$2:$Z$101,_xlfn.XMATCH(I$32,'movie-row'!$A$1:$Z$1),0)</f>
        <v>0</v>
      </c>
      <c r="J139" s="18" cm="1">
        <f t="array" ref="J139">VLOOKUP($A139,'movie-row'!$A$2:$Z$101,_xlfn.XMATCH(J$32,'movie-row'!$A$1:$Z$1),0)</f>
        <v>0</v>
      </c>
      <c r="K139" s="18" cm="1">
        <f t="array" ref="K139">VLOOKUP($A139,'movie-row'!$A$2:$Z$101,_xlfn.XMATCH(K$32,'movie-row'!$A$1:$Z$1),0)</f>
        <v>0</v>
      </c>
      <c r="L139" s="18" cm="1">
        <f t="array" ref="L139">VLOOKUP($A139,'movie-row'!$A$2:$Z$101,_xlfn.XMATCH(L$32,'movie-row'!$A$1:$Z$1),0)</f>
        <v>0</v>
      </c>
      <c r="M139" s="18" cm="1">
        <f t="array" ref="M139">VLOOKUP($A139,'movie-row'!$A$2:$Z$101,_xlfn.XMATCH(M$32,'movie-row'!$A$1:$Z$1),0)</f>
        <v>0</v>
      </c>
      <c r="N139" s="18" cm="1">
        <f t="array" ref="N139">VLOOKUP($A139,'movie-row'!$A$2:$Z$101,_xlfn.XMATCH(N$32,'movie-row'!$A$1:$Z$1),0)</f>
        <v>0</v>
      </c>
      <c r="O139" s="27" cm="1">
        <f t="array" ref="O139">VLOOKUP($A139,'movie-row'!$A$2:$Z$101,_xlfn.XMATCH(O$32,'movie-row'!$A$1:$Z$1),0)</f>
        <v>4.5</v>
      </c>
      <c r="P139" s="18" cm="1">
        <f t="array" ref="P139">VLOOKUP($A139,'movie-row'!$A$2:$Z$101,_xlfn.XMATCH(P$32,'movie-row'!$A$1:$Z$1),0)</f>
        <v>2</v>
      </c>
      <c r="Q139" s="18" cm="1">
        <f t="array" ref="Q139">VLOOKUP($A139,'movie-row'!$A$2:$Z$101,_xlfn.XMATCH(Q$32,'movie-row'!$A$1:$Z$1),0)</f>
        <v>4</v>
      </c>
      <c r="R139" s="18" cm="1">
        <f t="array" ref="R139">VLOOKUP($A139,'movie-row'!$A$2:$Z$101,_xlfn.XMATCH(R$32,'movie-row'!$A$1:$Z$1),0)</f>
        <v>2.5</v>
      </c>
      <c r="S139" s="18" cm="1">
        <f t="array" ref="S139">VLOOKUP($A139,'movie-row'!$A$2:$Z$101,_xlfn.XMATCH(S$32,'movie-row'!$A$1:$Z$1),0)</f>
        <v>4.5</v>
      </c>
      <c r="T139" s="18" cm="1">
        <f t="array" ref="T139">VLOOKUP($A139,'movie-row'!$A$2:$Z$101,_xlfn.XMATCH(T$32,'movie-row'!$A$1:$Z$1),0)</f>
        <v>4</v>
      </c>
      <c r="U139" s="18" cm="1">
        <f t="array" ref="U139">VLOOKUP($A139,'movie-row'!$A$2:$Z$101,_xlfn.XMATCH(U$32,'movie-row'!$A$1:$Z$1),0)</f>
        <v>3</v>
      </c>
      <c r="V139" s="18" cm="1">
        <f t="array" ref="V139">VLOOKUP($A139,'movie-row'!$A$2:$Z$101,_xlfn.XMATCH(V$32,'movie-row'!$A$1:$Z$1),0)</f>
        <v>0</v>
      </c>
      <c r="W139" s="18" cm="1">
        <f t="array" ref="W139">VLOOKUP($A139,'movie-row'!$A$2:$Z$101,_xlfn.XMATCH(W$32,'movie-row'!$A$1:$Z$1),0)</f>
        <v>3</v>
      </c>
      <c r="X139" s="18" cm="1">
        <f t="array" ref="X139">VLOOKUP($A139,'movie-row'!$A$2:$Z$101,_xlfn.XMATCH(X$32,'movie-row'!$A$1:$Z$1),0)</f>
        <v>3.5</v>
      </c>
      <c r="Y139" s="18" cm="1">
        <f t="array" ref="Y139">VLOOKUP($A139,'movie-row'!$A$2:$Z$101,_xlfn.XMATCH(Y$32,'movie-row'!$A$1:$Z$1),0)</f>
        <v>0</v>
      </c>
      <c r="Z139" s="18" cm="1">
        <f t="array" ref="Z139">VLOOKUP($A139,'movie-row'!$A$2:$Z$101,_xlfn.XMATCH(Z$32,'movie-row'!$A$1:$Z$1),0)</f>
        <v>3.5</v>
      </c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B139" s="34"/>
      <c r="BC139" s="18"/>
      <c r="BD139" s="18"/>
      <c r="BE139" s="18"/>
      <c r="BF139" s="18"/>
      <c r="BG139" s="27"/>
      <c r="BH139" s="18"/>
      <c r="BI139" s="18"/>
      <c r="BJ139" s="18"/>
      <c r="BK139" s="18"/>
      <c r="BL139" s="18"/>
      <c r="BM139" s="18"/>
      <c r="BN139" s="18"/>
      <c r="BO139" s="18"/>
      <c r="BP139" s="27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</row>
    <row r="140" spans="1:81">
      <c r="A140" s="5" t="str">
        <f t="shared" si="18"/>
        <v>141: Donnie Darko (2001)</v>
      </c>
      <c r="B140" s="18" cm="1">
        <f t="array" ref="B140">VLOOKUP($A140,'movie-row'!$A$2:$Z$101,_xlfn.XMATCH(B$33,'movie-row'!$A$1:$Z$1),0)</f>
        <v>4.5</v>
      </c>
      <c r="C140" s="18" cm="1">
        <f t="array" ref="C140">VLOOKUP($A140,'movie-row'!$A$2:$Z$101,_xlfn.XMATCH(C$33,'movie-row'!$A$1:$Z$1),0)</f>
        <v>0</v>
      </c>
      <c r="D140" s="18" cm="1">
        <f t="array" ref="D140">VLOOKUP($A140,'movie-row'!$A$2:$Z$101,_xlfn.XMATCH(D$33,'movie-row'!$A$1:$Z$1),0)</f>
        <v>4.5</v>
      </c>
      <c r="E140" s="18" cm="1">
        <f t="array" ref="E140">VLOOKUP($A140,'movie-row'!$A$2:$Z$101,_xlfn.XMATCH(E$33,'movie-row'!$A$1:$Z$1),0)</f>
        <v>4.5</v>
      </c>
      <c r="F140" s="27" cm="1">
        <f t="array" ref="F140">VLOOKUP($A140,'movie-row'!$A$2:$Z$101,_xlfn.XMATCH(F$33,'movie-row'!$A$1:$Z$1),0)</f>
        <v>0</v>
      </c>
      <c r="G140" s="18" cm="1">
        <f t="array" ref="G140">VLOOKUP($A140,'movie-row'!$A$2:$Z$101,_xlfn.XMATCH(G$33,'movie-row'!$A$1:$Z$1),0)</f>
        <v>4.5</v>
      </c>
      <c r="H140" s="18" cm="1">
        <f t="array" ref="H140">VLOOKUP($A140,'movie-row'!$A$2:$Z$101,_xlfn.XMATCH(H$33,'movie-row'!$A$1:$Z$1),0)</f>
        <v>4</v>
      </c>
      <c r="I140" s="18" cm="1">
        <f t="array" ref="I140">VLOOKUP($A140,'movie-row'!$A$2:$Z$101,_xlfn.XMATCH(I$33,'movie-row'!$A$1:$Z$1),0)</f>
        <v>0</v>
      </c>
      <c r="J140" s="18" cm="1">
        <f t="array" ref="J140">VLOOKUP($A140,'movie-row'!$A$2:$Z$101,_xlfn.XMATCH(J$33,'movie-row'!$A$1:$Z$1),0)</f>
        <v>3</v>
      </c>
      <c r="K140" s="18" cm="1">
        <f t="array" ref="K140">VLOOKUP($A140,'movie-row'!$A$2:$Z$101,_xlfn.XMATCH(K$33,'movie-row'!$A$1:$Z$1),0)</f>
        <v>4.5</v>
      </c>
      <c r="L140" s="18" cm="1">
        <f t="array" ref="L140">VLOOKUP($A140,'movie-row'!$A$2:$Z$101,_xlfn.XMATCH(L$33,'movie-row'!$A$1:$Z$1),0)</f>
        <v>4.5</v>
      </c>
      <c r="M140" s="18" cm="1">
        <f t="array" ref="M140">VLOOKUP($A140,'movie-row'!$A$2:$Z$101,_xlfn.XMATCH(M$33,'movie-row'!$A$1:$Z$1),0)</f>
        <v>3</v>
      </c>
      <c r="N140" s="18" cm="1">
        <f t="array" ref="N140">VLOOKUP($A140,'movie-row'!$A$2:$Z$101,_xlfn.XMATCH(N$33,'movie-row'!$A$1:$Z$1),0)</f>
        <v>4</v>
      </c>
      <c r="O140" s="27" cm="1">
        <f t="array" ref="O140">VLOOKUP($A140,'movie-row'!$A$2:$Z$101,_xlfn.XMATCH(O$33,'movie-row'!$A$1:$Z$1),0)</f>
        <v>4.5</v>
      </c>
      <c r="P140" s="18" cm="1">
        <f t="array" ref="P140">VLOOKUP($A140,'movie-row'!$A$2:$Z$101,_xlfn.XMATCH(P$33,'movie-row'!$A$1:$Z$1),0)</f>
        <v>0</v>
      </c>
      <c r="Q140" s="18" cm="1">
        <f t="array" ref="Q140">VLOOKUP($A140,'movie-row'!$A$2:$Z$101,_xlfn.XMATCH(Q$33,'movie-row'!$A$1:$Z$1),0)</f>
        <v>0</v>
      </c>
      <c r="R140" s="18" cm="1">
        <f t="array" ref="R140">VLOOKUP($A140,'movie-row'!$A$2:$Z$101,_xlfn.XMATCH(R$33,'movie-row'!$A$1:$Z$1),0)</f>
        <v>0</v>
      </c>
      <c r="S140" s="18" cm="1">
        <f t="array" ref="S140">VLOOKUP($A140,'movie-row'!$A$2:$Z$101,_xlfn.XMATCH(S$33,'movie-row'!$A$1:$Z$1),0)</f>
        <v>0</v>
      </c>
      <c r="T140" s="18" cm="1">
        <f t="array" ref="T140">VLOOKUP($A140,'movie-row'!$A$2:$Z$101,_xlfn.XMATCH(T$33,'movie-row'!$A$1:$Z$1),0)</f>
        <v>2</v>
      </c>
      <c r="U140" s="18" cm="1">
        <f t="array" ref="U140">VLOOKUP($A140,'movie-row'!$A$2:$Z$101,_xlfn.XMATCH(U$33,'movie-row'!$A$1:$Z$1),0)</f>
        <v>3</v>
      </c>
      <c r="V140" s="18" cm="1">
        <f t="array" ref="V140">VLOOKUP($A140,'movie-row'!$A$2:$Z$101,_xlfn.XMATCH(V$33,'movie-row'!$A$1:$Z$1),0)</f>
        <v>4</v>
      </c>
      <c r="W140" s="18" cm="1">
        <f t="array" ref="W140">VLOOKUP($A140,'movie-row'!$A$2:$Z$101,_xlfn.XMATCH(W$33,'movie-row'!$A$1:$Z$1),0)</f>
        <v>3</v>
      </c>
      <c r="X140" s="18" cm="1">
        <f t="array" ref="X140">VLOOKUP($A140,'movie-row'!$A$2:$Z$101,_xlfn.XMATCH(X$33,'movie-row'!$A$1:$Z$1),0)</f>
        <v>0</v>
      </c>
      <c r="Y140" s="18" cm="1">
        <f t="array" ref="Y140">VLOOKUP($A140,'movie-row'!$A$2:$Z$101,_xlfn.XMATCH(Y$33,'movie-row'!$A$1:$Z$1),0)</f>
        <v>0</v>
      </c>
      <c r="Z140" s="18" cm="1">
        <f t="array" ref="Z140">VLOOKUP($A140,'movie-row'!$A$2:$Z$101,_xlfn.XMATCH(Z$33,'movie-row'!$A$1:$Z$1),0)</f>
        <v>2.5</v>
      </c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B140" s="34"/>
      <c r="BC140" s="18"/>
      <c r="BD140" s="18"/>
      <c r="BE140" s="18"/>
      <c r="BF140" s="18"/>
      <c r="BG140" s="27"/>
      <c r="BH140" s="18"/>
      <c r="BI140" s="18"/>
      <c r="BJ140" s="18"/>
      <c r="BK140" s="18"/>
      <c r="BL140" s="18"/>
      <c r="BM140" s="18"/>
      <c r="BN140" s="18"/>
      <c r="BO140" s="18"/>
      <c r="BP140" s="27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</row>
    <row r="141" spans="1:81">
      <c r="A141" s="20" t="s">
        <v>19</v>
      </c>
      <c r="B141" s="18" cm="1">
        <f t="array" ref="B141">VLOOKUP($A141,'movie-row'!$A$2:$Z$101,_xlfn.XMATCH(B$29,'movie-row'!$A$1:$Z$1),0)</f>
        <v>3.5</v>
      </c>
      <c r="C141" s="18" cm="1">
        <f t="array" ref="C141">VLOOKUP($A141,'movie-row'!$A$2:$Z$101,_xlfn.XMATCH(C$29,'movie-row'!$A$1:$Z$1),0)</f>
        <v>0</v>
      </c>
      <c r="D141" s="18" cm="1">
        <f t="array" ref="D141">VLOOKUP($A141,'movie-row'!$A$2:$Z$101,_xlfn.XMATCH(D$29,'movie-row'!$A$1:$Z$1),0)</f>
        <v>0</v>
      </c>
      <c r="E141" s="18" cm="1">
        <f t="array" ref="E141">VLOOKUP($A141,'movie-row'!$A$2:$Z$101,_xlfn.XMATCH(E$29,'movie-row'!$A$1:$Z$1),0)</f>
        <v>2.5</v>
      </c>
      <c r="F141" s="27" cm="1">
        <f t="array" ref="F141">VLOOKUP($A141,'movie-row'!$A$2:$Z$101,_xlfn.XMATCH(F$29,'movie-row'!$A$1:$Z$1),0)</f>
        <v>3.5</v>
      </c>
      <c r="G141" s="18" cm="1">
        <f t="array" ref="G141">VLOOKUP($A141,'movie-row'!$A$2:$Z$101,_xlfn.XMATCH(G$29,'movie-row'!$A$1:$Z$1),0)</f>
        <v>0</v>
      </c>
      <c r="H141" s="18" cm="1">
        <f t="array" ref="H141">VLOOKUP($A141,'movie-row'!$A$2:$Z$101,_xlfn.XMATCH(H$29,'movie-row'!$A$1:$Z$1),0)</f>
        <v>0</v>
      </c>
      <c r="I141" s="18" cm="1">
        <f t="array" ref="I141">VLOOKUP($A141,'movie-row'!$A$2:$Z$101,_xlfn.XMATCH(I$29,'movie-row'!$A$1:$Z$1),0)</f>
        <v>2.5</v>
      </c>
      <c r="J141" s="18" cm="1">
        <f t="array" ref="J141">VLOOKUP($A141,'movie-row'!$A$2:$Z$101,_xlfn.XMATCH(J$29,'movie-row'!$A$1:$Z$1),0)</f>
        <v>4.5</v>
      </c>
      <c r="K141" s="18" cm="1">
        <f t="array" ref="K141">VLOOKUP($A141,'movie-row'!$A$2:$Z$101,_xlfn.XMATCH(K$29,'movie-row'!$A$1:$Z$1),0)</f>
        <v>4</v>
      </c>
      <c r="L141" s="18" cm="1">
        <f t="array" ref="L141">VLOOKUP($A141,'movie-row'!$A$2:$Z$101,_xlfn.XMATCH(L$29,'movie-row'!$A$1:$Z$1),0)</f>
        <v>5</v>
      </c>
      <c r="M141" s="18" cm="1">
        <f t="array" ref="M141">VLOOKUP($A141,'movie-row'!$A$2:$Z$101,_xlfn.XMATCH(M$29,'movie-row'!$A$1:$Z$1),0)</f>
        <v>4</v>
      </c>
      <c r="N141" s="18" cm="1">
        <f t="array" ref="N141">VLOOKUP($A141,'movie-row'!$A$2:$Z$101,_xlfn.XMATCH(N$29,'movie-row'!$A$1:$Z$1),0)</f>
        <v>3.5</v>
      </c>
      <c r="O141" s="27" cm="1">
        <f t="array" ref="O141">VLOOKUP($A141,'movie-row'!$A$2:$Z$101,_xlfn.XMATCH(O$29,'movie-row'!$A$1:$Z$1),0)</f>
        <v>4</v>
      </c>
      <c r="P141" s="18" cm="1">
        <f t="array" ref="P141">VLOOKUP($A141,'movie-row'!$A$2:$Z$101,_xlfn.XMATCH(P$29,'movie-row'!$A$1:$Z$1),0)</f>
        <v>4</v>
      </c>
      <c r="Q141" s="18" cm="1">
        <f t="array" ref="Q141">VLOOKUP($A141,'movie-row'!$A$2:$Z$101,_xlfn.XMATCH(Q$29,'movie-row'!$A$1:$Z$1),0)</f>
        <v>4</v>
      </c>
      <c r="R141" s="18" cm="1">
        <f t="array" ref="R141">VLOOKUP($A141,'movie-row'!$A$2:$Z$101,_xlfn.XMATCH(R$29,'movie-row'!$A$1:$Z$1),0)</f>
        <v>2.5</v>
      </c>
      <c r="S141" s="18" cm="1">
        <f t="array" ref="S141">VLOOKUP($A141,'movie-row'!$A$2:$Z$101,_xlfn.XMATCH(S$29,'movie-row'!$A$1:$Z$1),0)</f>
        <v>0</v>
      </c>
      <c r="T141" s="18" cm="1">
        <f t="array" ref="T141">VLOOKUP($A141,'movie-row'!$A$2:$Z$101,_xlfn.XMATCH(T$29,'movie-row'!$A$1:$Z$1),0)</f>
        <v>2.5</v>
      </c>
      <c r="U141" s="18" cm="1">
        <f t="array" ref="U141">VLOOKUP($A141,'movie-row'!$A$2:$Z$101,_xlfn.XMATCH(U$29,'movie-row'!$A$1:$Z$1),0)</f>
        <v>0</v>
      </c>
      <c r="V141" s="18" cm="1">
        <f t="array" ref="V141">VLOOKUP($A141,'movie-row'!$A$2:$Z$101,_xlfn.XMATCH(V$29,'movie-row'!$A$1:$Z$1),0)</f>
        <v>0</v>
      </c>
      <c r="W141" s="18" cm="1">
        <f t="array" ref="W141">VLOOKUP($A141,'movie-row'!$A$2:$Z$101,_xlfn.XMATCH(W$29,'movie-row'!$A$1:$Z$1),0)</f>
        <v>4.5</v>
      </c>
      <c r="X141" s="18" cm="1">
        <f t="array" ref="X141">VLOOKUP($A141,'movie-row'!$A$2:$Z$101,_xlfn.XMATCH(X$29,'movie-row'!$A$1:$Z$1),0)</f>
        <v>0</v>
      </c>
      <c r="Y141" s="18" cm="1">
        <f t="array" ref="Y141">VLOOKUP($A141,'movie-row'!$A$2:$Z$101,_xlfn.XMATCH(Y$29,'movie-row'!$A$1:$Z$1),0)</f>
        <v>0</v>
      </c>
      <c r="Z141" s="18" cm="1">
        <f t="array" ref="Z141">VLOOKUP($A141,'movie-row'!$A$2:$Z$101,_xlfn.XMATCH(Z$29,'movie-row'!$A$1:$Z$1),0)</f>
        <v>4</v>
      </c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B141" s="34"/>
      <c r="BC141" s="18"/>
      <c r="BD141" s="18"/>
      <c r="BE141" s="18"/>
      <c r="BF141" s="18"/>
      <c r="BG141" s="27"/>
      <c r="BH141" s="18"/>
      <c r="BI141" s="18"/>
      <c r="BJ141" s="18"/>
      <c r="BK141" s="18"/>
      <c r="BL141" s="18"/>
      <c r="BM141" s="18"/>
      <c r="BN141" s="18"/>
      <c r="BO141" s="18"/>
      <c r="BP141" s="27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</row>
    <row r="142" spans="1:81">
      <c r="A142" s="5" t="str">
        <f t="shared" ref="A142:A145" si="19">A141</f>
        <v>146: Crouching Tiger Hidden Dragon (Wo hu cang long) (2000)</v>
      </c>
      <c r="B142" s="18" cm="1">
        <f t="array" ref="B142">VLOOKUP($A142,'movie-row'!$A$2:$Z$101,_xlfn.XMATCH(B$30,'movie-row'!$A$1:$Z$1),0)</f>
        <v>0</v>
      </c>
      <c r="C142" s="18" cm="1">
        <f t="array" ref="C142">VLOOKUP($A142,'movie-row'!$A$2:$Z$101,_xlfn.XMATCH(C$30,'movie-row'!$A$1:$Z$1),0)</f>
        <v>4.5</v>
      </c>
      <c r="D142" s="18" cm="1">
        <f t="array" ref="D142">VLOOKUP($A142,'movie-row'!$A$2:$Z$101,_xlfn.XMATCH(D$30,'movie-row'!$A$1:$Z$1),0)</f>
        <v>0</v>
      </c>
      <c r="E142" s="18" cm="1">
        <f t="array" ref="E142">VLOOKUP($A142,'movie-row'!$A$2:$Z$101,_xlfn.XMATCH(E$30,'movie-row'!$A$1:$Z$1),0)</f>
        <v>4</v>
      </c>
      <c r="F142" s="27" cm="1">
        <f t="array" ref="F142">VLOOKUP($A142,'movie-row'!$A$2:$Z$101,_xlfn.XMATCH(F$30,'movie-row'!$A$1:$Z$1),0)</f>
        <v>0</v>
      </c>
      <c r="G142" s="18" cm="1">
        <f t="array" ref="G142">VLOOKUP($A142,'movie-row'!$A$2:$Z$101,_xlfn.XMATCH(G$30,'movie-row'!$A$1:$Z$1),0)</f>
        <v>2.5</v>
      </c>
      <c r="H142" s="18" cm="1">
        <f t="array" ref="H142">VLOOKUP($A142,'movie-row'!$A$2:$Z$101,_xlfn.XMATCH(H$30,'movie-row'!$A$1:$Z$1),0)</f>
        <v>0</v>
      </c>
      <c r="I142" s="18" cm="1">
        <f t="array" ref="I142">VLOOKUP($A142,'movie-row'!$A$2:$Z$101,_xlfn.XMATCH(I$30,'movie-row'!$A$1:$Z$1),0)</f>
        <v>3.5</v>
      </c>
      <c r="J142" s="18" cm="1">
        <f t="array" ref="J142">VLOOKUP($A142,'movie-row'!$A$2:$Z$101,_xlfn.XMATCH(J$30,'movie-row'!$A$1:$Z$1),0)</f>
        <v>0</v>
      </c>
      <c r="K142" s="18" cm="1">
        <f t="array" ref="K142">VLOOKUP($A142,'movie-row'!$A$2:$Z$101,_xlfn.XMATCH(K$30,'movie-row'!$A$1:$Z$1),0)</f>
        <v>3.5</v>
      </c>
      <c r="L142" s="18" cm="1">
        <f t="array" ref="L142">VLOOKUP($A142,'movie-row'!$A$2:$Z$101,_xlfn.XMATCH(L$30,'movie-row'!$A$1:$Z$1),0)</f>
        <v>0</v>
      </c>
      <c r="M142" s="18" cm="1">
        <f t="array" ref="M142">VLOOKUP($A142,'movie-row'!$A$2:$Z$101,_xlfn.XMATCH(M$30,'movie-row'!$A$1:$Z$1),0)</f>
        <v>0</v>
      </c>
      <c r="N142" s="18" cm="1">
        <f t="array" ref="N142">VLOOKUP($A142,'movie-row'!$A$2:$Z$101,_xlfn.XMATCH(N$30,'movie-row'!$A$1:$Z$1),0)</f>
        <v>0</v>
      </c>
      <c r="O142" s="27" cm="1">
        <f t="array" ref="O142">VLOOKUP($A142,'movie-row'!$A$2:$Z$101,_xlfn.XMATCH(O$30,'movie-row'!$A$1:$Z$1),0)</f>
        <v>4</v>
      </c>
      <c r="P142" s="18" cm="1">
        <f t="array" ref="P142">VLOOKUP($A142,'movie-row'!$A$2:$Z$101,_xlfn.XMATCH(P$30,'movie-row'!$A$1:$Z$1),0)</f>
        <v>0</v>
      </c>
      <c r="Q142" s="18" cm="1">
        <f t="array" ref="Q142">VLOOKUP($A142,'movie-row'!$A$2:$Z$101,_xlfn.XMATCH(Q$30,'movie-row'!$A$1:$Z$1),0)</f>
        <v>4</v>
      </c>
      <c r="R142" s="18" cm="1">
        <f t="array" ref="R142">VLOOKUP($A142,'movie-row'!$A$2:$Z$101,_xlfn.XMATCH(R$30,'movie-row'!$A$1:$Z$1),0)</f>
        <v>0</v>
      </c>
      <c r="S142" s="18" cm="1">
        <f t="array" ref="S142">VLOOKUP($A142,'movie-row'!$A$2:$Z$101,_xlfn.XMATCH(S$30,'movie-row'!$A$1:$Z$1),0)</f>
        <v>4</v>
      </c>
      <c r="T142" s="18" cm="1">
        <f t="array" ref="T142">VLOOKUP($A142,'movie-row'!$A$2:$Z$101,_xlfn.XMATCH(T$30,'movie-row'!$A$1:$Z$1),0)</f>
        <v>0</v>
      </c>
      <c r="U142" s="18" cm="1">
        <f t="array" ref="U142">VLOOKUP($A142,'movie-row'!$A$2:$Z$101,_xlfn.XMATCH(U$30,'movie-row'!$A$1:$Z$1),0)</f>
        <v>0</v>
      </c>
      <c r="V142" s="18" cm="1">
        <f t="array" ref="V142">VLOOKUP($A142,'movie-row'!$A$2:$Z$101,_xlfn.XMATCH(V$30,'movie-row'!$A$1:$Z$1),0)</f>
        <v>0</v>
      </c>
      <c r="W142" s="18" cm="1">
        <f t="array" ref="W142">VLOOKUP($A142,'movie-row'!$A$2:$Z$101,_xlfn.XMATCH(W$30,'movie-row'!$A$1:$Z$1),0)</f>
        <v>0</v>
      </c>
      <c r="X142" s="18" cm="1">
        <f t="array" ref="X142">VLOOKUP($A142,'movie-row'!$A$2:$Z$101,_xlfn.XMATCH(X$30,'movie-row'!$A$1:$Z$1),0)</f>
        <v>0</v>
      </c>
      <c r="Y142" s="18" cm="1">
        <f t="array" ref="Y142">VLOOKUP($A142,'movie-row'!$A$2:$Z$101,_xlfn.XMATCH(Y$30,'movie-row'!$A$1:$Z$1),0)</f>
        <v>4</v>
      </c>
      <c r="Z142" s="18" cm="1">
        <f t="array" ref="Z142">VLOOKUP($A142,'movie-row'!$A$2:$Z$101,_xlfn.XMATCH(Z$30,'movie-row'!$A$1:$Z$1),0)</f>
        <v>4</v>
      </c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B142" s="34"/>
      <c r="BC142" s="18"/>
      <c r="BD142" s="18"/>
      <c r="BE142" s="18"/>
      <c r="BF142" s="18"/>
      <c r="BG142" s="27"/>
      <c r="BH142" s="18"/>
      <c r="BI142" s="18"/>
      <c r="BJ142" s="18"/>
      <c r="BK142" s="18"/>
      <c r="BL142" s="18"/>
      <c r="BM142" s="18"/>
      <c r="BN142" s="18"/>
      <c r="BO142" s="18"/>
      <c r="BP142" s="27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</row>
    <row r="143" spans="1:81">
      <c r="A143" s="5" t="str">
        <f t="shared" si="19"/>
        <v>146: Crouching Tiger Hidden Dragon (Wo hu cang long) (2000)</v>
      </c>
      <c r="B143" s="18" cm="1">
        <f t="array" ref="B143">VLOOKUP($A143,'movie-row'!$A$2:$Z$101,_xlfn.XMATCH(B$31,'movie-row'!$A$1:$Z$1),0)</f>
        <v>0</v>
      </c>
      <c r="C143" s="18" cm="1">
        <f t="array" ref="C143">VLOOKUP($A143,'movie-row'!$A$2:$Z$101,_xlfn.XMATCH(C$31,'movie-row'!$A$1:$Z$1),0)</f>
        <v>3.5</v>
      </c>
      <c r="D143" s="18" cm="1">
        <f t="array" ref="D143">VLOOKUP($A143,'movie-row'!$A$2:$Z$101,_xlfn.XMATCH(D$31,'movie-row'!$A$1:$Z$1),0)</f>
        <v>3.5</v>
      </c>
      <c r="E143" s="18" cm="1">
        <f t="array" ref="E143">VLOOKUP($A143,'movie-row'!$A$2:$Z$101,_xlfn.XMATCH(E$31,'movie-row'!$A$1:$Z$1),0)</f>
        <v>5</v>
      </c>
      <c r="F143" s="27" cm="1">
        <f t="array" ref="F143">VLOOKUP($A143,'movie-row'!$A$2:$Z$101,_xlfn.XMATCH(F$31,'movie-row'!$A$1:$Z$1),0)</f>
        <v>4</v>
      </c>
      <c r="G143" s="18" cm="1">
        <f t="array" ref="G143">VLOOKUP($A143,'movie-row'!$A$2:$Z$101,_xlfn.XMATCH(G$31,'movie-row'!$A$1:$Z$1),0)</f>
        <v>0</v>
      </c>
      <c r="H143" s="18" cm="1">
        <f t="array" ref="H143">VLOOKUP($A143,'movie-row'!$A$2:$Z$101,_xlfn.XMATCH(H$31,'movie-row'!$A$1:$Z$1),0)</f>
        <v>3.5</v>
      </c>
      <c r="I143" s="18" cm="1">
        <f t="array" ref="I143">VLOOKUP($A143,'movie-row'!$A$2:$Z$101,_xlfn.XMATCH(I$31,'movie-row'!$A$1:$Z$1),0)</f>
        <v>0</v>
      </c>
      <c r="J143" s="18" cm="1">
        <f t="array" ref="J143">VLOOKUP($A143,'movie-row'!$A$2:$Z$101,_xlfn.XMATCH(J$31,'movie-row'!$A$1:$Z$1),0)</f>
        <v>3.5</v>
      </c>
      <c r="K143" s="18" cm="1">
        <f t="array" ref="K143">VLOOKUP($A143,'movie-row'!$A$2:$Z$101,_xlfn.XMATCH(K$31,'movie-row'!$A$1:$Z$1),0)</f>
        <v>0</v>
      </c>
      <c r="L143" s="18" cm="1">
        <f t="array" ref="L143">VLOOKUP($A143,'movie-row'!$A$2:$Z$101,_xlfn.XMATCH(L$31,'movie-row'!$A$1:$Z$1),0)</f>
        <v>0</v>
      </c>
      <c r="M143" s="18" cm="1">
        <f t="array" ref="M143">VLOOKUP($A143,'movie-row'!$A$2:$Z$101,_xlfn.XMATCH(M$31,'movie-row'!$A$1:$Z$1),0)</f>
        <v>2.5</v>
      </c>
      <c r="N143" s="18" cm="1">
        <f t="array" ref="N143">VLOOKUP($A143,'movie-row'!$A$2:$Z$101,_xlfn.XMATCH(N$31,'movie-row'!$A$1:$Z$1),0)</f>
        <v>0</v>
      </c>
      <c r="O143" s="27" cm="1">
        <f t="array" ref="O143">VLOOKUP($A143,'movie-row'!$A$2:$Z$101,_xlfn.XMATCH(O$31,'movie-row'!$A$1:$Z$1),0)</f>
        <v>3.5</v>
      </c>
      <c r="P143" s="18" cm="1">
        <f t="array" ref="P143">VLOOKUP($A143,'movie-row'!$A$2:$Z$101,_xlfn.XMATCH(P$31,'movie-row'!$A$1:$Z$1),0)</f>
        <v>0</v>
      </c>
      <c r="Q143" s="18" cm="1">
        <f t="array" ref="Q143">VLOOKUP($A143,'movie-row'!$A$2:$Z$101,_xlfn.XMATCH(Q$31,'movie-row'!$A$1:$Z$1),0)</f>
        <v>2.5</v>
      </c>
      <c r="R143" s="18" cm="1">
        <f t="array" ref="R143">VLOOKUP($A143,'movie-row'!$A$2:$Z$101,_xlfn.XMATCH(R$31,'movie-row'!$A$1:$Z$1),0)</f>
        <v>4</v>
      </c>
      <c r="S143" s="18" cm="1">
        <f t="array" ref="S143">VLOOKUP($A143,'movie-row'!$A$2:$Z$101,_xlfn.XMATCH(S$31,'movie-row'!$A$1:$Z$1),0)</f>
        <v>4</v>
      </c>
      <c r="T143" s="18" cm="1">
        <f t="array" ref="T143">VLOOKUP($A143,'movie-row'!$A$2:$Z$101,_xlfn.XMATCH(T$31,'movie-row'!$A$1:$Z$1),0)</f>
        <v>4</v>
      </c>
      <c r="U143" s="18" cm="1">
        <f t="array" ref="U143">VLOOKUP($A143,'movie-row'!$A$2:$Z$101,_xlfn.XMATCH(U$31,'movie-row'!$A$1:$Z$1),0)</f>
        <v>3.5</v>
      </c>
      <c r="V143" s="18" cm="1">
        <f t="array" ref="V143">VLOOKUP($A143,'movie-row'!$A$2:$Z$101,_xlfn.XMATCH(V$31,'movie-row'!$A$1:$Z$1),0)</f>
        <v>0</v>
      </c>
      <c r="W143" s="18" cm="1">
        <f t="array" ref="W143">VLOOKUP($A143,'movie-row'!$A$2:$Z$101,_xlfn.XMATCH(W$31,'movie-row'!$A$1:$Z$1),0)</f>
        <v>0.5</v>
      </c>
      <c r="X143" s="18" cm="1">
        <f t="array" ref="X143">VLOOKUP($A143,'movie-row'!$A$2:$Z$101,_xlfn.XMATCH(X$31,'movie-row'!$A$1:$Z$1),0)</f>
        <v>0</v>
      </c>
      <c r="Y143" s="18" cm="1">
        <f t="array" ref="Y143">VLOOKUP($A143,'movie-row'!$A$2:$Z$101,_xlfn.XMATCH(Y$31,'movie-row'!$A$1:$Z$1),0)</f>
        <v>4</v>
      </c>
      <c r="Z143" s="18" cm="1">
        <f t="array" ref="Z143">VLOOKUP($A143,'movie-row'!$A$2:$Z$101,_xlfn.XMATCH(Z$31,'movie-row'!$A$1:$Z$1),0)</f>
        <v>0</v>
      </c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B143" s="34"/>
      <c r="BC143" s="18"/>
      <c r="BD143" s="18"/>
      <c r="BE143" s="18"/>
      <c r="BF143" s="18"/>
      <c r="BG143" s="27"/>
      <c r="BH143" s="18"/>
      <c r="BI143" s="18"/>
      <c r="BJ143" s="18"/>
      <c r="BK143" s="18"/>
      <c r="BL143" s="18"/>
      <c r="BM143" s="18"/>
      <c r="BN143" s="18"/>
      <c r="BO143" s="18"/>
      <c r="BP143" s="27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</row>
    <row r="144" spans="1:81">
      <c r="A144" s="5" t="str">
        <f t="shared" si="19"/>
        <v>146: Crouching Tiger Hidden Dragon (Wo hu cang long) (2000)</v>
      </c>
      <c r="B144" s="18" cm="1">
        <f t="array" ref="B144">VLOOKUP($A144,'movie-row'!$A$2:$Z$101,_xlfn.XMATCH(B$32,'movie-row'!$A$1:$Z$1),0)</f>
        <v>3.5</v>
      </c>
      <c r="C144" s="18" cm="1">
        <f t="array" ref="C144">VLOOKUP($A144,'movie-row'!$A$2:$Z$101,_xlfn.XMATCH(C$32,'movie-row'!$A$1:$Z$1),0)</f>
        <v>0</v>
      </c>
      <c r="D144" s="18" cm="1">
        <f t="array" ref="D144">VLOOKUP($A144,'movie-row'!$A$2:$Z$101,_xlfn.XMATCH(D$32,'movie-row'!$A$1:$Z$1),0)</f>
        <v>4.5</v>
      </c>
      <c r="E144" s="18" cm="1">
        <f t="array" ref="E144">VLOOKUP($A144,'movie-row'!$A$2:$Z$101,_xlfn.XMATCH(E$32,'movie-row'!$A$1:$Z$1),0)</f>
        <v>3.5</v>
      </c>
      <c r="F144" s="27" cm="1">
        <f t="array" ref="F144">VLOOKUP($A144,'movie-row'!$A$2:$Z$101,_xlfn.XMATCH(F$32,'movie-row'!$A$1:$Z$1),0)</f>
        <v>5</v>
      </c>
      <c r="G144" s="18" cm="1">
        <f t="array" ref="G144">VLOOKUP($A144,'movie-row'!$A$2:$Z$101,_xlfn.XMATCH(G$32,'movie-row'!$A$1:$Z$1),0)</f>
        <v>0</v>
      </c>
      <c r="H144" s="18" cm="1">
        <f t="array" ref="H144">VLOOKUP($A144,'movie-row'!$A$2:$Z$101,_xlfn.XMATCH(H$32,'movie-row'!$A$1:$Z$1),0)</f>
        <v>0</v>
      </c>
      <c r="I144" s="18" cm="1">
        <f t="array" ref="I144">VLOOKUP($A144,'movie-row'!$A$2:$Z$101,_xlfn.XMATCH(I$32,'movie-row'!$A$1:$Z$1),0)</f>
        <v>4</v>
      </c>
      <c r="J144" s="18" cm="1">
        <f t="array" ref="J144">VLOOKUP($A144,'movie-row'!$A$2:$Z$101,_xlfn.XMATCH(J$32,'movie-row'!$A$1:$Z$1),0)</f>
        <v>0</v>
      </c>
      <c r="K144" s="18" cm="1">
        <f t="array" ref="K144">VLOOKUP($A144,'movie-row'!$A$2:$Z$101,_xlfn.XMATCH(K$32,'movie-row'!$A$1:$Z$1),0)</f>
        <v>0</v>
      </c>
      <c r="L144" s="18" cm="1">
        <f t="array" ref="L144">VLOOKUP($A144,'movie-row'!$A$2:$Z$101,_xlfn.XMATCH(L$32,'movie-row'!$A$1:$Z$1),0)</f>
        <v>4</v>
      </c>
      <c r="M144" s="18" cm="1">
        <f t="array" ref="M144">VLOOKUP($A144,'movie-row'!$A$2:$Z$101,_xlfn.XMATCH(M$32,'movie-row'!$A$1:$Z$1),0)</f>
        <v>0.5</v>
      </c>
      <c r="N144" s="18" cm="1">
        <f t="array" ref="N144">VLOOKUP($A144,'movie-row'!$A$2:$Z$101,_xlfn.XMATCH(N$32,'movie-row'!$A$1:$Z$1),0)</f>
        <v>2.5</v>
      </c>
      <c r="O144" s="27" cm="1">
        <f t="array" ref="O144">VLOOKUP($A144,'movie-row'!$A$2:$Z$101,_xlfn.XMATCH(O$32,'movie-row'!$A$1:$Z$1),0)</f>
        <v>3.5</v>
      </c>
      <c r="P144" s="18" cm="1">
        <f t="array" ref="P144">VLOOKUP($A144,'movie-row'!$A$2:$Z$101,_xlfn.XMATCH(P$32,'movie-row'!$A$1:$Z$1),0)</f>
        <v>4</v>
      </c>
      <c r="Q144" s="18" cm="1">
        <f t="array" ref="Q144">VLOOKUP($A144,'movie-row'!$A$2:$Z$101,_xlfn.XMATCH(Q$32,'movie-row'!$A$1:$Z$1),0)</f>
        <v>0</v>
      </c>
      <c r="R144" s="18" cm="1">
        <f t="array" ref="R144">VLOOKUP($A144,'movie-row'!$A$2:$Z$101,_xlfn.XMATCH(R$32,'movie-row'!$A$1:$Z$1),0)</f>
        <v>3.5</v>
      </c>
      <c r="S144" s="18" cm="1">
        <f t="array" ref="S144">VLOOKUP($A144,'movie-row'!$A$2:$Z$101,_xlfn.XMATCH(S$32,'movie-row'!$A$1:$Z$1),0)</f>
        <v>0</v>
      </c>
      <c r="T144" s="18" cm="1">
        <f t="array" ref="T144">VLOOKUP($A144,'movie-row'!$A$2:$Z$101,_xlfn.XMATCH(T$32,'movie-row'!$A$1:$Z$1),0)</f>
        <v>0</v>
      </c>
      <c r="U144" s="18" cm="1">
        <f t="array" ref="U144">VLOOKUP($A144,'movie-row'!$A$2:$Z$101,_xlfn.XMATCH(U$32,'movie-row'!$A$1:$Z$1),0)</f>
        <v>4</v>
      </c>
      <c r="V144" s="18" cm="1">
        <f t="array" ref="V144">VLOOKUP($A144,'movie-row'!$A$2:$Z$101,_xlfn.XMATCH(V$32,'movie-row'!$A$1:$Z$1),0)</f>
        <v>5</v>
      </c>
      <c r="W144" s="18" cm="1">
        <f t="array" ref="W144">VLOOKUP($A144,'movie-row'!$A$2:$Z$101,_xlfn.XMATCH(W$32,'movie-row'!$A$1:$Z$1),0)</f>
        <v>0</v>
      </c>
      <c r="X144" s="18" cm="1">
        <f t="array" ref="X144">VLOOKUP($A144,'movie-row'!$A$2:$Z$101,_xlfn.XMATCH(X$32,'movie-row'!$A$1:$Z$1),0)</f>
        <v>0</v>
      </c>
      <c r="Y144" s="18" cm="1">
        <f t="array" ref="Y144">VLOOKUP($A144,'movie-row'!$A$2:$Z$101,_xlfn.XMATCH(Y$32,'movie-row'!$A$1:$Z$1),0)</f>
        <v>0</v>
      </c>
      <c r="Z144" s="18" cm="1">
        <f t="array" ref="Z144">VLOOKUP($A144,'movie-row'!$A$2:$Z$101,_xlfn.XMATCH(Z$32,'movie-row'!$A$1:$Z$1),0)</f>
        <v>0</v>
      </c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B144" s="34"/>
      <c r="BC144" s="18"/>
      <c r="BD144" s="18"/>
      <c r="BE144" s="18"/>
      <c r="BF144" s="18"/>
      <c r="BG144" s="27"/>
      <c r="BH144" s="18"/>
      <c r="BI144" s="18"/>
      <c r="BJ144" s="18"/>
      <c r="BK144" s="18"/>
      <c r="BL144" s="18"/>
      <c r="BM144" s="18"/>
      <c r="BN144" s="18"/>
      <c r="BO144" s="18"/>
      <c r="BP144" s="27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</row>
    <row r="145" spans="1:81" ht="16" thickBot="1">
      <c r="A145" s="5" t="str">
        <f t="shared" si="19"/>
        <v>146: Crouching Tiger Hidden Dragon (Wo hu cang long) (2000)</v>
      </c>
      <c r="B145" s="18" cm="1">
        <f t="array" ref="B145">VLOOKUP($A145,'movie-row'!$A$2:$Z$101,_xlfn.XMATCH(B$33,'movie-row'!$A$1:$Z$1),0)</f>
        <v>0</v>
      </c>
      <c r="C145" s="18" cm="1">
        <f t="array" ref="C145">VLOOKUP($A145,'movie-row'!$A$2:$Z$101,_xlfn.XMATCH(C$33,'movie-row'!$A$1:$Z$1),0)</f>
        <v>4</v>
      </c>
      <c r="D145" s="18" cm="1">
        <f t="array" ref="D145">VLOOKUP($A145,'movie-row'!$A$2:$Z$101,_xlfn.XMATCH(D$33,'movie-row'!$A$1:$Z$1),0)</f>
        <v>2.5</v>
      </c>
      <c r="E145" s="18" cm="1">
        <f t="array" ref="E145">VLOOKUP($A145,'movie-row'!$A$2:$Z$101,_xlfn.XMATCH(E$33,'movie-row'!$A$1:$Z$1),0)</f>
        <v>3.5</v>
      </c>
      <c r="F145" s="27" cm="1">
        <f t="array" ref="F145">VLOOKUP($A145,'movie-row'!$A$2:$Z$101,_xlfn.XMATCH(F$33,'movie-row'!$A$1:$Z$1),0)</f>
        <v>4</v>
      </c>
      <c r="G145" s="18" cm="1">
        <f t="array" ref="G145">VLOOKUP($A145,'movie-row'!$A$2:$Z$101,_xlfn.XMATCH(G$33,'movie-row'!$A$1:$Z$1),0)</f>
        <v>2.5</v>
      </c>
      <c r="H145" s="18" cm="1">
        <f t="array" ref="H145">VLOOKUP($A145,'movie-row'!$A$2:$Z$101,_xlfn.XMATCH(H$33,'movie-row'!$A$1:$Z$1),0)</f>
        <v>0</v>
      </c>
      <c r="I145" s="18" cm="1">
        <f t="array" ref="I145">VLOOKUP($A145,'movie-row'!$A$2:$Z$101,_xlfn.XMATCH(I$33,'movie-row'!$A$1:$Z$1),0)</f>
        <v>0</v>
      </c>
      <c r="J145" s="18" cm="1">
        <f t="array" ref="J145">VLOOKUP($A145,'movie-row'!$A$2:$Z$101,_xlfn.XMATCH(J$33,'movie-row'!$A$1:$Z$1),0)</f>
        <v>4</v>
      </c>
      <c r="K145" s="18" cm="1">
        <f t="array" ref="K145">VLOOKUP($A145,'movie-row'!$A$2:$Z$101,_xlfn.XMATCH(K$33,'movie-row'!$A$1:$Z$1),0)</f>
        <v>2.5</v>
      </c>
      <c r="L145" s="18" cm="1">
        <f t="array" ref="L145">VLOOKUP($A145,'movie-row'!$A$2:$Z$101,_xlfn.XMATCH(L$33,'movie-row'!$A$1:$Z$1),0)</f>
        <v>2.5</v>
      </c>
      <c r="M145" s="18" cm="1">
        <f t="array" ref="M145">VLOOKUP($A145,'movie-row'!$A$2:$Z$101,_xlfn.XMATCH(M$33,'movie-row'!$A$1:$Z$1),0)</f>
        <v>0</v>
      </c>
      <c r="N145" s="18" cm="1">
        <f t="array" ref="N145">VLOOKUP($A145,'movie-row'!$A$2:$Z$101,_xlfn.XMATCH(N$33,'movie-row'!$A$1:$Z$1),0)</f>
        <v>0</v>
      </c>
      <c r="O145" s="27" cm="1">
        <f t="array" ref="O145">VLOOKUP($A145,'movie-row'!$A$2:$Z$101,_xlfn.XMATCH(O$33,'movie-row'!$A$1:$Z$1),0)</f>
        <v>2.5</v>
      </c>
      <c r="P145" s="18" cm="1">
        <f t="array" ref="P145">VLOOKUP($A145,'movie-row'!$A$2:$Z$101,_xlfn.XMATCH(P$33,'movie-row'!$A$1:$Z$1),0)</f>
        <v>4</v>
      </c>
      <c r="Q145" s="18" cm="1">
        <f t="array" ref="Q145">VLOOKUP($A145,'movie-row'!$A$2:$Z$101,_xlfn.XMATCH(Q$33,'movie-row'!$A$1:$Z$1),0)</f>
        <v>0</v>
      </c>
      <c r="R145" s="18" cm="1">
        <f t="array" ref="R145">VLOOKUP($A145,'movie-row'!$A$2:$Z$101,_xlfn.XMATCH(R$33,'movie-row'!$A$1:$Z$1),0)</f>
        <v>4</v>
      </c>
      <c r="S145" s="18" cm="1">
        <f t="array" ref="S145">VLOOKUP($A145,'movie-row'!$A$2:$Z$101,_xlfn.XMATCH(S$33,'movie-row'!$A$1:$Z$1),0)</f>
        <v>2.5</v>
      </c>
      <c r="T145" s="18" cm="1">
        <f t="array" ref="T145">VLOOKUP($A145,'movie-row'!$A$2:$Z$101,_xlfn.XMATCH(T$33,'movie-row'!$A$1:$Z$1),0)</f>
        <v>4</v>
      </c>
      <c r="U145" s="18" cm="1">
        <f t="array" ref="U145">VLOOKUP($A145,'movie-row'!$A$2:$Z$101,_xlfn.XMATCH(U$33,'movie-row'!$A$1:$Z$1),0)</f>
        <v>0</v>
      </c>
      <c r="V145" s="18" cm="1">
        <f t="array" ref="V145">VLOOKUP($A145,'movie-row'!$A$2:$Z$101,_xlfn.XMATCH(V$33,'movie-row'!$A$1:$Z$1),0)</f>
        <v>0</v>
      </c>
      <c r="W145" s="18" cm="1">
        <f t="array" ref="W145">VLOOKUP($A145,'movie-row'!$A$2:$Z$101,_xlfn.XMATCH(W$33,'movie-row'!$A$1:$Z$1),0)</f>
        <v>4</v>
      </c>
      <c r="X145" s="18" cm="1">
        <f t="array" ref="X145">VLOOKUP($A145,'movie-row'!$A$2:$Z$101,_xlfn.XMATCH(X$33,'movie-row'!$A$1:$Z$1),0)</f>
        <v>3.5</v>
      </c>
      <c r="Y145" s="18" cm="1">
        <f t="array" ref="Y145">VLOOKUP($A145,'movie-row'!$A$2:$Z$101,_xlfn.XMATCH(Y$33,'movie-row'!$A$1:$Z$1),0)</f>
        <v>4.5</v>
      </c>
      <c r="Z145" s="18" cm="1">
        <f t="array" ref="Z145">VLOOKUP($A145,'movie-row'!$A$2:$Z$101,_xlfn.XMATCH(Z$33,'movie-row'!$A$1:$Z$1),0)</f>
        <v>3.5</v>
      </c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B145" s="35"/>
      <c r="BC145" s="18"/>
      <c r="BD145" s="18"/>
      <c r="BE145" s="18"/>
      <c r="BF145" s="18"/>
      <c r="BG145" s="27"/>
      <c r="BH145" s="18"/>
      <c r="BI145" s="18"/>
      <c r="BJ145" s="18"/>
      <c r="BK145" s="18"/>
      <c r="BL145" s="18"/>
      <c r="BM145" s="18"/>
      <c r="BN145" s="18"/>
      <c r="BO145" s="18"/>
      <c r="BP145" s="27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</row>
    <row r="146" spans="1:81">
      <c r="A146" s="21" t="s">
        <v>20</v>
      </c>
      <c r="B146" s="18" cm="1">
        <f t="array" ref="B146">VLOOKUP($A146,'movie-row'!$A$2:$Z$101,_xlfn.XMATCH(B$29,'movie-row'!$A$1:$Z$1),0)</f>
        <v>4.5</v>
      </c>
      <c r="C146" s="18" cm="1">
        <f t="array" ref="C146">VLOOKUP($A146,'movie-row'!$A$2:$Z$101,_xlfn.XMATCH(C$29,'movie-row'!$A$1:$Z$1),0)</f>
        <v>0</v>
      </c>
      <c r="D146" s="18" cm="1">
        <f t="array" ref="D146">VLOOKUP($A146,'movie-row'!$A$2:$Z$101,_xlfn.XMATCH(D$29,'movie-row'!$A$1:$Z$1),0)</f>
        <v>4.5</v>
      </c>
      <c r="E146" s="18" cm="1">
        <f t="array" ref="E146">VLOOKUP($A146,'movie-row'!$A$2:$Z$101,_xlfn.XMATCH(E$29,'movie-row'!$A$1:$Z$1),0)</f>
        <v>0</v>
      </c>
      <c r="F146" s="27" cm="1">
        <f t="array" ref="F146">VLOOKUP($A146,'movie-row'!$A$2:$Z$101,_xlfn.XMATCH(F$29,'movie-row'!$A$1:$Z$1),0)</f>
        <v>4</v>
      </c>
      <c r="G146" s="18" cm="1">
        <f t="array" ref="G146">VLOOKUP($A146,'movie-row'!$A$2:$Z$101,_xlfn.XMATCH(G$29,'movie-row'!$A$1:$Z$1),0)</f>
        <v>0</v>
      </c>
      <c r="H146" s="18" cm="1">
        <f t="array" ref="H146">VLOOKUP($A146,'movie-row'!$A$2:$Z$101,_xlfn.XMATCH(H$29,'movie-row'!$A$1:$Z$1),0)</f>
        <v>0</v>
      </c>
      <c r="I146" s="18" cm="1">
        <f t="array" ref="I146">VLOOKUP($A146,'movie-row'!$A$2:$Z$101,_xlfn.XMATCH(I$29,'movie-row'!$A$1:$Z$1),0)</f>
        <v>0</v>
      </c>
      <c r="J146" s="18" cm="1">
        <f t="array" ref="J146">VLOOKUP($A146,'movie-row'!$A$2:$Z$101,_xlfn.XMATCH(J$29,'movie-row'!$A$1:$Z$1),0)</f>
        <v>4</v>
      </c>
      <c r="K146" s="18" cm="1">
        <f t="array" ref="K146">VLOOKUP($A146,'movie-row'!$A$2:$Z$101,_xlfn.XMATCH(K$29,'movie-row'!$A$1:$Z$1),0)</f>
        <v>0</v>
      </c>
      <c r="L146" s="18" cm="1">
        <f t="array" ref="L146">VLOOKUP($A146,'movie-row'!$A$2:$Z$101,_xlfn.XMATCH(L$29,'movie-row'!$A$1:$Z$1),0)</f>
        <v>5</v>
      </c>
      <c r="M146" s="18" cm="1">
        <f t="array" ref="M146">VLOOKUP($A146,'movie-row'!$A$2:$Z$101,_xlfn.XMATCH(M$29,'movie-row'!$A$1:$Z$1),0)</f>
        <v>0</v>
      </c>
      <c r="N146" s="18" cm="1">
        <f t="array" ref="N146">VLOOKUP($A146,'movie-row'!$A$2:$Z$101,_xlfn.XMATCH(N$29,'movie-row'!$A$1:$Z$1),0)</f>
        <v>0</v>
      </c>
      <c r="O146" s="27" cm="1">
        <f t="array" ref="O146">VLOOKUP($A146,'movie-row'!$A$2:$Z$101,_xlfn.XMATCH(O$29,'movie-row'!$A$1:$Z$1),0)</f>
        <v>0</v>
      </c>
      <c r="P146" s="18" cm="1">
        <f t="array" ref="P146">VLOOKUP($A146,'movie-row'!$A$2:$Z$101,_xlfn.XMATCH(P$29,'movie-row'!$A$1:$Z$1),0)</f>
        <v>4.5</v>
      </c>
      <c r="Q146" s="18" cm="1">
        <f t="array" ref="Q146">VLOOKUP($A146,'movie-row'!$A$2:$Z$101,_xlfn.XMATCH(Q$29,'movie-row'!$A$1:$Z$1),0)</f>
        <v>0</v>
      </c>
      <c r="R146" s="18" cm="1">
        <f t="array" ref="R146">VLOOKUP($A146,'movie-row'!$A$2:$Z$101,_xlfn.XMATCH(R$29,'movie-row'!$A$1:$Z$1),0)</f>
        <v>0</v>
      </c>
      <c r="S146" s="18" cm="1">
        <f t="array" ref="S146">VLOOKUP($A146,'movie-row'!$A$2:$Z$101,_xlfn.XMATCH(S$29,'movie-row'!$A$1:$Z$1),0)</f>
        <v>0</v>
      </c>
      <c r="T146" s="18" cm="1">
        <f t="array" ref="T146">VLOOKUP($A146,'movie-row'!$A$2:$Z$101,_xlfn.XMATCH(T$29,'movie-row'!$A$1:$Z$1),0)</f>
        <v>0</v>
      </c>
      <c r="U146" s="18" cm="1">
        <f t="array" ref="U146">VLOOKUP($A146,'movie-row'!$A$2:$Z$101,_xlfn.XMATCH(U$29,'movie-row'!$A$1:$Z$1),0)</f>
        <v>4.5</v>
      </c>
      <c r="V146" s="18" cm="1">
        <f t="array" ref="V146">VLOOKUP($A146,'movie-row'!$A$2:$Z$101,_xlfn.XMATCH(V$29,'movie-row'!$A$1:$Z$1),0)</f>
        <v>0</v>
      </c>
      <c r="W146" s="18" cm="1">
        <f t="array" ref="W146">VLOOKUP($A146,'movie-row'!$A$2:$Z$101,_xlfn.XMATCH(W$29,'movie-row'!$A$1:$Z$1),0)</f>
        <v>4</v>
      </c>
      <c r="X146" s="18" cm="1">
        <f t="array" ref="X146">VLOOKUP($A146,'movie-row'!$A$2:$Z$101,_xlfn.XMATCH(X$29,'movie-row'!$A$1:$Z$1),0)</f>
        <v>0</v>
      </c>
      <c r="Y146" s="18" cm="1">
        <f t="array" ref="Y146">VLOOKUP($A146,'movie-row'!$A$2:$Z$101,_xlfn.XMATCH(Y$29,'movie-row'!$A$1:$Z$1),0)</f>
        <v>0</v>
      </c>
      <c r="Z146" s="18" cm="1">
        <f t="array" ref="Z146">VLOOKUP($A146,'movie-row'!$A$2:$Z$101,_xlfn.XMATCH(Z$29,'movie-row'!$A$1:$Z$1),0)</f>
        <v>0</v>
      </c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C146" s="18"/>
      <c r="CC146" s="18"/>
    </row>
    <row r="147" spans="1:81">
      <c r="A147" s="1" t="str">
        <f t="shared" ref="A147:A150" si="20">A146</f>
        <v>153: Lost in Translation (2003)</v>
      </c>
      <c r="B147" s="18" cm="1">
        <f t="array" ref="B147">VLOOKUP($A147,'movie-row'!$A$2:$Z$101,_xlfn.XMATCH(B$30,'movie-row'!$A$1:$Z$1),0)</f>
        <v>0</v>
      </c>
      <c r="C147" s="18" cm="1">
        <f t="array" ref="C147">VLOOKUP($A147,'movie-row'!$A$2:$Z$101,_xlfn.XMATCH(C$30,'movie-row'!$A$1:$Z$1),0)</f>
        <v>4</v>
      </c>
      <c r="D147" s="18" cm="1">
        <f t="array" ref="D147">VLOOKUP($A147,'movie-row'!$A$2:$Z$101,_xlfn.XMATCH(D$30,'movie-row'!$A$1:$Z$1),0)</f>
        <v>0</v>
      </c>
      <c r="E147" s="18" cm="1">
        <f t="array" ref="E147">VLOOKUP($A147,'movie-row'!$A$2:$Z$101,_xlfn.XMATCH(E$30,'movie-row'!$A$1:$Z$1),0)</f>
        <v>0</v>
      </c>
      <c r="F147" s="27" cm="1">
        <f t="array" ref="F147">VLOOKUP($A147,'movie-row'!$A$2:$Z$101,_xlfn.XMATCH(F$30,'movie-row'!$A$1:$Z$1),0)</f>
        <v>4.5</v>
      </c>
      <c r="G147" s="18" cm="1">
        <f t="array" ref="G147">VLOOKUP($A147,'movie-row'!$A$2:$Z$101,_xlfn.XMATCH(G$30,'movie-row'!$A$1:$Z$1),0)</f>
        <v>0</v>
      </c>
      <c r="H147" s="18" cm="1">
        <f t="array" ref="H147">VLOOKUP($A147,'movie-row'!$A$2:$Z$101,_xlfn.XMATCH(H$30,'movie-row'!$A$1:$Z$1),0)</f>
        <v>0</v>
      </c>
      <c r="I147" s="18" cm="1">
        <f t="array" ref="I147">VLOOKUP($A147,'movie-row'!$A$2:$Z$101,_xlfn.XMATCH(I$30,'movie-row'!$A$1:$Z$1),0)</f>
        <v>0</v>
      </c>
      <c r="J147" s="18" cm="1">
        <f t="array" ref="J147">VLOOKUP($A147,'movie-row'!$A$2:$Z$101,_xlfn.XMATCH(J$30,'movie-row'!$A$1:$Z$1),0)</f>
        <v>0</v>
      </c>
      <c r="K147" s="18" cm="1">
        <f t="array" ref="K147">VLOOKUP($A147,'movie-row'!$A$2:$Z$101,_xlfn.XMATCH(K$30,'movie-row'!$A$1:$Z$1),0)</f>
        <v>4.5</v>
      </c>
      <c r="L147" s="18" cm="1">
        <f t="array" ref="L147">VLOOKUP($A147,'movie-row'!$A$2:$Z$101,_xlfn.XMATCH(L$30,'movie-row'!$A$1:$Z$1),0)</f>
        <v>0</v>
      </c>
      <c r="M147" s="18" cm="1">
        <f t="array" ref="M147">VLOOKUP($A147,'movie-row'!$A$2:$Z$101,_xlfn.XMATCH(M$30,'movie-row'!$A$1:$Z$1),0)</f>
        <v>4.5</v>
      </c>
      <c r="N147" s="18" cm="1">
        <f t="array" ref="N147">VLOOKUP($A147,'movie-row'!$A$2:$Z$101,_xlfn.XMATCH(N$30,'movie-row'!$A$1:$Z$1),0)</f>
        <v>0</v>
      </c>
      <c r="O147" s="27" cm="1">
        <f t="array" ref="O147">VLOOKUP($A147,'movie-row'!$A$2:$Z$101,_xlfn.XMATCH(O$30,'movie-row'!$A$1:$Z$1),0)</f>
        <v>4.5</v>
      </c>
      <c r="P147" s="18" cm="1">
        <f t="array" ref="P147">VLOOKUP($A147,'movie-row'!$A$2:$Z$101,_xlfn.XMATCH(P$30,'movie-row'!$A$1:$Z$1),0)</f>
        <v>0</v>
      </c>
      <c r="Q147" s="18" cm="1">
        <f t="array" ref="Q147">VLOOKUP($A147,'movie-row'!$A$2:$Z$101,_xlfn.XMATCH(Q$30,'movie-row'!$A$1:$Z$1),0)</f>
        <v>4.5</v>
      </c>
      <c r="R147" s="18" cm="1">
        <f t="array" ref="R147">VLOOKUP($A147,'movie-row'!$A$2:$Z$101,_xlfn.XMATCH(R$30,'movie-row'!$A$1:$Z$1),0)</f>
        <v>0</v>
      </c>
      <c r="S147" s="18" cm="1">
        <f t="array" ref="S147">VLOOKUP($A147,'movie-row'!$A$2:$Z$101,_xlfn.XMATCH(S$30,'movie-row'!$A$1:$Z$1),0)</f>
        <v>0</v>
      </c>
      <c r="T147" s="18" cm="1">
        <f t="array" ref="T147">VLOOKUP($A147,'movie-row'!$A$2:$Z$101,_xlfn.XMATCH(T$30,'movie-row'!$A$1:$Z$1),0)</f>
        <v>0</v>
      </c>
      <c r="U147" s="18" cm="1">
        <f t="array" ref="U147">VLOOKUP($A147,'movie-row'!$A$2:$Z$101,_xlfn.XMATCH(U$30,'movie-row'!$A$1:$Z$1),0)</f>
        <v>0</v>
      </c>
      <c r="V147" s="18" cm="1">
        <f t="array" ref="V147">VLOOKUP($A147,'movie-row'!$A$2:$Z$101,_xlfn.XMATCH(V$30,'movie-row'!$A$1:$Z$1),0)</f>
        <v>0</v>
      </c>
      <c r="W147" s="18" cm="1">
        <f t="array" ref="W147">VLOOKUP($A147,'movie-row'!$A$2:$Z$101,_xlfn.XMATCH(W$30,'movie-row'!$A$1:$Z$1),0)</f>
        <v>0</v>
      </c>
      <c r="X147" s="18" cm="1">
        <f t="array" ref="X147">VLOOKUP($A147,'movie-row'!$A$2:$Z$101,_xlfn.XMATCH(X$30,'movie-row'!$A$1:$Z$1),0)</f>
        <v>4.5</v>
      </c>
      <c r="Y147" s="18" cm="1">
        <f t="array" ref="Y147">VLOOKUP($A147,'movie-row'!$A$2:$Z$101,_xlfn.XMATCH(Y$30,'movie-row'!$A$1:$Z$1),0)</f>
        <v>0</v>
      </c>
      <c r="Z147" s="18" cm="1">
        <f t="array" ref="Z147">VLOOKUP($A147,'movie-row'!$A$2:$Z$101,_xlfn.XMATCH(Z$30,'movie-row'!$A$1:$Z$1),0)</f>
        <v>4.5</v>
      </c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C147" s="18"/>
    </row>
    <row r="148" spans="1:81">
      <c r="A148" s="1" t="str">
        <f t="shared" si="20"/>
        <v>153: Lost in Translation (2003)</v>
      </c>
      <c r="B148" s="18" cm="1">
        <f t="array" ref="B148">VLOOKUP($A148,'movie-row'!$A$2:$Z$101,_xlfn.XMATCH(B$31,'movie-row'!$A$1:$Z$1),0)</f>
        <v>0</v>
      </c>
      <c r="C148" s="18" cm="1">
        <f t="array" ref="C148">VLOOKUP($A148,'movie-row'!$A$2:$Z$101,_xlfn.XMATCH(C$31,'movie-row'!$A$1:$Z$1),0)</f>
        <v>4</v>
      </c>
      <c r="D148" s="18" cm="1">
        <f t="array" ref="D148">VLOOKUP($A148,'movie-row'!$A$2:$Z$101,_xlfn.XMATCH(D$31,'movie-row'!$A$1:$Z$1),0)</f>
        <v>0</v>
      </c>
      <c r="E148" s="18" cm="1">
        <f t="array" ref="E148">VLOOKUP($A148,'movie-row'!$A$2:$Z$101,_xlfn.XMATCH(E$31,'movie-row'!$A$1:$Z$1),0)</f>
        <v>4</v>
      </c>
      <c r="F148" s="27" cm="1">
        <f t="array" ref="F148">VLOOKUP($A148,'movie-row'!$A$2:$Z$101,_xlfn.XMATCH(F$31,'movie-row'!$A$1:$Z$1),0)</f>
        <v>4</v>
      </c>
      <c r="G148" s="18" cm="1">
        <f t="array" ref="G148">VLOOKUP($A148,'movie-row'!$A$2:$Z$101,_xlfn.XMATCH(G$31,'movie-row'!$A$1:$Z$1),0)</f>
        <v>0</v>
      </c>
      <c r="H148" s="18" cm="1">
        <f t="array" ref="H148">VLOOKUP($A148,'movie-row'!$A$2:$Z$101,_xlfn.XMATCH(H$31,'movie-row'!$A$1:$Z$1),0)</f>
        <v>4.5</v>
      </c>
      <c r="I148" s="18" cm="1">
        <f t="array" ref="I148">VLOOKUP($A148,'movie-row'!$A$2:$Z$101,_xlfn.XMATCH(I$31,'movie-row'!$A$1:$Z$1),0)</f>
        <v>0</v>
      </c>
      <c r="J148" s="18" cm="1">
        <f t="array" ref="J148">VLOOKUP($A148,'movie-row'!$A$2:$Z$101,_xlfn.XMATCH(J$31,'movie-row'!$A$1:$Z$1),0)</f>
        <v>0</v>
      </c>
      <c r="K148" s="18" cm="1">
        <f t="array" ref="K148">VLOOKUP($A148,'movie-row'!$A$2:$Z$101,_xlfn.XMATCH(K$31,'movie-row'!$A$1:$Z$1),0)</f>
        <v>0</v>
      </c>
      <c r="L148" s="18" cm="1">
        <f t="array" ref="L148">VLOOKUP($A148,'movie-row'!$A$2:$Z$101,_xlfn.XMATCH(L$31,'movie-row'!$A$1:$Z$1),0)</f>
        <v>0</v>
      </c>
      <c r="M148" s="18" cm="1">
        <f t="array" ref="M148">VLOOKUP($A148,'movie-row'!$A$2:$Z$101,_xlfn.XMATCH(M$31,'movie-row'!$A$1:$Z$1),0)</f>
        <v>0</v>
      </c>
      <c r="N148" s="18" cm="1">
        <f t="array" ref="N148">VLOOKUP($A148,'movie-row'!$A$2:$Z$101,_xlfn.XMATCH(N$31,'movie-row'!$A$1:$Z$1),0)</f>
        <v>0</v>
      </c>
      <c r="O148" s="27" cm="1">
        <f t="array" ref="O148">VLOOKUP($A148,'movie-row'!$A$2:$Z$101,_xlfn.XMATCH(O$31,'movie-row'!$A$1:$Z$1),0)</f>
        <v>0</v>
      </c>
      <c r="P148" s="18" cm="1">
        <f t="array" ref="P148">VLOOKUP($A148,'movie-row'!$A$2:$Z$101,_xlfn.XMATCH(P$31,'movie-row'!$A$1:$Z$1),0)</f>
        <v>0</v>
      </c>
      <c r="Q148" s="18" cm="1">
        <f t="array" ref="Q148">VLOOKUP($A148,'movie-row'!$A$2:$Z$101,_xlfn.XMATCH(Q$31,'movie-row'!$A$1:$Z$1),0)</f>
        <v>3.5</v>
      </c>
      <c r="R148" s="18" cm="1">
        <f t="array" ref="R148">VLOOKUP($A148,'movie-row'!$A$2:$Z$101,_xlfn.XMATCH(R$31,'movie-row'!$A$1:$Z$1),0)</f>
        <v>0</v>
      </c>
      <c r="S148" s="18" cm="1">
        <f t="array" ref="S148">VLOOKUP($A148,'movie-row'!$A$2:$Z$101,_xlfn.XMATCH(S$31,'movie-row'!$A$1:$Z$1),0)</f>
        <v>4.5</v>
      </c>
      <c r="T148" s="18" cm="1">
        <f t="array" ref="T148">VLOOKUP($A148,'movie-row'!$A$2:$Z$101,_xlfn.XMATCH(T$31,'movie-row'!$A$1:$Z$1),0)</f>
        <v>0</v>
      </c>
      <c r="U148" s="18" cm="1">
        <f t="array" ref="U148">VLOOKUP($A148,'movie-row'!$A$2:$Z$101,_xlfn.XMATCH(U$31,'movie-row'!$A$1:$Z$1),0)</f>
        <v>4.5</v>
      </c>
      <c r="V148" s="18" cm="1">
        <f t="array" ref="V148">VLOOKUP($A148,'movie-row'!$A$2:$Z$101,_xlfn.XMATCH(V$31,'movie-row'!$A$1:$Z$1),0)</f>
        <v>0</v>
      </c>
      <c r="W148" s="18" cm="1">
        <f t="array" ref="W148">VLOOKUP($A148,'movie-row'!$A$2:$Z$101,_xlfn.XMATCH(W$31,'movie-row'!$A$1:$Z$1),0)</f>
        <v>4</v>
      </c>
      <c r="X148" s="18" cm="1">
        <f t="array" ref="X148">VLOOKUP($A148,'movie-row'!$A$2:$Z$101,_xlfn.XMATCH(X$31,'movie-row'!$A$1:$Z$1),0)</f>
        <v>0</v>
      </c>
      <c r="Y148" s="18" cm="1">
        <f t="array" ref="Y148">VLOOKUP($A148,'movie-row'!$A$2:$Z$101,_xlfn.XMATCH(Y$31,'movie-row'!$A$1:$Z$1),0)</f>
        <v>4</v>
      </c>
      <c r="Z148" s="18" cm="1">
        <f t="array" ref="Z148">VLOOKUP($A148,'movie-row'!$A$2:$Z$101,_xlfn.XMATCH(Z$31,'movie-row'!$A$1:$Z$1),0)</f>
        <v>0</v>
      </c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C148" s="18"/>
    </row>
    <row r="149" spans="1:81">
      <c r="A149" s="1" t="str">
        <f t="shared" si="20"/>
        <v>153: Lost in Translation (2003)</v>
      </c>
      <c r="B149" s="18" cm="1">
        <f t="array" ref="B149">VLOOKUP($A149,'movie-row'!$A$2:$Z$101,_xlfn.XMATCH(B$32,'movie-row'!$A$1:$Z$1),0)</f>
        <v>0</v>
      </c>
      <c r="C149" s="18" cm="1">
        <f t="array" ref="C149">VLOOKUP($A149,'movie-row'!$A$2:$Z$101,_xlfn.XMATCH(C$32,'movie-row'!$A$1:$Z$1),0)</f>
        <v>3</v>
      </c>
      <c r="D149" s="18" cm="1">
        <f t="array" ref="D149">VLOOKUP($A149,'movie-row'!$A$2:$Z$101,_xlfn.XMATCH(D$32,'movie-row'!$A$1:$Z$1),0)</f>
        <v>4</v>
      </c>
      <c r="E149" s="18" cm="1">
        <f t="array" ref="E149">VLOOKUP($A149,'movie-row'!$A$2:$Z$101,_xlfn.XMATCH(E$32,'movie-row'!$A$1:$Z$1),0)</f>
        <v>0</v>
      </c>
      <c r="F149" s="27" cm="1">
        <f t="array" ref="F149">VLOOKUP($A149,'movie-row'!$A$2:$Z$101,_xlfn.XMATCH(F$32,'movie-row'!$A$1:$Z$1),0)</f>
        <v>4</v>
      </c>
      <c r="G149" s="18" cm="1">
        <f t="array" ref="G149">VLOOKUP($A149,'movie-row'!$A$2:$Z$101,_xlfn.XMATCH(G$32,'movie-row'!$A$1:$Z$1),0)</f>
        <v>0</v>
      </c>
      <c r="H149" s="18" cm="1">
        <f t="array" ref="H149">VLOOKUP($A149,'movie-row'!$A$2:$Z$101,_xlfn.XMATCH(H$32,'movie-row'!$A$1:$Z$1),0)</f>
        <v>3</v>
      </c>
      <c r="I149" s="18" cm="1">
        <f t="array" ref="I149">VLOOKUP($A149,'movie-row'!$A$2:$Z$101,_xlfn.XMATCH(I$32,'movie-row'!$A$1:$Z$1),0)</f>
        <v>1.5</v>
      </c>
      <c r="J149" s="18" cm="1">
        <f t="array" ref="J149">VLOOKUP($A149,'movie-row'!$A$2:$Z$101,_xlfn.XMATCH(J$32,'movie-row'!$A$1:$Z$1),0)</f>
        <v>0</v>
      </c>
      <c r="K149" s="18" cm="1">
        <f t="array" ref="K149">VLOOKUP($A149,'movie-row'!$A$2:$Z$101,_xlfn.XMATCH(K$32,'movie-row'!$A$1:$Z$1),0)</f>
        <v>0</v>
      </c>
      <c r="L149" s="18" cm="1">
        <f t="array" ref="L149">VLOOKUP($A149,'movie-row'!$A$2:$Z$101,_xlfn.XMATCH(L$32,'movie-row'!$A$1:$Z$1),0)</f>
        <v>0</v>
      </c>
      <c r="M149" s="18" cm="1">
        <f t="array" ref="M149">VLOOKUP($A149,'movie-row'!$A$2:$Z$101,_xlfn.XMATCH(M$32,'movie-row'!$A$1:$Z$1),0)</f>
        <v>4</v>
      </c>
      <c r="N149" s="18" cm="1">
        <f t="array" ref="N149">VLOOKUP($A149,'movie-row'!$A$2:$Z$101,_xlfn.XMATCH(N$32,'movie-row'!$A$1:$Z$1),0)</f>
        <v>0</v>
      </c>
      <c r="O149" s="27" cm="1">
        <f t="array" ref="O149">VLOOKUP($A149,'movie-row'!$A$2:$Z$101,_xlfn.XMATCH(O$32,'movie-row'!$A$1:$Z$1),0)</f>
        <v>4.5</v>
      </c>
      <c r="P149" s="18" cm="1">
        <f t="array" ref="P149">VLOOKUP($A149,'movie-row'!$A$2:$Z$101,_xlfn.XMATCH(P$32,'movie-row'!$A$1:$Z$1),0)</f>
        <v>4</v>
      </c>
      <c r="Q149" s="18" cm="1">
        <f t="array" ref="Q149">VLOOKUP($A149,'movie-row'!$A$2:$Z$101,_xlfn.XMATCH(Q$32,'movie-row'!$A$1:$Z$1),0)</f>
        <v>4.5</v>
      </c>
      <c r="R149" s="18" cm="1">
        <f t="array" ref="R149">VLOOKUP($A149,'movie-row'!$A$2:$Z$101,_xlfn.XMATCH(R$32,'movie-row'!$A$1:$Z$1),0)</f>
        <v>0</v>
      </c>
      <c r="S149" s="18" cm="1">
        <f t="array" ref="S149">VLOOKUP($A149,'movie-row'!$A$2:$Z$101,_xlfn.XMATCH(S$32,'movie-row'!$A$1:$Z$1),0)</f>
        <v>0</v>
      </c>
      <c r="T149" s="18" cm="1">
        <f t="array" ref="T149">VLOOKUP($A149,'movie-row'!$A$2:$Z$101,_xlfn.XMATCH(T$32,'movie-row'!$A$1:$Z$1),0)</f>
        <v>4.5</v>
      </c>
      <c r="U149" s="18" cm="1">
        <f t="array" ref="U149">VLOOKUP($A149,'movie-row'!$A$2:$Z$101,_xlfn.XMATCH(U$32,'movie-row'!$A$1:$Z$1),0)</f>
        <v>4.5</v>
      </c>
      <c r="V149" s="18" cm="1">
        <f t="array" ref="V149">VLOOKUP($A149,'movie-row'!$A$2:$Z$101,_xlfn.XMATCH(V$32,'movie-row'!$A$1:$Z$1),0)</f>
        <v>4</v>
      </c>
      <c r="W149" s="18" cm="1">
        <f t="array" ref="W149">VLOOKUP($A149,'movie-row'!$A$2:$Z$101,_xlfn.XMATCH(W$32,'movie-row'!$A$1:$Z$1),0)</f>
        <v>3</v>
      </c>
      <c r="X149" s="18" cm="1">
        <f t="array" ref="X149">VLOOKUP($A149,'movie-row'!$A$2:$Z$101,_xlfn.XMATCH(X$32,'movie-row'!$A$1:$Z$1),0)</f>
        <v>0</v>
      </c>
      <c r="Y149" s="18" cm="1">
        <f t="array" ref="Y149">VLOOKUP($A149,'movie-row'!$A$2:$Z$101,_xlfn.XMATCH(Y$32,'movie-row'!$A$1:$Z$1),0)</f>
        <v>0</v>
      </c>
      <c r="Z149" s="18" cm="1">
        <f t="array" ref="Z149">VLOOKUP($A149,'movie-row'!$A$2:$Z$101,_xlfn.XMATCH(Z$32,'movie-row'!$A$1:$Z$1),0)</f>
        <v>0</v>
      </c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C149" s="18"/>
    </row>
    <row r="150" spans="1:81">
      <c r="A150" s="1" t="str">
        <f t="shared" si="20"/>
        <v>153: Lost in Translation (2003)</v>
      </c>
      <c r="B150" s="18" cm="1">
        <f t="array" ref="B150">VLOOKUP($A150,'movie-row'!$A$2:$Z$101,_xlfn.XMATCH(B$33,'movie-row'!$A$1:$Z$1),0)</f>
        <v>0</v>
      </c>
      <c r="C150" s="18" cm="1">
        <f t="array" ref="C150">VLOOKUP($A150,'movie-row'!$A$2:$Z$101,_xlfn.XMATCH(C$33,'movie-row'!$A$1:$Z$1),0)</f>
        <v>0</v>
      </c>
      <c r="D150" s="18" cm="1">
        <f t="array" ref="D150">VLOOKUP($A150,'movie-row'!$A$2:$Z$101,_xlfn.XMATCH(D$33,'movie-row'!$A$1:$Z$1),0)</f>
        <v>3.5</v>
      </c>
      <c r="E150" s="18" cm="1">
        <f t="array" ref="E150">VLOOKUP($A150,'movie-row'!$A$2:$Z$101,_xlfn.XMATCH(E$33,'movie-row'!$A$1:$Z$1),0)</f>
        <v>4.5</v>
      </c>
      <c r="F150" s="27" cm="1">
        <f t="array" ref="F150">VLOOKUP($A150,'movie-row'!$A$2:$Z$101,_xlfn.XMATCH(F$33,'movie-row'!$A$1:$Z$1),0)</f>
        <v>1.5</v>
      </c>
      <c r="G150" s="18" cm="1">
        <f t="array" ref="G150">VLOOKUP($A150,'movie-row'!$A$2:$Z$101,_xlfn.XMATCH(G$33,'movie-row'!$A$1:$Z$1),0)</f>
        <v>3.5</v>
      </c>
      <c r="H150" s="18" cm="1">
        <f t="array" ref="H150">VLOOKUP($A150,'movie-row'!$A$2:$Z$101,_xlfn.XMATCH(H$33,'movie-row'!$A$1:$Z$1),0)</f>
        <v>4.5</v>
      </c>
      <c r="I150" s="18" cm="1">
        <f t="array" ref="I150">VLOOKUP($A150,'movie-row'!$A$2:$Z$101,_xlfn.XMATCH(I$33,'movie-row'!$A$1:$Z$1),0)</f>
        <v>0</v>
      </c>
      <c r="J150" s="18" cm="1">
        <f t="array" ref="J150">VLOOKUP($A150,'movie-row'!$A$2:$Z$101,_xlfn.XMATCH(J$33,'movie-row'!$A$1:$Z$1),0)</f>
        <v>4.5</v>
      </c>
      <c r="K150" s="18" cm="1">
        <f t="array" ref="K150">VLOOKUP($A150,'movie-row'!$A$2:$Z$101,_xlfn.XMATCH(K$33,'movie-row'!$A$1:$Z$1),0)</f>
        <v>3.5</v>
      </c>
      <c r="L150" s="18" cm="1">
        <f t="array" ref="L150">VLOOKUP($A150,'movie-row'!$A$2:$Z$101,_xlfn.XMATCH(L$33,'movie-row'!$A$1:$Z$1),0)</f>
        <v>3.5</v>
      </c>
      <c r="M150" s="18" cm="1">
        <f t="array" ref="M150">VLOOKUP($A150,'movie-row'!$A$2:$Z$101,_xlfn.XMATCH(M$33,'movie-row'!$A$1:$Z$1),0)</f>
        <v>3</v>
      </c>
      <c r="N150" s="18" cm="1">
        <f t="array" ref="N150">VLOOKUP($A150,'movie-row'!$A$2:$Z$101,_xlfn.XMATCH(N$33,'movie-row'!$A$1:$Z$1),0)</f>
        <v>4.5</v>
      </c>
      <c r="O150" s="27" cm="1">
        <f t="array" ref="O150">VLOOKUP($A150,'movie-row'!$A$2:$Z$101,_xlfn.XMATCH(O$33,'movie-row'!$A$1:$Z$1),0)</f>
        <v>3.5</v>
      </c>
      <c r="P150" s="18" cm="1">
        <f t="array" ref="P150">VLOOKUP($A150,'movie-row'!$A$2:$Z$101,_xlfn.XMATCH(P$33,'movie-row'!$A$1:$Z$1),0)</f>
        <v>0</v>
      </c>
      <c r="Q150" s="18" cm="1">
        <f t="array" ref="Q150">VLOOKUP($A150,'movie-row'!$A$2:$Z$101,_xlfn.XMATCH(Q$33,'movie-row'!$A$1:$Z$1),0)</f>
        <v>0</v>
      </c>
      <c r="R150" s="18" cm="1">
        <f t="array" ref="R150">VLOOKUP($A150,'movie-row'!$A$2:$Z$101,_xlfn.XMATCH(R$33,'movie-row'!$A$1:$Z$1),0)</f>
        <v>1.5</v>
      </c>
      <c r="S150" s="18" cm="1">
        <f t="array" ref="S150">VLOOKUP($A150,'movie-row'!$A$2:$Z$101,_xlfn.XMATCH(S$33,'movie-row'!$A$1:$Z$1),0)</f>
        <v>0</v>
      </c>
      <c r="T150" s="18" cm="1">
        <f t="array" ref="T150">VLOOKUP($A150,'movie-row'!$A$2:$Z$101,_xlfn.XMATCH(T$33,'movie-row'!$A$1:$Z$1),0)</f>
        <v>4</v>
      </c>
      <c r="U150" s="18" cm="1">
        <f t="array" ref="U150">VLOOKUP($A150,'movie-row'!$A$2:$Z$101,_xlfn.XMATCH(U$33,'movie-row'!$A$1:$Z$1),0)</f>
        <v>3</v>
      </c>
      <c r="V150" s="18" cm="1">
        <f t="array" ref="V150">VLOOKUP($A150,'movie-row'!$A$2:$Z$101,_xlfn.XMATCH(V$33,'movie-row'!$A$1:$Z$1),0)</f>
        <v>4.5</v>
      </c>
      <c r="W150" s="18" cm="1">
        <f t="array" ref="W150">VLOOKUP($A150,'movie-row'!$A$2:$Z$101,_xlfn.XMATCH(W$33,'movie-row'!$A$1:$Z$1),0)</f>
        <v>4.5</v>
      </c>
      <c r="X150" s="18" cm="1">
        <f t="array" ref="X150">VLOOKUP($A150,'movie-row'!$A$2:$Z$101,_xlfn.XMATCH(X$33,'movie-row'!$A$1:$Z$1),0)</f>
        <v>4</v>
      </c>
      <c r="Y150" s="18" cm="1">
        <f t="array" ref="Y150">VLOOKUP($A150,'movie-row'!$A$2:$Z$101,_xlfn.XMATCH(Y$33,'movie-row'!$A$1:$Z$1),0)</f>
        <v>4</v>
      </c>
      <c r="Z150" s="18" cm="1">
        <f t="array" ref="Z150">VLOOKUP($A150,'movie-row'!$A$2:$Z$101,_xlfn.XMATCH(Z$33,'movie-row'!$A$1:$Z$1),0)</f>
        <v>0</v>
      </c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C150" s="18"/>
    </row>
    <row r="151" spans="1:81">
      <c r="A151" s="21" t="s">
        <v>21</v>
      </c>
      <c r="B151" s="18" cm="1">
        <f t="array" ref="B151">VLOOKUP($A151,'movie-row'!$A$2:$Z$101,_xlfn.XMATCH(B$29,'movie-row'!$A$1:$Z$1),0)</f>
        <v>4.5</v>
      </c>
      <c r="C151" s="18" cm="1">
        <f t="array" ref="C151">VLOOKUP($A151,'movie-row'!$A$2:$Z$101,_xlfn.XMATCH(C$29,'movie-row'!$A$1:$Z$1),0)</f>
        <v>5</v>
      </c>
      <c r="D151" s="18" cm="1">
        <f t="array" ref="D151">VLOOKUP($A151,'movie-row'!$A$2:$Z$101,_xlfn.XMATCH(D$29,'movie-row'!$A$1:$Z$1),0)</f>
        <v>5</v>
      </c>
      <c r="E151" s="18" cm="1">
        <f t="array" ref="E151">VLOOKUP($A151,'movie-row'!$A$2:$Z$101,_xlfn.XMATCH(E$29,'movie-row'!$A$1:$Z$1),0)</f>
        <v>5</v>
      </c>
      <c r="F151" s="27" cm="1">
        <f t="array" ref="F151">VLOOKUP($A151,'movie-row'!$A$2:$Z$101,_xlfn.XMATCH(F$29,'movie-row'!$A$1:$Z$1),0)</f>
        <v>5</v>
      </c>
      <c r="G151" s="18" cm="1">
        <f t="array" ref="G151">VLOOKUP($A151,'movie-row'!$A$2:$Z$101,_xlfn.XMATCH(G$29,'movie-row'!$A$1:$Z$1),0)</f>
        <v>5</v>
      </c>
      <c r="H151" s="18" cm="1">
        <f t="array" ref="H151">VLOOKUP($A151,'movie-row'!$A$2:$Z$101,_xlfn.XMATCH(H$29,'movie-row'!$A$1:$Z$1),0)</f>
        <v>5</v>
      </c>
      <c r="I151" s="18" cm="1">
        <f t="array" ref="I151">VLOOKUP($A151,'movie-row'!$A$2:$Z$101,_xlfn.XMATCH(I$29,'movie-row'!$A$1:$Z$1),0)</f>
        <v>5</v>
      </c>
      <c r="J151" s="18" cm="1">
        <f t="array" ref="J151">VLOOKUP($A151,'movie-row'!$A$2:$Z$101,_xlfn.XMATCH(J$29,'movie-row'!$A$1:$Z$1),0)</f>
        <v>0</v>
      </c>
      <c r="K151" s="18" cm="1">
        <f t="array" ref="K151">VLOOKUP($A151,'movie-row'!$A$2:$Z$101,_xlfn.XMATCH(K$29,'movie-row'!$A$1:$Z$1),0)</f>
        <v>3</v>
      </c>
      <c r="L151" s="18" cm="1">
        <f t="array" ref="L151">VLOOKUP($A151,'movie-row'!$A$2:$Z$101,_xlfn.XMATCH(L$29,'movie-row'!$A$1:$Z$1),0)</f>
        <v>5</v>
      </c>
      <c r="M151" s="18" cm="1">
        <f t="array" ref="M151">VLOOKUP($A151,'movie-row'!$A$2:$Z$101,_xlfn.XMATCH(M$29,'movie-row'!$A$1:$Z$1),0)</f>
        <v>3</v>
      </c>
      <c r="N151" s="18" cm="1">
        <f t="array" ref="N151">VLOOKUP($A151,'movie-row'!$A$2:$Z$101,_xlfn.XMATCH(N$29,'movie-row'!$A$1:$Z$1),0)</f>
        <v>4</v>
      </c>
      <c r="O151" s="27" cm="1">
        <f t="array" ref="O151">VLOOKUP($A151,'movie-row'!$A$2:$Z$101,_xlfn.XMATCH(O$29,'movie-row'!$A$1:$Z$1),0)</f>
        <v>4.5</v>
      </c>
      <c r="P151" s="18" cm="1">
        <f t="array" ref="P151">VLOOKUP($A151,'movie-row'!$A$2:$Z$101,_xlfn.XMATCH(P$29,'movie-row'!$A$1:$Z$1),0)</f>
        <v>5</v>
      </c>
      <c r="Q151" s="18" cm="1">
        <f t="array" ref="Q151">VLOOKUP($A151,'movie-row'!$A$2:$Z$101,_xlfn.XMATCH(Q$29,'movie-row'!$A$1:$Z$1),0)</f>
        <v>3</v>
      </c>
      <c r="R151" s="18" cm="1">
        <f t="array" ref="R151">VLOOKUP($A151,'movie-row'!$A$2:$Z$101,_xlfn.XMATCH(R$29,'movie-row'!$A$1:$Z$1),0)</f>
        <v>5</v>
      </c>
      <c r="S151" s="18" cm="1">
        <f t="array" ref="S151">VLOOKUP($A151,'movie-row'!$A$2:$Z$101,_xlfn.XMATCH(S$29,'movie-row'!$A$1:$Z$1),0)</f>
        <v>5</v>
      </c>
      <c r="T151" s="18" cm="1">
        <f t="array" ref="T151">VLOOKUP($A151,'movie-row'!$A$2:$Z$101,_xlfn.XMATCH(T$29,'movie-row'!$A$1:$Z$1),0)</f>
        <v>5</v>
      </c>
      <c r="U151" s="18" cm="1">
        <f t="array" ref="U151">VLOOKUP($A151,'movie-row'!$A$2:$Z$101,_xlfn.XMATCH(U$29,'movie-row'!$A$1:$Z$1),0)</f>
        <v>5</v>
      </c>
      <c r="V151" s="18" cm="1">
        <f t="array" ref="V151">VLOOKUP($A151,'movie-row'!$A$2:$Z$101,_xlfn.XMATCH(V$29,'movie-row'!$A$1:$Z$1),0)</f>
        <v>4.5</v>
      </c>
      <c r="W151" s="18" cm="1">
        <f t="array" ref="W151">VLOOKUP($A151,'movie-row'!$A$2:$Z$101,_xlfn.XMATCH(W$29,'movie-row'!$A$1:$Z$1),0)</f>
        <v>0</v>
      </c>
      <c r="X151" s="18" cm="1">
        <f t="array" ref="X151">VLOOKUP($A151,'movie-row'!$A$2:$Z$101,_xlfn.XMATCH(X$29,'movie-row'!$A$1:$Z$1),0)</f>
        <v>5</v>
      </c>
      <c r="Y151" s="18" cm="1">
        <f t="array" ref="Y151">VLOOKUP($A151,'movie-row'!$A$2:$Z$101,_xlfn.XMATCH(Y$29,'movie-row'!$A$1:$Z$1),0)</f>
        <v>0</v>
      </c>
      <c r="Z151" s="18" cm="1">
        <f t="array" ref="Z151">VLOOKUP($A151,'movie-row'!$A$2:$Z$101,_xlfn.XMATCH(Z$29,'movie-row'!$A$1:$Z$1),0)</f>
        <v>4.5</v>
      </c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C151" s="18"/>
    </row>
    <row r="152" spans="1:81">
      <c r="A152" s="1" t="str">
        <f t="shared" ref="A152:A155" si="21">A151</f>
        <v>155: The Dark Knight (2008)</v>
      </c>
      <c r="B152" s="18" cm="1">
        <f t="array" ref="B152">VLOOKUP($A152,'movie-row'!$A$2:$Z$101,_xlfn.XMATCH(B$30,'movie-row'!$A$1:$Z$1),0)</f>
        <v>5</v>
      </c>
      <c r="C152" s="18" cm="1">
        <f t="array" ref="C152">VLOOKUP($A152,'movie-row'!$A$2:$Z$101,_xlfn.XMATCH(C$30,'movie-row'!$A$1:$Z$1),0)</f>
        <v>0</v>
      </c>
      <c r="D152" s="18" cm="1">
        <f t="array" ref="D152">VLOOKUP($A152,'movie-row'!$A$2:$Z$101,_xlfn.XMATCH(D$30,'movie-row'!$A$1:$Z$1),0)</f>
        <v>4.5</v>
      </c>
      <c r="E152" s="18" cm="1">
        <f t="array" ref="E152">VLOOKUP($A152,'movie-row'!$A$2:$Z$101,_xlfn.XMATCH(E$30,'movie-row'!$A$1:$Z$1),0)</f>
        <v>4.5</v>
      </c>
      <c r="F152" s="27" cm="1">
        <f t="array" ref="F152">VLOOKUP($A152,'movie-row'!$A$2:$Z$101,_xlfn.XMATCH(F$30,'movie-row'!$A$1:$Z$1),0)</f>
        <v>5</v>
      </c>
      <c r="G152" s="18" cm="1">
        <f t="array" ref="G152">VLOOKUP($A152,'movie-row'!$A$2:$Z$101,_xlfn.XMATCH(G$30,'movie-row'!$A$1:$Z$1),0)</f>
        <v>5</v>
      </c>
      <c r="H152" s="18" cm="1">
        <f t="array" ref="H152">VLOOKUP($A152,'movie-row'!$A$2:$Z$101,_xlfn.XMATCH(H$30,'movie-row'!$A$1:$Z$1),0)</f>
        <v>5</v>
      </c>
      <c r="I152" s="18" cm="1">
        <f t="array" ref="I152">VLOOKUP($A152,'movie-row'!$A$2:$Z$101,_xlfn.XMATCH(I$30,'movie-row'!$A$1:$Z$1),0)</f>
        <v>4</v>
      </c>
      <c r="J152" s="18" cm="1">
        <f t="array" ref="J152">VLOOKUP($A152,'movie-row'!$A$2:$Z$101,_xlfn.XMATCH(J$30,'movie-row'!$A$1:$Z$1),0)</f>
        <v>5</v>
      </c>
      <c r="K152" s="18" cm="1">
        <f t="array" ref="K152">VLOOKUP($A152,'movie-row'!$A$2:$Z$101,_xlfn.XMATCH(K$30,'movie-row'!$A$1:$Z$1),0)</f>
        <v>4.5</v>
      </c>
      <c r="L152" s="18" cm="1">
        <f t="array" ref="L152">VLOOKUP($A152,'movie-row'!$A$2:$Z$101,_xlfn.XMATCH(L$30,'movie-row'!$A$1:$Z$1),0)</f>
        <v>5</v>
      </c>
      <c r="M152" s="18" cm="1">
        <f t="array" ref="M152">VLOOKUP($A152,'movie-row'!$A$2:$Z$101,_xlfn.XMATCH(M$30,'movie-row'!$A$1:$Z$1),0)</f>
        <v>5</v>
      </c>
      <c r="N152" s="18" cm="1">
        <f t="array" ref="N152">VLOOKUP($A152,'movie-row'!$A$2:$Z$101,_xlfn.XMATCH(N$30,'movie-row'!$A$1:$Z$1),0)</f>
        <v>5</v>
      </c>
      <c r="O152" s="27" cm="1">
        <f t="array" ref="O152">VLOOKUP($A152,'movie-row'!$A$2:$Z$101,_xlfn.XMATCH(O$30,'movie-row'!$A$1:$Z$1),0)</f>
        <v>5</v>
      </c>
      <c r="P152" s="18" cm="1">
        <f t="array" ref="P152">VLOOKUP($A152,'movie-row'!$A$2:$Z$101,_xlfn.XMATCH(P$30,'movie-row'!$A$1:$Z$1),0)</f>
        <v>0</v>
      </c>
      <c r="Q152" s="18" cm="1">
        <f t="array" ref="Q152">VLOOKUP($A152,'movie-row'!$A$2:$Z$101,_xlfn.XMATCH(Q$30,'movie-row'!$A$1:$Z$1),0)</f>
        <v>5</v>
      </c>
      <c r="R152" s="18" cm="1">
        <f t="array" ref="R152">VLOOKUP($A152,'movie-row'!$A$2:$Z$101,_xlfn.XMATCH(R$30,'movie-row'!$A$1:$Z$1),0)</f>
        <v>0</v>
      </c>
      <c r="S152" s="18" cm="1">
        <f t="array" ref="S152">VLOOKUP($A152,'movie-row'!$A$2:$Z$101,_xlfn.XMATCH(S$30,'movie-row'!$A$1:$Z$1),0)</f>
        <v>4.5</v>
      </c>
      <c r="T152" s="18" cm="1">
        <f t="array" ref="T152">VLOOKUP($A152,'movie-row'!$A$2:$Z$101,_xlfn.XMATCH(T$30,'movie-row'!$A$1:$Z$1),0)</f>
        <v>5</v>
      </c>
      <c r="U152" s="18" cm="1">
        <f t="array" ref="U152">VLOOKUP($A152,'movie-row'!$A$2:$Z$101,_xlfn.XMATCH(U$30,'movie-row'!$A$1:$Z$1),0)</f>
        <v>5</v>
      </c>
      <c r="V152" s="18" cm="1">
        <f t="array" ref="V152">VLOOKUP($A152,'movie-row'!$A$2:$Z$101,_xlfn.XMATCH(V$30,'movie-row'!$A$1:$Z$1),0)</f>
        <v>5</v>
      </c>
      <c r="W152" s="18" cm="1">
        <f t="array" ref="W152">VLOOKUP($A152,'movie-row'!$A$2:$Z$101,_xlfn.XMATCH(W$30,'movie-row'!$A$1:$Z$1),0)</f>
        <v>5</v>
      </c>
      <c r="X152" s="18" cm="1">
        <f t="array" ref="X152">VLOOKUP($A152,'movie-row'!$A$2:$Z$101,_xlfn.XMATCH(X$30,'movie-row'!$A$1:$Z$1),0)</f>
        <v>5</v>
      </c>
      <c r="Y152" s="18" cm="1">
        <f t="array" ref="Y152">VLOOKUP($A152,'movie-row'!$A$2:$Z$101,_xlfn.XMATCH(Y$30,'movie-row'!$A$1:$Z$1),0)</f>
        <v>4.5</v>
      </c>
      <c r="Z152" s="18" cm="1">
        <f t="array" ref="Z152">VLOOKUP($A152,'movie-row'!$A$2:$Z$101,_xlfn.XMATCH(Z$30,'movie-row'!$A$1:$Z$1),0)</f>
        <v>5</v>
      </c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C152" s="18"/>
    </row>
    <row r="153" spans="1:81">
      <c r="A153" s="1" t="str">
        <f t="shared" si="21"/>
        <v>155: The Dark Knight (2008)</v>
      </c>
      <c r="B153" s="18" cm="1">
        <f t="array" ref="B153">VLOOKUP($A153,'movie-row'!$A$2:$Z$101,_xlfn.XMATCH(B$31,'movie-row'!$A$1:$Z$1),0)</f>
        <v>4.5</v>
      </c>
      <c r="C153" s="18" cm="1">
        <f t="array" ref="C153">VLOOKUP($A153,'movie-row'!$A$2:$Z$101,_xlfn.XMATCH(C$31,'movie-row'!$A$1:$Z$1),0)</f>
        <v>5</v>
      </c>
      <c r="D153" s="18" cm="1">
        <f t="array" ref="D153">VLOOKUP($A153,'movie-row'!$A$2:$Z$101,_xlfn.XMATCH(D$31,'movie-row'!$A$1:$Z$1),0)</f>
        <v>4</v>
      </c>
      <c r="E153" s="18" cm="1">
        <f t="array" ref="E153">VLOOKUP($A153,'movie-row'!$A$2:$Z$101,_xlfn.XMATCH(E$31,'movie-row'!$A$1:$Z$1),0)</f>
        <v>0</v>
      </c>
      <c r="F153" s="27" cm="1">
        <f t="array" ref="F153">VLOOKUP($A153,'movie-row'!$A$2:$Z$101,_xlfn.XMATCH(F$31,'movie-row'!$A$1:$Z$1),0)</f>
        <v>4.5</v>
      </c>
      <c r="G153" s="18" cm="1">
        <f t="array" ref="G153">VLOOKUP($A153,'movie-row'!$A$2:$Z$101,_xlfn.XMATCH(G$31,'movie-row'!$A$1:$Z$1),0)</f>
        <v>0</v>
      </c>
      <c r="H153" s="18" cm="1">
        <f t="array" ref="H153">VLOOKUP($A153,'movie-row'!$A$2:$Z$101,_xlfn.XMATCH(H$31,'movie-row'!$A$1:$Z$1),0)</f>
        <v>4.5</v>
      </c>
      <c r="I153" s="18" cm="1">
        <f t="array" ref="I153">VLOOKUP($A153,'movie-row'!$A$2:$Z$101,_xlfn.XMATCH(I$31,'movie-row'!$A$1:$Z$1),0)</f>
        <v>5</v>
      </c>
      <c r="J153" s="18" cm="1">
        <f t="array" ref="J153">VLOOKUP($A153,'movie-row'!$A$2:$Z$101,_xlfn.XMATCH(J$31,'movie-row'!$A$1:$Z$1),0)</f>
        <v>4</v>
      </c>
      <c r="K153" s="18" cm="1">
        <f t="array" ref="K153">VLOOKUP($A153,'movie-row'!$A$2:$Z$101,_xlfn.XMATCH(K$31,'movie-row'!$A$1:$Z$1),0)</f>
        <v>5</v>
      </c>
      <c r="L153" s="18" cm="1">
        <f t="array" ref="L153">VLOOKUP($A153,'movie-row'!$A$2:$Z$101,_xlfn.XMATCH(L$31,'movie-row'!$A$1:$Z$1),0)</f>
        <v>5</v>
      </c>
      <c r="M153" s="18" cm="1">
        <f t="array" ref="M153">VLOOKUP($A153,'movie-row'!$A$2:$Z$101,_xlfn.XMATCH(M$31,'movie-row'!$A$1:$Z$1),0)</f>
        <v>5</v>
      </c>
      <c r="N153" s="18" cm="1">
        <f t="array" ref="N153">VLOOKUP($A153,'movie-row'!$A$2:$Z$101,_xlfn.XMATCH(N$31,'movie-row'!$A$1:$Z$1),0)</f>
        <v>5</v>
      </c>
      <c r="O153" s="27" cm="1">
        <f t="array" ref="O153">VLOOKUP($A153,'movie-row'!$A$2:$Z$101,_xlfn.XMATCH(O$31,'movie-row'!$A$1:$Z$1),0)</f>
        <v>4</v>
      </c>
      <c r="P153" s="18" cm="1">
        <f t="array" ref="P153">VLOOKUP($A153,'movie-row'!$A$2:$Z$101,_xlfn.XMATCH(P$31,'movie-row'!$A$1:$Z$1),0)</f>
        <v>5</v>
      </c>
      <c r="Q153" s="18" cm="1">
        <f t="array" ref="Q153">VLOOKUP($A153,'movie-row'!$A$2:$Z$101,_xlfn.XMATCH(Q$31,'movie-row'!$A$1:$Z$1),0)</f>
        <v>3.5</v>
      </c>
      <c r="R153" s="18" cm="1">
        <f t="array" ref="R153">VLOOKUP($A153,'movie-row'!$A$2:$Z$101,_xlfn.XMATCH(R$31,'movie-row'!$A$1:$Z$1),0)</f>
        <v>4.5</v>
      </c>
      <c r="S153" s="18" cm="1">
        <f t="array" ref="S153">VLOOKUP($A153,'movie-row'!$A$2:$Z$101,_xlfn.XMATCH(S$31,'movie-row'!$A$1:$Z$1),0)</f>
        <v>5</v>
      </c>
      <c r="T153" s="18" cm="1">
        <f t="array" ref="T153">VLOOKUP($A153,'movie-row'!$A$2:$Z$101,_xlfn.XMATCH(T$31,'movie-row'!$A$1:$Z$1),0)</f>
        <v>4.5</v>
      </c>
      <c r="U153" s="18" cm="1">
        <f t="array" ref="U153">VLOOKUP($A153,'movie-row'!$A$2:$Z$101,_xlfn.XMATCH(U$31,'movie-row'!$A$1:$Z$1),0)</f>
        <v>4.5</v>
      </c>
      <c r="V153" s="18" cm="1">
        <f t="array" ref="V153">VLOOKUP($A153,'movie-row'!$A$2:$Z$101,_xlfn.XMATCH(V$31,'movie-row'!$A$1:$Z$1),0)</f>
        <v>5</v>
      </c>
      <c r="W153" s="18" cm="1">
        <f t="array" ref="W153">VLOOKUP($A153,'movie-row'!$A$2:$Z$101,_xlfn.XMATCH(W$31,'movie-row'!$A$1:$Z$1),0)</f>
        <v>5</v>
      </c>
      <c r="X153" s="18" cm="1">
        <f t="array" ref="X153">VLOOKUP($A153,'movie-row'!$A$2:$Z$101,_xlfn.XMATCH(X$31,'movie-row'!$A$1:$Z$1),0)</f>
        <v>5</v>
      </c>
      <c r="Y153" s="18" cm="1">
        <f t="array" ref="Y153">VLOOKUP($A153,'movie-row'!$A$2:$Z$101,_xlfn.XMATCH(Y$31,'movie-row'!$A$1:$Z$1),0)</f>
        <v>4.5</v>
      </c>
      <c r="Z153" s="18" cm="1">
        <f t="array" ref="Z153">VLOOKUP($A153,'movie-row'!$A$2:$Z$101,_xlfn.XMATCH(Z$31,'movie-row'!$A$1:$Z$1),0)</f>
        <v>5</v>
      </c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C153" s="18"/>
    </row>
    <row r="154" spans="1:81">
      <c r="A154" s="1" t="str">
        <f t="shared" si="21"/>
        <v>155: The Dark Knight (2008)</v>
      </c>
      <c r="B154" s="18" cm="1">
        <f t="array" ref="B154">VLOOKUP($A154,'movie-row'!$A$2:$Z$101,_xlfn.XMATCH(B$32,'movie-row'!$A$1:$Z$1),0)</f>
        <v>4</v>
      </c>
      <c r="C154" s="18" cm="1">
        <f t="array" ref="C154">VLOOKUP($A154,'movie-row'!$A$2:$Z$101,_xlfn.XMATCH(C$32,'movie-row'!$A$1:$Z$1),0)</f>
        <v>3</v>
      </c>
      <c r="D154" s="18" cm="1">
        <f t="array" ref="D154">VLOOKUP($A154,'movie-row'!$A$2:$Z$101,_xlfn.XMATCH(D$32,'movie-row'!$A$1:$Z$1),0)</f>
        <v>0</v>
      </c>
      <c r="E154" s="18" cm="1">
        <f t="array" ref="E154">VLOOKUP($A154,'movie-row'!$A$2:$Z$101,_xlfn.XMATCH(E$32,'movie-row'!$A$1:$Z$1),0)</f>
        <v>4</v>
      </c>
      <c r="F154" s="27" cm="1">
        <f t="array" ref="F154">VLOOKUP($A154,'movie-row'!$A$2:$Z$101,_xlfn.XMATCH(F$32,'movie-row'!$A$1:$Z$1),0)</f>
        <v>0</v>
      </c>
      <c r="G154" s="18" cm="1">
        <f t="array" ref="G154">VLOOKUP($A154,'movie-row'!$A$2:$Z$101,_xlfn.XMATCH(G$32,'movie-row'!$A$1:$Z$1),0)</f>
        <v>4.5</v>
      </c>
      <c r="H154" s="18" cm="1">
        <f t="array" ref="H154">VLOOKUP($A154,'movie-row'!$A$2:$Z$101,_xlfn.XMATCH(H$32,'movie-row'!$A$1:$Z$1),0)</f>
        <v>3</v>
      </c>
      <c r="I154" s="18" cm="1">
        <f t="array" ref="I154">VLOOKUP($A154,'movie-row'!$A$2:$Z$101,_xlfn.XMATCH(I$32,'movie-row'!$A$1:$Z$1),0)</f>
        <v>3.5</v>
      </c>
      <c r="J154" s="18" cm="1">
        <f t="array" ref="J154">VLOOKUP($A154,'movie-row'!$A$2:$Z$101,_xlfn.XMATCH(J$32,'movie-row'!$A$1:$Z$1),0)</f>
        <v>0</v>
      </c>
      <c r="K154" s="18" cm="1">
        <f t="array" ref="K154">VLOOKUP($A154,'movie-row'!$A$2:$Z$101,_xlfn.XMATCH(K$32,'movie-row'!$A$1:$Z$1),0)</f>
        <v>5</v>
      </c>
      <c r="L154" s="18" cm="1">
        <f t="array" ref="L154">VLOOKUP($A154,'movie-row'!$A$2:$Z$101,_xlfn.XMATCH(L$32,'movie-row'!$A$1:$Z$1),0)</f>
        <v>4.5</v>
      </c>
      <c r="M154" s="18" cm="1">
        <f t="array" ref="M154">VLOOKUP($A154,'movie-row'!$A$2:$Z$101,_xlfn.XMATCH(M$32,'movie-row'!$A$1:$Z$1),0)</f>
        <v>5</v>
      </c>
      <c r="N154" s="18" cm="1">
        <f t="array" ref="N154">VLOOKUP($A154,'movie-row'!$A$2:$Z$101,_xlfn.XMATCH(N$32,'movie-row'!$A$1:$Z$1),0)</f>
        <v>5</v>
      </c>
      <c r="O154" s="27" cm="1">
        <f t="array" ref="O154">VLOOKUP($A154,'movie-row'!$A$2:$Z$101,_xlfn.XMATCH(O$32,'movie-row'!$A$1:$Z$1),0)</f>
        <v>4.5</v>
      </c>
      <c r="P154" s="18" cm="1">
        <f t="array" ref="P154">VLOOKUP($A154,'movie-row'!$A$2:$Z$101,_xlfn.XMATCH(P$32,'movie-row'!$A$1:$Z$1),0)</f>
        <v>4.5</v>
      </c>
      <c r="Q154" s="18" cm="1">
        <f t="array" ref="Q154">VLOOKUP($A154,'movie-row'!$A$2:$Z$101,_xlfn.XMATCH(Q$32,'movie-row'!$A$1:$Z$1),0)</f>
        <v>5</v>
      </c>
      <c r="R154" s="18" cm="1">
        <f t="array" ref="R154">VLOOKUP($A154,'movie-row'!$A$2:$Z$101,_xlfn.XMATCH(R$32,'movie-row'!$A$1:$Z$1),0)</f>
        <v>4</v>
      </c>
      <c r="S154" s="18" cm="1">
        <f t="array" ref="S154">VLOOKUP($A154,'movie-row'!$A$2:$Z$101,_xlfn.XMATCH(S$32,'movie-row'!$A$1:$Z$1),0)</f>
        <v>5</v>
      </c>
      <c r="T154" s="18" cm="1">
        <f t="array" ref="T154">VLOOKUP($A154,'movie-row'!$A$2:$Z$101,_xlfn.XMATCH(T$32,'movie-row'!$A$1:$Z$1),0)</f>
        <v>5</v>
      </c>
      <c r="U154" s="18" cm="1">
        <f t="array" ref="U154">VLOOKUP($A154,'movie-row'!$A$2:$Z$101,_xlfn.XMATCH(U$32,'movie-row'!$A$1:$Z$1),0)</f>
        <v>5</v>
      </c>
      <c r="V154" s="18" cm="1">
        <f t="array" ref="V154">VLOOKUP($A154,'movie-row'!$A$2:$Z$101,_xlfn.XMATCH(V$32,'movie-row'!$A$1:$Z$1),0)</f>
        <v>0</v>
      </c>
      <c r="W154" s="18" cm="1">
        <f t="array" ref="W154">VLOOKUP($A154,'movie-row'!$A$2:$Z$101,_xlfn.XMATCH(W$32,'movie-row'!$A$1:$Z$1),0)</f>
        <v>3</v>
      </c>
      <c r="X154" s="18" cm="1">
        <f t="array" ref="X154">VLOOKUP($A154,'movie-row'!$A$2:$Z$101,_xlfn.XMATCH(X$32,'movie-row'!$A$1:$Z$1),0)</f>
        <v>4.5</v>
      </c>
      <c r="Y154" s="18" cm="1">
        <f t="array" ref="Y154">VLOOKUP($A154,'movie-row'!$A$2:$Z$101,_xlfn.XMATCH(Y$32,'movie-row'!$A$1:$Z$1),0)</f>
        <v>5</v>
      </c>
      <c r="Z154" s="18" cm="1">
        <f t="array" ref="Z154">VLOOKUP($A154,'movie-row'!$A$2:$Z$101,_xlfn.XMATCH(Z$32,'movie-row'!$A$1:$Z$1),0)</f>
        <v>4.5</v>
      </c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C154" s="18"/>
    </row>
    <row r="155" spans="1:81">
      <c r="A155" s="1" t="str">
        <f t="shared" si="21"/>
        <v>155: The Dark Knight (2008)</v>
      </c>
      <c r="B155" s="18" cm="1">
        <f t="array" ref="B155">VLOOKUP($A155,'movie-row'!$A$2:$Z$101,_xlfn.XMATCH(B$33,'movie-row'!$A$1:$Z$1),0)</f>
        <v>5</v>
      </c>
      <c r="C155" s="18" cm="1">
        <f t="array" ref="C155">VLOOKUP($A155,'movie-row'!$A$2:$Z$101,_xlfn.XMATCH(C$33,'movie-row'!$A$1:$Z$1),0)</f>
        <v>4.5</v>
      </c>
      <c r="D155" s="18" cm="1">
        <f t="array" ref="D155">VLOOKUP($A155,'movie-row'!$A$2:$Z$101,_xlfn.XMATCH(D$33,'movie-row'!$A$1:$Z$1),0)</f>
        <v>3.5</v>
      </c>
      <c r="E155" s="18" cm="1">
        <f t="array" ref="E155">VLOOKUP($A155,'movie-row'!$A$2:$Z$101,_xlfn.XMATCH(E$33,'movie-row'!$A$1:$Z$1),0)</f>
        <v>4.5</v>
      </c>
      <c r="F155" s="27" cm="1">
        <f t="array" ref="F155">VLOOKUP($A155,'movie-row'!$A$2:$Z$101,_xlfn.XMATCH(F$33,'movie-row'!$A$1:$Z$1),0)</f>
        <v>3.5</v>
      </c>
      <c r="G155" s="18" cm="1">
        <f t="array" ref="G155">VLOOKUP($A155,'movie-row'!$A$2:$Z$101,_xlfn.XMATCH(G$33,'movie-row'!$A$1:$Z$1),0)</f>
        <v>3.5</v>
      </c>
      <c r="H155" s="18" cm="1">
        <f t="array" ref="H155">VLOOKUP($A155,'movie-row'!$A$2:$Z$101,_xlfn.XMATCH(H$33,'movie-row'!$A$1:$Z$1),0)</f>
        <v>5</v>
      </c>
      <c r="I155" s="18" cm="1">
        <f t="array" ref="I155">VLOOKUP($A155,'movie-row'!$A$2:$Z$101,_xlfn.XMATCH(I$33,'movie-row'!$A$1:$Z$1),0)</f>
        <v>5</v>
      </c>
      <c r="J155" s="18" cm="1">
        <f t="array" ref="J155">VLOOKUP($A155,'movie-row'!$A$2:$Z$101,_xlfn.XMATCH(J$33,'movie-row'!$A$1:$Z$1),0)</f>
        <v>5</v>
      </c>
      <c r="K155" s="18" cm="1">
        <f t="array" ref="K155">VLOOKUP($A155,'movie-row'!$A$2:$Z$101,_xlfn.XMATCH(K$33,'movie-row'!$A$1:$Z$1),0)</f>
        <v>3.5</v>
      </c>
      <c r="L155" s="18" cm="1">
        <f t="array" ref="L155">VLOOKUP($A155,'movie-row'!$A$2:$Z$101,_xlfn.XMATCH(L$33,'movie-row'!$A$1:$Z$1),0)</f>
        <v>3.5</v>
      </c>
      <c r="M155" s="18" cm="1">
        <f t="array" ref="M155">VLOOKUP($A155,'movie-row'!$A$2:$Z$101,_xlfn.XMATCH(M$33,'movie-row'!$A$1:$Z$1),0)</f>
        <v>3</v>
      </c>
      <c r="N155" s="18" cm="1">
        <f t="array" ref="N155">VLOOKUP($A155,'movie-row'!$A$2:$Z$101,_xlfn.XMATCH(N$33,'movie-row'!$A$1:$Z$1),0)</f>
        <v>5</v>
      </c>
      <c r="O155" s="27" cm="1">
        <f t="array" ref="O155">VLOOKUP($A155,'movie-row'!$A$2:$Z$101,_xlfn.XMATCH(O$33,'movie-row'!$A$1:$Z$1),0)</f>
        <v>3.5</v>
      </c>
      <c r="P155" s="18" cm="1">
        <f t="array" ref="P155">VLOOKUP($A155,'movie-row'!$A$2:$Z$101,_xlfn.XMATCH(P$33,'movie-row'!$A$1:$Z$1),0)</f>
        <v>3</v>
      </c>
      <c r="Q155" s="18" cm="1">
        <f t="array" ref="Q155">VLOOKUP($A155,'movie-row'!$A$2:$Z$101,_xlfn.XMATCH(Q$33,'movie-row'!$A$1:$Z$1),0)</f>
        <v>0</v>
      </c>
      <c r="R155" s="18" cm="1">
        <f t="array" ref="R155">VLOOKUP($A155,'movie-row'!$A$2:$Z$101,_xlfn.XMATCH(R$33,'movie-row'!$A$1:$Z$1),0)</f>
        <v>3.5</v>
      </c>
      <c r="S155" s="18" cm="1">
        <f t="array" ref="S155">VLOOKUP($A155,'movie-row'!$A$2:$Z$101,_xlfn.XMATCH(S$33,'movie-row'!$A$1:$Z$1),0)</f>
        <v>5</v>
      </c>
      <c r="T155" s="18" cm="1">
        <f t="array" ref="T155">VLOOKUP($A155,'movie-row'!$A$2:$Z$101,_xlfn.XMATCH(T$33,'movie-row'!$A$1:$Z$1),0)</f>
        <v>4.5</v>
      </c>
      <c r="U155" s="18" cm="1">
        <f t="array" ref="U155">VLOOKUP($A155,'movie-row'!$A$2:$Z$101,_xlfn.XMATCH(U$33,'movie-row'!$A$1:$Z$1),0)</f>
        <v>3</v>
      </c>
      <c r="V155" s="18" cm="1">
        <f t="array" ref="V155">VLOOKUP($A155,'movie-row'!$A$2:$Z$101,_xlfn.XMATCH(V$33,'movie-row'!$A$1:$Z$1),0)</f>
        <v>5</v>
      </c>
      <c r="W155" s="18" cm="1">
        <f t="array" ref="W155">VLOOKUP($A155,'movie-row'!$A$2:$Z$101,_xlfn.XMATCH(W$33,'movie-row'!$A$1:$Z$1),0)</f>
        <v>5</v>
      </c>
      <c r="X155" s="18" cm="1">
        <f t="array" ref="X155">VLOOKUP($A155,'movie-row'!$A$2:$Z$101,_xlfn.XMATCH(X$33,'movie-row'!$A$1:$Z$1),0)</f>
        <v>5</v>
      </c>
      <c r="Y155" s="18" cm="1">
        <f t="array" ref="Y155">VLOOKUP($A155,'movie-row'!$A$2:$Z$101,_xlfn.XMATCH(Y$33,'movie-row'!$A$1:$Z$1),0)</f>
        <v>0</v>
      </c>
      <c r="Z155" s="18" cm="1">
        <f t="array" ref="Z155">VLOOKUP($A155,'movie-row'!$A$2:$Z$101,_xlfn.XMATCH(Z$33,'movie-row'!$A$1:$Z$1),0)</f>
        <v>4</v>
      </c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</row>
    <row r="156" spans="1:81">
      <c r="A156" s="21" t="s">
        <v>22</v>
      </c>
      <c r="B156" s="18" cm="1">
        <f t="array" ref="B156">VLOOKUP($A156,'movie-row'!$A$2:$Z$101,_xlfn.XMATCH(B$29,'movie-row'!$A$1:$Z$1),0)</f>
        <v>4.5</v>
      </c>
      <c r="C156" s="18" cm="1">
        <f t="array" ref="C156">VLOOKUP($A156,'movie-row'!$A$2:$Z$101,_xlfn.XMATCH(C$29,'movie-row'!$A$1:$Z$1),0)</f>
        <v>5</v>
      </c>
      <c r="D156" s="18" cm="1">
        <f t="array" ref="D156">VLOOKUP($A156,'movie-row'!$A$2:$Z$101,_xlfn.XMATCH(D$29,'movie-row'!$A$1:$Z$1),0)</f>
        <v>3.5</v>
      </c>
      <c r="E156" s="18" cm="1">
        <f t="array" ref="E156">VLOOKUP($A156,'movie-row'!$A$2:$Z$101,_xlfn.XMATCH(E$29,'movie-row'!$A$1:$Z$1),0)</f>
        <v>4</v>
      </c>
      <c r="F156" s="27" cm="1">
        <f t="array" ref="F156">VLOOKUP($A156,'movie-row'!$A$2:$Z$101,_xlfn.XMATCH(F$29,'movie-row'!$A$1:$Z$1),0)</f>
        <v>3.5</v>
      </c>
      <c r="G156" s="18" cm="1">
        <f t="array" ref="G156">VLOOKUP($A156,'movie-row'!$A$2:$Z$101,_xlfn.XMATCH(G$29,'movie-row'!$A$1:$Z$1),0)</f>
        <v>5</v>
      </c>
      <c r="H156" s="18" cm="1">
        <f t="array" ref="H156">VLOOKUP($A156,'movie-row'!$A$2:$Z$101,_xlfn.XMATCH(H$29,'movie-row'!$A$1:$Z$1),0)</f>
        <v>0</v>
      </c>
      <c r="I156" s="18" cm="1">
        <f t="array" ref="I156">VLOOKUP($A156,'movie-row'!$A$2:$Z$101,_xlfn.XMATCH(I$29,'movie-row'!$A$1:$Z$1),0)</f>
        <v>4</v>
      </c>
      <c r="J156" s="18" cm="1">
        <f t="array" ref="J156">VLOOKUP($A156,'movie-row'!$A$2:$Z$101,_xlfn.XMATCH(J$29,'movie-row'!$A$1:$Z$1),0)</f>
        <v>3.5</v>
      </c>
      <c r="K156" s="18" cm="1">
        <f t="array" ref="K156">VLOOKUP($A156,'movie-row'!$A$2:$Z$101,_xlfn.XMATCH(K$29,'movie-row'!$A$1:$Z$1),0)</f>
        <v>3</v>
      </c>
      <c r="L156" s="18" cm="1">
        <f t="array" ref="L156">VLOOKUP($A156,'movie-row'!$A$2:$Z$101,_xlfn.XMATCH(L$29,'movie-row'!$A$1:$Z$1),0)</f>
        <v>5</v>
      </c>
      <c r="M156" s="18" cm="1">
        <f t="array" ref="M156">VLOOKUP($A156,'movie-row'!$A$2:$Z$101,_xlfn.XMATCH(M$29,'movie-row'!$A$1:$Z$1),0)</f>
        <v>3</v>
      </c>
      <c r="N156" s="18" cm="1">
        <f t="array" ref="N156">VLOOKUP($A156,'movie-row'!$A$2:$Z$101,_xlfn.XMATCH(N$29,'movie-row'!$A$1:$Z$1),0)</f>
        <v>3.5</v>
      </c>
      <c r="O156" s="27" cm="1">
        <f t="array" ref="O156">VLOOKUP($A156,'movie-row'!$A$2:$Z$101,_xlfn.XMATCH(O$29,'movie-row'!$A$1:$Z$1),0)</f>
        <v>4.5</v>
      </c>
      <c r="P156" s="18" cm="1">
        <f t="array" ref="P156">VLOOKUP($A156,'movie-row'!$A$2:$Z$101,_xlfn.XMATCH(P$29,'movie-row'!$A$1:$Z$1),0)</f>
        <v>4.5</v>
      </c>
      <c r="Q156" s="18" cm="1">
        <f t="array" ref="Q156">VLOOKUP($A156,'movie-row'!$A$2:$Z$101,_xlfn.XMATCH(Q$29,'movie-row'!$A$1:$Z$1),0)</f>
        <v>3</v>
      </c>
      <c r="R156" s="18" cm="1">
        <f t="array" ref="R156">VLOOKUP($A156,'movie-row'!$A$2:$Z$101,_xlfn.XMATCH(R$29,'movie-row'!$A$1:$Z$1),0)</f>
        <v>4</v>
      </c>
      <c r="S156" s="18" cm="1">
        <f t="array" ref="S156">VLOOKUP($A156,'movie-row'!$A$2:$Z$101,_xlfn.XMATCH(S$29,'movie-row'!$A$1:$Z$1),0)</f>
        <v>4</v>
      </c>
      <c r="T156" s="18" cm="1">
        <f t="array" ref="T156">VLOOKUP($A156,'movie-row'!$A$2:$Z$101,_xlfn.XMATCH(T$29,'movie-row'!$A$1:$Z$1),0)</f>
        <v>4</v>
      </c>
      <c r="U156" s="18" cm="1">
        <f t="array" ref="U156">VLOOKUP($A156,'movie-row'!$A$2:$Z$101,_xlfn.XMATCH(U$29,'movie-row'!$A$1:$Z$1),0)</f>
        <v>3.5</v>
      </c>
      <c r="V156" s="18" cm="1">
        <f t="array" ref="V156">VLOOKUP($A156,'movie-row'!$A$2:$Z$101,_xlfn.XMATCH(V$29,'movie-row'!$A$1:$Z$1),0)</f>
        <v>3.5</v>
      </c>
      <c r="W156" s="18" cm="1">
        <f t="array" ref="W156">VLOOKUP($A156,'movie-row'!$A$2:$Z$101,_xlfn.XMATCH(W$29,'movie-row'!$A$1:$Z$1),0)</f>
        <v>3.5</v>
      </c>
      <c r="X156" s="18" cm="1">
        <f t="array" ref="X156">VLOOKUP($A156,'movie-row'!$A$2:$Z$101,_xlfn.XMATCH(X$29,'movie-row'!$A$1:$Z$1),0)</f>
        <v>5</v>
      </c>
      <c r="Y156" s="18" cm="1">
        <f t="array" ref="Y156">VLOOKUP($A156,'movie-row'!$A$2:$Z$101,_xlfn.XMATCH(Y$29,'movie-row'!$A$1:$Z$1),0)</f>
        <v>0</v>
      </c>
      <c r="Z156" s="18" cm="1">
        <f t="array" ref="Z156">VLOOKUP($A156,'movie-row'!$A$2:$Z$101,_xlfn.XMATCH(Z$29,'movie-row'!$A$1:$Z$1),0)</f>
        <v>4.5</v>
      </c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</row>
    <row r="157" spans="1:81">
      <c r="A157" s="1" t="str">
        <f t="shared" ref="A157:A160" si="22">A156</f>
        <v>161: Ocean's Eleven (2001)</v>
      </c>
      <c r="B157" s="18" cm="1">
        <f t="array" ref="B157">VLOOKUP($A157,'movie-row'!$A$2:$Z$101,_xlfn.XMATCH(B$30,'movie-row'!$A$1:$Z$1),0)</f>
        <v>0</v>
      </c>
      <c r="C157" s="18" cm="1">
        <f t="array" ref="C157">VLOOKUP($A157,'movie-row'!$A$2:$Z$101,_xlfn.XMATCH(C$30,'movie-row'!$A$1:$Z$1),0)</f>
        <v>3.5</v>
      </c>
      <c r="D157" s="18" cm="1">
        <f t="array" ref="D157">VLOOKUP($A157,'movie-row'!$A$2:$Z$101,_xlfn.XMATCH(D$30,'movie-row'!$A$1:$Z$1),0)</f>
        <v>3.5</v>
      </c>
      <c r="E157" s="18" cm="1">
        <f t="array" ref="E157">VLOOKUP($A157,'movie-row'!$A$2:$Z$101,_xlfn.XMATCH(E$30,'movie-row'!$A$1:$Z$1),0)</f>
        <v>4.5</v>
      </c>
      <c r="F157" s="27" cm="1">
        <f t="array" ref="F157">VLOOKUP($A157,'movie-row'!$A$2:$Z$101,_xlfn.XMATCH(F$30,'movie-row'!$A$1:$Z$1),0)</f>
        <v>3.5</v>
      </c>
      <c r="G157" s="18" cm="1">
        <f t="array" ref="G157">VLOOKUP($A157,'movie-row'!$A$2:$Z$101,_xlfn.XMATCH(G$30,'movie-row'!$A$1:$Z$1),0)</f>
        <v>4</v>
      </c>
      <c r="H157" s="18" cm="1">
        <f t="array" ref="H157">VLOOKUP($A157,'movie-row'!$A$2:$Z$101,_xlfn.XMATCH(H$30,'movie-row'!$A$1:$Z$1),0)</f>
        <v>4</v>
      </c>
      <c r="I157" s="18" cm="1">
        <f t="array" ref="I157">VLOOKUP($A157,'movie-row'!$A$2:$Z$101,_xlfn.XMATCH(I$30,'movie-row'!$A$1:$Z$1),0)</f>
        <v>4.5</v>
      </c>
      <c r="J157" s="18" cm="1">
        <f t="array" ref="J157">VLOOKUP($A157,'movie-row'!$A$2:$Z$101,_xlfn.XMATCH(J$30,'movie-row'!$A$1:$Z$1),0)</f>
        <v>5</v>
      </c>
      <c r="K157" s="18" cm="1">
        <f t="array" ref="K157">VLOOKUP($A157,'movie-row'!$A$2:$Z$101,_xlfn.XMATCH(K$30,'movie-row'!$A$1:$Z$1),0)</f>
        <v>4.5</v>
      </c>
      <c r="L157" s="18" cm="1">
        <f t="array" ref="L157">VLOOKUP($A157,'movie-row'!$A$2:$Z$101,_xlfn.XMATCH(L$30,'movie-row'!$A$1:$Z$1),0)</f>
        <v>0</v>
      </c>
      <c r="M157" s="18" cm="1">
        <f t="array" ref="M157">VLOOKUP($A157,'movie-row'!$A$2:$Z$101,_xlfn.XMATCH(M$30,'movie-row'!$A$1:$Z$1),0)</f>
        <v>3.5</v>
      </c>
      <c r="N157" s="18" cm="1">
        <f t="array" ref="N157">VLOOKUP($A157,'movie-row'!$A$2:$Z$101,_xlfn.XMATCH(N$30,'movie-row'!$A$1:$Z$1),0)</f>
        <v>4</v>
      </c>
      <c r="O157" s="27" cm="1">
        <f t="array" ref="O157">VLOOKUP($A157,'movie-row'!$A$2:$Z$101,_xlfn.XMATCH(O$30,'movie-row'!$A$1:$Z$1),0)</f>
        <v>4.5</v>
      </c>
      <c r="P157" s="18" cm="1">
        <f t="array" ref="P157">VLOOKUP($A157,'movie-row'!$A$2:$Z$101,_xlfn.XMATCH(P$30,'movie-row'!$A$1:$Z$1),0)</f>
        <v>0</v>
      </c>
      <c r="Q157" s="18" cm="1">
        <f t="array" ref="Q157">VLOOKUP($A157,'movie-row'!$A$2:$Z$101,_xlfn.XMATCH(Q$30,'movie-row'!$A$1:$Z$1),0)</f>
        <v>4.5</v>
      </c>
      <c r="R157" s="18" cm="1">
        <f t="array" ref="R157">VLOOKUP($A157,'movie-row'!$A$2:$Z$101,_xlfn.XMATCH(R$30,'movie-row'!$A$1:$Z$1),0)</f>
        <v>0</v>
      </c>
      <c r="S157" s="18" cm="1">
        <f t="array" ref="S157">VLOOKUP($A157,'movie-row'!$A$2:$Z$101,_xlfn.XMATCH(S$30,'movie-row'!$A$1:$Z$1),0)</f>
        <v>4.5</v>
      </c>
      <c r="T157" s="18" cm="1">
        <f t="array" ref="T157">VLOOKUP($A157,'movie-row'!$A$2:$Z$101,_xlfn.XMATCH(T$30,'movie-row'!$A$1:$Z$1),0)</f>
        <v>5</v>
      </c>
      <c r="U157" s="18" cm="1">
        <f t="array" ref="U157">VLOOKUP($A157,'movie-row'!$A$2:$Z$101,_xlfn.XMATCH(U$30,'movie-row'!$A$1:$Z$1),0)</f>
        <v>4</v>
      </c>
      <c r="V157" s="18" cm="1">
        <f t="array" ref="V157">VLOOKUP($A157,'movie-row'!$A$2:$Z$101,_xlfn.XMATCH(V$30,'movie-row'!$A$1:$Z$1),0)</f>
        <v>5</v>
      </c>
      <c r="W157" s="18" cm="1">
        <f t="array" ref="W157">VLOOKUP($A157,'movie-row'!$A$2:$Z$101,_xlfn.XMATCH(W$30,'movie-row'!$A$1:$Z$1),0)</f>
        <v>5</v>
      </c>
      <c r="X157" s="18" cm="1">
        <f t="array" ref="X157">VLOOKUP($A157,'movie-row'!$A$2:$Z$101,_xlfn.XMATCH(X$30,'movie-row'!$A$1:$Z$1),0)</f>
        <v>3.5</v>
      </c>
      <c r="Y157" s="18" cm="1">
        <f t="array" ref="Y157">VLOOKUP($A157,'movie-row'!$A$2:$Z$101,_xlfn.XMATCH(Y$30,'movie-row'!$A$1:$Z$1),0)</f>
        <v>4.5</v>
      </c>
      <c r="Z157" s="18" cm="1">
        <f t="array" ref="Z157">VLOOKUP($A157,'movie-row'!$A$2:$Z$101,_xlfn.XMATCH(Z$30,'movie-row'!$A$1:$Z$1),0)</f>
        <v>4.5</v>
      </c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</row>
    <row r="158" spans="1:81">
      <c r="A158" s="1" t="str">
        <f t="shared" si="22"/>
        <v>161: Ocean's Eleven (2001)</v>
      </c>
      <c r="B158" s="18" cm="1">
        <f t="array" ref="B158">VLOOKUP($A158,'movie-row'!$A$2:$Z$101,_xlfn.XMATCH(B$31,'movie-row'!$A$1:$Z$1),0)</f>
        <v>3.5</v>
      </c>
      <c r="C158" s="18" cm="1">
        <f t="array" ref="C158">VLOOKUP($A158,'movie-row'!$A$2:$Z$101,_xlfn.XMATCH(C$31,'movie-row'!$A$1:$Z$1),0)</f>
        <v>3.5</v>
      </c>
      <c r="D158" s="18" cm="1">
        <f t="array" ref="D158">VLOOKUP($A158,'movie-row'!$A$2:$Z$101,_xlfn.XMATCH(D$31,'movie-row'!$A$1:$Z$1),0)</f>
        <v>3.5</v>
      </c>
      <c r="E158" s="18" cm="1">
        <f t="array" ref="E158">VLOOKUP($A158,'movie-row'!$A$2:$Z$101,_xlfn.XMATCH(E$31,'movie-row'!$A$1:$Z$1),0)</f>
        <v>4</v>
      </c>
      <c r="F158" s="27" cm="1">
        <f t="array" ref="F158">VLOOKUP($A158,'movie-row'!$A$2:$Z$101,_xlfn.XMATCH(F$31,'movie-row'!$A$1:$Z$1),0)</f>
        <v>2.5</v>
      </c>
      <c r="G158" s="18" cm="1">
        <f t="array" ref="G158">VLOOKUP($A158,'movie-row'!$A$2:$Z$101,_xlfn.XMATCH(G$31,'movie-row'!$A$1:$Z$1),0)</f>
        <v>0</v>
      </c>
      <c r="H158" s="18" cm="1">
        <f t="array" ref="H158">VLOOKUP($A158,'movie-row'!$A$2:$Z$101,_xlfn.XMATCH(H$31,'movie-row'!$A$1:$Z$1),0)</f>
        <v>4.5</v>
      </c>
      <c r="I158" s="18" cm="1">
        <f t="array" ref="I158">VLOOKUP($A158,'movie-row'!$A$2:$Z$101,_xlfn.XMATCH(I$31,'movie-row'!$A$1:$Z$1),0)</f>
        <v>4</v>
      </c>
      <c r="J158" s="18" cm="1">
        <f t="array" ref="J158">VLOOKUP($A158,'movie-row'!$A$2:$Z$101,_xlfn.XMATCH(J$31,'movie-row'!$A$1:$Z$1),0)</f>
        <v>3.5</v>
      </c>
      <c r="K158" s="18" cm="1">
        <f t="array" ref="K158">VLOOKUP($A158,'movie-row'!$A$2:$Z$101,_xlfn.XMATCH(K$31,'movie-row'!$A$1:$Z$1),0)</f>
        <v>5</v>
      </c>
      <c r="L158" s="18" cm="1">
        <f t="array" ref="L158">VLOOKUP($A158,'movie-row'!$A$2:$Z$101,_xlfn.XMATCH(L$31,'movie-row'!$A$1:$Z$1),0)</f>
        <v>5</v>
      </c>
      <c r="M158" s="18" cm="1">
        <f t="array" ref="M158">VLOOKUP($A158,'movie-row'!$A$2:$Z$101,_xlfn.XMATCH(M$31,'movie-row'!$A$1:$Z$1),0)</f>
        <v>4</v>
      </c>
      <c r="N158" s="18" cm="1">
        <f t="array" ref="N158">VLOOKUP($A158,'movie-row'!$A$2:$Z$101,_xlfn.XMATCH(N$31,'movie-row'!$A$1:$Z$1),0)</f>
        <v>5</v>
      </c>
      <c r="O158" s="27" cm="1">
        <f t="array" ref="O158">VLOOKUP($A158,'movie-row'!$A$2:$Z$101,_xlfn.XMATCH(O$31,'movie-row'!$A$1:$Z$1),0)</f>
        <v>3.5</v>
      </c>
      <c r="P158" s="18" cm="1">
        <f t="array" ref="P158">VLOOKUP($A158,'movie-row'!$A$2:$Z$101,_xlfn.XMATCH(P$31,'movie-row'!$A$1:$Z$1),0)</f>
        <v>5</v>
      </c>
      <c r="Q158" s="18" cm="1">
        <f t="array" ref="Q158">VLOOKUP($A158,'movie-row'!$A$2:$Z$101,_xlfn.XMATCH(Q$31,'movie-row'!$A$1:$Z$1),0)</f>
        <v>4</v>
      </c>
      <c r="R158" s="18" cm="1">
        <f t="array" ref="R158">VLOOKUP($A158,'movie-row'!$A$2:$Z$101,_xlfn.XMATCH(R$31,'movie-row'!$A$1:$Z$1),0)</f>
        <v>4.5</v>
      </c>
      <c r="S158" s="18" cm="1">
        <f t="array" ref="S158">VLOOKUP($A158,'movie-row'!$A$2:$Z$101,_xlfn.XMATCH(S$31,'movie-row'!$A$1:$Z$1),0)</f>
        <v>4.5</v>
      </c>
      <c r="T158" s="18" cm="1">
        <f t="array" ref="T158">VLOOKUP($A158,'movie-row'!$A$2:$Z$101,_xlfn.XMATCH(T$31,'movie-row'!$A$1:$Z$1),0)</f>
        <v>4.5</v>
      </c>
      <c r="U158" s="18" cm="1">
        <f t="array" ref="U158">VLOOKUP($A158,'movie-row'!$A$2:$Z$101,_xlfn.XMATCH(U$31,'movie-row'!$A$1:$Z$1),0)</f>
        <v>4.5</v>
      </c>
      <c r="V158" s="18" cm="1">
        <f t="array" ref="V158">VLOOKUP($A158,'movie-row'!$A$2:$Z$101,_xlfn.XMATCH(V$31,'movie-row'!$A$1:$Z$1),0)</f>
        <v>0</v>
      </c>
      <c r="W158" s="18" cm="1">
        <f t="array" ref="W158">VLOOKUP($A158,'movie-row'!$A$2:$Z$101,_xlfn.XMATCH(W$31,'movie-row'!$A$1:$Z$1),0)</f>
        <v>5</v>
      </c>
      <c r="X158" s="18" cm="1">
        <f t="array" ref="X158">VLOOKUP($A158,'movie-row'!$A$2:$Z$101,_xlfn.XMATCH(X$31,'movie-row'!$A$1:$Z$1),0)</f>
        <v>0</v>
      </c>
      <c r="Y158" s="18" cm="1">
        <f t="array" ref="Y158">VLOOKUP($A158,'movie-row'!$A$2:$Z$101,_xlfn.XMATCH(Y$31,'movie-row'!$A$1:$Z$1),0)</f>
        <v>2.5</v>
      </c>
      <c r="Z158" s="18" cm="1">
        <f t="array" ref="Z158">VLOOKUP($A158,'movie-row'!$A$2:$Z$101,_xlfn.XMATCH(Z$31,'movie-row'!$A$1:$Z$1),0)</f>
        <v>4</v>
      </c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</row>
    <row r="159" spans="1:81">
      <c r="A159" s="1" t="str">
        <f t="shared" si="22"/>
        <v>161: Ocean's Eleven (2001)</v>
      </c>
      <c r="B159" s="18" cm="1">
        <f t="array" ref="B159">VLOOKUP($A159,'movie-row'!$A$2:$Z$101,_xlfn.XMATCH(B$32,'movie-row'!$A$1:$Z$1),0)</f>
        <v>3.5</v>
      </c>
      <c r="C159" s="18" cm="1">
        <f t="array" ref="C159">VLOOKUP($A159,'movie-row'!$A$2:$Z$101,_xlfn.XMATCH(C$32,'movie-row'!$A$1:$Z$1),0)</f>
        <v>0</v>
      </c>
      <c r="D159" s="18" cm="1">
        <f t="array" ref="D159">VLOOKUP($A159,'movie-row'!$A$2:$Z$101,_xlfn.XMATCH(D$32,'movie-row'!$A$1:$Z$1),0)</f>
        <v>3.5</v>
      </c>
      <c r="E159" s="18" cm="1">
        <f t="array" ref="E159">VLOOKUP($A159,'movie-row'!$A$2:$Z$101,_xlfn.XMATCH(E$32,'movie-row'!$A$1:$Z$1),0)</f>
        <v>4.5</v>
      </c>
      <c r="F159" s="27" cm="1">
        <f t="array" ref="F159">VLOOKUP($A159,'movie-row'!$A$2:$Z$101,_xlfn.XMATCH(F$32,'movie-row'!$A$1:$Z$1),0)</f>
        <v>4</v>
      </c>
      <c r="G159" s="18" cm="1">
        <f t="array" ref="G159">VLOOKUP($A159,'movie-row'!$A$2:$Z$101,_xlfn.XMATCH(G$32,'movie-row'!$A$1:$Z$1),0)</f>
        <v>3.5</v>
      </c>
      <c r="H159" s="18" cm="1">
        <f t="array" ref="H159">VLOOKUP($A159,'movie-row'!$A$2:$Z$101,_xlfn.XMATCH(H$32,'movie-row'!$A$1:$Z$1),0)</f>
        <v>0</v>
      </c>
      <c r="I159" s="18" cm="1">
        <f t="array" ref="I159">VLOOKUP($A159,'movie-row'!$A$2:$Z$101,_xlfn.XMATCH(I$32,'movie-row'!$A$1:$Z$1),0)</f>
        <v>4</v>
      </c>
      <c r="J159" s="18" cm="1">
        <f t="array" ref="J159">VLOOKUP($A159,'movie-row'!$A$2:$Z$101,_xlfn.XMATCH(J$32,'movie-row'!$A$1:$Z$1),0)</f>
        <v>0</v>
      </c>
      <c r="K159" s="18" cm="1">
        <f t="array" ref="K159">VLOOKUP($A159,'movie-row'!$A$2:$Z$101,_xlfn.XMATCH(K$32,'movie-row'!$A$1:$Z$1),0)</f>
        <v>5</v>
      </c>
      <c r="L159" s="18" cm="1">
        <f t="array" ref="L159">VLOOKUP($A159,'movie-row'!$A$2:$Z$101,_xlfn.XMATCH(L$32,'movie-row'!$A$1:$Z$1),0)</f>
        <v>4.5</v>
      </c>
      <c r="M159" s="18" cm="1">
        <f t="array" ref="M159">VLOOKUP($A159,'movie-row'!$A$2:$Z$101,_xlfn.XMATCH(M$32,'movie-row'!$A$1:$Z$1),0)</f>
        <v>5</v>
      </c>
      <c r="N159" s="18" cm="1">
        <f t="array" ref="N159">VLOOKUP($A159,'movie-row'!$A$2:$Z$101,_xlfn.XMATCH(N$32,'movie-row'!$A$1:$Z$1),0)</f>
        <v>4</v>
      </c>
      <c r="O159" s="27" cm="1">
        <f t="array" ref="O159">VLOOKUP($A159,'movie-row'!$A$2:$Z$101,_xlfn.XMATCH(O$32,'movie-row'!$A$1:$Z$1),0)</f>
        <v>4.5</v>
      </c>
      <c r="P159" s="18" cm="1">
        <f t="array" ref="P159">VLOOKUP($A159,'movie-row'!$A$2:$Z$101,_xlfn.XMATCH(P$32,'movie-row'!$A$1:$Z$1),0)</f>
        <v>2.5</v>
      </c>
      <c r="Q159" s="18" cm="1">
        <f t="array" ref="Q159">VLOOKUP($A159,'movie-row'!$A$2:$Z$101,_xlfn.XMATCH(Q$32,'movie-row'!$A$1:$Z$1),0)</f>
        <v>3.5</v>
      </c>
      <c r="R159" s="18" cm="1">
        <f t="array" ref="R159">VLOOKUP($A159,'movie-row'!$A$2:$Z$101,_xlfn.XMATCH(R$32,'movie-row'!$A$1:$Z$1),0)</f>
        <v>3.5</v>
      </c>
      <c r="S159" s="18" cm="1">
        <f t="array" ref="S159">VLOOKUP($A159,'movie-row'!$A$2:$Z$101,_xlfn.XMATCH(S$32,'movie-row'!$A$1:$Z$1),0)</f>
        <v>5</v>
      </c>
      <c r="T159" s="18" cm="1">
        <f t="array" ref="T159">VLOOKUP($A159,'movie-row'!$A$2:$Z$101,_xlfn.XMATCH(T$32,'movie-row'!$A$1:$Z$1),0)</f>
        <v>3.5</v>
      </c>
      <c r="U159" s="18" cm="1">
        <f t="array" ref="U159">VLOOKUP($A159,'movie-row'!$A$2:$Z$101,_xlfn.XMATCH(U$32,'movie-row'!$A$1:$Z$1),0)</f>
        <v>4.5</v>
      </c>
      <c r="V159" s="18" cm="1">
        <f t="array" ref="V159">VLOOKUP($A159,'movie-row'!$A$2:$Z$101,_xlfn.XMATCH(V$32,'movie-row'!$A$1:$Z$1),0)</f>
        <v>4</v>
      </c>
      <c r="W159" s="18" cm="1">
        <f t="array" ref="W159">VLOOKUP($A159,'movie-row'!$A$2:$Z$101,_xlfn.XMATCH(W$32,'movie-row'!$A$1:$Z$1),0)</f>
        <v>0</v>
      </c>
      <c r="X159" s="18" cm="1">
        <f t="array" ref="X159">VLOOKUP($A159,'movie-row'!$A$2:$Z$101,_xlfn.XMATCH(X$32,'movie-row'!$A$1:$Z$1),0)</f>
        <v>3.5</v>
      </c>
      <c r="Y159" s="18" cm="1">
        <f t="array" ref="Y159">VLOOKUP($A159,'movie-row'!$A$2:$Z$101,_xlfn.XMATCH(Y$32,'movie-row'!$A$1:$Z$1),0)</f>
        <v>4</v>
      </c>
      <c r="Z159" s="18" cm="1">
        <f t="array" ref="Z159">VLOOKUP($A159,'movie-row'!$A$2:$Z$101,_xlfn.XMATCH(Z$32,'movie-row'!$A$1:$Z$1),0)</f>
        <v>3.5</v>
      </c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</row>
    <row r="160" spans="1:81">
      <c r="A160" s="1" t="str">
        <f t="shared" si="22"/>
        <v>161: Ocean's Eleven (2001)</v>
      </c>
      <c r="B160" s="18" cm="1">
        <f t="array" ref="B160">VLOOKUP($A160,'movie-row'!$A$2:$Z$101,_xlfn.XMATCH(B$33,'movie-row'!$A$1:$Z$1),0)</f>
        <v>5</v>
      </c>
      <c r="C160" s="18" cm="1">
        <f t="array" ref="C160">VLOOKUP($A160,'movie-row'!$A$2:$Z$101,_xlfn.XMATCH(C$33,'movie-row'!$A$1:$Z$1),0)</f>
        <v>4.5</v>
      </c>
      <c r="D160" s="18" cm="1">
        <f t="array" ref="D160">VLOOKUP($A160,'movie-row'!$A$2:$Z$101,_xlfn.XMATCH(D$33,'movie-row'!$A$1:$Z$1),0)</f>
        <v>4</v>
      </c>
      <c r="E160" s="18" cm="1">
        <f t="array" ref="E160">VLOOKUP($A160,'movie-row'!$A$2:$Z$101,_xlfn.XMATCH(E$33,'movie-row'!$A$1:$Z$1),0)</f>
        <v>4.5</v>
      </c>
      <c r="F160" s="27" cm="1">
        <f t="array" ref="F160">VLOOKUP($A160,'movie-row'!$A$2:$Z$101,_xlfn.XMATCH(F$33,'movie-row'!$A$1:$Z$1),0)</f>
        <v>4</v>
      </c>
      <c r="G160" s="18" cm="1">
        <f t="array" ref="G160">VLOOKUP($A160,'movie-row'!$A$2:$Z$101,_xlfn.XMATCH(G$33,'movie-row'!$A$1:$Z$1),0)</f>
        <v>4</v>
      </c>
      <c r="H160" s="18" cm="1">
        <f t="array" ref="H160">VLOOKUP($A160,'movie-row'!$A$2:$Z$101,_xlfn.XMATCH(H$33,'movie-row'!$A$1:$Z$1),0)</f>
        <v>3.5</v>
      </c>
      <c r="I160" s="18" cm="1">
        <f t="array" ref="I160">VLOOKUP($A160,'movie-row'!$A$2:$Z$101,_xlfn.XMATCH(I$33,'movie-row'!$A$1:$Z$1),0)</f>
        <v>0</v>
      </c>
      <c r="J160" s="18" cm="1">
        <f t="array" ref="J160">VLOOKUP($A160,'movie-row'!$A$2:$Z$101,_xlfn.XMATCH(J$33,'movie-row'!$A$1:$Z$1),0)</f>
        <v>4.5</v>
      </c>
      <c r="K160" s="18" cm="1">
        <f t="array" ref="K160">VLOOKUP($A160,'movie-row'!$A$2:$Z$101,_xlfn.XMATCH(K$33,'movie-row'!$A$1:$Z$1),0)</f>
        <v>4</v>
      </c>
      <c r="L160" s="18" cm="1">
        <f t="array" ref="L160">VLOOKUP($A160,'movie-row'!$A$2:$Z$101,_xlfn.XMATCH(L$33,'movie-row'!$A$1:$Z$1),0)</f>
        <v>4</v>
      </c>
      <c r="M160" s="18" cm="1">
        <f t="array" ref="M160">VLOOKUP($A160,'movie-row'!$A$2:$Z$101,_xlfn.XMATCH(M$33,'movie-row'!$A$1:$Z$1),0)</f>
        <v>0</v>
      </c>
      <c r="N160" s="18" cm="1">
        <f t="array" ref="N160">VLOOKUP($A160,'movie-row'!$A$2:$Z$101,_xlfn.XMATCH(N$33,'movie-row'!$A$1:$Z$1),0)</f>
        <v>3.5</v>
      </c>
      <c r="O160" s="27" cm="1">
        <f t="array" ref="O160">VLOOKUP($A160,'movie-row'!$A$2:$Z$101,_xlfn.XMATCH(O$33,'movie-row'!$A$1:$Z$1),0)</f>
        <v>4</v>
      </c>
      <c r="P160" s="18" cm="1">
        <f t="array" ref="P160">VLOOKUP($A160,'movie-row'!$A$2:$Z$101,_xlfn.XMATCH(P$33,'movie-row'!$A$1:$Z$1),0)</f>
        <v>3</v>
      </c>
      <c r="Q160" s="18" cm="1">
        <f t="array" ref="Q160">VLOOKUP($A160,'movie-row'!$A$2:$Z$101,_xlfn.XMATCH(Q$33,'movie-row'!$A$1:$Z$1),0)</f>
        <v>0</v>
      </c>
      <c r="R160" s="18" cm="1">
        <f t="array" ref="R160">VLOOKUP($A160,'movie-row'!$A$2:$Z$101,_xlfn.XMATCH(R$33,'movie-row'!$A$1:$Z$1),0)</f>
        <v>4</v>
      </c>
      <c r="S160" s="18" cm="1">
        <f t="array" ref="S160">VLOOKUP($A160,'movie-row'!$A$2:$Z$101,_xlfn.XMATCH(S$33,'movie-row'!$A$1:$Z$1),0)</f>
        <v>4</v>
      </c>
      <c r="T160" s="18" cm="1">
        <f t="array" ref="T160">VLOOKUP($A160,'movie-row'!$A$2:$Z$101,_xlfn.XMATCH(T$33,'movie-row'!$A$1:$Z$1),0)</f>
        <v>2.5</v>
      </c>
      <c r="U160" s="18" cm="1">
        <f t="array" ref="U160">VLOOKUP($A160,'movie-row'!$A$2:$Z$101,_xlfn.XMATCH(U$33,'movie-row'!$A$1:$Z$1),0)</f>
        <v>0</v>
      </c>
      <c r="V160" s="18" cm="1">
        <f t="array" ref="V160">VLOOKUP($A160,'movie-row'!$A$2:$Z$101,_xlfn.XMATCH(V$33,'movie-row'!$A$1:$Z$1),0)</f>
        <v>3.5</v>
      </c>
      <c r="W160" s="18" cm="1">
        <f t="array" ref="W160">VLOOKUP($A160,'movie-row'!$A$2:$Z$101,_xlfn.XMATCH(W$33,'movie-row'!$A$1:$Z$1),0)</f>
        <v>4.5</v>
      </c>
      <c r="X160" s="18" cm="1">
        <f t="array" ref="X160">VLOOKUP($A160,'movie-row'!$A$2:$Z$101,_xlfn.XMATCH(X$33,'movie-row'!$A$1:$Z$1),0)</f>
        <v>3.5</v>
      </c>
      <c r="Y160" s="18" cm="1">
        <f t="array" ref="Y160">VLOOKUP($A160,'movie-row'!$A$2:$Z$101,_xlfn.XMATCH(Y$33,'movie-row'!$A$1:$Z$1),0)</f>
        <v>3.5</v>
      </c>
      <c r="Z160" s="18" cm="1">
        <f t="array" ref="Z160">VLOOKUP($A160,'movie-row'!$A$2:$Z$101,_xlfn.XMATCH(Z$33,'movie-row'!$A$1:$Z$1),0)</f>
        <v>3.5</v>
      </c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</row>
    <row r="161" spans="1:52">
      <c r="A161" s="21" t="s">
        <v>23</v>
      </c>
      <c r="B161" s="18" cm="1">
        <f t="array" ref="B161">VLOOKUP($A161,'movie-row'!$A$2:$Z$101,_xlfn.XMATCH(B$29,'movie-row'!$A$1:$Z$1),0)</f>
        <v>4</v>
      </c>
      <c r="C161" s="18" cm="1">
        <f t="array" ref="C161">VLOOKUP($A161,'movie-row'!$A$2:$Z$101,_xlfn.XMATCH(C$29,'movie-row'!$A$1:$Z$1),0)</f>
        <v>0</v>
      </c>
      <c r="D161" s="18" cm="1">
        <f t="array" ref="D161">VLOOKUP($A161,'movie-row'!$A$2:$Z$101,_xlfn.XMATCH(D$29,'movie-row'!$A$1:$Z$1),0)</f>
        <v>3.5</v>
      </c>
      <c r="E161" s="18" cm="1">
        <f t="array" ref="E161">VLOOKUP($A161,'movie-row'!$A$2:$Z$101,_xlfn.XMATCH(E$29,'movie-row'!$A$1:$Z$1),0)</f>
        <v>3</v>
      </c>
      <c r="F161" s="27" cm="1">
        <f t="array" ref="F161">VLOOKUP($A161,'movie-row'!$A$2:$Z$101,_xlfn.XMATCH(F$29,'movie-row'!$A$1:$Z$1),0)</f>
        <v>4</v>
      </c>
      <c r="G161" s="18" cm="1">
        <f t="array" ref="G161">VLOOKUP($A161,'movie-row'!$A$2:$Z$101,_xlfn.XMATCH(G$29,'movie-row'!$A$1:$Z$1),0)</f>
        <v>0</v>
      </c>
      <c r="H161" s="18" cm="1">
        <f t="array" ref="H161">VLOOKUP($A161,'movie-row'!$A$2:$Z$101,_xlfn.XMATCH(H$29,'movie-row'!$A$1:$Z$1),0)</f>
        <v>4.5</v>
      </c>
      <c r="I161" s="18" cm="1">
        <f t="array" ref="I161">VLOOKUP($A161,'movie-row'!$A$2:$Z$101,_xlfn.XMATCH(I$29,'movie-row'!$A$1:$Z$1),0)</f>
        <v>3</v>
      </c>
      <c r="J161" s="18" cm="1">
        <f t="array" ref="J161">VLOOKUP($A161,'movie-row'!$A$2:$Z$101,_xlfn.XMATCH(J$29,'movie-row'!$A$1:$Z$1),0)</f>
        <v>3.5</v>
      </c>
      <c r="K161" s="18" cm="1">
        <f t="array" ref="K161">VLOOKUP($A161,'movie-row'!$A$2:$Z$101,_xlfn.XMATCH(K$29,'movie-row'!$A$1:$Z$1),0)</f>
        <v>3</v>
      </c>
      <c r="L161" s="18" cm="1">
        <f t="array" ref="L161">VLOOKUP($A161,'movie-row'!$A$2:$Z$101,_xlfn.XMATCH(L$29,'movie-row'!$A$1:$Z$1),0)</f>
        <v>5</v>
      </c>
      <c r="M161" s="18" cm="1">
        <f t="array" ref="M161">VLOOKUP($A161,'movie-row'!$A$2:$Z$101,_xlfn.XMATCH(M$29,'movie-row'!$A$1:$Z$1),0)</f>
        <v>3</v>
      </c>
      <c r="N161" s="18" cm="1">
        <f t="array" ref="N161">VLOOKUP($A161,'movie-row'!$A$2:$Z$101,_xlfn.XMATCH(N$29,'movie-row'!$A$1:$Z$1),0)</f>
        <v>0</v>
      </c>
      <c r="O161" s="27" cm="1">
        <f t="array" ref="O161">VLOOKUP($A161,'movie-row'!$A$2:$Z$101,_xlfn.XMATCH(O$29,'movie-row'!$A$1:$Z$1),0)</f>
        <v>0</v>
      </c>
      <c r="P161" s="18" cm="1">
        <f t="array" ref="P161">VLOOKUP($A161,'movie-row'!$A$2:$Z$101,_xlfn.XMATCH(P$29,'movie-row'!$A$1:$Z$1),0)</f>
        <v>4.5</v>
      </c>
      <c r="Q161" s="18" cm="1">
        <f t="array" ref="Q161">VLOOKUP($A161,'movie-row'!$A$2:$Z$101,_xlfn.XMATCH(Q$29,'movie-row'!$A$1:$Z$1),0)</f>
        <v>3</v>
      </c>
      <c r="R161" s="18" cm="1">
        <f t="array" ref="R161">VLOOKUP($A161,'movie-row'!$A$2:$Z$101,_xlfn.XMATCH(R$29,'movie-row'!$A$1:$Z$1),0)</f>
        <v>3</v>
      </c>
      <c r="S161" s="18" cm="1">
        <f t="array" ref="S161">VLOOKUP($A161,'movie-row'!$A$2:$Z$101,_xlfn.XMATCH(S$29,'movie-row'!$A$1:$Z$1),0)</f>
        <v>3.5</v>
      </c>
      <c r="T161" s="18" cm="1">
        <f t="array" ref="T161">VLOOKUP($A161,'movie-row'!$A$2:$Z$101,_xlfn.XMATCH(T$29,'movie-row'!$A$1:$Z$1),0)</f>
        <v>3</v>
      </c>
      <c r="U161" s="18" cm="1">
        <f t="array" ref="U161">VLOOKUP($A161,'movie-row'!$A$2:$Z$101,_xlfn.XMATCH(U$29,'movie-row'!$A$1:$Z$1),0)</f>
        <v>3.5</v>
      </c>
      <c r="V161" s="18" cm="1">
        <f t="array" ref="V161">VLOOKUP($A161,'movie-row'!$A$2:$Z$101,_xlfn.XMATCH(V$29,'movie-row'!$A$1:$Z$1),0)</f>
        <v>3</v>
      </c>
      <c r="W161" s="18" cm="1">
        <f t="array" ref="W161">VLOOKUP($A161,'movie-row'!$A$2:$Z$101,_xlfn.XMATCH(W$29,'movie-row'!$A$1:$Z$1),0)</f>
        <v>3.5</v>
      </c>
      <c r="X161" s="18" cm="1">
        <f t="array" ref="X161">VLOOKUP($A161,'movie-row'!$A$2:$Z$101,_xlfn.XMATCH(X$29,'movie-row'!$A$1:$Z$1),0)</f>
        <v>0</v>
      </c>
      <c r="Y161" s="18" cm="1">
        <f t="array" ref="Y161">VLOOKUP($A161,'movie-row'!$A$2:$Z$101,_xlfn.XMATCH(Y$29,'movie-row'!$A$1:$Z$1),0)</f>
        <v>0</v>
      </c>
      <c r="Z161" s="18" cm="1">
        <f t="array" ref="Z161">VLOOKUP($A161,'movie-row'!$A$2:$Z$101,_xlfn.XMATCH(Z$29,'movie-row'!$A$1:$Z$1),0)</f>
        <v>0</v>
      </c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</row>
    <row r="162" spans="1:52">
      <c r="A162" s="1" t="str">
        <f t="shared" ref="A162:A165" si="23">A161</f>
        <v>180: Minority Report (2002)</v>
      </c>
      <c r="B162" s="18" cm="1">
        <f t="array" ref="B162">VLOOKUP($A162,'movie-row'!$A$2:$Z$101,_xlfn.XMATCH(B$30,'movie-row'!$A$1:$Z$1),0)</f>
        <v>4.5</v>
      </c>
      <c r="C162" s="18" cm="1">
        <f t="array" ref="C162">VLOOKUP($A162,'movie-row'!$A$2:$Z$101,_xlfn.XMATCH(C$30,'movie-row'!$A$1:$Z$1),0)</f>
        <v>3.5</v>
      </c>
      <c r="D162" s="18" cm="1">
        <f t="array" ref="D162">VLOOKUP($A162,'movie-row'!$A$2:$Z$101,_xlfn.XMATCH(D$30,'movie-row'!$A$1:$Z$1),0)</f>
        <v>3</v>
      </c>
      <c r="E162" s="18" cm="1">
        <f t="array" ref="E162">VLOOKUP($A162,'movie-row'!$A$2:$Z$101,_xlfn.XMATCH(E$30,'movie-row'!$A$1:$Z$1),0)</f>
        <v>0</v>
      </c>
      <c r="F162" s="27" cm="1">
        <f t="array" ref="F162">VLOOKUP($A162,'movie-row'!$A$2:$Z$101,_xlfn.XMATCH(F$30,'movie-row'!$A$1:$Z$1),0)</f>
        <v>3.5</v>
      </c>
      <c r="G162" s="18" cm="1">
        <f t="array" ref="G162">VLOOKUP($A162,'movie-row'!$A$2:$Z$101,_xlfn.XMATCH(G$30,'movie-row'!$A$1:$Z$1),0)</f>
        <v>3</v>
      </c>
      <c r="H162" s="18" cm="1">
        <f t="array" ref="H162">VLOOKUP($A162,'movie-row'!$A$2:$Z$101,_xlfn.XMATCH(H$30,'movie-row'!$A$1:$Z$1),0)</f>
        <v>3.5</v>
      </c>
      <c r="I162" s="18" cm="1">
        <f t="array" ref="I162">VLOOKUP($A162,'movie-row'!$A$2:$Z$101,_xlfn.XMATCH(I$30,'movie-row'!$A$1:$Z$1),0)</f>
        <v>0</v>
      </c>
      <c r="J162" s="18" cm="1">
        <f t="array" ref="J162">VLOOKUP($A162,'movie-row'!$A$2:$Z$101,_xlfn.XMATCH(J$30,'movie-row'!$A$1:$Z$1),0)</f>
        <v>0</v>
      </c>
      <c r="K162" s="18" cm="1">
        <f t="array" ref="K162">VLOOKUP($A162,'movie-row'!$A$2:$Z$101,_xlfn.XMATCH(K$30,'movie-row'!$A$1:$Z$1),0)</f>
        <v>4</v>
      </c>
      <c r="L162" s="18" cm="1">
        <f t="array" ref="L162">VLOOKUP($A162,'movie-row'!$A$2:$Z$101,_xlfn.XMATCH(L$30,'movie-row'!$A$1:$Z$1),0)</f>
        <v>4.5</v>
      </c>
      <c r="M162" s="18" cm="1">
        <f t="array" ref="M162">VLOOKUP($A162,'movie-row'!$A$2:$Z$101,_xlfn.XMATCH(M$30,'movie-row'!$A$1:$Z$1),0)</f>
        <v>3.5</v>
      </c>
      <c r="N162" s="18" cm="1">
        <f t="array" ref="N162">VLOOKUP($A162,'movie-row'!$A$2:$Z$101,_xlfn.XMATCH(N$30,'movie-row'!$A$1:$Z$1),0)</f>
        <v>3.5</v>
      </c>
      <c r="O162" s="27" cm="1">
        <f t="array" ref="O162">VLOOKUP($A162,'movie-row'!$A$2:$Z$101,_xlfn.XMATCH(O$30,'movie-row'!$A$1:$Z$1),0)</f>
        <v>4.5</v>
      </c>
      <c r="P162" s="18" cm="1">
        <f t="array" ref="P162">VLOOKUP($A162,'movie-row'!$A$2:$Z$101,_xlfn.XMATCH(P$30,'movie-row'!$A$1:$Z$1),0)</f>
        <v>0</v>
      </c>
      <c r="Q162" s="18" cm="1">
        <f t="array" ref="Q162">VLOOKUP($A162,'movie-row'!$A$2:$Z$101,_xlfn.XMATCH(Q$30,'movie-row'!$A$1:$Z$1),0)</f>
        <v>4.5</v>
      </c>
      <c r="R162" s="18" cm="1">
        <f t="array" ref="R162">VLOOKUP($A162,'movie-row'!$A$2:$Z$101,_xlfn.XMATCH(R$30,'movie-row'!$A$1:$Z$1),0)</f>
        <v>0</v>
      </c>
      <c r="S162" s="18" cm="1">
        <f t="array" ref="S162">VLOOKUP($A162,'movie-row'!$A$2:$Z$101,_xlfn.XMATCH(S$30,'movie-row'!$A$1:$Z$1),0)</f>
        <v>0</v>
      </c>
      <c r="T162" s="18" cm="1">
        <f t="array" ref="T162">VLOOKUP($A162,'movie-row'!$A$2:$Z$101,_xlfn.XMATCH(T$30,'movie-row'!$A$1:$Z$1),0)</f>
        <v>0</v>
      </c>
      <c r="U162" s="18" cm="1">
        <f t="array" ref="U162">VLOOKUP($A162,'movie-row'!$A$2:$Z$101,_xlfn.XMATCH(U$30,'movie-row'!$A$1:$Z$1),0)</f>
        <v>3.5</v>
      </c>
      <c r="V162" s="18" cm="1">
        <f t="array" ref="V162">VLOOKUP($A162,'movie-row'!$A$2:$Z$101,_xlfn.XMATCH(V$30,'movie-row'!$A$1:$Z$1),0)</f>
        <v>0</v>
      </c>
      <c r="W162" s="18" cm="1">
        <f t="array" ref="W162">VLOOKUP($A162,'movie-row'!$A$2:$Z$101,_xlfn.XMATCH(W$30,'movie-row'!$A$1:$Z$1),0)</f>
        <v>0</v>
      </c>
      <c r="X162" s="18" cm="1">
        <f t="array" ref="X162">VLOOKUP($A162,'movie-row'!$A$2:$Z$101,_xlfn.XMATCH(X$30,'movie-row'!$A$1:$Z$1),0)</f>
        <v>3.5</v>
      </c>
      <c r="Y162" s="18" cm="1">
        <f t="array" ref="Y162">VLOOKUP($A162,'movie-row'!$A$2:$Z$101,_xlfn.XMATCH(Y$30,'movie-row'!$A$1:$Z$1),0)</f>
        <v>0</v>
      </c>
      <c r="Z162" s="18" cm="1">
        <f t="array" ref="Z162">VLOOKUP($A162,'movie-row'!$A$2:$Z$101,_xlfn.XMATCH(Z$30,'movie-row'!$A$1:$Z$1),0)</f>
        <v>4.5</v>
      </c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</row>
    <row r="163" spans="1:52">
      <c r="A163" s="1" t="str">
        <f t="shared" si="23"/>
        <v>180: Minority Report (2002)</v>
      </c>
      <c r="B163" s="18" cm="1">
        <f t="array" ref="B163">VLOOKUP($A163,'movie-row'!$A$2:$Z$101,_xlfn.XMATCH(B$31,'movie-row'!$A$1:$Z$1),0)</f>
        <v>3</v>
      </c>
      <c r="C163" s="18" cm="1">
        <f t="array" ref="C163">VLOOKUP($A163,'movie-row'!$A$2:$Z$101,_xlfn.XMATCH(C$31,'movie-row'!$A$1:$Z$1),0)</f>
        <v>4</v>
      </c>
      <c r="D163" s="18" cm="1">
        <f t="array" ref="D163">VLOOKUP($A163,'movie-row'!$A$2:$Z$101,_xlfn.XMATCH(D$31,'movie-row'!$A$1:$Z$1),0)</f>
        <v>0</v>
      </c>
      <c r="E163" s="18" cm="1">
        <f t="array" ref="E163">VLOOKUP($A163,'movie-row'!$A$2:$Z$101,_xlfn.XMATCH(E$31,'movie-row'!$A$1:$Z$1),0)</f>
        <v>0</v>
      </c>
      <c r="F163" s="27" cm="1">
        <f t="array" ref="F163">VLOOKUP($A163,'movie-row'!$A$2:$Z$101,_xlfn.XMATCH(F$31,'movie-row'!$A$1:$Z$1),0)</f>
        <v>3</v>
      </c>
      <c r="G163" s="18" cm="1">
        <f t="array" ref="G163">VLOOKUP($A163,'movie-row'!$A$2:$Z$101,_xlfn.XMATCH(G$31,'movie-row'!$A$1:$Z$1),0)</f>
        <v>0</v>
      </c>
      <c r="H163" s="18" cm="1">
        <f t="array" ref="H163">VLOOKUP($A163,'movie-row'!$A$2:$Z$101,_xlfn.XMATCH(H$31,'movie-row'!$A$1:$Z$1),0)</f>
        <v>4</v>
      </c>
      <c r="I163" s="18" cm="1">
        <f t="array" ref="I163">VLOOKUP($A163,'movie-row'!$A$2:$Z$101,_xlfn.XMATCH(I$31,'movie-row'!$A$1:$Z$1),0)</f>
        <v>3.5</v>
      </c>
      <c r="J163" s="18" cm="1">
        <f t="array" ref="J163">VLOOKUP($A163,'movie-row'!$A$2:$Z$101,_xlfn.XMATCH(J$31,'movie-row'!$A$1:$Z$1),0)</f>
        <v>0</v>
      </c>
      <c r="K163" s="18" cm="1">
        <f t="array" ref="K163">VLOOKUP($A163,'movie-row'!$A$2:$Z$101,_xlfn.XMATCH(K$31,'movie-row'!$A$1:$Z$1),0)</f>
        <v>0</v>
      </c>
      <c r="L163" s="18" cm="1">
        <f t="array" ref="L163">VLOOKUP($A163,'movie-row'!$A$2:$Z$101,_xlfn.XMATCH(L$31,'movie-row'!$A$1:$Z$1),0)</f>
        <v>0</v>
      </c>
      <c r="M163" s="18" cm="1">
        <f t="array" ref="M163">VLOOKUP($A163,'movie-row'!$A$2:$Z$101,_xlfn.XMATCH(M$31,'movie-row'!$A$1:$Z$1),0)</f>
        <v>3</v>
      </c>
      <c r="N163" s="18" cm="1">
        <f t="array" ref="N163">VLOOKUP($A163,'movie-row'!$A$2:$Z$101,_xlfn.XMATCH(N$31,'movie-row'!$A$1:$Z$1),0)</f>
        <v>0</v>
      </c>
      <c r="O163" s="27" cm="1">
        <f t="array" ref="O163">VLOOKUP($A163,'movie-row'!$A$2:$Z$101,_xlfn.XMATCH(O$31,'movie-row'!$A$1:$Z$1),0)</f>
        <v>0</v>
      </c>
      <c r="P163" s="18" cm="1">
        <f t="array" ref="P163">VLOOKUP($A163,'movie-row'!$A$2:$Z$101,_xlfn.XMATCH(P$31,'movie-row'!$A$1:$Z$1),0)</f>
        <v>0</v>
      </c>
      <c r="Q163" s="18" cm="1">
        <f t="array" ref="Q163">VLOOKUP($A163,'movie-row'!$A$2:$Z$101,_xlfn.XMATCH(Q$31,'movie-row'!$A$1:$Z$1),0)</f>
        <v>2.5</v>
      </c>
      <c r="R163" s="18" cm="1">
        <f t="array" ref="R163">VLOOKUP($A163,'movie-row'!$A$2:$Z$101,_xlfn.XMATCH(R$31,'movie-row'!$A$1:$Z$1),0)</f>
        <v>0</v>
      </c>
      <c r="S163" s="18" cm="1">
        <f t="array" ref="S163">VLOOKUP($A163,'movie-row'!$A$2:$Z$101,_xlfn.XMATCH(S$31,'movie-row'!$A$1:$Z$1),0)</f>
        <v>4.5</v>
      </c>
      <c r="T163" s="18" cm="1">
        <f t="array" ref="T163">VLOOKUP($A163,'movie-row'!$A$2:$Z$101,_xlfn.XMATCH(T$31,'movie-row'!$A$1:$Z$1),0)</f>
        <v>0</v>
      </c>
      <c r="U163" s="18" cm="1">
        <f t="array" ref="U163">VLOOKUP($A163,'movie-row'!$A$2:$Z$101,_xlfn.XMATCH(U$31,'movie-row'!$A$1:$Z$1),0)</f>
        <v>4</v>
      </c>
      <c r="V163" s="18" cm="1">
        <f t="array" ref="V163">VLOOKUP($A163,'movie-row'!$A$2:$Z$101,_xlfn.XMATCH(V$31,'movie-row'!$A$1:$Z$1),0)</f>
        <v>4.5</v>
      </c>
      <c r="W163" s="18" cm="1">
        <f t="array" ref="W163">VLOOKUP($A163,'movie-row'!$A$2:$Z$101,_xlfn.XMATCH(W$31,'movie-row'!$A$1:$Z$1),0)</f>
        <v>4</v>
      </c>
      <c r="X163" s="18" cm="1">
        <f t="array" ref="X163">VLOOKUP($A163,'movie-row'!$A$2:$Z$101,_xlfn.XMATCH(X$31,'movie-row'!$A$1:$Z$1),0)</f>
        <v>4.5</v>
      </c>
      <c r="Y163" s="18" cm="1">
        <f t="array" ref="Y163">VLOOKUP($A163,'movie-row'!$A$2:$Z$101,_xlfn.XMATCH(Y$31,'movie-row'!$A$1:$Z$1),0)</f>
        <v>3</v>
      </c>
      <c r="Z163" s="18" cm="1">
        <f t="array" ref="Z163">VLOOKUP($A163,'movie-row'!$A$2:$Z$101,_xlfn.XMATCH(Z$31,'movie-row'!$A$1:$Z$1),0)</f>
        <v>3.5</v>
      </c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</row>
    <row r="164" spans="1:52">
      <c r="A164" s="1" t="str">
        <f t="shared" si="23"/>
        <v>180: Minority Report (2002)</v>
      </c>
      <c r="B164" s="18" cm="1">
        <f t="array" ref="B164">VLOOKUP($A164,'movie-row'!$A$2:$Z$101,_xlfn.XMATCH(B$32,'movie-row'!$A$1:$Z$1),0)</f>
        <v>0</v>
      </c>
      <c r="C164" s="18" cm="1">
        <f t="array" ref="C164">VLOOKUP($A164,'movie-row'!$A$2:$Z$101,_xlfn.XMATCH(C$32,'movie-row'!$A$1:$Z$1),0)</f>
        <v>5</v>
      </c>
      <c r="D164" s="18" cm="1">
        <f t="array" ref="D164">VLOOKUP($A164,'movie-row'!$A$2:$Z$101,_xlfn.XMATCH(D$32,'movie-row'!$A$1:$Z$1),0)</f>
        <v>3.5</v>
      </c>
      <c r="E164" s="18" cm="1">
        <f t="array" ref="E164">VLOOKUP($A164,'movie-row'!$A$2:$Z$101,_xlfn.XMATCH(E$32,'movie-row'!$A$1:$Z$1),0)</f>
        <v>0</v>
      </c>
      <c r="F164" s="27" cm="1">
        <f t="array" ref="F164">VLOOKUP($A164,'movie-row'!$A$2:$Z$101,_xlfn.XMATCH(F$32,'movie-row'!$A$1:$Z$1),0)</f>
        <v>0</v>
      </c>
      <c r="G164" s="18" cm="1">
        <f t="array" ref="G164">VLOOKUP($A164,'movie-row'!$A$2:$Z$101,_xlfn.XMATCH(G$32,'movie-row'!$A$1:$Z$1),0)</f>
        <v>3</v>
      </c>
      <c r="H164" s="18" cm="1">
        <f t="array" ref="H164">VLOOKUP($A164,'movie-row'!$A$2:$Z$101,_xlfn.XMATCH(H$32,'movie-row'!$A$1:$Z$1),0)</f>
        <v>5</v>
      </c>
      <c r="I164" s="18" cm="1">
        <f t="array" ref="I164">VLOOKUP($A164,'movie-row'!$A$2:$Z$101,_xlfn.XMATCH(I$32,'movie-row'!$A$1:$Z$1),0)</f>
        <v>4</v>
      </c>
      <c r="J164" s="18" cm="1">
        <f t="array" ref="J164">VLOOKUP($A164,'movie-row'!$A$2:$Z$101,_xlfn.XMATCH(J$32,'movie-row'!$A$1:$Z$1),0)</f>
        <v>0</v>
      </c>
      <c r="K164" s="18" cm="1">
        <f t="array" ref="K164">VLOOKUP($A164,'movie-row'!$A$2:$Z$101,_xlfn.XMATCH(K$32,'movie-row'!$A$1:$Z$1),0)</f>
        <v>0</v>
      </c>
      <c r="L164" s="18" cm="1">
        <f t="array" ref="L164">VLOOKUP($A164,'movie-row'!$A$2:$Z$101,_xlfn.XMATCH(L$32,'movie-row'!$A$1:$Z$1),0)</f>
        <v>0</v>
      </c>
      <c r="M164" s="18" cm="1">
        <f t="array" ref="M164">VLOOKUP($A164,'movie-row'!$A$2:$Z$101,_xlfn.XMATCH(M$32,'movie-row'!$A$1:$Z$1),0)</f>
        <v>4</v>
      </c>
      <c r="N164" s="18" cm="1">
        <f t="array" ref="N164">VLOOKUP($A164,'movie-row'!$A$2:$Z$101,_xlfn.XMATCH(N$32,'movie-row'!$A$1:$Z$1),0)</f>
        <v>3</v>
      </c>
      <c r="O164" s="27" cm="1">
        <f t="array" ref="O164">VLOOKUP($A164,'movie-row'!$A$2:$Z$101,_xlfn.XMATCH(O$32,'movie-row'!$A$1:$Z$1),0)</f>
        <v>4</v>
      </c>
      <c r="P164" s="18" cm="1">
        <f t="array" ref="P164">VLOOKUP($A164,'movie-row'!$A$2:$Z$101,_xlfn.XMATCH(P$32,'movie-row'!$A$1:$Z$1),0)</f>
        <v>3</v>
      </c>
      <c r="Q164" s="18" cm="1">
        <f t="array" ref="Q164">VLOOKUP($A164,'movie-row'!$A$2:$Z$101,_xlfn.XMATCH(Q$32,'movie-row'!$A$1:$Z$1),0)</f>
        <v>3.5</v>
      </c>
      <c r="R164" s="18" cm="1">
        <f t="array" ref="R164">VLOOKUP($A164,'movie-row'!$A$2:$Z$101,_xlfn.XMATCH(R$32,'movie-row'!$A$1:$Z$1),0)</f>
        <v>0</v>
      </c>
      <c r="S164" s="18" cm="1">
        <f t="array" ref="S164">VLOOKUP($A164,'movie-row'!$A$2:$Z$101,_xlfn.XMATCH(S$32,'movie-row'!$A$1:$Z$1),0)</f>
        <v>0</v>
      </c>
      <c r="T164" s="18" cm="1">
        <f t="array" ref="T164">VLOOKUP($A164,'movie-row'!$A$2:$Z$101,_xlfn.XMATCH(T$32,'movie-row'!$A$1:$Z$1),0)</f>
        <v>3.5</v>
      </c>
      <c r="U164" s="18" cm="1">
        <f t="array" ref="U164">VLOOKUP($A164,'movie-row'!$A$2:$Z$101,_xlfn.XMATCH(U$32,'movie-row'!$A$1:$Z$1),0)</f>
        <v>4.5</v>
      </c>
      <c r="V164" s="18" cm="1">
        <f t="array" ref="V164">VLOOKUP($A164,'movie-row'!$A$2:$Z$101,_xlfn.XMATCH(V$32,'movie-row'!$A$1:$Z$1),0)</f>
        <v>0</v>
      </c>
      <c r="W164" s="18" cm="1">
        <f t="array" ref="W164">VLOOKUP($A164,'movie-row'!$A$2:$Z$101,_xlfn.XMATCH(W$32,'movie-row'!$A$1:$Z$1),0)</f>
        <v>5</v>
      </c>
      <c r="X164" s="18" cm="1">
        <f t="array" ref="X164">VLOOKUP($A164,'movie-row'!$A$2:$Z$101,_xlfn.XMATCH(X$32,'movie-row'!$A$1:$Z$1),0)</f>
        <v>3</v>
      </c>
      <c r="Y164" s="18" cm="1">
        <f t="array" ref="Y164">VLOOKUP($A164,'movie-row'!$A$2:$Z$101,_xlfn.XMATCH(Y$32,'movie-row'!$A$1:$Z$1),0)</f>
        <v>3.5</v>
      </c>
      <c r="Z164" s="18" cm="1">
        <f t="array" ref="Z164">VLOOKUP($A164,'movie-row'!$A$2:$Z$101,_xlfn.XMATCH(Z$32,'movie-row'!$A$1:$Z$1),0)</f>
        <v>3</v>
      </c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</row>
    <row r="165" spans="1:52">
      <c r="A165" s="1" t="str">
        <f t="shared" si="23"/>
        <v>180: Minority Report (2002)</v>
      </c>
      <c r="B165" s="18" cm="1">
        <f t="array" ref="B165">VLOOKUP($A165,'movie-row'!$A$2:$Z$101,_xlfn.XMATCH(B$33,'movie-row'!$A$1:$Z$1),0)</f>
        <v>0</v>
      </c>
      <c r="C165" s="18" cm="1">
        <f t="array" ref="C165">VLOOKUP($A165,'movie-row'!$A$2:$Z$101,_xlfn.XMATCH(C$33,'movie-row'!$A$1:$Z$1),0)</f>
        <v>0</v>
      </c>
      <c r="D165" s="18" cm="1">
        <f t="array" ref="D165">VLOOKUP($A165,'movie-row'!$A$2:$Z$101,_xlfn.XMATCH(D$33,'movie-row'!$A$1:$Z$1),0)</f>
        <v>2.5</v>
      </c>
      <c r="E165" s="18" cm="1">
        <f t="array" ref="E165">VLOOKUP($A165,'movie-row'!$A$2:$Z$101,_xlfn.XMATCH(E$33,'movie-row'!$A$1:$Z$1),0)</f>
        <v>4</v>
      </c>
      <c r="F165" s="27" cm="1">
        <f t="array" ref="F165">VLOOKUP($A165,'movie-row'!$A$2:$Z$101,_xlfn.XMATCH(F$33,'movie-row'!$A$1:$Z$1),0)</f>
        <v>4</v>
      </c>
      <c r="G165" s="18" cm="1">
        <f t="array" ref="G165">VLOOKUP($A165,'movie-row'!$A$2:$Z$101,_xlfn.XMATCH(G$33,'movie-row'!$A$1:$Z$1),0)</f>
        <v>2.5</v>
      </c>
      <c r="H165" s="18" cm="1">
        <f t="array" ref="H165">VLOOKUP($A165,'movie-row'!$A$2:$Z$101,_xlfn.XMATCH(H$33,'movie-row'!$A$1:$Z$1),0)</f>
        <v>3.5</v>
      </c>
      <c r="I165" s="18" cm="1">
        <f t="array" ref="I165">VLOOKUP($A165,'movie-row'!$A$2:$Z$101,_xlfn.XMATCH(I$33,'movie-row'!$A$1:$Z$1),0)</f>
        <v>4.5</v>
      </c>
      <c r="J165" s="18" cm="1">
        <f t="array" ref="J165">VLOOKUP($A165,'movie-row'!$A$2:$Z$101,_xlfn.XMATCH(J$33,'movie-row'!$A$1:$Z$1),0)</f>
        <v>4.5</v>
      </c>
      <c r="K165" s="18" cm="1">
        <f t="array" ref="K165">VLOOKUP($A165,'movie-row'!$A$2:$Z$101,_xlfn.XMATCH(K$33,'movie-row'!$A$1:$Z$1),0)</f>
        <v>2.5</v>
      </c>
      <c r="L165" s="18" cm="1">
        <f t="array" ref="L165">VLOOKUP($A165,'movie-row'!$A$2:$Z$101,_xlfn.XMATCH(L$33,'movie-row'!$A$1:$Z$1),0)</f>
        <v>2.5</v>
      </c>
      <c r="M165" s="18" cm="1">
        <f t="array" ref="M165">VLOOKUP($A165,'movie-row'!$A$2:$Z$101,_xlfn.XMATCH(M$33,'movie-row'!$A$1:$Z$1),0)</f>
        <v>5</v>
      </c>
      <c r="N165" s="18" cm="1">
        <f t="array" ref="N165">VLOOKUP($A165,'movie-row'!$A$2:$Z$101,_xlfn.XMATCH(N$33,'movie-row'!$A$1:$Z$1),0)</f>
        <v>3.5</v>
      </c>
      <c r="O165" s="27" cm="1">
        <f t="array" ref="O165">VLOOKUP($A165,'movie-row'!$A$2:$Z$101,_xlfn.XMATCH(O$33,'movie-row'!$A$1:$Z$1),0)</f>
        <v>2.5</v>
      </c>
      <c r="P165" s="18" cm="1">
        <f t="array" ref="P165">VLOOKUP($A165,'movie-row'!$A$2:$Z$101,_xlfn.XMATCH(P$33,'movie-row'!$A$1:$Z$1),0)</f>
        <v>3</v>
      </c>
      <c r="Q165" s="18" cm="1">
        <f t="array" ref="Q165">VLOOKUP($A165,'movie-row'!$A$2:$Z$101,_xlfn.XMATCH(Q$33,'movie-row'!$A$1:$Z$1),0)</f>
        <v>0</v>
      </c>
      <c r="R165" s="18" cm="1">
        <f t="array" ref="R165">VLOOKUP($A165,'movie-row'!$A$2:$Z$101,_xlfn.XMATCH(R$33,'movie-row'!$A$1:$Z$1),0)</f>
        <v>4</v>
      </c>
      <c r="S165" s="18" cm="1">
        <f t="array" ref="S165">VLOOKUP($A165,'movie-row'!$A$2:$Z$101,_xlfn.XMATCH(S$33,'movie-row'!$A$1:$Z$1),0)</f>
        <v>3</v>
      </c>
      <c r="T165" s="18" cm="1">
        <f t="array" ref="T165">VLOOKUP($A165,'movie-row'!$A$2:$Z$101,_xlfn.XMATCH(T$33,'movie-row'!$A$1:$Z$1),0)</f>
        <v>3</v>
      </c>
      <c r="U165" s="18" cm="1">
        <f t="array" ref="U165">VLOOKUP($A165,'movie-row'!$A$2:$Z$101,_xlfn.XMATCH(U$33,'movie-row'!$A$1:$Z$1),0)</f>
        <v>5</v>
      </c>
      <c r="V165" s="18" cm="1">
        <f t="array" ref="V165">VLOOKUP($A165,'movie-row'!$A$2:$Z$101,_xlfn.XMATCH(V$33,'movie-row'!$A$1:$Z$1),0)</f>
        <v>3.5</v>
      </c>
      <c r="W165" s="18" cm="1">
        <f t="array" ref="W165">VLOOKUP($A165,'movie-row'!$A$2:$Z$101,_xlfn.XMATCH(W$33,'movie-row'!$A$1:$Z$1),0)</f>
        <v>4.5</v>
      </c>
      <c r="X165" s="18" cm="1">
        <f t="array" ref="X165">VLOOKUP($A165,'movie-row'!$A$2:$Z$101,_xlfn.XMATCH(X$33,'movie-row'!$A$1:$Z$1),0)</f>
        <v>4</v>
      </c>
      <c r="Y165" s="18" cm="1">
        <f t="array" ref="Y165">VLOOKUP($A165,'movie-row'!$A$2:$Z$101,_xlfn.XMATCH(Y$33,'movie-row'!$A$1:$Z$1),0)</f>
        <v>3.5</v>
      </c>
      <c r="Z165" s="18" cm="1">
        <f t="array" ref="Z165">VLOOKUP($A165,'movie-row'!$A$2:$Z$101,_xlfn.XMATCH(Z$33,'movie-row'!$A$1:$Z$1),0)</f>
        <v>0</v>
      </c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</row>
    <row r="166" spans="1:52">
      <c r="A166" s="21" t="s">
        <v>24</v>
      </c>
      <c r="B166" s="18" cm="1">
        <f t="array" ref="B166">VLOOKUP($A166,'movie-row'!$A$2:$Z$101,_xlfn.XMATCH(B$29,'movie-row'!$A$1:$Z$1),0)</f>
        <v>4</v>
      </c>
      <c r="C166" s="18" cm="1">
        <f t="array" ref="C166">VLOOKUP($A166,'movie-row'!$A$2:$Z$101,_xlfn.XMATCH(C$29,'movie-row'!$A$1:$Z$1),0)</f>
        <v>3</v>
      </c>
      <c r="D166" s="18" cm="1">
        <f t="array" ref="D166">VLOOKUP($A166,'movie-row'!$A$2:$Z$101,_xlfn.XMATCH(D$29,'movie-row'!$A$1:$Z$1),0)</f>
        <v>0</v>
      </c>
      <c r="E166" s="18" cm="1">
        <f t="array" ref="E166">VLOOKUP($A166,'movie-row'!$A$2:$Z$101,_xlfn.XMATCH(E$29,'movie-row'!$A$1:$Z$1),0)</f>
        <v>0</v>
      </c>
      <c r="F166" s="27" cm="1">
        <f t="array" ref="F166">VLOOKUP($A166,'movie-row'!$A$2:$Z$101,_xlfn.XMATCH(F$29,'movie-row'!$A$1:$Z$1),0)</f>
        <v>1.5</v>
      </c>
      <c r="G166" s="18" cm="1">
        <f t="array" ref="G166">VLOOKUP($A166,'movie-row'!$A$2:$Z$101,_xlfn.XMATCH(G$29,'movie-row'!$A$1:$Z$1),0)</f>
        <v>3</v>
      </c>
      <c r="H166" s="18" cm="1">
        <f t="array" ref="H166">VLOOKUP($A166,'movie-row'!$A$2:$Z$101,_xlfn.XMATCH(H$29,'movie-row'!$A$1:$Z$1),0)</f>
        <v>0</v>
      </c>
      <c r="I166" s="18" cm="1">
        <f t="array" ref="I166">VLOOKUP($A166,'movie-row'!$A$2:$Z$101,_xlfn.XMATCH(I$29,'movie-row'!$A$1:$Z$1),0)</f>
        <v>0</v>
      </c>
      <c r="J166" s="18" cm="1">
        <f t="array" ref="J166">VLOOKUP($A166,'movie-row'!$A$2:$Z$101,_xlfn.XMATCH(J$29,'movie-row'!$A$1:$Z$1),0)</f>
        <v>0</v>
      </c>
      <c r="K166" s="18" cm="1">
        <f t="array" ref="K166">VLOOKUP($A166,'movie-row'!$A$2:$Z$101,_xlfn.XMATCH(K$29,'movie-row'!$A$1:$Z$1),0)</f>
        <v>0</v>
      </c>
      <c r="L166" s="18" cm="1">
        <f t="array" ref="L166">VLOOKUP($A166,'movie-row'!$A$2:$Z$101,_xlfn.XMATCH(L$29,'movie-row'!$A$1:$Z$1),0)</f>
        <v>1.5</v>
      </c>
      <c r="M166" s="18" cm="1">
        <f t="array" ref="M166">VLOOKUP($A166,'movie-row'!$A$2:$Z$101,_xlfn.XMATCH(M$29,'movie-row'!$A$1:$Z$1),0)</f>
        <v>0</v>
      </c>
      <c r="N166" s="18" cm="1">
        <f t="array" ref="N166">VLOOKUP($A166,'movie-row'!$A$2:$Z$101,_xlfn.XMATCH(N$29,'movie-row'!$A$1:$Z$1),0)</f>
        <v>0</v>
      </c>
      <c r="O166" s="27" cm="1">
        <f t="array" ref="O166">VLOOKUP($A166,'movie-row'!$A$2:$Z$101,_xlfn.XMATCH(O$29,'movie-row'!$A$1:$Z$1),0)</f>
        <v>0</v>
      </c>
      <c r="P166" s="18" cm="1">
        <f t="array" ref="P166">VLOOKUP($A166,'movie-row'!$A$2:$Z$101,_xlfn.XMATCH(P$29,'movie-row'!$A$1:$Z$1),0)</f>
        <v>3</v>
      </c>
      <c r="Q166" s="18" cm="1">
        <f t="array" ref="Q166">VLOOKUP($A166,'movie-row'!$A$2:$Z$101,_xlfn.XMATCH(Q$29,'movie-row'!$A$1:$Z$1),0)</f>
        <v>0</v>
      </c>
      <c r="R166" s="18" cm="1">
        <f t="array" ref="R166">VLOOKUP($A166,'movie-row'!$A$2:$Z$101,_xlfn.XMATCH(R$29,'movie-row'!$A$1:$Z$1),0)</f>
        <v>0</v>
      </c>
      <c r="S166" s="18" cm="1">
        <f t="array" ref="S166">VLOOKUP($A166,'movie-row'!$A$2:$Z$101,_xlfn.XMATCH(S$29,'movie-row'!$A$1:$Z$1),0)</f>
        <v>0</v>
      </c>
      <c r="T166" s="18" cm="1">
        <f t="array" ref="T166">VLOOKUP($A166,'movie-row'!$A$2:$Z$101,_xlfn.XMATCH(T$29,'movie-row'!$A$1:$Z$1),0)</f>
        <v>0</v>
      </c>
      <c r="U166" s="18" cm="1">
        <f t="array" ref="U166">VLOOKUP($A166,'movie-row'!$A$2:$Z$101,_xlfn.XMATCH(U$29,'movie-row'!$A$1:$Z$1),0)</f>
        <v>0</v>
      </c>
      <c r="V166" s="18" cm="1">
        <f t="array" ref="V166">VLOOKUP($A166,'movie-row'!$A$2:$Z$101,_xlfn.XMATCH(V$29,'movie-row'!$A$1:$Z$1),0)</f>
        <v>3</v>
      </c>
      <c r="W166" s="18" cm="1">
        <f t="array" ref="W166">VLOOKUP($A166,'movie-row'!$A$2:$Z$101,_xlfn.XMATCH(W$29,'movie-row'!$A$1:$Z$1),0)</f>
        <v>0</v>
      </c>
      <c r="X166" s="18" cm="1">
        <f t="array" ref="X166">VLOOKUP($A166,'movie-row'!$A$2:$Z$101,_xlfn.XMATCH(X$29,'movie-row'!$A$1:$Z$1),0)</f>
        <v>3</v>
      </c>
      <c r="Y166" s="18" cm="1">
        <f t="array" ref="Y166">VLOOKUP($A166,'movie-row'!$A$2:$Z$101,_xlfn.XMATCH(Y$29,'movie-row'!$A$1:$Z$1),0)</f>
        <v>4</v>
      </c>
      <c r="Z166" s="18" cm="1">
        <f t="array" ref="Z166">VLOOKUP($A166,'movie-row'!$A$2:$Z$101,_xlfn.XMATCH(Z$29,'movie-row'!$A$1:$Z$1),0)</f>
        <v>0</v>
      </c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</row>
    <row r="167" spans="1:52">
      <c r="A167" s="1" t="str">
        <f t="shared" ref="A167:A170" si="24">A166</f>
        <v>187: Sin City (2005)</v>
      </c>
      <c r="B167" s="18" cm="1">
        <f t="array" ref="B167">VLOOKUP($A167,'movie-row'!$A$2:$Z$101,_xlfn.XMATCH(B$30,'movie-row'!$A$1:$Z$1),0)</f>
        <v>0</v>
      </c>
      <c r="C167" s="18" cm="1">
        <f t="array" ref="C167">VLOOKUP($A167,'movie-row'!$A$2:$Z$101,_xlfn.XMATCH(C$30,'movie-row'!$A$1:$Z$1),0)</f>
        <v>0</v>
      </c>
      <c r="D167" s="18" cm="1">
        <f t="array" ref="D167">VLOOKUP($A167,'movie-row'!$A$2:$Z$101,_xlfn.XMATCH(D$30,'movie-row'!$A$1:$Z$1),0)</f>
        <v>3</v>
      </c>
      <c r="E167" s="18" cm="1">
        <f t="array" ref="E167">VLOOKUP($A167,'movie-row'!$A$2:$Z$101,_xlfn.XMATCH(E$30,'movie-row'!$A$1:$Z$1),0)</f>
        <v>0</v>
      </c>
      <c r="F167" s="27" cm="1">
        <f t="array" ref="F167">VLOOKUP($A167,'movie-row'!$A$2:$Z$101,_xlfn.XMATCH(F$30,'movie-row'!$A$1:$Z$1),0)</f>
        <v>0</v>
      </c>
      <c r="G167" s="18" cm="1">
        <f t="array" ref="G167">VLOOKUP($A167,'movie-row'!$A$2:$Z$101,_xlfn.XMATCH(G$30,'movie-row'!$A$1:$Z$1),0)</f>
        <v>0</v>
      </c>
      <c r="H167" s="18" cm="1">
        <f t="array" ref="H167">VLOOKUP($A167,'movie-row'!$A$2:$Z$101,_xlfn.XMATCH(H$30,'movie-row'!$A$1:$Z$1),0)</f>
        <v>0</v>
      </c>
      <c r="I167" s="18" cm="1">
        <f t="array" ref="I167">VLOOKUP($A167,'movie-row'!$A$2:$Z$101,_xlfn.XMATCH(I$30,'movie-row'!$A$1:$Z$1),0)</f>
        <v>0</v>
      </c>
      <c r="J167" s="18" cm="1">
        <f t="array" ref="J167">VLOOKUP($A167,'movie-row'!$A$2:$Z$101,_xlfn.XMATCH(J$30,'movie-row'!$A$1:$Z$1),0)</f>
        <v>3</v>
      </c>
      <c r="K167" s="18" cm="1">
        <f t="array" ref="K167">VLOOKUP($A167,'movie-row'!$A$2:$Z$101,_xlfn.XMATCH(K$30,'movie-row'!$A$1:$Z$1),0)</f>
        <v>4</v>
      </c>
      <c r="L167" s="18" cm="1">
        <f t="array" ref="L167">VLOOKUP($A167,'movie-row'!$A$2:$Z$101,_xlfn.XMATCH(L$30,'movie-row'!$A$1:$Z$1),0)</f>
        <v>0</v>
      </c>
      <c r="M167" s="18" cm="1">
        <f t="array" ref="M167">VLOOKUP($A167,'movie-row'!$A$2:$Z$101,_xlfn.XMATCH(M$30,'movie-row'!$A$1:$Z$1),0)</f>
        <v>0</v>
      </c>
      <c r="N167" s="18" cm="1">
        <f t="array" ref="N167">VLOOKUP($A167,'movie-row'!$A$2:$Z$101,_xlfn.XMATCH(N$30,'movie-row'!$A$1:$Z$1),0)</f>
        <v>0</v>
      </c>
      <c r="O167" s="27" cm="1">
        <f t="array" ref="O167">VLOOKUP($A167,'movie-row'!$A$2:$Z$101,_xlfn.XMATCH(O$30,'movie-row'!$A$1:$Z$1),0)</f>
        <v>3</v>
      </c>
      <c r="P167" s="18" cm="1">
        <f t="array" ref="P167">VLOOKUP($A167,'movie-row'!$A$2:$Z$101,_xlfn.XMATCH(P$30,'movie-row'!$A$1:$Z$1),0)</f>
        <v>4</v>
      </c>
      <c r="Q167" s="18" cm="1">
        <f t="array" ref="Q167">VLOOKUP($A167,'movie-row'!$A$2:$Z$101,_xlfn.XMATCH(Q$30,'movie-row'!$A$1:$Z$1),0)</f>
        <v>3</v>
      </c>
      <c r="R167" s="18" cm="1">
        <f t="array" ref="R167">VLOOKUP($A167,'movie-row'!$A$2:$Z$101,_xlfn.XMATCH(R$30,'movie-row'!$A$1:$Z$1),0)</f>
        <v>4</v>
      </c>
      <c r="S167" s="18" cm="1">
        <f t="array" ref="S167">VLOOKUP($A167,'movie-row'!$A$2:$Z$101,_xlfn.XMATCH(S$30,'movie-row'!$A$1:$Z$1),0)</f>
        <v>0</v>
      </c>
      <c r="T167" s="18" cm="1">
        <f t="array" ref="T167">VLOOKUP($A167,'movie-row'!$A$2:$Z$101,_xlfn.XMATCH(T$30,'movie-row'!$A$1:$Z$1),0)</f>
        <v>3</v>
      </c>
      <c r="U167" s="18" cm="1">
        <f t="array" ref="U167">VLOOKUP($A167,'movie-row'!$A$2:$Z$101,_xlfn.XMATCH(U$30,'movie-row'!$A$1:$Z$1),0)</f>
        <v>0</v>
      </c>
      <c r="V167" s="18" cm="1">
        <f t="array" ref="V167">VLOOKUP($A167,'movie-row'!$A$2:$Z$101,_xlfn.XMATCH(V$30,'movie-row'!$A$1:$Z$1),0)</f>
        <v>3</v>
      </c>
      <c r="W167" s="18" cm="1">
        <f t="array" ref="W167">VLOOKUP($A167,'movie-row'!$A$2:$Z$101,_xlfn.XMATCH(W$30,'movie-row'!$A$1:$Z$1),0)</f>
        <v>4.5</v>
      </c>
      <c r="X167" s="18" cm="1">
        <f t="array" ref="X167">VLOOKUP($A167,'movie-row'!$A$2:$Z$101,_xlfn.XMATCH(X$30,'movie-row'!$A$1:$Z$1),0)</f>
        <v>0</v>
      </c>
      <c r="Y167" s="18" cm="1">
        <f t="array" ref="Y167">VLOOKUP($A167,'movie-row'!$A$2:$Z$101,_xlfn.XMATCH(Y$30,'movie-row'!$A$1:$Z$1),0)</f>
        <v>0</v>
      </c>
      <c r="Z167" s="18" cm="1">
        <f t="array" ref="Z167">VLOOKUP($A167,'movie-row'!$A$2:$Z$101,_xlfn.XMATCH(Z$30,'movie-row'!$A$1:$Z$1),0)</f>
        <v>3</v>
      </c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</row>
    <row r="168" spans="1:52">
      <c r="A168" s="1" t="str">
        <f t="shared" si="24"/>
        <v>187: Sin City (2005)</v>
      </c>
      <c r="B168" s="18" cm="1">
        <f t="array" ref="B168">VLOOKUP($A168,'movie-row'!$A$2:$Z$101,_xlfn.XMATCH(B$31,'movie-row'!$A$1:$Z$1),0)</f>
        <v>3</v>
      </c>
      <c r="C168" s="18" cm="1">
        <f t="array" ref="C168">VLOOKUP($A168,'movie-row'!$A$2:$Z$101,_xlfn.XMATCH(C$31,'movie-row'!$A$1:$Z$1),0)</f>
        <v>1.5</v>
      </c>
      <c r="D168" s="18" cm="1">
        <f t="array" ref="D168">VLOOKUP($A168,'movie-row'!$A$2:$Z$101,_xlfn.XMATCH(D$31,'movie-row'!$A$1:$Z$1),0)</f>
        <v>0</v>
      </c>
      <c r="E168" s="18" cm="1">
        <f t="array" ref="E168">VLOOKUP($A168,'movie-row'!$A$2:$Z$101,_xlfn.XMATCH(E$31,'movie-row'!$A$1:$Z$1),0)</f>
        <v>0</v>
      </c>
      <c r="F168" s="27" cm="1">
        <f t="array" ref="F168">VLOOKUP($A168,'movie-row'!$A$2:$Z$101,_xlfn.XMATCH(F$31,'movie-row'!$A$1:$Z$1),0)</f>
        <v>4</v>
      </c>
      <c r="G168" s="18" cm="1">
        <f t="array" ref="G168">VLOOKUP($A168,'movie-row'!$A$2:$Z$101,_xlfn.XMATCH(G$31,'movie-row'!$A$1:$Z$1),0)</f>
        <v>4</v>
      </c>
      <c r="H168" s="18" cm="1">
        <f t="array" ref="H168">VLOOKUP($A168,'movie-row'!$A$2:$Z$101,_xlfn.XMATCH(H$31,'movie-row'!$A$1:$Z$1),0)</f>
        <v>4</v>
      </c>
      <c r="I168" s="18" cm="1">
        <f t="array" ref="I168">VLOOKUP($A168,'movie-row'!$A$2:$Z$101,_xlfn.XMATCH(I$31,'movie-row'!$A$1:$Z$1),0)</f>
        <v>0</v>
      </c>
      <c r="J168" s="18" cm="1">
        <f t="array" ref="J168">VLOOKUP($A168,'movie-row'!$A$2:$Z$101,_xlfn.XMATCH(J$31,'movie-row'!$A$1:$Z$1),0)</f>
        <v>0</v>
      </c>
      <c r="K168" s="18" cm="1">
        <f t="array" ref="K168">VLOOKUP($A168,'movie-row'!$A$2:$Z$101,_xlfn.XMATCH(K$31,'movie-row'!$A$1:$Z$1),0)</f>
        <v>3</v>
      </c>
      <c r="L168" s="18" cm="1">
        <f t="array" ref="L168">VLOOKUP($A168,'movie-row'!$A$2:$Z$101,_xlfn.XMATCH(L$31,'movie-row'!$A$1:$Z$1),0)</f>
        <v>3</v>
      </c>
      <c r="M168" s="18" cm="1">
        <f t="array" ref="M168">VLOOKUP($A168,'movie-row'!$A$2:$Z$101,_xlfn.XMATCH(M$31,'movie-row'!$A$1:$Z$1),0)</f>
        <v>0</v>
      </c>
      <c r="N168" s="18" cm="1">
        <f t="array" ref="N168">VLOOKUP($A168,'movie-row'!$A$2:$Z$101,_xlfn.XMATCH(N$31,'movie-row'!$A$1:$Z$1),0)</f>
        <v>3</v>
      </c>
      <c r="O168" s="27" cm="1">
        <f t="array" ref="O168">VLOOKUP($A168,'movie-row'!$A$2:$Z$101,_xlfn.XMATCH(O$31,'movie-row'!$A$1:$Z$1),0)</f>
        <v>0</v>
      </c>
      <c r="P168" s="18" cm="1">
        <f t="array" ref="P168">VLOOKUP($A168,'movie-row'!$A$2:$Z$101,_xlfn.XMATCH(P$31,'movie-row'!$A$1:$Z$1),0)</f>
        <v>3</v>
      </c>
      <c r="Q168" s="18" cm="1">
        <f t="array" ref="Q168">VLOOKUP($A168,'movie-row'!$A$2:$Z$101,_xlfn.XMATCH(Q$31,'movie-row'!$A$1:$Z$1),0)</f>
        <v>3.5</v>
      </c>
      <c r="R168" s="18" cm="1">
        <f t="array" ref="R168">VLOOKUP($A168,'movie-row'!$A$2:$Z$101,_xlfn.XMATCH(R$31,'movie-row'!$A$1:$Z$1),0)</f>
        <v>0</v>
      </c>
      <c r="S168" s="18" cm="1">
        <f t="array" ref="S168">VLOOKUP($A168,'movie-row'!$A$2:$Z$101,_xlfn.XMATCH(S$31,'movie-row'!$A$1:$Z$1),0)</f>
        <v>3</v>
      </c>
      <c r="T168" s="18" cm="1">
        <f t="array" ref="T168">VLOOKUP($A168,'movie-row'!$A$2:$Z$101,_xlfn.XMATCH(T$31,'movie-row'!$A$1:$Z$1),0)</f>
        <v>0</v>
      </c>
      <c r="U168" s="18" cm="1">
        <f t="array" ref="U168">VLOOKUP($A168,'movie-row'!$A$2:$Z$101,_xlfn.XMATCH(U$31,'movie-row'!$A$1:$Z$1),0)</f>
        <v>4</v>
      </c>
      <c r="V168" s="18" cm="1">
        <f t="array" ref="V168">VLOOKUP($A168,'movie-row'!$A$2:$Z$101,_xlfn.XMATCH(V$31,'movie-row'!$A$1:$Z$1),0)</f>
        <v>0</v>
      </c>
      <c r="W168" s="18" cm="1">
        <f t="array" ref="W168">VLOOKUP($A168,'movie-row'!$A$2:$Z$101,_xlfn.XMATCH(W$31,'movie-row'!$A$1:$Z$1),0)</f>
        <v>0</v>
      </c>
      <c r="X168" s="18" cm="1">
        <f t="array" ref="X168">VLOOKUP($A168,'movie-row'!$A$2:$Z$101,_xlfn.XMATCH(X$31,'movie-row'!$A$1:$Z$1),0)</f>
        <v>0</v>
      </c>
      <c r="Y168" s="18" cm="1">
        <f t="array" ref="Y168">VLOOKUP($A168,'movie-row'!$A$2:$Z$101,_xlfn.XMATCH(Y$31,'movie-row'!$A$1:$Z$1),0)</f>
        <v>4</v>
      </c>
      <c r="Z168" s="18" cm="1">
        <f t="array" ref="Z168">VLOOKUP($A168,'movie-row'!$A$2:$Z$101,_xlfn.XMATCH(Z$31,'movie-row'!$A$1:$Z$1),0)</f>
        <v>0</v>
      </c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</row>
    <row r="169" spans="1:52">
      <c r="A169" s="1" t="str">
        <f t="shared" si="24"/>
        <v>187: Sin City (2005)</v>
      </c>
      <c r="B169" s="18" cm="1">
        <f t="array" ref="B169">VLOOKUP($A169,'movie-row'!$A$2:$Z$101,_xlfn.XMATCH(B$32,'movie-row'!$A$1:$Z$1),0)</f>
        <v>0</v>
      </c>
      <c r="C169" s="18" cm="1">
        <f t="array" ref="C169">VLOOKUP($A169,'movie-row'!$A$2:$Z$101,_xlfn.XMATCH(C$32,'movie-row'!$A$1:$Z$1),0)</f>
        <v>3</v>
      </c>
      <c r="D169" s="18" cm="1">
        <f t="array" ref="D169">VLOOKUP($A169,'movie-row'!$A$2:$Z$101,_xlfn.XMATCH(D$32,'movie-row'!$A$1:$Z$1),0)</f>
        <v>0</v>
      </c>
      <c r="E169" s="18" cm="1">
        <f t="array" ref="E169">VLOOKUP($A169,'movie-row'!$A$2:$Z$101,_xlfn.XMATCH(E$32,'movie-row'!$A$1:$Z$1),0)</f>
        <v>0</v>
      </c>
      <c r="F169" s="27" cm="1">
        <f t="array" ref="F169">VLOOKUP($A169,'movie-row'!$A$2:$Z$101,_xlfn.XMATCH(F$32,'movie-row'!$A$1:$Z$1),0)</f>
        <v>0</v>
      </c>
      <c r="G169" s="18" cm="1">
        <f t="array" ref="G169">VLOOKUP($A169,'movie-row'!$A$2:$Z$101,_xlfn.XMATCH(G$32,'movie-row'!$A$1:$Z$1),0)</f>
        <v>3</v>
      </c>
      <c r="H169" s="18" cm="1">
        <f t="array" ref="H169">VLOOKUP($A169,'movie-row'!$A$2:$Z$101,_xlfn.XMATCH(H$32,'movie-row'!$A$1:$Z$1),0)</f>
        <v>3</v>
      </c>
      <c r="I169" s="18" cm="1">
        <f t="array" ref="I169">VLOOKUP($A169,'movie-row'!$A$2:$Z$101,_xlfn.XMATCH(I$32,'movie-row'!$A$1:$Z$1),0)</f>
        <v>4.5</v>
      </c>
      <c r="J169" s="18" cm="1">
        <f t="array" ref="J169">VLOOKUP($A169,'movie-row'!$A$2:$Z$101,_xlfn.XMATCH(J$32,'movie-row'!$A$1:$Z$1),0)</f>
        <v>4</v>
      </c>
      <c r="K169" s="18" cm="1">
        <f t="array" ref="K169">VLOOKUP($A169,'movie-row'!$A$2:$Z$101,_xlfn.XMATCH(K$32,'movie-row'!$A$1:$Z$1),0)</f>
        <v>4.5</v>
      </c>
      <c r="L169" s="18" cm="1">
        <f t="array" ref="L169">VLOOKUP($A169,'movie-row'!$A$2:$Z$101,_xlfn.XMATCH(L$32,'movie-row'!$A$1:$Z$1),0)</f>
        <v>0</v>
      </c>
      <c r="M169" s="18" cm="1">
        <f t="array" ref="M169">VLOOKUP($A169,'movie-row'!$A$2:$Z$101,_xlfn.XMATCH(M$32,'movie-row'!$A$1:$Z$1),0)</f>
        <v>0</v>
      </c>
      <c r="N169" s="18" cm="1">
        <f t="array" ref="N169">VLOOKUP($A169,'movie-row'!$A$2:$Z$101,_xlfn.XMATCH(N$32,'movie-row'!$A$1:$Z$1),0)</f>
        <v>0</v>
      </c>
      <c r="O169" s="27" cm="1">
        <f t="array" ref="O169">VLOOKUP($A169,'movie-row'!$A$2:$Z$101,_xlfn.XMATCH(O$32,'movie-row'!$A$1:$Z$1),0)</f>
        <v>4</v>
      </c>
      <c r="P169" s="18" cm="1">
        <f t="array" ref="P169">VLOOKUP($A169,'movie-row'!$A$2:$Z$101,_xlfn.XMATCH(P$32,'movie-row'!$A$1:$Z$1),0)</f>
        <v>4</v>
      </c>
      <c r="Q169" s="18" cm="1">
        <f t="array" ref="Q169">VLOOKUP($A169,'movie-row'!$A$2:$Z$101,_xlfn.XMATCH(Q$32,'movie-row'!$A$1:$Z$1),0)</f>
        <v>0</v>
      </c>
      <c r="R169" s="18" cm="1">
        <f t="array" ref="R169">VLOOKUP($A169,'movie-row'!$A$2:$Z$101,_xlfn.XMATCH(R$32,'movie-row'!$A$1:$Z$1),0)</f>
        <v>0</v>
      </c>
      <c r="S169" s="18" cm="1">
        <f t="array" ref="S169">VLOOKUP($A169,'movie-row'!$A$2:$Z$101,_xlfn.XMATCH(S$32,'movie-row'!$A$1:$Z$1),0)</f>
        <v>3</v>
      </c>
      <c r="T169" s="18" cm="1">
        <f t="array" ref="T169">VLOOKUP($A169,'movie-row'!$A$2:$Z$101,_xlfn.XMATCH(T$32,'movie-row'!$A$1:$Z$1),0)</f>
        <v>0</v>
      </c>
      <c r="U169" s="18" cm="1">
        <f t="array" ref="U169">VLOOKUP($A169,'movie-row'!$A$2:$Z$101,_xlfn.XMATCH(U$32,'movie-row'!$A$1:$Z$1),0)</f>
        <v>3</v>
      </c>
      <c r="V169" s="18" cm="1">
        <f t="array" ref="V169">VLOOKUP($A169,'movie-row'!$A$2:$Z$101,_xlfn.XMATCH(V$32,'movie-row'!$A$1:$Z$1),0)</f>
        <v>0</v>
      </c>
      <c r="W169" s="18" cm="1">
        <f t="array" ref="W169">VLOOKUP($A169,'movie-row'!$A$2:$Z$101,_xlfn.XMATCH(W$32,'movie-row'!$A$1:$Z$1),0)</f>
        <v>3</v>
      </c>
      <c r="X169" s="18" cm="1">
        <f t="array" ref="X169">VLOOKUP($A169,'movie-row'!$A$2:$Z$101,_xlfn.XMATCH(X$32,'movie-row'!$A$1:$Z$1),0)</f>
        <v>3</v>
      </c>
      <c r="Y169" s="18" cm="1">
        <f t="array" ref="Y169">VLOOKUP($A169,'movie-row'!$A$2:$Z$101,_xlfn.XMATCH(Y$32,'movie-row'!$A$1:$Z$1),0)</f>
        <v>0</v>
      </c>
      <c r="Z169" s="18" cm="1">
        <f t="array" ref="Z169">VLOOKUP($A169,'movie-row'!$A$2:$Z$101,_xlfn.XMATCH(Z$32,'movie-row'!$A$1:$Z$1),0)</f>
        <v>3</v>
      </c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</row>
    <row r="170" spans="1:52">
      <c r="A170" s="1" t="str">
        <f t="shared" si="24"/>
        <v>187: Sin City (2005)</v>
      </c>
      <c r="B170" s="18" cm="1">
        <f t="array" ref="B170">VLOOKUP($A170,'movie-row'!$A$2:$Z$101,_xlfn.XMATCH(B$33,'movie-row'!$A$1:$Z$1),0)</f>
        <v>3</v>
      </c>
      <c r="C170" s="18" cm="1">
        <f t="array" ref="C170">VLOOKUP($A170,'movie-row'!$A$2:$Z$101,_xlfn.XMATCH(C$33,'movie-row'!$A$1:$Z$1),0)</f>
        <v>0</v>
      </c>
      <c r="D170" s="18" cm="1">
        <f t="array" ref="D170">VLOOKUP($A170,'movie-row'!$A$2:$Z$101,_xlfn.XMATCH(D$33,'movie-row'!$A$1:$Z$1),0)</f>
        <v>3.5</v>
      </c>
      <c r="E170" s="18" cm="1">
        <f t="array" ref="E170">VLOOKUP($A170,'movie-row'!$A$2:$Z$101,_xlfn.XMATCH(E$33,'movie-row'!$A$1:$Z$1),0)</f>
        <v>4</v>
      </c>
      <c r="F170" s="27" cm="1">
        <f t="array" ref="F170">VLOOKUP($A170,'movie-row'!$A$2:$Z$101,_xlfn.XMATCH(F$33,'movie-row'!$A$1:$Z$1),0)</f>
        <v>4.5</v>
      </c>
      <c r="G170" s="18" cm="1">
        <f t="array" ref="G170">VLOOKUP($A170,'movie-row'!$A$2:$Z$101,_xlfn.XMATCH(G$33,'movie-row'!$A$1:$Z$1),0)</f>
        <v>3.5</v>
      </c>
      <c r="H170" s="18" cm="1">
        <f t="array" ref="H170">VLOOKUP($A170,'movie-row'!$A$2:$Z$101,_xlfn.XMATCH(H$33,'movie-row'!$A$1:$Z$1),0)</f>
        <v>0</v>
      </c>
      <c r="I170" s="18" cm="1">
        <f t="array" ref="I170">VLOOKUP($A170,'movie-row'!$A$2:$Z$101,_xlfn.XMATCH(I$33,'movie-row'!$A$1:$Z$1),0)</f>
        <v>0</v>
      </c>
      <c r="J170" s="18" cm="1">
        <f t="array" ref="J170">VLOOKUP($A170,'movie-row'!$A$2:$Z$101,_xlfn.XMATCH(J$33,'movie-row'!$A$1:$Z$1),0)</f>
        <v>3</v>
      </c>
      <c r="K170" s="18" cm="1">
        <f t="array" ref="K170">VLOOKUP($A170,'movie-row'!$A$2:$Z$101,_xlfn.XMATCH(K$33,'movie-row'!$A$1:$Z$1),0)</f>
        <v>3.5</v>
      </c>
      <c r="L170" s="18" cm="1">
        <f t="array" ref="L170">VLOOKUP($A170,'movie-row'!$A$2:$Z$101,_xlfn.XMATCH(L$33,'movie-row'!$A$1:$Z$1),0)</f>
        <v>3.5</v>
      </c>
      <c r="M170" s="18" cm="1">
        <f t="array" ref="M170">VLOOKUP($A170,'movie-row'!$A$2:$Z$101,_xlfn.XMATCH(M$33,'movie-row'!$A$1:$Z$1),0)</f>
        <v>3</v>
      </c>
      <c r="N170" s="18" cm="1">
        <f t="array" ref="N170">VLOOKUP($A170,'movie-row'!$A$2:$Z$101,_xlfn.XMATCH(N$33,'movie-row'!$A$1:$Z$1),0)</f>
        <v>0</v>
      </c>
      <c r="O170" s="27" cm="1">
        <f t="array" ref="O170">VLOOKUP($A170,'movie-row'!$A$2:$Z$101,_xlfn.XMATCH(O$33,'movie-row'!$A$1:$Z$1),0)</f>
        <v>3.5</v>
      </c>
      <c r="P170" s="18" cm="1">
        <f t="array" ref="P170">VLOOKUP($A170,'movie-row'!$A$2:$Z$101,_xlfn.XMATCH(P$33,'movie-row'!$A$1:$Z$1),0)</f>
        <v>0</v>
      </c>
      <c r="Q170" s="18" cm="1">
        <f t="array" ref="Q170">VLOOKUP($A170,'movie-row'!$A$2:$Z$101,_xlfn.XMATCH(Q$33,'movie-row'!$A$1:$Z$1),0)</f>
        <v>4</v>
      </c>
      <c r="R170" s="18" cm="1">
        <f t="array" ref="R170">VLOOKUP($A170,'movie-row'!$A$2:$Z$101,_xlfn.XMATCH(R$33,'movie-row'!$A$1:$Z$1),0)</f>
        <v>4.5</v>
      </c>
      <c r="S170" s="18" cm="1">
        <f t="array" ref="S170">VLOOKUP($A170,'movie-row'!$A$2:$Z$101,_xlfn.XMATCH(S$33,'movie-row'!$A$1:$Z$1),0)</f>
        <v>0</v>
      </c>
      <c r="T170" s="18" cm="1">
        <f t="array" ref="T170">VLOOKUP($A170,'movie-row'!$A$2:$Z$101,_xlfn.XMATCH(T$33,'movie-row'!$A$1:$Z$1),0)</f>
        <v>4</v>
      </c>
      <c r="U170" s="18" cm="1">
        <f t="array" ref="U170">VLOOKUP($A170,'movie-row'!$A$2:$Z$101,_xlfn.XMATCH(U$33,'movie-row'!$A$1:$Z$1),0)</f>
        <v>3</v>
      </c>
      <c r="V170" s="18" cm="1">
        <f t="array" ref="V170">VLOOKUP($A170,'movie-row'!$A$2:$Z$101,_xlfn.XMATCH(V$33,'movie-row'!$A$1:$Z$1),0)</f>
        <v>0</v>
      </c>
      <c r="W170" s="18" cm="1">
        <f t="array" ref="W170">VLOOKUP($A170,'movie-row'!$A$2:$Z$101,_xlfn.XMATCH(W$33,'movie-row'!$A$1:$Z$1),0)</f>
        <v>3</v>
      </c>
      <c r="X170" s="18" cm="1">
        <f t="array" ref="X170">VLOOKUP($A170,'movie-row'!$A$2:$Z$101,_xlfn.XMATCH(X$33,'movie-row'!$A$1:$Z$1),0)</f>
        <v>1.5</v>
      </c>
      <c r="Y170" s="18" cm="1">
        <f t="array" ref="Y170">VLOOKUP($A170,'movie-row'!$A$2:$Z$101,_xlfn.XMATCH(Y$33,'movie-row'!$A$1:$Z$1),0)</f>
        <v>0</v>
      </c>
      <c r="Z170" s="18" cm="1">
        <f t="array" ref="Z170">VLOOKUP($A170,'movie-row'!$A$2:$Z$101,_xlfn.XMATCH(Z$33,'movie-row'!$A$1:$Z$1),0)</f>
        <v>0</v>
      </c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</row>
    <row r="171" spans="1:52">
      <c r="A171" s="21" t="s">
        <v>25</v>
      </c>
      <c r="B171" s="18" cm="1">
        <f t="array" ref="B171">VLOOKUP($A171,'movie-row'!$A$2:$Z$101,_xlfn.XMATCH(B$29,'movie-row'!$A$1:$Z$1),0)</f>
        <v>4</v>
      </c>
      <c r="C171" s="18" cm="1">
        <f t="array" ref="C171">VLOOKUP($A171,'movie-row'!$A$2:$Z$101,_xlfn.XMATCH(C$29,'movie-row'!$A$1:$Z$1),0)</f>
        <v>5</v>
      </c>
      <c r="D171" s="18" cm="1">
        <f t="array" ref="D171">VLOOKUP($A171,'movie-row'!$A$2:$Z$101,_xlfn.XMATCH(D$29,'movie-row'!$A$1:$Z$1),0)</f>
        <v>4.5</v>
      </c>
      <c r="E171" s="18" cm="1">
        <f t="array" ref="E171">VLOOKUP($A171,'movie-row'!$A$2:$Z$101,_xlfn.XMATCH(E$29,'movie-row'!$A$1:$Z$1),0)</f>
        <v>0</v>
      </c>
      <c r="F171" s="27" cm="1">
        <f t="array" ref="F171">VLOOKUP($A171,'movie-row'!$A$2:$Z$101,_xlfn.XMATCH(F$29,'movie-row'!$A$1:$Z$1),0)</f>
        <v>3</v>
      </c>
      <c r="G171" s="18" cm="1">
        <f t="array" ref="G171">VLOOKUP($A171,'movie-row'!$A$2:$Z$101,_xlfn.XMATCH(G$29,'movie-row'!$A$1:$Z$1),0)</f>
        <v>5</v>
      </c>
      <c r="H171" s="18" cm="1">
        <f t="array" ref="H171">VLOOKUP($A171,'movie-row'!$A$2:$Z$101,_xlfn.XMATCH(H$29,'movie-row'!$A$1:$Z$1),0)</f>
        <v>0</v>
      </c>
      <c r="I171" s="18" cm="1">
        <f t="array" ref="I171">VLOOKUP($A171,'movie-row'!$A$2:$Z$101,_xlfn.XMATCH(I$29,'movie-row'!$A$1:$Z$1),0)</f>
        <v>0</v>
      </c>
      <c r="J171" s="18" cm="1">
        <f t="array" ref="J171">VLOOKUP($A171,'movie-row'!$A$2:$Z$101,_xlfn.XMATCH(J$29,'movie-row'!$A$1:$Z$1),0)</f>
        <v>0</v>
      </c>
      <c r="K171" s="18" cm="1">
        <f t="array" ref="K171">VLOOKUP($A171,'movie-row'!$A$2:$Z$101,_xlfn.XMATCH(K$29,'movie-row'!$A$1:$Z$1),0)</f>
        <v>4</v>
      </c>
      <c r="L171" s="18" cm="1">
        <f t="array" ref="L171">VLOOKUP($A171,'movie-row'!$A$2:$Z$101,_xlfn.XMATCH(L$29,'movie-row'!$A$1:$Z$1),0)</f>
        <v>1</v>
      </c>
      <c r="M171" s="18" cm="1">
        <f t="array" ref="M171">VLOOKUP($A171,'movie-row'!$A$2:$Z$101,_xlfn.XMATCH(M$29,'movie-row'!$A$1:$Z$1),0)</f>
        <v>4</v>
      </c>
      <c r="N171" s="18" cm="1">
        <f t="array" ref="N171">VLOOKUP($A171,'movie-row'!$A$2:$Z$101,_xlfn.XMATCH(N$29,'movie-row'!$A$1:$Z$1),0)</f>
        <v>0</v>
      </c>
      <c r="O171" s="27" cm="1">
        <f t="array" ref="O171">VLOOKUP($A171,'movie-row'!$A$2:$Z$101,_xlfn.XMATCH(O$29,'movie-row'!$A$1:$Z$1),0)</f>
        <v>4.5</v>
      </c>
      <c r="P171" s="18" cm="1">
        <f t="array" ref="P171">VLOOKUP($A171,'movie-row'!$A$2:$Z$101,_xlfn.XMATCH(P$29,'movie-row'!$A$1:$Z$1),0)</f>
        <v>5</v>
      </c>
      <c r="Q171" s="18" cm="1">
        <f t="array" ref="Q171">VLOOKUP($A171,'movie-row'!$A$2:$Z$101,_xlfn.XMATCH(Q$29,'movie-row'!$A$1:$Z$1),0)</f>
        <v>4</v>
      </c>
      <c r="R171" s="18" cm="1">
        <f t="array" ref="R171">VLOOKUP($A171,'movie-row'!$A$2:$Z$101,_xlfn.XMATCH(R$29,'movie-row'!$A$1:$Z$1),0)</f>
        <v>0</v>
      </c>
      <c r="S171" s="18" cm="1">
        <f t="array" ref="S171">VLOOKUP($A171,'movie-row'!$A$2:$Z$101,_xlfn.XMATCH(S$29,'movie-row'!$A$1:$Z$1),0)</f>
        <v>0</v>
      </c>
      <c r="T171" s="18" cm="1">
        <f t="array" ref="T171">VLOOKUP($A171,'movie-row'!$A$2:$Z$101,_xlfn.XMATCH(T$29,'movie-row'!$A$1:$Z$1),0)</f>
        <v>0</v>
      </c>
      <c r="U171" s="18" cm="1">
        <f t="array" ref="U171">VLOOKUP($A171,'movie-row'!$A$2:$Z$101,_xlfn.XMATCH(U$29,'movie-row'!$A$1:$Z$1),0)</f>
        <v>4.5</v>
      </c>
      <c r="V171" s="18" cm="1">
        <f t="array" ref="V171">VLOOKUP($A171,'movie-row'!$A$2:$Z$101,_xlfn.XMATCH(V$29,'movie-row'!$A$1:$Z$1),0)</f>
        <v>4</v>
      </c>
      <c r="W171" s="18" cm="1">
        <f t="array" ref="W171">VLOOKUP($A171,'movie-row'!$A$2:$Z$101,_xlfn.XMATCH(W$29,'movie-row'!$A$1:$Z$1),0)</f>
        <v>0</v>
      </c>
      <c r="X171" s="18" cm="1">
        <f t="array" ref="X171">VLOOKUP($A171,'movie-row'!$A$2:$Z$101,_xlfn.XMATCH(X$29,'movie-row'!$A$1:$Z$1),0)</f>
        <v>5</v>
      </c>
      <c r="Y171" s="18" cm="1">
        <f t="array" ref="Y171">VLOOKUP($A171,'movie-row'!$A$2:$Z$101,_xlfn.XMATCH(Y$29,'movie-row'!$A$1:$Z$1),0)</f>
        <v>0</v>
      </c>
      <c r="Z171" s="18" cm="1">
        <f t="array" ref="Z171">VLOOKUP($A171,'movie-row'!$A$2:$Z$101,_xlfn.XMATCH(Z$29,'movie-row'!$A$1:$Z$1),0)</f>
        <v>4.5</v>
      </c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</row>
    <row r="172" spans="1:52">
      <c r="A172" s="1" t="str">
        <f t="shared" ref="A172:A175" si="25">A171</f>
        <v>194: Amelie (2001)</v>
      </c>
      <c r="B172" s="18" cm="1">
        <f t="array" ref="B172">VLOOKUP($A172,'movie-row'!$A$2:$Z$101,_xlfn.XMATCH(B$30,'movie-row'!$A$1:$Z$1),0)</f>
        <v>0</v>
      </c>
      <c r="C172" s="18" cm="1">
        <f t="array" ref="C172">VLOOKUP($A172,'movie-row'!$A$2:$Z$101,_xlfn.XMATCH(C$30,'movie-row'!$A$1:$Z$1),0)</f>
        <v>0</v>
      </c>
      <c r="D172" s="18" cm="1">
        <f t="array" ref="D172">VLOOKUP($A172,'movie-row'!$A$2:$Z$101,_xlfn.XMATCH(D$30,'movie-row'!$A$1:$Z$1),0)</f>
        <v>4</v>
      </c>
      <c r="E172" s="18" cm="1">
        <f t="array" ref="E172">VLOOKUP($A172,'movie-row'!$A$2:$Z$101,_xlfn.XMATCH(E$30,'movie-row'!$A$1:$Z$1),0)</f>
        <v>4.5</v>
      </c>
      <c r="F172" s="27" cm="1">
        <f t="array" ref="F172">VLOOKUP($A172,'movie-row'!$A$2:$Z$101,_xlfn.XMATCH(F$30,'movie-row'!$A$1:$Z$1),0)</f>
        <v>4.5</v>
      </c>
      <c r="G172" s="18" cm="1">
        <f t="array" ref="G172">VLOOKUP($A172,'movie-row'!$A$2:$Z$101,_xlfn.XMATCH(G$30,'movie-row'!$A$1:$Z$1),0)</f>
        <v>0</v>
      </c>
      <c r="H172" s="18" cm="1">
        <f t="array" ref="H172">VLOOKUP($A172,'movie-row'!$A$2:$Z$101,_xlfn.XMATCH(H$30,'movie-row'!$A$1:$Z$1),0)</f>
        <v>0</v>
      </c>
      <c r="I172" s="18" cm="1">
        <f t="array" ref="I172">VLOOKUP($A172,'movie-row'!$A$2:$Z$101,_xlfn.XMATCH(I$30,'movie-row'!$A$1:$Z$1),0)</f>
        <v>0</v>
      </c>
      <c r="J172" s="18" cm="1">
        <f t="array" ref="J172">VLOOKUP($A172,'movie-row'!$A$2:$Z$101,_xlfn.XMATCH(J$30,'movie-row'!$A$1:$Z$1),0)</f>
        <v>5</v>
      </c>
      <c r="K172" s="18" cm="1">
        <f t="array" ref="K172">VLOOKUP($A172,'movie-row'!$A$2:$Z$101,_xlfn.XMATCH(K$30,'movie-row'!$A$1:$Z$1),0)</f>
        <v>4</v>
      </c>
      <c r="L172" s="18" cm="1">
        <f t="array" ref="L172">VLOOKUP($A172,'movie-row'!$A$2:$Z$101,_xlfn.XMATCH(L$30,'movie-row'!$A$1:$Z$1),0)</f>
        <v>0</v>
      </c>
      <c r="M172" s="18" cm="1">
        <f t="array" ref="M172">VLOOKUP($A172,'movie-row'!$A$2:$Z$101,_xlfn.XMATCH(M$30,'movie-row'!$A$1:$Z$1),0)</f>
        <v>4.5</v>
      </c>
      <c r="N172" s="18" cm="1">
        <f t="array" ref="N172">VLOOKUP($A172,'movie-row'!$A$2:$Z$101,_xlfn.XMATCH(N$30,'movie-row'!$A$1:$Z$1),0)</f>
        <v>0</v>
      </c>
      <c r="O172" s="27" cm="1">
        <f t="array" ref="O172">VLOOKUP($A172,'movie-row'!$A$2:$Z$101,_xlfn.XMATCH(O$30,'movie-row'!$A$1:$Z$1),0)</f>
        <v>5</v>
      </c>
      <c r="P172" s="18" cm="1">
        <f t="array" ref="P172">VLOOKUP($A172,'movie-row'!$A$2:$Z$101,_xlfn.XMATCH(P$30,'movie-row'!$A$1:$Z$1),0)</f>
        <v>0</v>
      </c>
      <c r="Q172" s="18" cm="1">
        <f t="array" ref="Q172">VLOOKUP($A172,'movie-row'!$A$2:$Z$101,_xlfn.XMATCH(Q$30,'movie-row'!$A$1:$Z$1),0)</f>
        <v>5</v>
      </c>
      <c r="R172" s="18" cm="1">
        <f t="array" ref="R172">VLOOKUP($A172,'movie-row'!$A$2:$Z$101,_xlfn.XMATCH(R$30,'movie-row'!$A$1:$Z$1),0)</f>
        <v>0</v>
      </c>
      <c r="S172" s="18" cm="1">
        <f t="array" ref="S172">VLOOKUP($A172,'movie-row'!$A$2:$Z$101,_xlfn.XMATCH(S$30,'movie-row'!$A$1:$Z$1),0)</f>
        <v>4.5</v>
      </c>
      <c r="T172" s="18" cm="1">
        <f t="array" ref="T172">VLOOKUP($A172,'movie-row'!$A$2:$Z$101,_xlfn.XMATCH(T$30,'movie-row'!$A$1:$Z$1),0)</f>
        <v>5</v>
      </c>
      <c r="U172" s="18" cm="1">
        <f t="array" ref="U172">VLOOKUP($A172,'movie-row'!$A$2:$Z$101,_xlfn.XMATCH(U$30,'movie-row'!$A$1:$Z$1),0)</f>
        <v>0</v>
      </c>
      <c r="V172" s="18" cm="1">
        <f t="array" ref="V172">VLOOKUP($A172,'movie-row'!$A$2:$Z$101,_xlfn.XMATCH(V$30,'movie-row'!$A$1:$Z$1),0)</f>
        <v>5</v>
      </c>
      <c r="W172" s="18" cm="1">
        <f t="array" ref="W172">VLOOKUP($A172,'movie-row'!$A$2:$Z$101,_xlfn.XMATCH(W$30,'movie-row'!$A$1:$Z$1),0)</f>
        <v>0</v>
      </c>
      <c r="X172" s="18" cm="1">
        <f t="array" ref="X172">VLOOKUP($A172,'movie-row'!$A$2:$Z$101,_xlfn.XMATCH(X$30,'movie-row'!$A$1:$Z$1),0)</f>
        <v>4.5</v>
      </c>
      <c r="Y172" s="18" cm="1">
        <f t="array" ref="Y172">VLOOKUP($A172,'movie-row'!$A$2:$Z$101,_xlfn.XMATCH(Y$30,'movie-row'!$A$1:$Z$1),0)</f>
        <v>4.5</v>
      </c>
      <c r="Z172" s="18" cm="1">
        <f t="array" ref="Z172">VLOOKUP($A172,'movie-row'!$A$2:$Z$101,_xlfn.XMATCH(Z$30,'movie-row'!$A$1:$Z$1),0)</f>
        <v>5</v>
      </c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</row>
    <row r="173" spans="1:52">
      <c r="A173" s="1" t="str">
        <f t="shared" si="25"/>
        <v>194: Amelie (2001)</v>
      </c>
      <c r="B173" s="18" cm="1">
        <f t="array" ref="B173">VLOOKUP($A173,'movie-row'!$A$2:$Z$101,_xlfn.XMATCH(B$31,'movie-row'!$A$1:$Z$1),0)</f>
        <v>4</v>
      </c>
      <c r="C173" s="18" cm="1">
        <f t="array" ref="C173">VLOOKUP($A173,'movie-row'!$A$2:$Z$101,_xlfn.XMATCH(C$31,'movie-row'!$A$1:$Z$1),0)</f>
        <v>3</v>
      </c>
      <c r="D173" s="18" cm="1">
        <f t="array" ref="D173">VLOOKUP($A173,'movie-row'!$A$2:$Z$101,_xlfn.XMATCH(D$31,'movie-row'!$A$1:$Z$1),0)</f>
        <v>0</v>
      </c>
      <c r="E173" s="18" cm="1">
        <f t="array" ref="E173">VLOOKUP($A173,'movie-row'!$A$2:$Z$101,_xlfn.XMATCH(E$31,'movie-row'!$A$1:$Z$1),0)</f>
        <v>0</v>
      </c>
      <c r="F173" s="27" cm="1">
        <f t="array" ref="F173">VLOOKUP($A173,'movie-row'!$A$2:$Z$101,_xlfn.XMATCH(F$31,'movie-row'!$A$1:$Z$1),0)</f>
        <v>5</v>
      </c>
      <c r="G173" s="18" cm="1">
        <f t="array" ref="G173">VLOOKUP($A173,'movie-row'!$A$2:$Z$101,_xlfn.XMATCH(G$31,'movie-row'!$A$1:$Z$1),0)</f>
        <v>0</v>
      </c>
      <c r="H173" s="18" cm="1">
        <f t="array" ref="H173">VLOOKUP($A173,'movie-row'!$A$2:$Z$101,_xlfn.XMATCH(H$31,'movie-row'!$A$1:$Z$1),0)</f>
        <v>4</v>
      </c>
      <c r="I173" s="18" cm="1">
        <f t="array" ref="I173">VLOOKUP($A173,'movie-row'!$A$2:$Z$101,_xlfn.XMATCH(I$31,'movie-row'!$A$1:$Z$1),0)</f>
        <v>0</v>
      </c>
      <c r="J173" s="18" cm="1">
        <f t="array" ref="J173">VLOOKUP($A173,'movie-row'!$A$2:$Z$101,_xlfn.XMATCH(J$31,'movie-row'!$A$1:$Z$1),0)</f>
        <v>0</v>
      </c>
      <c r="K173" s="18" cm="1">
        <f t="array" ref="K173">VLOOKUP($A173,'movie-row'!$A$2:$Z$101,_xlfn.XMATCH(K$31,'movie-row'!$A$1:$Z$1),0)</f>
        <v>5</v>
      </c>
      <c r="L173" s="18" cm="1">
        <f t="array" ref="L173">VLOOKUP($A173,'movie-row'!$A$2:$Z$101,_xlfn.XMATCH(L$31,'movie-row'!$A$1:$Z$1),0)</f>
        <v>5</v>
      </c>
      <c r="M173" s="18" cm="1">
        <f t="array" ref="M173">VLOOKUP($A173,'movie-row'!$A$2:$Z$101,_xlfn.XMATCH(M$31,'movie-row'!$A$1:$Z$1),0)</f>
        <v>0</v>
      </c>
      <c r="N173" s="18" cm="1">
        <f t="array" ref="N173">VLOOKUP($A173,'movie-row'!$A$2:$Z$101,_xlfn.XMATCH(N$31,'movie-row'!$A$1:$Z$1),0)</f>
        <v>5</v>
      </c>
      <c r="O173" s="27" cm="1">
        <f t="array" ref="O173">VLOOKUP($A173,'movie-row'!$A$2:$Z$101,_xlfn.XMATCH(O$31,'movie-row'!$A$1:$Z$1),0)</f>
        <v>0</v>
      </c>
      <c r="P173" s="18" cm="1">
        <f t="array" ref="P173">VLOOKUP($A173,'movie-row'!$A$2:$Z$101,_xlfn.XMATCH(P$31,'movie-row'!$A$1:$Z$1),0)</f>
        <v>5</v>
      </c>
      <c r="Q173" s="18" cm="1">
        <f t="array" ref="Q173">VLOOKUP($A173,'movie-row'!$A$2:$Z$101,_xlfn.XMATCH(Q$31,'movie-row'!$A$1:$Z$1),0)</f>
        <v>0</v>
      </c>
      <c r="R173" s="18" cm="1">
        <f t="array" ref="R173">VLOOKUP($A173,'movie-row'!$A$2:$Z$101,_xlfn.XMATCH(R$31,'movie-row'!$A$1:$Z$1),0)</f>
        <v>4.5</v>
      </c>
      <c r="S173" s="18" cm="1">
        <f t="array" ref="S173">VLOOKUP($A173,'movie-row'!$A$2:$Z$101,_xlfn.XMATCH(S$31,'movie-row'!$A$1:$Z$1),0)</f>
        <v>5</v>
      </c>
      <c r="T173" s="18" cm="1">
        <f t="array" ref="T173">VLOOKUP($A173,'movie-row'!$A$2:$Z$101,_xlfn.XMATCH(T$31,'movie-row'!$A$1:$Z$1),0)</f>
        <v>4.5</v>
      </c>
      <c r="U173" s="18" cm="1">
        <f t="array" ref="U173">VLOOKUP($A173,'movie-row'!$A$2:$Z$101,_xlfn.XMATCH(U$31,'movie-row'!$A$1:$Z$1),0)</f>
        <v>4</v>
      </c>
      <c r="V173" s="18" cm="1">
        <f t="array" ref="V173">VLOOKUP($A173,'movie-row'!$A$2:$Z$101,_xlfn.XMATCH(V$31,'movie-row'!$A$1:$Z$1),0)</f>
        <v>0</v>
      </c>
      <c r="W173" s="18" cm="1">
        <f t="array" ref="W173">VLOOKUP($A173,'movie-row'!$A$2:$Z$101,_xlfn.XMATCH(W$31,'movie-row'!$A$1:$Z$1),0)</f>
        <v>5</v>
      </c>
      <c r="X173" s="18" cm="1">
        <f t="array" ref="X173">VLOOKUP($A173,'movie-row'!$A$2:$Z$101,_xlfn.XMATCH(X$31,'movie-row'!$A$1:$Z$1),0)</f>
        <v>0</v>
      </c>
      <c r="Y173" s="18" cm="1">
        <f t="array" ref="Y173">VLOOKUP($A173,'movie-row'!$A$2:$Z$101,_xlfn.XMATCH(Y$31,'movie-row'!$A$1:$Z$1),0)</f>
        <v>5</v>
      </c>
      <c r="Z173" s="18" cm="1">
        <f t="array" ref="Z173">VLOOKUP($A173,'movie-row'!$A$2:$Z$101,_xlfn.XMATCH(Z$31,'movie-row'!$A$1:$Z$1),0)</f>
        <v>0</v>
      </c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</row>
    <row r="174" spans="1:52">
      <c r="A174" s="1" t="str">
        <f t="shared" si="25"/>
        <v>194: Amelie (2001)</v>
      </c>
      <c r="B174" s="18" cm="1">
        <f t="array" ref="B174">VLOOKUP($A174,'movie-row'!$A$2:$Z$101,_xlfn.XMATCH(B$32,'movie-row'!$A$1:$Z$1),0)</f>
        <v>0</v>
      </c>
      <c r="C174" s="18" cm="1">
        <f t="array" ref="C174">VLOOKUP($A174,'movie-row'!$A$2:$Z$101,_xlfn.XMATCH(C$32,'movie-row'!$A$1:$Z$1),0)</f>
        <v>4</v>
      </c>
      <c r="D174" s="18" cm="1">
        <f t="array" ref="D174">VLOOKUP($A174,'movie-row'!$A$2:$Z$101,_xlfn.XMATCH(D$32,'movie-row'!$A$1:$Z$1),0)</f>
        <v>0</v>
      </c>
      <c r="E174" s="18" cm="1">
        <f t="array" ref="E174">VLOOKUP($A174,'movie-row'!$A$2:$Z$101,_xlfn.XMATCH(E$32,'movie-row'!$A$1:$Z$1),0)</f>
        <v>0</v>
      </c>
      <c r="F174" s="27" cm="1">
        <f t="array" ref="F174">VLOOKUP($A174,'movie-row'!$A$2:$Z$101,_xlfn.XMATCH(F$32,'movie-row'!$A$1:$Z$1),0)</f>
        <v>0</v>
      </c>
      <c r="G174" s="18" cm="1">
        <f t="array" ref="G174">VLOOKUP($A174,'movie-row'!$A$2:$Z$101,_xlfn.XMATCH(G$32,'movie-row'!$A$1:$Z$1),0)</f>
        <v>4</v>
      </c>
      <c r="H174" s="18" cm="1">
        <f t="array" ref="H174">VLOOKUP($A174,'movie-row'!$A$2:$Z$101,_xlfn.XMATCH(H$32,'movie-row'!$A$1:$Z$1),0)</f>
        <v>4</v>
      </c>
      <c r="I174" s="18" cm="1">
        <f t="array" ref="I174">VLOOKUP($A174,'movie-row'!$A$2:$Z$101,_xlfn.XMATCH(I$32,'movie-row'!$A$1:$Z$1),0)</f>
        <v>0</v>
      </c>
      <c r="J174" s="18" cm="1">
        <f t="array" ref="J174">VLOOKUP($A174,'movie-row'!$A$2:$Z$101,_xlfn.XMATCH(J$32,'movie-row'!$A$1:$Z$1),0)</f>
        <v>0</v>
      </c>
      <c r="K174" s="18" cm="1">
        <f t="array" ref="K174">VLOOKUP($A174,'movie-row'!$A$2:$Z$101,_xlfn.XMATCH(K$32,'movie-row'!$A$1:$Z$1),0)</f>
        <v>0</v>
      </c>
      <c r="L174" s="18" cm="1">
        <f t="array" ref="L174">VLOOKUP($A174,'movie-row'!$A$2:$Z$101,_xlfn.XMATCH(L$32,'movie-row'!$A$1:$Z$1),0)</f>
        <v>4.5</v>
      </c>
      <c r="M174" s="18" cm="1">
        <f t="array" ref="M174">VLOOKUP($A174,'movie-row'!$A$2:$Z$101,_xlfn.XMATCH(M$32,'movie-row'!$A$1:$Z$1),0)</f>
        <v>5</v>
      </c>
      <c r="N174" s="18" cm="1">
        <f t="array" ref="N174">VLOOKUP($A174,'movie-row'!$A$2:$Z$101,_xlfn.XMATCH(N$32,'movie-row'!$A$1:$Z$1),0)</f>
        <v>0</v>
      </c>
      <c r="O174" s="27" cm="1">
        <f t="array" ref="O174">VLOOKUP($A174,'movie-row'!$A$2:$Z$101,_xlfn.XMATCH(O$32,'movie-row'!$A$1:$Z$1),0)</f>
        <v>4</v>
      </c>
      <c r="P174" s="18" cm="1">
        <f t="array" ref="P174">VLOOKUP($A174,'movie-row'!$A$2:$Z$101,_xlfn.XMATCH(P$32,'movie-row'!$A$1:$Z$1),0)</f>
        <v>5</v>
      </c>
      <c r="Q174" s="18" cm="1">
        <f t="array" ref="Q174">VLOOKUP($A174,'movie-row'!$A$2:$Z$101,_xlfn.XMATCH(Q$32,'movie-row'!$A$1:$Z$1),0)</f>
        <v>4.5</v>
      </c>
      <c r="R174" s="18" cm="1">
        <f t="array" ref="R174">VLOOKUP($A174,'movie-row'!$A$2:$Z$101,_xlfn.XMATCH(R$32,'movie-row'!$A$1:$Z$1),0)</f>
        <v>0</v>
      </c>
      <c r="S174" s="18" cm="1">
        <f t="array" ref="S174">VLOOKUP($A174,'movie-row'!$A$2:$Z$101,_xlfn.XMATCH(S$32,'movie-row'!$A$1:$Z$1),0)</f>
        <v>5</v>
      </c>
      <c r="T174" s="18" cm="1">
        <f t="array" ref="T174">VLOOKUP($A174,'movie-row'!$A$2:$Z$101,_xlfn.XMATCH(T$32,'movie-row'!$A$1:$Z$1),0)</f>
        <v>4.5</v>
      </c>
      <c r="U174" s="18" cm="1">
        <f t="array" ref="U174">VLOOKUP($A174,'movie-row'!$A$2:$Z$101,_xlfn.XMATCH(U$32,'movie-row'!$A$1:$Z$1),0)</f>
        <v>5</v>
      </c>
      <c r="V174" s="18" cm="1">
        <f t="array" ref="V174">VLOOKUP($A174,'movie-row'!$A$2:$Z$101,_xlfn.XMATCH(V$32,'movie-row'!$A$1:$Z$1),0)</f>
        <v>0</v>
      </c>
      <c r="W174" s="18" cm="1">
        <f t="array" ref="W174">VLOOKUP($A174,'movie-row'!$A$2:$Z$101,_xlfn.XMATCH(W$32,'movie-row'!$A$1:$Z$1),0)</f>
        <v>4</v>
      </c>
      <c r="X174" s="18" cm="1">
        <f t="array" ref="X174">VLOOKUP($A174,'movie-row'!$A$2:$Z$101,_xlfn.XMATCH(X$32,'movie-row'!$A$1:$Z$1),0)</f>
        <v>4</v>
      </c>
      <c r="Y174" s="18" cm="1">
        <f t="array" ref="Y174">VLOOKUP($A174,'movie-row'!$A$2:$Z$101,_xlfn.XMATCH(Y$32,'movie-row'!$A$1:$Z$1),0)</f>
        <v>0</v>
      </c>
      <c r="Z174" s="18" cm="1">
        <f t="array" ref="Z174">VLOOKUP($A174,'movie-row'!$A$2:$Z$101,_xlfn.XMATCH(Z$32,'movie-row'!$A$1:$Z$1),0)</f>
        <v>4</v>
      </c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</row>
    <row r="175" spans="1:52">
      <c r="A175" s="1" t="str">
        <f t="shared" si="25"/>
        <v>194: Amelie (2001)</v>
      </c>
      <c r="B175" s="18" cm="1">
        <f t="array" ref="B175">VLOOKUP($A175,'movie-row'!$A$2:$Z$101,_xlfn.XMATCH(B$33,'movie-row'!$A$1:$Z$1),0)</f>
        <v>5</v>
      </c>
      <c r="C175" s="18" cm="1">
        <f t="array" ref="C175">VLOOKUP($A175,'movie-row'!$A$2:$Z$101,_xlfn.XMATCH(C$33,'movie-row'!$A$1:$Z$1),0)</f>
        <v>4.5</v>
      </c>
      <c r="D175" s="18" cm="1">
        <f t="array" ref="D175">VLOOKUP($A175,'movie-row'!$A$2:$Z$101,_xlfn.XMATCH(D$33,'movie-row'!$A$1:$Z$1),0)</f>
        <v>0</v>
      </c>
      <c r="E175" s="18" cm="1">
        <f t="array" ref="E175">VLOOKUP($A175,'movie-row'!$A$2:$Z$101,_xlfn.XMATCH(E$33,'movie-row'!$A$1:$Z$1),0)</f>
        <v>4</v>
      </c>
      <c r="F175" s="27" cm="1">
        <f t="array" ref="F175">VLOOKUP($A175,'movie-row'!$A$2:$Z$101,_xlfn.XMATCH(F$33,'movie-row'!$A$1:$Z$1),0)</f>
        <v>0</v>
      </c>
      <c r="G175" s="18" cm="1">
        <f t="array" ref="G175">VLOOKUP($A175,'movie-row'!$A$2:$Z$101,_xlfn.XMATCH(G$33,'movie-row'!$A$1:$Z$1),0)</f>
        <v>0</v>
      </c>
      <c r="H175" s="18" cm="1">
        <f t="array" ref="H175">VLOOKUP($A175,'movie-row'!$A$2:$Z$101,_xlfn.XMATCH(H$33,'movie-row'!$A$1:$Z$1),0)</f>
        <v>4.5</v>
      </c>
      <c r="I175" s="18" cm="1">
        <f t="array" ref="I175">VLOOKUP($A175,'movie-row'!$A$2:$Z$101,_xlfn.XMATCH(I$33,'movie-row'!$A$1:$Z$1),0)</f>
        <v>0</v>
      </c>
      <c r="J175" s="18" cm="1">
        <f t="array" ref="J175">VLOOKUP($A175,'movie-row'!$A$2:$Z$101,_xlfn.XMATCH(J$33,'movie-row'!$A$1:$Z$1),0)</f>
        <v>5</v>
      </c>
      <c r="K175" s="18" cm="1">
        <f t="array" ref="K175">VLOOKUP($A175,'movie-row'!$A$2:$Z$101,_xlfn.XMATCH(K$33,'movie-row'!$A$1:$Z$1),0)</f>
        <v>0</v>
      </c>
      <c r="L175" s="18" cm="1">
        <f t="array" ref="L175">VLOOKUP($A175,'movie-row'!$A$2:$Z$101,_xlfn.XMATCH(L$33,'movie-row'!$A$1:$Z$1),0)</f>
        <v>0</v>
      </c>
      <c r="M175" s="18" cm="1">
        <f t="array" ref="M175">VLOOKUP($A175,'movie-row'!$A$2:$Z$101,_xlfn.XMATCH(M$33,'movie-row'!$A$1:$Z$1),0)</f>
        <v>4</v>
      </c>
      <c r="N175" s="18" cm="1">
        <f t="array" ref="N175">VLOOKUP($A175,'movie-row'!$A$2:$Z$101,_xlfn.XMATCH(N$33,'movie-row'!$A$1:$Z$1),0)</f>
        <v>4.5</v>
      </c>
      <c r="O175" s="27" cm="1">
        <f t="array" ref="O175">VLOOKUP($A175,'movie-row'!$A$2:$Z$101,_xlfn.XMATCH(O$33,'movie-row'!$A$1:$Z$1),0)</f>
        <v>0</v>
      </c>
      <c r="P175" s="18" cm="1">
        <f t="array" ref="P175">VLOOKUP($A175,'movie-row'!$A$2:$Z$101,_xlfn.XMATCH(P$33,'movie-row'!$A$1:$Z$1),0)</f>
        <v>4</v>
      </c>
      <c r="Q175" s="18" cm="1">
        <f t="array" ref="Q175">VLOOKUP($A175,'movie-row'!$A$2:$Z$101,_xlfn.XMATCH(Q$33,'movie-row'!$A$1:$Z$1),0)</f>
        <v>0</v>
      </c>
      <c r="R175" s="18" cm="1">
        <f t="array" ref="R175">VLOOKUP($A175,'movie-row'!$A$2:$Z$101,_xlfn.XMATCH(R$33,'movie-row'!$A$1:$Z$1),0)</f>
        <v>0</v>
      </c>
      <c r="S175" s="18" cm="1">
        <f t="array" ref="S175">VLOOKUP($A175,'movie-row'!$A$2:$Z$101,_xlfn.XMATCH(S$33,'movie-row'!$A$1:$Z$1),0)</f>
        <v>0</v>
      </c>
      <c r="T175" s="18" cm="1">
        <f t="array" ref="T175">VLOOKUP($A175,'movie-row'!$A$2:$Z$101,_xlfn.XMATCH(T$33,'movie-row'!$A$1:$Z$1),0)</f>
        <v>5</v>
      </c>
      <c r="U175" s="18" cm="1">
        <f t="array" ref="U175">VLOOKUP($A175,'movie-row'!$A$2:$Z$101,_xlfn.XMATCH(U$33,'movie-row'!$A$1:$Z$1),0)</f>
        <v>4</v>
      </c>
      <c r="V175" s="18" cm="1">
        <f t="array" ref="V175">VLOOKUP($A175,'movie-row'!$A$2:$Z$101,_xlfn.XMATCH(V$33,'movie-row'!$A$1:$Z$1),0)</f>
        <v>4.5</v>
      </c>
      <c r="W175" s="18" cm="1">
        <f t="array" ref="W175">VLOOKUP($A175,'movie-row'!$A$2:$Z$101,_xlfn.XMATCH(W$33,'movie-row'!$A$1:$Z$1),0)</f>
        <v>5</v>
      </c>
      <c r="X175" s="18" cm="1">
        <f t="array" ref="X175">VLOOKUP($A175,'movie-row'!$A$2:$Z$101,_xlfn.XMATCH(X$33,'movie-row'!$A$1:$Z$1),0)</f>
        <v>3</v>
      </c>
      <c r="Y175" s="18" cm="1">
        <f t="array" ref="Y175">VLOOKUP($A175,'movie-row'!$A$2:$Z$101,_xlfn.XMATCH(Y$33,'movie-row'!$A$1:$Z$1),0)</f>
        <v>0</v>
      </c>
      <c r="Z175" s="18" cm="1">
        <f t="array" ref="Z175">VLOOKUP($A175,'movie-row'!$A$2:$Z$101,_xlfn.XMATCH(Z$33,'movie-row'!$A$1:$Z$1),0)</f>
        <v>0</v>
      </c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</row>
    <row r="176" spans="1:52">
      <c r="A176" s="21" t="s">
        <v>26</v>
      </c>
      <c r="B176" s="18" cm="1">
        <f t="array" ref="B176">VLOOKUP($A176,'movie-row'!$A$2:$Z$101,_xlfn.XMATCH(B$29,'movie-row'!$A$1:$Z$1),0)</f>
        <v>0</v>
      </c>
      <c r="C176" s="18" cm="1">
        <f t="array" ref="C176">VLOOKUP($A176,'movie-row'!$A$2:$Z$101,_xlfn.XMATCH(C$29,'movie-row'!$A$1:$Z$1),0)</f>
        <v>0</v>
      </c>
      <c r="D176" s="18" cm="1">
        <f t="array" ref="D176">VLOOKUP($A176,'movie-row'!$A$2:$Z$101,_xlfn.XMATCH(D$29,'movie-row'!$A$1:$Z$1),0)</f>
        <v>2.5</v>
      </c>
      <c r="E176" s="18" cm="1">
        <f t="array" ref="E176">VLOOKUP($A176,'movie-row'!$A$2:$Z$101,_xlfn.XMATCH(E$29,'movie-row'!$A$1:$Z$1),0)</f>
        <v>0</v>
      </c>
      <c r="F176" s="27" cm="1">
        <f t="array" ref="F176">VLOOKUP($A176,'movie-row'!$A$2:$Z$101,_xlfn.XMATCH(F$29,'movie-row'!$A$1:$Z$1),0)</f>
        <v>4.5</v>
      </c>
      <c r="G176" s="18" cm="1">
        <f t="array" ref="G176">VLOOKUP($A176,'movie-row'!$A$2:$Z$101,_xlfn.XMATCH(G$29,'movie-row'!$A$1:$Z$1),0)</f>
        <v>0</v>
      </c>
      <c r="H176" s="18" cm="1">
        <f t="array" ref="H176">VLOOKUP($A176,'movie-row'!$A$2:$Z$101,_xlfn.XMATCH(H$29,'movie-row'!$A$1:$Z$1),0)</f>
        <v>0</v>
      </c>
      <c r="I176" s="18" cm="1">
        <f t="array" ref="I176">VLOOKUP($A176,'movie-row'!$A$2:$Z$101,_xlfn.XMATCH(I$29,'movie-row'!$A$1:$Z$1),0)</f>
        <v>0</v>
      </c>
      <c r="J176" s="18" cm="1">
        <f t="array" ref="J176">VLOOKUP($A176,'movie-row'!$A$2:$Z$101,_xlfn.XMATCH(J$29,'movie-row'!$A$1:$Z$1),0)</f>
        <v>3.5</v>
      </c>
      <c r="K176" s="18" cm="1">
        <f t="array" ref="K176">VLOOKUP($A176,'movie-row'!$A$2:$Z$101,_xlfn.XMATCH(K$29,'movie-row'!$A$1:$Z$1),0)</f>
        <v>3</v>
      </c>
      <c r="L176" s="18" cm="1">
        <f t="array" ref="L176">VLOOKUP($A176,'movie-row'!$A$2:$Z$101,_xlfn.XMATCH(L$29,'movie-row'!$A$1:$Z$1),0)</f>
        <v>4.5</v>
      </c>
      <c r="M176" s="18" cm="1">
        <f t="array" ref="M176">VLOOKUP($A176,'movie-row'!$A$2:$Z$101,_xlfn.XMATCH(M$29,'movie-row'!$A$1:$Z$1),0)</f>
        <v>3</v>
      </c>
      <c r="N176" s="18" cm="1">
        <f t="array" ref="N176">VLOOKUP($A176,'movie-row'!$A$2:$Z$101,_xlfn.XMATCH(N$29,'movie-row'!$A$1:$Z$1),0)</f>
        <v>4</v>
      </c>
      <c r="O176" s="27" cm="1">
        <f t="array" ref="O176">VLOOKUP($A176,'movie-row'!$A$2:$Z$101,_xlfn.XMATCH(O$29,'movie-row'!$A$1:$Z$1),0)</f>
        <v>4</v>
      </c>
      <c r="P176" s="18" cm="1">
        <f t="array" ref="P176">VLOOKUP($A176,'movie-row'!$A$2:$Z$101,_xlfn.XMATCH(P$29,'movie-row'!$A$1:$Z$1),0)</f>
        <v>4</v>
      </c>
      <c r="Q176" s="18" cm="1">
        <f t="array" ref="Q176">VLOOKUP($A176,'movie-row'!$A$2:$Z$101,_xlfn.XMATCH(Q$29,'movie-row'!$A$1:$Z$1),0)</f>
        <v>3</v>
      </c>
      <c r="R176" s="18" cm="1">
        <f t="array" ref="R176">VLOOKUP($A176,'movie-row'!$A$2:$Z$101,_xlfn.XMATCH(R$29,'movie-row'!$A$1:$Z$1),0)</f>
        <v>0</v>
      </c>
      <c r="S176" s="18" cm="1">
        <f t="array" ref="S176">VLOOKUP($A176,'movie-row'!$A$2:$Z$101,_xlfn.XMATCH(S$29,'movie-row'!$A$1:$Z$1),0)</f>
        <v>0</v>
      </c>
      <c r="T176" s="18" cm="1">
        <f t="array" ref="T176">VLOOKUP($A176,'movie-row'!$A$2:$Z$101,_xlfn.XMATCH(T$29,'movie-row'!$A$1:$Z$1),0)</f>
        <v>0</v>
      </c>
      <c r="U176" s="18" cm="1">
        <f t="array" ref="U176">VLOOKUP($A176,'movie-row'!$A$2:$Z$101,_xlfn.XMATCH(U$29,'movie-row'!$A$1:$Z$1),0)</f>
        <v>2.5</v>
      </c>
      <c r="V176" s="18" cm="1">
        <f t="array" ref="V176">VLOOKUP($A176,'movie-row'!$A$2:$Z$101,_xlfn.XMATCH(V$29,'movie-row'!$A$1:$Z$1),0)</f>
        <v>0</v>
      </c>
      <c r="W176" s="18" cm="1">
        <f t="array" ref="W176">VLOOKUP($A176,'movie-row'!$A$2:$Z$101,_xlfn.XMATCH(W$29,'movie-row'!$A$1:$Z$1),0)</f>
        <v>3.5</v>
      </c>
      <c r="X176" s="18" cm="1">
        <f t="array" ref="X176">VLOOKUP($A176,'movie-row'!$A$2:$Z$101,_xlfn.XMATCH(X$29,'movie-row'!$A$1:$Z$1),0)</f>
        <v>0</v>
      </c>
      <c r="Y176" s="18" cm="1">
        <f t="array" ref="Y176">VLOOKUP($A176,'movie-row'!$A$2:$Z$101,_xlfn.XMATCH(Y$29,'movie-row'!$A$1:$Z$1),0)</f>
        <v>0</v>
      </c>
      <c r="Z176" s="18" cm="1">
        <f t="array" ref="Z176">VLOOKUP($A176,'movie-row'!$A$2:$Z$101,_xlfn.XMATCH(Z$29,'movie-row'!$A$1:$Z$1),0)</f>
        <v>4</v>
      </c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</row>
    <row r="177" spans="1:52">
      <c r="A177" s="1" t="str">
        <f t="shared" ref="A177:A180" si="26">A176</f>
        <v>197: Braveheart (1995)</v>
      </c>
      <c r="B177" s="18" cm="1">
        <f t="array" ref="B177">VLOOKUP($A177,'movie-row'!$A$2:$Z$101,_xlfn.XMATCH(B$30,'movie-row'!$A$1:$Z$1),0)</f>
        <v>0</v>
      </c>
      <c r="C177" s="18" cm="1">
        <f t="array" ref="C177">VLOOKUP($A177,'movie-row'!$A$2:$Z$101,_xlfn.XMATCH(C$30,'movie-row'!$A$1:$Z$1),0)</f>
        <v>3.5</v>
      </c>
      <c r="D177" s="18" cm="1">
        <f t="array" ref="D177">VLOOKUP($A177,'movie-row'!$A$2:$Z$101,_xlfn.XMATCH(D$30,'movie-row'!$A$1:$Z$1),0)</f>
        <v>0</v>
      </c>
      <c r="E177" s="18" cm="1">
        <f t="array" ref="E177">VLOOKUP($A177,'movie-row'!$A$2:$Z$101,_xlfn.XMATCH(E$30,'movie-row'!$A$1:$Z$1),0)</f>
        <v>4</v>
      </c>
      <c r="F177" s="27" cm="1">
        <f t="array" ref="F177">VLOOKUP($A177,'movie-row'!$A$2:$Z$101,_xlfn.XMATCH(F$30,'movie-row'!$A$1:$Z$1),0)</f>
        <v>2.5</v>
      </c>
      <c r="G177" s="18" cm="1">
        <f t="array" ref="G177">VLOOKUP($A177,'movie-row'!$A$2:$Z$101,_xlfn.XMATCH(G$30,'movie-row'!$A$1:$Z$1),0)</f>
        <v>0</v>
      </c>
      <c r="H177" s="18" cm="1">
        <f t="array" ref="H177">VLOOKUP($A177,'movie-row'!$A$2:$Z$101,_xlfn.XMATCH(H$30,'movie-row'!$A$1:$Z$1),0)</f>
        <v>0</v>
      </c>
      <c r="I177" s="18" cm="1">
        <f t="array" ref="I177">VLOOKUP($A177,'movie-row'!$A$2:$Z$101,_xlfn.XMATCH(I$30,'movie-row'!$A$1:$Z$1),0)</f>
        <v>0</v>
      </c>
      <c r="J177" s="18" cm="1">
        <f t="array" ref="J177">VLOOKUP($A177,'movie-row'!$A$2:$Z$101,_xlfn.XMATCH(J$30,'movie-row'!$A$1:$Z$1),0)</f>
        <v>0</v>
      </c>
      <c r="K177" s="18" cm="1">
        <f t="array" ref="K177">VLOOKUP($A177,'movie-row'!$A$2:$Z$101,_xlfn.XMATCH(K$30,'movie-row'!$A$1:$Z$1),0)</f>
        <v>0</v>
      </c>
      <c r="L177" s="18" cm="1">
        <f t="array" ref="L177">VLOOKUP($A177,'movie-row'!$A$2:$Z$101,_xlfn.XMATCH(L$30,'movie-row'!$A$1:$Z$1),0)</f>
        <v>0</v>
      </c>
      <c r="M177" s="18" cm="1">
        <f t="array" ref="M177">VLOOKUP($A177,'movie-row'!$A$2:$Z$101,_xlfn.XMATCH(M$30,'movie-row'!$A$1:$Z$1),0)</f>
        <v>2.5</v>
      </c>
      <c r="N177" s="18" cm="1">
        <f t="array" ref="N177">VLOOKUP($A177,'movie-row'!$A$2:$Z$101,_xlfn.XMATCH(N$30,'movie-row'!$A$1:$Z$1),0)</f>
        <v>0</v>
      </c>
      <c r="O177" s="27" cm="1">
        <f t="array" ref="O177">VLOOKUP($A177,'movie-row'!$A$2:$Z$101,_xlfn.XMATCH(O$30,'movie-row'!$A$1:$Z$1),0)</f>
        <v>4</v>
      </c>
      <c r="P177" s="18" cm="1">
        <f t="array" ref="P177">VLOOKUP($A177,'movie-row'!$A$2:$Z$101,_xlfn.XMATCH(P$30,'movie-row'!$A$1:$Z$1),0)</f>
        <v>0</v>
      </c>
      <c r="Q177" s="18" cm="1">
        <f t="array" ref="Q177">VLOOKUP($A177,'movie-row'!$A$2:$Z$101,_xlfn.XMATCH(Q$30,'movie-row'!$A$1:$Z$1),0)</f>
        <v>4</v>
      </c>
      <c r="R177" s="18" cm="1">
        <f t="array" ref="R177">VLOOKUP($A177,'movie-row'!$A$2:$Z$101,_xlfn.XMATCH(R$30,'movie-row'!$A$1:$Z$1),0)</f>
        <v>0</v>
      </c>
      <c r="S177" s="18" cm="1">
        <f t="array" ref="S177">VLOOKUP($A177,'movie-row'!$A$2:$Z$101,_xlfn.XMATCH(S$30,'movie-row'!$A$1:$Z$1),0)</f>
        <v>4</v>
      </c>
      <c r="T177" s="18" cm="1">
        <f t="array" ref="T177">VLOOKUP($A177,'movie-row'!$A$2:$Z$101,_xlfn.XMATCH(T$30,'movie-row'!$A$1:$Z$1),0)</f>
        <v>0</v>
      </c>
      <c r="U177" s="18" cm="1">
        <f t="array" ref="U177">VLOOKUP($A177,'movie-row'!$A$2:$Z$101,_xlfn.XMATCH(U$30,'movie-row'!$A$1:$Z$1),0)</f>
        <v>0</v>
      </c>
      <c r="V177" s="18" cm="1">
        <f t="array" ref="V177">VLOOKUP($A177,'movie-row'!$A$2:$Z$101,_xlfn.XMATCH(V$30,'movie-row'!$A$1:$Z$1),0)</f>
        <v>0</v>
      </c>
      <c r="W177" s="18" cm="1">
        <f t="array" ref="W177">VLOOKUP($A177,'movie-row'!$A$2:$Z$101,_xlfn.XMATCH(W$30,'movie-row'!$A$1:$Z$1),0)</f>
        <v>1</v>
      </c>
      <c r="X177" s="18" cm="1">
        <f t="array" ref="X177">VLOOKUP($A177,'movie-row'!$A$2:$Z$101,_xlfn.XMATCH(X$30,'movie-row'!$A$1:$Z$1),0)</f>
        <v>2.5</v>
      </c>
      <c r="Y177" s="18" cm="1">
        <f t="array" ref="Y177">VLOOKUP($A177,'movie-row'!$A$2:$Z$101,_xlfn.XMATCH(Y$30,'movie-row'!$A$1:$Z$1),0)</f>
        <v>4</v>
      </c>
      <c r="Z177" s="18" cm="1">
        <f t="array" ref="Z177">VLOOKUP($A177,'movie-row'!$A$2:$Z$101,_xlfn.XMATCH(Z$30,'movie-row'!$A$1:$Z$1),0)</f>
        <v>4</v>
      </c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>
      <c r="A178" s="1" t="str">
        <f t="shared" si="26"/>
        <v>197: Braveheart (1995)</v>
      </c>
      <c r="B178" s="18" cm="1">
        <f t="array" ref="B178">VLOOKUP($A178,'movie-row'!$A$2:$Z$101,_xlfn.XMATCH(B$31,'movie-row'!$A$1:$Z$1),0)</f>
        <v>0</v>
      </c>
      <c r="C178" s="18" cm="1">
        <f t="array" ref="C178">VLOOKUP($A178,'movie-row'!$A$2:$Z$101,_xlfn.XMATCH(C$31,'movie-row'!$A$1:$Z$1),0)</f>
        <v>4.5</v>
      </c>
      <c r="D178" s="18" cm="1">
        <f t="array" ref="D178">VLOOKUP($A178,'movie-row'!$A$2:$Z$101,_xlfn.XMATCH(D$31,'movie-row'!$A$1:$Z$1),0)</f>
        <v>4</v>
      </c>
      <c r="E178" s="18" cm="1">
        <f t="array" ref="E178">VLOOKUP($A178,'movie-row'!$A$2:$Z$101,_xlfn.XMATCH(E$31,'movie-row'!$A$1:$Z$1),0)</f>
        <v>5</v>
      </c>
      <c r="F178" s="27" cm="1">
        <f t="array" ref="F178">VLOOKUP($A178,'movie-row'!$A$2:$Z$101,_xlfn.XMATCH(F$31,'movie-row'!$A$1:$Z$1),0)</f>
        <v>1.5</v>
      </c>
      <c r="G178" s="18" cm="1">
        <f t="array" ref="G178">VLOOKUP($A178,'movie-row'!$A$2:$Z$101,_xlfn.XMATCH(G$31,'movie-row'!$A$1:$Z$1),0)</f>
        <v>0</v>
      </c>
      <c r="H178" s="18" cm="1">
        <f t="array" ref="H178">VLOOKUP($A178,'movie-row'!$A$2:$Z$101,_xlfn.XMATCH(H$31,'movie-row'!$A$1:$Z$1),0)</f>
        <v>0</v>
      </c>
      <c r="I178" s="18" cm="1">
        <f t="array" ref="I178">VLOOKUP($A178,'movie-row'!$A$2:$Z$101,_xlfn.XMATCH(I$31,'movie-row'!$A$1:$Z$1),0)</f>
        <v>0</v>
      </c>
      <c r="J178" s="18" cm="1">
        <f t="array" ref="J178">VLOOKUP($A178,'movie-row'!$A$2:$Z$101,_xlfn.XMATCH(J$31,'movie-row'!$A$1:$Z$1),0)</f>
        <v>4</v>
      </c>
      <c r="K178" s="18" cm="1">
        <f t="array" ref="K178">VLOOKUP($A178,'movie-row'!$A$2:$Z$101,_xlfn.XMATCH(K$31,'movie-row'!$A$1:$Z$1),0)</f>
        <v>0</v>
      </c>
      <c r="L178" s="18" cm="1">
        <f t="array" ref="L178">VLOOKUP($A178,'movie-row'!$A$2:$Z$101,_xlfn.XMATCH(L$31,'movie-row'!$A$1:$Z$1),0)</f>
        <v>0</v>
      </c>
      <c r="M178" s="18" cm="1">
        <f t="array" ref="M178">VLOOKUP($A178,'movie-row'!$A$2:$Z$101,_xlfn.XMATCH(M$31,'movie-row'!$A$1:$Z$1),0)</f>
        <v>0</v>
      </c>
      <c r="N178" s="18" cm="1">
        <f t="array" ref="N178">VLOOKUP($A178,'movie-row'!$A$2:$Z$101,_xlfn.XMATCH(N$31,'movie-row'!$A$1:$Z$1),0)</f>
        <v>0</v>
      </c>
      <c r="O178" s="27" cm="1">
        <f t="array" ref="O178">VLOOKUP($A178,'movie-row'!$A$2:$Z$101,_xlfn.XMATCH(O$31,'movie-row'!$A$1:$Z$1),0)</f>
        <v>4</v>
      </c>
      <c r="P178" s="18" cm="1">
        <f t="array" ref="P178">VLOOKUP($A178,'movie-row'!$A$2:$Z$101,_xlfn.XMATCH(P$31,'movie-row'!$A$1:$Z$1),0)</f>
        <v>0</v>
      </c>
      <c r="Q178" s="18" cm="1">
        <f t="array" ref="Q178">VLOOKUP($A178,'movie-row'!$A$2:$Z$101,_xlfn.XMATCH(Q$31,'movie-row'!$A$1:$Z$1),0)</f>
        <v>4</v>
      </c>
      <c r="R178" s="18" cm="1">
        <f t="array" ref="R178">VLOOKUP($A178,'movie-row'!$A$2:$Z$101,_xlfn.XMATCH(R$31,'movie-row'!$A$1:$Z$1),0)</f>
        <v>4</v>
      </c>
      <c r="S178" s="18" cm="1">
        <f t="array" ref="S178">VLOOKUP($A178,'movie-row'!$A$2:$Z$101,_xlfn.XMATCH(S$31,'movie-row'!$A$1:$Z$1),0)</f>
        <v>4</v>
      </c>
      <c r="T178" s="18" cm="1">
        <f t="array" ref="T178">VLOOKUP($A178,'movie-row'!$A$2:$Z$101,_xlfn.XMATCH(T$31,'movie-row'!$A$1:$Z$1),0)</f>
        <v>4</v>
      </c>
      <c r="U178" s="18" cm="1">
        <f t="array" ref="U178">VLOOKUP($A178,'movie-row'!$A$2:$Z$101,_xlfn.XMATCH(U$31,'movie-row'!$A$1:$Z$1),0)</f>
        <v>0</v>
      </c>
      <c r="V178" s="18" cm="1">
        <f t="array" ref="V178">VLOOKUP($A178,'movie-row'!$A$2:$Z$101,_xlfn.XMATCH(V$31,'movie-row'!$A$1:$Z$1),0)</f>
        <v>0</v>
      </c>
      <c r="W178" s="18" cm="1">
        <f t="array" ref="W178">VLOOKUP($A178,'movie-row'!$A$2:$Z$101,_xlfn.XMATCH(W$31,'movie-row'!$A$1:$Z$1),0)</f>
        <v>0</v>
      </c>
      <c r="X178" s="18" cm="1">
        <f t="array" ref="X178">VLOOKUP($A178,'movie-row'!$A$2:$Z$101,_xlfn.XMATCH(X$31,'movie-row'!$A$1:$Z$1),0)</f>
        <v>0</v>
      </c>
      <c r="Y178" s="18" cm="1">
        <f t="array" ref="Y178">VLOOKUP($A178,'movie-row'!$A$2:$Z$101,_xlfn.XMATCH(Y$31,'movie-row'!$A$1:$Z$1),0)</f>
        <v>1.5</v>
      </c>
      <c r="Z178" s="18" cm="1">
        <f t="array" ref="Z178">VLOOKUP($A178,'movie-row'!$A$2:$Z$101,_xlfn.XMATCH(Z$31,'movie-row'!$A$1:$Z$1),0)</f>
        <v>0</v>
      </c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</row>
    <row r="179" spans="1:52">
      <c r="A179" s="1" t="str">
        <f t="shared" si="26"/>
        <v>197: Braveheart (1995)</v>
      </c>
      <c r="B179" s="18" cm="1">
        <f t="array" ref="B179">VLOOKUP($A179,'movie-row'!$A$2:$Z$101,_xlfn.XMATCH(B$32,'movie-row'!$A$1:$Z$1),0)</f>
        <v>4</v>
      </c>
      <c r="C179" s="18" cm="1">
        <f t="array" ref="C179">VLOOKUP($A179,'movie-row'!$A$2:$Z$101,_xlfn.XMATCH(C$32,'movie-row'!$A$1:$Z$1),0)</f>
        <v>4</v>
      </c>
      <c r="D179" s="18" cm="1">
        <f t="array" ref="D179">VLOOKUP($A179,'movie-row'!$A$2:$Z$101,_xlfn.XMATCH(D$32,'movie-row'!$A$1:$Z$1),0)</f>
        <v>3.5</v>
      </c>
      <c r="E179" s="18" cm="1">
        <f t="array" ref="E179">VLOOKUP($A179,'movie-row'!$A$2:$Z$101,_xlfn.XMATCH(E$32,'movie-row'!$A$1:$Z$1),0)</f>
        <v>0</v>
      </c>
      <c r="F179" s="27" cm="1">
        <f t="array" ref="F179">VLOOKUP($A179,'movie-row'!$A$2:$Z$101,_xlfn.XMATCH(F$32,'movie-row'!$A$1:$Z$1),0)</f>
        <v>5</v>
      </c>
      <c r="G179" s="18" cm="1">
        <f t="array" ref="G179">VLOOKUP($A179,'movie-row'!$A$2:$Z$101,_xlfn.XMATCH(G$32,'movie-row'!$A$1:$Z$1),0)</f>
        <v>0</v>
      </c>
      <c r="H179" s="18" cm="1">
        <f t="array" ref="H179">VLOOKUP($A179,'movie-row'!$A$2:$Z$101,_xlfn.XMATCH(H$32,'movie-row'!$A$1:$Z$1),0)</f>
        <v>4</v>
      </c>
      <c r="I179" s="18" cm="1">
        <f t="array" ref="I179">VLOOKUP($A179,'movie-row'!$A$2:$Z$101,_xlfn.XMATCH(I$32,'movie-row'!$A$1:$Z$1),0)</f>
        <v>5</v>
      </c>
      <c r="J179" s="18" cm="1">
        <f t="array" ref="J179">VLOOKUP($A179,'movie-row'!$A$2:$Z$101,_xlfn.XMATCH(J$32,'movie-row'!$A$1:$Z$1),0)</f>
        <v>0</v>
      </c>
      <c r="K179" s="18" cm="1">
        <f t="array" ref="K179">VLOOKUP($A179,'movie-row'!$A$2:$Z$101,_xlfn.XMATCH(K$32,'movie-row'!$A$1:$Z$1),0)</f>
        <v>1</v>
      </c>
      <c r="L179" s="18" cm="1">
        <f t="array" ref="L179">VLOOKUP($A179,'movie-row'!$A$2:$Z$101,_xlfn.XMATCH(L$32,'movie-row'!$A$1:$Z$1),0)</f>
        <v>4</v>
      </c>
      <c r="M179" s="18" cm="1">
        <f t="array" ref="M179">VLOOKUP($A179,'movie-row'!$A$2:$Z$101,_xlfn.XMATCH(M$32,'movie-row'!$A$1:$Z$1),0)</f>
        <v>0</v>
      </c>
      <c r="N179" s="18" cm="1">
        <f t="array" ref="N179">VLOOKUP($A179,'movie-row'!$A$2:$Z$101,_xlfn.XMATCH(N$32,'movie-row'!$A$1:$Z$1),0)</f>
        <v>0</v>
      </c>
      <c r="O179" s="27" cm="1">
        <f t="array" ref="O179">VLOOKUP($A179,'movie-row'!$A$2:$Z$101,_xlfn.XMATCH(O$32,'movie-row'!$A$1:$Z$1),0)</f>
        <v>0</v>
      </c>
      <c r="P179" s="18" cm="1">
        <f t="array" ref="P179">VLOOKUP($A179,'movie-row'!$A$2:$Z$101,_xlfn.XMATCH(P$32,'movie-row'!$A$1:$Z$1),0)</f>
        <v>1.5</v>
      </c>
      <c r="Q179" s="18" cm="1">
        <f t="array" ref="Q179">VLOOKUP($A179,'movie-row'!$A$2:$Z$101,_xlfn.XMATCH(Q$32,'movie-row'!$A$1:$Z$1),0)</f>
        <v>2.5</v>
      </c>
      <c r="R179" s="18" cm="1">
        <f t="array" ref="R179">VLOOKUP($A179,'movie-row'!$A$2:$Z$101,_xlfn.XMATCH(R$32,'movie-row'!$A$1:$Z$1),0)</f>
        <v>4</v>
      </c>
      <c r="S179" s="18" cm="1">
        <f t="array" ref="S179">VLOOKUP($A179,'movie-row'!$A$2:$Z$101,_xlfn.XMATCH(S$32,'movie-row'!$A$1:$Z$1),0)</f>
        <v>0</v>
      </c>
      <c r="T179" s="18" cm="1">
        <f t="array" ref="T179">VLOOKUP($A179,'movie-row'!$A$2:$Z$101,_xlfn.XMATCH(T$32,'movie-row'!$A$1:$Z$1),0)</f>
        <v>2.5</v>
      </c>
      <c r="U179" s="18" cm="1">
        <f t="array" ref="U179">VLOOKUP($A179,'movie-row'!$A$2:$Z$101,_xlfn.XMATCH(U$32,'movie-row'!$A$1:$Z$1),0)</f>
        <v>4</v>
      </c>
      <c r="V179" s="18" cm="1">
        <f t="array" ref="V179">VLOOKUP($A179,'movie-row'!$A$2:$Z$101,_xlfn.XMATCH(V$32,'movie-row'!$A$1:$Z$1),0)</f>
        <v>5</v>
      </c>
      <c r="W179" s="18" cm="1">
        <f t="array" ref="W179">VLOOKUP($A179,'movie-row'!$A$2:$Z$101,_xlfn.XMATCH(W$32,'movie-row'!$A$1:$Z$1),0)</f>
        <v>4</v>
      </c>
      <c r="X179" s="18" cm="1">
        <f t="array" ref="X179">VLOOKUP($A179,'movie-row'!$A$2:$Z$101,_xlfn.XMATCH(X$32,'movie-row'!$A$1:$Z$1),0)</f>
        <v>0</v>
      </c>
      <c r="Y179" s="18" cm="1">
        <f t="array" ref="Y179">VLOOKUP($A179,'movie-row'!$A$2:$Z$101,_xlfn.XMATCH(Y$32,'movie-row'!$A$1:$Z$1),0)</f>
        <v>0</v>
      </c>
      <c r="Z179" s="18" cm="1">
        <f t="array" ref="Z179">VLOOKUP($A179,'movie-row'!$A$2:$Z$101,_xlfn.XMATCH(Z$32,'movie-row'!$A$1:$Z$1),0)</f>
        <v>0</v>
      </c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</row>
    <row r="180" spans="1:52">
      <c r="A180" s="1" t="str">
        <f t="shared" si="26"/>
        <v>197: Braveheart (1995)</v>
      </c>
      <c r="B180" s="18" cm="1">
        <f t="array" ref="B180">VLOOKUP($A180,'movie-row'!$A$2:$Z$101,_xlfn.XMATCH(B$33,'movie-row'!$A$1:$Z$1),0)</f>
        <v>0</v>
      </c>
      <c r="C180" s="18" cm="1">
        <f t="array" ref="C180">VLOOKUP($A180,'movie-row'!$A$2:$Z$101,_xlfn.XMATCH(C$33,'movie-row'!$A$1:$Z$1),0)</f>
        <v>4</v>
      </c>
      <c r="D180" s="18" cm="1">
        <f t="array" ref="D180">VLOOKUP($A180,'movie-row'!$A$2:$Z$101,_xlfn.XMATCH(D$33,'movie-row'!$A$1:$Z$1),0)</f>
        <v>4</v>
      </c>
      <c r="E180" s="18" cm="1">
        <f t="array" ref="E180">VLOOKUP($A180,'movie-row'!$A$2:$Z$101,_xlfn.XMATCH(E$33,'movie-row'!$A$1:$Z$1),0)</f>
        <v>0</v>
      </c>
      <c r="F180" s="27" cm="1">
        <f t="array" ref="F180">VLOOKUP($A180,'movie-row'!$A$2:$Z$101,_xlfn.XMATCH(F$33,'movie-row'!$A$1:$Z$1),0)</f>
        <v>5</v>
      </c>
      <c r="G180" s="18" cm="1">
        <f t="array" ref="G180">VLOOKUP($A180,'movie-row'!$A$2:$Z$101,_xlfn.XMATCH(G$33,'movie-row'!$A$1:$Z$1),0)</f>
        <v>4</v>
      </c>
      <c r="H180" s="18" cm="1">
        <f t="array" ref="H180">VLOOKUP($A180,'movie-row'!$A$2:$Z$101,_xlfn.XMATCH(H$33,'movie-row'!$A$1:$Z$1),0)</f>
        <v>2.5</v>
      </c>
      <c r="I180" s="18" cm="1">
        <f t="array" ref="I180">VLOOKUP($A180,'movie-row'!$A$2:$Z$101,_xlfn.XMATCH(I$33,'movie-row'!$A$1:$Z$1),0)</f>
        <v>0</v>
      </c>
      <c r="J180" s="18" cm="1">
        <f t="array" ref="J180">VLOOKUP($A180,'movie-row'!$A$2:$Z$101,_xlfn.XMATCH(J$33,'movie-row'!$A$1:$Z$1),0)</f>
        <v>4</v>
      </c>
      <c r="K180" s="18" cm="1">
        <f t="array" ref="K180">VLOOKUP($A180,'movie-row'!$A$2:$Z$101,_xlfn.XMATCH(K$33,'movie-row'!$A$1:$Z$1),0)</f>
        <v>4</v>
      </c>
      <c r="L180" s="18" cm="1">
        <f t="array" ref="L180">VLOOKUP($A180,'movie-row'!$A$2:$Z$101,_xlfn.XMATCH(L$33,'movie-row'!$A$1:$Z$1),0)</f>
        <v>4</v>
      </c>
      <c r="M180" s="18" cm="1">
        <f t="array" ref="M180">VLOOKUP($A180,'movie-row'!$A$2:$Z$101,_xlfn.XMATCH(M$33,'movie-row'!$A$1:$Z$1),0)</f>
        <v>4</v>
      </c>
      <c r="N180" s="18" cm="1">
        <f t="array" ref="N180">VLOOKUP($A180,'movie-row'!$A$2:$Z$101,_xlfn.XMATCH(N$33,'movie-row'!$A$1:$Z$1),0)</f>
        <v>2.5</v>
      </c>
      <c r="O180" s="27" cm="1">
        <f t="array" ref="O180">VLOOKUP($A180,'movie-row'!$A$2:$Z$101,_xlfn.XMATCH(O$33,'movie-row'!$A$1:$Z$1),0)</f>
        <v>4</v>
      </c>
      <c r="P180" s="18" cm="1">
        <f t="array" ref="P180">VLOOKUP($A180,'movie-row'!$A$2:$Z$101,_xlfn.XMATCH(P$33,'movie-row'!$A$1:$Z$1),0)</f>
        <v>3</v>
      </c>
      <c r="Q180" s="18" cm="1">
        <f t="array" ref="Q180">VLOOKUP($A180,'movie-row'!$A$2:$Z$101,_xlfn.XMATCH(Q$33,'movie-row'!$A$1:$Z$1),0)</f>
        <v>0</v>
      </c>
      <c r="R180" s="18" cm="1">
        <f t="array" ref="R180">VLOOKUP($A180,'movie-row'!$A$2:$Z$101,_xlfn.XMATCH(R$33,'movie-row'!$A$1:$Z$1),0)</f>
        <v>5</v>
      </c>
      <c r="S180" s="18" cm="1">
        <f t="array" ref="S180">VLOOKUP($A180,'movie-row'!$A$2:$Z$101,_xlfn.XMATCH(S$33,'movie-row'!$A$1:$Z$1),0)</f>
        <v>0</v>
      </c>
      <c r="T180" s="18" cm="1">
        <f t="array" ref="T180">VLOOKUP($A180,'movie-row'!$A$2:$Z$101,_xlfn.XMATCH(T$33,'movie-row'!$A$1:$Z$1),0)</f>
        <v>1.5</v>
      </c>
      <c r="U180" s="18" cm="1">
        <f t="array" ref="U180">VLOOKUP($A180,'movie-row'!$A$2:$Z$101,_xlfn.XMATCH(U$33,'movie-row'!$A$1:$Z$1),0)</f>
        <v>4</v>
      </c>
      <c r="V180" s="18" cm="1">
        <f t="array" ref="V180">VLOOKUP($A180,'movie-row'!$A$2:$Z$101,_xlfn.XMATCH(V$33,'movie-row'!$A$1:$Z$1),0)</f>
        <v>2.5</v>
      </c>
      <c r="W180" s="18" cm="1">
        <f t="array" ref="W180">VLOOKUP($A180,'movie-row'!$A$2:$Z$101,_xlfn.XMATCH(W$33,'movie-row'!$A$1:$Z$1),0)</f>
        <v>4</v>
      </c>
      <c r="X180" s="18" cm="1">
        <f t="array" ref="X180">VLOOKUP($A180,'movie-row'!$A$2:$Z$101,_xlfn.XMATCH(X$33,'movie-row'!$A$1:$Z$1),0)</f>
        <v>4.5</v>
      </c>
      <c r="Y180" s="18" cm="1">
        <f t="array" ref="Y180">VLOOKUP($A180,'movie-row'!$A$2:$Z$101,_xlfn.XMATCH(Y$33,'movie-row'!$A$1:$Z$1),0)</f>
        <v>3.5</v>
      </c>
      <c r="Z180" s="18" cm="1">
        <f t="array" ref="Z180">VLOOKUP($A180,'movie-row'!$A$2:$Z$101,_xlfn.XMATCH(Z$33,'movie-row'!$A$1:$Z$1),0)</f>
        <v>4</v>
      </c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</row>
    <row r="181" spans="1:52">
      <c r="A181" s="21" t="s">
        <v>27</v>
      </c>
      <c r="B181" s="18" cm="1">
        <f t="array" ref="B181">VLOOKUP($A181,'movie-row'!$A$2:$Z$101,_xlfn.XMATCH(B$29,'movie-row'!$A$1:$Z$1),0)</f>
        <v>0</v>
      </c>
      <c r="C181" s="18" cm="1">
        <f t="array" ref="C181">VLOOKUP($A181,'movie-row'!$A$2:$Z$101,_xlfn.XMATCH(C$29,'movie-row'!$A$1:$Z$1),0)</f>
        <v>5</v>
      </c>
      <c r="D181" s="18" cm="1">
        <f t="array" ref="D181">VLOOKUP($A181,'movie-row'!$A$2:$Z$101,_xlfn.XMATCH(D$29,'movie-row'!$A$1:$Z$1),0)</f>
        <v>5</v>
      </c>
      <c r="E181" s="18" cm="1">
        <f t="array" ref="E181">VLOOKUP($A181,'movie-row'!$A$2:$Z$101,_xlfn.XMATCH(E$29,'movie-row'!$A$1:$Z$1),0)</f>
        <v>0</v>
      </c>
      <c r="F181" s="27" cm="1">
        <f t="array" ref="F181">VLOOKUP($A181,'movie-row'!$A$2:$Z$101,_xlfn.XMATCH(F$29,'movie-row'!$A$1:$Z$1),0)</f>
        <v>0</v>
      </c>
      <c r="G181" s="18" cm="1">
        <f t="array" ref="G181">VLOOKUP($A181,'movie-row'!$A$2:$Z$101,_xlfn.XMATCH(G$29,'movie-row'!$A$1:$Z$1),0)</f>
        <v>5</v>
      </c>
      <c r="H181" s="18" cm="1">
        <f t="array" ref="H181">VLOOKUP($A181,'movie-row'!$A$2:$Z$101,_xlfn.XMATCH(H$29,'movie-row'!$A$1:$Z$1),0)</f>
        <v>0</v>
      </c>
      <c r="I181" s="18" cm="1">
        <f t="array" ref="I181">VLOOKUP($A181,'movie-row'!$A$2:$Z$101,_xlfn.XMATCH(I$29,'movie-row'!$A$1:$Z$1),0)</f>
        <v>0</v>
      </c>
      <c r="J181" s="18" cm="1">
        <f t="array" ref="J181">VLOOKUP($A181,'movie-row'!$A$2:$Z$101,_xlfn.XMATCH(J$29,'movie-row'!$A$1:$Z$1),0)</f>
        <v>5</v>
      </c>
      <c r="K181" s="18" cm="1">
        <f t="array" ref="K181">VLOOKUP($A181,'movie-row'!$A$2:$Z$101,_xlfn.XMATCH(K$29,'movie-row'!$A$1:$Z$1),0)</f>
        <v>5</v>
      </c>
      <c r="L181" s="18" cm="1">
        <f t="array" ref="L181">VLOOKUP($A181,'movie-row'!$A$2:$Z$101,_xlfn.XMATCH(L$29,'movie-row'!$A$1:$Z$1),0)</f>
        <v>4.5</v>
      </c>
      <c r="M181" s="18" cm="1">
        <f t="array" ref="M181">VLOOKUP($A181,'movie-row'!$A$2:$Z$101,_xlfn.XMATCH(M$29,'movie-row'!$A$1:$Z$1),0)</f>
        <v>5</v>
      </c>
      <c r="N181" s="18" cm="1">
        <f t="array" ref="N181">VLOOKUP($A181,'movie-row'!$A$2:$Z$101,_xlfn.XMATCH(N$29,'movie-row'!$A$1:$Z$1),0)</f>
        <v>5</v>
      </c>
      <c r="O181" s="27" cm="1">
        <f t="array" ref="O181">VLOOKUP($A181,'movie-row'!$A$2:$Z$101,_xlfn.XMATCH(O$29,'movie-row'!$A$1:$Z$1),0)</f>
        <v>5</v>
      </c>
      <c r="P181" s="18" cm="1">
        <f t="array" ref="P181">VLOOKUP($A181,'movie-row'!$A$2:$Z$101,_xlfn.XMATCH(P$29,'movie-row'!$A$1:$Z$1),0)</f>
        <v>5</v>
      </c>
      <c r="Q181" s="18" cm="1">
        <f t="array" ref="Q181">VLOOKUP($A181,'movie-row'!$A$2:$Z$101,_xlfn.XMATCH(Q$29,'movie-row'!$A$1:$Z$1),0)</f>
        <v>5</v>
      </c>
      <c r="R181" s="18" cm="1">
        <f t="array" ref="R181">VLOOKUP($A181,'movie-row'!$A$2:$Z$101,_xlfn.XMATCH(R$29,'movie-row'!$A$1:$Z$1),0)</f>
        <v>0</v>
      </c>
      <c r="S181" s="18" cm="1">
        <f t="array" ref="S181">VLOOKUP($A181,'movie-row'!$A$2:$Z$101,_xlfn.XMATCH(S$29,'movie-row'!$A$1:$Z$1),0)</f>
        <v>3</v>
      </c>
      <c r="T181" s="18" cm="1">
        <f t="array" ref="T181">VLOOKUP($A181,'movie-row'!$A$2:$Z$101,_xlfn.XMATCH(T$29,'movie-row'!$A$1:$Z$1),0)</f>
        <v>0</v>
      </c>
      <c r="U181" s="18" cm="1">
        <f t="array" ref="U181">VLOOKUP($A181,'movie-row'!$A$2:$Z$101,_xlfn.XMATCH(U$29,'movie-row'!$A$1:$Z$1),0)</f>
        <v>5</v>
      </c>
      <c r="V181" s="18" cm="1">
        <f t="array" ref="V181">VLOOKUP($A181,'movie-row'!$A$2:$Z$101,_xlfn.XMATCH(V$29,'movie-row'!$A$1:$Z$1),0)</f>
        <v>0</v>
      </c>
      <c r="W181" s="18" cm="1">
        <f t="array" ref="W181">VLOOKUP($A181,'movie-row'!$A$2:$Z$101,_xlfn.XMATCH(W$29,'movie-row'!$A$1:$Z$1),0)</f>
        <v>5</v>
      </c>
      <c r="X181" s="18" cm="1">
        <f t="array" ref="X181">VLOOKUP($A181,'movie-row'!$A$2:$Z$101,_xlfn.XMATCH(X$29,'movie-row'!$A$1:$Z$1),0)</f>
        <v>5</v>
      </c>
      <c r="Y181" s="18" cm="1">
        <f t="array" ref="Y181">VLOOKUP($A181,'movie-row'!$A$2:$Z$101,_xlfn.XMATCH(Y$29,'movie-row'!$A$1:$Z$1),0)</f>
        <v>0</v>
      </c>
      <c r="Z181" s="18" cm="1">
        <f t="array" ref="Z181">VLOOKUP($A181,'movie-row'!$A$2:$Z$101,_xlfn.XMATCH(Z$29,'movie-row'!$A$1:$Z$1),0)</f>
        <v>5</v>
      </c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</row>
    <row r="182" spans="1:52">
      <c r="A182" s="1" t="str">
        <f t="shared" ref="A182:A185" si="27">A181</f>
        <v>238: The Godfather (1972)</v>
      </c>
      <c r="B182" s="18" cm="1">
        <f t="array" ref="B182">VLOOKUP($A182,'movie-row'!$A$2:$Z$101,_xlfn.XMATCH(B$30,'movie-row'!$A$1:$Z$1),0)</f>
        <v>0</v>
      </c>
      <c r="C182" s="18" cm="1">
        <f t="array" ref="C182">VLOOKUP($A182,'movie-row'!$A$2:$Z$101,_xlfn.XMATCH(C$30,'movie-row'!$A$1:$Z$1),0)</f>
        <v>5</v>
      </c>
      <c r="D182" s="18" cm="1">
        <f t="array" ref="D182">VLOOKUP($A182,'movie-row'!$A$2:$Z$101,_xlfn.XMATCH(D$30,'movie-row'!$A$1:$Z$1),0)</f>
        <v>0</v>
      </c>
      <c r="E182" s="18" cm="1">
        <f t="array" ref="E182">VLOOKUP($A182,'movie-row'!$A$2:$Z$101,_xlfn.XMATCH(E$30,'movie-row'!$A$1:$Z$1),0)</f>
        <v>5</v>
      </c>
      <c r="F182" s="27" cm="1">
        <f t="array" ref="F182">VLOOKUP($A182,'movie-row'!$A$2:$Z$101,_xlfn.XMATCH(F$30,'movie-row'!$A$1:$Z$1),0)</f>
        <v>5</v>
      </c>
      <c r="G182" s="18" cm="1">
        <f t="array" ref="G182">VLOOKUP($A182,'movie-row'!$A$2:$Z$101,_xlfn.XMATCH(G$30,'movie-row'!$A$1:$Z$1),0)</f>
        <v>0</v>
      </c>
      <c r="H182" s="18" cm="1">
        <f t="array" ref="H182">VLOOKUP($A182,'movie-row'!$A$2:$Z$101,_xlfn.XMATCH(H$30,'movie-row'!$A$1:$Z$1),0)</f>
        <v>3</v>
      </c>
      <c r="I182" s="18" cm="1">
        <f t="array" ref="I182">VLOOKUP($A182,'movie-row'!$A$2:$Z$101,_xlfn.XMATCH(I$30,'movie-row'!$A$1:$Z$1),0)</f>
        <v>5</v>
      </c>
      <c r="J182" s="18" cm="1">
        <f t="array" ref="J182">VLOOKUP($A182,'movie-row'!$A$2:$Z$101,_xlfn.XMATCH(J$30,'movie-row'!$A$1:$Z$1),0)</f>
        <v>5</v>
      </c>
      <c r="K182" s="18" cm="1">
        <f t="array" ref="K182">VLOOKUP($A182,'movie-row'!$A$2:$Z$101,_xlfn.XMATCH(K$30,'movie-row'!$A$1:$Z$1),0)</f>
        <v>0</v>
      </c>
      <c r="L182" s="18" cm="1">
        <f t="array" ref="L182">VLOOKUP($A182,'movie-row'!$A$2:$Z$101,_xlfn.XMATCH(L$30,'movie-row'!$A$1:$Z$1),0)</f>
        <v>0</v>
      </c>
      <c r="M182" s="18" cm="1">
        <f t="array" ref="M182">VLOOKUP($A182,'movie-row'!$A$2:$Z$101,_xlfn.XMATCH(M$30,'movie-row'!$A$1:$Z$1),0)</f>
        <v>5</v>
      </c>
      <c r="N182" s="18" cm="1">
        <f t="array" ref="N182">VLOOKUP($A182,'movie-row'!$A$2:$Z$101,_xlfn.XMATCH(N$30,'movie-row'!$A$1:$Z$1),0)</f>
        <v>3</v>
      </c>
      <c r="O182" s="27" cm="1">
        <f t="array" ref="O182">VLOOKUP($A182,'movie-row'!$A$2:$Z$101,_xlfn.XMATCH(O$30,'movie-row'!$A$1:$Z$1),0)</f>
        <v>5</v>
      </c>
      <c r="P182" s="18" cm="1">
        <f t="array" ref="P182">VLOOKUP($A182,'movie-row'!$A$2:$Z$101,_xlfn.XMATCH(P$30,'movie-row'!$A$1:$Z$1),0)</f>
        <v>0</v>
      </c>
      <c r="Q182" s="18" cm="1">
        <f t="array" ref="Q182">VLOOKUP($A182,'movie-row'!$A$2:$Z$101,_xlfn.XMATCH(Q$30,'movie-row'!$A$1:$Z$1),0)</f>
        <v>5</v>
      </c>
      <c r="R182" s="18" cm="1">
        <f t="array" ref="R182">VLOOKUP($A182,'movie-row'!$A$2:$Z$101,_xlfn.XMATCH(R$30,'movie-row'!$A$1:$Z$1),0)</f>
        <v>0</v>
      </c>
      <c r="S182" s="18" cm="1">
        <f t="array" ref="S182">VLOOKUP($A182,'movie-row'!$A$2:$Z$101,_xlfn.XMATCH(S$30,'movie-row'!$A$1:$Z$1),0)</f>
        <v>5</v>
      </c>
      <c r="T182" s="18" cm="1">
        <f t="array" ref="T182">VLOOKUP($A182,'movie-row'!$A$2:$Z$101,_xlfn.XMATCH(T$30,'movie-row'!$A$1:$Z$1),0)</f>
        <v>5</v>
      </c>
      <c r="U182" s="18" cm="1">
        <f t="array" ref="U182">VLOOKUP($A182,'movie-row'!$A$2:$Z$101,_xlfn.XMATCH(U$30,'movie-row'!$A$1:$Z$1),0)</f>
        <v>3</v>
      </c>
      <c r="V182" s="18" cm="1">
        <f t="array" ref="V182">VLOOKUP($A182,'movie-row'!$A$2:$Z$101,_xlfn.XMATCH(V$30,'movie-row'!$A$1:$Z$1),0)</f>
        <v>5</v>
      </c>
      <c r="W182" s="18" cm="1">
        <f t="array" ref="W182">VLOOKUP($A182,'movie-row'!$A$2:$Z$101,_xlfn.XMATCH(W$30,'movie-row'!$A$1:$Z$1),0)</f>
        <v>4</v>
      </c>
      <c r="X182" s="18" cm="1">
        <f t="array" ref="X182">VLOOKUP($A182,'movie-row'!$A$2:$Z$101,_xlfn.XMATCH(X$30,'movie-row'!$A$1:$Z$1),0)</f>
        <v>5</v>
      </c>
      <c r="Y182" s="18" cm="1">
        <f t="array" ref="Y182">VLOOKUP($A182,'movie-row'!$A$2:$Z$101,_xlfn.XMATCH(Y$30,'movie-row'!$A$1:$Z$1),0)</f>
        <v>5</v>
      </c>
      <c r="Z182" s="18" cm="1">
        <f t="array" ref="Z182">VLOOKUP($A182,'movie-row'!$A$2:$Z$101,_xlfn.XMATCH(Z$30,'movie-row'!$A$1:$Z$1),0)</f>
        <v>5</v>
      </c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</row>
    <row r="183" spans="1:52">
      <c r="A183" s="1" t="str">
        <f t="shared" si="27"/>
        <v>238: The Godfather (1972)</v>
      </c>
      <c r="B183" s="18" cm="1">
        <f t="array" ref="B183">VLOOKUP($A183,'movie-row'!$A$2:$Z$101,_xlfn.XMATCH(B$31,'movie-row'!$A$1:$Z$1),0)</f>
        <v>0</v>
      </c>
      <c r="C183" s="18" cm="1">
        <f t="array" ref="C183">VLOOKUP($A183,'movie-row'!$A$2:$Z$101,_xlfn.XMATCH(C$31,'movie-row'!$A$1:$Z$1),0)</f>
        <v>0</v>
      </c>
      <c r="D183" s="18" cm="1">
        <f t="array" ref="D183">VLOOKUP($A183,'movie-row'!$A$2:$Z$101,_xlfn.XMATCH(D$31,'movie-row'!$A$1:$Z$1),0)</f>
        <v>5</v>
      </c>
      <c r="E183" s="18" cm="1">
        <f t="array" ref="E183">VLOOKUP($A183,'movie-row'!$A$2:$Z$101,_xlfn.XMATCH(E$31,'movie-row'!$A$1:$Z$1),0)</f>
        <v>4</v>
      </c>
      <c r="F183" s="27" cm="1">
        <f t="array" ref="F183">VLOOKUP($A183,'movie-row'!$A$2:$Z$101,_xlfn.XMATCH(F$31,'movie-row'!$A$1:$Z$1),0)</f>
        <v>3</v>
      </c>
      <c r="G183" s="18" cm="1">
        <f t="array" ref="G183">VLOOKUP($A183,'movie-row'!$A$2:$Z$101,_xlfn.XMATCH(G$31,'movie-row'!$A$1:$Z$1),0)</f>
        <v>0</v>
      </c>
      <c r="H183" s="18" cm="1">
        <f t="array" ref="H183">VLOOKUP($A183,'movie-row'!$A$2:$Z$101,_xlfn.XMATCH(H$31,'movie-row'!$A$1:$Z$1),0)</f>
        <v>0</v>
      </c>
      <c r="I183" s="18" cm="1">
        <f t="array" ref="I183">VLOOKUP($A183,'movie-row'!$A$2:$Z$101,_xlfn.XMATCH(I$31,'movie-row'!$A$1:$Z$1),0)</f>
        <v>3</v>
      </c>
      <c r="J183" s="18" cm="1">
        <f t="array" ref="J183">VLOOKUP($A183,'movie-row'!$A$2:$Z$101,_xlfn.XMATCH(J$31,'movie-row'!$A$1:$Z$1),0)</f>
        <v>5</v>
      </c>
      <c r="K183" s="18" cm="1">
        <f t="array" ref="K183">VLOOKUP($A183,'movie-row'!$A$2:$Z$101,_xlfn.XMATCH(K$31,'movie-row'!$A$1:$Z$1),0)</f>
        <v>5</v>
      </c>
      <c r="L183" s="18" cm="1">
        <f t="array" ref="L183">VLOOKUP($A183,'movie-row'!$A$2:$Z$101,_xlfn.XMATCH(L$31,'movie-row'!$A$1:$Z$1),0)</f>
        <v>5</v>
      </c>
      <c r="M183" s="18" cm="1">
        <f t="array" ref="M183">VLOOKUP($A183,'movie-row'!$A$2:$Z$101,_xlfn.XMATCH(M$31,'movie-row'!$A$1:$Z$1),0)</f>
        <v>0</v>
      </c>
      <c r="N183" s="18" cm="1">
        <f t="array" ref="N183">VLOOKUP($A183,'movie-row'!$A$2:$Z$101,_xlfn.XMATCH(N$31,'movie-row'!$A$1:$Z$1),0)</f>
        <v>5</v>
      </c>
      <c r="O183" s="27" cm="1">
        <f t="array" ref="O183">VLOOKUP($A183,'movie-row'!$A$2:$Z$101,_xlfn.XMATCH(O$31,'movie-row'!$A$1:$Z$1),0)</f>
        <v>5</v>
      </c>
      <c r="P183" s="18" cm="1">
        <f t="array" ref="P183">VLOOKUP($A183,'movie-row'!$A$2:$Z$101,_xlfn.XMATCH(P$31,'movie-row'!$A$1:$Z$1),0)</f>
        <v>5</v>
      </c>
      <c r="Q183" s="18" cm="1">
        <f t="array" ref="Q183">VLOOKUP($A183,'movie-row'!$A$2:$Z$101,_xlfn.XMATCH(Q$31,'movie-row'!$A$1:$Z$1),0)</f>
        <v>4.5</v>
      </c>
      <c r="R183" s="18" cm="1">
        <f t="array" ref="R183">VLOOKUP($A183,'movie-row'!$A$2:$Z$101,_xlfn.XMATCH(R$31,'movie-row'!$A$1:$Z$1),0)</f>
        <v>5</v>
      </c>
      <c r="S183" s="18" cm="1">
        <f t="array" ref="S183">VLOOKUP($A183,'movie-row'!$A$2:$Z$101,_xlfn.XMATCH(S$31,'movie-row'!$A$1:$Z$1),0)</f>
        <v>5</v>
      </c>
      <c r="T183" s="18" cm="1">
        <f t="array" ref="T183">VLOOKUP($A183,'movie-row'!$A$2:$Z$101,_xlfn.XMATCH(T$31,'movie-row'!$A$1:$Z$1),0)</f>
        <v>5</v>
      </c>
      <c r="U183" s="18" cm="1">
        <f t="array" ref="U183">VLOOKUP($A183,'movie-row'!$A$2:$Z$101,_xlfn.XMATCH(U$31,'movie-row'!$A$1:$Z$1),0)</f>
        <v>0</v>
      </c>
      <c r="V183" s="18" cm="1">
        <f t="array" ref="V183">VLOOKUP($A183,'movie-row'!$A$2:$Z$101,_xlfn.XMATCH(V$31,'movie-row'!$A$1:$Z$1),0)</f>
        <v>0</v>
      </c>
      <c r="W183" s="18" cm="1">
        <f t="array" ref="W183">VLOOKUP($A183,'movie-row'!$A$2:$Z$101,_xlfn.XMATCH(W$31,'movie-row'!$A$1:$Z$1),0)</f>
        <v>5</v>
      </c>
      <c r="X183" s="18" cm="1">
        <f t="array" ref="X183">VLOOKUP($A183,'movie-row'!$A$2:$Z$101,_xlfn.XMATCH(X$31,'movie-row'!$A$1:$Z$1),0)</f>
        <v>0</v>
      </c>
      <c r="Y183" s="18" cm="1">
        <f t="array" ref="Y183">VLOOKUP($A183,'movie-row'!$A$2:$Z$101,_xlfn.XMATCH(Y$31,'movie-row'!$A$1:$Z$1),0)</f>
        <v>3</v>
      </c>
      <c r="Z183" s="18" cm="1">
        <f t="array" ref="Z183">VLOOKUP($A183,'movie-row'!$A$2:$Z$101,_xlfn.XMATCH(Z$31,'movie-row'!$A$1:$Z$1),0)</f>
        <v>3</v>
      </c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</row>
    <row r="184" spans="1:52">
      <c r="A184" s="1" t="str">
        <f t="shared" si="27"/>
        <v>238: The Godfather (1972)</v>
      </c>
      <c r="B184" s="18" cm="1">
        <f t="array" ref="B184">VLOOKUP($A184,'movie-row'!$A$2:$Z$101,_xlfn.XMATCH(B$32,'movie-row'!$A$1:$Z$1),0)</f>
        <v>5</v>
      </c>
      <c r="C184" s="18" cm="1">
        <f t="array" ref="C184">VLOOKUP($A184,'movie-row'!$A$2:$Z$101,_xlfn.XMATCH(C$32,'movie-row'!$A$1:$Z$1),0)</f>
        <v>4</v>
      </c>
      <c r="D184" s="18" cm="1">
        <f t="array" ref="D184">VLOOKUP($A184,'movie-row'!$A$2:$Z$101,_xlfn.XMATCH(D$32,'movie-row'!$A$1:$Z$1),0)</f>
        <v>5</v>
      </c>
      <c r="E184" s="18" cm="1">
        <f t="array" ref="E184">VLOOKUP($A184,'movie-row'!$A$2:$Z$101,_xlfn.XMATCH(E$32,'movie-row'!$A$1:$Z$1),0)</f>
        <v>5</v>
      </c>
      <c r="F184" s="27" cm="1">
        <f t="array" ref="F184">VLOOKUP($A184,'movie-row'!$A$2:$Z$101,_xlfn.XMATCH(F$32,'movie-row'!$A$1:$Z$1),0)</f>
        <v>4</v>
      </c>
      <c r="G184" s="18" cm="1">
        <f t="array" ref="G184">VLOOKUP($A184,'movie-row'!$A$2:$Z$101,_xlfn.XMATCH(G$32,'movie-row'!$A$1:$Z$1),0)</f>
        <v>0</v>
      </c>
      <c r="H184" s="18" cm="1">
        <f t="array" ref="H184">VLOOKUP($A184,'movie-row'!$A$2:$Z$101,_xlfn.XMATCH(H$32,'movie-row'!$A$1:$Z$1),0)</f>
        <v>4</v>
      </c>
      <c r="I184" s="18" cm="1">
        <f t="array" ref="I184">VLOOKUP($A184,'movie-row'!$A$2:$Z$101,_xlfn.XMATCH(I$32,'movie-row'!$A$1:$Z$1),0)</f>
        <v>5</v>
      </c>
      <c r="J184" s="18" cm="1">
        <f t="array" ref="J184">VLOOKUP($A184,'movie-row'!$A$2:$Z$101,_xlfn.XMATCH(J$32,'movie-row'!$A$1:$Z$1),0)</f>
        <v>0</v>
      </c>
      <c r="K184" s="18" cm="1">
        <f t="array" ref="K184">VLOOKUP($A184,'movie-row'!$A$2:$Z$101,_xlfn.XMATCH(K$32,'movie-row'!$A$1:$Z$1),0)</f>
        <v>4</v>
      </c>
      <c r="L184" s="18" cm="1">
        <f t="array" ref="L184">VLOOKUP($A184,'movie-row'!$A$2:$Z$101,_xlfn.XMATCH(L$32,'movie-row'!$A$1:$Z$1),0)</f>
        <v>5</v>
      </c>
      <c r="M184" s="18" cm="1">
        <f t="array" ref="M184">VLOOKUP($A184,'movie-row'!$A$2:$Z$101,_xlfn.XMATCH(M$32,'movie-row'!$A$1:$Z$1),0)</f>
        <v>5</v>
      </c>
      <c r="N184" s="18" cm="1">
        <f t="array" ref="N184">VLOOKUP($A184,'movie-row'!$A$2:$Z$101,_xlfn.XMATCH(N$32,'movie-row'!$A$1:$Z$1),0)</f>
        <v>0</v>
      </c>
      <c r="O184" s="27" cm="1">
        <f t="array" ref="O184">VLOOKUP($A184,'movie-row'!$A$2:$Z$101,_xlfn.XMATCH(O$32,'movie-row'!$A$1:$Z$1),0)</f>
        <v>0</v>
      </c>
      <c r="P184" s="18" cm="1">
        <f t="array" ref="P184">VLOOKUP($A184,'movie-row'!$A$2:$Z$101,_xlfn.XMATCH(P$32,'movie-row'!$A$1:$Z$1),0)</f>
        <v>3</v>
      </c>
      <c r="Q184" s="18" cm="1">
        <f t="array" ref="Q184">VLOOKUP($A184,'movie-row'!$A$2:$Z$101,_xlfn.XMATCH(Q$32,'movie-row'!$A$1:$Z$1),0)</f>
        <v>5</v>
      </c>
      <c r="R184" s="18" cm="1">
        <f t="array" ref="R184">VLOOKUP($A184,'movie-row'!$A$2:$Z$101,_xlfn.XMATCH(R$32,'movie-row'!$A$1:$Z$1),0)</f>
        <v>5</v>
      </c>
      <c r="S184" s="18" cm="1">
        <f t="array" ref="S184">VLOOKUP($A184,'movie-row'!$A$2:$Z$101,_xlfn.XMATCH(S$32,'movie-row'!$A$1:$Z$1),0)</f>
        <v>5</v>
      </c>
      <c r="T184" s="18" cm="1">
        <f t="array" ref="T184">VLOOKUP($A184,'movie-row'!$A$2:$Z$101,_xlfn.XMATCH(T$32,'movie-row'!$A$1:$Z$1),0)</f>
        <v>5</v>
      </c>
      <c r="U184" s="18" cm="1">
        <f t="array" ref="U184">VLOOKUP($A184,'movie-row'!$A$2:$Z$101,_xlfn.XMATCH(U$32,'movie-row'!$A$1:$Z$1),0)</f>
        <v>5</v>
      </c>
      <c r="V184" s="18" cm="1">
        <f t="array" ref="V184">VLOOKUP($A184,'movie-row'!$A$2:$Z$101,_xlfn.XMATCH(V$32,'movie-row'!$A$1:$Z$1),0)</f>
        <v>4</v>
      </c>
      <c r="W184" s="18" cm="1">
        <f t="array" ref="W184">VLOOKUP($A184,'movie-row'!$A$2:$Z$101,_xlfn.XMATCH(W$32,'movie-row'!$A$1:$Z$1),0)</f>
        <v>4</v>
      </c>
      <c r="X184" s="18" cm="1">
        <f t="array" ref="X184">VLOOKUP($A184,'movie-row'!$A$2:$Z$101,_xlfn.XMATCH(X$32,'movie-row'!$A$1:$Z$1),0)</f>
        <v>0</v>
      </c>
      <c r="Y184" s="18" cm="1">
        <f t="array" ref="Y184">VLOOKUP($A184,'movie-row'!$A$2:$Z$101,_xlfn.XMATCH(Y$32,'movie-row'!$A$1:$Z$1),0)</f>
        <v>3</v>
      </c>
      <c r="Z184" s="18" cm="1">
        <f t="array" ref="Z184">VLOOKUP($A184,'movie-row'!$A$2:$Z$101,_xlfn.XMATCH(Z$32,'movie-row'!$A$1:$Z$1),0)</f>
        <v>0</v>
      </c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</row>
    <row r="185" spans="1:52">
      <c r="A185" s="1" t="str">
        <f t="shared" si="27"/>
        <v>238: The Godfather (1972)</v>
      </c>
      <c r="B185" s="18" cm="1">
        <f t="array" ref="B185">VLOOKUP($A185,'movie-row'!$A$2:$Z$101,_xlfn.XMATCH(B$33,'movie-row'!$A$1:$Z$1),0)</f>
        <v>5</v>
      </c>
      <c r="C185" s="18" cm="1">
        <f t="array" ref="C185">VLOOKUP($A185,'movie-row'!$A$2:$Z$101,_xlfn.XMATCH(C$33,'movie-row'!$A$1:$Z$1),0)</f>
        <v>5</v>
      </c>
      <c r="D185" s="18" cm="1">
        <f t="array" ref="D185">VLOOKUP($A185,'movie-row'!$A$2:$Z$101,_xlfn.XMATCH(D$33,'movie-row'!$A$1:$Z$1),0)</f>
        <v>4.5</v>
      </c>
      <c r="E185" s="18" cm="1">
        <f t="array" ref="E185">VLOOKUP($A185,'movie-row'!$A$2:$Z$101,_xlfn.XMATCH(E$33,'movie-row'!$A$1:$Z$1),0)</f>
        <v>0</v>
      </c>
      <c r="F185" s="27" cm="1">
        <f t="array" ref="F185">VLOOKUP($A185,'movie-row'!$A$2:$Z$101,_xlfn.XMATCH(F$33,'movie-row'!$A$1:$Z$1),0)</f>
        <v>5</v>
      </c>
      <c r="G185" s="18" cm="1">
        <f t="array" ref="G185">VLOOKUP($A185,'movie-row'!$A$2:$Z$101,_xlfn.XMATCH(G$33,'movie-row'!$A$1:$Z$1),0)</f>
        <v>4.5</v>
      </c>
      <c r="H185" s="18" cm="1">
        <f t="array" ref="H185">VLOOKUP($A185,'movie-row'!$A$2:$Z$101,_xlfn.XMATCH(H$33,'movie-row'!$A$1:$Z$1),0)</f>
        <v>5</v>
      </c>
      <c r="I185" s="18" cm="1">
        <f t="array" ref="I185">VLOOKUP($A185,'movie-row'!$A$2:$Z$101,_xlfn.XMATCH(I$33,'movie-row'!$A$1:$Z$1),0)</f>
        <v>0</v>
      </c>
      <c r="J185" s="18" cm="1">
        <f t="array" ref="J185">VLOOKUP($A185,'movie-row'!$A$2:$Z$101,_xlfn.XMATCH(J$33,'movie-row'!$A$1:$Z$1),0)</f>
        <v>5</v>
      </c>
      <c r="K185" s="18" cm="1">
        <f t="array" ref="K185">VLOOKUP($A185,'movie-row'!$A$2:$Z$101,_xlfn.XMATCH(K$33,'movie-row'!$A$1:$Z$1),0)</f>
        <v>4.5</v>
      </c>
      <c r="L185" s="18" cm="1">
        <f t="array" ref="L185">VLOOKUP($A185,'movie-row'!$A$2:$Z$101,_xlfn.XMATCH(L$33,'movie-row'!$A$1:$Z$1),0)</f>
        <v>4.5</v>
      </c>
      <c r="M185" s="18" cm="1">
        <f t="array" ref="M185">VLOOKUP($A185,'movie-row'!$A$2:$Z$101,_xlfn.XMATCH(M$33,'movie-row'!$A$1:$Z$1),0)</f>
        <v>4</v>
      </c>
      <c r="N185" s="18" cm="1">
        <f t="array" ref="N185">VLOOKUP($A185,'movie-row'!$A$2:$Z$101,_xlfn.XMATCH(N$33,'movie-row'!$A$1:$Z$1),0)</f>
        <v>5</v>
      </c>
      <c r="O185" s="27" cm="1">
        <f t="array" ref="O185">VLOOKUP($A185,'movie-row'!$A$2:$Z$101,_xlfn.XMATCH(O$33,'movie-row'!$A$1:$Z$1),0)</f>
        <v>4.5</v>
      </c>
      <c r="P185" s="18" cm="1">
        <f t="array" ref="P185">VLOOKUP($A185,'movie-row'!$A$2:$Z$101,_xlfn.XMATCH(P$33,'movie-row'!$A$1:$Z$1),0)</f>
        <v>5</v>
      </c>
      <c r="Q185" s="18" cm="1">
        <f t="array" ref="Q185">VLOOKUP($A185,'movie-row'!$A$2:$Z$101,_xlfn.XMATCH(Q$33,'movie-row'!$A$1:$Z$1),0)</f>
        <v>0</v>
      </c>
      <c r="R185" s="18" cm="1">
        <f t="array" ref="R185">VLOOKUP($A185,'movie-row'!$A$2:$Z$101,_xlfn.XMATCH(R$33,'movie-row'!$A$1:$Z$1),0)</f>
        <v>5</v>
      </c>
      <c r="S185" s="18" cm="1">
        <f t="array" ref="S185">VLOOKUP($A185,'movie-row'!$A$2:$Z$101,_xlfn.XMATCH(S$33,'movie-row'!$A$1:$Z$1),0)</f>
        <v>0</v>
      </c>
      <c r="T185" s="18" cm="1">
        <f t="array" ref="T185">VLOOKUP($A185,'movie-row'!$A$2:$Z$101,_xlfn.XMATCH(T$33,'movie-row'!$A$1:$Z$1),0)</f>
        <v>3</v>
      </c>
      <c r="U185" s="18" cm="1">
        <f t="array" ref="U185">VLOOKUP($A185,'movie-row'!$A$2:$Z$101,_xlfn.XMATCH(U$33,'movie-row'!$A$1:$Z$1),0)</f>
        <v>4</v>
      </c>
      <c r="V185" s="18" cm="1">
        <f t="array" ref="V185">VLOOKUP($A185,'movie-row'!$A$2:$Z$101,_xlfn.XMATCH(V$33,'movie-row'!$A$1:$Z$1),0)</f>
        <v>5</v>
      </c>
      <c r="W185" s="18" cm="1">
        <f t="array" ref="W185">VLOOKUP($A185,'movie-row'!$A$2:$Z$101,_xlfn.XMATCH(W$33,'movie-row'!$A$1:$Z$1),0)</f>
        <v>5</v>
      </c>
      <c r="X185" s="18" cm="1">
        <f t="array" ref="X185">VLOOKUP($A185,'movie-row'!$A$2:$Z$101,_xlfn.XMATCH(X$33,'movie-row'!$A$1:$Z$1),0)</f>
        <v>0</v>
      </c>
      <c r="Y185" s="18" cm="1">
        <f t="array" ref="Y185">VLOOKUP($A185,'movie-row'!$A$2:$Z$101,_xlfn.XMATCH(Y$33,'movie-row'!$A$1:$Z$1),0)</f>
        <v>5</v>
      </c>
      <c r="Z185" s="18" cm="1">
        <f t="array" ref="Z185">VLOOKUP($A185,'movie-row'!$A$2:$Z$101,_xlfn.XMATCH(Z$33,'movie-row'!$A$1:$Z$1),0)</f>
        <v>5</v>
      </c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</row>
    <row r="186" spans="1:52">
      <c r="A186" s="21" t="s">
        <v>28</v>
      </c>
      <c r="B186" s="18" cm="1">
        <f t="array" ref="B186">VLOOKUP($A186,'movie-row'!$A$2:$Z$101,_xlfn.XMATCH(B$29,'movie-row'!$A$1:$Z$1),0)</f>
        <v>3.5</v>
      </c>
      <c r="C186" s="18" cm="1">
        <f t="array" ref="C186">VLOOKUP($A186,'movie-row'!$A$2:$Z$101,_xlfn.XMATCH(C$29,'movie-row'!$A$1:$Z$1),0)</f>
        <v>0</v>
      </c>
      <c r="D186" s="18" cm="1">
        <f t="array" ref="D186">VLOOKUP($A186,'movie-row'!$A$2:$Z$101,_xlfn.XMATCH(D$29,'movie-row'!$A$1:$Z$1),0)</f>
        <v>0</v>
      </c>
      <c r="E186" s="18" cm="1">
        <f t="array" ref="E186">VLOOKUP($A186,'movie-row'!$A$2:$Z$101,_xlfn.XMATCH(E$29,'movie-row'!$A$1:$Z$1),0)</f>
        <v>0</v>
      </c>
      <c r="F186" s="27" cm="1">
        <f t="array" ref="F186">VLOOKUP($A186,'movie-row'!$A$2:$Z$101,_xlfn.XMATCH(F$29,'movie-row'!$A$1:$Z$1),0)</f>
        <v>0</v>
      </c>
      <c r="G186" s="18" cm="1">
        <f t="array" ref="G186">VLOOKUP($A186,'movie-row'!$A$2:$Z$101,_xlfn.XMATCH(G$29,'movie-row'!$A$1:$Z$1),0)</f>
        <v>0</v>
      </c>
      <c r="H186" s="18" cm="1">
        <f t="array" ref="H186">VLOOKUP($A186,'movie-row'!$A$2:$Z$101,_xlfn.XMATCH(H$29,'movie-row'!$A$1:$Z$1),0)</f>
        <v>0</v>
      </c>
      <c r="I186" s="18" cm="1">
        <f t="array" ref="I186">VLOOKUP($A186,'movie-row'!$A$2:$Z$101,_xlfn.XMATCH(I$29,'movie-row'!$A$1:$Z$1),0)</f>
        <v>0</v>
      </c>
      <c r="J186" s="18" cm="1">
        <f t="array" ref="J186">VLOOKUP($A186,'movie-row'!$A$2:$Z$101,_xlfn.XMATCH(J$29,'movie-row'!$A$1:$Z$1),0)</f>
        <v>0</v>
      </c>
      <c r="K186" s="18" cm="1">
        <f t="array" ref="K186">VLOOKUP($A186,'movie-row'!$A$2:$Z$101,_xlfn.XMATCH(K$29,'movie-row'!$A$1:$Z$1),0)</f>
        <v>0</v>
      </c>
      <c r="L186" s="18" cm="1">
        <f t="array" ref="L186">VLOOKUP($A186,'movie-row'!$A$2:$Z$101,_xlfn.XMATCH(L$29,'movie-row'!$A$1:$Z$1),0)</f>
        <v>2</v>
      </c>
      <c r="M186" s="18" cm="1">
        <f t="array" ref="M186">VLOOKUP($A186,'movie-row'!$A$2:$Z$101,_xlfn.XMATCH(M$29,'movie-row'!$A$1:$Z$1),0)</f>
        <v>0</v>
      </c>
      <c r="N186" s="18" cm="1">
        <f t="array" ref="N186">VLOOKUP($A186,'movie-row'!$A$2:$Z$101,_xlfn.XMATCH(N$29,'movie-row'!$A$1:$Z$1),0)</f>
        <v>0</v>
      </c>
      <c r="O186" s="27" cm="1">
        <f t="array" ref="O186">VLOOKUP($A186,'movie-row'!$A$2:$Z$101,_xlfn.XMATCH(O$29,'movie-row'!$A$1:$Z$1),0)</f>
        <v>0</v>
      </c>
      <c r="P186" s="18" cm="1">
        <f t="array" ref="P186">VLOOKUP($A186,'movie-row'!$A$2:$Z$101,_xlfn.XMATCH(P$29,'movie-row'!$A$1:$Z$1),0)</f>
        <v>4</v>
      </c>
      <c r="Q186" s="18" cm="1">
        <f t="array" ref="Q186">VLOOKUP($A186,'movie-row'!$A$2:$Z$101,_xlfn.XMATCH(Q$29,'movie-row'!$A$1:$Z$1),0)</f>
        <v>0</v>
      </c>
      <c r="R186" s="18" cm="1">
        <f t="array" ref="R186">VLOOKUP($A186,'movie-row'!$A$2:$Z$101,_xlfn.XMATCH(R$29,'movie-row'!$A$1:$Z$1),0)</f>
        <v>0</v>
      </c>
      <c r="S186" s="18" cm="1">
        <f t="array" ref="S186">VLOOKUP($A186,'movie-row'!$A$2:$Z$101,_xlfn.XMATCH(S$29,'movie-row'!$A$1:$Z$1),0)</f>
        <v>0</v>
      </c>
      <c r="T186" s="18" cm="1">
        <f t="array" ref="T186">VLOOKUP($A186,'movie-row'!$A$2:$Z$101,_xlfn.XMATCH(T$29,'movie-row'!$A$1:$Z$1),0)</f>
        <v>0</v>
      </c>
      <c r="U186" s="18" cm="1">
        <f t="array" ref="U186">VLOOKUP($A186,'movie-row'!$A$2:$Z$101,_xlfn.XMATCH(U$29,'movie-row'!$A$1:$Z$1),0)</f>
        <v>0</v>
      </c>
      <c r="V186" s="18" cm="1">
        <f t="array" ref="V186">VLOOKUP($A186,'movie-row'!$A$2:$Z$101,_xlfn.XMATCH(V$29,'movie-row'!$A$1:$Z$1),0)</f>
        <v>0</v>
      </c>
      <c r="W186" s="18" cm="1">
        <f t="array" ref="W186">VLOOKUP($A186,'movie-row'!$A$2:$Z$101,_xlfn.XMATCH(W$29,'movie-row'!$A$1:$Z$1),0)</f>
        <v>0</v>
      </c>
      <c r="X186" s="18" cm="1">
        <f t="array" ref="X186">VLOOKUP($A186,'movie-row'!$A$2:$Z$101,_xlfn.XMATCH(X$29,'movie-row'!$A$1:$Z$1),0)</f>
        <v>0</v>
      </c>
      <c r="Y186" s="18" cm="1">
        <f t="array" ref="Y186">VLOOKUP($A186,'movie-row'!$A$2:$Z$101,_xlfn.XMATCH(Y$29,'movie-row'!$A$1:$Z$1),0)</f>
        <v>0</v>
      </c>
      <c r="Z186" s="18" cm="1">
        <f t="array" ref="Z186">VLOOKUP($A186,'movie-row'!$A$2:$Z$101,_xlfn.XMATCH(Z$29,'movie-row'!$A$1:$Z$1),0)</f>
        <v>0</v>
      </c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</row>
    <row r="187" spans="1:52">
      <c r="A187" s="1" t="str">
        <f t="shared" ref="A187:A190" si="28">A186</f>
        <v>243: High Fidelity (2000)</v>
      </c>
      <c r="B187" s="18" cm="1">
        <f t="array" ref="B187">VLOOKUP($A187,'movie-row'!$A$2:$Z$101,_xlfn.XMATCH(B$30,'movie-row'!$A$1:$Z$1),0)</f>
        <v>0</v>
      </c>
      <c r="C187" s="18" cm="1">
        <f t="array" ref="C187">VLOOKUP($A187,'movie-row'!$A$2:$Z$101,_xlfn.XMATCH(C$30,'movie-row'!$A$1:$Z$1),0)</f>
        <v>0</v>
      </c>
      <c r="D187" s="18" cm="1">
        <f t="array" ref="D187">VLOOKUP($A187,'movie-row'!$A$2:$Z$101,_xlfn.XMATCH(D$30,'movie-row'!$A$1:$Z$1),0)</f>
        <v>0</v>
      </c>
      <c r="E187" s="18" cm="1">
        <f t="array" ref="E187">VLOOKUP($A187,'movie-row'!$A$2:$Z$101,_xlfn.XMATCH(E$30,'movie-row'!$A$1:$Z$1),0)</f>
        <v>0</v>
      </c>
      <c r="F187" s="27" cm="1">
        <f t="array" ref="F187">VLOOKUP($A187,'movie-row'!$A$2:$Z$101,_xlfn.XMATCH(F$30,'movie-row'!$A$1:$Z$1),0)</f>
        <v>0</v>
      </c>
      <c r="G187" s="18" cm="1">
        <f t="array" ref="G187">VLOOKUP($A187,'movie-row'!$A$2:$Z$101,_xlfn.XMATCH(G$30,'movie-row'!$A$1:$Z$1),0)</f>
        <v>0</v>
      </c>
      <c r="H187" s="18" cm="1">
        <f t="array" ref="H187">VLOOKUP($A187,'movie-row'!$A$2:$Z$101,_xlfn.XMATCH(H$30,'movie-row'!$A$1:$Z$1),0)</f>
        <v>0</v>
      </c>
      <c r="I187" s="18" cm="1">
        <f t="array" ref="I187">VLOOKUP($A187,'movie-row'!$A$2:$Z$101,_xlfn.XMATCH(I$30,'movie-row'!$A$1:$Z$1),0)</f>
        <v>0</v>
      </c>
      <c r="J187" s="18" cm="1">
        <f t="array" ref="J187">VLOOKUP($A187,'movie-row'!$A$2:$Z$101,_xlfn.XMATCH(J$30,'movie-row'!$A$1:$Z$1),0)</f>
        <v>0</v>
      </c>
      <c r="K187" s="18" cm="1">
        <f t="array" ref="K187">VLOOKUP($A187,'movie-row'!$A$2:$Z$101,_xlfn.XMATCH(K$30,'movie-row'!$A$1:$Z$1),0)</f>
        <v>3.5</v>
      </c>
      <c r="L187" s="18" cm="1">
        <f t="array" ref="L187">VLOOKUP($A187,'movie-row'!$A$2:$Z$101,_xlfn.XMATCH(L$30,'movie-row'!$A$1:$Z$1),0)</f>
        <v>0</v>
      </c>
      <c r="M187" s="18" cm="1">
        <f t="array" ref="M187">VLOOKUP($A187,'movie-row'!$A$2:$Z$101,_xlfn.XMATCH(M$30,'movie-row'!$A$1:$Z$1),0)</f>
        <v>0</v>
      </c>
      <c r="N187" s="18" cm="1">
        <f t="array" ref="N187">VLOOKUP($A187,'movie-row'!$A$2:$Z$101,_xlfn.XMATCH(N$30,'movie-row'!$A$1:$Z$1),0)</f>
        <v>0</v>
      </c>
      <c r="O187" s="27" cm="1">
        <f t="array" ref="O187">VLOOKUP($A187,'movie-row'!$A$2:$Z$101,_xlfn.XMATCH(O$30,'movie-row'!$A$1:$Z$1),0)</f>
        <v>4</v>
      </c>
      <c r="P187" s="18" cm="1">
        <f t="array" ref="P187">VLOOKUP($A187,'movie-row'!$A$2:$Z$101,_xlfn.XMATCH(P$30,'movie-row'!$A$1:$Z$1),0)</f>
        <v>0</v>
      </c>
      <c r="Q187" s="18" cm="1">
        <f t="array" ref="Q187">VLOOKUP($A187,'movie-row'!$A$2:$Z$101,_xlfn.XMATCH(Q$30,'movie-row'!$A$1:$Z$1),0)</f>
        <v>4</v>
      </c>
      <c r="R187" s="18" cm="1">
        <f t="array" ref="R187">VLOOKUP($A187,'movie-row'!$A$2:$Z$101,_xlfn.XMATCH(R$30,'movie-row'!$A$1:$Z$1),0)</f>
        <v>0</v>
      </c>
      <c r="S187" s="18" cm="1">
        <f t="array" ref="S187">VLOOKUP($A187,'movie-row'!$A$2:$Z$101,_xlfn.XMATCH(S$30,'movie-row'!$A$1:$Z$1),0)</f>
        <v>0</v>
      </c>
      <c r="T187" s="18" cm="1">
        <f t="array" ref="T187">VLOOKUP($A187,'movie-row'!$A$2:$Z$101,_xlfn.XMATCH(T$30,'movie-row'!$A$1:$Z$1),0)</f>
        <v>0</v>
      </c>
      <c r="U187" s="18" cm="1">
        <f t="array" ref="U187">VLOOKUP($A187,'movie-row'!$A$2:$Z$101,_xlfn.XMATCH(U$30,'movie-row'!$A$1:$Z$1),0)</f>
        <v>0</v>
      </c>
      <c r="V187" s="18" cm="1">
        <f t="array" ref="V187">VLOOKUP($A187,'movie-row'!$A$2:$Z$101,_xlfn.XMATCH(V$30,'movie-row'!$A$1:$Z$1),0)</f>
        <v>0</v>
      </c>
      <c r="W187" s="18" cm="1">
        <f t="array" ref="W187">VLOOKUP($A187,'movie-row'!$A$2:$Z$101,_xlfn.XMATCH(W$30,'movie-row'!$A$1:$Z$1),0)</f>
        <v>0</v>
      </c>
      <c r="X187" s="18" cm="1">
        <f t="array" ref="X187">VLOOKUP($A187,'movie-row'!$A$2:$Z$101,_xlfn.XMATCH(X$30,'movie-row'!$A$1:$Z$1),0)</f>
        <v>0</v>
      </c>
      <c r="Y187" s="18" cm="1">
        <f t="array" ref="Y187">VLOOKUP($A187,'movie-row'!$A$2:$Z$101,_xlfn.XMATCH(Y$30,'movie-row'!$A$1:$Z$1),0)</f>
        <v>0</v>
      </c>
      <c r="Z187" s="18" cm="1">
        <f t="array" ref="Z187">VLOOKUP($A187,'movie-row'!$A$2:$Z$101,_xlfn.XMATCH(Z$30,'movie-row'!$A$1:$Z$1),0)</f>
        <v>4</v>
      </c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</row>
    <row r="188" spans="1:52">
      <c r="A188" s="1" t="str">
        <f t="shared" si="28"/>
        <v>243: High Fidelity (2000)</v>
      </c>
      <c r="B188" s="18" cm="1">
        <f t="array" ref="B188">VLOOKUP($A188,'movie-row'!$A$2:$Z$101,_xlfn.XMATCH(B$31,'movie-row'!$A$1:$Z$1),0)</f>
        <v>0</v>
      </c>
      <c r="C188" s="18" cm="1">
        <f t="array" ref="C188">VLOOKUP($A188,'movie-row'!$A$2:$Z$101,_xlfn.XMATCH(C$31,'movie-row'!$A$1:$Z$1),0)</f>
        <v>0</v>
      </c>
      <c r="D188" s="18" cm="1">
        <f t="array" ref="D188">VLOOKUP($A188,'movie-row'!$A$2:$Z$101,_xlfn.XMATCH(D$31,'movie-row'!$A$1:$Z$1),0)</f>
        <v>0</v>
      </c>
      <c r="E188" s="18" cm="1">
        <f t="array" ref="E188">VLOOKUP($A188,'movie-row'!$A$2:$Z$101,_xlfn.XMATCH(E$31,'movie-row'!$A$1:$Z$1),0)</f>
        <v>0</v>
      </c>
      <c r="F188" s="27" cm="1">
        <f t="array" ref="F188">VLOOKUP($A188,'movie-row'!$A$2:$Z$101,_xlfn.XMATCH(F$31,'movie-row'!$A$1:$Z$1),0)</f>
        <v>2.5</v>
      </c>
      <c r="G188" s="18" cm="1">
        <f t="array" ref="G188">VLOOKUP($A188,'movie-row'!$A$2:$Z$101,_xlfn.XMATCH(G$31,'movie-row'!$A$1:$Z$1),0)</f>
        <v>0</v>
      </c>
      <c r="H188" s="18" cm="1">
        <f t="array" ref="H188">VLOOKUP($A188,'movie-row'!$A$2:$Z$101,_xlfn.XMATCH(H$31,'movie-row'!$A$1:$Z$1),0)</f>
        <v>3.5</v>
      </c>
      <c r="I188" s="18" cm="1">
        <f t="array" ref="I188">VLOOKUP($A188,'movie-row'!$A$2:$Z$101,_xlfn.XMATCH(I$31,'movie-row'!$A$1:$Z$1),0)</f>
        <v>0</v>
      </c>
      <c r="J188" s="18" cm="1">
        <f t="array" ref="J188">VLOOKUP($A188,'movie-row'!$A$2:$Z$101,_xlfn.XMATCH(J$31,'movie-row'!$A$1:$Z$1),0)</f>
        <v>0</v>
      </c>
      <c r="K188" s="18" cm="1">
        <f t="array" ref="K188">VLOOKUP($A188,'movie-row'!$A$2:$Z$101,_xlfn.XMATCH(K$31,'movie-row'!$A$1:$Z$1),0)</f>
        <v>0</v>
      </c>
      <c r="L188" s="18" cm="1">
        <f t="array" ref="L188">VLOOKUP($A188,'movie-row'!$A$2:$Z$101,_xlfn.XMATCH(L$31,'movie-row'!$A$1:$Z$1),0)</f>
        <v>0</v>
      </c>
      <c r="M188" s="18" cm="1">
        <f t="array" ref="M188">VLOOKUP($A188,'movie-row'!$A$2:$Z$101,_xlfn.XMATCH(M$31,'movie-row'!$A$1:$Z$1),0)</f>
        <v>0</v>
      </c>
      <c r="N188" s="18" cm="1">
        <f t="array" ref="N188">VLOOKUP($A188,'movie-row'!$A$2:$Z$101,_xlfn.XMATCH(N$31,'movie-row'!$A$1:$Z$1),0)</f>
        <v>0</v>
      </c>
      <c r="O188" s="27" cm="1">
        <f t="array" ref="O188">VLOOKUP($A188,'movie-row'!$A$2:$Z$101,_xlfn.XMATCH(O$31,'movie-row'!$A$1:$Z$1),0)</f>
        <v>0</v>
      </c>
      <c r="P188" s="18" cm="1">
        <f t="array" ref="P188">VLOOKUP($A188,'movie-row'!$A$2:$Z$101,_xlfn.XMATCH(P$31,'movie-row'!$A$1:$Z$1),0)</f>
        <v>0</v>
      </c>
      <c r="Q188" s="18" cm="1">
        <f t="array" ref="Q188">VLOOKUP($A188,'movie-row'!$A$2:$Z$101,_xlfn.XMATCH(Q$31,'movie-row'!$A$1:$Z$1),0)</f>
        <v>0</v>
      </c>
      <c r="R188" s="18" cm="1">
        <f t="array" ref="R188">VLOOKUP($A188,'movie-row'!$A$2:$Z$101,_xlfn.XMATCH(R$31,'movie-row'!$A$1:$Z$1),0)</f>
        <v>0</v>
      </c>
      <c r="S188" s="18" cm="1">
        <f t="array" ref="S188">VLOOKUP($A188,'movie-row'!$A$2:$Z$101,_xlfn.XMATCH(S$31,'movie-row'!$A$1:$Z$1),0)</f>
        <v>4</v>
      </c>
      <c r="T188" s="18" cm="1">
        <f t="array" ref="T188">VLOOKUP($A188,'movie-row'!$A$2:$Z$101,_xlfn.XMATCH(T$31,'movie-row'!$A$1:$Z$1),0)</f>
        <v>0</v>
      </c>
      <c r="U188" s="18" cm="1">
        <f t="array" ref="U188">VLOOKUP($A188,'movie-row'!$A$2:$Z$101,_xlfn.XMATCH(U$31,'movie-row'!$A$1:$Z$1),0)</f>
        <v>3.5</v>
      </c>
      <c r="V188" s="18" cm="1">
        <f t="array" ref="V188">VLOOKUP($A188,'movie-row'!$A$2:$Z$101,_xlfn.XMATCH(V$31,'movie-row'!$A$1:$Z$1),0)</f>
        <v>0</v>
      </c>
      <c r="W188" s="18" cm="1">
        <f t="array" ref="W188">VLOOKUP($A188,'movie-row'!$A$2:$Z$101,_xlfn.XMATCH(W$31,'movie-row'!$A$1:$Z$1),0)</f>
        <v>0</v>
      </c>
      <c r="X188" s="18" cm="1">
        <f t="array" ref="X188">VLOOKUP($A188,'movie-row'!$A$2:$Z$101,_xlfn.XMATCH(X$31,'movie-row'!$A$1:$Z$1),0)</f>
        <v>0</v>
      </c>
      <c r="Y188" s="18" cm="1">
        <f t="array" ref="Y188">VLOOKUP($A188,'movie-row'!$A$2:$Z$101,_xlfn.XMATCH(Y$31,'movie-row'!$A$1:$Z$1),0)</f>
        <v>2.5</v>
      </c>
      <c r="Z188" s="18" cm="1">
        <f t="array" ref="Z188">VLOOKUP($A188,'movie-row'!$A$2:$Z$101,_xlfn.XMATCH(Z$31,'movie-row'!$A$1:$Z$1),0)</f>
        <v>0</v>
      </c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</row>
    <row r="189" spans="1:52">
      <c r="A189" s="1" t="str">
        <f t="shared" si="28"/>
        <v>243: High Fidelity (2000)</v>
      </c>
      <c r="B189" s="18" cm="1">
        <f t="array" ref="B189">VLOOKUP($A189,'movie-row'!$A$2:$Z$101,_xlfn.XMATCH(B$32,'movie-row'!$A$1:$Z$1),0)</f>
        <v>0</v>
      </c>
      <c r="C189" s="18" cm="1">
        <f t="array" ref="C189">VLOOKUP($A189,'movie-row'!$A$2:$Z$101,_xlfn.XMATCH(C$32,'movie-row'!$A$1:$Z$1),0)</f>
        <v>0</v>
      </c>
      <c r="D189" s="18" cm="1">
        <f t="array" ref="D189">VLOOKUP($A189,'movie-row'!$A$2:$Z$101,_xlfn.XMATCH(D$32,'movie-row'!$A$1:$Z$1),0)</f>
        <v>0</v>
      </c>
      <c r="E189" s="18" cm="1">
        <f t="array" ref="E189">VLOOKUP($A189,'movie-row'!$A$2:$Z$101,_xlfn.XMATCH(E$32,'movie-row'!$A$1:$Z$1),0)</f>
        <v>0</v>
      </c>
      <c r="F189" s="27" cm="1">
        <f t="array" ref="F189">VLOOKUP($A189,'movie-row'!$A$2:$Z$101,_xlfn.XMATCH(F$32,'movie-row'!$A$1:$Z$1),0)</f>
        <v>0</v>
      </c>
      <c r="G189" s="18" cm="1">
        <f t="array" ref="G189">VLOOKUP($A189,'movie-row'!$A$2:$Z$101,_xlfn.XMATCH(G$32,'movie-row'!$A$1:$Z$1),0)</f>
        <v>0</v>
      </c>
      <c r="H189" s="18" cm="1">
        <f t="array" ref="H189">VLOOKUP($A189,'movie-row'!$A$2:$Z$101,_xlfn.XMATCH(H$32,'movie-row'!$A$1:$Z$1),0)</f>
        <v>0</v>
      </c>
      <c r="I189" s="18" cm="1">
        <f t="array" ref="I189">VLOOKUP($A189,'movie-row'!$A$2:$Z$101,_xlfn.XMATCH(I$32,'movie-row'!$A$1:$Z$1),0)</f>
        <v>0</v>
      </c>
      <c r="J189" s="18" cm="1">
        <f t="array" ref="J189">VLOOKUP($A189,'movie-row'!$A$2:$Z$101,_xlfn.XMATCH(J$32,'movie-row'!$A$1:$Z$1),0)</f>
        <v>0</v>
      </c>
      <c r="K189" s="18" cm="1">
        <f t="array" ref="K189">VLOOKUP($A189,'movie-row'!$A$2:$Z$101,_xlfn.XMATCH(K$32,'movie-row'!$A$1:$Z$1),0)</f>
        <v>0</v>
      </c>
      <c r="L189" s="18" cm="1">
        <f t="array" ref="L189">VLOOKUP($A189,'movie-row'!$A$2:$Z$101,_xlfn.XMATCH(L$32,'movie-row'!$A$1:$Z$1),0)</f>
        <v>0</v>
      </c>
      <c r="M189" s="18" cm="1">
        <f t="array" ref="M189">VLOOKUP($A189,'movie-row'!$A$2:$Z$101,_xlfn.XMATCH(M$32,'movie-row'!$A$1:$Z$1),0)</f>
        <v>0</v>
      </c>
      <c r="N189" s="18" cm="1">
        <f t="array" ref="N189">VLOOKUP($A189,'movie-row'!$A$2:$Z$101,_xlfn.XMATCH(N$32,'movie-row'!$A$1:$Z$1),0)</f>
        <v>0</v>
      </c>
      <c r="O189" s="27" cm="1">
        <f t="array" ref="O189">VLOOKUP($A189,'movie-row'!$A$2:$Z$101,_xlfn.XMATCH(O$32,'movie-row'!$A$1:$Z$1),0)</f>
        <v>3.5</v>
      </c>
      <c r="P189" s="18" cm="1">
        <f t="array" ref="P189">VLOOKUP($A189,'movie-row'!$A$2:$Z$101,_xlfn.XMATCH(P$32,'movie-row'!$A$1:$Z$1),0)</f>
        <v>2.5</v>
      </c>
      <c r="Q189" s="18" cm="1">
        <f t="array" ref="Q189">VLOOKUP($A189,'movie-row'!$A$2:$Z$101,_xlfn.XMATCH(Q$32,'movie-row'!$A$1:$Z$1),0)</f>
        <v>0</v>
      </c>
      <c r="R189" s="18" cm="1">
        <f t="array" ref="R189">VLOOKUP($A189,'movie-row'!$A$2:$Z$101,_xlfn.XMATCH(R$32,'movie-row'!$A$1:$Z$1),0)</f>
        <v>0</v>
      </c>
      <c r="S189" s="18" cm="1">
        <f t="array" ref="S189">VLOOKUP($A189,'movie-row'!$A$2:$Z$101,_xlfn.XMATCH(S$32,'movie-row'!$A$1:$Z$1),0)</f>
        <v>0</v>
      </c>
      <c r="T189" s="18" cm="1">
        <f t="array" ref="T189">VLOOKUP($A189,'movie-row'!$A$2:$Z$101,_xlfn.XMATCH(T$32,'movie-row'!$A$1:$Z$1),0)</f>
        <v>0</v>
      </c>
      <c r="U189" s="18" cm="1">
        <f t="array" ref="U189">VLOOKUP($A189,'movie-row'!$A$2:$Z$101,_xlfn.XMATCH(U$32,'movie-row'!$A$1:$Z$1),0)</f>
        <v>4</v>
      </c>
      <c r="V189" s="18" cm="1">
        <f t="array" ref="V189">VLOOKUP($A189,'movie-row'!$A$2:$Z$101,_xlfn.XMATCH(V$32,'movie-row'!$A$1:$Z$1),0)</f>
        <v>0</v>
      </c>
      <c r="W189" s="18" cm="1">
        <f t="array" ref="W189">VLOOKUP($A189,'movie-row'!$A$2:$Z$101,_xlfn.XMATCH(W$32,'movie-row'!$A$1:$Z$1),0)</f>
        <v>0</v>
      </c>
      <c r="X189" s="18" cm="1">
        <f t="array" ref="X189">VLOOKUP($A189,'movie-row'!$A$2:$Z$101,_xlfn.XMATCH(X$32,'movie-row'!$A$1:$Z$1),0)</f>
        <v>0</v>
      </c>
      <c r="Y189" s="18" cm="1">
        <f t="array" ref="Y189">VLOOKUP($A189,'movie-row'!$A$2:$Z$101,_xlfn.XMATCH(Y$32,'movie-row'!$A$1:$Z$1),0)</f>
        <v>0</v>
      </c>
      <c r="Z189" s="18" cm="1">
        <f t="array" ref="Z189">VLOOKUP($A189,'movie-row'!$A$2:$Z$101,_xlfn.XMATCH(Z$32,'movie-row'!$A$1:$Z$1),0)</f>
        <v>0</v>
      </c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</row>
    <row r="190" spans="1:52">
      <c r="A190" s="1" t="str">
        <f t="shared" si="28"/>
        <v>243: High Fidelity (2000)</v>
      </c>
      <c r="B190" s="18" cm="1">
        <f t="array" ref="B190">VLOOKUP($A190,'movie-row'!$A$2:$Z$101,_xlfn.XMATCH(B$33,'movie-row'!$A$1:$Z$1),0)</f>
        <v>0</v>
      </c>
      <c r="C190" s="18" cm="1">
        <f t="array" ref="C190">VLOOKUP($A190,'movie-row'!$A$2:$Z$101,_xlfn.XMATCH(C$33,'movie-row'!$A$1:$Z$1),0)</f>
        <v>0</v>
      </c>
      <c r="D190" s="18" cm="1">
        <f t="array" ref="D190">VLOOKUP($A190,'movie-row'!$A$2:$Z$101,_xlfn.XMATCH(D$33,'movie-row'!$A$1:$Z$1),0)</f>
        <v>0</v>
      </c>
      <c r="E190" s="18" cm="1">
        <f t="array" ref="E190">VLOOKUP($A190,'movie-row'!$A$2:$Z$101,_xlfn.XMATCH(E$33,'movie-row'!$A$1:$Z$1),0)</f>
        <v>3.5</v>
      </c>
      <c r="F190" s="27" cm="1">
        <f t="array" ref="F190">VLOOKUP($A190,'movie-row'!$A$2:$Z$101,_xlfn.XMATCH(F$33,'movie-row'!$A$1:$Z$1),0)</f>
        <v>0</v>
      </c>
      <c r="G190" s="18" cm="1">
        <f t="array" ref="G190">VLOOKUP($A190,'movie-row'!$A$2:$Z$101,_xlfn.XMATCH(G$33,'movie-row'!$A$1:$Z$1),0)</f>
        <v>0</v>
      </c>
      <c r="H190" s="18" cm="1">
        <f t="array" ref="H190">VLOOKUP($A190,'movie-row'!$A$2:$Z$101,_xlfn.XMATCH(H$33,'movie-row'!$A$1:$Z$1),0)</f>
        <v>0</v>
      </c>
      <c r="I190" s="18" cm="1">
        <f t="array" ref="I190">VLOOKUP($A190,'movie-row'!$A$2:$Z$101,_xlfn.XMATCH(I$33,'movie-row'!$A$1:$Z$1),0)</f>
        <v>0</v>
      </c>
      <c r="J190" s="18" cm="1">
        <f t="array" ref="J190">VLOOKUP($A190,'movie-row'!$A$2:$Z$101,_xlfn.XMATCH(J$33,'movie-row'!$A$1:$Z$1),0)</f>
        <v>4</v>
      </c>
      <c r="K190" s="18" cm="1">
        <f t="array" ref="K190">VLOOKUP($A190,'movie-row'!$A$2:$Z$101,_xlfn.XMATCH(K$33,'movie-row'!$A$1:$Z$1),0)</f>
        <v>0</v>
      </c>
      <c r="L190" s="18" cm="1">
        <f t="array" ref="L190">VLOOKUP($A190,'movie-row'!$A$2:$Z$101,_xlfn.XMATCH(L$33,'movie-row'!$A$1:$Z$1),0)</f>
        <v>0</v>
      </c>
      <c r="M190" s="18" cm="1">
        <f t="array" ref="M190">VLOOKUP($A190,'movie-row'!$A$2:$Z$101,_xlfn.XMATCH(M$33,'movie-row'!$A$1:$Z$1),0)</f>
        <v>0</v>
      </c>
      <c r="N190" s="18" cm="1">
        <f t="array" ref="N190">VLOOKUP($A190,'movie-row'!$A$2:$Z$101,_xlfn.XMATCH(N$33,'movie-row'!$A$1:$Z$1),0)</f>
        <v>0</v>
      </c>
      <c r="O190" s="27" cm="1">
        <f t="array" ref="O190">VLOOKUP($A190,'movie-row'!$A$2:$Z$101,_xlfn.XMATCH(O$33,'movie-row'!$A$1:$Z$1),0)</f>
        <v>0</v>
      </c>
      <c r="P190" s="18" cm="1">
        <f t="array" ref="P190">VLOOKUP($A190,'movie-row'!$A$2:$Z$101,_xlfn.XMATCH(P$33,'movie-row'!$A$1:$Z$1),0)</f>
        <v>0</v>
      </c>
      <c r="Q190" s="18" cm="1">
        <f t="array" ref="Q190">VLOOKUP($A190,'movie-row'!$A$2:$Z$101,_xlfn.XMATCH(Q$33,'movie-row'!$A$1:$Z$1),0)</f>
        <v>0</v>
      </c>
      <c r="R190" s="18" cm="1">
        <f t="array" ref="R190">VLOOKUP($A190,'movie-row'!$A$2:$Z$101,_xlfn.XMATCH(R$33,'movie-row'!$A$1:$Z$1),0)</f>
        <v>0</v>
      </c>
      <c r="S190" s="18" cm="1">
        <f t="array" ref="S190">VLOOKUP($A190,'movie-row'!$A$2:$Z$101,_xlfn.XMATCH(S$33,'movie-row'!$A$1:$Z$1),0)</f>
        <v>0</v>
      </c>
      <c r="T190" s="18" cm="1">
        <f t="array" ref="T190">VLOOKUP($A190,'movie-row'!$A$2:$Z$101,_xlfn.XMATCH(T$33,'movie-row'!$A$1:$Z$1),0)</f>
        <v>2.5</v>
      </c>
      <c r="U190" s="18" cm="1">
        <f t="array" ref="U190">VLOOKUP($A190,'movie-row'!$A$2:$Z$101,_xlfn.XMATCH(U$33,'movie-row'!$A$1:$Z$1),0)</f>
        <v>0</v>
      </c>
      <c r="V190" s="18" cm="1">
        <f t="array" ref="V190">VLOOKUP($A190,'movie-row'!$A$2:$Z$101,_xlfn.XMATCH(V$33,'movie-row'!$A$1:$Z$1),0)</f>
        <v>0</v>
      </c>
      <c r="W190" s="18" cm="1">
        <f t="array" ref="W190">VLOOKUP($A190,'movie-row'!$A$2:$Z$101,_xlfn.XMATCH(W$33,'movie-row'!$A$1:$Z$1),0)</f>
        <v>4</v>
      </c>
      <c r="X190" s="18" cm="1">
        <f t="array" ref="X190">VLOOKUP($A190,'movie-row'!$A$2:$Z$101,_xlfn.XMATCH(X$33,'movie-row'!$A$1:$Z$1),0)</f>
        <v>0</v>
      </c>
      <c r="Y190" s="18" cm="1">
        <f t="array" ref="Y190">VLOOKUP($A190,'movie-row'!$A$2:$Z$101,_xlfn.XMATCH(Y$33,'movie-row'!$A$1:$Z$1),0)</f>
        <v>0</v>
      </c>
      <c r="Z190" s="18" cm="1">
        <f t="array" ref="Z190">VLOOKUP($A190,'movie-row'!$A$2:$Z$101,_xlfn.XMATCH(Z$33,'movie-row'!$A$1:$Z$1),0)</f>
        <v>0</v>
      </c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</row>
    <row r="191" spans="1:52">
      <c r="A191" s="21" t="s">
        <v>29</v>
      </c>
      <c r="B191" s="18" cm="1">
        <f t="array" ref="B191">VLOOKUP($A191,'movie-row'!$A$2:$Z$101,_xlfn.XMATCH(B$29,'movie-row'!$A$1:$Z$1),0)</f>
        <v>0</v>
      </c>
      <c r="C191" s="18" cm="1">
        <f t="array" ref="C191">VLOOKUP($A191,'movie-row'!$A$2:$Z$101,_xlfn.XMATCH(C$29,'movie-row'!$A$1:$Z$1),0)</f>
        <v>0</v>
      </c>
      <c r="D191" s="18" cm="1">
        <f t="array" ref="D191">VLOOKUP($A191,'movie-row'!$A$2:$Z$101,_xlfn.XMATCH(D$29,'movie-row'!$A$1:$Z$1),0)</f>
        <v>0</v>
      </c>
      <c r="E191" s="18" cm="1">
        <f t="array" ref="E191">VLOOKUP($A191,'movie-row'!$A$2:$Z$101,_xlfn.XMATCH(E$29,'movie-row'!$A$1:$Z$1),0)</f>
        <v>0</v>
      </c>
      <c r="F191" s="27" cm="1">
        <f t="array" ref="F191">VLOOKUP($A191,'movie-row'!$A$2:$Z$101,_xlfn.XMATCH(F$29,'movie-row'!$A$1:$Z$1),0)</f>
        <v>2.5</v>
      </c>
      <c r="G191" s="18" cm="1">
        <f t="array" ref="G191">VLOOKUP($A191,'movie-row'!$A$2:$Z$101,_xlfn.XMATCH(G$29,'movie-row'!$A$1:$Z$1),0)</f>
        <v>0</v>
      </c>
      <c r="H191" s="18" cm="1">
        <f t="array" ref="H191">VLOOKUP($A191,'movie-row'!$A$2:$Z$101,_xlfn.XMATCH(H$29,'movie-row'!$A$1:$Z$1),0)</f>
        <v>0</v>
      </c>
      <c r="I191" s="18" cm="1">
        <f t="array" ref="I191">VLOOKUP($A191,'movie-row'!$A$2:$Z$101,_xlfn.XMATCH(I$29,'movie-row'!$A$1:$Z$1),0)</f>
        <v>0</v>
      </c>
      <c r="J191" s="18" cm="1">
        <f t="array" ref="J191">VLOOKUP($A191,'movie-row'!$A$2:$Z$101,_xlfn.XMATCH(J$29,'movie-row'!$A$1:$Z$1),0)</f>
        <v>2.5</v>
      </c>
      <c r="K191" s="18" cm="1">
        <f t="array" ref="K191">VLOOKUP($A191,'movie-row'!$A$2:$Z$101,_xlfn.XMATCH(K$29,'movie-row'!$A$1:$Z$1),0)</f>
        <v>0</v>
      </c>
      <c r="L191" s="18" cm="1">
        <f t="array" ref="L191">VLOOKUP($A191,'movie-row'!$A$2:$Z$101,_xlfn.XMATCH(L$29,'movie-row'!$A$1:$Z$1),0)</f>
        <v>5</v>
      </c>
      <c r="M191" s="18" cm="1">
        <f t="array" ref="M191">VLOOKUP($A191,'movie-row'!$A$2:$Z$101,_xlfn.XMATCH(M$29,'movie-row'!$A$1:$Z$1),0)</f>
        <v>0</v>
      </c>
      <c r="N191" s="18" cm="1">
        <f t="array" ref="N191">VLOOKUP($A191,'movie-row'!$A$2:$Z$101,_xlfn.XMATCH(N$29,'movie-row'!$A$1:$Z$1),0)</f>
        <v>0</v>
      </c>
      <c r="O191" s="27" cm="1">
        <f t="array" ref="O191">VLOOKUP($A191,'movie-row'!$A$2:$Z$101,_xlfn.XMATCH(O$29,'movie-row'!$A$1:$Z$1),0)</f>
        <v>0</v>
      </c>
      <c r="P191" s="18" cm="1">
        <f t="array" ref="P191">VLOOKUP($A191,'movie-row'!$A$2:$Z$101,_xlfn.XMATCH(P$29,'movie-row'!$A$1:$Z$1),0)</f>
        <v>0</v>
      </c>
      <c r="Q191" s="18" cm="1">
        <f t="array" ref="Q191">VLOOKUP($A191,'movie-row'!$A$2:$Z$101,_xlfn.XMATCH(Q$29,'movie-row'!$A$1:$Z$1),0)</f>
        <v>0</v>
      </c>
      <c r="R191" s="18" cm="1">
        <f t="array" ref="R191">VLOOKUP($A191,'movie-row'!$A$2:$Z$101,_xlfn.XMATCH(R$29,'movie-row'!$A$1:$Z$1),0)</f>
        <v>0</v>
      </c>
      <c r="S191" s="18" cm="1">
        <f t="array" ref="S191">VLOOKUP($A191,'movie-row'!$A$2:$Z$101,_xlfn.XMATCH(S$29,'movie-row'!$A$1:$Z$1),0)</f>
        <v>2.5</v>
      </c>
      <c r="T191" s="18" cm="1">
        <f t="array" ref="T191">VLOOKUP($A191,'movie-row'!$A$2:$Z$101,_xlfn.XMATCH(T$29,'movie-row'!$A$1:$Z$1),0)</f>
        <v>0</v>
      </c>
      <c r="U191" s="18" cm="1">
        <f t="array" ref="U191">VLOOKUP($A191,'movie-row'!$A$2:$Z$101,_xlfn.XMATCH(U$29,'movie-row'!$A$1:$Z$1),0)</f>
        <v>0</v>
      </c>
      <c r="V191" s="18" cm="1">
        <f t="array" ref="V191">VLOOKUP($A191,'movie-row'!$A$2:$Z$101,_xlfn.XMATCH(V$29,'movie-row'!$A$1:$Z$1),0)</f>
        <v>4</v>
      </c>
      <c r="W191" s="18" cm="1">
        <f t="array" ref="W191">VLOOKUP($A191,'movie-row'!$A$2:$Z$101,_xlfn.XMATCH(W$29,'movie-row'!$A$1:$Z$1),0)</f>
        <v>2.5</v>
      </c>
      <c r="X191" s="18" cm="1">
        <f t="array" ref="X191">VLOOKUP($A191,'movie-row'!$A$2:$Z$101,_xlfn.XMATCH(X$29,'movie-row'!$A$1:$Z$1),0)</f>
        <v>0</v>
      </c>
      <c r="Y191" s="18" cm="1">
        <f t="array" ref="Y191">VLOOKUP($A191,'movie-row'!$A$2:$Z$101,_xlfn.XMATCH(Y$29,'movie-row'!$A$1:$Z$1),0)</f>
        <v>0</v>
      </c>
      <c r="Z191" s="18" cm="1">
        <f t="array" ref="Z191">VLOOKUP($A191,'movie-row'!$A$2:$Z$101,_xlfn.XMATCH(Z$29,'movie-row'!$A$1:$Z$1),0)</f>
        <v>0</v>
      </c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</row>
    <row r="192" spans="1:52">
      <c r="A192" s="1" t="str">
        <f t="shared" ref="A192:A195" si="29">A191</f>
        <v>268: Batman (1989)</v>
      </c>
      <c r="B192" s="18" cm="1">
        <f t="array" ref="B192">VLOOKUP($A192,'movie-row'!$A$2:$Z$101,_xlfn.XMATCH(B$30,'movie-row'!$A$1:$Z$1),0)</f>
        <v>0</v>
      </c>
      <c r="C192" s="18" cm="1">
        <f t="array" ref="C192">VLOOKUP($A192,'movie-row'!$A$2:$Z$101,_xlfn.XMATCH(C$30,'movie-row'!$A$1:$Z$1),0)</f>
        <v>2.5</v>
      </c>
      <c r="D192" s="18" cm="1">
        <f t="array" ref="D192">VLOOKUP($A192,'movie-row'!$A$2:$Z$101,_xlfn.XMATCH(D$30,'movie-row'!$A$1:$Z$1),0)</f>
        <v>4</v>
      </c>
      <c r="E192" s="18" cm="1">
        <f t="array" ref="E192">VLOOKUP($A192,'movie-row'!$A$2:$Z$101,_xlfn.XMATCH(E$30,'movie-row'!$A$1:$Z$1),0)</f>
        <v>0</v>
      </c>
      <c r="F192" s="27" cm="1">
        <f t="array" ref="F192">VLOOKUP($A192,'movie-row'!$A$2:$Z$101,_xlfn.XMATCH(F$30,'movie-row'!$A$1:$Z$1),0)</f>
        <v>0</v>
      </c>
      <c r="G192" s="18" cm="1">
        <f t="array" ref="G192">VLOOKUP($A192,'movie-row'!$A$2:$Z$101,_xlfn.XMATCH(G$30,'movie-row'!$A$1:$Z$1),0)</f>
        <v>0</v>
      </c>
      <c r="H192" s="18" cm="1">
        <f t="array" ref="H192">VLOOKUP($A192,'movie-row'!$A$2:$Z$101,_xlfn.XMATCH(H$30,'movie-row'!$A$1:$Z$1),0)</f>
        <v>2.5</v>
      </c>
      <c r="I192" s="18" cm="1">
        <f t="array" ref="I192">VLOOKUP($A192,'movie-row'!$A$2:$Z$101,_xlfn.XMATCH(I$30,'movie-row'!$A$1:$Z$1),0)</f>
        <v>4.5</v>
      </c>
      <c r="J192" s="18" cm="1">
        <f t="array" ref="J192">VLOOKUP($A192,'movie-row'!$A$2:$Z$101,_xlfn.XMATCH(J$30,'movie-row'!$A$1:$Z$1),0)</f>
        <v>0</v>
      </c>
      <c r="K192" s="18" cm="1">
        <f t="array" ref="K192">VLOOKUP($A192,'movie-row'!$A$2:$Z$101,_xlfn.XMATCH(K$30,'movie-row'!$A$1:$Z$1),0)</f>
        <v>0</v>
      </c>
      <c r="L192" s="18" cm="1">
        <f t="array" ref="L192">VLOOKUP($A192,'movie-row'!$A$2:$Z$101,_xlfn.XMATCH(L$30,'movie-row'!$A$1:$Z$1),0)</f>
        <v>0</v>
      </c>
      <c r="M192" s="18" cm="1">
        <f t="array" ref="M192">VLOOKUP($A192,'movie-row'!$A$2:$Z$101,_xlfn.XMATCH(M$30,'movie-row'!$A$1:$Z$1),0)</f>
        <v>0</v>
      </c>
      <c r="N192" s="18" cm="1">
        <f t="array" ref="N192">VLOOKUP($A192,'movie-row'!$A$2:$Z$101,_xlfn.XMATCH(N$30,'movie-row'!$A$1:$Z$1),0)</f>
        <v>2.5</v>
      </c>
      <c r="O192" s="27" cm="1">
        <f t="array" ref="O192">VLOOKUP($A192,'movie-row'!$A$2:$Z$101,_xlfn.XMATCH(O$30,'movie-row'!$A$1:$Z$1),0)</f>
        <v>0</v>
      </c>
      <c r="P192" s="18" cm="1">
        <f t="array" ref="P192">VLOOKUP($A192,'movie-row'!$A$2:$Z$101,_xlfn.XMATCH(P$30,'movie-row'!$A$1:$Z$1),0)</f>
        <v>0</v>
      </c>
      <c r="Q192" s="18" cm="1">
        <f t="array" ref="Q192">VLOOKUP($A192,'movie-row'!$A$2:$Z$101,_xlfn.XMATCH(Q$30,'movie-row'!$A$1:$Z$1),0)</f>
        <v>0</v>
      </c>
      <c r="R192" s="18" cm="1">
        <f t="array" ref="R192">VLOOKUP($A192,'movie-row'!$A$2:$Z$101,_xlfn.XMATCH(R$30,'movie-row'!$A$1:$Z$1),0)</f>
        <v>0</v>
      </c>
      <c r="S192" s="18" cm="1">
        <f t="array" ref="S192">VLOOKUP($A192,'movie-row'!$A$2:$Z$101,_xlfn.XMATCH(S$30,'movie-row'!$A$1:$Z$1),0)</f>
        <v>0</v>
      </c>
      <c r="T192" s="18" cm="1">
        <f t="array" ref="T192">VLOOKUP($A192,'movie-row'!$A$2:$Z$101,_xlfn.XMATCH(T$30,'movie-row'!$A$1:$Z$1),0)</f>
        <v>0</v>
      </c>
      <c r="U192" s="18" cm="1">
        <f t="array" ref="U192">VLOOKUP($A192,'movie-row'!$A$2:$Z$101,_xlfn.XMATCH(U$30,'movie-row'!$A$1:$Z$1),0)</f>
        <v>2.5</v>
      </c>
      <c r="V192" s="18" cm="1">
        <f t="array" ref="V192">VLOOKUP($A192,'movie-row'!$A$2:$Z$101,_xlfn.XMATCH(V$30,'movie-row'!$A$1:$Z$1),0)</f>
        <v>0</v>
      </c>
      <c r="W192" s="18" cm="1">
        <f t="array" ref="W192">VLOOKUP($A192,'movie-row'!$A$2:$Z$101,_xlfn.XMATCH(W$30,'movie-row'!$A$1:$Z$1),0)</f>
        <v>4</v>
      </c>
      <c r="X192" s="18" cm="1">
        <f t="array" ref="X192">VLOOKUP($A192,'movie-row'!$A$2:$Z$101,_xlfn.XMATCH(X$30,'movie-row'!$A$1:$Z$1),0)</f>
        <v>0</v>
      </c>
      <c r="Y192" s="18" cm="1">
        <f t="array" ref="Y192">VLOOKUP($A192,'movie-row'!$A$2:$Z$101,_xlfn.XMATCH(Y$30,'movie-row'!$A$1:$Z$1),0)</f>
        <v>0</v>
      </c>
      <c r="Z192" s="18" cm="1">
        <f t="array" ref="Z192">VLOOKUP($A192,'movie-row'!$A$2:$Z$101,_xlfn.XMATCH(Z$30,'movie-row'!$A$1:$Z$1),0)</f>
        <v>0</v>
      </c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</row>
    <row r="193" spans="1:52">
      <c r="A193" s="1" t="str">
        <f t="shared" si="29"/>
        <v>268: Batman (1989)</v>
      </c>
      <c r="B193" s="18" cm="1">
        <f t="array" ref="B193">VLOOKUP($A193,'movie-row'!$A$2:$Z$101,_xlfn.XMATCH(B$31,'movie-row'!$A$1:$Z$1),0)</f>
        <v>4</v>
      </c>
      <c r="C193" s="18" cm="1">
        <f t="array" ref="C193">VLOOKUP($A193,'movie-row'!$A$2:$Z$101,_xlfn.XMATCH(C$31,'movie-row'!$A$1:$Z$1),0)</f>
        <v>2.5</v>
      </c>
      <c r="D193" s="18" cm="1">
        <f t="array" ref="D193">VLOOKUP($A193,'movie-row'!$A$2:$Z$101,_xlfn.XMATCH(D$31,'movie-row'!$A$1:$Z$1),0)</f>
        <v>0</v>
      </c>
      <c r="E193" s="18" cm="1">
        <f t="array" ref="E193">VLOOKUP($A193,'movie-row'!$A$2:$Z$101,_xlfn.XMATCH(E$31,'movie-row'!$A$1:$Z$1),0)</f>
        <v>0</v>
      </c>
      <c r="F193" s="27" cm="1">
        <f t="array" ref="F193">VLOOKUP($A193,'movie-row'!$A$2:$Z$101,_xlfn.XMATCH(F$31,'movie-row'!$A$1:$Z$1),0)</f>
        <v>2</v>
      </c>
      <c r="G193" s="18" cm="1">
        <f t="array" ref="G193">VLOOKUP($A193,'movie-row'!$A$2:$Z$101,_xlfn.XMATCH(G$31,'movie-row'!$A$1:$Z$1),0)</f>
        <v>0</v>
      </c>
      <c r="H193" s="18" cm="1">
        <f t="array" ref="H193">VLOOKUP($A193,'movie-row'!$A$2:$Z$101,_xlfn.XMATCH(H$31,'movie-row'!$A$1:$Z$1),0)</f>
        <v>0</v>
      </c>
      <c r="I193" s="18" cm="1">
        <f t="array" ref="I193">VLOOKUP($A193,'movie-row'!$A$2:$Z$101,_xlfn.XMATCH(I$31,'movie-row'!$A$1:$Z$1),0)</f>
        <v>2.5</v>
      </c>
      <c r="J193" s="18" cm="1">
        <f t="array" ref="J193">VLOOKUP($A193,'movie-row'!$A$2:$Z$101,_xlfn.XMATCH(J$31,'movie-row'!$A$1:$Z$1),0)</f>
        <v>0</v>
      </c>
      <c r="K193" s="18" cm="1">
        <f t="array" ref="K193">VLOOKUP($A193,'movie-row'!$A$2:$Z$101,_xlfn.XMATCH(K$31,'movie-row'!$A$1:$Z$1),0)</f>
        <v>0</v>
      </c>
      <c r="L193" s="18" cm="1">
        <f t="array" ref="L193">VLOOKUP($A193,'movie-row'!$A$2:$Z$101,_xlfn.XMATCH(L$31,'movie-row'!$A$1:$Z$1),0)</f>
        <v>0</v>
      </c>
      <c r="M193" s="18" cm="1">
        <f t="array" ref="M193">VLOOKUP($A193,'movie-row'!$A$2:$Z$101,_xlfn.XMATCH(M$31,'movie-row'!$A$1:$Z$1),0)</f>
        <v>0</v>
      </c>
      <c r="N193" s="18" cm="1">
        <f t="array" ref="N193">VLOOKUP($A193,'movie-row'!$A$2:$Z$101,_xlfn.XMATCH(N$31,'movie-row'!$A$1:$Z$1),0)</f>
        <v>0</v>
      </c>
      <c r="O193" s="27" cm="1">
        <f t="array" ref="O193">VLOOKUP($A193,'movie-row'!$A$2:$Z$101,_xlfn.XMATCH(O$31,'movie-row'!$A$1:$Z$1),0)</f>
        <v>0</v>
      </c>
      <c r="P193" s="18" cm="1">
        <f t="array" ref="P193">VLOOKUP($A193,'movie-row'!$A$2:$Z$101,_xlfn.XMATCH(P$31,'movie-row'!$A$1:$Z$1),0)</f>
        <v>0</v>
      </c>
      <c r="Q193" s="18" cm="1">
        <f t="array" ref="Q193">VLOOKUP($A193,'movie-row'!$A$2:$Z$101,_xlfn.XMATCH(Q$31,'movie-row'!$A$1:$Z$1),0)</f>
        <v>2.5</v>
      </c>
      <c r="R193" s="18" cm="1">
        <f t="array" ref="R193">VLOOKUP($A193,'movie-row'!$A$2:$Z$101,_xlfn.XMATCH(R$31,'movie-row'!$A$1:$Z$1),0)</f>
        <v>0</v>
      </c>
      <c r="S193" s="18" cm="1">
        <f t="array" ref="S193">VLOOKUP($A193,'movie-row'!$A$2:$Z$101,_xlfn.XMATCH(S$31,'movie-row'!$A$1:$Z$1),0)</f>
        <v>0</v>
      </c>
      <c r="T193" s="18" cm="1">
        <f t="array" ref="T193">VLOOKUP($A193,'movie-row'!$A$2:$Z$101,_xlfn.XMATCH(T$31,'movie-row'!$A$1:$Z$1),0)</f>
        <v>0</v>
      </c>
      <c r="U193" s="18" cm="1">
        <f t="array" ref="U193">VLOOKUP($A193,'movie-row'!$A$2:$Z$101,_xlfn.XMATCH(U$31,'movie-row'!$A$1:$Z$1),0)</f>
        <v>0</v>
      </c>
      <c r="V193" s="18" cm="1">
        <f t="array" ref="V193">VLOOKUP($A193,'movie-row'!$A$2:$Z$101,_xlfn.XMATCH(V$31,'movie-row'!$A$1:$Z$1),0)</f>
        <v>0</v>
      </c>
      <c r="W193" s="18" cm="1">
        <f t="array" ref="W193">VLOOKUP($A193,'movie-row'!$A$2:$Z$101,_xlfn.XMATCH(W$31,'movie-row'!$A$1:$Z$1),0)</f>
        <v>5</v>
      </c>
      <c r="X193" s="18" cm="1">
        <f t="array" ref="X193">VLOOKUP($A193,'movie-row'!$A$2:$Z$101,_xlfn.XMATCH(X$31,'movie-row'!$A$1:$Z$1),0)</f>
        <v>0</v>
      </c>
      <c r="Y193" s="18" cm="1">
        <f t="array" ref="Y193">VLOOKUP($A193,'movie-row'!$A$2:$Z$101,_xlfn.XMATCH(Y$31,'movie-row'!$A$1:$Z$1),0)</f>
        <v>2</v>
      </c>
      <c r="Z193" s="18" cm="1">
        <f t="array" ref="Z193">VLOOKUP($A193,'movie-row'!$A$2:$Z$101,_xlfn.XMATCH(Z$31,'movie-row'!$A$1:$Z$1),0)</f>
        <v>2.5</v>
      </c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</row>
    <row r="194" spans="1:52">
      <c r="A194" s="1" t="str">
        <f t="shared" si="29"/>
        <v>268: Batman (1989)</v>
      </c>
      <c r="B194" s="18" cm="1">
        <f t="array" ref="B194">VLOOKUP($A194,'movie-row'!$A$2:$Z$101,_xlfn.XMATCH(B$32,'movie-row'!$A$1:$Z$1),0)</f>
        <v>0</v>
      </c>
      <c r="C194" s="18" cm="1">
        <f t="array" ref="C194">VLOOKUP($A194,'movie-row'!$A$2:$Z$101,_xlfn.XMATCH(C$32,'movie-row'!$A$1:$Z$1),0)</f>
        <v>3</v>
      </c>
      <c r="D194" s="18" cm="1">
        <f t="array" ref="D194">VLOOKUP($A194,'movie-row'!$A$2:$Z$101,_xlfn.XMATCH(D$32,'movie-row'!$A$1:$Z$1),0)</f>
        <v>2.5</v>
      </c>
      <c r="E194" s="18" cm="1">
        <f t="array" ref="E194">VLOOKUP($A194,'movie-row'!$A$2:$Z$101,_xlfn.XMATCH(E$32,'movie-row'!$A$1:$Z$1),0)</f>
        <v>4.5</v>
      </c>
      <c r="F194" s="27" cm="1">
        <f t="array" ref="F194">VLOOKUP($A194,'movie-row'!$A$2:$Z$101,_xlfn.XMATCH(F$32,'movie-row'!$A$1:$Z$1),0)</f>
        <v>0</v>
      </c>
      <c r="G194" s="18" cm="1">
        <f t="array" ref="G194">VLOOKUP($A194,'movie-row'!$A$2:$Z$101,_xlfn.XMATCH(G$32,'movie-row'!$A$1:$Z$1),0)</f>
        <v>4</v>
      </c>
      <c r="H194" s="18" cm="1">
        <f t="array" ref="H194">VLOOKUP($A194,'movie-row'!$A$2:$Z$101,_xlfn.XMATCH(H$32,'movie-row'!$A$1:$Z$1),0)</f>
        <v>3</v>
      </c>
      <c r="I194" s="18" cm="1">
        <f t="array" ref="I194">VLOOKUP($A194,'movie-row'!$A$2:$Z$101,_xlfn.XMATCH(I$32,'movie-row'!$A$1:$Z$1),0)</f>
        <v>3.5</v>
      </c>
      <c r="J194" s="18" cm="1">
        <f t="array" ref="J194">VLOOKUP($A194,'movie-row'!$A$2:$Z$101,_xlfn.XMATCH(J$32,'movie-row'!$A$1:$Z$1),0)</f>
        <v>0</v>
      </c>
      <c r="K194" s="18" cm="1">
        <f t="array" ref="K194">VLOOKUP($A194,'movie-row'!$A$2:$Z$101,_xlfn.XMATCH(K$32,'movie-row'!$A$1:$Z$1),0)</f>
        <v>4</v>
      </c>
      <c r="L194" s="18" cm="1">
        <f t="array" ref="L194">VLOOKUP($A194,'movie-row'!$A$2:$Z$101,_xlfn.XMATCH(L$32,'movie-row'!$A$1:$Z$1),0)</f>
        <v>0</v>
      </c>
      <c r="M194" s="18" cm="1">
        <f t="array" ref="M194">VLOOKUP($A194,'movie-row'!$A$2:$Z$101,_xlfn.XMATCH(M$32,'movie-row'!$A$1:$Z$1),0)</f>
        <v>5</v>
      </c>
      <c r="N194" s="18" cm="1">
        <f t="array" ref="N194">VLOOKUP($A194,'movie-row'!$A$2:$Z$101,_xlfn.XMATCH(N$32,'movie-row'!$A$1:$Z$1),0)</f>
        <v>0</v>
      </c>
      <c r="O194" s="27" cm="1">
        <f t="array" ref="O194">VLOOKUP($A194,'movie-row'!$A$2:$Z$101,_xlfn.XMATCH(O$32,'movie-row'!$A$1:$Z$1),0)</f>
        <v>0</v>
      </c>
      <c r="P194" s="18" cm="1">
        <f t="array" ref="P194">VLOOKUP($A194,'movie-row'!$A$2:$Z$101,_xlfn.XMATCH(P$32,'movie-row'!$A$1:$Z$1),0)</f>
        <v>2</v>
      </c>
      <c r="Q194" s="18" cm="1">
        <f t="array" ref="Q194">VLOOKUP($A194,'movie-row'!$A$2:$Z$101,_xlfn.XMATCH(Q$32,'movie-row'!$A$1:$Z$1),0)</f>
        <v>0</v>
      </c>
      <c r="R194" s="18" cm="1">
        <f t="array" ref="R194">VLOOKUP($A194,'movie-row'!$A$2:$Z$101,_xlfn.XMATCH(R$32,'movie-row'!$A$1:$Z$1),0)</f>
        <v>0</v>
      </c>
      <c r="S194" s="18" cm="1">
        <f t="array" ref="S194">VLOOKUP($A194,'movie-row'!$A$2:$Z$101,_xlfn.XMATCH(S$32,'movie-row'!$A$1:$Z$1),0)</f>
        <v>0</v>
      </c>
      <c r="T194" s="18" cm="1">
        <f t="array" ref="T194">VLOOKUP($A194,'movie-row'!$A$2:$Z$101,_xlfn.XMATCH(T$32,'movie-row'!$A$1:$Z$1),0)</f>
        <v>0</v>
      </c>
      <c r="U194" s="18" cm="1">
        <f t="array" ref="U194">VLOOKUP($A194,'movie-row'!$A$2:$Z$101,_xlfn.XMATCH(U$32,'movie-row'!$A$1:$Z$1),0)</f>
        <v>0</v>
      </c>
      <c r="V194" s="18" cm="1">
        <f t="array" ref="V194">VLOOKUP($A194,'movie-row'!$A$2:$Z$101,_xlfn.XMATCH(V$32,'movie-row'!$A$1:$Z$1),0)</f>
        <v>0</v>
      </c>
      <c r="W194" s="18" cm="1">
        <f t="array" ref="W194">VLOOKUP($A194,'movie-row'!$A$2:$Z$101,_xlfn.XMATCH(W$32,'movie-row'!$A$1:$Z$1),0)</f>
        <v>3</v>
      </c>
      <c r="X194" s="18" cm="1">
        <f t="array" ref="X194">VLOOKUP($A194,'movie-row'!$A$2:$Z$101,_xlfn.XMATCH(X$32,'movie-row'!$A$1:$Z$1),0)</f>
        <v>4</v>
      </c>
      <c r="Y194" s="18" cm="1">
        <f t="array" ref="Y194">VLOOKUP($A194,'movie-row'!$A$2:$Z$101,_xlfn.XMATCH(Y$32,'movie-row'!$A$1:$Z$1),0)</f>
        <v>2.5</v>
      </c>
      <c r="Z194" s="18" cm="1">
        <f t="array" ref="Z194">VLOOKUP($A194,'movie-row'!$A$2:$Z$101,_xlfn.XMATCH(Z$32,'movie-row'!$A$1:$Z$1),0)</f>
        <v>4</v>
      </c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</row>
    <row r="195" spans="1:52">
      <c r="A195" s="1" t="str">
        <f t="shared" si="29"/>
        <v>268: Batman (1989)</v>
      </c>
      <c r="B195" s="18" cm="1">
        <f t="array" ref="B195">VLOOKUP($A195,'movie-row'!$A$2:$Z$101,_xlfn.XMATCH(B$33,'movie-row'!$A$1:$Z$1),0)</f>
        <v>0</v>
      </c>
      <c r="C195" s="18" cm="1">
        <f t="array" ref="C195">VLOOKUP($A195,'movie-row'!$A$2:$Z$101,_xlfn.XMATCH(C$33,'movie-row'!$A$1:$Z$1),0)</f>
        <v>0</v>
      </c>
      <c r="D195" s="18" cm="1">
        <f t="array" ref="D195">VLOOKUP($A195,'movie-row'!$A$2:$Z$101,_xlfn.XMATCH(D$33,'movie-row'!$A$1:$Z$1),0)</f>
        <v>2.5</v>
      </c>
      <c r="E195" s="18" cm="1">
        <f t="array" ref="E195">VLOOKUP($A195,'movie-row'!$A$2:$Z$101,_xlfn.XMATCH(E$33,'movie-row'!$A$1:$Z$1),0)</f>
        <v>0</v>
      </c>
      <c r="F195" s="27" cm="1">
        <f t="array" ref="F195">VLOOKUP($A195,'movie-row'!$A$2:$Z$101,_xlfn.XMATCH(F$33,'movie-row'!$A$1:$Z$1),0)</f>
        <v>3.5</v>
      </c>
      <c r="G195" s="18" cm="1">
        <f t="array" ref="G195">VLOOKUP($A195,'movie-row'!$A$2:$Z$101,_xlfn.XMATCH(G$33,'movie-row'!$A$1:$Z$1),0)</f>
        <v>2.5</v>
      </c>
      <c r="H195" s="18" cm="1">
        <f t="array" ref="H195">VLOOKUP($A195,'movie-row'!$A$2:$Z$101,_xlfn.XMATCH(H$33,'movie-row'!$A$1:$Z$1),0)</f>
        <v>0</v>
      </c>
      <c r="I195" s="18" cm="1">
        <f t="array" ref="I195">VLOOKUP($A195,'movie-row'!$A$2:$Z$101,_xlfn.XMATCH(I$33,'movie-row'!$A$1:$Z$1),0)</f>
        <v>0</v>
      </c>
      <c r="J195" s="18" cm="1">
        <f t="array" ref="J195">VLOOKUP($A195,'movie-row'!$A$2:$Z$101,_xlfn.XMATCH(J$33,'movie-row'!$A$1:$Z$1),0)</f>
        <v>0</v>
      </c>
      <c r="K195" s="18" cm="1">
        <f t="array" ref="K195">VLOOKUP($A195,'movie-row'!$A$2:$Z$101,_xlfn.XMATCH(K$33,'movie-row'!$A$1:$Z$1),0)</f>
        <v>2.5</v>
      </c>
      <c r="L195" s="18" cm="1">
        <f t="array" ref="L195">VLOOKUP($A195,'movie-row'!$A$2:$Z$101,_xlfn.XMATCH(L$33,'movie-row'!$A$1:$Z$1),0)</f>
        <v>2.5</v>
      </c>
      <c r="M195" s="18" cm="1">
        <f t="array" ref="M195">VLOOKUP($A195,'movie-row'!$A$2:$Z$101,_xlfn.XMATCH(M$33,'movie-row'!$A$1:$Z$1),0)</f>
        <v>3</v>
      </c>
      <c r="N195" s="18" cm="1">
        <f t="array" ref="N195">VLOOKUP($A195,'movie-row'!$A$2:$Z$101,_xlfn.XMATCH(N$33,'movie-row'!$A$1:$Z$1),0)</f>
        <v>0</v>
      </c>
      <c r="O195" s="27" cm="1">
        <f t="array" ref="O195">VLOOKUP($A195,'movie-row'!$A$2:$Z$101,_xlfn.XMATCH(O$33,'movie-row'!$A$1:$Z$1),0)</f>
        <v>2.5</v>
      </c>
      <c r="P195" s="18" cm="1">
        <f t="array" ref="P195">VLOOKUP($A195,'movie-row'!$A$2:$Z$101,_xlfn.XMATCH(P$33,'movie-row'!$A$1:$Z$1),0)</f>
        <v>0</v>
      </c>
      <c r="Q195" s="18" cm="1">
        <f t="array" ref="Q195">VLOOKUP($A195,'movie-row'!$A$2:$Z$101,_xlfn.XMATCH(Q$33,'movie-row'!$A$1:$Z$1),0)</f>
        <v>0</v>
      </c>
      <c r="R195" s="18" cm="1">
        <f t="array" ref="R195">VLOOKUP($A195,'movie-row'!$A$2:$Z$101,_xlfn.XMATCH(R$33,'movie-row'!$A$1:$Z$1),0)</f>
        <v>3.5</v>
      </c>
      <c r="S195" s="18" cm="1">
        <f t="array" ref="S195">VLOOKUP($A195,'movie-row'!$A$2:$Z$101,_xlfn.XMATCH(S$33,'movie-row'!$A$1:$Z$1),0)</f>
        <v>0</v>
      </c>
      <c r="T195" s="18" cm="1">
        <f t="array" ref="T195">VLOOKUP($A195,'movie-row'!$A$2:$Z$101,_xlfn.XMATCH(T$33,'movie-row'!$A$1:$Z$1),0)</f>
        <v>2</v>
      </c>
      <c r="U195" s="18" cm="1">
        <f t="array" ref="U195">VLOOKUP($A195,'movie-row'!$A$2:$Z$101,_xlfn.XMATCH(U$33,'movie-row'!$A$1:$Z$1),0)</f>
        <v>3</v>
      </c>
      <c r="V195" s="18" cm="1">
        <f t="array" ref="V195">VLOOKUP($A195,'movie-row'!$A$2:$Z$101,_xlfn.XMATCH(V$33,'movie-row'!$A$1:$Z$1),0)</f>
        <v>0</v>
      </c>
      <c r="W195" s="18" cm="1">
        <f t="array" ref="W195">VLOOKUP($A195,'movie-row'!$A$2:$Z$101,_xlfn.XMATCH(W$33,'movie-row'!$A$1:$Z$1),0)</f>
        <v>0</v>
      </c>
      <c r="X195" s="18" cm="1">
        <f t="array" ref="X195">VLOOKUP($A195,'movie-row'!$A$2:$Z$101,_xlfn.XMATCH(X$33,'movie-row'!$A$1:$Z$1),0)</f>
        <v>2.5</v>
      </c>
      <c r="Y195" s="18" cm="1">
        <f t="array" ref="Y195">VLOOKUP($A195,'movie-row'!$A$2:$Z$101,_xlfn.XMATCH(Y$33,'movie-row'!$A$1:$Z$1),0)</f>
        <v>2.5</v>
      </c>
      <c r="Z195" s="18" cm="1">
        <f t="array" ref="Z195">VLOOKUP($A195,'movie-row'!$A$2:$Z$101,_xlfn.XMATCH(Z$33,'movie-row'!$A$1:$Z$1),0)</f>
        <v>0</v>
      </c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</row>
    <row r="196" spans="1:52">
      <c r="A196" s="21" t="s">
        <v>30</v>
      </c>
      <c r="B196" s="18" cm="1">
        <f t="array" ref="B196">VLOOKUP($A196,'movie-row'!$A$2:$Z$101,_xlfn.XMATCH(B$29,'movie-row'!$A$1:$Z$1),0)</f>
        <v>0</v>
      </c>
      <c r="C196" s="18" cm="1">
        <f t="array" ref="C196">VLOOKUP($A196,'movie-row'!$A$2:$Z$101,_xlfn.XMATCH(C$29,'movie-row'!$A$1:$Z$1),0)</f>
        <v>4</v>
      </c>
      <c r="D196" s="18" cm="1">
        <f t="array" ref="D196">VLOOKUP($A196,'movie-row'!$A$2:$Z$101,_xlfn.XMATCH(D$29,'movie-row'!$A$1:$Z$1),0)</f>
        <v>4</v>
      </c>
      <c r="E196" s="18" cm="1">
        <f t="array" ref="E196">VLOOKUP($A196,'movie-row'!$A$2:$Z$101,_xlfn.XMATCH(E$29,'movie-row'!$A$1:$Z$1),0)</f>
        <v>5</v>
      </c>
      <c r="F196" s="27" cm="1">
        <f t="array" ref="F196">VLOOKUP($A196,'movie-row'!$A$2:$Z$101,_xlfn.XMATCH(F$29,'movie-row'!$A$1:$Z$1),0)</f>
        <v>4</v>
      </c>
      <c r="G196" s="18" cm="1">
        <f t="array" ref="G196">VLOOKUP($A196,'movie-row'!$A$2:$Z$101,_xlfn.XMATCH(G$29,'movie-row'!$A$1:$Z$1),0)</f>
        <v>4</v>
      </c>
      <c r="H196" s="18" cm="1">
        <f t="array" ref="H196">VLOOKUP($A196,'movie-row'!$A$2:$Z$101,_xlfn.XMATCH(H$29,'movie-row'!$A$1:$Z$1),0)</f>
        <v>4</v>
      </c>
      <c r="I196" s="18" cm="1">
        <f t="array" ref="I196">VLOOKUP($A196,'movie-row'!$A$2:$Z$101,_xlfn.XMATCH(I$29,'movie-row'!$A$1:$Z$1),0)</f>
        <v>5</v>
      </c>
      <c r="J196" s="18" cm="1">
        <f t="array" ref="J196">VLOOKUP($A196,'movie-row'!$A$2:$Z$101,_xlfn.XMATCH(J$29,'movie-row'!$A$1:$Z$1),0)</f>
        <v>3.5</v>
      </c>
      <c r="K196" s="18" cm="1">
        <f t="array" ref="K196">VLOOKUP($A196,'movie-row'!$A$2:$Z$101,_xlfn.XMATCH(K$29,'movie-row'!$A$1:$Z$1),0)</f>
        <v>0</v>
      </c>
      <c r="L196" s="18" cm="1">
        <f t="array" ref="L196">VLOOKUP($A196,'movie-row'!$A$2:$Z$101,_xlfn.XMATCH(L$29,'movie-row'!$A$1:$Z$1),0)</f>
        <v>5</v>
      </c>
      <c r="M196" s="18" cm="1">
        <f t="array" ref="M196">VLOOKUP($A196,'movie-row'!$A$2:$Z$101,_xlfn.XMATCH(M$29,'movie-row'!$A$1:$Z$1),0)</f>
        <v>0</v>
      </c>
      <c r="N196" s="18" cm="1">
        <f t="array" ref="N196">VLOOKUP($A196,'movie-row'!$A$2:$Z$101,_xlfn.XMATCH(N$29,'movie-row'!$A$1:$Z$1),0)</f>
        <v>3.5</v>
      </c>
      <c r="O196" s="27" cm="1">
        <f t="array" ref="O196">VLOOKUP($A196,'movie-row'!$A$2:$Z$101,_xlfn.XMATCH(O$29,'movie-row'!$A$1:$Z$1),0)</f>
        <v>0</v>
      </c>
      <c r="P196" s="18" cm="1">
        <f t="array" ref="P196">VLOOKUP($A196,'movie-row'!$A$2:$Z$101,_xlfn.XMATCH(P$29,'movie-row'!$A$1:$Z$1),0)</f>
        <v>5</v>
      </c>
      <c r="Q196" s="18" cm="1">
        <f t="array" ref="Q196">VLOOKUP($A196,'movie-row'!$A$2:$Z$101,_xlfn.XMATCH(Q$29,'movie-row'!$A$1:$Z$1),0)</f>
        <v>0</v>
      </c>
      <c r="R196" s="18" cm="1">
        <f t="array" ref="R196">VLOOKUP($A196,'movie-row'!$A$2:$Z$101,_xlfn.XMATCH(R$29,'movie-row'!$A$1:$Z$1),0)</f>
        <v>5</v>
      </c>
      <c r="S196" s="18" cm="1">
        <f t="array" ref="S196">VLOOKUP($A196,'movie-row'!$A$2:$Z$101,_xlfn.XMATCH(S$29,'movie-row'!$A$1:$Z$1),0)</f>
        <v>4</v>
      </c>
      <c r="T196" s="18" cm="1">
        <f t="array" ref="T196">VLOOKUP($A196,'movie-row'!$A$2:$Z$101,_xlfn.XMATCH(T$29,'movie-row'!$A$1:$Z$1),0)</f>
        <v>5</v>
      </c>
      <c r="U196" s="18" cm="1">
        <f t="array" ref="U196">VLOOKUP($A196,'movie-row'!$A$2:$Z$101,_xlfn.XMATCH(U$29,'movie-row'!$A$1:$Z$1),0)</f>
        <v>4</v>
      </c>
      <c r="V196" s="18" cm="1">
        <f t="array" ref="V196">VLOOKUP($A196,'movie-row'!$A$2:$Z$101,_xlfn.XMATCH(V$29,'movie-row'!$A$1:$Z$1),0)</f>
        <v>4.5</v>
      </c>
      <c r="W196" s="18" cm="1">
        <f t="array" ref="W196">VLOOKUP($A196,'movie-row'!$A$2:$Z$101,_xlfn.XMATCH(W$29,'movie-row'!$A$1:$Z$1),0)</f>
        <v>3.5</v>
      </c>
      <c r="X196" s="18" cm="1">
        <f t="array" ref="X196">VLOOKUP($A196,'movie-row'!$A$2:$Z$101,_xlfn.XMATCH(X$29,'movie-row'!$A$1:$Z$1),0)</f>
        <v>4</v>
      </c>
      <c r="Y196" s="18" cm="1">
        <f t="array" ref="Y196">VLOOKUP($A196,'movie-row'!$A$2:$Z$101,_xlfn.XMATCH(Y$29,'movie-row'!$A$1:$Z$1),0)</f>
        <v>0</v>
      </c>
      <c r="Z196" s="18" cm="1">
        <f t="array" ref="Z196">VLOOKUP($A196,'movie-row'!$A$2:$Z$101,_xlfn.XMATCH(Z$29,'movie-row'!$A$1:$Z$1),0)</f>
        <v>0</v>
      </c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</row>
    <row r="197" spans="1:52">
      <c r="A197" s="1" t="str">
        <f t="shared" ref="A197:A200" si="30">A196</f>
        <v>272: Batman Begins (2005)</v>
      </c>
      <c r="B197" s="18" cm="1">
        <f t="array" ref="B197">VLOOKUP($A197,'movie-row'!$A$2:$Z$101,_xlfn.XMATCH(B$30,'movie-row'!$A$1:$Z$1),0)</f>
        <v>4</v>
      </c>
      <c r="C197" s="18" cm="1">
        <f t="array" ref="C197">VLOOKUP($A197,'movie-row'!$A$2:$Z$101,_xlfn.XMATCH(C$30,'movie-row'!$A$1:$Z$1),0)</f>
        <v>3.5</v>
      </c>
      <c r="D197" s="18" cm="1">
        <f t="array" ref="D197">VLOOKUP($A197,'movie-row'!$A$2:$Z$101,_xlfn.XMATCH(D$30,'movie-row'!$A$1:$Z$1),0)</f>
        <v>4.5</v>
      </c>
      <c r="E197" s="18" cm="1">
        <f t="array" ref="E197">VLOOKUP($A197,'movie-row'!$A$2:$Z$101,_xlfn.XMATCH(E$30,'movie-row'!$A$1:$Z$1),0)</f>
        <v>0</v>
      </c>
      <c r="F197" s="27" cm="1">
        <f t="array" ref="F197">VLOOKUP($A197,'movie-row'!$A$2:$Z$101,_xlfn.XMATCH(F$30,'movie-row'!$A$1:$Z$1),0)</f>
        <v>4</v>
      </c>
      <c r="G197" s="18" cm="1">
        <f t="array" ref="G197">VLOOKUP($A197,'movie-row'!$A$2:$Z$101,_xlfn.XMATCH(G$30,'movie-row'!$A$1:$Z$1),0)</f>
        <v>5</v>
      </c>
      <c r="H197" s="18" cm="1">
        <f t="array" ref="H197">VLOOKUP($A197,'movie-row'!$A$2:$Z$101,_xlfn.XMATCH(H$30,'movie-row'!$A$1:$Z$1),0)</f>
        <v>4</v>
      </c>
      <c r="I197" s="18" cm="1">
        <f t="array" ref="I197">VLOOKUP($A197,'movie-row'!$A$2:$Z$101,_xlfn.XMATCH(I$30,'movie-row'!$A$1:$Z$1),0)</f>
        <v>3</v>
      </c>
      <c r="J197" s="18" cm="1">
        <f t="array" ref="J197">VLOOKUP($A197,'movie-row'!$A$2:$Z$101,_xlfn.XMATCH(J$30,'movie-row'!$A$1:$Z$1),0)</f>
        <v>4</v>
      </c>
      <c r="K197" s="18" cm="1">
        <f t="array" ref="K197">VLOOKUP($A197,'movie-row'!$A$2:$Z$101,_xlfn.XMATCH(K$30,'movie-row'!$A$1:$Z$1),0)</f>
        <v>0</v>
      </c>
      <c r="L197" s="18" cm="1">
        <f t="array" ref="L197">VLOOKUP($A197,'movie-row'!$A$2:$Z$101,_xlfn.XMATCH(L$30,'movie-row'!$A$1:$Z$1),0)</f>
        <v>4</v>
      </c>
      <c r="M197" s="18" cm="1">
        <f t="array" ref="M197">VLOOKUP($A197,'movie-row'!$A$2:$Z$101,_xlfn.XMATCH(M$30,'movie-row'!$A$1:$Z$1),0)</f>
        <v>4</v>
      </c>
      <c r="N197" s="18" cm="1">
        <f t="array" ref="N197">VLOOKUP($A197,'movie-row'!$A$2:$Z$101,_xlfn.XMATCH(N$30,'movie-row'!$A$1:$Z$1),0)</f>
        <v>4</v>
      </c>
      <c r="O197" s="27" cm="1">
        <f t="array" ref="O197">VLOOKUP($A197,'movie-row'!$A$2:$Z$101,_xlfn.XMATCH(O$30,'movie-row'!$A$1:$Z$1),0)</f>
        <v>5</v>
      </c>
      <c r="P197" s="18" cm="1">
        <f t="array" ref="P197">VLOOKUP($A197,'movie-row'!$A$2:$Z$101,_xlfn.XMATCH(P$30,'movie-row'!$A$1:$Z$1),0)</f>
        <v>0</v>
      </c>
      <c r="Q197" s="18" cm="1">
        <f t="array" ref="Q197">VLOOKUP($A197,'movie-row'!$A$2:$Z$101,_xlfn.XMATCH(Q$30,'movie-row'!$A$1:$Z$1),0)</f>
        <v>5</v>
      </c>
      <c r="R197" s="18" cm="1">
        <f t="array" ref="R197">VLOOKUP($A197,'movie-row'!$A$2:$Z$101,_xlfn.XMATCH(R$30,'movie-row'!$A$1:$Z$1),0)</f>
        <v>0</v>
      </c>
      <c r="S197" s="18" cm="1">
        <f t="array" ref="S197">VLOOKUP($A197,'movie-row'!$A$2:$Z$101,_xlfn.XMATCH(S$30,'movie-row'!$A$1:$Z$1),0)</f>
        <v>0</v>
      </c>
      <c r="T197" s="18" cm="1">
        <f t="array" ref="T197">VLOOKUP($A197,'movie-row'!$A$2:$Z$101,_xlfn.XMATCH(T$30,'movie-row'!$A$1:$Z$1),0)</f>
        <v>4</v>
      </c>
      <c r="U197" s="18" cm="1">
        <f t="array" ref="U197">VLOOKUP($A197,'movie-row'!$A$2:$Z$101,_xlfn.XMATCH(U$30,'movie-row'!$A$1:$Z$1),0)</f>
        <v>4</v>
      </c>
      <c r="V197" s="18" cm="1">
        <f t="array" ref="V197">VLOOKUP($A197,'movie-row'!$A$2:$Z$101,_xlfn.XMATCH(V$30,'movie-row'!$A$1:$Z$1),0)</f>
        <v>4</v>
      </c>
      <c r="W197" s="18" cm="1">
        <f t="array" ref="W197">VLOOKUP($A197,'movie-row'!$A$2:$Z$101,_xlfn.XMATCH(W$30,'movie-row'!$A$1:$Z$1),0)</f>
        <v>5</v>
      </c>
      <c r="X197" s="18" cm="1">
        <f t="array" ref="X197">VLOOKUP($A197,'movie-row'!$A$2:$Z$101,_xlfn.XMATCH(X$30,'movie-row'!$A$1:$Z$1),0)</f>
        <v>4</v>
      </c>
      <c r="Y197" s="18" cm="1">
        <f t="array" ref="Y197">VLOOKUP($A197,'movie-row'!$A$2:$Z$101,_xlfn.XMATCH(Y$30,'movie-row'!$A$1:$Z$1),0)</f>
        <v>0</v>
      </c>
      <c r="Z197" s="18" cm="1">
        <f t="array" ref="Z197">VLOOKUP($A197,'movie-row'!$A$2:$Z$101,_xlfn.XMATCH(Z$30,'movie-row'!$A$1:$Z$1),0)</f>
        <v>5</v>
      </c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</row>
    <row r="198" spans="1:52">
      <c r="A198" s="1" t="str">
        <f t="shared" si="30"/>
        <v>272: Batman Begins (2005)</v>
      </c>
      <c r="B198" s="18" cm="1">
        <f t="array" ref="B198">VLOOKUP($A198,'movie-row'!$A$2:$Z$101,_xlfn.XMATCH(B$31,'movie-row'!$A$1:$Z$1),0)</f>
        <v>4.5</v>
      </c>
      <c r="C198" s="18" cm="1">
        <f t="array" ref="C198">VLOOKUP($A198,'movie-row'!$A$2:$Z$101,_xlfn.XMATCH(C$31,'movie-row'!$A$1:$Z$1),0)</f>
        <v>4</v>
      </c>
      <c r="D198" s="18" cm="1">
        <f t="array" ref="D198">VLOOKUP($A198,'movie-row'!$A$2:$Z$101,_xlfn.XMATCH(D$31,'movie-row'!$A$1:$Z$1),0)</f>
        <v>3.5</v>
      </c>
      <c r="E198" s="18" cm="1">
        <f t="array" ref="E198">VLOOKUP($A198,'movie-row'!$A$2:$Z$101,_xlfn.XMATCH(E$31,'movie-row'!$A$1:$Z$1),0)</f>
        <v>0</v>
      </c>
      <c r="F198" s="27" cm="1">
        <f t="array" ref="F198">VLOOKUP($A198,'movie-row'!$A$2:$Z$101,_xlfn.XMATCH(F$31,'movie-row'!$A$1:$Z$1),0)</f>
        <v>4</v>
      </c>
      <c r="G198" s="18" cm="1">
        <f t="array" ref="G198">VLOOKUP($A198,'movie-row'!$A$2:$Z$101,_xlfn.XMATCH(G$31,'movie-row'!$A$1:$Z$1),0)</f>
        <v>0</v>
      </c>
      <c r="H198" s="18" cm="1">
        <f t="array" ref="H198">VLOOKUP($A198,'movie-row'!$A$2:$Z$101,_xlfn.XMATCH(H$31,'movie-row'!$A$1:$Z$1),0)</f>
        <v>0</v>
      </c>
      <c r="I198" s="18" cm="1">
        <f t="array" ref="I198">VLOOKUP($A198,'movie-row'!$A$2:$Z$101,_xlfn.XMATCH(I$31,'movie-row'!$A$1:$Z$1),0)</f>
        <v>4</v>
      </c>
      <c r="J198" s="18" cm="1">
        <f t="array" ref="J198">VLOOKUP($A198,'movie-row'!$A$2:$Z$101,_xlfn.XMATCH(J$31,'movie-row'!$A$1:$Z$1),0)</f>
        <v>3.5</v>
      </c>
      <c r="K198" s="18" cm="1">
        <f t="array" ref="K198">VLOOKUP($A198,'movie-row'!$A$2:$Z$101,_xlfn.XMATCH(K$31,'movie-row'!$A$1:$Z$1),0)</f>
        <v>4</v>
      </c>
      <c r="L198" s="18" cm="1">
        <f t="array" ref="L198">VLOOKUP($A198,'movie-row'!$A$2:$Z$101,_xlfn.XMATCH(L$31,'movie-row'!$A$1:$Z$1),0)</f>
        <v>4</v>
      </c>
      <c r="M198" s="18" cm="1">
        <f t="array" ref="M198">VLOOKUP($A198,'movie-row'!$A$2:$Z$101,_xlfn.XMATCH(M$31,'movie-row'!$A$1:$Z$1),0)</f>
        <v>5</v>
      </c>
      <c r="N198" s="18" cm="1">
        <f t="array" ref="N198">VLOOKUP($A198,'movie-row'!$A$2:$Z$101,_xlfn.XMATCH(N$31,'movie-row'!$A$1:$Z$1),0)</f>
        <v>4</v>
      </c>
      <c r="O198" s="27" cm="1">
        <f t="array" ref="O198">VLOOKUP($A198,'movie-row'!$A$2:$Z$101,_xlfn.XMATCH(O$31,'movie-row'!$A$1:$Z$1),0)</f>
        <v>3.5</v>
      </c>
      <c r="P198" s="18" cm="1">
        <f t="array" ref="P198">VLOOKUP($A198,'movie-row'!$A$2:$Z$101,_xlfn.XMATCH(P$31,'movie-row'!$A$1:$Z$1),0)</f>
        <v>4</v>
      </c>
      <c r="Q198" s="18" cm="1">
        <f t="array" ref="Q198">VLOOKUP($A198,'movie-row'!$A$2:$Z$101,_xlfn.XMATCH(Q$31,'movie-row'!$A$1:$Z$1),0)</f>
        <v>3.5</v>
      </c>
      <c r="R198" s="18" cm="1">
        <f t="array" ref="R198">VLOOKUP($A198,'movie-row'!$A$2:$Z$101,_xlfn.XMATCH(R$31,'movie-row'!$A$1:$Z$1),0)</f>
        <v>0</v>
      </c>
      <c r="S198" s="18" cm="1">
        <f t="array" ref="S198">VLOOKUP($A198,'movie-row'!$A$2:$Z$101,_xlfn.XMATCH(S$31,'movie-row'!$A$1:$Z$1),0)</f>
        <v>5</v>
      </c>
      <c r="T198" s="18" cm="1">
        <f t="array" ref="T198">VLOOKUP($A198,'movie-row'!$A$2:$Z$101,_xlfn.XMATCH(T$31,'movie-row'!$A$1:$Z$1),0)</f>
        <v>0</v>
      </c>
      <c r="U198" s="18" cm="1">
        <f t="array" ref="U198">VLOOKUP($A198,'movie-row'!$A$2:$Z$101,_xlfn.XMATCH(U$31,'movie-row'!$A$1:$Z$1),0)</f>
        <v>0</v>
      </c>
      <c r="V198" s="18" cm="1">
        <f t="array" ref="V198">VLOOKUP($A198,'movie-row'!$A$2:$Z$101,_xlfn.XMATCH(V$31,'movie-row'!$A$1:$Z$1),0)</f>
        <v>4</v>
      </c>
      <c r="W198" s="18" cm="1">
        <f t="array" ref="W198">VLOOKUP($A198,'movie-row'!$A$2:$Z$101,_xlfn.XMATCH(W$31,'movie-row'!$A$1:$Z$1),0)</f>
        <v>4</v>
      </c>
      <c r="X198" s="18" cm="1">
        <f t="array" ref="X198">VLOOKUP($A198,'movie-row'!$A$2:$Z$101,_xlfn.XMATCH(X$31,'movie-row'!$A$1:$Z$1),0)</f>
        <v>4</v>
      </c>
      <c r="Y198" s="18" cm="1">
        <f t="array" ref="Y198">VLOOKUP($A198,'movie-row'!$A$2:$Z$101,_xlfn.XMATCH(Y$31,'movie-row'!$A$1:$Z$1),0)</f>
        <v>4</v>
      </c>
      <c r="Z198" s="18" cm="1">
        <f t="array" ref="Z198">VLOOKUP($A198,'movie-row'!$A$2:$Z$101,_xlfn.XMATCH(Z$31,'movie-row'!$A$1:$Z$1),0)</f>
        <v>4</v>
      </c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</row>
    <row r="199" spans="1:52">
      <c r="A199" s="1" t="str">
        <f t="shared" si="30"/>
        <v>272: Batman Begins (2005)</v>
      </c>
      <c r="B199" s="18" cm="1">
        <f t="array" ref="B199">VLOOKUP($A199,'movie-row'!$A$2:$Z$101,_xlfn.XMATCH(B$32,'movie-row'!$A$1:$Z$1),0)</f>
        <v>3.5</v>
      </c>
      <c r="C199" s="18" cm="1">
        <f t="array" ref="C199">VLOOKUP($A199,'movie-row'!$A$2:$Z$101,_xlfn.XMATCH(C$32,'movie-row'!$A$1:$Z$1),0)</f>
        <v>3</v>
      </c>
      <c r="D199" s="18" cm="1">
        <f t="array" ref="D199">VLOOKUP($A199,'movie-row'!$A$2:$Z$101,_xlfn.XMATCH(D$32,'movie-row'!$A$1:$Z$1),0)</f>
        <v>3.5</v>
      </c>
      <c r="E199" s="18" cm="1">
        <f t="array" ref="E199">VLOOKUP($A199,'movie-row'!$A$2:$Z$101,_xlfn.XMATCH(E$32,'movie-row'!$A$1:$Z$1),0)</f>
        <v>3</v>
      </c>
      <c r="F199" s="27" cm="1">
        <f t="array" ref="F199">VLOOKUP($A199,'movie-row'!$A$2:$Z$101,_xlfn.XMATCH(F$32,'movie-row'!$A$1:$Z$1),0)</f>
        <v>0</v>
      </c>
      <c r="G199" s="18" cm="1">
        <f t="array" ref="G199">VLOOKUP($A199,'movie-row'!$A$2:$Z$101,_xlfn.XMATCH(G$32,'movie-row'!$A$1:$Z$1),0)</f>
        <v>4.5</v>
      </c>
      <c r="H199" s="18" cm="1">
        <f t="array" ref="H199">VLOOKUP($A199,'movie-row'!$A$2:$Z$101,_xlfn.XMATCH(H$32,'movie-row'!$A$1:$Z$1),0)</f>
        <v>3</v>
      </c>
      <c r="I199" s="18" cm="1">
        <f t="array" ref="I199">VLOOKUP($A199,'movie-row'!$A$2:$Z$101,_xlfn.XMATCH(I$32,'movie-row'!$A$1:$Z$1),0)</f>
        <v>3.5</v>
      </c>
      <c r="J199" s="18" cm="1">
        <f t="array" ref="J199">VLOOKUP($A199,'movie-row'!$A$2:$Z$101,_xlfn.XMATCH(J$32,'movie-row'!$A$1:$Z$1),0)</f>
        <v>0</v>
      </c>
      <c r="K199" s="18" cm="1">
        <f t="array" ref="K199">VLOOKUP($A199,'movie-row'!$A$2:$Z$101,_xlfn.XMATCH(K$32,'movie-row'!$A$1:$Z$1),0)</f>
        <v>5</v>
      </c>
      <c r="L199" s="18" cm="1">
        <f t="array" ref="L199">VLOOKUP($A199,'movie-row'!$A$2:$Z$101,_xlfn.XMATCH(L$32,'movie-row'!$A$1:$Z$1),0)</f>
        <v>0</v>
      </c>
      <c r="M199" s="18" cm="1">
        <f t="array" ref="M199">VLOOKUP($A199,'movie-row'!$A$2:$Z$101,_xlfn.XMATCH(M$32,'movie-row'!$A$1:$Z$1),0)</f>
        <v>4</v>
      </c>
      <c r="N199" s="18" cm="1">
        <f t="array" ref="N199">VLOOKUP($A199,'movie-row'!$A$2:$Z$101,_xlfn.XMATCH(N$32,'movie-row'!$A$1:$Z$1),0)</f>
        <v>5</v>
      </c>
      <c r="O199" s="27" cm="1">
        <f t="array" ref="O199">VLOOKUP($A199,'movie-row'!$A$2:$Z$101,_xlfn.XMATCH(O$32,'movie-row'!$A$1:$Z$1),0)</f>
        <v>0</v>
      </c>
      <c r="P199" s="18" cm="1">
        <f t="array" ref="P199">VLOOKUP($A199,'movie-row'!$A$2:$Z$101,_xlfn.XMATCH(P$32,'movie-row'!$A$1:$Z$1),0)</f>
        <v>4</v>
      </c>
      <c r="Q199" s="18" cm="1">
        <f t="array" ref="Q199">VLOOKUP($A199,'movie-row'!$A$2:$Z$101,_xlfn.XMATCH(Q$32,'movie-row'!$A$1:$Z$1),0)</f>
        <v>4</v>
      </c>
      <c r="R199" s="18" cm="1">
        <f t="array" ref="R199">VLOOKUP($A199,'movie-row'!$A$2:$Z$101,_xlfn.XMATCH(R$32,'movie-row'!$A$1:$Z$1),0)</f>
        <v>3.5</v>
      </c>
      <c r="S199" s="18" cm="1">
        <f t="array" ref="S199">VLOOKUP($A199,'movie-row'!$A$2:$Z$101,_xlfn.XMATCH(S$32,'movie-row'!$A$1:$Z$1),0)</f>
        <v>4</v>
      </c>
      <c r="T199" s="18" cm="1">
        <f t="array" ref="T199">VLOOKUP($A199,'movie-row'!$A$2:$Z$101,_xlfn.XMATCH(T$32,'movie-row'!$A$1:$Z$1),0)</f>
        <v>4</v>
      </c>
      <c r="U199" s="18" cm="1">
        <f t="array" ref="U199">VLOOKUP($A199,'movie-row'!$A$2:$Z$101,_xlfn.XMATCH(U$32,'movie-row'!$A$1:$Z$1),0)</f>
        <v>5</v>
      </c>
      <c r="V199" s="18" cm="1">
        <f t="array" ref="V199">VLOOKUP($A199,'movie-row'!$A$2:$Z$101,_xlfn.XMATCH(V$32,'movie-row'!$A$1:$Z$1),0)</f>
        <v>0</v>
      </c>
      <c r="W199" s="18" cm="1">
        <f t="array" ref="W199">VLOOKUP($A199,'movie-row'!$A$2:$Z$101,_xlfn.XMATCH(W$32,'movie-row'!$A$1:$Z$1),0)</f>
        <v>3</v>
      </c>
      <c r="X199" s="18" cm="1">
        <f t="array" ref="X199">VLOOKUP($A199,'movie-row'!$A$2:$Z$101,_xlfn.XMATCH(X$32,'movie-row'!$A$1:$Z$1),0)</f>
        <v>4.5</v>
      </c>
      <c r="Y199" s="18" cm="1">
        <f t="array" ref="Y199">VLOOKUP($A199,'movie-row'!$A$2:$Z$101,_xlfn.XMATCH(Y$32,'movie-row'!$A$1:$Z$1),0)</f>
        <v>4</v>
      </c>
      <c r="Z199" s="18" cm="1">
        <f t="array" ref="Z199">VLOOKUP($A199,'movie-row'!$A$2:$Z$101,_xlfn.XMATCH(Z$32,'movie-row'!$A$1:$Z$1),0)</f>
        <v>4.5</v>
      </c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</row>
    <row r="200" spans="1:52">
      <c r="A200" s="1" t="str">
        <f t="shared" si="30"/>
        <v>272: Batman Begins (2005)</v>
      </c>
      <c r="B200" s="18" cm="1">
        <f t="array" ref="B200">VLOOKUP($A200,'movie-row'!$A$2:$Z$101,_xlfn.XMATCH(B$33,'movie-row'!$A$1:$Z$1),0)</f>
        <v>4</v>
      </c>
      <c r="C200" s="18" cm="1">
        <f t="array" ref="C200">VLOOKUP($A200,'movie-row'!$A$2:$Z$101,_xlfn.XMATCH(C$33,'movie-row'!$A$1:$Z$1),0)</f>
        <v>0</v>
      </c>
      <c r="D200" s="18" cm="1">
        <f t="array" ref="D200">VLOOKUP($A200,'movie-row'!$A$2:$Z$101,_xlfn.XMATCH(D$33,'movie-row'!$A$1:$Z$1),0)</f>
        <v>3.5</v>
      </c>
      <c r="E200" s="18" cm="1">
        <f t="array" ref="E200">VLOOKUP($A200,'movie-row'!$A$2:$Z$101,_xlfn.XMATCH(E$33,'movie-row'!$A$1:$Z$1),0)</f>
        <v>0</v>
      </c>
      <c r="F200" s="27" cm="1">
        <f t="array" ref="F200">VLOOKUP($A200,'movie-row'!$A$2:$Z$101,_xlfn.XMATCH(F$33,'movie-row'!$A$1:$Z$1),0)</f>
        <v>3.5</v>
      </c>
      <c r="G200" s="18" cm="1">
        <f t="array" ref="G200">VLOOKUP($A200,'movie-row'!$A$2:$Z$101,_xlfn.XMATCH(G$33,'movie-row'!$A$1:$Z$1),0)</f>
        <v>3.5</v>
      </c>
      <c r="H200" s="18" cm="1">
        <f t="array" ref="H200">VLOOKUP($A200,'movie-row'!$A$2:$Z$101,_xlfn.XMATCH(H$33,'movie-row'!$A$1:$Z$1),0)</f>
        <v>4</v>
      </c>
      <c r="I200" s="18" cm="1">
        <f t="array" ref="I200">VLOOKUP($A200,'movie-row'!$A$2:$Z$101,_xlfn.XMATCH(I$33,'movie-row'!$A$1:$Z$1),0)</f>
        <v>4</v>
      </c>
      <c r="J200" s="18" cm="1">
        <f t="array" ref="J200">VLOOKUP($A200,'movie-row'!$A$2:$Z$101,_xlfn.XMATCH(J$33,'movie-row'!$A$1:$Z$1),0)</f>
        <v>5</v>
      </c>
      <c r="K200" s="18" cm="1">
        <f t="array" ref="K200">VLOOKUP($A200,'movie-row'!$A$2:$Z$101,_xlfn.XMATCH(K$33,'movie-row'!$A$1:$Z$1),0)</f>
        <v>3.5</v>
      </c>
      <c r="L200" s="18" cm="1">
        <f t="array" ref="L200">VLOOKUP($A200,'movie-row'!$A$2:$Z$101,_xlfn.XMATCH(L$33,'movie-row'!$A$1:$Z$1),0)</f>
        <v>3.5</v>
      </c>
      <c r="M200" s="18" cm="1">
        <f t="array" ref="M200">VLOOKUP($A200,'movie-row'!$A$2:$Z$101,_xlfn.XMATCH(M$33,'movie-row'!$A$1:$Z$1),0)</f>
        <v>3</v>
      </c>
      <c r="N200" s="18" cm="1">
        <f t="array" ref="N200">VLOOKUP($A200,'movie-row'!$A$2:$Z$101,_xlfn.XMATCH(N$33,'movie-row'!$A$1:$Z$1),0)</f>
        <v>4</v>
      </c>
      <c r="O200" s="27" cm="1">
        <f t="array" ref="O200">VLOOKUP($A200,'movie-row'!$A$2:$Z$101,_xlfn.XMATCH(O$33,'movie-row'!$A$1:$Z$1),0)</f>
        <v>3.5</v>
      </c>
      <c r="P200" s="18" cm="1">
        <f t="array" ref="P200">VLOOKUP($A200,'movie-row'!$A$2:$Z$101,_xlfn.XMATCH(P$33,'movie-row'!$A$1:$Z$1),0)</f>
        <v>0</v>
      </c>
      <c r="Q200" s="18" cm="1">
        <f t="array" ref="Q200">VLOOKUP($A200,'movie-row'!$A$2:$Z$101,_xlfn.XMATCH(Q$33,'movie-row'!$A$1:$Z$1),0)</f>
        <v>0</v>
      </c>
      <c r="R200" s="18" cm="1">
        <f t="array" ref="R200">VLOOKUP($A200,'movie-row'!$A$2:$Z$101,_xlfn.XMATCH(R$33,'movie-row'!$A$1:$Z$1),0)</f>
        <v>3.5</v>
      </c>
      <c r="S200" s="18" cm="1">
        <f t="array" ref="S200">VLOOKUP($A200,'movie-row'!$A$2:$Z$101,_xlfn.XMATCH(S$33,'movie-row'!$A$1:$Z$1),0)</f>
        <v>5</v>
      </c>
      <c r="T200" s="18" cm="1">
        <f t="array" ref="T200">VLOOKUP($A200,'movie-row'!$A$2:$Z$101,_xlfn.XMATCH(T$33,'movie-row'!$A$1:$Z$1),0)</f>
        <v>4</v>
      </c>
      <c r="U200" s="18" cm="1">
        <f t="array" ref="U200">VLOOKUP($A200,'movie-row'!$A$2:$Z$101,_xlfn.XMATCH(U$33,'movie-row'!$A$1:$Z$1),0)</f>
        <v>3</v>
      </c>
      <c r="V200" s="18" cm="1">
        <f t="array" ref="V200">VLOOKUP($A200,'movie-row'!$A$2:$Z$101,_xlfn.XMATCH(V$33,'movie-row'!$A$1:$Z$1),0)</f>
        <v>4</v>
      </c>
      <c r="W200" s="18" cm="1">
        <f t="array" ref="W200">VLOOKUP($A200,'movie-row'!$A$2:$Z$101,_xlfn.XMATCH(W$33,'movie-row'!$A$1:$Z$1),0)</f>
        <v>5</v>
      </c>
      <c r="X200" s="18" cm="1">
        <f t="array" ref="X200">VLOOKUP($A200,'movie-row'!$A$2:$Z$101,_xlfn.XMATCH(X$33,'movie-row'!$A$1:$Z$1),0)</f>
        <v>4</v>
      </c>
      <c r="Y200" s="18" cm="1">
        <f t="array" ref="Y200">VLOOKUP($A200,'movie-row'!$A$2:$Z$101,_xlfn.XMATCH(Y$33,'movie-row'!$A$1:$Z$1),0)</f>
        <v>3.5</v>
      </c>
      <c r="Z200" s="18" cm="1">
        <f t="array" ref="Z200">VLOOKUP($A200,'movie-row'!$A$2:$Z$101,_xlfn.XMATCH(Z$33,'movie-row'!$A$1:$Z$1),0)</f>
        <v>3.5</v>
      </c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</row>
    <row r="201" spans="1:52">
      <c r="A201" s="21" t="s">
        <v>31</v>
      </c>
      <c r="B201" s="18" cm="1">
        <f t="array" ref="B201">VLOOKUP($A201,'movie-row'!$A$2:$Z$101,_xlfn.XMATCH(B$29,'movie-row'!$A$1:$Z$1),0)</f>
        <v>0</v>
      </c>
      <c r="C201" s="18" cm="1">
        <f t="array" ref="C201">VLOOKUP($A201,'movie-row'!$A$2:$Z$101,_xlfn.XMATCH(C$29,'movie-row'!$A$1:$Z$1),0)</f>
        <v>0</v>
      </c>
      <c r="D201" s="18" cm="1">
        <f t="array" ref="D201">VLOOKUP($A201,'movie-row'!$A$2:$Z$101,_xlfn.XMATCH(D$29,'movie-row'!$A$1:$Z$1),0)</f>
        <v>4</v>
      </c>
      <c r="E201" s="18" cm="1">
        <f t="array" ref="E201">VLOOKUP($A201,'movie-row'!$A$2:$Z$101,_xlfn.XMATCH(E$29,'movie-row'!$A$1:$Z$1),0)</f>
        <v>0</v>
      </c>
      <c r="F201" s="27" cm="1">
        <f t="array" ref="F201">VLOOKUP($A201,'movie-row'!$A$2:$Z$101,_xlfn.XMATCH(F$29,'movie-row'!$A$1:$Z$1),0)</f>
        <v>1.5</v>
      </c>
      <c r="G201" s="18" cm="1">
        <f t="array" ref="G201">VLOOKUP($A201,'movie-row'!$A$2:$Z$101,_xlfn.XMATCH(G$29,'movie-row'!$A$1:$Z$1),0)</f>
        <v>0</v>
      </c>
      <c r="H201" s="18" cm="1">
        <f t="array" ref="H201">VLOOKUP($A201,'movie-row'!$A$2:$Z$101,_xlfn.XMATCH(H$29,'movie-row'!$A$1:$Z$1),0)</f>
        <v>0</v>
      </c>
      <c r="I201" s="18" cm="1">
        <f t="array" ref="I201">VLOOKUP($A201,'movie-row'!$A$2:$Z$101,_xlfn.XMATCH(I$29,'movie-row'!$A$1:$Z$1),0)</f>
        <v>0</v>
      </c>
      <c r="J201" s="18" cm="1">
        <f t="array" ref="J201">VLOOKUP($A201,'movie-row'!$A$2:$Z$101,_xlfn.XMATCH(J$29,'movie-row'!$A$1:$Z$1),0)</f>
        <v>4</v>
      </c>
      <c r="K201" s="18" cm="1">
        <f t="array" ref="K201">VLOOKUP($A201,'movie-row'!$A$2:$Z$101,_xlfn.XMATCH(K$29,'movie-row'!$A$1:$Z$1),0)</f>
        <v>0</v>
      </c>
      <c r="L201" s="18" cm="1">
        <f t="array" ref="L201">VLOOKUP($A201,'movie-row'!$A$2:$Z$101,_xlfn.XMATCH(L$29,'movie-row'!$A$1:$Z$1),0)</f>
        <v>4.5</v>
      </c>
      <c r="M201" s="18" cm="1">
        <f t="array" ref="M201">VLOOKUP($A201,'movie-row'!$A$2:$Z$101,_xlfn.XMATCH(M$29,'movie-row'!$A$1:$Z$1),0)</f>
        <v>0</v>
      </c>
      <c r="N201" s="18" cm="1">
        <f t="array" ref="N201">VLOOKUP($A201,'movie-row'!$A$2:$Z$101,_xlfn.XMATCH(N$29,'movie-row'!$A$1:$Z$1),0)</f>
        <v>4.5</v>
      </c>
      <c r="O201" s="27" cm="1">
        <f t="array" ref="O201">VLOOKUP($A201,'movie-row'!$A$2:$Z$101,_xlfn.XMATCH(O$29,'movie-row'!$A$1:$Z$1),0)</f>
        <v>4</v>
      </c>
      <c r="P201" s="18" cm="1">
        <f t="array" ref="P201">VLOOKUP($A201,'movie-row'!$A$2:$Z$101,_xlfn.XMATCH(P$29,'movie-row'!$A$1:$Z$1),0)</f>
        <v>5</v>
      </c>
      <c r="Q201" s="18" cm="1">
        <f t="array" ref="Q201">VLOOKUP($A201,'movie-row'!$A$2:$Z$101,_xlfn.XMATCH(Q$29,'movie-row'!$A$1:$Z$1),0)</f>
        <v>0</v>
      </c>
      <c r="R201" s="18" cm="1">
        <f t="array" ref="R201">VLOOKUP($A201,'movie-row'!$A$2:$Z$101,_xlfn.XMATCH(R$29,'movie-row'!$A$1:$Z$1),0)</f>
        <v>0</v>
      </c>
      <c r="S201" s="18" cm="1">
        <f t="array" ref="S201">VLOOKUP($A201,'movie-row'!$A$2:$Z$101,_xlfn.XMATCH(S$29,'movie-row'!$A$1:$Z$1),0)</f>
        <v>0</v>
      </c>
      <c r="T201" s="18" cm="1">
        <f t="array" ref="T201">VLOOKUP($A201,'movie-row'!$A$2:$Z$101,_xlfn.XMATCH(T$29,'movie-row'!$A$1:$Z$1),0)</f>
        <v>0</v>
      </c>
      <c r="U201" s="18" cm="1">
        <f t="array" ref="U201">VLOOKUP($A201,'movie-row'!$A$2:$Z$101,_xlfn.XMATCH(U$29,'movie-row'!$A$1:$Z$1),0)</f>
        <v>4</v>
      </c>
      <c r="V201" s="18" cm="1">
        <f t="array" ref="V201">VLOOKUP($A201,'movie-row'!$A$2:$Z$101,_xlfn.XMATCH(V$29,'movie-row'!$A$1:$Z$1),0)</f>
        <v>4.5</v>
      </c>
      <c r="W201" s="18" cm="1">
        <f t="array" ref="W201">VLOOKUP($A201,'movie-row'!$A$2:$Z$101,_xlfn.XMATCH(W$29,'movie-row'!$A$1:$Z$1),0)</f>
        <v>4</v>
      </c>
      <c r="X201" s="18" cm="1">
        <f t="array" ref="X201">VLOOKUP($A201,'movie-row'!$A$2:$Z$101,_xlfn.XMATCH(X$29,'movie-row'!$A$1:$Z$1),0)</f>
        <v>0</v>
      </c>
      <c r="Y201" s="18" cm="1">
        <f t="array" ref="Y201">VLOOKUP($A201,'movie-row'!$A$2:$Z$101,_xlfn.XMATCH(Y$29,'movie-row'!$A$1:$Z$1),0)</f>
        <v>0</v>
      </c>
      <c r="Z201" s="18" cm="1">
        <f t="array" ref="Z201">VLOOKUP($A201,'movie-row'!$A$2:$Z$101,_xlfn.XMATCH(Z$29,'movie-row'!$A$1:$Z$1),0)</f>
        <v>4</v>
      </c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</row>
    <row r="202" spans="1:52">
      <c r="A202" s="1" t="str">
        <f t="shared" ref="A202:A205" si="31">A201</f>
        <v>274: The Silence of the Lambs (1991)</v>
      </c>
      <c r="B202" s="18" cm="1">
        <f t="array" ref="B202">VLOOKUP($A202,'movie-row'!$A$2:$Z$101,_xlfn.XMATCH(B$30,'movie-row'!$A$1:$Z$1),0)</f>
        <v>0</v>
      </c>
      <c r="C202" s="18" cm="1">
        <f t="array" ref="C202">VLOOKUP($A202,'movie-row'!$A$2:$Z$101,_xlfn.XMATCH(C$30,'movie-row'!$A$1:$Z$1),0)</f>
        <v>4</v>
      </c>
      <c r="D202" s="18" cm="1">
        <f t="array" ref="D202">VLOOKUP($A202,'movie-row'!$A$2:$Z$101,_xlfn.XMATCH(D$30,'movie-row'!$A$1:$Z$1),0)</f>
        <v>4.5</v>
      </c>
      <c r="E202" s="18" cm="1">
        <f t="array" ref="E202">VLOOKUP($A202,'movie-row'!$A$2:$Z$101,_xlfn.XMATCH(E$30,'movie-row'!$A$1:$Z$1),0)</f>
        <v>4</v>
      </c>
      <c r="F202" s="27" cm="1">
        <f t="array" ref="F202">VLOOKUP($A202,'movie-row'!$A$2:$Z$101,_xlfn.XMATCH(F$30,'movie-row'!$A$1:$Z$1),0)</f>
        <v>4</v>
      </c>
      <c r="G202" s="18" cm="1">
        <f t="array" ref="G202">VLOOKUP($A202,'movie-row'!$A$2:$Z$101,_xlfn.XMATCH(G$30,'movie-row'!$A$1:$Z$1),0)</f>
        <v>0</v>
      </c>
      <c r="H202" s="18" cm="1">
        <f t="array" ref="H202">VLOOKUP($A202,'movie-row'!$A$2:$Z$101,_xlfn.XMATCH(H$30,'movie-row'!$A$1:$Z$1),0)</f>
        <v>0</v>
      </c>
      <c r="I202" s="18" cm="1">
        <f t="array" ref="I202">VLOOKUP($A202,'movie-row'!$A$2:$Z$101,_xlfn.XMATCH(I$30,'movie-row'!$A$1:$Z$1),0)</f>
        <v>0</v>
      </c>
      <c r="J202" s="18" cm="1">
        <f t="array" ref="J202">VLOOKUP($A202,'movie-row'!$A$2:$Z$101,_xlfn.XMATCH(J$30,'movie-row'!$A$1:$Z$1),0)</f>
        <v>0</v>
      </c>
      <c r="K202" s="18" cm="1">
        <f t="array" ref="K202">VLOOKUP($A202,'movie-row'!$A$2:$Z$101,_xlfn.XMATCH(K$30,'movie-row'!$A$1:$Z$1),0)</f>
        <v>0</v>
      </c>
      <c r="L202" s="18" cm="1">
        <f t="array" ref="L202">VLOOKUP($A202,'movie-row'!$A$2:$Z$101,_xlfn.XMATCH(L$30,'movie-row'!$A$1:$Z$1),0)</f>
        <v>0</v>
      </c>
      <c r="M202" s="18" cm="1">
        <f t="array" ref="M202">VLOOKUP($A202,'movie-row'!$A$2:$Z$101,_xlfn.XMATCH(M$30,'movie-row'!$A$1:$Z$1),0)</f>
        <v>4</v>
      </c>
      <c r="N202" s="18" cm="1">
        <f t="array" ref="N202">VLOOKUP($A202,'movie-row'!$A$2:$Z$101,_xlfn.XMATCH(N$30,'movie-row'!$A$1:$Z$1),0)</f>
        <v>0</v>
      </c>
      <c r="O202" s="27" cm="1">
        <f t="array" ref="O202">VLOOKUP($A202,'movie-row'!$A$2:$Z$101,_xlfn.XMATCH(O$30,'movie-row'!$A$1:$Z$1),0)</f>
        <v>5</v>
      </c>
      <c r="P202" s="18" cm="1">
        <f t="array" ref="P202">VLOOKUP($A202,'movie-row'!$A$2:$Z$101,_xlfn.XMATCH(P$30,'movie-row'!$A$1:$Z$1),0)</f>
        <v>0</v>
      </c>
      <c r="Q202" s="18" cm="1">
        <f t="array" ref="Q202">VLOOKUP($A202,'movie-row'!$A$2:$Z$101,_xlfn.XMATCH(Q$30,'movie-row'!$A$1:$Z$1),0)</f>
        <v>5</v>
      </c>
      <c r="R202" s="18" cm="1">
        <f t="array" ref="R202">VLOOKUP($A202,'movie-row'!$A$2:$Z$101,_xlfn.XMATCH(R$30,'movie-row'!$A$1:$Z$1),0)</f>
        <v>0</v>
      </c>
      <c r="S202" s="18" cm="1">
        <f t="array" ref="S202">VLOOKUP($A202,'movie-row'!$A$2:$Z$101,_xlfn.XMATCH(S$30,'movie-row'!$A$1:$Z$1),0)</f>
        <v>4</v>
      </c>
      <c r="T202" s="18" cm="1">
        <f t="array" ref="T202">VLOOKUP($A202,'movie-row'!$A$2:$Z$101,_xlfn.XMATCH(T$30,'movie-row'!$A$1:$Z$1),0)</f>
        <v>0</v>
      </c>
      <c r="U202" s="18" cm="1">
        <f t="array" ref="U202">VLOOKUP($A202,'movie-row'!$A$2:$Z$101,_xlfn.XMATCH(U$30,'movie-row'!$A$1:$Z$1),0)</f>
        <v>0</v>
      </c>
      <c r="V202" s="18" cm="1">
        <f t="array" ref="V202">VLOOKUP($A202,'movie-row'!$A$2:$Z$101,_xlfn.XMATCH(V$30,'movie-row'!$A$1:$Z$1),0)</f>
        <v>0</v>
      </c>
      <c r="W202" s="18" cm="1">
        <f t="array" ref="W202">VLOOKUP($A202,'movie-row'!$A$2:$Z$101,_xlfn.XMATCH(W$30,'movie-row'!$A$1:$Z$1),0)</f>
        <v>3</v>
      </c>
      <c r="X202" s="18" cm="1">
        <f t="array" ref="X202">VLOOKUP($A202,'movie-row'!$A$2:$Z$101,_xlfn.XMATCH(X$30,'movie-row'!$A$1:$Z$1),0)</f>
        <v>4</v>
      </c>
      <c r="Y202" s="18" cm="1">
        <f t="array" ref="Y202">VLOOKUP($A202,'movie-row'!$A$2:$Z$101,_xlfn.XMATCH(Y$30,'movie-row'!$A$1:$Z$1),0)</f>
        <v>4</v>
      </c>
      <c r="Z202" s="18" cm="1">
        <f t="array" ref="Z202">VLOOKUP($A202,'movie-row'!$A$2:$Z$101,_xlfn.XMATCH(Z$30,'movie-row'!$A$1:$Z$1),0)</f>
        <v>5</v>
      </c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</row>
    <row r="203" spans="1:52">
      <c r="A203" s="1" t="str">
        <f t="shared" si="31"/>
        <v>274: The Silence of the Lambs (1991)</v>
      </c>
      <c r="B203" s="18" cm="1">
        <f t="array" ref="B203">VLOOKUP($A203,'movie-row'!$A$2:$Z$101,_xlfn.XMATCH(B$31,'movie-row'!$A$1:$Z$1),0)</f>
        <v>4.5</v>
      </c>
      <c r="C203" s="18" cm="1">
        <f t="array" ref="C203">VLOOKUP($A203,'movie-row'!$A$2:$Z$101,_xlfn.XMATCH(C$31,'movie-row'!$A$1:$Z$1),0)</f>
        <v>1.5</v>
      </c>
      <c r="D203" s="18" cm="1">
        <f t="array" ref="D203">VLOOKUP($A203,'movie-row'!$A$2:$Z$101,_xlfn.XMATCH(D$31,'movie-row'!$A$1:$Z$1),0)</f>
        <v>4.5</v>
      </c>
      <c r="E203" s="18" cm="1">
        <f t="array" ref="E203">VLOOKUP($A203,'movie-row'!$A$2:$Z$101,_xlfn.XMATCH(E$31,'movie-row'!$A$1:$Z$1),0)</f>
        <v>4.5</v>
      </c>
      <c r="F203" s="27" cm="1">
        <f t="array" ref="F203">VLOOKUP($A203,'movie-row'!$A$2:$Z$101,_xlfn.XMATCH(F$31,'movie-row'!$A$1:$Z$1),0)</f>
        <v>4.5</v>
      </c>
      <c r="G203" s="18" cm="1">
        <f t="array" ref="G203">VLOOKUP($A203,'movie-row'!$A$2:$Z$101,_xlfn.XMATCH(G$31,'movie-row'!$A$1:$Z$1),0)</f>
        <v>0</v>
      </c>
      <c r="H203" s="18" cm="1">
        <f t="array" ref="H203">VLOOKUP($A203,'movie-row'!$A$2:$Z$101,_xlfn.XMATCH(H$31,'movie-row'!$A$1:$Z$1),0)</f>
        <v>0</v>
      </c>
      <c r="I203" s="18" cm="1">
        <f t="array" ref="I203">VLOOKUP($A203,'movie-row'!$A$2:$Z$101,_xlfn.XMATCH(I$31,'movie-row'!$A$1:$Z$1),0)</f>
        <v>0</v>
      </c>
      <c r="J203" s="18" cm="1">
        <f t="array" ref="J203">VLOOKUP($A203,'movie-row'!$A$2:$Z$101,_xlfn.XMATCH(J$31,'movie-row'!$A$1:$Z$1),0)</f>
        <v>4.5</v>
      </c>
      <c r="K203" s="18" cm="1">
        <f t="array" ref="K203">VLOOKUP($A203,'movie-row'!$A$2:$Z$101,_xlfn.XMATCH(K$31,'movie-row'!$A$1:$Z$1),0)</f>
        <v>0</v>
      </c>
      <c r="L203" s="18" cm="1">
        <f t="array" ref="L203">VLOOKUP($A203,'movie-row'!$A$2:$Z$101,_xlfn.XMATCH(L$31,'movie-row'!$A$1:$Z$1),0)</f>
        <v>0</v>
      </c>
      <c r="M203" s="18" cm="1">
        <f t="array" ref="M203">VLOOKUP($A203,'movie-row'!$A$2:$Z$101,_xlfn.XMATCH(M$31,'movie-row'!$A$1:$Z$1),0)</f>
        <v>0</v>
      </c>
      <c r="N203" s="18" cm="1">
        <f t="array" ref="N203">VLOOKUP($A203,'movie-row'!$A$2:$Z$101,_xlfn.XMATCH(N$31,'movie-row'!$A$1:$Z$1),0)</f>
        <v>0</v>
      </c>
      <c r="O203" s="27" cm="1">
        <f t="array" ref="O203">VLOOKUP($A203,'movie-row'!$A$2:$Z$101,_xlfn.XMATCH(O$31,'movie-row'!$A$1:$Z$1),0)</f>
        <v>4.5</v>
      </c>
      <c r="P203" s="18" cm="1">
        <f t="array" ref="P203">VLOOKUP($A203,'movie-row'!$A$2:$Z$101,_xlfn.XMATCH(P$31,'movie-row'!$A$1:$Z$1),0)</f>
        <v>0</v>
      </c>
      <c r="Q203" s="18" cm="1">
        <f t="array" ref="Q203">VLOOKUP($A203,'movie-row'!$A$2:$Z$101,_xlfn.XMATCH(Q$31,'movie-row'!$A$1:$Z$1),0)</f>
        <v>4.5</v>
      </c>
      <c r="R203" s="18" cm="1">
        <f t="array" ref="R203">VLOOKUP($A203,'movie-row'!$A$2:$Z$101,_xlfn.XMATCH(R$31,'movie-row'!$A$1:$Z$1),0)</f>
        <v>4</v>
      </c>
      <c r="S203" s="18" cm="1">
        <f t="array" ref="S203">VLOOKUP($A203,'movie-row'!$A$2:$Z$101,_xlfn.XMATCH(S$31,'movie-row'!$A$1:$Z$1),0)</f>
        <v>5</v>
      </c>
      <c r="T203" s="18" cm="1">
        <f t="array" ref="T203">VLOOKUP($A203,'movie-row'!$A$2:$Z$101,_xlfn.XMATCH(T$31,'movie-row'!$A$1:$Z$1),0)</f>
        <v>4</v>
      </c>
      <c r="U203" s="18" cm="1">
        <f t="array" ref="U203">VLOOKUP($A203,'movie-row'!$A$2:$Z$101,_xlfn.XMATCH(U$31,'movie-row'!$A$1:$Z$1),0)</f>
        <v>0</v>
      </c>
      <c r="V203" s="18" cm="1">
        <f t="array" ref="V203">VLOOKUP($A203,'movie-row'!$A$2:$Z$101,_xlfn.XMATCH(V$31,'movie-row'!$A$1:$Z$1),0)</f>
        <v>0</v>
      </c>
      <c r="W203" s="18" cm="1">
        <f t="array" ref="W203">VLOOKUP($A203,'movie-row'!$A$2:$Z$101,_xlfn.XMATCH(W$31,'movie-row'!$A$1:$Z$1),0)</f>
        <v>5</v>
      </c>
      <c r="X203" s="18" cm="1">
        <f t="array" ref="X203">VLOOKUP($A203,'movie-row'!$A$2:$Z$101,_xlfn.XMATCH(X$31,'movie-row'!$A$1:$Z$1),0)</f>
        <v>0</v>
      </c>
      <c r="Y203" s="18" cm="1">
        <f t="array" ref="Y203">VLOOKUP($A203,'movie-row'!$A$2:$Z$101,_xlfn.XMATCH(Y$31,'movie-row'!$A$1:$Z$1),0)</f>
        <v>4.5</v>
      </c>
      <c r="Z203" s="18" cm="1">
        <f t="array" ref="Z203">VLOOKUP($A203,'movie-row'!$A$2:$Z$101,_xlfn.XMATCH(Z$31,'movie-row'!$A$1:$Z$1),0)</f>
        <v>0</v>
      </c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</row>
    <row r="204" spans="1:52">
      <c r="A204" s="1" t="str">
        <f t="shared" si="31"/>
        <v>274: The Silence of the Lambs (1991)</v>
      </c>
      <c r="B204" s="18" cm="1">
        <f t="array" ref="B204">VLOOKUP($A204,'movie-row'!$A$2:$Z$101,_xlfn.XMATCH(B$32,'movie-row'!$A$1:$Z$1),0)</f>
        <v>4.5</v>
      </c>
      <c r="C204" s="18" cm="1">
        <f t="array" ref="C204">VLOOKUP($A204,'movie-row'!$A$2:$Z$101,_xlfn.XMATCH(C$32,'movie-row'!$A$1:$Z$1),0)</f>
        <v>4</v>
      </c>
      <c r="D204" s="18" cm="1">
        <f t="array" ref="D204">VLOOKUP($A204,'movie-row'!$A$2:$Z$101,_xlfn.XMATCH(D$32,'movie-row'!$A$1:$Z$1),0)</f>
        <v>4</v>
      </c>
      <c r="E204" s="18" cm="1">
        <f t="array" ref="E204">VLOOKUP($A204,'movie-row'!$A$2:$Z$101,_xlfn.XMATCH(E$32,'movie-row'!$A$1:$Z$1),0)</f>
        <v>0</v>
      </c>
      <c r="F204" s="27" cm="1">
        <f t="array" ref="F204">VLOOKUP($A204,'movie-row'!$A$2:$Z$101,_xlfn.XMATCH(F$32,'movie-row'!$A$1:$Z$1),0)</f>
        <v>4.5</v>
      </c>
      <c r="G204" s="18" cm="1">
        <f t="array" ref="G204">VLOOKUP($A204,'movie-row'!$A$2:$Z$101,_xlfn.XMATCH(G$32,'movie-row'!$A$1:$Z$1),0)</f>
        <v>4.5</v>
      </c>
      <c r="H204" s="18" cm="1">
        <f t="array" ref="H204">VLOOKUP($A204,'movie-row'!$A$2:$Z$101,_xlfn.XMATCH(H$32,'movie-row'!$A$1:$Z$1),0)</f>
        <v>4</v>
      </c>
      <c r="I204" s="18" cm="1">
        <f t="array" ref="I204">VLOOKUP($A204,'movie-row'!$A$2:$Z$101,_xlfn.XMATCH(I$32,'movie-row'!$A$1:$Z$1),0)</f>
        <v>5</v>
      </c>
      <c r="J204" s="18" cm="1">
        <f t="array" ref="J204">VLOOKUP($A204,'movie-row'!$A$2:$Z$101,_xlfn.XMATCH(J$32,'movie-row'!$A$1:$Z$1),0)</f>
        <v>0</v>
      </c>
      <c r="K204" s="18" cm="1">
        <f t="array" ref="K204">VLOOKUP($A204,'movie-row'!$A$2:$Z$101,_xlfn.XMATCH(K$32,'movie-row'!$A$1:$Z$1),0)</f>
        <v>3</v>
      </c>
      <c r="L204" s="18" cm="1">
        <f t="array" ref="L204">VLOOKUP($A204,'movie-row'!$A$2:$Z$101,_xlfn.XMATCH(L$32,'movie-row'!$A$1:$Z$1),0)</f>
        <v>4</v>
      </c>
      <c r="M204" s="18" cm="1">
        <f t="array" ref="M204">VLOOKUP($A204,'movie-row'!$A$2:$Z$101,_xlfn.XMATCH(M$32,'movie-row'!$A$1:$Z$1),0)</f>
        <v>5</v>
      </c>
      <c r="N204" s="18" cm="1">
        <f t="array" ref="N204">VLOOKUP($A204,'movie-row'!$A$2:$Z$101,_xlfn.XMATCH(N$32,'movie-row'!$A$1:$Z$1),0)</f>
        <v>0</v>
      </c>
      <c r="O204" s="27" cm="1">
        <f t="array" ref="O204">VLOOKUP($A204,'movie-row'!$A$2:$Z$101,_xlfn.XMATCH(O$32,'movie-row'!$A$1:$Z$1),0)</f>
        <v>0</v>
      </c>
      <c r="P204" s="18" cm="1">
        <f t="array" ref="P204">VLOOKUP($A204,'movie-row'!$A$2:$Z$101,_xlfn.XMATCH(P$32,'movie-row'!$A$1:$Z$1),0)</f>
        <v>4.5</v>
      </c>
      <c r="Q204" s="18" cm="1">
        <f t="array" ref="Q204">VLOOKUP($A204,'movie-row'!$A$2:$Z$101,_xlfn.XMATCH(Q$32,'movie-row'!$A$1:$Z$1),0)</f>
        <v>4</v>
      </c>
      <c r="R204" s="18" cm="1">
        <f t="array" ref="R204">VLOOKUP($A204,'movie-row'!$A$2:$Z$101,_xlfn.XMATCH(R$32,'movie-row'!$A$1:$Z$1),0)</f>
        <v>4.5</v>
      </c>
      <c r="S204" s="18" cm="1">
        <f t="array" ref="S204">VLOOKUP($A204,'movie-row'!$A$2:$Z$101,_xlfn.XMATCH(S$32,'movie-row'!$A$1:$Z$1),0)</f>
        <v>0</v>
      </c>
      <c r="T204" s="18" cm="1">
        <f t="array" ref="T204">VLOOKUP($A204,'movie-row'!$A$2:$Z$101,_xlfn.XMATCH(T$32,'movie-row'!$A$1:$Z$1),0)</f>
        <v>4</v>
      </c>
      <c r="U204" s="18" cm="1">
        <f t="array" ref="U204">VLOOKUP($A204,'movie-row'!$A$2:$Z$101,_xlfn.XMATCH(U$32,'movie-row'!$A$1:$Z$1),0)</f>
        <v>5</v>
      </c>
      <c r="V204" s="18" cm="1">
        <f t="array" ref="V204">VLOOKUP($A204,'movie-row'!$A$2:$Z$101,_xlfn.XMATCH(V$32,'movie-row'!$A$1:$Z$1),0)</f>
        <v>4.5</v>
      </c>
      <c r="W204" s="18" cm="1">
        <f t="array" ref="W204">VLOOKUP($A204,'movie-row'!$A$2:$Z$101,_xlfn.XMATCH(W$32,'movie-row'!$A$1:$Z$1),0)</f>
        <v>4</v>
      </c>
      <c r="X204" s="18" cm="1">
        <f t="array" ref="X204">VLOOKUP($A204,'movie-row'!$A$2:$Z$101,_xlfn.XMATCH(X$32,'movie-row'!$A$1:$Z$1),0)</f>
        <v>4.5</v>
      </c>
      <c r="Y204" s="18" cm="1">
        <f t="array" ref="Y204">VLOOKUP($A204,'movie-row'!$A$2:$Z$101,_xlfn.XMATCH(Y$32,'movie-row'!$A$1:$Z$1),0)</f>
        <v>0</v>
      </c>
      <c r="Z204" s="18" cm="1">
        <f t="array" ref="Z204">VLOOKUP($A204,'movie-row'!$A$2:$Z$101,_xlfn.XMATCH(Z$32,'movie-row'!$A$1:$Z$1),0)</f>
        <v>4.5</v>
      </c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</row>
    <row r="205" spans="1:52">
      <c r="A205" s="1" t="str">
        <f t="shared" si="31"/>
        <v>274: The Silence of the Lambs (1991)</v>
      </c>
      <c r="B205" s="18" cm="1">
        <f t="array" ref="B205">VLOOKUP($A205,'movie-row'!$A$2:$Z$101,_xlfn.XMATCH(B$33,'movie-row'!$A$1:$Z$1),0)</f>
        <v>0</v>
      </c>
      <c r="C205" s="18" cm="1">
        <f t="array" ref="C205">VLOOKUP($A205,'movie-row'!$A$2:$Z$101,_xlfn.XMATCH(C$33,'movie-row'!$A$1:$Z$1),0)</f>
        <v>4</v>
      </c>
      <c r="D205" s="18" cm="1">
        <f t="array" ref="D205">VLOOKUP($A205,'movie-row'!$A$2:$Z$101,_xlfn.XMATCH(D$33,'movie-row'!$A$1:$Z$1),0)</f>
        <v>4.5</v>
      </c>
      <c r="E205" s="18" cm="1">
        <f t="array" ref="E205">VLOOKUP($A205,'movie-row'!$A$2:$Z$101,_xlfn.XMATCH(E$33,'movie-row'!$A$1:$Z$1),0)</f>
        <v>0</v>
      </c>
      <c r="F205" s="27" cm="1">
        <f t="array" ref="F205">VLOOKUP($A205,'movie-row'!$A$2:$Z$101,_xlfn.XMATCH(F$33,'movie-row'!$A$1:$Z$1),0)</f>
        <v>5</v>
      </c>
      <c r="G205" s="18" cm="1">
        <f t="array" ref="G205">VLOOKUP($A205,'movie-row'!$A$2:$Z$101,_xlfn.XMATCH(G$33,'movie-row'!$A$1:$Z$1),0)</f>
        <v>4.5</v>
      </c>
      <c r="H205" s="18" cm="1">
        <f t="array" ref="H205">VLOOKUP($A205,'movie-row'!$A$2:$Z$101,_xlfn.XMATCH(H$33,'movie-row'!$A$1:$Z$1),0)</f>
        <v>4</v>
      </c>
      <c r="I205" s="18" cm="1">
        <f t="array" ref="I205">VLOOKUP($A205,'movie-row'!$A$2:$Z$101,_xlfn.XMATCH(I$33,'movie-row'!$A$1:$Z$1),0)</f>
        <v>0</v>
      </c>
      <c r="J205" s="18" cm="1">
        <f t="array" ref="J205">VLOOKUP($A205,'movie-row'!$A$2:$Z$101,_xlfn.XMATCH(J$33,'movie-row'!$A$1:$Z$1),0)</f>
        <v>5</v>
      </c>
      <c r="K205" s="18" cm="1">
        <f t="array" ref="K205">VLOOKUP($A205,'movie-row'!$A$2:$Z$101,_xlfn.XMATCH(K$33,'movie-row'!$A$1:$Z$1),0)</f>
        <v>4.5</v>
      </c>
      <c r="L205" s="18" cm="1">
        <f t="array" ref="L205">VLOOKUP($A205,'movie-row'!$A$2:$Z$101,_xlfn.XMATCH(L$33,'movie-row'!$A$1:$Z$1),0)</f>
        <v>4.5</v>
      </c>
      <c r="M205" s="18" cm="1">
        <f t="array" ref="M205">VLOOKUP($A205,'movie-row'!$A$2:$Z$101,_xlfn.XMATCH(M$33,'movie-row'!$A$1:$Z$1),0)</f>
        <v>4</v>
      </c>
      <c r="N205" s="18" cm="1">
        <f t="array" ref="N205">VLOOKUP($A205,'movie-row'!$A$2:$Z$101,_xlfn.XMATCH(N$33,'movie-row'!$A$1:$Z$1),0)</f>
        <v>4</v>
      </c>
      <c r="O205" s="27" cm="1">
        <f t="array" ref="O205">VLOOKUP($A205,'movie-row'!$A$2:$Z$101,_xlfn.XMATCH(O$33,'movie-row'!$A$1:$Z$1),0)</f>
        <v>4.5</v>
      </c>
      <c r="P205" s="18" cm="1">
        <f t="array" ref="P205">VLOOKUP($A205,'movie-row'!$A$2:$Z$101,_xlfn.XMATCH(P$33,'movie-row'!$A$1:$Z$1),0)</f>
        <v>0</v>
      </c>
      <c r="Q205" s="18" cm="1">
        <f t="array" ref="Q205">VLOOKUP($A205,'movie-row'!$A$2:$Z$101,_xlfn.XMATCH(Q$33,'movie-row'!$A$1:$Z$1),0)</f>
        <v>0</v>
      </c>
      <c r="R205" s="18" cm="1">
        <f t="array" ref="R205">VLOOKUP($A205,'movie-row'!$A$2:$Z$101,_xlfn.XMATCH(R$33,'movie-row'!$A$1:$Z$1),0)</f>
        <v>5</v>
      </c>
      <c r="S205" s="18" cm="1">
        <f t="array" ref="S205">VLOOKUP($A205,'movie-row'!$A$2:$Z$101,_xlfn.XMATCH(S$33,'movie-row'!$A$1:$Z$1),0)</f>
        <v>0</v>
      </c>
      <c r="T205" s="18" cm="1">
        <f t="array" ref="T205">VLOOKUP($A205,'movie-row'!$A$2:$Z$101,_xlfn.XMATCH(T$33,'movie-row'!$A$1:$Z$1),0)</f>
        <v>4.5</v>
      </c>
      <c r="U205" s="18" cm="1">
        <f t="array" ref="U205">VLOOKUP($A205,'movie-row'!$A$2:$Z$101,_xlfn.XMATCH(U$33,'movie-row'!$A$1:$Z$1),0)</f>
        <v>4</v>
      </c>
      <c r="V205" s="18" cm="1">
        <f t="array" ref="V205">VLOOKUP($A205,'movie-row'!$A$2:$Z$101,_xlfn.XMATCH(V$33,'movie-row'!$A$1:$Z$1),0)</f>
        <v>4</v>
      </c>
      <c r="W205" s="18" cm="1">
        <f t="array" ref="W205">VLOOKUP($A205,'movie-row'!$A$2:$Z$101,_xlfn.XMATCH(W$33,'movie-row'!$A$1:$Z$1),0)</f>
        <v>5</v>
      </c>
      <c r="X205" s="18" cm="1">
        <f t="array" ref="X205">VLOOKUP($A205,'movie-row'!$A$2:$Z$101,_xlfn.XMATCH(X$33,'movie-row'!$A$1:$Z$1),0)</f>
        <v>1.5</v>
      </c>
      <c r="Y205" s="18" cm="1">
        <f t="array" ref="Y205">VLOOKUP($A205,'movie-row'!$A$2:$Z$101,_xlfn.XMATCH(Y$33,'movie-row'!$A$1:$Z$1),0)</f>
        <v>4</v>
      </c>
      <c r="Z205" s="18" cm="1">
        <f t="array" ref="Z205">VLOOKUP($A205,'movie-row'!$A$2:$Z$101,_xlfn.XMATCH(Z$33,'movie-row'!$A$1:$Z$1),0)</f>
        <v>4.5</v>
      </c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</row>
    <row r="206" spans="1:52">
      <c r="A206" s="21" t="s">
        <v>32</v>
      </c>
      <c r="B206" s="18" cm="1">
        <f t="array" ref="B206">VLOOKUP($A206,'movie-row'!$A$2:$Z$101,_xlfn.XMATCH(B$29,'movie-row'!$A$1:$Z$1),0)</f>
        <v>0</v>
      </c>
      <c r="C206" s="18" cm="1">
        <f t="array" ref="C206">VLOOKUP($A206,'movie-row'!$A$2:$Z$101,_xlfn.XMATCH(C$29,'movie-row'!$A$1:$Z$1),0)</f>
        <v>4.5</v>
      </c>
      <c r="D206" s="18" cm="1">
        <f t="array" ref="D206">VLOOKUP($A206,'movie-row'!$A$2:$Z$101,_xlfn.XMATCH(D$29,'movie-row'!$A$1:$Z$1),0)</f>
        <v>0</v>
      </c>
      <c r="E206" s="18" cm="1">
        <f t="array" ref="E206">VLOOKUP($A206,'movie-row'!$A$2:$Z$101,_xlfn.XMATCH(E$29,'movie-row'!$A$1:$Z$1),0)</f>
        <v>0</v>
      </c>
      <c r="F206" s="27" cm="1">
        <f t="array" ref="F206">VLOOKUP($A206,'movie-row'!$A$2:$Z$101,_xlfn.XMATCH(F$29,'movie-row'!$A$1:$Z$1),0)</f>
        <v>0</v>
      </c>
      <c r="G206" s="18" cm="1">
        <f t="array" ref="G206">VLOOKUP($A206,'movie-row'!$A$2:$Z$101,_xlfn.XMATCH(G$29,'movie-row'!$A$1:$Z$1),0)</f>
        <v>4.5</v>
      </c>
      <c r="H206" s="18" cm="1">
        <f t="array" ref="H206">VLOOKUP($A206,'movie-row'!$A$2:$Z$101,_xlfn.XMATCH(H$29,'movie-row'!$A$1:$Z$1),0)</f>
        <v>0</v>
      </c>
      <c r="I206" s="18" cm="1">
        <f t="array" ref="I206">VLOOKUP($A206,'movie-row'!$A$2:$Z$101,_xlfn.XMATCH(I$29,'movie-row'!$A$1:$Z$1),0)</f>
        <v>0</v>
      </c>
      <c r="J206" s="18" cm="1">
        <f t="array" ref="J206">VLOOKUP($A206,'movie-row'!$A$2:$Z$101,_xlfn.XMATCH(J$29,'movie-row'!$A$1:$Z$1),0)</f>
        <v>5</v>
      </c>
      <c r="K206" s="18" cm="1">
        <f t="array" ref="K206">VLOOKUP($A206,'movie-row'!$A$2:$Z$101,_xlfn.XMATCH(K$29,'movie-row'!$A$1:$Z$1),0)</f>
        <v>5</v>
      </c>
      <c r="L206" s="18" cm="1">
        <f t="array" ref="L206">VLOOKUP($A206,'movie-row'!$A$2:$Z$101,_xlfn.XMATCH(L$29,'movie-row'!$A$1:$Z$1),0)</f>
        <v>4.5</v>
      </c>
      <c r="M206" s="18" cm="1">
        <f t="array" ref="M206">VLOOKUP($A206,'movie-row'!$A$2:$Z$101,_xlfn.XMATCH(M$29,'movie-row'!$A$1:$Z$1),0)</f>
        <v>5</v>
      </c>
      <c r="N206" s="18" cm="1">
        <f t="array" ref="N206">VLOOKUP($A206,'movie-row'!$A$2:$Z$101,_xlfn.XMATCH(N$29,'movie-row'!$A$1:$Z$1),0)</f>
        <v>0</v>
      </c>
      <c r="O206" s="27" cm="1">
        <f t="array" ref="O206">VLOOKUP($A206,'movie-row'!$A$2:$Z$101,_xlfn.XMATCH(O$29,'movie-row'!$A$1:$Z$1),0)</f>
        <v>0</v>
      </c>
      <c r="P206" s="18" cm="1">
        <f t="array" ref="P206">VLOOKUP($A206,'movie-row'!$A$2:$Z$101,_xlfn.XMATCH(P$29,'movie-row'!$A$1:$Z$1),0)</f>
        <v>5</v>
      </c>
      <c r="Q206" s="18" cm="1">
        <f t="array" ref="Q206">VLOOKUP($A206,'movie-row'!$A$2:$Z$101,_xlfn.XMATCH(Q$29,'movie-row'!$A$1:$Z$1),0)</f>
        <v>5</v>
      </c>
      <c r="R206" s="18" cm="1">
        <f t="array" ref="R206">VLOOKUP($A206,'movie-row'!$A$2:$Z$101,_xlfn.XMATCH(R$29,'movie-row'!$A$1:$Z$1),0)</f>
        <v>0</v>
      </c>
      <c r="S206" s="18" cm="1">
        <f t="array" ref="S206">VLOOKUP($A206,'movie-row'!$A$2:$Z$101,_xlfn.XMATCH(S$29,'movie-row'!$A$1:$Z$1),0)</f>
        <v>0</v>
      </c>
      <c r="T206" s="18" cm="1">
        <f t="array" ref="T206">VLOOKUP($A206,'movie-row'!$A$2:$Z$101,_xlfn.XMATCH(T$29,'movie-row'!$A$1:$Z$1),0)</f>
        <v>0</v>
      </c>
      <c r="U206" s="18" cm="1">
        <f t="array" ref="U206">VLOOKUP($A206,'movie-row'!$A$2:$Z$101,_xlfn.XMATCH(U$29,'movie-row'!$A$1:$Z$1),0)</f>
        <v>0</v>
      </c>
      <c r="V206" s="18" cm="1">
        <f t="array" ref="V206">VLOOKUP($A206,'movie-row'!$A$2:$Z$101,_xlfn.XMATCH(V$29,'movie-row'!$A$1:$Z$1),0)</f>
        <v>0</v>
      </c>
      <c r="W206" s="18" cm="1">
        <f t="array" ref="W206">VLOOKUP($A206,'movie-row'!$A$2:$Z$101,_xlfn.XMATCH(W$29,'movie-row'!$A$1:$Z$1),0)</f>
        <v>5</v>
      </c>
      <c r="X206" s="18" cm="1">
        <f t="array" ref="X206">VLOOKUP($A206,'movie-row'!$A$2:$Z$101,_xlfn.XMATCH(X$29,'movie-row'!$A$1:$Z$1),0)</f>
        <v>4.5</v>
      </c>
      <c r="Y206" s="18" cm="1">
        <f t="array" ref="Y206">VLOOKUP($A206,'movie-row'!$A$2:$Z$101,_xlfn.XMATCH(Y$29,'movie-row'!$A$1:$Z$1),0)</f>
        <v>0</v>
      </c>
      <c r="Z206" s="18" cm="1">
        <f t="array" ref="Z206">VLOOKUP($A206,'movie-row'!$A$2:$Z$101,_xlfn.XMATCH(Z$29,'movie-row'!$A$1:$Z$1),0)</f>
        <v>0</v>
      </c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</row>
    <row r="207" spans="1:52">
      <c r="A207" s="1" t="str">
        <f t="shared" ref="A207:A210" si="32">A206</f>
        <v>275: Fargo (1996)</v>
      </c>
      <c r="B207" s="18" cm="1">
        <f t="array" ref="B207">VLOOKUP($A207,'movie-row'!$A$2:$Z$101,_xlfn.XMATCH(B$30,'movie-row'!$A$1:$Z$1),0)</f>
        <v>0</v>
      </c>
      <c r="C207" s="18" cm="1">
        <f t="array" ref="C207">VLOOKUP($A207,'movie-row'!$A$2:$Z$101,_xlfn.XMATCH(C$30,'movie-row'!$A$1:$Z$1),0)</f>
        <v>5</v>
      </c>
      <c r="D207" s="18" cm="1">
        <f t="array" ref="D207">VLOOKUP($A207,'movie-row'!$A$2:$Z$101,_xlfn.XMATCH(D$30,'movie-row'!$A$1:$Z$1),0)</f>
        <v>0</v>
      </c>
      <c r="E207" s="18" cm="1">
        <f t="array" ref="E207">VLOOKUP($A207,'movie-row'!$A$2:$Z$101,_xlfn.XMATCH(E$30,'movie-row'!$A$1:$Z$1),0)</f>
        <v>0</v>
      </c>
      <c r="F207" s="27" cm="1">
        <f t="array" ref="F207">VLOOKUP($A207,'movie-row'!$A$2:$Z$101,_xlfn.XMATCH(F$30,'movie-row'!$A$1:$Z$1),0)</f>
        <v>0</v>
      </c>
      <c r="G207" s="18" cm="1">
        <f t="array" ref="G207">VLOOKUP($A207,'movie-row'!$A$2:$Z$101,_xlfn.XMATCH(G$30,'movie-row'!$A$1:$Z$1),0)</f>
        <v>0</v>
      </c>
      <c r="H207" s="18" cm="1">
        <f t="array" ref="H207">VLOOKUP($A207,'movie-row'!$A$2:$Z$101,_xlfn.XMATCH(H$30,'movie-row'!$A$1:$Z$1),0)</f>
        <v>0</v>
      </c>
      <c r="I207" s="18" cm="1">
        <f t="array" ref="I207">VLOOKUP($A207,'movie-row'!$A$2:$Z$101,_xlfn.XMATCH(I$30,'movie-row'!$A$1:$Z$1),0)</f>
        <v>0</v>
      </c>
      <c r="J207" s="18" cm="1">
        <f t="array" ref="J207">VLOOKUP($A207,'movie-row'!$A$2:$Z$101,_xlfn.XMATCH(J$30,'movie-row'!$A$1:$Z$1),0)</f>
        <v>4.5</v>
      </c>
      <c r="K207" s="18" cm="1">
        <f t="array" ref="K207">VLOOKUP($A207,'movie-row'!$A$2:$Z$101,_xlfn.XMATCH(K$30,'movie-row'!$A$1:$Z$1),0)</f>
        <v>0</v>
      </c>
      <c r="L207" s="18" cm="1">
        <f t="array" ref="L207">VLOOKUP($A207,'movie-row'!$A$2:$Z$101,_xlfn.XMATCH(L$30,'movie-row'!$A$1:$Z$1),0)</f>
        <v>0</v>
      </c>
      <c r="M207" s="18" cm="1">
        <f t="array" ref="M207">VLOOKUP($A207,'movie-row'!$A$2:$Z$101,_xlfn.XMATCH(M$30,'movie-row'!$A$1:$Z$1),0)</f>
        <v>0</v>
      </c>
      <c r="N207" s="18" cm="1">
        <f t="array" ref="N207">VLOOKUP($A207,'movie-row'!$A$2:$Z$101,_xlfn.XMATCH(N$30,'movie-row'!$A$1:$Z$1),0)</f>
        <v>0</v>
      </c>
      <c r="O207" s="27" cm="1">
        <f t="array" ref="O207">VLOOKUP($A207,'movie-row'!$A$2:$Z$101,_xlfn.XMATCH(O$30,'movie-row'!$A$1:$Z$1),0)</f>
        <v>5</v>
      </c>
      <c r="P207" s="18" cm="1">
        <f t="array" ref="P207">VLOOKUP($A207,'movie-row'!$A$2:$Z$101,_xlfn.XMATCH(P$30,'movie-row'!$A$1:$Z$1),0)</f>
        <v>0</v>
      </c>
      <c r="Q207" s="18" cm="1">
        <f t="array" ref="Q207">VLOOKUP($A207,'movie-row'!$A$2:$Z$101,_xlfn.XMATCH(Q$30,'movie-row'!$A$1:$Z$1),0)</f>
        <v>5</v>
      </c>
      <c r="R207" s="18" cm="1">
        <f t="array" ref="R207">VLOOKUP($A207,'movie-row'!$A$2:$Z$101,_xlfn.XMATCH(R$30,'movie-row'!$A$1:$Z$1),0)</f>
        <v>0</v>
      </c>
      <c r="S207" s="18" cm="1">
        <f t="array" ref="S207">VLOOKUP($A207,'movie-row'!$A$2:$Z$101,_xlfn.XMATCH(S$30,'movie-row'!$A$1:$Z$1),0)</f>
        <v>0</v>
      </c>
      <c r="T207" s="18" cm="1">
        <f t="array" ref="T207">VLOOKUP($A207,'movie-row'!$A$2:$Z$101,_xlfn.XMATCH(T$30,'movie-row'!$A$1:$Z$1),0)</f>
        <v>4.5</v>
      </c>
      <c r="U207" s="18" cm="1">
        <f t="array" ref="U207">VLOOKUP($A207,'movie-row'!$A$2:$Z$101,_xlfn.XMATCH(U$30,'movie-row'!$A$1:$Z$1),0)</f>
        <v>0</v>
      </c>
      <c r="V207" s="18" cm="1">
        <f t="array" ref="V207">VLOOKUP($A207,'movie-row'!$A$2:$Z$101,_xlfn.XMATCH(V$30,'movie-row'!$A$1:$Z$1),0)</f>
        <v>4.5</v>
      </c>
      <c r="W207" s="18" cm="1">
        <f t="array" ref="W207">VLOOKUP($A207,'movie-row'!$A$2:$Z$101,_xlfn.XMATCH(W$30,'movie-row'!$A$1:$Z$1),0)</f>
        <v>0</v>
      </c>
      <c r="X207" s="18" cm="1">
        <f t="array" ref="X207">VLOOKUP($A207,'movie-row'!$A$2:$Z$101,_xlfn.XMATCH(X$30,'movie-row'!$A$1:$Z$1),0)</f>
        <v>0</v>
      </c>
      <c r="Y207" s="18" cm="1">
        <f t="array" ref="Y207">VLOOKUP($A207,'movie-row'!$A$2:$Z$101,_xlfn.XMATCH(Y$30,'movie-row'!$A$1:$Z$1),0)</f>
        <v>0</v>
      </c>
      <c r="Z207" s="18" cm="1">
        <f t="array" ref="Z207">VLOOKUP($A207,'movie-row'!$A$2:$Z$101,_xlfn.XMATCH(Z$30,'movie-row'!$A$1:$Z$1),0)</f>
        <v>5</v>
      </c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</row>
    <row r="208" spans="1:52">
      <c r="A208" s="1" t="str">
        <f t="shared" si="32"/>
        <v>275: Fargo (1996)</v>
      </c>
      <c r="B208" s="18" cm="1">
        <f t="array" ref="B208">VLOOKUP($A208,'movie-row'!$A$2:$Z$101,_xlfn.XMATCH(B$31,'movie-row'!$A$1:$Z$1),0)</f>
        <v>0</v>
      </c>
      <c r="C208" s="18" cm="1">
        <f t="array" ref="C208">VLOOKUP($A208,'movie-row'!$A$2:$Z$101,_xlfn.XMATCH(C$31,'movie-row'!$A$1:$Z$1),0)</f>
        <v>0</v>
      </c>
      <c r="D208" s="18" cm="1">
        <f t="array" ref="D208">VLOOKUP($A208,'movie-row'!$A$2:$Z$101,_xlfn.XMATCH(D$31,'movie-row'!$A$1:$Z$1),0)</f>
        <v>0</v>
      </c>
      <c r="E208" s="18" cm="1">
        <f t="array" ref="E208">VLOOKUP($A208,'movie-row'!$A$2:$Z$101,_xlfn.XMATCH(E$31,'movie-row'!$A$1:$Z$1),0)</f>
        <v>0</v>
      </c>
      <c r="F208" s="27" cm="1">
        <f t="array" ref="F208">VLOOKUP($A208,'movie-row'!$A$2:$Z$101,_xlfn.XMATCH(F$31,'movie-row'!$A$1:$Z$1),0)</f>
        <v>4</v>
      </c>
      <c r="G208" s="18" cm="1">
        <f t="array" ref="G208">VLOOKUP($A208,'movie-row'!$A$2:$Z$101,_xlfn.XMATCH(G$31,'movie-row'!$A$1:$Z$1),0)</f>
        <v>0</v>
      </c>
      <c r="H208" s="18" cm="1">
        <f t="array" ref="H208">VLOOKUP($A208,'movie-row'!$A$2:$Z$101,_xlfn.XMATCH(H$31,'movie-row'!$A$1:$Z$1),0)</f>
        <v>0</v>
      </c>
      <c r="I208" s="18" cm="1">
        <f t="array" ref="I208">VLOOKUP($A208,'movie-row'!$A$2:$Z$101,_xlfn.XMATCH(I$31,'movie-row'!$A$1:$Z$1),0)</f>
        <v>0</v>
      </c>
      <c r="J208" s="18" cm="1">
        <f t="array" ref="J208">VLOOKUP($A208,'movie-row'!$A$2:$Z$101,_xlfn.XMATCH(J$31,'movie-row'!$A$1:$Z$1),0)</f>
        <v>0</v>
      </c>
      <c r="K208" s="18" cm="1">
        <f t="array" ref="K208">VLOOKUP($A208,'movie-row'!$A$2:$Z$101,_xlfn.XMATCH(K$31,'movie-row'!$A$1:$Z$1),0)</f>
        <v>4.5</v>
      </c>
      <c r="L208" s="18" cm="1">
        <f t="array" ref="L208">VLOOKUP($A208,'movie-row'!$A$2:$Z$101,_xlfn.XMATCH(L$31,'movie-row'!$A$1:$Z$1),0)</f>
        <v>4.5</v>
      </c>
      <c r="M208" s="18" cm="1">
        <f t="array" ref="M208">VLOOKUP($A208,'movie-row'!$A$2:$Z$101,_xlfn.XMATCH(M$31,'movie-row'!$A$1:$Z$1),0)</f>
        <v>0</v>
      </c>
      <c r="N208" s="18" cm="1">
        <f t="array" ref="N208">VLOOKUP($A208,'movie-row'!$A$2:$Z$101,_xlfn.XMATCH(N$31,'movie-row'!$A$1:$Z$1),0)</f>
        <v>4.5</v>
      </c>
      <c r="O208" s="27" cm="1">
        <f t="array" ref="O208">VLOOKUP($A208,'movie-row'!$A$2:$Z$101,_xlfn.XMATCH(O$31,'movie-row'!$A$1:$Z$1),0)</f>
        <v>0</v>
      </c>
      <c r="P208" s="18" cm="1">
        <f t="array" ref="P208">VLOOKUP($A208,'movie-row'!$A$2:$Z$101,_xlfn.XMATCH(P$31,'movie-row'!$A$1:$Z$1),0)</f>
        <v>4.5</v>
      </c>
      <c r="Q208" s="18" cm="1">
        <f t="array" ref="Q208">VLOOKUP($A208,'movie-row'!$A$2:$Z$101,_xlfn.XMATCH(Q$31,'movie-row'!$A$1:$Z$1),0)</f>
        <v>4.5</v>
      </c>
      <c r="R208" s="18" cm="1">
        <f t="array" ref="R208">VLOOKUP($A208,'movie-row'!$A$2:$Z$101,_xlfn.XMATCH(R$31,'movie-row'!$A$1:$Z$1),0)</f>
        <v>0</v>
      </c>
      <c r="S208" s="18" cm="1">
        <f t="array" ref="S208">VLOOKUP($A208,'movie-row'!$A$2:$Z$101,_xlfn.XMATCH(S$31,'movie-row'!$A$1:$Z$1),0)</f>
        <v>5</v>
      </c>
      <c r="T208" s="18" cm="1">
        <f t="array" ref="T208">VLOOKUP($A208,'movie-row'!$A$2:$Z$101,_xlfn.XMATCH(T$31,'movie-row'!$A$1:$Z$1),0)</f>
        <v>0</v>
      </c>
      <c r="U208" s="18" cm="1">
        <f t="array" ref="U208">VLOOKUP($A208,'movie-row'!$A$2:$Z$101,_xlfn.XMATCH(U$31,'movie-row'!$A$1:$Z$1),0)</f>
        <v>0</v>
      </c>
      <c r="V208" s="18" cm="1">
        <f t="array" ref="V208">VLOOKUP($A208,'movie-row'!$A$2:$Z$101,_xlfn.XMATCH(V$31,'movie-row'!$A$1:$Z$1),0)</f>
        <v>0</v>
      </c>
      <c r="W208" s="18" cm="1">
        <f t="array" ref="W208">VLOOKUP($A208,'movie-row'!$A$2:$Z$101,_xlfn.XMATCH(W$31,'movie-row'!$A$1:$Z$1),0)</f>
        <v>5</v>
      </c>
      <c r="X208" s="18" cm="1">
        <f t="array" ref="X208">VLOOKUP($A208,'movie-row'!$A$2:$Z$101,_xlfn.XMATCH(X$31,'movie-row'!$A$1:$Z$1),0)</f>
        <v>0</v>
      </c>
      <c r="Y208" s="18" cm="1">
        <f t="array" ref="Y208">VLOOKUP($A208,'movie-row'!$A$2:$Z$101,_xlfn.XMATCH(Y$31,'movie-row'!$A$1:$Z$1),0)</f>
        <v>4</v>
      </c>
      <c r="Z208" s="18" cm="1">
        <f t="array" ref="Z208">VLOOKUP($A208,'movie-row'!$A$2:$Z$101,_xlfn.XMATCH(Z$31,'movie-row'!$A$1:$Z$1),0)</f>
        <v>0</v>
      </c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</row>
    <row r="209" spans="1:52">
      <c r="A209" s="1" t="str">
        <f t="shared" si="32"/>
        <v>275: Fargo (1996)</v>
      </c>
      <c r="B209" s="18" cm="1">
        <f t="array" ref="B209">VLOOKUP($A209,'movie-row'!$A$2:$Z$101,_xlfn.XMATCH(B$32,'movie-row'!$A$1:$Z$1),0)</f>
        <v>0</v>
      </c>
      <c r="C209" s="18" cm="1">
        <f t="array" ref="C209">VLOOKUP($A209,'movie-row'!$A$2:$Z$101,_xlfn.XMATCH(C$32,'movie-row'!$A$1:$Z$1),0)</f>
        <v>0</v>
      </c>
      <c r="D209" s="18" cm="1">
        <f t="array" ref="D209">VLOOKUP($A209,'movie-row'!$A$2:$Z$101,_xlfn.XMATCH(D$32,'movie-row'!$A$1:$Z$1),0)</f>
        <v>5</v>
      </c>
      <c r="E209" s="18" cm="1">
        <f t="array" ref="E209">VLOOKUP($A209,'movie-row'!$A$2:$Z$101,_xlfn.XMATCH(E$32,'movie-row'!$A$1:$Z$1),0)</f>
        <v>0</v>
      </c>
      <c r="F209" s="27" cm="1">
        <f t="array" ref="F209">VLOOKUP($A209,'movie-row'!$A$2:$Z$101,_xlfn.XMATCH(F$32,'movie-row'!$A$1:$Z$1),0)</f>
        <v>0</v>
      </c>
      <c r="G209" s="18" cm="1">
        <f t="array" ref="G209">VLOOKUP($A209,'movie-row'!$A$2:$Z$101,_xlfn.XMATCH(G$32,'movie-row'!$A$1:$Z$1),0)</f>
        <v>0</v>
      </c>
      <c r="H209" s="18" cm="1">
        <f t="array" ref="H209">VLOOKUP($A209,'movie-row'!$A$2:$Z$101,_xlfn.XMATCH(H$32,'movie-row'!$A$1:$Z$1),0)</f>
        <v>0</v>
      </c>
      <c r="I209" s="18" cm="1">
        <f t="array" ref="I209">VLOOKUP($A209,'movie-row'!$A$2:$Z$101,_xlfn.XMATCH(I$32,'movie-row'!$A$1:$Z$1),0)</f>
        <v>0</v>
      </c>
      <c r="J209" s="18" cm="1">
        <f t="array" ref="J209">VLOOKUP($A209,'movie-row'!$A$2:$Z$101,_xlfn.XMATCH(J$32,'movie-row'!$A$1:$Z$1),0)</f>
        <v>0</v>
      </c>
      <c r="K209" s="18" cm="1">
        <f t="array" ref="K209">VLOOKUP($A209,'movie-row'!$A$2:$Z$101,_xlfn.XMATCH(K$32,'movie-row'!$A$1:$Z$1),0)</f>
        <v>0</v>
      </c>
      <c r="L209" s="18" cm="1">
        <f t="array" ref="L209">VLOOKUP($A209,'movie-row'!$A$2:$Z$101,_xlfn.XMATCH(L$32,'movie-row'!$A$1:$Z$1),0)</f>
        <v>0</v>
      </c>
      <c r="M209" s="18" cm="1">
        <f t="array" ref="M209">VLOOKUP($A209,'movie-row'!$A$2:$Z$101,_xlfn.XMATCH(M$32,'movie-row'!$A$1:$Z$1),0)</f>
        <v>5</v>
      </c>
      <c r="N209" s="18" cm="1">
        <f t="array" ref="N209">VLOOKUP($A209,'movie-row'!$A$2:$Z$101,_xlfn.XMATCH(N$32,'movie-row'!$A$1:$Z$1),0)</f>
        <v>0</v>
      </c>
      <c r="O209" s="27" cm="1">
        <f t="array" ref="O209">VLOOKUP($A209,'movie-row'!$A$2:$Z$101,_xlfn.XMATCH(O$32,'movie-row'!$A$1:$Z$1),0)</f>
        <v>0</v>
      </c>
      <c r="P209" s="18" cm="1">
        <f t="array" ref="P209">VLOOKUP($A209,'movie-row'!$A$2:$Z$101,_xlfn.XMATCH(P$32,'movie-row'!$A$1:$Z$1),0)</f>
        <v>4</v>
      </c>
      <c r="Q209" s="18" cm="1">
        <f t="array" ref="Q209">VLOOKUP($A209,'movie-row'!$A$2:$Z$101,_xlfn.XMATCH(Q$32,'movie-row'!$A$1:$Z$1),0)</f>
        <v>0</v>
      </c>
      <c r="R209" s="18" cm="1">
        <f t="array" ref="R209">VLOOKUP($A209,'movie-row'!$A$2:$Z$101,_xlfn.XMATCH(R$32,'movie-row'!$A$1:$Z$1),0)</f>
        <v>0</v>
      </c>
      <c r="S209" s="18" cm="1">
        <f t="array" ref="S209">VLOOKUP($A209,'movie-row'!$A$2:$Z$101,_xlfn.XMATCH(S$32,'movie-row'!$A$1:$Z$1),0)</f>
        <v>4.5</v>
      </c>
      <c r="T209" s="18" cm="1">
        <f t="array" ref="T209">VLOOKUP($A209,'movie-row'!$A$2:$Z$101,_xlfn.XMATCH(T$32,'movie-row'!$A$1:$Z$1),0)</f>
        <v>0</v>
      </c>
      <c r="U209" s="18" cm="1">
        <f t="array" ref="U209">VLOOKUP($A209,'movie-row'!$A$2:$Z$101,_xlfn.XMATCH(U$32,'movie-row'!$A$1:$Z$1),0)</f>
        <v>5</v>
      </c>
      <c r="V209" s="18" cm="1">
        <f t="array" ref="V209">VLOOKUP($A209,'movie-row'!$A$2:$Z$101,_xlfn.XMATCH(V$32,'movie-row'!$A$1:$Z$1),0)</f>
        <v>0</v>
      </c>
      <c r="W209" s="18" cm="1">
        <f t="array" ref="W209">VLOOKUP($A209,'movie-row'!$A$2:$Z$101,_xlfn.XMATCH(W$32,'movie-row'!$A$1:$Z$1),0)</f>
        <v>0</v>
      </c>
      <c r="X209" s="18" cm="1">
        <f t="array" ref="X209">VLOOKUP($A209,'movie-row'!$A$2:$Z$101,_xlfn.XMATCH(X$32,'movie-row'!$A$1:$Z$1),0)</f>
        <v>0</v>
      </c>
      <c r="Y209" s="18" cm="1">
        <f t="array" ref="Y209">VLOOKUP($A209,'movie-row'!$A$2:$Z$101,_xlfn.XMATCH(Y$32,'movie-row'!$A$1:$Z$1),0)</f>
        <v>0</v>
      </c>
      <c r="Z209" s="18" cm="1">
        <f t="array" ref="Z209">VLOOKUP($A209,'movie-row'!$A$2:$Z$101,_xlfn.XMATCH(Z$32,'movie-row'!$A$1:$Z$1),0)</f>
        <v>0</v>
      </c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</row>
    <row r="210" spans="1:52">
      <c r="A210" s="1" t="str">
        <f t="shared" si="32"/>
        <v>275: Fargo (1996)</v>
      </c>
      <c r="B210" s="18" cm="1">
        <f t="array" ref="B210">VLOOKUP($A210,'movie-row'!$A$2:$Z$101,_xlfn.XMATCH(B$33,'movie-row'!$A$1:$Z$1),0)</f>
        <v>4.5</v>
      </c>
      <c r="C210" s="18" cm="1">
        <f t="array" ref="C210">VLOOKUP($A210,'movie-row'!$A$2:$Z$101,_xlfn.XMATCH(C$33,'movie-row'!$A$1:$Z$1),0)</f>
        <v>0</v>
      </c>
      <c r="D210" s="18" cm="1">
        <f t="array" ref="D210">VLOOKUP($A210,'movie-row'!$A$2:$Z$101,_xlfn.XMATCH(D$33,'movie-row'!$A$1:$Z$1),0)</f>
        <v>4.5</v>
      </c>
      <c r="E210" s="18" cm="1">
        <f t="array" ref="E210">VLOOKUP($A210,'movie-row'!$A$2:$Z$101,_xlfn.XMATCH(E$33,'movie-row'!$A$1:$Z$1),0)</f>
        <v>0</v>
      </c>
      <c r="F210" s="27" cm="1">
        <f t="array" ref="F210">VLOOKUP($A210,'movie-row'!$A$2:$Z$101,_xlfn.XMATCH(F$33,'movie-row'!$A$1:$Z$1),0)</f>
        <v>0</v>
      </c>
      <c r="G210" s="18" cm="1">
        <f t="array" ref="G210">VLOOKUP($A210,'movie-row'!$A$2:$Z$101,_xlfn.XMATCH(G$33,'movie-row'!$A$1:$Z$1),0)</f>
        <v>4.5</v>
      </c>
      <c r="H210" s="18" cm="1">
        <f t="array" ref="H210">VLOOKUP($A210,'movie-row'!$A$2:$Z$101,_xlfn.XMATCH(H$33,'movie-row'!$A$1:$Z$1),0)</f>
        <v>0</v>
      </c>
      <c r="I210" s="18" cm="1">
        <f t="array" ref="I210">VLOOKUP($A210,'movie-row'!$A$2:$Z$101,_xlfn.XMATCH(I$33,'movie-row'!$A$1:$Z$1),0)</f>
        <v>0</v>
      </c>
      <c r="J210" s="18" cm="1">
        <f t="array" ref="J210">VLOOKUP($A210,'movie-row'!$A$2:$Z$101,_xlfn.XMATCH(J$33,'movie-row'!$A$1:$Z$1),0)</f>
        <v>5</v>
      </c>
      <c r="K210" s="18" cm="1">
        <f t="array" ref="K210">VLOOKUP($A210,'movie-row'!$A$2:$Z$101,_xlfn.XMATCH(K$33,'movie-row'!$A$1:$Z$1),0)</f>
        <v>4.5</v>
      </c>
      <c r="L210" s="18" cm="1">
        <f t="array" ref="L210">VLOOKUP($A210,'movie-row'!$A$2:$Z$101,_xlfn.XMATCH(L$33,'movie-row'!$A$1:$Z$1),0)</f>
        <v>4.5</v>
      </c>
      <c r="M210" s="18" cm="1">
        <f t="array" ref="M210">VLOOKUP($A210,'movie-row'!$A$2:$Z$101,_xlfn.XMATCH(M$33,'movie-row'!$A$1:$Z$1),0)</f>
        <v>0</v>
      </c>
      <c r="N210" s="18" cm="1">
        <f t="array" ref="N210">VLOOKUP($A210,'movie-row'!$A$2:$Z$101,_xlfn.XMATCH(N$33,'movie-row'!$A$1:$Z$1),0)</f>
        <v>0</v>
      </c>
      <c r="O210" s="27" cm="1">
        <f t="array" ref="O210">VLOOKUP($A210,'movie-row'!$A$2:$Z$101,_xlfn.XMATCH(O$33,'movie-row'!$A$1:$Z$1),0)</f>
        <v>4.5</v>
      </c>
      <c r="P210" s="18" cm="1">
        <f t="array" ref="P210">VLOOKUP($A210,'movie-row'!$A$2:$Z$101,_xlfn.XMATCH(P$33,'movie-row'!$A$1:$Z$1),0)</f>
        <v>5</v>
      </c>
      <c r="Q210" s="18" cm="1">
        <f t="array" ref="Q210">VLOOKUP($A210,'movie-row'!$A$2:$Z$101,_xlfn.XMATCH(Q$33,'movie-row'!$A$1:$Z$1),0)</f>
        <v>0</v>
      </c>
      <c r="R210" s="18" cm="1">
        <f t="array" ref="R210">VLOOKUP($A210,'movie-row'!$A$2:$Z$101,_xlfn.XMATCH(R$33,'movie-row'!$A$1:$Z$1),0)</f>
        <v>0</v>
      </c>
      <c r="S210" s="18" cm="1">
        <f t="array" ref="S210">VLOOKUP($A210,'movie-row'!$A$2:$Z$101,_xlfn.XMATCH(S$33,'movie-row'!$A$1:$Z$1),0)</f>
        <v>0</v>
      </c>
      <c r="T210" s="18" cm="1">
        <f t="array" ref="T210">VLOOKUP($A210,'movie-row'!$A$2:$Z$101,_xlfn.XMATCH(T$33,'movie-row'!$A$1:$Z$1),0)</f>
        <v>4</v>
      </c>
      <c r="U210" s="18" cm="1">
        <f t="array" ref="U210">VLOOKUP($A210,'movie-row'!$A$2:$Z$101,_xlfn.XMATCH(U$33,'movie-row'!$A$1:$Z$1),0)</f>
        <v>0</v>
      </c>
      <c r="V210" s="18" cm="1">
        <f t="array" ref="V210">VLOOKUP($A210,'movie-row'!$A$2:$Z$101,_xlfn.XMATCH(V$33,'movie-row'!$A$1:$Z$1),0)</f>
        <v>0</v>
      </c>
      <c r="W210" s="18" cm="1">
        <f t="array" ref="W210">VLOOKUP($A210,'movie-row'!$A$2:$Z$101,_xlfn.XMATCH(W$33,'movie-row'!$A$1:$Z$1),0)</f>
        <v>5</v>
      </c>
      <c r="X210" s="18" cm="1">
        <f t="array" ref="X210">VLOOKUP($A210,'movie-row'!$A$2:$Z$101,_xlfn.XMATCH(X$33,'movie-row'!$A$1:$Z$1),0)</f>
        <v>0</v>
      </c>
      <c r="Y210" s="18" cm="1">
        <f t="array" ref="Y210">VLOOKUP($A210,'movie-row'!$A$2:$Z$101,_xlfn.XMATCH(Y$33,'movie-row'!$A$1:$Z$1),0)</f>
        <v>5</v>
      </c>
      <c r="Z210" s="18" cm="1">
        <f t="array" ref="Z210">VLOOKUP($A210,'movie-row'!$A$2:$Z$101,_xlfn.XMATCH(Z$33,'movie-row'!$A$1:$Z$1),0)</f>
        <v>0</v>
      </c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</row>
    <row r="211" spans="1:52">
      <c r="A211" s="21" t="s">
        <v>33</v>
      </c>
      <c r="B211" s="18" cm="1">
        <f t="array" ref="B211">VLOOKUP($A211,'movie-row'!$A$2:$Z$101,_xlfn.XMATCH(B$29,'movie-row'!$A$1:$Z$1),0)</f>
        <v>4.5</v>
      </c>
      <c r="C211" s="18" cm="1">
        <f t="array" ref="C211">VLOOKUP($A211,'movie-row'!$A$2:$Z$101,_xlfn.XMATCH(C$29,'movie-row'!$A$1:$Z$1),0)</f>
        <v>4.5</v>
      </c>
      <c r="D211" s="18" cm="1">
        <f t="array" ref="D211">VLOOKUP($A211,'movie-row'!$A$2:$Z$101,_xlfn.XMATCH(D$29,'movie-row'!$A$1:$Z$1),0)</f>
        <v>4</v>
      </c>
      <c r="E211" s="18" cm="1">
        <f t="array" ref="E211">VLOOKUP($A211,'movie-row'!$A$2:$Z$101,_xlfn.XMATCH(E$29,'movie-row'!$A$1:$Z$1),0)</f>
        <v>0</v>
      </c>
      <c r="F211" s="27" cm="1">
        <f t="array" ref="F211">VLOOKUP($A211,'movie-row'!$A$2:$Z$101,_xlfn.XMATCH(F$29,'movie-row'!$A$1:$Z$1),0)</f>
        <v>3</v>
      </c>
      <c r="G211" s="18" cm="1">
        <f t="array" ref="G211">VLOOKUP($A211,'movie-row'!$A$2:$Z$101,_xlfn.XMATCH(G$29,'movie-row'!$A$1:$Z$1),0)</f>
        <v>4.5</v>
      </c>
      <c r="H211" s="18" cm="1">
        <f t="array" ref="H211">VLOOKUP($A211,'movie-row'!$A$2:$Z$101,_xlfn.XMATCH(H$29,'movie-row'!$A$1:$Z$1),0)</f>
        <v>5</v>
      </c>
      <c r="I211" s="18" cm="1">
        <f t="array" ref="I211">VLOOKUP($A211,'movie-row'!$A$2:$Z$101,_xlfn.XMATCH(I$29,'movie-row'!$A$1:$Z$1),0)</f>
        <v>0</v>
      </c>
      <c r="J211" s="18" cm="1">
        <f t="array" ref="J211">VLOOKUP($A211,'movie-row'!$A$2:$Z$101,_xlfn.XMATCH(J$29,'movie-row'!$A$1:$Z$1),0)</f>
        <v>0</v>
      </c>
      <c r="K211" s="18" cm="1">
        <f t="array" ref="K211">VLOOKUP($A211,'movie-row'!$A$2:$Z$101,_xlfn.XMATCH(K$29,'movie-row'!$A$1:$Z$1),0)</f>
        <v>0</v>
      </c>
      <c r="L211" s="18" cm="1">
        <f t="array" ref="L211">VLOOKUP($A211,'movie-row'!$A$2:$Z$101,_xlfn.XMATCH(L$29,'movie-row'!$A$1:$Z$1),0)</f>
        <v>1</v>
      </c>
      <c r="M211" s="18" cm="1">
        <f t="array" ref="M211">VLOOKUP($A211,'movie-row'!$A$2:$Z$101,_xlfn.XMATCH(M$29,'movie-row'!$A$1:$Z$1),0)</f>
        <v>0</v>
      </c>
      <c r="N211" s="18" cm="1">
        <f t="array" ref="N211">VLOOKUP($A211,'movie-row'!$A$2:$Z$101,_xlfn.XMATCH(N$29,'movie-row'!$A$1:$Z$1),0)</f>
        <v>0</v>
      </c>
      <c r="O211" s="27" cm="1">
        <f t="array" ref="O211">VLOOKUP($A211,'movie-row'!$A$2:$Z$101,_xlfn.XMATCH(O$29,'movie-row'!$A$1:$Z$1),0)</f>
        <v>5</v>
      </c>
      <c r="P211" s="18" cm="1">
        <f t="array" ref="P211">VLOOKUP($A211,'movie-row'!$A$2:$Z$101,_xlfn.XMATCH(P$29,'movie-row'!$A$1:$Z$1),0)</f>
        <v>5</v>
      </c>
      <c r="Q211" s="18" cm="1">
        <f t="array" ref="Q211">VLOOKUP($A211,'movie-row'!$A$2:$Z$101,_xlfn.XMATCH(Q$29,'movie-row'!$A$1:$Z$1),0)</f>
        <v>0</v>
      </c>
      <c r="R211" s="18" cm="1">
        <f t="array" ref="R211">VLOOKUP($A211,'movie-row'!$A$2:$Z$101,_xlfn.XMATCH(R$29,'movie-row'!$A$1:$Z$1),0)</f>
        <v>0</v>
      </c>
      <c r="S211" s="18" cm="1">
        <f t="array" ref="S211">VLOOKUP($A211,'movie-row'!$A$2:$Z$101,_xlfn.XMATCH(S$29,'movie-row'!$A$1:$Z$1),0)</f>
        <v>3</v>
      </c>
      <c r="T211" s="18" cm="1">
        <f t="array" ref="T211">VLOOKUP($A211,'movie-row'!$A$2:$Z$101,_xlfn.XMATCH(T$29,'movie-row'!$A$1:$Z$1),0)</f>
        <v>0</v>
      </c>
      <c r="U211" s="18" cm="1">
        <f t="array" ref="U211">VLOOKUP($A211,'movie-row'!$A$2:$Z$101,_xlfn.XMATCH(U$29,'movie-row'!$A$1:$Z$1),0)</f>
        <v>4</v>
      </c>
      <c r="V211" s="18" cm="1">
        <f t="array" ref="V211">VLOOKUP($A211,'movie-row'!$A$2:$Z$101,_xlfn.XMATCH(V$29,'movie-row'!$A$1:$Z$1),0)</f>
        <v>4</v>
      </c>
      <c r="W211" s="18" cm="1">
        <f t="array" ref="W211">VLOOKUP($A211,'movie-row'!$A$2:$Z$101,_xlfn.XMATCH(W$29,'movie-row'!$A$1:$Z$1),0)</f>
        <v>0</v>
      </c>
      <c r="X211" s="18" cm="1">
        <f t="array" ref="X211">VLOOKUP($A211,'movie-row'!$A$2:$Z$101,_xlfn.XMATCH(X$29,'movie-row'!$A$1:$Z$1),0)</f>
        <v>4.5</v>
      </c>
      <c r="Y211" s="18" cm="1">
        <f t="array" ref="Y211">VLOOKUP($A211,'movie-row'!$A$2:$Z$101,_xlfn.XMATCH(Y$29,'movie-row'!$A$1:$Z$1),0)</f>
        <v>4.5</v>
      </c>
      <c r="Z211" s="18" cm="1">
        <f t="array" ref="Z211">VLOOKUP($A211,'movie-row'!$A$2:$Z$101,_xlfn.XMATCH(Z$29,'movie-row'!$A$1:$Z$1),0)</f>
        <v>5</v>
      </c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</row>
    <row r="212" spans="1:52">
      <c r="A212" s="1" t="str">
        <f t="shared" ref="A212:A215" si="33">A211</f>
        <v>278: The Shawshank Redemption (1994)</v>
      </c>
      <c r="B212" s="18" cm="1">
        <f t="array" ref="B212">VLOOKUP($A212,'movie-row'!$A$2:$Z$101,_xlfn.XMATCH(B$30,'movie-row'!$A$1:$Z$1),0)</f>
        <v>5</v>
      </c>
      <c r="C212" s="18" cm="1">
        <f t="array" ref="C212">VLOOKUP($A212,'movie-row'!$A$2:$Z$101,_xlfn.XMATCH(C$30,'movie-row'!$A$1:$Z$1),0)</f>
        <v>0</v>
      </c>
      <c r="D212" s="18" cm="1">
        <f t="array" ref="D212">VLOOKUP($A212,'movie-row'!$A$2:$Z$101,_xlfn.XMATCH(D$30,'movie-row'!$A$1:$Z$1),0)</f>
        <v>4</v>
      </c>
      <c r="E212" s="18" cm="1">
        <f t="array" ref="E212">VLOOKUP($A212,'movie-row'!$A$2:$Z$101,_xlfn.XMATCH(E$30,'movie-row'!$A$1:$Z$1),0)</f>
        <v>5</v>
      </c>
      <c r="F212" s="27" cm="1">
        <f t="array" ref="F212">VLOOKUP($A212,'movie-row'!$A$2:$Z$101,_xlfn.XMATCH(F$30,'movie-row'!$A$1:$Z$1),0)</f>
        <v>4</v>
      </c>
      <c r="G212" s="18" cm="1">
        <f t="array" ref="G212">VLOOKUP($A212,'movie-row'!$A$2:$Z$101,_xlfn.XMATCH(G$30,'movie-row'!$A$1:$Z$1),0)</f>
        <v>0</v>
      </c>
      <c r="H212" s="18" cm="1">
        <f t="array" ref="H212">VLOOKUP($A212,'movie-row'!$A$2:$Z$101,_xlfn.XMATCH(H$30,'movie-row'!$A$1:$Z$1),0)</f>
        <v>3</v>
      </c>
      <c r="I212" s="18" cm="1">
        <f t="array" ref="I212">VLOOKUP($A212,'movie-row'!$A$2:$Z$101,_xlfn.XMATCH(I$30,'movie-row'!$A$1:$Z$1),0)</f>
        <v>5</v>
      </c>
      <c r="J212" s="18" cm="1">
        <f t="array" ref="J212">VLOOKUP($A212,'movie-row'!$A$2:$Z$101,_xlfn.XMATCH(J$30,'movie-row'!$A$1:$Z$1),0)</f>
        <v>4.5</v>
      </c>
      <c r="K212" s="18" cm="1">
        <f t="array" ref="K212">VLOOKUP($A212,'movie-row'!$A$2:$Z$101,_xlfn.XMATCH(K$30,'movie-row'!$A$1:$Z$1),0)</f>
        <v>4.5</v>
      </c>
      <c r="L212" s="18" cm="1">
        <f t="array" ref="L212">VLOOKUP($A212,'movie-row'!$A$2:$Z$101,_xlfn.XMATCH(L$30,'movie-row'!$A$1:$Z$1),0)</f>
        <v>5</v>
      </c>
      <c r="M212" s="18" cm="1">
        <f t="array" ref="M212">VLOOKUP($A212,'movie-row'!$A$2:$Z$101,_xlfn.XMATCH(M$30,'movie-row'!$A$1:$Z$1),0)</f>
        <v>4</v>
      </c>
      <c r="N212" s="18" cm="1">
        <f t="array" ref="N212">VLOOKUP($A212,'movie-row'!$A$2:$Z$101,_xlfn.XMATCH(N$30,'movie-row'!$A$1:$Z$1),0)</f>
        <v>3</v>
      </c>
      <c r="O212" s="27" cm="1">
        <f t="array" ref="O212">VLOOKUP($A212,'movie-row'!$A$2:$Z$101,_xlfn.XMATCH(O$30,'movie-row'!$A$1:$Z$1),0)</f>
        <v>5</v>
      </c>
      <c r="P212" s="18" cm="1">
        <f t="array" ref="P212">VLOOKUP($A212,'movie-row'!$A$2:$Z$101,_xlfn.XMATCH(P$30,'movie-row'!$A$1:$Z$1),0)</f>
        <v>4.5</v>
      </c>
      <c r="Q212" s="18" cm="1">
        <f t="array" ref="Q212">VLOOKUP($A212,'movie-row'!$A$2:$Z$101,_xlfn.XMATCH(Q$30,'movie-row'!$A$1:$Z$1),0)</f>
        <v>5</v>
      </c>
      <c r="R212" s="18" cm="1">
        <f t="array" ref="R212">VLOOKUP($A212,'movie-row'!$A$2:$Z$101,_xlfn.XMATCH(R$30,'movie-row'!$A$1:$Z$1),0)</f>
        <v>4.5</v>
      </c>
      <c r="S212" s="18" cm="1">
        <f t="array" ref="S212">VLOOKUP($A212,'movie-row'!$A$2:$Z$101,_xlfn.XMATCH(S$30,'movie-row'!$A$1:$Z$1),0)</f>
        <v>5</v>
      </c>
      <c r="T212" s="18" cm="1">
        <f t="array" ref="T212">VLOOKUP($A212,'movie-row'!$A$2:$Z$101,_xlfn.XMATCH(T$30,'movie-row'!$A$1:$Z$1),0)</f>
        <v>4.5</v>
      </c>
      <c r="U212" s="18" cm="1">
        <f t="array" ref="U212">VLOOKUP($A212,'movie-row'!$A$2:$Z$101,_xlfn.XMATCH(U$30,'movie-row'!$A$1:$Z$1),0)</f>
        <v>3</v>
      </c>
      <c r="V212" s="18" cm="1">
        <f t="array" ref="V212">VLOOKUP($A212,'movie-row'!$A$2:$Z$101,_xlfn.XMATCH(V$30,'movie-row'!$A$1:$Z$1),0)</f>
        <v>4.5</v>
      </c>
      <c r="W212" s="18" cm="1">
        <f t="array" ref="W212">VLOOKUP($A212,'movie-row'!$A$2:$Z$101,_xlfn.XMATCH(W$30,'movie-row'!$A$1:$Z$1),0)</f>
        <v>0</v>
      </c>
      <c r="X212" s="18" cm="1">
        <f t="array" ref="X212">VLOOKUP($A212,'movie-row'!$A$2:$Z$101,_xlfn.XMATCH(X$30,'movie-row'!$A$1:$Z$1),0)</f>
        <v>4</v>
      </c>
      <c r="Y212" s="18" cm="1">
        <f t="array" ref="Y212">VLOOKUP($A212,'movie-row'!$A$2:$Z$101,_xlfn.XMATCH(Y$30,'movie-row'!$A$1:$Z$1),0)</f>
        <v>5</v>
      </c>
      <c r="Z212" s="18" cm="1">
        <f t="array" ref="Z212">VLOOKUP($A212,'movie-row'!$A$2:$Z$101,_xlfn.XMATCH(Z$30,'movie-row'!$A$1:$Z$1),0)</f>
        <v>5</v>
      </c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</row>
    <row r="213" spans="1:52">
      <c r="A213" s="1" t="str">
        <f t="shared" si="33"/>
        <v>278: The Shawshank Redemption (1994)</v>
      </c>
      <c r="B213" s="18" cm="1">
        <f t="array" ref="B213">VLOOKUP($A213,'movie-row'!$A$2:$Z$101,_xlfn.XMATCH(B$31,'movie-row'!$A$1:$Z$1),0)</f>
        <v>4</v>
      </c>
      <c r="C213" s="18" cm="1">
        <f t="array" ref="C213">VLOOKUP($A213,'movie-row'!$A$2:$Z$101,_xlfn.XMATCH(C$31,'movie-row'!$A$1:$Z$1),0)</f>
        <v>3</v>
      </c>
      <c r="D213" s="18" cm="1">
        <f t="array" ref="D213">VLOOKUP($A213,'movie-row'!$A$2:$Z$101,_xlfn.XMATCH(D$31,'movie-row'!$A$1:$Z$1),0)</f>
        <v>0</v>
      </c>
      <c r="E213" s="18" cm="1">
        <f t="array" ref="E213">VLOOKUP($A213,'movie-row'!$A$2:$Z$101,_xlfn.XMATCH(E$31,'movie-row'!$A$1:$Z$1),0)</f>
        <v>0</v>
      </c>
      <c r="F213" s="27" cm="1">
        <f t="array" ref="F213">VLOOKUP($A213,'movie-row'!$A$2:$Z$101,_xlfn.XMATCH(F$31,'movie-row'!$A$1:$Z$1),0)</f>
        <v>0.5</v>
      </c>
      <c r="G213" s="18" cm="1">
        <f t="array" ref="G213">VLOOKUP($A213,'movie-row'!$A$2:$Z$101,_xlfn.XMATCH(G$31,'movie-row'!$A$1:$Z$1),0)</f>
        <v>4.5</v>
      </c>
      <c r="H213" s="18" cm="1">
        <f t="array" ref="H213">VLOOKUP($A213,'movie-row'!$A$2:$Z$101,_xlfn.XMATCH(H$31,'movie-row'!$A$1:$Z$1),0)</f>
        <v>4.5</v>
      </c>
      <c r="I213" s="18" cm="1">
        <f t="array" ref="I213">VLOOKUP($A213,'movie-row'!$A$2:$Z$101,_xlfn.XMATCH(I$31,'movie-row'!$A$1:$Z$1),0)</f>
        <v>3</v>
      </c>
      <c r="J213" s="18" cm="1">
        <f t="array" ref="J213">VLOOKUP($A213,'movie-row'!$A$2:$Z$101,_xlfn.XMATCH(J$31,'movie-row'!$A$1:$Z$1),0)</f>
        <v>0</v>
      </c>
      <c r="K213" s="18" cm="1">
        <f t="array" ref="K213">VLOOKUP($A213,'movie-row'!$A$2:$Z$101,_xlfn.XMATCH(K$31,'movie-row'!$A$1:$Z$1),0)</f>
        <v>4.5</v>
      </c>
      <c r="L213" s="18" cm="1">
        <f t="array" ref="L213">VLOOKUP($A213,'movie-row'!$A$2:$Z$101,_xlfn.XMATCH(L$31,'movie-row'!$A$1:$Z$1),0)</f>
        <v>4.5</v>
      </c>
      <c r="M213" s="18" cm="1">
        <f t="array" ref="M213">VLOOKUP($A213,'movie-row'!$A$2:$Z$101,_xlfn.XMATCH(M$31,'movie-row'!$A$1:$Z$1),0)</f>
        <v>0</v>
      </c>
      <c r="N213" s="18" cm="1">
        <f t="array" ref="N213">VLOOKUP($A213,'movie-row'!$A$2:$Z$101,_xlfn.XMATCH(N$31,'movie-row'!$A$1:$Z$1),0)</f>
        <v>4.5</v>
      </c>
      <c r="O213" s="27" cm="1">
        <f t="array" ref="O213">VLOOKUP($A213,'movie-row'!$A$2:$Z$101,_xlfn.XMATCH(O$31,'movie-row'!$A$1:$Z$1),0)</f>
        <v>0</v>
      </c>
      <c r="P213" s="18" cm="1">
        <f t="array" ref="P213">VLOOKUP($A213,'movie-row'!$A$2:$Z$101,_xlfn.XMATCH(P$31,'movie-row'!$A$1:$Z$1),0)</f>
        <v>4.5</v>
      </c>
      <c r="Q213" s="18" cm="1">
        <f t="array" ref="Q213">VLOOKUP($A213,'movie-row'!$A$2:$Z$101,_xlfn.XMATCH(Q$31,'movie-row'!$A$1:$Z$1),0)</f>
        <v>5</v>
      </c>
      <c r="R213" s="18" cm="1">
        <f t="array" ref="R213">VLOOKUP($A213,'movie-row'!$A$2:$Z$101,_xlfn.XMATCH(R$31,'movie-row'!$A$1:$Z$1),0)</f>
        <v>5</v>
      </c>
      <c r="S213" s="18" cm="1">
        <f t="array" ref="S213">VLOOKUP($A213,'movie-row'!$A$2:$Z$101,_xlfn.XMATCH(S$31,'movie-row'!$A$1:$Z$1),0)</f>
        <v>5</v>
      </c>
      <c r="T213" s="18" cm="1">
        <f t="array" ref="T213">VLOOKUP($A213,'movie-row'!$A$2:$Z$101,_xlfn.XMATCH(T$31,'movie-row'!$A$1:$Z$1),0)</f>
        <v>5</v>
      </c>
      <c r="U213" s="18" cm="1">
        <f t="array" ref="U213">VLOOKUP($A213,'movie-row'!$A$2:$Z$101,_xlfn.XMATCH(U$31,'movie-row'!$A$1:$Z$1),0)</f>
        <v>4.5</v>
      </c>
      <c r="V213" s="18" cm="1">
        <f t="array" ref="V213">VLOOKUP($A213,'movie-row'!$A$2:$Z$101,_xlfn.XMATCH(V$31,'movie-row'!$A$1:$Z$1),0)</f>
        <v>5</v>
      </c>
      <c r="W213" s="18" cm="1">
        <f t="array" ref="W213">VLOOKUP($A213,'movie-row'!$A$2:$Z$101,_xlfn.XMATCH(W$31,'movie-row'!$A$1:$Z$1),0)</f>
        <v>3.5</v>
      </c>
      <c r="X213" s="18" cm="1">
        <f t="array" ref="X213">VLOOKUP($A213,'movie-row'!$A$2:$Z$101,_xlfn.XMATCH(X$31,'movie-row'!$A$1:$Z$1),0)</f>
        <v>5</v>
      </c>
      <c r="Y213" s="18" cm="1">
        <f t="array" ref="Y213">VLOOKUP($A213,'movie-row'!$A$2:$Z$101,_xlfn.XMATCH(Y$31,'movie-row'!$A$1:$Z$1),0)</f>
        <v>0.5</v>
      </c>
      <c r="Z213" s="18" cm="1">
        <f t="array" ref="Z213">VLOOKUP($A213,'movie-row'!$A$2:$Z$101,_xlfn.XMATCH(Z$31,'movie-row'!$A$1:$Z$1),0)</f>
        <v>3</v>
      </c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</row>
    <row r="214" spans="1:52">
      <c r="A214" s="1" t="str">
        <f t="shared" si="33"/>
        <v>278: The Shawshank Redemption (1994)</v>
      </c>
      <c r="B214" s="18" cm="1">
        <f t="array" ref="B214">VLOOKUP($A214,'movie-row'!$A$2:$Z$101,_xlfn.XMATCH(B$32,'movie-row'!$A$1:$Z$1),0)</f>
        <v>0</v>
      </c>
      <c r="C214" s="18" cm="1">
        <f t="array" ref="C214">VLOOKUP($A214,'movie-row'!$A$2:$Z$101,_xlfn.XMATCH(C$32,'movie-row'!$A$1:$Z$1),0)</f>
        <v>0</v>
      </c>
      <c r="D214" s="18" cm="1">
        <f t="array" ref="D214">VLOOKUP($A214,'movie-row'!$A$2:$Z$101,_xlfn.XMATCH(D$32,'movie-row'!$A$1:$Z$1),0)</f>
        <v>0</v>
      </c>
      <c r="E214" s="18" cm="1">
        <f t="array" ref="E214">VLOOKUP($A214,'movie-row'!$A$2:$Z$101,_xlfn.XMATCH(E$32,'movie-row'!$A$1:$Z$1),0)</f>
        <v>5</v>
      </c>
      <c r="F214" s="27" cm="1">
        <f t="array" ref="F214">VLOOKUP($A214,'movie-row'!$A$2:$Z$101,_xlfn.XMATCH(F$32,'movie-row'!$A$1:$Z$1),0)</f>
        <v>0</v>
      </c>
      <c r="G214" s="18" cm="1">
        <f t="array" ref="G214">VLOOKUP($A214,'movie-row'!$A$2:$Z$101,_xlfn.XMATCH(G$32,'movie-row'!$A$1:$Z$1),0)</f>
        <v>4</v>
      </c>
      <c r="H214" s="18" cm="1">
        <f t="array" ref="H214">VLOOKUP($A214,'movie-row'!$A$2:$Z$101,_xlfn.XMATCH(H$32,'movie-row'!$A$1:$Z$1),0)</f>
        <v>0</v>
      </c>
      <c r="I214" s="18" cm="1">
        <f t="array" ref="I214">VLOOKUP($A214,'movie-row'!$A$2:$Z$101,_xlfn.XMATCH(I$32,'movie-row'!$A$1:$Z$1),0)</f>
        <v>0</v>
      </c>
      <c r="J214" s="18" cm="1">
        <f t="array" ref="J214">VLOOKUP($A214,'movie-row'!$A$2:$Z$101,_xlfn.XMATCH(J$32,'movie-row'!$A$1:$Z$1),0)</f>
        <v>4.5</v>
      </c>
      <c r="K214" s="18" cm="1">
        <f t="array" ref="K214">VLOOKUP($A214,'movie-row'!$A$2:$Z$101,_xlfn.XMATCH(K$32,'movie-row'!$A$1:$Z$1),0)</f>
        <v>0</v>
      </c>
      <c r="L214" s="18" cm="1">
        <f t="array" ref="L214">VLOOKUP($A214,'movie-row'!$A$2:$Z$101,_xlfn.XMATCH(L$32,'movie-row'!$A$1:$Z$1),0)</f>
        <v>5</v>
      </c>
      <c r="M214" s="18" cm="1">
        <f t="array" ref="M214">VLOOKUP($A214,'movie-row'!$A$2:$Z$101,_xlfn.XMATCH(M$32,'movie-row'!$A$1:$Z$1),0)</f>
        <v>3.5</v>
      </c>
      <c r="N214" s="18" cm="1">
        <f t="array" ref="N214">VLOOKUP($A214,'movie-row'!$A$2:$Z$101,_xlfn.XMATCH(N$32,'movie-row'!$A$1:$Z$1),0)</f>
        <v>0</v>
      </c>
      <c r="O214" s="27" cm="1">
        <f t="array" ref="O214">VLOOKUP($A214,'movie-row'!$A$2:$Z$101,_xlfn.XMATCH(O$32,'movie-row'!$A$1:$Z$1),0)</f>
        <v>4.5</v>
      </c>
      <c r="P214" s="18" cm="1">
        <f t="array" ref="P214">VLOOKUP($A214,'movie-row'!$A$2:$Z$101,_xlfn.XMATCH(P$32,'movie-row'!$A$1:$Z$1),0)</f>
        <v>0.5</v>
      </c>
      <c r="Q214" s="18" cm="1">
        <f t="array" ref="Q214">VLOOKUP($A214,'movie-row'!$A$2:$Z$101,_xlfn.XMATCH(Q$32,'movie-row'!$A$1:$Z$1),0)</f>
        <v>4</v>
      </c>
      <c r="R214" s="18" cm="1">
        <f t="array" ref="R214">VLOOKUP($A214,'movie-row'!$A$2:$Z$101,_xlfn.XMATCH(R$32,'movie-row'!$A$1:$Z$1),0)</f>
        <v>0</v>
      </c>
      <c r="S214" s="18" cm="1">
        <f t="array" ref="S214">VLOOKUP($A214,'movie-row'!$A$2:$Z$101,_xlfn.XMATCH(S$32,'movie-row'!$A$1:$Z$1),0)</f>
        <v>4.5</v>
      </c>
      <c r="T214" s="18" cm="1">
        <f t="array" ref="T214">VLOOKUP($A214,'movie-row'!$A$2:$Z$101,_xlfn.XMATCH(T$32,'movie-row'!$A$1:$Z$1),0)</f>
        <v>4</v>
      </c>
      <c r="U214" s="18" cm="1">
        <f t="array" ref="U214">VLOOKUP($A214,'movie-row'!$A$2:$Z$101,_xlfn.XMATCH(U$32,'movie-row'!$A$1:$Z$1),0)</f>
        <v>5</v>
      </c>
      <c r="V214" s="18" cm="1">
        <f t="array" ref="V214">VLOOKUP($A214,'movie-row'!$A$2:$Z$101,_xlfn.XMATCH(V$32,'movie-row'!$A$1:$Z$1),0)</f>
        <v>0</v>
      </c>
      <c r="W214" s="18" cm="1">
        <f t="array" ref="W214">VLOOKUP($A214,'movie-row'!$A$2:$Z$101,_xlfn.XMATCH(W$32,'movie-row'!$A$1:$Z$1),0)</f>
        <v>0</v>
      </c>
      <c r="X214" s="18" cm="1">
        <f t="array" ref="X214">VLOOKUP($A214,'movie-row'!$A$2:$Z$101,_xlfn.XMATCH(X$32,'movie-row'!$A$1:$Z$1),0)</f>
        <v>4</v>
      </c>
      <c r="Y214" s="18" cm="1">
        <f t="array" ref="Y214">VLOOKUP($A214,'movie-row'!$A$2:$Z$101,_xlfn.XMATCH(Y$32,'movie-row'!$A$1:$Z$1),0)</f>
        <v>3</v>
      </c>
      <c r="Z214" s="18" cm="1">
        <f t="array" ref="Z214">VLOOKUP($A214,'movie-row'!$A$2:$Z$101,_xlfn.XMATCH(Z$32,'movie-row'!$A$1:$Z$1),0)</f>
        <v>4</v>
      </c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</row>
    <row r="215" spans="1:52">
      <c r="A215" s="1" t="str">
        <f t="shared" si="33"/>
        <v>278: The Shawshank Redemption (1994)</v>
      </c>
      <c r="B215" s="18" cm="1">
        <f t="array" ref="B215">VLOOKUP($A215,'movie-row'!$A$2:$Z$101,_xlfn.XMATCH(B$33,'movie-row'!$A$1:$Z$1),0)</f>
        <v>4.5</v>
      </c>
      <c r="C215" s="18" cm="1">
        <f t="array" ref="C215">VLOOKUP($A215,'movie-row'!$A$2:$Z$101,_xlfn.XMATCH(C$33,'movie-row'!$A$1:$Z$1),0)</f>
        <v>5</v>
      </c>
      <c r="D215" s="18" cm="1">
        <f t="array" ref="D215">VLOOKUP($A215,'movie-row'!$A$2:$Z$101,_xlfn.XMATCH(D$33,'movie-row'!$A$1:$Z$1),0)</f>
        <v>5</v>
      </c>
      <c r="E215" s="18" cm="1">
        <f t="array" ref="E215">VLOOKUP($A215,'movie-row'!$A$2:$Z$101,_xlfn.XMATCH(E$33,'movie-row'!$A$1:$Z$1),0)</f>
        <v>4.5</v>
      </c>
      <c r="F215" s="27" cm="1">
        <f t="array" ref="F215">VLOOKUP($A215,'movie-row'!$A$2:$Z$101,_xlfn.XMATCH(F$33,'movie-row'!$A$1:$Z$1),0)</f>
        <v>0</v>
      </c>
      <c r="G215" s="18" cm="1">
        <f t="array" ref="G215">VLOOKUP($A215,'movie-row'!$A$2:$Z$101,_xlfn.XMATCH(G$33,'movie-row'!$A$1:$Z$1),0)</f>
        <v>5</v>
      </c>
      <c r="H215" s="18" cm="1">
        <f t="array" ref="H215">VLOOKUP($A215,'movie-row'!$A$2:$Z$101,_xlfn.XMATCH(H$33,'movie-row'!$A$1:$Z$1),0)</f>
        <v>4</v>
      </c>
      <c r="I215" s="18" cm="1">
        <f t="array" ref="I215">VLOOKUP($A215,'movie-row'!$A$2:$Z$101,_xlfn.XMATCH(I$33,'movie-row'!$A$1:$Z$1),0)</f>
        <v>5</v>
      </c>
      <c r="J215" s="18" cm="1">
        <f t="array" ref="J215">VLOOKUP($A215,'movie-row'!$A$2:$Z$101,_xlfn.XMATCH(J$33,'movie-row'!$A$1:$Z$1),0)</f>
        <v>5</v>
      </c>
      <c r="K215" s="18" cm="1">
        <f t="array" ref="K215">VLOOKUP($A215,'movie-row'!$A$2:$Z$101,_xlfn.XMATCH(K$33,'movie-row'!$A$1:$Z$1),0)</f>
        <v>5</v>
      </c>
      <c r="L215" s="18" cm="1">
        <f t="array" ref="L215">VLOOKUP($A215,'movie-row'!$A$2:$Z$101,_xlfn.XMATCH(L$33,'movie-row'!$A$1:$Z$1),0)</f>
        <v>5</v>
      </c>
      <c r="M215" s="18" cm="1">
        <f t="array" ref="M215">VLOOKUP($A215,'movie-row'!$A$2:$Z$101,_xlfn.XMATCH(M$33,'movie-row'!$A$1:$Z$1),0)</f>
        <v>0</v>
      </c>
      <c r="N215" s="18" cm="1">
        <f t="array" ref="N215">VLOOKUP($A215,'movie-row'!$A$2:$Z$101,_xlfn.XMATCH(N$33,'movie-row'!$A$1:$Z$1),0)</f>
        <v>4</v>
      </c>
      <c r="O215" s="27" cm="1">
        <f t="array" ref="O215">VLOOKUP($A215,'movie-row'!$A$2:$Z$101,_xlfn.XMATCH(O$33,'movie-row'!$A$1:$Z$1),0)</f>
        <v>5</v>
      </c>
      <c r="P215" s="18" cm="1">
        <f t="array" ref="P215">VLOOKUP($A215,'movie-row'!$A$2:$Z$101,_xlfn.XMATCH(P$33,'movie-row'!$A$1:$Z$1),0)</f>
        <v>0</v>
      </c>
      <c r="Q215" s="18" cm="1">
        <f t="array" ref="Q215">VLOOKUP($A215,'movie-row'!$A$2:$Z$101,_xlfn.XMATCH(Q$33,'movie-row'!$A$1:$Z$1),0)</f>
        <v>4.5</v>
      </c>
      <c r="R215" s="18" cm="1">
        <f t="array" ref="R215">VLOOKUP($A215,'movie-row'!$A$2:$Z$101,_xlfn.XMATCH(R$33,'movie-row'!$A$1:$Z$1),0)</f>
        <v>0</v>
      </c>
      <c r="S215" s="18" cm="1">
        <f t="array" ref="S215">VLOOKUP($A215,'movie-row'!$A$2:$Z$101,_xlfn.XMATCH(S$33,'movie-row'!$A$1:$Z$1),0)</f>
        <v>0</v>
      </c>
      <c r="T215" s="18" cm="1">
        <f t="array" ref="T215">VLOOKUP($A215,'movie-row'!$A$2:$Z$101,_xlfn.XMATCH(T$33,'movie-row'!$A$1:$Z$1),0)</f>
        <v>0.5</v>
      </c>
      <c r="U215" s="18" cm="1">
        <f t="array" ref="U215">VLOOKUP($A215,'movie-row'!$A$2:$Z$101,_xlfn.XMATCH(U$33,'movie-row'!$A$1:$Z$1),0)</f>
        <v>0</v>
      </c>
      <c r="V215" s="18" cm="1">
        <f t="array" ref="V215">VLOOKUP($A215,'movie-row'!$A$2:$Z$101,_xlfn.XMATCH(V$33,'movie-row'!$A$1:$Z$1),0)</f>
        <v>4</v>
      </c>
      <c r="W215" s="18" cm="1">
        <f t="array" ref="W215">VLOOKUP($A215,'movie-row'!$A$2:$Z$101,_xlfn.XMATCH(W$33,'movie-row'!$A$1:$Z$1),0)</f>
        <v>5</v>
      </c>
      <c r="X215" s="18" cm="1">
        <f t="array" ref="X215">VLOOKUP($A215,'movie-row'!$A$2:$Z$101,_xlfn.XMATCH(X$33,'movie-row'!$A$1:$Z$1),0)</f>
        <v>3</v>
      </c>
      <c r="Y215" s="18" cm="1">
        <f t="array" ref="Y215">VLOOKUP($A215,'movie-row'!$A$2:$Z$101,_xlfn.XMATCH(Y$33,'movie-row'!$A$1:$Z$1),0)</f>
        <v>0</v>
      </c>
      <c r="Z215" s="18" cm="1">
        <f t="array" ref="Z215">VLOOKUP($A215,'movie-row'!$A$2:$Z$101,_xlfn.XMATCH(Z$33,'movie-row'!$A$1:$Z$1),0)</f>
        <v>0</v>
      </c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</row>
    <row r="216" spans="1:52">
      <c r="A216" s="21" t="s">
        <v>34</v>
      </c>
      <c r="B216" s="18" cm="1">
        <f t="array" ref="B216">VLOOKUP($A216,'movie-row'!$A$2:$Z$101,_xlfn.XMATCH(B$29,'movie-row'!$A$1:$Z$1),0)</f>
        <v>3.5</v>
      </c>
      <c r="C216" s="18" cm="1">
        <f t="array" ref="C216">VLOOKUP($A216,'movie-row'!$A$2:$Z$101,_xlfn.XMATCH(C$29,'movie-row'!$A$1:$Z$1),0)</f>
        <v>0</v>
      </c>
      <c r="D216" s="18" cm="1">
        <f t="array" ref="D216">VLOOKUP($A216,'movie-row'!$A$2:$Z$101,_xlfn.XMATCH(D$29,'movie-row'!$A$1:$Z$1),0)</f>
        <v>3</v>
      </c>
      <c r="E216" s="18" cm="1">
        <f t="array" ref="E216">VLOOKUP($A216,'movie-row'!$A$2:$Z$101,_xlfn.XMATCH(E$29,'movie-row'!$A$1:$Z$1),0)</f>
        <v>3.5</v>
      </c>
      <c r="F216" s="27" cm="1">
        <f t="array" ref="F216">VLOOKUP($A216,'movie-row'!$A$2:$Z$101,_xlfn.XMATCH(F$29,'movie-row'!$A$1:$Z$1),0)</f>
        <v>2.5</v>
      </c>
      <c r="G216" s="18" cm="1">
        <f t="array" ref="G216">VLOOKUP($A216,'movie-row'!$A$2:$Z$101,_xlfn.XMATCH(G$29,'movie-row'!$A$1:$Z$1),0)</f>
        <v>0</v>
      </c>
      <c r="H216" s="18" cm="1">
        <f t="array" ref="H216">VLOOKUP($A216,'movie-row'!$A$2:$Z$101,_xlfn.XMATCH(H$29,'movie-row'!$A$1:$Z$1),0)</f>
        <v>0</v>
      </c>
      <c r="I216" s="18" cm="1">
        <f t="array" ref="I216">VLOOKUP($A216,'movie-row'!$A$2:$Z$101,_xlfn.XMATCH(I$29,'movie-row'!$A$1:$Z$1),0)</f>
        <v>3.5</v>
      </c>
      <c r="J216" s="18" cm="1">
        <f t="array" ref="J216">VLOOKUP($A216,'movie-row'!$A$2:$Z$101,_xlfn.XMATCH(J$29,'movie-row'!$A$1:$Z$1),0)</f>
        <v>1.5</v>
      </c>
      <c r="K216" s="18" cm="1">
        <f t="array" ref="K216">VLOOKUP($A216,'movie-row'!$A$2:$Z$101,_xlfn.XMATCH(K$29,'movie-row'!$A$1:$Z$1),0)</f>
        <v>0</v>
      </c>
      <c r="L216" s="18" cm="1">
        <f t="array" ref="L216">VLOOKUP($A216,'movie-row'!$A$2:$Z$101,_xlfn.XMATCH(L$29,'movie-row'!$A$1:$Z$1),0)</f>
        <v>4.5</v>
      </c>
      <c r="M216" s="18" cm="1">
        <f t="array" ref="M216">VLOOKUP($A216,'movie-row'!$A$2:$Z$101,_xlfn.XMATCH(M$29,'movie-row'!$A$1:$Z$1),0)</f>
        <v>0</v>
      </c>
      <c r="N216" s="18" cm="1">
        <f t="array" ref="N216">VLOOKUP($A216,'movie-row'!$A$2:$Z$101,_xlfn.XMATCH(N$29,'movie-row'!$A$1:$Z$1),0)</f>
        <v>0</v>
      </c>
      <c r="O216" s="27" cm="1">
        <f t="array" ref="O216">VLOOKUP($A216,'movie-row'!$A$2:$Z$101,_xlfn.XMATCH(O$29,'movie-row'!$A$1:$Z$1),0)</f>
        <v>0</v>
      </c>
      <c r="P216" s="18" cm="1">
        <f t="array" ref="P216">VLOOKUP($A216,'movie-row'!$A$2:$Z$101,_xlfn.XMATCH(P$29,'movie-row'!$A$1:$Z$1),0)</f>
        <v>3.5</v>
      </c>
      <c r="Q216" s="18" cm="1">
        <f t="array" ref="Q216">VLOOKUP($A216,'movie-row'!$A$2:$Z$101,_xlfn.XMATCH(Q$29,'movie-row'!$A$1:$Z$1),0)</f>
        <v>0</v>
      </c>
      <c r="R216" s="18" cm="1">
        <f t="array" ref="R216">VLOOKUP($A216,'movie-row'!$A$2:$Z$101,_xlfn.XMATCH(R$29,'movie-row'!$A$1:$Z$1),0)</f>
        <v>3.5</v>
      </c>
      <c r="S216" s="18" cm="1">
        <f t="array" ref="S216">VLOOKUP($A216,'movie-row'!$A$2:$Z$101,_xlfn.XMATCH(S$29,'movie-row'!$A$1:$Z$1),0)</f>
        <v>3.5</v>
      </c>
      <c r="T216" s="18" cm="1">
        <f t="array" ref="T216">VLOOKUP($A216,'movie-row'!$A$2:$Z$101,_xlfn.XMATCH(T$29,'movie-row'!$A$1:$Z$1),0)</f>
        <v>3.5</v>
      </c>
      <c r="U216" s="18" cm="1">
        <f t="array" ref="U216">VLOOKUP($A216,'movie-row'!$A$2:$Z$101,_xlfn.XMATCH(U$29,'movie-row'!$A$1:$Z$1),0)</f>
        <v>3</v>
      </c>
      <c r="V216" s="18" cm="1">
        <f t="array" ref="V216">VLOOKUP($A216,'movie-row'!$A$2:$Z$101,_xlfn.XMATCH(V$29,'movie-row'!$A$1:$Z$1),0)</f>
        <v>3.5</v>
      </c>
      <c r="W216" s="18" cm="1">
        <f t="array" ref="W216">VLOOKUP($A216,'movie-row'!$A$2:$Z$101,_xlfn.XMATCH(W$29,'movie-row'!$A$1:$Z$1),0)</f>
        <v>1.5</v>
      </c>
      <c r="X216" s="18" cm="1">
        <f t="array" ref="X216">VLOOKUP($A216,'movie-row'!$A$2:$Z$101,_xlfn.XMATCH(X$29,'movie-row'!$A$1:$Z$1),0)</f>
        <v>0</v>
      </c>
      <c r="Y216" s="18" cm="1">
        <f t="array" ref="Y216">VLOOKUP($A216,'movie-row'!$A$2:$Z$101,_xlfn.XMATCH(Y$29,'movie-row'!$A$1:$Z$1),0)</f>
        <v>4.5</v>
      </c>
      <c r="Z216" s="18" cm="1">
        <f t="array" ref="Z216">VLOOKUP($A216,'movie-row'!$A$2:$Z$101,_xlfn.XMATCH(Z$29,'movie-row'!$A$1:$Z$1),0)</f>
        <v>0</v>
      </c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</row>
    <row r="217" spans="1:52">
      <c r="A217" s="1" t="str">
        <f t="shared" ref="A217:A220" si="34">A216</f>
        <v>280: Terminator 2: Judgment Day (1991)</v>
      </c>
      <c r="B217" s="18" cm="1">
        <f t="array" ref="B217">VLOOKUP($A217,'movie-row'!$A$2:$Z$101,_xlfn.XMATCH(B$30,'movie-row'!$A$1:$Z$1),0)</f>
        <v>0</v>
      </c>
      <c r="C217" s="18" cm="1">
        <f t="array" ref="C217">VLOOKUP($A217,'movie-row'!$A$2:$Z$101,_xlfn.XMATCH(C$30,'movie-row'!$A$1:$Z$1),0)</f>
        <v>1.5</v>
      </c>
      <c r="D217" s="18" cm="1">
        <f t="array" ref="D217">VLOOKUP($A217,'movie-row'!$A$2:$Z$101,_xlfn.XMATCH(D$30,'movie-row'!$A$1:$Z$1),0)</f>
        <v>3.5</v>
      </c>
      <c r="E217" s="18" cm="1">
        <f t="array" ref="E217">VLOOKUP($A217,'movie-row'!$A$2:$Z$101,_xlfn.XMATCH(E$30,'movie-row'!$A$1:$Z$1),0)</f>
        <v>0</v>
      </c>
      <c r="F217" s="27" cm="1">
        <f t="array" ref="F217">VLOOKUP($A217,'movie-row'!$A$2:$Z$101,_xlfn.XMATCH(F$30,'movie-row'!$A$1:$Z$1),0)</f>
        <v>3</v>
      </c>
      <c r="G217" s="18" cm="1">
        <f t="array" ref="G217">VLOOKUP($A217,'movie-row'!$A$2:$Z$101,_xlfn.XMATCH(G$30,'movie-row'!$A$1:$Z$1),0)</f>
        <v>3.5</v>
      </c>
      <c r="H217" s="18" cm="1">
        <f t="array" ref="H217">VLOOKUP($A217,'movie-row'!$A$2:$Z$101,_xlfn.XMATCH(H$30,'movie-row'!$A$1:$Z$1),0)</f>
        <v>3.5</v>
      </c>
      <c r="I217" s="18" cm="1">
        <f t="array" ref="I217">VLOOKUP($A217,'movie-row'!$A$2:$Z$101,_xlfn.XMATCH(I$30,'movie-row'!$A$1:$Z$1),0)</f>
        <v>4</v>
      </c>
      <c r="J217" s="18" cm="1">
        <f t="array" ref="J217">VLOOKUP($A217,'movie-row'!$A$2:$Z$101,_xlfn.XMATCH(J$30,'movie-row'!$A$1:$Z$1),0)</f>
        <v>0</v>
      </c>
      <c r="K217" s="18" cm="1">
        <f t="array" ref="K217">VLOOKUP($A217,'movie-row'!$A$2:$Z$101,_xlfn.XMATCH(K$30,'movie-row'!$A$1:$Z$1),0)</f>
        <v>3.5</v>
      </c>
      <c r="L217" s="18" cm="1">
        <f t="array" ref="L217">VLOOKUP($A217,'movie-row'!$A$2:$Z$101,_xlfn.XMATCH(L$30,'movie-row'!$A$1:$Z$1),0)</f>
        <v>0</v>
      </c>
      <c r="M217" s="18" cm="1">
        <f t="array" ref="M217">VLOOKUP($A217,'movie-row'!$A$2:$Z$101,_xlfn.XMATCH(M$30,'movie-row'!$A$1:$Z$1),0)</f>
        <v>3</v>
      </c>
      <c r="N217" s="18" cm="1">
        <f t="array" ref="N217">VLOOKUP($A217,'movie-row'!$A$2:$Z$101,_xlfn.XMATCH(N$30,'movie-row'!$A$1:$Z$1),0)</f>
        <v>3.5</v>
      </c>
      <c r="O217" s="27" cm="1">
        <f t="array" ref="O217">VLOOKUP($A217,'movie-row'!$A$2:$Z$101,_xlfn.XMATCH(O$30,'movie-row'!$A$1:$Z$1),0)</f>
        <v>3.5</v>
      </c>
      <c r="P217" s="18" cm="1">
        <f t="array" ref="P217">VLOOKUP($A217,'movie-row'!$A$2:$Z$101,_xlfn.XMATCH(P$30,'movie-row'!$A$1:$Z$1),0)</f>
        <v>4.5</v>
      </c>
      <c r="Q217" s="18" cm="1">
        <f t="array" ref="Q217">VLOOKUP($A217,'movie-row'!$A$2:$Z$101,_xlfn.XMATCH(Q$30,'movie-row'!$A$1:$Z$1),0)</f>
        <v>3.5</v>
      </c>
      <c r="R217" s="18" cm="1">
        <f t="array" ref="R217">VLOOKUP($A217,'movie-row'!$A$2:$Z$101,_xlfn.XMATCH(R$30,'movie-row'!$A$1:$Z$1),0)</f>
        <v>4.5</v>
      </c>
      <c r="S217" s="18" cm="1">
        <f t="array" ref="S217">VLOOKUP($A217,'movie-row'!$A$2:$Z$101,_xlfn.XMATCH(S$30,'movie-row'!$A$1:$Z$1),0)</f>
        <v>0</v>
      </c>
      <c r="T217" s="18" cm="1">
        <f t="array" ref="T217">VLOOKUP($A217,'movie-row'!$A$2:$Z$101,_xlfn.XMATCH(T$30,'movie-row'!$A$1:$Z$1),0)</f>
        <v>0</v>
      </c>
      <c r="U217" s="18" cm="1">
        <f t="array" ref="U217">VLOOKUP($A217,'movie-row'!$A$2:$Z$101,_xlfn.XMATCH(U$30,'movie-row'!$A$1:$Z$1),0)</f>
        <v>3.5</v>
      </c>
      <c r="V217" s="18" cm="1">
        <f t="array" ref="V217">VLOOKUP($A217,'movie-row'!$A$2:$Z$101,_xlfn.XMATCH(V$30,'movie-row'!$A$1:$Z$1),0)</f>
        <v>0</v>
      </c>
      <c r="W217" s="18" cm="1">
        <f t="array" ref="W217">VLOOKUP($A217,'movie-row'!$A$2:$Z$101,_xlfn.XMATCH(W$30,'movie-row'!$A$1:$Z$1),0)</f>
        <v>0</v>
      </c>
      <c r="X217" s="18" cm="1">
        <f t="array" ref="X217">VLOOKUP($A217,'movie-row'!$A$2:$Z$101,_xlfn.XMATCH(X$30,'movie-row'!$A$1:$Z$1),0)</f>
        <v>3</v>
      </c>
      <c r="Y217" s="18" cm="1">
        <f t="array" ref="Y217">VLOOKUP($A217,'movie-row'!$A$2:$Z$101,_xlfn.XMATCH(Y$30,'movie-row'!$A$1:$Z$1),0)</f>
        <v>0</v>
      </c>
      <c r="Z217" s="18" cm="1">
        <f t="array" ref="Z217">VLOOKUP($A217,'movie-row'!$A$2:$Z$101,_xlfn.XMATCH(Z$30,'movie-row'!$A$1:$Z$1),0)</f>
        <v>3.5</v>
      </c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</row>
    <row r="218" spans="1:52">
      <c r="A218" s="1" t="str">
        <f t="shared" si="34"/>
        <v>280: Terminator 2: Judgment Day (1991)</v>
      </c>
      <c r="B218" s="18" cm="1">
        <f t="array" ref="B218">VLOOKUP($A218,'movie-row'!$A$2:$Z$101,_xlfn.XMATCH(B$31,'movie-row'!$A$1:$Z$1),0)</f>
        <v>3.5</v>
      </c>
      <c r="C218" s="18" cm="1">
        <f t="array" ref="C218">VLOOKUP($A218,'movie-row'!$A$2:$Z$101,_xlfn.XMATCH(C$31,'movie-row'!$A$1:$Z$1),0)</f>
        <v>2.5</v>
      </c>
      <c r="D218" s="18" cm="1">
        <f t="array" ref="D218">VLOOKUP($A218,'movie-row'!$A$2:$Z$101,_xlfn.XMATCH(D$31,'movie-row'!$A$1:$Z$1),0)</f>
        <v>0</v>
      </c>
      <c r="E218" s="18" cm="1">
        <f t="array" ref="E218">VLOOKUP($A218,'movie-row'!$A$2:$Z$101,_xlfn.XMATCH(E$31,'movie-row'!$A$1:$Z$1),0)</f>
        <v>4.5</v>
      </c>
      <c r="F218" s="27" cm="1">
        <f t="array" ref="F218">VLOOKUP($A218,'movie-row'!$A$2:$Z$101,_xlfn.XMATCH(F$31,'movie-row'!$A$1:$Z$1),0)</f>
        <v>4</v>
      </c>
      <c r="G218" s="18" cm="1">
        <f t="array" ref="G218">VLOOKUP($A218,'movie-row'!$A$2:$Z$101,_xlfn.XMATCH(G$31,'movie-row'!$A$1:$Z$1),0)</f>
        <v>4.5</v>
      </c>
      <c r="H218" s="18" cm="1">
        <f t="array" ref="H218">VLOOKUP($A218,'movie-row'!$A$2:$Z$101,_xlfn.XMATCH(H$31,'movie-row'!$A$1:$Z$1),0)</f>
        <v>3.5</v>
      </c>
      <c r="I218" s="18" cm="1">
        <f t="array" ref="I218">VLOOKUP($A218,'movie-row'!$A$2:$Z$101,_xlfn.XMATCH(I$31,'movie-row'!$A$1:$Z$1),0)</f>
        <v>3.5</v>
      </c>
      <c r="J218" s="18" cm="1">
        <f t="array" ref="J218">VLOOKUP($A218,'movie-row'!$A$2:$Z$101,_xlfn.XMATCH(J$31,'movie-row'!$A$1:$Z$1),0)</f>
        <v>0</v>
      </c>
      <c r="K218" s="18" cm="1">
        <f t="array" ref="K218">VLOOKUP($A218,'movie-row'!$A$2:$Z$101,_xlfn.XMATCH(K$31,'movie-row'!$A$1:$Z$1),0)</f>
        <v>0</v>
      </c>
      <c r="L218" s="18" cm="1">
        <f t="array" ref="L218">VLOOKUP($A218,'movie-row'!$A$2:$Z$101,_xlfn.XMATCH(L$31,'movie-row'!$A$1:$Z$1),0)</f>
        <v>0</v>
      </c>
      <c r="M218" s="18" cm="1">
        <f t="array" ref="M218">VLOOKUP($A218,'movie-row'!$A$2:$Z$101,_xlfn.XMATCH(M$31,'movie-row'!$A$1:$Z$1),0)</f>
        <v>3.5</v>
      </c>
      <c r="N218" s="18" cm="1">
        <f t="array" ref="N218">VLOOKUP($A218,'movie-row'!$A$2:$Z$101,_xlfn.XMATCH(N$31,'movie-row'!$A$1:$Z$1),0)</f>
        <v>0</v>
      </c>
      <c r="O218" s="27" cm="1">
        <f t="array" ref="O218">VLOOKUP($A218,'movie-row'!$A$2:$Z$101,_xlfn.XMATCH(O$31,'movie-row'!$A$1:$Z$1),0)</f>
        <v>0</v>
      </c>
      <c r="P218" s="18" cm="1">
        <f t="array" ref="P218">VLOOKUP($A218,'movie-row'!$A$2:$Z$101,_xlfn.XMATCH(P$31,'movie-row'!$A$1:$Z$1),0)</f>
        <v>0</v>
      </c>
      <c r="Q218" s="18" cm="1">
        <f t="array" ref="Q218">VLOOKUP($A218,'movie-row'!$A$2:$Z$101,_xlfn.XMATCH(Q$31,'movie-row'!$A$1:$Z$1),0)</f>
        <v>3</v>
      </c>
      <c r="R218" s="18" cm="1">
        <f t="array" ref="R218">VLOOKUP($A218,'movie-row'!$A$2:$Z$101,_xlfn.XMATCH(R$31,'movie-row'!$A$1:$Z$1),0)</f>
        <v>0</v>
      </c>
      <c r="S218" s="18" cm="1">
        <f t="array" ref="S218">VLOOKUP($A218,'movie-row'!$A$2:$Z$101,_xlfn.XMATCH(S$31,'movie-row'!$A$1:$Z$1),0)</f>
        <v>3.5</v>
      </c>
      <c r="T218" s="18" cm="1">
        <f t="array" ref="T218">VLOOKUP($A218,'movie-row'!$A$2:$Z$101,_xlfn.XMATCH(T$31,'movie-row'!$A$1:$Z$1),0)</f>
        <v>0</v>
      </c>
      <c r="U218" s="18" cm="1">
        <f t="array" ref="U218">VLOOKUP($A218,'movie-row'!$A$2:$Z$101,_xlfn.XMATCH(U$31,'movie-row'!$A$1:$Z$1),0)</f>
        <v>3.5</v>
      </c>
      <c r="V218" s="18" cm="1">
        <f t="array" ref="V218">VLOOKUP($A218,'movie-row'!$A$2:$Z$101,_xlfn.XMATCH(V$31,'movie-row'!$A$1:$Z$1),0)</f>
        <v>0</v>
      </c>
      <c r="W218" s="18" cm="1">
        <f t="array" ref="W218">VLOOKUP($A218,'movie-row'!$A$2:$Z$101,_xlfn.XMATCH(W$31,'movie-row'!$A$1:$Z$1),0)</f>
        <v>5</v>
      </c>
      <c r="X218" s="18" cm="1">
        <f t="array" ref="X218">VLOOKUP($A218,'movie-row'!$A$2:$Z$101,_xlfn.XMATCH(X$31,'movie-row'!$A$1:$Z$1),0)</f>
        <v>0</v>
      </c>
      <c r="Y218" s="18" cm="1">
        <f t="array" ref="Y218">VLOOKUP($A218,'movie-row'!$A$2:$Z$101,_xlfn.XMATCH(Y$31,'movie-row'!$A$1:$Z$1),0)</f>
        <v>4</v>
      </c>
      <c r="Z218" s="18" cm="1">
        <f t="array" ref="Z218">VLOOKUP($A218,'movie-row'!$A$2:$Z$101,_xlfn.XMATCH(Z$31,'movie-row'!$A$1:$Z$1),0)</f>
        <v>3.5</v>
      </c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</row>
    <row r="219" spans="1:52">
      <c r="A219" s="1" t="str">
        <f t="shared" si="34"/>
        <v>280: Terminator 2: Judgment Day (1991)</v>
      </c>
      <c r="B219" s="18" cm="1">
        <f t="array" ref="B219">VLOOKUP($A219,'movie-row'!$A$2:$Z$101,_xlfn.XMATCH(B$32,'movie-row'!$A$1:$Z$1),0)</f>
        <v>0</v>
      </c>
      <c r="C219" s="18" cm="1">
        <f t="array" ref="C219">VLOOKUP($A219,'movie-row'!$A$2:$Z$101,_xlfn.XMATCH(C$32,'movie-row'!$A$1:$Z$1),0)</f>
        <v>4</v>
      </c>
      <c r="D219" s="18" cm="1">
        <f t="array" ref="D219">VLOOKUP($A219,'movie-row'!$A$2:$Z$101,_xlfn.XMATCH(D$32,'movie-row'!$A$1:$Z$1),0)</f>
        <v>1.5</v>
      </c>
      <c r="E219" s="18" cm="1">
        <f t="array" ref="E219">VLOOKUP($A219,'movie-row'!$A$2:$Z$101,_xlfn.XMATCH(E$32,'movie-row'!$A$1:$Z$1),0)</f>
        <v>4</v>
      </c>
      <c r="F219" s="27" cm="1">
        <f t="array" ref="F219">VLOOKUP($A219,'movie-row'!$A$2:$Z$101,_xlfn.XMATCH(F$32,'movie-row'!$A$1:$Z$1),0)</f>
        <v>4.5</v>
      </c>
      <c r="G219" s="18" cm="1">
        <f t="array" ref="G219">VLOOKUP($A219,'movie-row'!$A$2:$Z$101,_xlfn.XMATCH(G$32,'movie-row'!$A$1:$Z$1),0)</f>
        <v>3.5</v>
      </c>
      <c r="H219" s="18" cm="1">
        <f t="array" ref="H219">VLOOKUP($A219,'movie-row'!$A$2:$Z$101,_xlfn.XMATCH(H$32,'movie-row'!$A$1:$Z$1),0)</f>
        <v>4</v>
      </c>
      <c r="I219" s="18" cm="1">
        <f t="array" ref="I219">VLOOKUP($A219,'movie-row'!$A$2:$Z$101,_xlfn.XMATCH(I$32,'movie-row'!$A$1:$Z$1),0)</f>
        <v>3</v>
      </c>
      <c r="J219" s="18" cm="1">
        <f t="array" ref="J219">VLOOKUP($A219,'movie-row'!$A$2:$Z$101,_xlfn.XMATCH(J$32,'movie-row'!$A$1:$Z$1),0)</f>
        <v>4.5</v>
      </c>
      <c r="K219" s="18" cm="1">
        <f t="array" ref="K219">VLOOKUP($A219,'movie-row'!$A$2:$Z$101,_xlfn.XMATCH(K$32,'movie-row'!$A$1:$Z$1),0)</f>
        <v>0</v>
      </c>
      <c r="L219" s="18" cm="1">
        <f t="array" ref="L219">VLOOKUP($A219,'movie-row'!$A$2:$Z$101,_xlfn.XMATCH(L$32,'movie-row'!$A$1:$Z$1),0)</f>
        <v>0</v>
      </c>
      <c r="M219" s="18" cm="1">
        <f t="array" ref="M219">VLOOKUP($A219,'movie-row'!$A$2:$Z$101,_xlfn.XMATCH(M$32,'movie-row'!$A$1:$Z$1),0)</f>
        <v>5</v>
      </c>
      <c r="N219" s="18" cm="1">
        <f t="array" ref="N219">VLOOKUP($A219,'movie-row'!$A$2:$Z$101,_xlfn.XMATCH(N$32,'movie-row'!$A$1:$Z$1),0)</f>
        <v>3.5</v>
      </c>
      <c r="O219" s="27" cm="1">
        <f t="array" ref="O219">VLOOKUP($A219,'movie-row'!$A$2:$Z$101,_xlfn.XMATCH(O$32,'movie-row'!$A$1:$Z$1),0)</f>
        <v>3.5</v>
      </c>
      <c r="P219" s="18" cm="1">
        <f t="array" ref="P219">VLOOKUP($A219,'movie-row'!$A$2:$Z$101,_xlfn.XMATCH(P$32,'movie-row'!$A$1:$Z$1),0)</f>
        <v>4</v>
      </c>
      <c r="Q219" s="18" cm="1">
        <f t="array" ref="Q219">VLOOKUP($A219,'movie-row'!$A$2:$Z$101,_xlfn.XMATCH(Q$32,'movie-row'!$A$1:$Z$1),0)</f>
        <v>3</v>
      </c>
      <c r="R219" s="18" cm="1">
        <f t="array" ref="R219">VLOOKUP($A219,'movie-row'!$A$2:$Z$101,_xlfn.XMATCH(R$32,'movie-row'!$A$1:$Z$1),0)</f>
        <v>0</v>
      </c>
      <c r="S219" s="18" cm="1">
        <f t="array" ref="S219">VLOOKUP($A219,'movie-row'!$A$2:$Z$101,_xlfn.XMATCH(S$32,'movie-row'!$A$1:$Z$1),0)</f>
        <v>0</v>
      </c>
      <c r="T219" s="18" cm="1">
        <f t="array" ref="T219">VLOOKUP($A219,'movie-row'!$A$2:$Z$101,_xlfn.XMATCH(T$32,'movie-row'!$A$1:$Z$1),0)</f>
        <v>3</v>
      </c>
      <c r="U219" s="18" cm="1">
        <f t="array" ref="U219">VLOOKUP($A219,'movie-row'!$A$2:$Z$101,_xlfn.XMATCH(U$32,'movie-row'!$A$1:$Z$1),0)</f>
        <v>3.5</v>
      </c>
      <c r="V219" s="18" cm="1">
        <f t="array" ref="V219">VLOOKUP($A219,'movie-row'!$A$2:$Z$101,_xlfn.XMATCH(V$32,'movie-row'!$A$1:$Z$1),0)</f>
        <v>4.5</v>
      </c>
      <c r="W219" s="18" cm="1">
        <f t="array" ref="W219">VLOOKUP($A219,'movie-row'!$A$2:$Z$101,_xlfn.XMATCH(W$32,'movie-row'!$A$1:$Z$1),0)</f>
        <v>4</v>
      </c>
      <c r="X219" s="18" cm="1">
        <f t="array" ref="X219">VLOOKUP($A219,'movie-row'!$A$2:$Z$101,_xlfn.XMATCH(X$32,'movie-row'!$A$1:$Z$1),0)</f>
        <v>3.5</v>
      </c>
      <c r="Y219" s="18" cm="1">
        <f t="array" ref="Y219">VLOOKUP($A219,'movie-row'!$A$2:$Z$101,_xlfn.XMATCH(Y$32,'movie-row'!$A$1:$Z$1),0)</f>
        <v>3.5</v>
      </c>
      <c r="Z219" s="18" cm="1">
        <f t="array" ref="Z219">VLOOKUP($A219,'movie-row'!$A$2:$Z$101,_xlfn.XMATCH(Z$32,'movie-row'!$A$1:$Z$1),0)</f>
        <v>3.5</v>
      </c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</row>
    <row r="220" spans="1:52">
      <c r="A220" s="1" t="str">
        <f t="shared" si="34"/>
        <v>280: Terminator 2: Judgment Day (1991)</v>
      </c>
      <c r="B220" s="18" cm="1">
        <f t="array" ref="B220">VLOOKUP($A220,'movie-row'!$A$2:$Z$101,_xlfn.XMATCH(B$33,'movie-row'!$A$1:$Z$1),0)</f>
        <v>0</v>
      </c>
      <c r="C220" s="18" cm="1">
        <f t="array" ref="C220">VLOOKUP($A220,'movie-row'!$A$2:$Z$101,_xlfn.XMATCH(C$33,'movie-row'!$A$1:$Z$1),0)</f>
        <v>0</v>
      </c>
      <c r="D220" s="18" cm="1">
        <f t="array" ref="D220">VLOOKUP($A220,'movie-row'!$A$2:$Z$101,_xlfn.XMATCH(D$33,'movie-row'!$A$1:$Z$1),0)</f>
        <v>3</v>
      </c>
      <c r="E220" s="18" cm="1">
        <f t="array" ref="E220">VLOOKUP($A220,'movie-row'!$A$2:$Z$101,_xlfn.XMATCH(E$33,'movie-row'!$A$1:$Z$1),0)</f>
        <v>3.5</v>
      </c>
      <c r="F220" s="27" cm="1">
        <f t="array" ref="F220">VLOOKUP($A220,'movie-row'!$A$2:$Z$101,_xlfn.XMATCH(F$33,'movie-row'!$A$1:$Z$1),0)</f>
        <v>3</v>
      </c>
      <c r="G220" s="18" cm="1">
        <f t="array" ref="G220">VLOOKUP($A220,'movie-row'!$A$2:$Z$101,_xlfn.XMATCH(G$33,'movie-row'!$A$1:$Z$1),0)</f>
        <v>3</v>
      </c>
      <c r="H220" s="18" cm="1">
        <f t="array" ref="H220">VLOOKUP($A220,'movie-row'!$A$2:$Z$101,_xlfn.XMATCH(H$33,'movie-row'!$A$1:$Z$1),0)</f>
        <v>3</v>
      </c>
      <c r="I220" s="18" cm="1">
        <f t="array" ref="I220">VLOOKUP($A220,'movie-row'!$A$2:$Z$101,_xlfn.XMATCH(I$33,'movie-row'!$A$1:$Z$1),0)</f>
        <v>0</v>
      </c>
      <c r="J220" s="18" cm="1">
        <f t="array" ref="J220">VLOOKUP($A220,'movie-row'!$A$2:$Z$101,_xlfn.XMATCH(J$33,'movie-row'!$A$1:$Z$1),0)</f>
        <v>3.5</v>
      </c>
      <c r="K220" s="18" cm="1">
        <f t="array" ref="K220">VLOOKUP($A220,'movie-row'!$A$2:$Z$101,_xlfn.XMATCH(K$33,'movie-row'!$A$1:$Z$1),0)</f>
        <v>3</v>
      </c>
      <c r="L220" s="18" cm="1">
        <f t="array" ref="L220">VLOOKUP($A220,'movie-row'!$A$2:$Z$101,_xlfn.XMATCH(L$33,'movie-row'!$A$1:$Z$1),0)</f>
        <v>3</v>
      </c>
      <c r="M220" s="18" cm="1">
        <f t="array" ref="M220">VLOOKUP($A220,'movie-row'!$A$2:$Z$101,_xlfn.XMATCH(M$33,'movie-row'!$A$1:$Z$1),0)</f>
        <v>4</v>
      </c>
      <c r="N220" s="18" cm="1">
        <f t="array" ref="N220">VLOOKUP($A220,'movie-row'!$A$2:$Z$101,_xlfn.XMATCH(N$33,'movie-row'!$A$1:$Z$1),0)</f>
        <v>3</v>
      </c>
      <c r="O220" s="27" cm="1">
        <f t="array" ref="O220">VLOOKUP($A220,'movie-row'!$A$2:$Z$101,_xlfn.XMATCH(O$33,'movie-row'!$A$1:$Z$1),0)</f>
        <v>3</v>
      </c>
      <c r="P220" s="18" cm="1">
        <f t="array" ref="P220">VLOOKUP($A220,'movie-row'!$A$2:$Z$101,_xlfn.XMATCH(P$33,'movie-row'!$A$1:$Z$1),0)</f>
        <v>0</v>
      </c>
      <c r="Q220" s="18" cm="1">
        <f t="array" ref="Q220">VLOOKUP($A220,'movie-row'!$A$2:$Z$101,_xlfn.XMATCH(Q$33,'movie-row'!$A$1:$Z$1),0)</f>
        <v>4.5</v>
      </c>
      <c r="R220" s="18" cm="1">
        <f t="array" ref="R220">VLOOKUP($A220,'movie-row'!$A$2:$Z$101,_xlfn.XMATCH(R$33,'movie-row'!$A$1:$Z$1),0)</f>
        <v>3</v>
      </c>
      <c r="S220" s="18" cm="1">
        <f t="array" ref="S220">VLOOKUP($A220,'movie-row'!$A$2:$Z$101,_xlfn.XMATCH(S$33,'movie-row'!$A$1:$Z$1),0)</f>
        <v>3.5</v>
      </c>
      <c r="T220" s="18" cm="1">
        <f t="array" ref="T220">VLOOKUP($A220,'movie-row'!$A$2:$Z$101,_xlfn.XMATCH(T$33,'movie-row'!$A$1:$Z$1),0)</f>
        <v>4</v>
      </c>
      <c r="U220" s="18" cm="1">
        <f t="array" ref="U220">VLOOKUP($A220,'movie-row'!$A$2:$Z$101,_xlfn.XMATCH(U$33,'movie-row'!$A$1:$Z$1),0)</f>
        <v>4</v>
      </c>
      <c r="V220" s="18" cm="1">
        <f t="array" ref="V220">VLOOKUP($A220,'movie-row'!$A$2:$Z$101,_xlfn.XMATCH(V$33,'movie-row'!$A$1:$Z$1),0)</f>
        <v>3</v>
      </c>
      <c r="W220" s="18" cm="1">
        <f t="array" ref="W220">VLOOKUP($A220,'movie-row'!$A$2:$Z$101,_xlfn.XMATCH(W$33,'movie-row'!$A$1:$Z$1),0)</f>
        <v>3.5</v>
      </c>
      <c r="X220" s="18" cm="1">
        <f t="array" ref="X220">VLOOKUP($A220,'movie-row'!$A$2:$Z$101,_xlfn.XMATCH(X$33,'movie-row'!$A$1:$Z$1),0)</f>
        <v>2.5</v>
      </c>
      <c r="Y220" s="18" cm="1">
        <f t="array" ref="Y220">VLOOKUP($A220,'movie-row'!$A$2:$Z$101,_xlfn.XMATCH(Y$33,'movie-row'!$A$1:$Z$1),0)</f>
        <v>1.5</v>
      </c>
      <c r="Z220" s="18" cm="1">
        <f t="array" ref="Z220">VLOOKUP($A220,'movie-row'!$A$2:$Z$101,_xlfn.XMATCH(Z$33,'movie-row'!$A$1:$Z$1),0)</f>
        <v>0</v>
      </c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</row>
    <row r="221" spans="1:52">
      <c r="A221" s="21" t="s">
        <v>35</v>
      </c>
      <c r="B221" s="18" cm="1">
        <f t="array" ref="B221">VLOOKUP($A221,'movie-row'!$A$2:$Z$101,_xlfn.XMATCH(B$29,'movie-row'!$A$1:$Z$1),0)</f>
        <v>4</v>
      </c>
      <c r="C221" s="18" cm="1">
        <f t="array" ref="C221">VLOOKUP($A221,'movie-row'!$A$2:$Z$101,_xlfn.XMATCH(C$29,'movie-row'!$A$1:$Z$1),0)</f>
        <v>5</v>
      </c>
      <c r="D221" s="18" cm="1">
        <f t="array" ref="D221">VLOOKUP($A221,'movie-row'!$A$2:$Z$101,_xlfn.XMATCH(D$29,'movie-row'!$A$1:$Z$1),0)</f>
        <v>2</v>
      </c>
      <c r="E221" s="18" cm="1">
        <f t="array" ref="E221">VLOOKUP($A221,'movie-row'!$A$2:$Z$101,_xlfn.XMATCH(E$29,'movie-row'!$A$1:$Z$1),0)</f>
        <v>4.5</v>
      </c>
      <c r="F221" s="27" cm="1">
        <f t="array" ref="F221">VLOOKUP($A221,'movie-row'!$A$2:$Z$101,_xlfn.XMATCH(F$29,'movie-row'!$A$1:$Z$1),0)</f>
        <v>3</v>
      </c>
      <c r="G221" s="18" cm="1">
        <f t="array" ref="G221">VLOOKUP($A221,'movie-row'!$A$2:$Z$101,_xlfn.XMATCH(G$29,'movie-row'!$A$1:$Z$1),0)</f>
        <v>5</v>
      </c>
      <c r="H221" s="18" cm="1">
        <f t="array" ref="H221">VLOOKUP($A221,'movie-row'!$A$2:$Z$101,_xlfn.XMATCH(H$29,'movie-row'!$A$1:$Z$1),0)</f>
        <v>0</v>
      </c>
      <c r="I221" s="18" cm="1">
        <f t="array" ref="I221">VLOOKUP($A221,'movie-row'!$A$2:$Z$101,_xlfn.XMATCH(I$29,'movie-row'!$A$1:$Z$1),0)</f>
        <v>4.5</v>
      </c>
      <c r="J221" s="18" cm="1">
        <f t="array" ref="J221">VLOOKUP($A221,'movie-row'!$A$2:$Z$101,_xlfn.XMATCH(J$29,'movie-row'!$A$1:$Z$1),0)</f>
        <v>3.5</v>
      </c>
      <c r="K221" s="18" cm="1">
        <f t="array" ref="K221">VLOOKUP($A221,'movie-row'!$A$2:$Z$101,_xlfn.XMATCH(K$29,'movie-row'!$A$1:$Z$1),0)</f>
        <v>0</v>
      </c>
      <c r="L221" s="18" cm="1">
        <f t="array" ref="L221">VLOOKUP($A221,'movie-row'!$A$2:$Z$101,_xlfn.XMATCH(L$29,'movie-row'!$A$1:$Z$1),0)</f>
        <v>5</v>
      </c>
      <c r="M221" s="18" cm="1">
        <f t="array" ref="M221">VLOOKUP($A221,'movie-row'!$A$2:$Z$101,_xlfn.XMATCH(M$29,'movie-row'!$A$1:$Z$1),0)</f>
        <v>0</v>
      </c>
      <c r="N221" s="18" cm="1">
        <f t="array" ref="N221">VLOOKUP($A221,'movie-row'!$A$2:$Z$101,_xlfn.XMATCH(N$29,'movie-row'!$A$1:$Z$1),0)</f>
        <v>4.5</v>
      </c>
      <c r="O221" s="27" cm="1">
        <f t="array" ref="O221">VLOOKUP($A221,'movie-row'!$A$2:$Z$101,_xlfn.XMATCH(O$29,'movie-row'!$A$1:$Z$1),0)</f>
        <v>0</v>
      </c>
      <c r="P221" s="18" cm="1">
        <f t="array" ref="P221">VLOOKUP($A221,'movie-row'!$A$2:$Z$101,_xlfn.XMATCH(P$29,'movie-row'!$A$1:$Z$1),0)</f>
        <v>5</v>
      </c>
      <c r="Q221" s="18" cm="1">
        <f t="array" ref="Q221">VLOOKUP($A221,'movie-row'!$A$2:$Z$101,_xlfn.XMATCH(Q$29,'movie-row'!$A$1:$Z$1),0)</f>
        <v>0</v>
      </c>
      <c r="R221" s="18" cm="1">
        <f t="array" ref="R221">VLOOKUP($A221,'movie-row'!$A$2:$Z$101,_xlfn.XMATCH(R$29,'movie-row'!$A$1:$Z$1),0)</f>
        <v>4.5</v>
      </c>
      <c r="S221" s="18" cm="1">
        <f t="array" ref="S221">VLOOKUP($A221,'movie-row'!$A$2:$Z$101,_xlfn.XMATCH(S$29,'movie-row'!$A$1:$Z$1),0)</f>
        <v>3.5</v>
      </c>
      <c r="T221" s="18" cm="1">
        <f t="array" ref="T221">VLOOKUP($A221,'movie-row'!$A$2:$Z$101,_xlfn.XMATCH(T$29,'movie-row'!$A$1:$Z$1),0)</f>
        <v>4.5</v>
      </c>
      <c r="U221" s="18" cm="1">
        <f t="array" ref="U221">VLOOKUP($A221,'movie-row'!$A$2:$Z$101,_xlfn.XMATCH(U$29,'movie-row'!$A$1:$Z$1),0)</f>
        <v>2</v>
      </c>
      <c r="V221" s="18" cm="1">
        <f t="array" ref="V221">VLOOKUP($A221,'movie-row'!$A$2:$Z$101,_xlfn.XMATCH(V$29,'movie-row'!$A$1:$Z$1),0)</f>
        <v>3.5</v>
      </c>
      <c r="W221" s="18" cm="1">
        <f t="array" ref="W221">VLOOKUP($A221,'movie-row'!$A$2:$Z$101,_xlfn.XMATCH(W$29,'movie-row'!$A$1:$Z$1),0)</f>
        <v>3.5</v>
      </c>
      <c r="X221" s="18" cm="1">
        <f t="array" ref="X221">VLOOKUP($A221,'movie-row'!$A$2:$Z$101,_xlfn.XMATCH(X$29,'movie-row'!$A$1:$Z$1),0)</f>
        <v>5</v>
      </c>
      <c r="Y221" s="18" cm="1">
        <f t="array" ref="Y221">VLOOKUP($A221,'movie-row'!$A$2:$Z$101,_xlfn.XMATCH(Y$29,'movie-row'!$A$1:$Z$1),0)</f>
        <v>0</v>
      </c>
      <c r="Z221" s="18" cm="1">
        <f t="array" ref="Z221">VLOOKUP($A221,'movie-row'!$A$2:$Z$101,_xlfn.XMATCH(Z$29,'movie-row'!$A$1:$Z$1),0)</f>
        <v>0</v>
      </c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</row>
    <row r="222" spans="1:52">
      <c r="A222" s="1" t="str">
        <f t="shared" ref="A222:A225" si="35">A221</f>
        <v>329: Jurassic Park (1993)</v>
      </c>
      <c r="B222" s="18" cm="1">
        <f t="array" ref="B222">VLOOKUP($A222,'movie-row'!$A$2:$Z$101,_xlfn.XMATCH(B$30,'movie-row'!$A$1:$Z$1),0)</f>
        <v>0</v>
      </c>
      <c r="C222" s="18" cm="1">
        <f t="array" ref="C222">VLOOKUP($A222,'movie-row'!$A$2:$Z$101,_xlfn.XMATCH(C$30,'movie-row'!$A$1:$Z$1),0)</f>
        <v>3.5</v>
      </c>
      <c r="D222" s="18" cm="1">
        <f t="array" ref="D222">VLOOKUP($A222,'movie-row'!$A$2:$Z$101,_xlfn.XMATCH(D$30,'movie-row'!$A$1:$Z$1),0)</f>
        <v>3.5</v>
      </c>
      <c r="E222" s="18" cm="1">
        <f t="array" ref="E222">VLOOKUP($A222,'movie-row'!$A$2:$Z$101,_xlfn.XMATCH(E$30,'movie-row'!$A$1:$Z$1),0)</f>
        <v>0</v>
      </c>
      <c r="F222" s="27" cm="1">
        <f t="array" ref="F222">VLOOKUP($A222,'movie-row'!$A$2:$Z$101,_xlfn.XMATCH(F$30,'movie-row'!$A$1:$Z$1),0)</f>
        <v>2</v>
      </c>
      <c r="G222" s="18" cm="1">
        <f t="array" ref="G222">VLOOKUP($A222,'movie-row'!$A$2:$Z$101,_xlfn.XMATCH(G$30,'movie-row'!$A$1:$Z$1),0)</f>
        <v>4.5</v>
      </c>
      <c r="H222" s="18" cm="1">
        <f t="array" ref="H222">VLOOKUP($A222,'movie-row'!$A$2:$Z$101,_xlfn.XMATCH(H$30,'movie-row'!$A$1:$Z$1),0)</f>
        <v>3.5</v>
      </c>
      <c r="I222" s="18" cm="1">
        <f t="array" ref="I222">VLOOKUP($A222,'movie-row'!$A$2:$Z$101,_xlfn.XMATCH(I$30,'movie-row'!$A$1:$Z$1),0)</f>
        <v>4.5</v>
      </c>
      <c r="J222" s="18" cm="1">
        <f t="array" ref="J222">VLOOKUP($A222,'movie-row'!$A$2:$Z$101,_xlfn.XMATCH(J$30,'movie-row'!$A$1:$Z$1),0)</f>
        <v>5</v>
      </c>
      <c r="K222" s="18" cm="1">
        <f t="array" ref="K222">VLOOKUP($A222,'movie-row'!$A$2:$Z$101,_xlfn.XMATCH(K$30,'movie-row'!$A$1:$Z$1),0)</f>
        <v>4</v>
      </c>
      <c r="L222" s="18" cm="1">
        <f t="array" ref="L222">VLOOKUP($A222,'movie-row'!$A$2:$Z$101,_xlfn.XMATCH(L$30,'movie-row'!$A$1:$Z$1),0)</f>
        <v>0</v>
      </c>
      <c r="M222" s="18" cm="1">
        <f t="array" ref="M222">VLOOKUP($A222,'movie-row'!$A$2:$Z$101,_xlfn.XMATCH(M$30,'movie-row'!$A$1:$Z$1),0)</f>
        <v>2</v>
      </c>
      <c r="N222" s="18" cm="1">
        <f t="array" ref="N222">VLOOKUP($A222,'movie-row'!$A$2:$Z$101,_xlfn.XMATCH(N$30,'movie-row'!$A$1:$Z$1),0)</f>
        <v>3.5</v>
      </c>
      <c r="O222" s="27" cm="1">
        <f t="array" ref="O222">VLOOKUP($A222,'movie-row'!$A$2:$Z$101,_xlfn.XMATCH(O$30,'movie-row'!$A$1:$Z$1),0)</f>
        <v>5</v>
      </c>
      <c r="P222" s="18" cm="1">
        <f t="array" ref="P222">VLOOKUP($A222,'movie-row'!$A$2:$Z$101,_xlfn.XMATCH(P$30,'movie-row'!$A$1:$Z$1),0)</f>
        <v>0</v>
      </c>
      <c r="Q222" s="18" cm="1">
        <f t="array" ref="Q222">VLOOKUP($A222,'movie-row'!$A$2:$Z$101,_xlfn.XMATCH(Q$30,'movie-row'!$A$1:$Z$1),0)</f>
        <v>5</v>
      </c>
      <c r="R222" s="18" cm="1">
        <f t="array" ref="R222">VLOOKUP($A222,'movie-row'!$A$2:$Z$101,_xlfn.XMATCH(R$30,'movie-row'!$A$1:$Z$1),0)</f>
        <v>0</v>
      </c>
      <c r="S222" s="18" cm="1">
        <f t="array" ref="S222">VLOOKUP($A222,'movie-row'!$A$2:$Z$101,_xlfn.XMATCH(S$30,'movie-row'!$A$1:$Z$1),0)</f>
        <v>0</v>
      </c>
      <c r="T222" s="18" cm="1">
        <f t="array" ref="T222">VLOOKUP($A222,'movie-row'!$A$2:$Z$101,_xlfn.XMATCH(T$30,'movie-row'!$A$1:$Z$1),0)</f>
        <v>5</v>
      </c>
      <c r="U222" s="18" cm="1">
        <f t="array" ref="U222">VLOOKUP($A222,'movie-row'!$A$2:$Z$101,_xlfn.XMATCH(U$30,'movie-row'!$A$1:$Z$1),0)</f>
        <v>3.5</v>
      </c>
      <c r="V222" s="18" cm="1">
        <f t="array" ref="V222">VLOOKUP($A222,'movie-row'!$A$2:$Z$101,_xlfn.XMATCH(V$30,'movie-row'!$A$1:$Z$1),0)</f>
        <v>5</v>
      </c>
      <c r="W222" s="18" cm="1">
        <f t="array" ref="W222">VLOOKUP($A222,'movie-row'!$A$2:$Z$101,_xlfn.XMATCH(W$30,'movie-row'!$A$1:$Z$1),0)</f>
        <v>0</v>
      </c>
      <c r="X222" s="18" cm="1">
        <f t="array" ref="X222">VLOOKUP($A222,'movie-row'!$A$2:$Z$101,_xlfn.XMATCH(X$30,'movie-row'!$A$1:$Z$1),0)</f>
        <v>2</v>
      </c>
      <c r="Y222" s="18" cm="1">
        <f t="array" ref="Y222">VLOOKUP($A222,'movie-row'!$A$2:$Z$101,_xlfn.XMATCH(Y$30,'movie-row'!$A$1:$Z$1),0)</f>
        <v>0</v>
      </c>
      <c r="Z222" s="18" cm="1">
        <f t="array" ref="Z222">VLOOKUP($A222,'movie-row'!$A$2:$Z$101,_xlfn.XMATCH(Z$30,'movie-row'!$A$1:$Z$1),0)</f>
        <v>5</v>
      </c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</row>
    <row r="223" spans="1:52">
      <c r="A223" s="1" t="str">
        <f t="shared" si="35"/>
        <v>329: Jurassic Park (1993)</v>
      </c>
      <c r="B223" s="18" cm="1">
        <f t="array" ref="B223">VLOOKUP($A223,'movie-row'!$A$2:$Z$101,_xlfn.XMATCH(B$31,'movie-row'!$A$1:$Z$1),0)</f>
        <v>3.5</v>
      </c>
      <c r="C223" s="18" cm="1">
        <f t="array" ref="C223">VLOOKUP($A223,'movie-row'!$A$2:$Z$101,_xlfn.XMATCH(C$31,'movie-row'!$A$1:$Z$1),0)</f>
        <v>3</v>
      </c>
      <c r="D223" s="18" cm="1">
        <f t="array" ref="D223">VLOOKUP($A223,'movie-row'!$A$2:$Z$101,_xlfn.XMATCH(D$31,'movie-row'!$A$1:$Z$1),0)</f>
        <v>4.5</v>
      </c>
      <c r="E223" s="18" cm="1">
        <f t="array" ref="E223">VLOOKUP($A223,'movie-row'!$A$2:$Z$101,_xlfn.XMATCH(E$31,'movie-row'!$A$1:$Z$1),0)</f>
        <v>5</v>
      </c>
      <c r="F223" s="27" cm="1">
        <f t="array" ref="F223">VLOOKUP($A223,'movie-row'!$A$2:$Z$101,_xlfn.XMATCH(F$31,'movie-row'!$A$1:$Z$1),0)</f>
        <v>4</v>
      </c>
      <c r="G223" s="18" cm="1">
        <f t="array" ref="G223">VLOOKUP($A223,'movie-row'!$A$2:$Z$101,_xlfn.XMATCH(G$31,'movie-row'!$A$1:$Z$1),0)</f>
        <v>0</v>
      </c>
      <c r="H223" s="18" cm="1">
        <f t="array" ref="H223">VLOOKUP($A223,'movie-row'!$A$2:$Z$101,_xlfn.XMATCH(H$31,'movie-row'!$A$1:$Z$1),0)</f>
        <v>4</v>
      </c>
      <c r="I223" s="18" cm="1">
        <f t="array" ref="I223">VLOOKUP($A223,'movie-row'!$A$2:$Z$101,_xlfn.XMATCH(I$31,'movie-row'!$A$1:$Z$1),0)</f>
        <v>3.5</v>
      </c>
      <c r="J223" s="18" cm="1">
        <f t="array" ref="J223">VLOOKUP($A223,'movie-row'!$A$2:$Z$101,_xlfn.XMATCH(J$31,'movie-row'!$A$1:$Z$1),0)</f>
        <v>4.5</v>
      </c>
      <c r="K223" s="18" cm="1">
        <f t="array" ref="K223">VLOOKUP($A223,'movie-row'!$A$2:$Z$101,_xlfn.XMATCH(K$31,'movie-row'!$A$1:$Z$1),0)</f>
        <v>5</v>
      </c>
      <c r="L223" s="18" cm="1">
        <f t="array" ref="L223">VLOOKUP($A223,'movie-row'!$A$2:$Z$101,_xlfn.XMATCH(L$31,'movie-row'!$A$1:$Z$1),0)</f>
        <v>5</v>
      </c>
      <c r="M223" s="18" cm="1">
        <f t="array" ref="M223">VLOOKUP($A223,'movie-row'!$A$2:$Z$101,_xlfn.XMATCH(M$31,'movie-row'!$A$1:$Z$1),0)</f>
        <v>4.5</v>
      </c>
      <c r="N223" s="18" cm="1">
        <f t="array" ref="N223">VLOOKUP($A223,'movie-row'!$A$2:$Z$101,_xlfn.XMATCH(N$31,'movie-row'!$A$1:$Z$1),0)</f>
        <v>5</v>
      </c>
      <c r="O223" s="27" cm="1">
        <f t="array" ref="O223">VLOOKUP($A223,'movie-row'!$A$2:$Z$101,_xlfn.XMATCH(O$31,'movie-row'!$A$1:$Z$1),0)</f>
        <v>4.5</v>
      </c>
      <c r="P223" s="18" cm="1">
        <f t="array" ref="P223">VLOOKUP($A223,'movie-row'!$A$2:$Z$101,_xlfn.XMATCH(P$31,'movie-row'!$A$1:$Z$1),0)</f>
        <v>5</v>
      </c>
      <c r="Q223" s="18" cm="1">
        <f t="array" ref="Q223">VLOOKUP($A223,'movie-row'!$A$2:$Z$101,_xlfn.XMATCH(Q$31,'movie-row'!$A$1:$Z$1),0)</f>
        <v>4</v>
      </c>
      <c r="R223" s="18" cm="1">
        <f t="array" ref="R223">VLOOKUP($A223,'movie-row'!$A$2:$Z$101,_xlfn.XMATCH(R$31,'movie-row'!$A$1:$Z$1),0)</f>
        <v>0</v>
      </c>
      <c r="S223" s="18" cm="1">
        <f t="array" ref="S223">VLOOKUP($A223,'movie-row'!$A$2:$Z$101,_xlfn.XMATCH(S$31,'movie-row'!$A$1:$Z$1),0)</f>
        <v>5</v>
      </c>
      <c r="T223" s="18" cm="1">
        <f t="array" ref="T223">VLOOKUP($A223,'movie-row'!$A$2:$Z$101,_xlfn.XMATCH(T$31,'movie-row'!$A$1:$Z$1),0)</f>
        <v>0</v>
      </c>
      <c r="U223" s="18" cm="1">
        <f t="array" ref="U223">VLOOKUP($A223,'movie-row'!$A$2:$Z$101,_xlfn.XMATCH(U$31,'movie-row'!$A$1:$Z$1),0)</f>
        <v>4</v>
      </c>
      <c r="V223" s="18" cm="1">
        <f t="array" ref="V223">VLOOKUP($A223,'movie-row'!$A$2:$Z$101,_xlfn.XMATCH(V$31,'movie-row'!$A$1:$Z$1),0)</f>
        <v>0</v>
      </c>
      <c r="W223" s="18" cm="1">
        <f t="array" ref="W223">VLOOKUP($A223,'movie-row'!$A$2:$Z$101,_xlfn.XMATCH(W$31,'movie-row'!$A$1:$Z$1),0)</f>
        <v>5</v>
      </c>
      <c r="X223" s="18" cm="1">
        <f t="array" ref="X223">VLOOKUP($A223,'movie-row'!$A$2:$Z$101,_xlfn.XMATCH(X$31,'movie-row'!$A$1:$Z$1),0)</f>
        <v>0</v>
      </c>
      <c r="Y223" s="18" cm="1">
        <f t="array" ref="Y223">VLOOKUP($A223,'movie-row'!$A$2:$Z$101,_xlfn.XMATCH(Y$31,'movie-row'!$A$1:$Z$1),0)</f>
        <v>4</v>
      </c>
      <c r="Z223" s="18" cm="1">
        <f t="array" ref="Z223">VLOOKUP($A223,'movie-row'!$A$2:$Z$101,_xlfn.XMATCH(Z$31,'movie-row'!$A$1:$Z$1),0)</f>
        <v>3.5</v>
      </c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</row>
    <row r="224" spans="1:52">
      <c r="A224" s="1" t="str">
        <f t="shared" si="35"/>
        <v>329: Jurassic Park (1993)</v>
      </c>
      <c r="B224" s="18" cm="1">
        <f t="array" ref="B224">VLOOKUP($A224,'movie-row'!$A$2:$Z$101,_xlfn.XMATCH(B$32,'movie-row'!$A$1:$Z$1),0)</f>
        <v>4.5</v>
      </c>
      <c r="C224" s="18" cm="1">
        <f t="array" ref="C224">VLOOKUP($A224,'movie-row'!$A$2:$Z$101,_xlfn.XMATCH(C$32,'movie-row'!$A$1:$Z$1),0)</f>
        <v>4</v>
      </c>
      <c r="D224" s="18" cm="1">
        <f t="array" ref="D224">VLOOKUP($A224,'movie-row'!$A$2:$Z$101,_xlfn.XMATCH(D$32,'movie-row'!$A$1:$Z$1),0)</f>
        <v>3.5</v>
      </c>
      <c r="E224" s="18" cm="1">
        <f t="array" ref="E224">VLOOKUP($A224,'movie-row'!$A$2:$Z$101,_xlfn.XMATCH(E$32,'movie-row'!$A$1:$Z$1),0)</f>
        <v>4.5</v>
      </c>
      <c r="F224" s="27" cm="1">
        <f t="array" ref="F224">VLOOKUP($A224,'movie-row'!$A$2:$Z$101,_xlfn.XMATCH(F$32,'movie-row'!$A$1:$Z$1),0)</f>
        <v>5</v>
      </c>
      <c r="G224" s="18" cm="1">
        <f t="array" ref="G224">VLOOKUP($A224,'movie-row'!$A$2:$Z$101,_xlfn.XMATCH(G$32,'movie-row'!$A$1:$Z$1),0)</f>
        <v>3.5</v>
      </c>
      <c r="H224" s="18" cm="1">
        <f t="array" ref="H224">VLOOKUP($A224,'movie-row'!$A$2:$Z$101,_xlfn.XMATCH(H$32,'movie-row'!$A$1:$Z$1),0)</f>
        <v>4</v>
      </c>
      <c r="I224" s="18" cm="1">
        <f t="array" ref="I224">VLOOKUP($A224,'movie-row'!$A$2:$Z$101,_xlfn.XMATCH(I$32,'movie-row'!$A$1:$Z$1),0)</f>
        <v>3</v>
      </c>
      <c r="J224" s="18" cm="1">
        <f t="array" ref="J224">VLOOKUP($A224,'movie-row'!$A$2:$Z$101,_xlfn.XMATCH(J$32,'movie-row'!$A$1:$Z$1),0)</f>
        <v>0</v>
      </c>
      <c r="K224" s="18" cm="1">
        <f t="array" ref="K224">VLOOKUP($A224,'movie-row'!$A$2:$Z$101,_xlfn.XMATCH(K$32,'movie-row'!$A$1:$Z$1),0)</f>
        <v>0</v>
      </c>
      <c r="L224" s="18" cm="1">
        <f t="array" ref="L224">VLOOKUP($A224,'movie-row'!$A$2:$Z$101,_xlfn.XMATCH(L$32,'movie-row'!$A$1:$Z$1),0)</f>
        <v>0</v>
      </c>
      <c r="M224" s="18" cm="1">
        <f t="array" ref="M224">VLOOKUP($A224,'movie-row'!$A$2:$Z$101,_xlfn.XMATCH(M$32,'movie-row'!$A$1:$Z$1),0)</f>
        <v>5</v>
      </c>
      <c r="N224" s="18" cm="1">
        <f t="array" ref="N224">VLOOKUP($A224,'movie-row'!$A$2:$Z$101,_xlfn.XMATCH(N$32,'movie-row'!$A$1:$Z$1),0)</f>
        <v>4.5</v>
      </c>
      <c r="O224" s="27" cm="1">
        <f t="array" ref="O224">VLOOKUP($A224,'movie-row'!$A$2:$Z$101,_xlfn.XMATCH(O$32,'movie-row'!$A$1:$Z$1),0)</f>
        <v>4</v>
      </c>
      <c r="P224" s="18" cm="1">
        <f t="array" ref="P224">VLOOKUP($A224,'movie-row'!$A$2:$Z$101,_xlfn.XMATCH(P$32,'movie-row'!$A$1:$Z$1),0)</f>
        <v>4</v>
      </c>
      <c r="Q224" s="18" cm="1">
        <f t="array" ref="Q224">VLOOKUP($A224,'movie-row'!$A$2:$Z$101,_xlfn.XMATCH(Q$32,'movie-row'!$A$1:$Z$1),0)</f>
        <v>2</v>
      </c>
      <c r="R224" s="18" cm="1">
        <f t="array" ref="R224">VLOOKUP($A224,'movie-row'!$A$2:$Z$101,_xlfn.XMATCH(R$32,'movie-row'!$A$1:$Z$1),0)</f>
        <v>4.5</v>
      </c>
      <c r="S224" s="18" cm="1">
        <f t="array" ref="S224">VLOOKUP($A224,'movie-row'!$A$2:$Z$101,_xlfn.XMATCH(S$32,'movie-row'!$A$1:$Z$1),0)</f>
        <v>5</v>
      </c>
      <c r="T224" s="18" cm="1">
        <f t="array" ref="T224">VLOOKUP($A224,'movie-row'!$A$2:$Z$101,_xlfn.XMATCH(T$32,'movie-row'!$A$1:$Z$1),0)</f>
        <v>2</v>
      </c>
      <c r="U224" s="18" cm="1">
        <f t="array" ref="U224">VLOOKUP($A224,'movie-row'!$A$2:$Z$101,_xlfn.XMATCH(U$32,'movie-row'!$A$1:$Z$1),0)</f>
        <v>5</v>
      </c>
      <c r="V224" s="18" cm="1">
        <f t="array" ref="V224">VLOOKUP($A224,'movie-row'!$A$2:$Z$101,_xlfn.XMATCH(V$32,'movie-row'!$A$1:$Z$1),0)</f>
        <v>5</v>
      </c>
      <c r="W224" s="18" cm="1">
        <f t="array" ref="W224">VLOOKUP($A224,'movie-row'!$A$2:$Z$101,_xlfn.XMATCH(W$32,'movie-row'!$A$1:$Z$1),0)</f>
        <v>4</v>
      </c>
      <c r="X224" s="18" cm="1">
        <f t="array" ref="X224">VLOOKUP($A224,'movie-row'!$A$2:$Z$101,_xlfn.XMATCH(X$32,'movie-row'!$A$1:$Z$1),0)</f>
        <v>3.5</v>
      </c>
      <c r="Y224" s="18" cm="1">
        <f t="array" ref="Y224">VLOOKUP($A224,'movie-row'!$A$2:$Z$101,_xlfn.XMATCH(Y$32,'movie-row'!$A$1:$Z$1),0)</f>
        <v>3.5</v>
      </c>
      <c r="Z224" s="18" cm="1">
        <f t="array" ref="Z224">VLOOKUP($A224,'movie-row'!$A$2:$Z$101,_xlfn.XMATCH(Z$32,'movie-row'!$A$1:$Z$1),0)</f>
        <v>3.5</v>
      </c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</row>
    <row r="225" spans="1:52">
      <c r="A225" s="1" t="str">
        <f t="shared" si="35"/>
        <v>329: Jurassic Park (1993)</v>
      </c>
      <c r="B225" s="18" cm="1">
        <f t="array" ref="B225">VLOOKUP($A225,'movie-row'!$A$2:$Z$101,_xlfn.XMATCH(B$33,'movie-row'!$A$1:$Z$1),0)</f>
        <v>5</v>
      </c>
      <c r="C225" s="18" cm="1">
        <f t="array" ref="C225">VLOOKUP($A225,'movie-row'!$A$2:$Z$101,_xlfn.XMATCH(C$33,'movie-row'!$A$1:$Z$1),0)</f>
        <v>0</v>
      </c>
      <c r="D225" s="18" cm="1">
        <f t="array" ref="D225">VLOOKUP($A225,'movie-row'!$A$2:$Z$101,_xlfn.XMATCH(D$33,'movie-row'!$A$1:$Z$1),0)</f>
        <v>4</v>
      </c>
      <c r="E225" s="18" cm="1">
        <f t="array" ref="E225">VLOOKUP($A225,'movie-row'!$A$2:$Z$101,_xlfn.XMATCH(E$33,'movie-row'!$A$1:$Z$1),0)</f>
        <v>4</v>
      </c>
      <c r="F225" s="27" cm="1">
        <f t="array" ref="F225">VLOOKUP($A225,'movie-row'!$A$2:$Z$101,_xlfn.XMATCH(F$33,'movie-row'!$A$1:$Z$1),0)</f>
        <v>3</v>
      </c>
      <c r="G225" s="18" cm="1">
        <f t="array" ref="G225">VLOOKUP($A225,'movie-row'!$A$2:$Z$101,_xlfn.XMATCH(G$33,'movie-row'!$A$1:$Z$1),0)</f>
        <v>4</v>
      </c>
      <c r="H225" s="18" cm="1">
        <f t="array" ref="H225">VLOOKUP($A225,'movie-row'!$A$2:$Z$101,_xlfn.XMATCH(H$33,'movie-row'!$A$1:$Z$1),0)</f>
        <v>2</v>
      </c>
      <c r="I225" s="18" cm="1">
        <f t="array" ref="I225">VLOOKUP($A225,'movie-row'!$A$2:$Z$101,_xlfn.XMATCH(I$33,'movie-row'!$A$1:$Z$1),0)</f>
        <v>0</v>
      </c>
      <c r="J225" s="18" cm="1">
        <f t="array" ref="J225">VLOOKUP($A225,'movie-row'!$A$2:$Z$101,_xlfn.XMATCH(J$33,'movie-row'!$A$1:$Z$1),0)</f>
        <v>5</v>
      </c>
      <c r="K225" s="18" cm="1">
        <f t="array" ref="K225">VLOOKUP($A225,'movie-row'!$A$2:$Z$101,_xlfn.XMATCH(K$33,'movie-row'!$A$1:$Z$1),0)</f>
        <v>4</v>
      </c>
      <c r="L225" s="18" cm="1">
        <f t="array" ref="L225">VLOOKUP($A225,'movie-row'!$A$2:$Z$101,_xlfn.XMATCH(L$33,'movie-row'!$A$1:$Z$1),0)</f>
        <v>4</v>
      </c>
      <c r="M225" s="18" cm="1">
        <f t="array" ref="M225">VLOOKUP($A225,'movie-row'!$A$2:$Z$101,_xlfn.XMATCH(M$33,'movie-row'!$A$1:$Z$1),0)</f>
        <v>4</v>
      </c>
      <c r="N225" s="18" cm="1">
        <f t="array" ref="N225">VLOOKUP($A225,'movie-row'!$A$2:$Z$101,_xlfn.XMATCH(N$33,'movie-row'!$A$1:$Z$1),0)</f>
        <v>2</v>
      </c>
      <c r="O225" s="27" cm="1">
        <f t="array" ref="O225">VLOOKUP($A225,'movie-row'!$A$2:$Z$101,_xlfn.XMATCH(O$33,'movie-row'!$A$1:$Z$1),0)</f>
        <v>4</v>
      </c>
      <c r="P225" s="18" cm="1">
        <f t="array" ref="P225">VLOOKUP($A225,'movie-row'!$A$2:$Z$101,_xlfn.XMATCH(P$33,'movie-row'!$A$1:$Z$1),0)</f>
        <v>0</v>
      </c>
      <c r="Q225" s="18" cm="1">
        <f t="array" ref="Q225">VLOOKUP($A225,'movie-row'!$A$2:$Z$101,_xlfn.XMATCH(Q$33,'movie-row'!$A$1:$Z$1),0)</f>
        <v>0</v>
      </c>
      <c r="R225" s="18" cm="1">
        <f t="array" ref="R225">VLOOKUP($A225,'movie-row'!$A$2:$Z$101,_xlfn.XMATCH(R$33,'movie-row'!$A$1:$Z$1),0)</f>
        <v>3</v>
      </c>
      <c r="S225" s="18" cm="1">
        <f t="array" ref="S225">VLOOKUP($A225,'movie-row'!$A$2:$Z$101,_xlfn.XMATCH(S$33,'movie-row'!$A$1:$Z$1),0)</f>
        <v>4.5</v>
      </c>
      <c r="T225" s="18" cm="1">
        <f t="array" ref="T225">VLOOKUP($A225,'movie-row'!$A$2:$Z$101,_xlfn.XMATCH(T$33,'movie-row'!$A$1:$Z$1),0)</f>
        <v>4</v>
      </c>
      <c r="U225" s="18" cm="1">
        <f t="array" ref="U225">VLOOKUP($A225,'movie-row'!$A$2:$Z$101,_xlfn.XMATCH(U$33,'movie-row'!$A$1:$Z$1),0)</f>
        <v>4</v>
      </c>
      <c r="V225" s="18" cm="1">
        <f t="array" ref="V225">VLOOKUP($A225,'movie-row'!$A$2:$Z$101,_xlfn.XMATCH(V$33,'movie-row'!$A$1:$Z$1),0)</f>
        <v>2</v>
      </c>
      <c r="W225" s="18" cm="1">
        <f t="array" ref="W225">VLOOKUP($A225,'movie-row'!$A$2:$Z$101,_xlfn.XMATCH(W$33,'movie-row'!$A$1:$Z$1),0)</f>
        <v>5</v>
      </c>
      <c r="X225" s="18" cm="1">
        <f t="array" ref="X225">VLOOKUP($A225,'movie-row'!$A$2:$Z$101,_xlfn.XMATCH(X$33,'movie-row'!$A$1:$Z$1),0)</f>
        <v>3</v>
      </c>
      <c r="Y225" s="18" cm="1">
        <f t="array" ref="Y225">VLOOKUP($A225,'movie-row'!$A$2:$Z$101,_xlfn.XMATCH(Y$33,'movie-row'!$A$1:$Z$1),0)</f>
        <v>3.5</v>
      </c>
      <c r="Z225" s="18" cm="1">
        <f t="array" ref="Z225">VLOOKUP($A225,'movie-row'!$A$2:$Z$101,_xlfn.XMATCH(Z$33,'movie-row'!$A$1:$Z$1),0)</f>
        <v>4.5</v>
      </c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</row>
    <row r="226" spans="1:52">
      <c r="A226" s="21" t="s">
        <v>36</v>
      </c>
      <c r="B226" s="18" cm="1">
        <f t="array" ref="B226">VLOOKUP($A226,'movie-row'!$A$2:$Z$101,_xlfn.XMATCH(B$29,'movie-row'!$A$1:$Z$1),0)</f>
        <v>3.5</v>
      </c>
      <c r="C226" s="18" cm="1">
        <f t="array" ref="C226">VLOOKUP($A226,'movie-row'!$A$2:$Z$101,_xlfn.XMATCH(C$29,'movie-row'!$A$1:$Z$1),0)</f>
        <v>4</v>
      </c>
      <c r="D226" s="18" cm="1">
        <f t="array" ref="D226">VLOOKUP($A226,'movie-row'!$A$2:$Z$101,_xlfn.XMATCH(D$29,'movie-row'!$A$1:$Z$1),0)</f>
        <v>5</v>
      </c>
      <c r="E226" s="18" cm="1">
        <f t="array" ref="E226">VLOOKUP($A226,'movie-row'!$A$2:$Z$101,_xlfn.XMATCH(E$29,'movie-row'!$A$1:$Z$1),0)</f>
        <v>3</v>
      </c>
      <c r="F226" s="27" cm="1">
        <f t="array" ref="F226">VLOOKUP($A226,'movie-row'!$A$2:$Z$101,_xlfn.XMATCH(F$29,'movie-row'!$A$1:$Z$1),0)</f>
        <v>3</v>
      </c>
      <c r="G226" s="18" cm="1">
        <f t="array" ref="G226">VLOOKUP($A226,'movie-row'!$A$2:$Z$101,_xlfn.XMATCH(G$29,'movie-row'!$A$1:$Z$1),0)</f>
        <v>4</v>
      </c>
      <c r="H226" s="18" cm="1">
        <f t="array" ref="H226">VLOOKUP($A226,'movie-row'!$A$2:$Z$101,_xlfn.XMATCH(H$29,'movie-row'!$A$1:$Z$1),0)</f>
        <v>4</v>
      </c>
      <c r="I226" s="18" cm="1">
        <f t="array" ref="I226">VLOOKUP($A226,'movie-row'!$A$2:$Z$101,_xlfn.XMATCH(I$29,'movie-row'!$A$1:$Z$1),0)</f>
        <v>3</v>
      </c>
      <c r="J226" s="18" cm="1">
        <f t="array" ref="J226">VLOOKUP($A226,'movie-row'!$A$2:$Z$101,_xlfn.XMATCH(J$29,'movie-row'!$A$1:$Z$1),0)</f>
        <v>4.5</v>
      </c>
      <c r="K226" s="18" cm="1">
        <f t="array" ref="K226">VLOOKUP($A226,'movie-row'!$A$2:$Z$101,_xlfn.XMATCH(K$29,'movie-row'!$A$1:$Z$1),0)</f>
        <v>5</v>
      </c>
      <c r="L226" s="18" cm="1">
        <f t="array" ref="L226">VLOOKUP($A226,'movie-row'!$A$2:$Z$101,_xlfn.XMATCH(L$29,'movie-row'!$A$1:$Z$1),0)</f>
        <v>4.5</v>
      </c>
      <c r="M226" s="18" cm="1">
        <f t="array" ref="M226">VLOOKUP($A226,'movie-row'!$A$2:$Z$101,_xlfn.XMATCH(M$29,'movie-row'!$A$1:$Z$1),0)</f>
        <v>5</v>
      </c>
      <c r="N226" s="18" cm="1">
        <f t="array" ref="N226">VLOOKUP($A226,'movie-row'!$A$2:$Z$101,_xlfn.XMATCH(N$29,'movie-row'!$A$1:$Z$1),0)</f>
        <v>3.5</v>
      </c>
      <c r="O226" s="27" cm="1">
        <f t="array" ref="O226">VLOOKUP($A226,'movie-row'!$A$2:$Z$101,_xlfn.XMATCH(O$29,'movie-row'!$A$1:$Z$1),0)</f>
        <v>0</v>
      </c>
      <c r="P226" s="18" cm="1">
        <f t="array" ref="P226">VLOOKUP($A226,'movie-row'!$A$2:$Z$101,_xlfn.XMATCH(P$29,'movie-row'!$A$1:$Z$1),0)</f>
        <v>5</v>
      </c>
      <c r="Q226" s="18" cm="1">
        <f t="array" ref="Q226">VLOOKUP($A226,'movie-row'!$A$2:$Z$101,_xlfn.XMATCH(Q$29,'movie-row'!$A$1:$Z$1),0)</f>
        <v>5</v>
      </c>
      <c r="R226" s="18" cm="1">
        <f t="array" ref="R226">VLOOKUP($A226,'movie-row'!$A$2:$Z$101,_xlfn.XMATCH(R$29,'movie-row'!$A$1:$Z$1),0)</f>
        <v>3</v>
      </c>
      <c r="S226" s="18" cm="1">
        <f t="array" ref="S226">VLOOKUP($A226,'movie-row'!$A$2:$Z$101,_xlfn.XMATCH(S$29,'movie-row'!$A$1:$Z$1),0)</f>
        <v>3</v>
      </c>
      <c r="T226" s="18" cm="1">
        <f t="array" ref="T226">VLOOKUP($A226,'movie-row'!$A$2:$Z$101,_xlfn.XMATCH(T$29,'movie-row'!$A$1:$Z$1),0)</f>
        <v>3</v>
      </c>
      <c r="U226" s="18" cm="1">
        <f t="array" ref="U226">VLOOKUP($A226,'movie-row'!$A$2:$Z$101,_xlfn.XMATCH(U$29,'movie-row'!$A$1:$Z$1),0)</f>
        <v>5</v>
      </c>
      <c r="V226" s="18" cm="1">
        <f t="array" ref="V226">VLOOKUP($A226,'movie-row'!$A$2:$Z$101,_xlfn.XMATCH(V$29,'movie-row'!$A$1:$Z$1),0)</f>
        <v>0.5</v>
      </c>
      <c r="W226" s="18" cm="1">
        <f t="array" ref="W226">VLOOKUP($A226,'movie-row'!$A$2:$Z$101,_xlfn.XMATCH(W$29,'movie-row'!$A$1:$Z$1),0)</f>
        <v>4.5</v>
      </c>
      <c r="X226" s="18" cm="1">
        <f t="array" ref="X226">VLOOKUP($A226,'movie-row'!$A$2:$Z$101,_xlfn.XMATCH(X$29,'movie-row'!$A$1:$Z$1),0)</f>
        <v>4</v>
      </c>
      <c r="Y226" s="18" cm="1">
        <f t="array" ref="Y226">VLOOKUP($A226,'movie-row'!$A$2:$Z$101,_xlfn.XMATCH(Y$29,'movie-row'!$A$1:$Z$1),0)</f>
        <v>0</v>
      </c>
      <c r="Z226" s="18" cm="1">
        <f t="array" ref="Z226">VLOOKUP($A226,'movie-row'!$A$2:$Z$101,_xlfn.XMATCH(Z$29,'movie-row'!$A$1:$Z$1),0)</f>
        <v>0</v>
      </c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</row>
    <row r="227" spans="1:52">
      <c r="A227" s="1" t="str">
        <f t="shared" ref="A227:A230" si="36">A226</f>
        <v>393: Kill Bill: Vol. 2 (2004)</v>
      </c>
      <c r="B227" s="18" cm="1">
        <f t="array" ref="B227">VLOOKUP($A227,'movie-row'!$A$2:$Z$101,_xlfn.XMATCH(B$30,'movie-row'!$A$1:$Z$1),0)</f>
        <v>4</v>
      </c>
      <c r="C227" s="18" cm="1">
        <f t="array" ref="C227">VLOOKUP($A227,'movie-row'!$A$2:$Z$101,_xlfn.XMATCH(C$30,'movie-row'!$A$1:$Z$1),0)</f>
        <v>4.5</v>
      </c>
      <c r="D227" s="18" cm="1">
        <f t="array" ref="D227">VLOOKUP($A227,'movie-row'!$A$2:$Z$101,_xlfn.XMATCH(D$30,'movie-row'!$A$1:$Z$1),0)</f>
        <v>0.5</v>
      </c>
      <c r="E227" s="18" cm="1">
        <f t="array" ref="E227">VLOOKUP($A227,'movie-row'!$A$2:$Z$101,_xlfn.XMATCH(E$30,'movie-row'!$A$1:$Z$1),0)</f>
        <v>0</v>
      </c>
      <c r="F227" s="27" cm="1">
        <f t="array" ref="F227">VLOOKUP($A227,'movie-row'!$A$2:$Z$101,_xlfn.XMATCH(F$30,'movie-row'!$A$1:$Z$1),0)</f>
        <v>5</v>
      </c>
      <c r="G227" s="18" cm="1">
        <f t="array" ref="G227">VLOOKUP($A227,'movie-row'!$A$2:$Z$101,_xlfn.XMATCH(G$30,'movie-row'!$A$1:$Z$1),0)</f>
        <v>3</v>
      </c>
      <c r="H227" s="18" cm="1">
        <f t="array" ref="H227">VLOOKUP($A227,'movie-row'!$A$2:$Z$101,_xlfn.XMATCH(H$30,'movie-row'!$A$1:$Z$1),0)</f>
        <v>3</v>
      </c>
      <c r="I227" s="18" cm="1">
        <f t="array" ref="I227">VLOOKUP($A227,'movie-row'!$A$2:$Z$101,_xlfn.XMATCH(I$30,'movie-row'!$A$1:$Z$1),0)</f>
        <v>3.5</v>
      </c>
      <c r="J227" s="18" cm="1">
        <f t="array" ref="J227">VLOOKUP($A227,'movie-row'!$A$2:$Z$101,_xlfn.XMATCH(J$30,'movie-row'!$A$1:$Z$1),0)</f>
        <v>4</v>
      </c>
      <c r="K227" s="18" cm="1">
        <f t="array" ref="K227">VLOOKUP($A227,'movie-row'!$A$2:$Z$101,_xlfn.XMATCH(K$30,'movie-row'!$A$1:$Z$1),0)</f>
        <v>3.5</v>
      </c>
      <c r="L227" s="18" cm="1">
        <f t="array" ref="L227">VLOOKUP($A227,'movie-row'!$A$2:$Z$101,_xlfn.XMATCH(L$30,'movie-row'!$A$1:$Z$1),0)</f>
        <v>4</v>
      </c>
      <c r="M227" s="18" cm="1">
        <f t="array" ref="M227">VLOOKUP($A227,'movie-row'!$A$2:$Z$101,_xlfn.XMATCH(M$30,'movie-row'!$A$1:$Z$1),0)</f>
        <v>5</v>
      </c>
      <c r="N227" s="18" cm="1">
        <f t="array" ref="N227">VLOOKUP($A227,'movie-row'!$A$2:$Z$101,_xlfn.XMATCH(N$30,'movie-row'!$A$1:$Z$1),0)</f>
        <v>3</v>
      </c>
      <c r="O227" s="27" cm="1">
        <f t="array" ref="O227">VLOOKUP($A227,'movie-row'!$A$2:$Z$101,_xlfn.XMATCH(O$30,'movie-row'!$A$1:$Z$1),0)</f>
        <v>5</v>
      </c>
      <c r="P227" s="18" cm="1">
        <f t="array" ref="P227">VLOOKUP($A227,'movie-row'!$A$2:$Z$101,_xlfn.XMATCH(P$30,'movie-row'!$A$1:$Z$1),0)</f>
        <v>0</v>
      </c>
      <c r="Q227" s="18" cm="1">
        <f t="array" ref="Q227">VLOOKUP($A227,'movie-row'!$A$2:$Z$101,_xlfn.XMATCH(Q$30,'movie-row'!$A$1:$Z$1),0)</f>
        <v>5</v>
      </c>
      <c r="R227" s="18" cm="1">
        <f t="array" ref="R227">VLOOKUP($A227,'movie-row'!$A$2:$Z$101,_xlfn.XMATCH(R$30,'movie-row'!$A$1:$Z$1),0)</f>
        <v>0</v>
      </c>
      <c r="S227" s="18" cm="1">
        <f t="array" ref="S227">VLOOKUP($A227,'movie-row'!$A$2:$Z$101,_xlfn.XMATCH(S$30,'movie-row'!$A$1:$Z$1),0)</f>
        <v>0</v>
      </c>
      <c r="T227" s="18" cm="1">
        <f t="array" ref="T227">VLOOKUP($A227,'movie-row'!$A$2:$Z$101,_xlfn.XMATCH(T$30,'movie-row'!$A$1:$Z$1),0)</f>
        <v>4</v>
      </c>
      <c r="U227" s="18" cm="1">
        <f t="array" ref="U227">VLOOKUP($A227,'movie-row'!$A$2:$Z$101,_xlfn.XMATCH(U$30,'movie-row'!$A$1:$Z$1),0)</f>
        <v>3</v>
      </c>
      <c r="V227" s="18" cm="1">
        <f t="array" ref="V227">VLOOKUP($A227,'movie-row'!$A$2:$Z$101,_xlfn.XMATCH(V$30,'movie-row'!$A$1:$Z$1),0)</f>
        <v>4</v>
      </c>
      <c r="W227" s="18" cm="1">
        <f t="array" ref="W227">VLOOKUP($A227,'movie-row'!$A$2:$Z$101,_xlfn.XMATCH(W$30,'movie-row'!$A$1:$Z$1),0)</f>
        <v>5</v>
      </c>
      <c r="X227" s="18" cm="1">
        <f t="array" ref="X227">VLOOKUP($A227,'movie-row'!$A$2:$Z$101,_xlfn.XMATCH(X$30,'movie-row'!$A$1:$Z$1),0)</f>
        <v>5</v>
      </c>
      <c r="Y227" s="18" cm="1">
        <f t="array" ref="Y227">VLOOKUP($A227,'movie-row'!$A$2:$Z$101,_xlfn.XMATCH(Y$30,'movie-row'!$A$1:$Z$1),0)</f>
        <v>0</v>
      </c>
      <c r="Z227" s="18" cm="1">
        <f t="array" ref="Z227">VLOOKUP($A227,'movie-row'!$A$2:$Z$101,_xlfn.XMATCH(Z$30,'movie-row'!$A$1:$Z$1),0)</f>
        <v>5</v>
      </c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</row>
    <row r="228" spans="1:52">
      <c r="A228" s="1" t="str">
        <f t="shared" si="36"/>
        <v>393: Kill Bill: Vol. 2 (2004)</v>
      </c>
      <c r="B228" s="18" cm="1">
        <f t="array" ref="B228">VLOOKUP($A228,'movie-row'!$A$2:$Z$101,_xlfn.XMATCH(B$31,'movie-row'!$A$1:$Z$1),0)</f>
        <v>0.5</v>
      </c>
      <c r="C228" s="18" cm="1">
        <f t="array" ref="C228">VLOOKUP($A228,'movie-row'!$A$2:$Z$101,_xlfn.XMATCH(C$31,'movie-row'!$A$1:$Z$1),0)</f>
        <v>3</v>
      </c>
      <c r="D228" s="18" cm="1">
        <f t="array" ref="D228">VLOOKUP($A228,'movie-row'!$A$2:$Z$101,_xlfn.XMATCH(D$31,'movie-row'!$A$1:$Z$1),0)</f>
        <v>3.5</v>
      </c>
      <c r="E228" s="18" cm="1">
        <f t="array" ref="E228">VLOOKUP($A228,'movie-row'!$A$2:$Z$101,_xlfn.XMATCH(E$31,'movie-row'!$A$1:$Z$1),0)</f>
        <v>0</v>
      </c>
      <c r="F228" s="27" cm="1">
        <f t="array" ref="F228">VLOOKUP($A228,'movie-row'!$A$2:$Z$101,_xlfn.XMATCH(F$31,'movie-row'!$A$1:$Z$1),0)</f>
        <v>4.5</v>
      </c>
      <c r="G228" s="18" cm="1">
        <f t="array" ref="G228">VLOOKUP($A228,'movie-row'!$A$2:$Z$101,_xlfn.XMATCH(G$31,'movie-row'!$A$1:$Z$1),0)</f>
        <v>0</v>
      </c>
      <c r="H228" s="18" cm="1">
        <f t="array" ref="H228">VLOOKUP($A228,'movie-row'!$A$2:$Z$101,_xlfn.XMATCH(H$31,'movie-row'!$A$1:$Z$1),0)</f>
        <v>3.5</v>
      </c>
      <c r="I228" s="18" cm="1">
        <f t="array" ref="I228">VLOOKUP($A228,'movie-row'!$A$2:$Z$101,_xlfn.XMATCH(I$31,'movie-row'!$A$1:$Z$1),0)</f>
        <v>3</v>
      </c>
      <c r="J228" s="18" cm="1">
        <f t="array" ref="J228">VLOOKUP($A228,'movie-row'!$A$2:$Z$101,_xlfn.XMATCH(J$31,'movie-row'!$A$1:$Z$1),0)</f>
        <v>3.5</v>
      </c>
      <c r="K228" s="18" cm="1">
        <f t="array" ref="K228">VLOOKUP($A228,'movie-row'!$A$2:$Z$101,_xlfn.XMATCH(K$31,'movie-row'!$A$1:$Z$1),0)</f>
        <v>4</v>
      </c>
      <c r="L228" s="18" cm="1">
        <f t="array" ref="L228">VLOOKUP($A228,'movie-row'!$A$2:$Z$101,_xlfn.XMATCH(L$31,'movie-row'!$A$1:$Z$1),0)</f>
        <v>4</v>
      </c>
      <c r="M228" s="18" cm="1">
        <f t="array" ref="M228">VLOOKUP($A228,'movie-row'!$A$2:$Z$101,_xlfn.XMATCH(M$31,'movie-row'!$A$1:$Z$1),0)</f>
        <v>3</v>
      </c>
      <c r="N228" s="18" cm="1">
        <f t="array" ref="N228">VLOOKUP($A228,'movie-row'!$A$2:$Z$101,_xlfn.XMATCH(N$31,'movie-row'!$A$1:$Z$1),0)</f>
        <v>4</v>
      </c>
      <c r="O228" s="27" cm="1">
        <f t="array" ref="O228">VLOOKUP($A228,'movie-row'!$A$2:$Z$101,_xlfn.XMATCH(O$31,'movie-row'!$A$1:$Z$1),0)</f>
        <v>3.5</v>
      </c>
      <c r="P228" s="18" cm="1">
        <f t="array" ref="P228">VLOOKUP($A228,'movie-row'!$A$2:$Z$101,_xlfn.XMATCH(P$31,'movie-row'!$A$1:$Z$1),0)</f>
        <v>4</v>
      </c>
      <c r="Q228" s="18" cm="1">
        <f t="array" ref="Q228">VLOOKUP($A228,'movie-row'!$A$2:$Z$101,_xlfn.XMATCH(Q$31,'movie-row'!$A$1:$Z$1),0)</f>
        <v>2.5</v>
      </c>
      <c r="R228" s="18" cm="1">
        <f t="array" ref="R228">VLOOKUP($A228,'movie-row'!$A$2:$Z$101,_xlfn.XMATCH(R$31,'movie-row'!$A$1:$Z$1),0)</f>
        <v>0</v>
      </c>
      <c r="S228" s="18" cm="1">
        <f t="array" ref="S228">VLOOKUP($A228,'movie-row'!$A$2:$Z$101,_xlfn.XMATCH(S$31,'movie-row'!$A$1:$Z$1),0)</f>
        <v>5</v>
      </c>
      <c r="T228" s="18" cm="1">
        <f t="array" ref="T228">VLOOKUP($A228,'movie-row'!$A$2:$Z$101,_xlfn.XMATCH(T$31,'movie-row'!$A$1:$Z$1),0)</f>
        <v>0</v>
      </c>
      <c r="U228" s="18" cm="1">
        <f t="array" ref="U228">VLOOKUP($A228,'movie-row'!$A$2:$Z$101,_xlfn.XMATCH(U$31,'movie-row'!$A$1:$Z$1),0)</f>
        <v>3.5</v>
      </c>
      <c r="V228" s="18" cm="1">
        <f t="array" ref="V228">VLOOKUP($A228,'movie-row'!$A$2:$Z$101,_xlfn.XMATCH(V$31,'movie-row'!$A$1:$Z$1),0)</f>
        <v>4</v>
      </c>
      <c r="W228" s="18" cm="1">
        <f t="array" ref="W228">VLOOKUP($A228,'movie-row'!$A$2:$Z$101,_xlfn.XMATCH(W$31,'movie-row'!$A$1:$Z$1),0)</f>
        <v>5</v>
      </c>
      <c r="X228" s="18" cm="1">
        <f t="array" ref="X228">VLOOKUP($A228,'movie-row'!$A$2:$Z$101,_xlfn.XMATCH(X$31,'movie-row'!$A$1:$Z$1),0)</f>
        <v>4</v>
      </c>
      <c r="Y228" s="18" cm="1">
        <f t="array" ref="Y228">VLOOKUP($A228,'movie-row'!$A$2:$Z$101,_xlfn.XMATCH(Y$31,'movie-row'!$A$1:$Z$1),0)</f>
        <v>4.5</v>
      </c>
      <c r="Z228" s="18" cm="1">
        <f t="array" ref="Z228">VLOOKUP($A228,'movie-row'!$A$2:$Z$101,_xlfn.XMATCH(Z$31,'movie-row'!$A$1:$Z$1),0)</f>
        <v>3</v>
      </c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</row>
    <row r="229" spans="1:52">
      <c r="A229" s="1" t="str">
        <f t="shared" si="36"/>
        <v>393: Kill Bill: Vol. 2 (2004)</v>
      </c>
      <c r="B229" s="18" cm="1">
        <f t="array" ref="B229">VLOOKUP($A229,'movie-row'!$A$2:$Z$101,_xlfn.XMATCH(B$32,'movie-row'!$A$1:$Z$1),0)</f>
        <v>3.5</v>
      </c>
      <c r="C229" s="18" cm="1">
        <f t="array" ref="C229">VLOOKUP($A229,'movie-row'!$A$2:$Z$101,_xlfn.XMATCH(C$32,'movie-row'!$A$1:$Z$1),0)</f>
        <v>5</v>
      </c>
      <c r="D229" s="18" cm="1">
        <f t="array" ref="D229">VLOOKUP($A229,'movie-row'!$A$2:$Z$101,_xlfn.XMATCH(D$32,'movie-row'!$A$1:$Z$1),0)</f>
        <v>4.5</v>
      </c>
      <c r="E229" s="18" cm="1">
        <f t="array" ref="E229">VLOOKUP($A229,'movie-row'!$A$2:$Z$101,_xlfn.XMATCH(E$32,'movie-row'!$A$1:$Z$1),0)</f>
        <v>3.5</v>
      </c>
      <c r="F229" s="27" cm="1">
        <f t="array" ref="F229">VLOOKUP($A229,'movie-row'!$A$2:$Z$101,_xlfn.XMATCH(F$32,'movie-row'!$A$1:$Z$1),0)</f>
        <v>0</v>
      </c>
      <c r="G229" s="18" cm="1">
        <f t="array" ref="G229">VLOOKUP($A229,'movie-row'!$A$2:$Z$101,_xlfn.XMATCH(G$32,'movie-row'!$A$1:$Z$1),0)</f>
        <v>0.5</v>
      </c>
      <c r="H229" s="18" cm="1">
        <f t="array" ref="H229">VLOOKUP($A229,'movie-row'!$A$2:$Z$101,_xlfn.XMATCH(H$32,'movie-row'!$A$1:$Z$1),0)</f>
        <v>5</v>
      </c>
      <c r="I229" s="18" cm="1">
        <f t="array" ref="I229">VLOOKUP($A229,'movie-row'!$A$2:$Z$101,_xlfn.XMATCH(I$32,'movie-row'!$A$1:$Z$1),0)</f>
        <v>3</v>
      </c>
      <c r="J229" s="18" cm="1">
        <f t="array" ref="J229">VLOOKUP($A229,'movie-row'!$A$2:$Z$101,_xlfn.XMATCH(J$32,'movie-row'!$A$1:$Z$1),0)</f>
        <v>0</v>
      </c>
      <c r="K229" s="18" cm="1">
        <f t="array" ref="K229">VLOOKUP($A229,'movie-row'!$A$2:$Z$101,_xlfn.XMATCH(K$32,'movie-row'!$A$1:$Z$1),0)</f>
        <v>5</v>
      </c>
      <c r="L229" s="18" cm="1">
        <f t="array" ref="L229">VLOOKUP($A229,'movie-row'!$A$2:$Z$101,_xlfn.XMATCH(L$32,'movie-row'!$A$1:$Z$1),0)</f>
        <v>0</v>
      </c>
      <c r="M229" s="18" cm="1">
        <f t="array" ref="M229">VLOOKUP($A229,'movie-row'!$A$2:$Z$101,_xlfn.XMATCH(M$32,'movie-row'!$A$1:$Z$1),0)</f>
        <v>5</v>
      </c>
      <c r="N229" s="18" cm="1">
        <f t="array" ref="N229">VLOOKUP($A229,'movie-row'!$A$2:$Z$101,_xlfn.XMATCH(N$32,'movie-row'!$A$1:$Z$1),0)</f>
        <v>3</v>
      </c>
      <c r="O229" s="27" cm="1">
        <f t="array" ref="O229">VLOOKUP($A229,'movie-row'!$A$2:$Z$101,_xlfn.XMATCH(O$32,'movie-row'!$A$1:$Z$1),0)</f>
        <v>3.5</v>
      </c>
      <c r="P229" s="18" cm="1">
        <f t="array" ref="P229">VLOOKUP($A229,'movie-row'!$A$2:$Z$101,_xlfn.XMATCH(P$32,'movie-row'!$A$1:$Z$1),0)</f>
        <v>4.5</v>
      </c>
      <c r="Q229" s="18" cm="1">
        <f t="array" ref="Q229">VLOOKUP($A229,'movie-row'!$A$2:$Z$101,_xlfn.XMATCH(Q$32,'movie-row'!$A$1:$Z$1),0)</f>
        <v>5</v>
      </c>
      <c r="R229" s="18" cm="1">
        <f t="array" ref="R229">VLOOKUP($A229,'movie-row'!$A$2:$Z$101,_xlfn.XMATCH(R$32,'movie-row'!$A$1:$Z$1),0)</f>
        <v>3.5</v>
      </c>
      <c r="S229" s="18" cm="1">
        <f t="array" ref="S229">VLOOKUP($A229,'movie-row'!$A$2:$Z$101,_xlfn.XMATCH(S$32,'movie-row'!$A$1:$Z$1),0)</f>
        <v>4</v>
      </c>
      <c r="T229" s="18" cm="1">
        <f t="array" ref="T229">VLOOKUP($A229,'movie-row'!$A$2:$Z$101,_xlfn.XMATCH(T$32,'movie-row'!$A$1:$Z$1),0)</f>
        <v>5</v>
      </c>
      <c r="U229" s="18" cm="1">
        <f t="array" ref="U229">VLOOKUP($A229,'movie-row'!$A$2:$Z$101,_xlfn.XMATCH(U$32,'movie-row'!$A$1:$Z$1),0)</f>
        <v>5</v>
      </c>
      <c r="V229" s="18" cm="1">
        <f t="array" ref="V229">VLOOKUP($A229,'movie-row'!$A$2:$Z$101,_xlfn.XMATCH(V$32,'movie-row'!$A$1:$Z$1),0)</f>
        <v>0</v>
      </c>
      <c r="W229" s="18" cm="1">
        <f t="array" ref="W229">VLOOKUP($A229,'movie-row'!$A$2:$Z$101,_xlfn.XMATCH(W$32,'movie-row'!$A$1:$Z$1),0)</f>
        <v>5</v>
      </c>
      <c r="X229" s="18" cm="1">
        <f t="array" ref="X229">VLOOKUP($A229,'movie-row'!$A$2:$Z$101,_xlfn.XMATCH(X$32,'movie-row'!$A$1:$Z$1),0)</f>
        <v>0.5</v>
      </c>
      <c r="Y229" s="18" cm="1">
        <f t="array" ref="Y229">VLOOKUP($A229,'movie-row'!$A$2:$Z$101,_xlfn.XMATCH(Y$32,'movie-row'!$A$1:$Z$1),0)</f>
        <v>3</v>
      </c>
      <c r="Z229" s="18" cm="1">
        <f t="array" ref="Z229">VLOOKUP($A229,'movie-row'!$A$2:$Z$101,_xlfn.XMATCH(Z$32,'movie-row'!$A$1:$Z$1),0)</f>
        <v>0.5</v>
      </c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</row>
    <row r="230" spans="1:52">
      <c r="A230" s="1" t="str">
        <f t="shared" si="36"/>
        <v>393: Kill Bill: Vol. 2 (2004)</v>
      </c>
      <c r="B230" s="18" cm="1">
        <f t="array" ref="B230">VLOOKUP($A230,'movie-row'!$A$2:$Z$101,_xlfn.XMATCH(B$33,'movie-row'!$A$1:$Z$1),0)</f>
        <v>4</v>
      </c>
      <c r="C230" s="18" cm="1">
        <f t="array" ref="C230">VLOOKUP($A230,'movie-row'!$A$2:$Z$101,_xlfn.XMATCH(C$33,'movie-row'!$A$1:$Z$1),0)</f>
        <v>0</v>
      </c>
      <c r="D230" s="18" cm="1">
        <f t="array" ref="D230">VLOOKUP($A230,'movie-row'!$A$2:$Z$101,_xlfn.XMATCH(D$33,'movie-row'!$A$1:$Z$1),0)</f>
        <v>2.5</v>
      </c>
      <c r="E230" s="18" cm="1">
        <f t="array" ref="E230">VLOOKUP($A230,'movie-row'!$A$2:$Z$101,_xlfn.XMATCH(E$33,'movie-row'!$A$1:$Z$1),0)</f>
        <v>3.5</v>
      </c>
      <c r="F230" s="27" cm="1">
        <f t="array" ref="F230">VLOOKUP($A230,'movie-row'!$A$2:$Z$101,_xlfn.XMATCH(F$33,'movie-row'!$A$1:$Z$1),0)</f>
        <v>3</v>
      </c>
      <c r="G230" s="18" cm="1">
        <f t="array" ref="G230">VLOOKUP($A230,'movie-row'!$A$2:$Z$101,_xlfn.XMATCH(G$33,'movie-row'!$A$1:$Z$1),0)</f>
        <v>2.5</v>
      </c>
      <c r="H230" s="18" cm="1">
        <f t="array" ref="H230">VLOOKUP($A230,'movie-row'!$A$2:$Z$101,_xlfn.XMATCH(H$33,'movie-row'!$A$1:$Z$1),0)</f>
        <v>5</v>
      </c>
      <c r="I230" s="18" cm="1">
        <f t="array" ref="I230">VLOOKUP($A230,'movie-row'!$A$2:$Z$101,_xlfn.XMATCH(I$33,'movie-row'!$A$1:$Z$1),0)</f>
        <v>4</v>
      </c>
      <c r="J230" s="18" cm="1">
        <f t="array" ref="J230">VLOOKUP($A230,'movie-row'!$A$2:$Z$101,_xlfn.XMATCH(J$33,'movie-row'!$A$1:$Z$1),0)</f>
        <v>5</v>
      </c>
      <c r="K230" s="18" cm="1">
        <f t="array" ref="K230">VLOOKUP($A230,'movie-row'!$A$2:$Z$101,_xlfn.XMATCH(K$33,'movie-row'!$A$1:$Z$1),0)</f>
        <v>2.5</v>
      </c>
      <c r="L230" s="18" cm="1">
        <f t="array" ref="L230">VLOOKUP($A230,'movie-row'!$A$2:$Z$101,_xlfn.XMATCH(L$33,'movie-row'!$A$1:$Z$1),0)</f>
        <v>2.5</v>
      </c>
      <c r="M230" s="18" cm="1">
        <f t="array" ref="M230">VLOOKUP($A230,'movie-row'!$A$2:$Z$101,_xlfn.XMATCH(M$33,'movie-row'!$A$1:$Z$1),0)</f>
        <v>5</v>
      </c>
      <c r="N230" s="18" cm="1">
        <f t="array" ref="N230">VLOOKUP($A230,'movie-row'!$A$2:$Z$101,_xlfn.XMATCH(N$33,'movie-row'!$A$1:$Z$1),0)</f>
        <v>5</v>
      </c>
      <c r="O230" s="27" cm="1">
        <f t="array" ref="O230">VLOOKUP($A230,'movie-row'!$A$2:$Z$101,_xlfn.XMATCH(O$33,'movie-row'!$A$1:$Z$1),0)</f>
        <v>2.5</v>
      </c>
      <c r="P230" s="18" cm="1">
        <f t="array" ref="P230">VLOOKUP($A230,'movie-row'!$A$2:$Z$101,_xlfn.XMATCH(P$33,'movie-row'!$A$1:$Z$1),0)</f>
        <v>5</v>
      </c>
      <c r="Q230" s="18" cm="1">
        <f t="array" ref="Q230">VLOOKUP($A230,'movie-row'!$A$2:$Z$101,_xlfn.XMATCH(Q$33,'movie-row'!$A$1:$Z$1),0)</f>
        <v>0</v>
      </c>
      <c r="R230" s="18" cm="1">
        <f t="array" ref="R230">VLOOKUP($A230,'movie-row'!$A$2:$Z$101,_xlfn.XMATCH(R$33,'movie-row'!$A$1:$Z$1),0)</f>
        <v>3</v>
      </c>
      <c r="S230" s="18" cm="1">
        <f t="array" ref="S230">VLOOKUP($A230,'movie-row'!$A$2:$Z$101,_xlfn.XMATCH(S$33,'movie-row'!$A$1:$Z$1),0)</f>
        <v>3</v>
      </c>
      <c r="T230" s="18" cm="1">
        <f t="array" ref="T230">VLOOKUP($A230,'movie-row'!$A$2:$Z$101,_xlfn.XMATCH(T$33,'movie-row'!$A$1:$Z$1),0)</f>
        <v>4.5</v>
      </c>
      <c r="U230" s="18" cm="1">
        <f t="array" ref="U230">VLOOKUP($A230,'movie-row'!$A$2:$Z$101,_xlfn.XMATCH(U$33,'movie-row'!$A$1:$Z$1),0)</f>
        <v>5</v>
      </c>
      <c r="V230" s="18" cm="1">
        <f t="array" ref="V230">VLOOKUP($A230,'movie-row'!$A$2:$Z$101,_xlfn.XMATCH(V$33,'movie-row'!$A$1:$Z$1),0)</f>
        <v>5</v>
      </c>
      <c r="W230" s="18" cm="1">
        <f t="array" ref="W230">VLOOKUP($A230,'movie-row'!$A$2:$Z$101,_xlfn.XMATCH(W$33,'movie-row'!$A$1:$Z$1),0)</f>
        <v>5</v>
      </c>
      <c r="X230" s="18" cm="1">
        <f t="array" ref="X230">VLOOKUP($A230,'movie-row'!$A$2:$Z$101,_xlfn.XMATCH(X$33,'movie-row'!$A$1:$Z$1),0)</f>
        <v>3</v>
      </c>
      <c r="Y230" s="18" cm="1">
        <f t="array" ref="Y230">VLOOKUP($A230,'movie-row'!$A$2:$Z$101,_xlfn.XMATCH(Y$33,'movie-row'!$A$1:$Z$1),0)</f>
        <v>4.5</v>
      </c>
      <c r="Z230" s="18" cm="1">
        <f t="array" ref="Z230">VLOOKUP($A230,'movie-row'!$A$2:$Z$101,_xlfn.XMATCH(Z$33,'movie-row'!$A$1:$Z$1),0)</f>
        <v>3.5</v>
      </c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</row>
    <row r="231" spans="1:52">
      <c r="A231" s="21" t="s">
        <v>37</v>
      </c>
      <c r="B231" s="18" cm="1">
        <f t="array" ref="B231">VLOOKUP($A231,'movie-row'!$A$2:$Z$101,_xlfn.XMATCH(B$29,'movie-row'!$A$1:$Z$1),0)</f>
        <v>0</v>
      </c>
      <c r="C231" s="18" cm="1">
        <f t="array" ref="C231">VLOOKUP($A231,'movie-row'!$A$2:$Z$101,_xlfn.XMATCH(C$29,'movie-row'!$A$1:$Z$1),0)</f>
        <v>0</v>
      </c>
      <c r="D231" s="18" cm="1">
        <f t="array" ref="D231">VLOOKUP($A231,'movie-row'!$A$2:$Z$101,_xlfn.XMATCH(D$29,'movie-row'!$A$1:$Z$1),0)</f>
        <v>0</v>
      </c>
      <c r="E231" s="18" cm="1">
        <f t="array" ref="E231">VLOOKUP($A231,'movie-row'!$A$2:$Z$101,_xlfn.XMATCH(E$29,'movie-row'!$A$1:$Z$1),0)</f>
        <v>1.5</v>
      </c>
      <c r="F231" s="27" cm="1">
        <f t="array" ref="F231">VLOOKUP($A231,'movie-row'!$A$2:$Z$101,_xlfn.XMATCH(F$29,'movie-row'!$A$1:$Z$1),0)</f>
        <v>1.5</v>
      </c>
      <c r="G231" s="18" cm="1">
        <f t="array" ref="G231">VLOOKUP($A231,'movie-row'!$A$2:$Z$101,_xlfn.XMATCH(G$29,'movie-row'!$A$1:$Z$1),0)</f>
        <v>0</v>
      </c>
      <c r="H231" s="18" cm="1">
        <f t="array" ref="H231">VLOOKUP($A231,'movie-row'!$A$2:$Z$101,_xlfn.XMATCH(H$29,'movie-row'!$A$1:$Z$1),0)</f>
        <v>0</v>
      </c>
      <c r="I231" s="18" cm="1">
        <f t="array" ref="I231">VLOOKUP($A231,'movie-row'!$A$2:$Z$101,_xlfn.XMATCH(I$29,'movie-row'!$A$1:$Z$1),0)</f>
        <v>1.5</v>
      </c>
      <c r="J231" s="18" cm="1">
        <f t="array" ref="J231">VLOOKUP($A231,'movie-row'!$A$2:$Z$101,_xlfn.XMATCH(J$29,'movie-row'!$A$1:$Z$1),0)</f>
        <v>3</v>
      </c>
      <c r="K231" s="18" cm="1">
        <f t="array" ref="K231">VLOOKUP($A231,'movie-row'!$A$2:$Z$101,_xlfn.XMATCH(K$29,'movie-row'!$A$1:$Z$1),0)</f>
        <v>0</v>
      </c>
      <c r="L231" s="18" cm="1">
        <f t="array" ref="L231">VLOOKUP($A231,'movie-row'!$A$2:$Z$101,_xlfn.XMATCH(L$29,'movie-row'!$A$1:$Z$1),0)</f>
        <v>3</v>
      </c>
      <c r="M231" s="18" cm="1">
        <f t="array" ref="M231">VLOOKUP($A231,'movie-row'!$A$2:$Z$101,_xlfn.XMATCH(M$29,'movie-row'!$A$1:$Z$1),0)</f>
        <v>0</v>
      </c>
      <c r="N231" s="18" cm="1">
        <f t="array" ref="N231">VLOOKUP($A231,'movie-row'!$A$2:$Z$101,_xlfn.XMATCH(N$29,'movie-row'!$A$1:$Z$1),0)</f>
        <v>1.5</v>
      </c>
      <c r="O231" s="27" cm="1">
        <f t="array" ref="O231">VLOOKUP($A231,'movie-row'!$A$2:$Z$101,_xlfn.XMATCH(O$29,'movie-row'!$A$1:$Z$1),0)</f>
        <v>0</v>
      </c>
      <c r="P231" s="18" cm="1">
        <f t="array" ref="P231">VLOOKUP($A231,'movie-row'!$A$2:$Z$101,_xlfn.XMATCH(P$29,'movie-row'!$A$1:$Z$1),0)</f>
        <v>3.5</v>
      </c>
      <c r="Q231" s="18" cm="1">
        <f t="array" ref="Q231">VLOOKUP($A231,'movie-row'!$A$2:$Z$101,_xlfn.XMATCH(Q$29,'movie-row'!$A$1:$Z$1),0)</f>
        <v>0</v>
      </c>
      <c r="R231" s="18" cm="1">
        <f t="array" ref="R231">VLOOKUP($A231,'movie-row'!$A$2:$Z$101,_xlfn.XMATCH(R$29,'movie-row'!$A$1:$Z$1),0)</f>
        <v>1.5</v>
      </c>
      <c r="S231" s="18" cm="1">
        <f t="array" ref="S231">VLOOKUP($A231,'movie-row'!$A$2:$Z$101,_xlfn.XMATCH(S$29,'movie-row'!$A$1:$Z$1),0)</f>
        <v>2.5</v>
      </c>
      <c r="T231" s="18" cm="1">
        <f t="array" ref="T231">VLOOKUP($A231,'movie-row'!$A$2:$Z$101,_xlfn.XMATCH(T$29,'movie-row'!$A$1:$Z$1),0)</f>
        <v>1.5</v>
      </c>
      <c r="U231" s="18" cm="1">
        <f t="array" ref="U231">VLOOKUP($A231,'movie-row'!$A$2:$Z$101,_xlfn.XMATCH(U$29,'movie-row'!$A$1:$Z$1),0)</f>
        <v>0</v>
      </c>
      <c r="V231" s="18" cm="1">
        <f t="array" ref="V231">VLOOKUP($A231,'movie-row'!$A$2:$Z$101,_xlfn.XMATCH(V$29,'movie-row'!$A$1:$Z$1),0)</f>
        <v>2</v>
      </c>
      <c r="W231" s="18" cm="1">
        <f t="array" ref="W231">VLOOKUP($A231,'movie-row'!$A$2:$Z$101,_xlfn.XMATCH(W$29,'movie-row'!$A$1:$Z$1),0)</f>
        <v>3</v>
      </c>
      <c r="X231" s="18" cm="1">
        <f t="array" ref="X231">VLOOKUP($A231,'movie-row'!$A$2:$Z$101,_xlfn.XMATCH(X$29,'movie-row'!$A$1:$Z$1),0)</f>
        <v>0</v>
      </c>
      <c r="Y231" s="18" cm="1">
        <f t="array" ref="Y231">VLOOKUP($A231,'movie-row'!$A$2:$Z$101,_xlfn.XMATCH(Y$29,'movie-row'!$A$1:$Z$1),0)</f>
        <v>0</v>
      </c>
      <c r="Z231" s="18" cm="1">
        <f t="array" ref="Z231">VLOOKUP($A231,'movie-row'!$A$2:$Z$101,_xlfn.XMATCH(Z$29,'movie-row'!$A$1:$Z$1),0)</f>
        <v>0</v>
      </c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</row>
    <row r="232" spans="1:52">
      <c r="A232" s="1" t="str">
        <f t="shared" ref="A232:A235" si="37">A231</f>
        <v>414: Batman Forever (1995)</v>
      </c>
      <c r="B232" s="18" cm="1">
        <f t="array" ref="B232">VLOOKUP($A232,'movie-row'!$A$2:$Z$101,_xlfn.XMATCH(B$30,'movie-row'!$A$1:$Z$1),0)</f>
        <v>0</v>
      </c>
      <c r="C232" s="18" cm="1">
        <f t="array" ref="C232">VLOOKUP($A232,'movie-row'!$A$2:$Z$101,_xlfn.XMATCH(C$30,'movie-row'!$A$1:$Z$1),0)</f>
        <v>3</v>
      </c>
      <c r="D232" s="18" cm="1">
        <f t="array" ref="D232">VLOOKUP($A232,'movie-row'!$A$2:$Z$101,_xlfn.XMATCH(D$30,'movie-row'!$A$1:$Z$1),0)</f>
        <v>2</v>
      </c>
      <c r="E232" s="18" cm="1">
        <f t="array" ref="E232">VLOOKUP($A232,'movie-row'!$A$2:$Z$101,_xlfn.XMATCH(E$30,'movie-row'!$A$1:$Z$1),0)</f>
        <v>0</v>
      </c>
      <c r="F232" s="27" cm="1">
        <f t="array" ref="F232">VLOOKUP($A232,'movie-row'!$A$2:$Z$101,_xlfn.XMATCH(F$30,'movie-row'!$A$1:$Z$1),0)</f>
        <v>0</v>
      </c>
      <c r="G232" s="18" cm="1">
        <f t="array" ref="G232">VLOOKUP($A232,'movie-row'!$A$2:$Z$101,_xlfn.XMATCH(G$30,'movie-row'!$A$1:$Z$1),0)</f>
        <v>1.5</v>
      </c>
      <c r="H232" s="18" cm="1">
        <f t="array" ref="H232">VLOOKUP($A232,'movie-row'!$A$2:$Z$101,_xlfn.XMATCH(H$30,'movie-row'!$A$1:$Z$1),0)</f>
        <v>2.5</v>
      </c>
      <c r="I232" s="18" cm="1">
        <f t="array" ref="I232">VLOOKUP($A232,'movie-row'!$A$2:$Z$101,_xlfn.XMATCH(I$30,'movie-row'!$A$1:$Z$1),0)</f>
        <v>0</v>
      </c>
      <c r="J232" s="18" cm="1">
        <f t="array" ref="J232">VLOOKUP($A232,'movie-row'!$A$2:$Z$101,_xlfn.XMATCH(J$30,'movie-row'!$A$1:$Z$1),0)</f>
        <v>0</v>
      </c>
      <c r="K232" s="18" cm="1">
        <f t="array" ref="K232">VLOOKUP($A232,'movie-row'!$A$2:$Z$101,_xlfn.XMATCH(K$30,'movie-row'!$A$1:$Z$1),0)</f>
        <v>0</v>
      </c>
      <c r="L232" s="18" cm="1">
        <f t="array" ref="L232">VLOOKUP($A232,'movie-row'!$A$2:$Z$101,_xlfn.XMATCH(L$30,'movie-row'!$A$1:$Z$1),0)</f>
        <v>0</v>
      </c>
      <c r="M232" s="18" cm="1">
        <f t="array" ref="M232">VLOOKUP($A232,'movie-row'!$A$2:$Z$101,_xlfn.XMATCH(M$30,'movie-row'!$A$1:$Z$1),0)</f>
        <v>0</v>
      </c>
      <c r="N232" s="18" cm="1">
        <f t="array" ref="N232">VLOOKUP($A232,'movie-row'!$A$2:$Z$101,_xlfn.XMATCH(N$30,'movie-row'!$A$1:$Z$1),0)</f>
        <v>2.5</v>
      </c>
      <c r="O232" s="27" cm="1">
        <f t="array" ref="O232">VLOOKUP($A232,'movie-row'!$A$2:$Z$101,_xlfn.XMATCH(O$30,'movie-row'!$A$1:$Z$1),0)</f>
        <v>3.5</v>
      </c>
      <c r="P232" s="18" cm="1">
        <f t="array" ref="P232">VLOOKUP($A232,'movie-row'!$A$2:$Z$101,_xlfn.XMATCH(P$30,'movie-row'!$A$1:$Z$1),0)</f>
        <v>0</v>
      </c>
      <c r="Q232" s="18" cm="1">
        <f t="array" ref="Q232">VLOOKUP($A232,'movie-row'!$A$2:$Z$101,_xlfn.XMATCH(Q$30,'movie-row'!$A$1:$Z$1),0)</f>
        <v>3.5</v>
      </c>
      <c r="R232" s="18" cm="1">
        <f t="array" ref="R232">VLOOKUP($A232,'movie-row'!$A$2:$Z$101,_xlfn.XMATCH(R$30,'movie-row'!$A$1:$Z$1),0)</f>
        <v>0</v>
      </c>
      <c r="S232" s="18" cm="1">
        <f t="array" ref="S232">VLOOKUP($A232,'movie-row'!$A$2:$Z$101,_xlfn.XMATCH(S$30,'movie-row'!$A$1:$Z$1),0)</f>
        <v>0</v>
      </c>
      <c r="T232" s="18" cm="1">
        <f t="array" ref="T232">VLOOKUP($A232,'movie-row'!$A$2:$Z$101,_xlfn.XMATCH(T$30,'movie-row'!$A$1:$Z$1),0)</f>
        <v>0</v>
      </c>
      <c r="U232" s="18" cm="1">
        <f t="array" ref="U232">VLOOKUP($A232,'movie-row'!$A$2:$Z$101,_xlfn.XMATCH(U$30,'movie-row'!$A$1:$Z$1),0)</f>
        <v>2.5</v>
      </c>
      <c r="V232" s="18" cm="1">
        <f t="array" ref="V232">VLOOKUP($A232,'movie-row'!$A$2:$Z$101,_xlfn.XMATCH(V$30,'movie-row'!$A$1:$Z$1),0)</f>
        <v>0</v>
      </c>
      <c r="W232" s="18" cm="1">
        <f t="array" ref="W232">VLOOKUP($A232,'movie-row'!$A$2:$Z$101,_xlfn.XMATCH(W$30,'movie-row'!$A$1:$Z$1),0)</f>
        <v>4</v>
      </c>
      <c r="X232" s="18" cm="1">
        <f t="array" ref="X232">VLOOKUP($A232,'movie-row'!$A$2:$Z$101,_xlfn.XMATCH(X$30,'movie-row'!$A$1:$Z$1),0)</f>
        <v>0</v>
      </c>
      <c r="Y232" s="18" cm="1">
        <f t="array" ref="Y232">VLOOKUP($A232,'movie-row'!$A$2:$Z$101,_xlfn.XMATCH(Y$30,'movie-row'!$A$1:$Z$1),0)</f>
        <v>0</v>
      </c>
      <c r="Z232" s="18" cm="1">
        <f t="array" ref="Z232">VLOOKUP($A232,'movie-row'!$A$2:$Z$101,_xlfn.XMATCH(Z$30,'movie-row'!$A$1:$Z$1),0)</f>
        <v>3.5</v>
      </c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</row>
    <row r="233" spans="1:52">
      <c r="A233" s="1" t="str">
        <f t="shared" si="37"/>
        <v>414: Batman Forever (1995)</v>
      </c>
      <c r="B233" s="18" cm="1">
        <f t="array" ref="B233">VLOOKUP($A233,'movie-row'!$A$2:$Z$101,_xlfn.XMATCH(B$31,'movie-row'!$A$1:$Z$1),0)</f>
        <v>2</v>
      </c>
      <c r="C233" s="18" cm="1">
        <f t="array" ref="C233">VLOOKUP($A233,'movie-row'!$A$2:$Z$101,_xlfn.XMATCH(C$31,'movie-row'!$A$1:$Z$1),0)</f>
        <v>1.5</v>
      </c>
      <c r="D233" s="18" cm="1">
        <f t="array" ref="D233">VLOOKUP($A233,'movie-row'!$A$2:$Z$101,_xlfn.XMATCH(D$31,'movie-row'!$A$1:$Z$1),0)</f>
        <v>1.5</v>
      </c>
      <c r="E233" s="18" cm="1">
        <f t="array" ref="E233">VLOOKUP($A233,'movie-row'!$A$2:$Z$101,_xlfn.XMATCH(E$31,'movie-row'!$A$1:$Z$1),0)</f>
        <v>0</v>
      </c>
      <c r="F233" s="27" cm="1">
        <f t="array" ref="F233">VLOOKUP($A233,'movie-row'!$A$2:$Z$101,_xlfn.XMATCH(F$31,'movie-row'!$A$1:$Z$1),0)</f>
        <v>4</v>
      </c>
      <c r="G233" s="18" cm="1">
        <f t="array" ref="G233">VLOOKUP($A233,'movie-row'!$A$2:$Z$101,_xlfn.XMATCH(G$31,'movie-row'!$A$1:$Z$1),0)</f>
        <v>0</v>
      </c>
      <c r="H233" s="18" cm="1">
        <f t="array" ref="H233">VLOOKUP($A233,'movie-row'!$A$2:$Z$101,_xlfn.XMATCH(H$31,'movie-row'!$A$1:$Z$1),0)</f>
        <v>0</v>
      </c>
      <c r="I233" s="18" cm="1">
        <f t="array" ref="I233">VLOOKUP($A233,'movie-row'!$A$2:$Z$101,_xlfn.XMATCH(I$31,'movie-row'!$A$1:$Z$1),0)</f>
        <v>2.5</v>
      </c>
      <c r="J233" s="18" cm="1">
        <f t="array" ref="J233">VLOOKUP($A233,'movie-row'!$A$2:$Z$101,_xlfn.XMATCH(J$31,'movie-row'!$A$1:$Z$1),0)</f>
        <v>1.5</v>
      </c>
      <c r="K233" s="18" cm="1">
        <f t="array" ref="K233">VLOOKUP($A233,'movie-row'!$A$2:$Z$101,_xlfn.XMATCH(K$31,'movie-row'!$A$1:$Z$1),0)</f>
        <v>0</v>
      </c>
      <c r="L233" s="18" cm="1">
        <f t="array" ref="L233">VLOOKUP($A233,'movie-row'!$A$2:$Z$101,_xlfn.XMATCH(L$31,'movie-row'!$A$1:$Z$1),0)</f>
        <v>0</v>
      </c>
      <c r="M233" s="18" cm="1">
        <f t="array" ref="M233">VLOOKUP($A233,'movie-row'!$A$2:$Z$101,_xlfn.XMATCH(M$31,'movie-row'!$A$1:$Z$1),0)</f>
        <v>1.5</v>
      </c>
      <c r="N233" s="18" cm="1">
        <f t="array" ref="N233">VLOOKUP($A233,'movie-row'!$A$2:$Z$101,_xlfn.XMATCH(N$31,'movie-row'!$A$1:$Z$1),0)</f>
        <v>0</v>
      </c>
      <c r="O233" s="27" cm="1">
        <f t="array" ref="O233">VLOOKUP($A233,'movie-row'!$A$2:$Z$101,_xlfn.XMATCH(O$31,'movie-row'!$A$1:$Z$1),0)</f>
        <v>1.5</v>
      </c>
      <c r="P233" s="18" cm="1">
        <f t="array" ref="P233">VLOOKUP($A233,'movie-row'!$A$2:$Z$101,_xlfn.XMATCH(P$31,'movie-row'!$A$1:$Z$1),0)</f>
        <v>0</v>
      </c>
      <c r="Q233" s="18" cm="1">
        <f t="array" ref="Q233">VLOOKUP($A233,'movie-row'!$A$2:$Z$101,_xlfn.XMATCH(Q$31,'movie-row'!$A$1:$Z$1),0)</f>
        <v>3.5</v>
      </c>
      <c r="R233" s="18" cm="1">
        <f t="array" ref="R233">VLOOKUP($A233,'movie-row'!$A$2:$Z$101,_xlfn.XMATCH(R$31,'movie-row'!$A$1:$Z$1),0)</f>
        <v>0</v>
      </c>
      <c r="S233" s="18" cm="1">
        <f t="array" ref="S233">VLOOKUP($A233,'movie-row'!$A$2:$Z$101,_xlfn.XMATCH(S$31,'movie-row'!$A$1:$Z$1),0)</f>
        <v>3.5</v>
      </c>
      <c r="T233" s="18" cm="1">
        <f t="array" ref="T233">VLOOKUP($A233,'movie-row'!$A$2:$Z$101,_xlfn.XMATCH(T$31,'movie-row'!$A$1:$Z$1),0)</f>
        <v>0</v>
      </c>
      <c r="U233" s="18" cm="1">
        <f t="array" ref="U233">VLOOKUP($A233,'movie-row'!$A$2:$Z$101,_xlfn.XMATCH(U$31,'movie-row'!$A$1:$Z$1),0)</f>
        <v>0</v>
      </c>
      <c r="V233" s="18" cm="1">
        <f t="array" ref="V233">VLOOKUP($A233,'movie-row'!$A$2:$Z$101,_xlfn.XMATCH(V$31,'movie-row'!$A$1:$Z$1),0)</f>
        <v>0</v>
      </c>
      <c r="W233" s="18" cm="1">
        <f t="array" ref="W233">VLOOKUP($A233,'movie-row'!$A$2:$Z$101,_xlfn.XMATCH(W$31,'movie-row'!$A$1:$Z$1),0)</f>
        <v>5</v>
      </c>
      <c r="X233" s="18" cm="1">
        <f t="array" ref="X233">VLOOKUP($A233,'movie-row'!$A$2:$Z$101,_xlfn.XMATCH(X$31,'movie-row'!$A$1:$Z$1),0)</f>
        <v>0</v>
      </c>
      <c r="Y233" s="18" cm="1">
        <f t="array" ref="Y233">VLOOKUP($A233,'movie-row'!$A$2:$Z$101,_xlfn.XMATCH(Y$31,'movie-row'!$A$1:$Z$1),0)</f>
        <v>4</v>
      </c>
      <c r="Z233" s="18" cm="1">
        <f t="array" ref="Z233">VLOOKUP($A233,'movie-row'!$A$2:$Z$101,_xlfn.XMATCH(Z$31,'movie-row'!$A$1:$Z$1),0)</f>
        <v>2.5</v>
      </c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</row>
    <row r="234" spans="1:52">
      <c r="A234" s="1" t="str">
        <f t="shared" si="37"/>
        <v>414: Batman Forever (1995)</v>
      </c>
      <c r="B234" s="18" cm="1">
        <f t="array" ref="B234">VLOOKUP($A234,'movie-row'!$A$2:$Z$101,_xlfn.XMATCH(B$32,'movie-row'!$A$1:$Z$1),0)</f>
        <v>1.5</v>
      </c>
      <c r="C234" s="18" cm="1">
        <f t="array" ref="C234">VLOOKUP($A234,'movie-row'!$A$2:$Z$101,_xlfn.XMATCH(C$32,'movie-row'!$A$1:$Z$1),0)</f>
        <v>3</v>
      </c>
      <c r="D234" s="18" cm="1">
        <f t="array" ref="D234">VLOOKUP($A234,'movie-row'!$A$2:$Z$101,_xlfn.XMATCH(D$32,'movie-row'!$A$1:$Z$1),0)</f>
        <v>3</v>
      </c>
      <c r="E234" s="18" cm="1">
        <f t="array" ref="E234">VLOOKUP($A234,'movie-row'!$A$2:$Z$101,_xlfn.XMATCH(E$32,'movie-row'!$A$1:$Z$1),0)</f>
        <v>0</v>
      </c>
      <c r="F234" s="27" cm="1">
        <f t="array" ref="F234">VLOOKUP($A234,'movie-row'!$A$2:$Z$101,_xlfn.XMATCH(F$32,'movie-row'!$A$1:$Z$1),0)</f>
        <v>0</v>
      </c>
      <c r="G234" s="18" cm="1">
        <f t="array" ref="G234">VLOOKUP($A234,'movie-row'!$A$2:$Z$101,_xlfn.XMATCH(G$32,'movie-row'!$A$1:$Z$1),0)</f>
        <v>2</v>
      </c>
      <c r="H234" s="18" cm="1">
        <f t="array" ref="H234">VLOOKUP($A234,'movie-row'!$A$2:$Z$101,_xlfn.XMATCH(H$32,'movie-row'!$A$1:$Z$1),0)</f>
        <v>3</v>
      </c>
      <c r="I234" s="18" cm="1">
        <f t="array" ref="I234">VLOOKUP($A234,'movie-row'!$A$2:$Z$101,_xlfn.XMATCH(I$32,'movie-row'!$A$1:$Z$1),0)</f>
        <v>0</v>
      </c>
      <c r="J234" s="18" cm="1">
        <f t="array" ref="J234">VLOOKUP($A234,'movie-row'!$A$2:$Z$101,_xlfn.XMATCH(J$32,'movie-row'!$A$1:$Z$1),0)</f>
        <v>0</v>
      </c>
      <c r="K234" s="18" cm="1">
        <f t="array" ref="K234">VLOOKUP($A234,'movie-row'!$A$2:$Z$101,_xlfn.XMATCH(K$32,'movie-row'!$A$1:$Z$1),0)</f>
        <v>4</v>
      </c>
      <c r="L234" s="18" cm="1">
        <f t="array" ref="L234">VLOOKUP($A234,'movie-row'!$A$2:$Z$101,_xlfn.XMATCH(L$32,'movie-row'!$A$1:$Z$1),0)</f>
        <v>0</v>
      </c>
      <c r="M234" s="18" cm="1">
        <f t="array" ref="M234">VLOOKUP($A234,'movie-row'!$A$2:$Z$101,_xlfn.XMATCH(M$32,'movie-row'!$A$1:$Z$1),0)</f>
        <v>5</v>
      </c>
      <c r="N234" s="18" cm="1">
        <f t="array" ref="N234">VLOOKUP($A234,'movie-row'!$A$2:$Z$101,_xlfn.XMATCH(N$32,'movie-row'!$A$1:$Z$1),0)</f>
        <v>1.5</v>
      </c>
      <c r="O234" s="27" cm="1">
        <f t="array" ref="O234">VLOOKUP($A234,'movie-row'!$A$2:$Z$101,_xlfn.XMATCH(O$32,'movie-row'!$A$1:$Z$1),0)</f>
        <v>0</v>
      </c>
      <c r="P234" s="18" cm="1">
        <f t="array" ref="P234">VLOOKUP($A234,'movie-row'!$A$2:$Z$101,_xlfn.XMATCH(P$32,'movie-row'!$A$1:$Z$1),0)</f>
        <v>4</v>
      </c>
      <c r="Q234" s="18" cm="1">
        <f t="array" ref="Q234">VLOOKUP($A234,'movie-row'!$A$2:$Z$101,_xlfn.XMATCH(Q$32,'movie-row'!$A$1:$Z$1),0)</f>
        <v>0</v>
      </c>
      <c r="R234" s="18" cm="1">
        <f t="array" ref="R234">VLOOKUP($A234,'movie-row'!$A$2:$Z$101,_xlfn.XMATCH(R$32,'movie-row'!$A$1:$Z$1),0)</f>
        <v>1.5</v>
      </c>
      <c r="S234" s="18" cm="1">
        <f t="array" ref="S234">VLOOKUP($A234,'movie-row'!$A$2:$Z$101,_xlfn.XMATCH(S$32,'movie-row'!$A$1:$Z$1),0)</f>
        <v>0</v>
      </c>
      <c r="T234" s="18" cm="1">
        <f t="array" ref="T234">VLOOKUP($A234,'movie-row'!$A$2:$Z$101,_xlfn.XMATCH(T$32,'movie-row'!$A$1:$Z$1),0)</f>
        <v>0</v>
      </c>
      <c r="U234" s="18" cm="1">
        <f t="array" ref="U234">VLOOKUP($A234,'movie-row'!$A$2:$Z$101,_xlfn.XMATCH(U$32,'movie-row'!$A$1:$Z$1),0)</f>
        <v>3.5</v>
      </c>
      <c r="V234" s="18" cm="1">
        <f t="array" ref="V234">VLOOKUP($A234,'movie-row'!$A$2:$Z$101,_xlfn.XMATCH(V$32,'movie-row'!$A$1:$Z$1),0)</f>
        <v>0</v>
      </c>
      <c r="W234" s="18" cm="1">
        <f t="array" ref="W234">VLOOKUP($A234,'movie-row'!$A$2:$Z$101,_xlfn.XMATCH(W$32,'movie-row'!$A$1:$Z$1),0)</f>
        <v>3</v>
      </c>
      <c r="X234" s="18" cm="1">
        <f t="array" ref="X234">VLOOKUP($A234,'movie-row'!$A$2:$Z$101,_xlfn.XMATCH(X$32,'movie-row'!$A$1:$Z$1),0)</f>
        <v>2</v>
      </c>
      <c r="Y234" s="18" cm="1">
        <f t="array" ref="Y234">VLOOKUP($A234,'movie-row'!$A$2:$Z$101,_xlfn.XMATCH(Y$32,'movie-row'!$A$1:$Z$1),0)</f>
        <v>2.5</v>
      </c>
      <c r="Z234" s="18" cm="1">
        <f t="array" ref="Z234">VLOOKUP($A234,'movie-row'!$A$2:$Z$101,_xlfn.XMATCH(Z$32,'movie-row'!$A$1:$Z$1),0)</f>
        <v>2</v>
      </c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</row>
    <row r="235" spans="1:52">
      <c r="A235" s="1" t="str">
        <f t="shared" si="37"/>
        <v>414: Batman Forever (1995)</v>
      </c>
      <c r="B235" s="18" cm="1">
        <f t="array" ref="B235">VLOOKUP($A235,'movie-row'!$A$2:$Z$101,_xlfn.XMATCH(B$33,'movie-row'!$A$1:$Z$1),0)</f>
        <v>0</v>
      </c>
      <c r="C235" s="18" cm="1">
        <f t="array" ref="C235">VLOOKUP($A235,'movie-row'!$A$2:$Z$101,_xlfn.XMATCH(C$33,'movie-row'!$A$1:$Z$1),0)</f>
        <v>0</v>
      </c>
      <c r="D235" s="18" cm="1">
        <f t="array" ref="D235">VLOOKUP($A235,'movie-row'!$A$2:$Z$101,_xlfn.XMATCH(D$33,'movie-row'!$A$1:$Z$1),0)</f>
        <v>3.5</v>
      </c>
      <c r="E235" s="18" cm="1">
        <f t="array" ref="E235">VLOOKUP($A235,'movie-row'!$A$2:$Z$101,_xlfn.XMATCH(E$33,'movie-row'!$A$1:$Z$1),0)</f>
        <v>0</v>
      </c>
      <c r="F235" s="27" cm="1">
        <f t="array" ref="F235">VLOOKUP($A235,'movie-row'!$A$2:$Z$101,_xlfn.XMATCH(F$33,'movie-row'!$A$1:$Z$1),0)</f>
        <v>0</v>
      </c>
      <c r="G235" s="18" cm="1">
        <f t="array" ref="G235">VLOOKUP($A235,'movie-row'!$A$2:$Z$101,_xlfn.XMATCH(G$33,'movie-row'!$A$1:$Z$1),0)</f>
        <v>3.5</v>
      </c>
      <c r="H235" s="18" cm="1">
        <f t="array" ref="H235">VLOOKUP($A235,'movie-row'!$A$2:$Z$101,_xlfn.XMATCH(H$33,'movie-row'!$A$1:$Z$1),0)</f>
        <v>0</v>
      </c>
      <c r="I235" s="18" cm="1">
        <f t="array" ref="I235">VLOOKUP($A235,'movie-row'!$A$2:$Z$101,_xlfn.XMATCH(I$33,'movie-row'!$A$1:$Z$1),0)</f>
        <v>0</v>
      </c>
      <c r="J235" s="18" cm="1">
        <f t="array" ref="J235">VLOOKUP($A235,'movie-row'!$A$2:$Z$101,_xlfn.XMATCH(J$33,'movie-row'!$A$1:$Z$1),0)</f>
        <v>3.5</v>
      </c>
      <c r="K235" s="18" cm="1">
        <f t="array" ref="K235">VLOOKUP($A235,'movie-row'!$A$2:$Z$101,_xlfn.XMATCH(K$33,'movie-row'!$A$1:$Z$1),0)</f>
        <v>3.5</v>
      </c>
      <c r="L235" s="18" cm="1">
        <f t="array" ref="L235">VLOOKUP($A235,'movie-row'!$A$2:$Z$101,_xlfn.XMATCH(L$33,'movie-row'!$A$1:$Z$1),0)</f>
        <v>3.5</v>
      </c>
      <c r="M235" s="18" cm="1">
        <f t="array" ref="M235">VLOOKUP($A235,'movie-row'!$A$2:$Z$101,_xlfn.XMATCH(M$33,'movie-row'!$A$1:$Z$1),0)</f>
        <v>3</v>
      </c>
      <c r="N235" s="18" cm="1">
        <f t="array" ref="N235">VLOOKUP($A235,'movie-row'!$A$2:$Z$101,_xlfn.XMATCH(N$33,'movie-row'!$A$1:$Z$1),0)</f>
        <v>0</v>
      </c>
      <c r="O235" s="27" cm="1">
        <f t="array" ref="O235">VLOOKUP($A235,'movie-row'!$A$2:$Z$101,_xlfn.XMATCH(O$33,'movie-row'!$A$1:$Z$1),0)</f>
        <v>3.5</v>
      </c>
      <c r="P235" s="18" cm="1">
        <f t="array" ref="P235">VLOOKUP($A235,'movie-row'!$A$2:$Z$101,_xlfn.XMATCH(P$33,'movie-row'!$A$1:$Z$1),0)</f>
        <v>0</v>
      </c>
      <c r="Q235" s="18" cm="1">
        <f t="array" ref="Q235">VLOOKUP($A235,'movie-row'!$A$2:$Z$101,_xlfn.XMATCH(Q$33,'movie-row'!$A$1:$Z$1),0)</f>
        <v>0</v>
      </c>
      <c r="R235" s="18" cm="1">
        <f t="array" ref="R235">VLOOKUP($A235,'movie-row'!$A$2:$Z$101,_xlfn.XMATCH(R$33,'movie-row'!$A$1:$Z$1),0)</f>
        <v>0</v>
      </c>
      <c r="S235" s="18" cm="1">
        <f t="array" ref="S235">VLOOKUP($A235,'movie-row'!$A$2:$Z$101,_xlfn.XMATCH(S$33,'movie-row'!$A$1:$Z$1),0)</f>
        <v>1.5</v>
      </c>
      <c r="T235" s="18" cm="1">
        <f t="array" ref="T235">VLOOKUP($A235,'movie-row'!$A$2:$Z$101,_xlfn.XMATCH(T$33,'movie-row'!$A$1:$Z$1),0)</f>
        <v>4</v>
      </c>
      <c r="U235" s="18" cm="1">
        <f t="array" ref="U235">VLOOKUP($A235,'movie-row'!$A$2:$Z$101,_xlfn.XMATCH(U$33,'movie-row'!$A$1:$Z$1),0)</f>
        <v>3</v>
      </c>
      <c r="V235" s="18" cm="1">
        <f t="array" ref="V235">VLOOKUP($A235,'movie-row'!$A$2:$Z$101,_xlfn.XMATCH(V$33,'movie-row'!$A$1:$Z$1),0)</f>
        <v>0</v>
      </c>
      <c r="W235" s="18" cm="1">
        <f t="array" ref="W235">VLOOKUP($A235,'movie-row'!$A$2:$Z$101,_xlfn.XMATCH(W$33,'movie-row'!$A$1:$Z$1),0)</f>
        <v>3.5</v>
      </c>
      <c r="X235" s="18" cm="1">
        <f t="array" ref="X235">VLOOKUP($A235,'movie-row'!$A$2:$Z$101,_xlfn.XMATCH(X$33,'movie-row'!$A$1:$Z$1),0)</f>
        <v>1.5</v>
      </c>
      <c r="Y235" s="18" cm="1">
        <f t="array" ref="Y235">VLOOKUP($A235,'movie-row'!$A$2:$Z$101,_xlfn.XMATCH(Y$33,'movie-row'!$A$1:$Z$1),0)</f>
        <v>3</v>
      </c>
      <c r="Z235" s="18" cm="1">
        <f t="array" ref="Z235">VLOOKUP($A235,'movie-row'!$A$2:$Z$101,_xlfn.XMATCH(Z$33,'movie-row'!$A$1:$Z$1),0)</f>
        <v>1.5</v>
      </c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</row>
    <row r="236" spans="1:52">
      <c r="A236" s="21" t="s">
        <v>38</v>
      </c>
      <c r="B236" s="18" cm="1">
        <f t="array" ref="B236">VLOOKUP($A236,'movie-row'!$A$2:$Z$101,_xlfn.XMATCH(B$29,'movie-row'!$A$1:$Z$1),0)</f>
        <v>0</v>
      </c>
      <c r="C236" s="18" cm="1">
        <f t="array" ref="C236">VLOOKUP($A236,'movie-row'!$A$2:$Z$101,_xlfn.XMATCH(C$29,'movie-row'!$A$1:$Z$1),0)</f>
        <v>0</v>
      </c>
      <c r="D236" s="18" cm="1">
        <f t="array" ref="D236">VLOOKUP($A236,'movie-row'!$A$2:$Z$101,_xlfn.XMATCH(D$29,'movie-row'!$A$1:$Z$1),0)</f>
        <v>4.5</v>
      </c>
      <c r="E236" s="18" cm="1">
        <f t="array" ref="E236">VLOOKUP($A236,'movie-row'!$A$2:$Z$101,_xlfn.XMATCH(E$29,'movie-row'!$A$1:$Z$1),0)</f>
        <v>2.5</v>
      </c>
      <c r="F236" s="27" cm="1">
        <f t="array" ref="F236">VLOOKUP($A236,'movie-row'!$A$2:$Z$101,_xlfn.XMATCH(F$29,'movie-row'!$A$1:$Z$1),0)</f>
        <v>0</v>
      </c>
      <c r="G236" s="18" cm="1">
        <f t="array" ref="G236">VLOOKUP($A236,'movie-row'!$A$2:$Z$101,_xlfn.XMATCH(G$29,'movie-row'!$A$1:$Z$1),0)</f>
        <v>0</v>
      </c>
      <c r="H236" s="18" cm="1">
        <f t="array" ref="H236">VLOOKUP($A236,'movie-row'!$A$2:$Z$101,_xlfn.XMATCH(H$29,'movie-row'!$A$1:$Z$1),0)</f>
        <v>0</v>
      </c>
      <c r="I236" s="18" cm="1">
        <f t="array" ref="I236">VLOOKUP($A236,'movie-row'!$A$2:$Z$101,_xlfn.XMATCH(I$29,'movie-row'!$A$1:$Z$1),0)</f>
        <v>2.5</v>
      </c>
      <c r="J236" s="18" cm="1">
        <f t="array" ref="J236">VLOOKUP($A236,'movie-row'!$A$2:$Z$101,_xlfn.XMATCH(J$29,'movie-row'!$A$1:$Z$1),0)</f>
        <v>5</v>
      </c>
      <c r="K236" s="18" cm="1">
        <f t="array" ref="K236">VLOOKUP($A236,'movie-row'!$A$2:$Z$101,_xlfn.XMATCH(K$29,'movie-row'!$A$1:$Z$1),0)</f>
        <v>0</v>
      </c>
      <c r="L236" s="18" cm="1">
        <f t="array" ref="L236">VLOOKUP($A236,'movie-row'!$A$2:$Z$101,_xlfn.XMATCH(L$29,'movie-row'!$A$1:$Z$1),0)</f>
        <v>5</v>
      </c>
      <c r="M236" s="18" cm="1">
        <f t="array" ref="M236">VLOOKUP($A236,'movie-row'!$A$2:$Z$101,_xlfn.XMATCH(M$29,'movie-row'!$A$1:$Z$1),0)</f>
        <v>0</v>
      </c>
      <c r="N236" s="18" cm="1">
        <f t="array" ref="N236">VLOOKUP($A236,'movie-row'!$A$2:$Z$101,_xlfn.XMATCH(N$29,'movie-row'!$A$1:$Z$1),0)</f>
        <v>0</v>
      </c>
      <c r="O236" s="27" cm="1">
        <f t="array" ref="O236">VLOOKUP($A236,'movie-row'!$A$2:$Z$101,_xlfn.XMATCH(O$29,'movie-row'!$A$1:$Z$1),0)</f>
        <v>0</v>
      </c>
      <c r="P236" s="18" cm="1">
        <f t="array" ref="P236">VLOOKUP($A236,'movie-row'!$A$2:$Z$101,_xlfn.XMATCH(P$29,'movie-row'!$A$1:$Z$1),0)</f>
        <v>4.5</v>
      </c>
      <c r="Q236" s="18" cm="1">
        <f t="array" ref="Q236">VLOOKUP($A236,'movie-row'!$A$2:$Z$101,_xlfn.XMATCH(Q$29,'movie-row'!$A$1:$Z$1),0)</f>
        <v>0</v>
      </c>
      <c r="R236" s="18" cm="1">
        <f t="array" ref="R236">VLOOKUP($A236,'movie-row'!$A$2:$Z$101,_xlfn.XMATCH(R$29,'movie-row'!$A$1:$Z$1),0)</f>
        <v>2.5</v>
      </c>
      <c r="S236" s="18" cm="1">
        <f t="array" ref="S236">VLOOKUP($A236,'movie-row'!$A$2:$Z$101,_xlfn.XMATCH(S$29,'movie-row'!$A$1:$Z$1),0)</f>
        <v>0</v>
      </c>
      <c r="T236" s="18" cm="1">
        <f t="array" ref="T236">VLOOKUP($A236,'movie-row'!$A$2:$Z$101,_xlfn.XMATCH(T$29,'movie-row'!$A$1:$Z$1),0)</f>
        <v>2.5</v>
      </c>
      <c r="U236" s="18" cm="1">
        <f t="array" ref="U236">VLOOKUP($A236,'movie-row'!$A$2:$Z$101,_xlfn.XMATCH(U$29,'movie-row'!$A$1:$Z$1),0)</f>
        <v>4.5</v>
      </c>
      <c r="V236" s="18" cm="1">
        <f t="array" ref="V236">VLOOKUP($A236,'movie-row'!$A$2:$Z$101,_xlfn.XMATCH(V$29,'movie-row'!$A$1:$Z$1),0)</f>
        <v>2.5</v>
      </c>
      <c r="W236" s="18" cm="1">
        <f t="array" ref="W236">VLOOKUP($A236,'movie-row'!$A$2:$Z$101,_xlfn.XMATCH(W$29,'movie-row'!$A$1:$Z$1),0)</f>
        <v>5</v>
      </c>
      <c r="X236" s="18" cm="1">
        <f t="array" ref="X236">VLOOKUP($A236,'movie-row'!$A$2:$Z$101,_xlfn.XMATCH(X$29,'movie-row'!$A$1:$Z$1),0)</f>
        <v>0</v>
      </c>
      <c r="Y236" s="18" cm="1">
        <f t="array" ref="Y236">VLOOKUP($A236,'movie-row'!$A$2:$Z$101,_xlfn.XMATCH(Y$29,'movie-row'!$A$1:$Z$1),0)</f>
        <v>0</v>
      </c>
      <c r="Z236" s="18" cm="1">
        <f t="array" ref="Z236">VLOOKUP($A236,'movie-row'!$A$2:$Z$101,_xlfn.XMATCH(Z$29,'movie-row'!$A$1:$Z$1),0)</f>
        <v>0</v>
      </c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</row>
    <row r="237" spans="1:52">
      <c r="A237" s="1" t="str">
        <f t="shared" ref="A237:A240" si="38">A236</f>
        <v>424: Schindler's List (1993)</v>
      </c>
      <c r="B237" s="18" cm="1">
        <f t="array" ref="B237">VLOOKUP($A237,'movie-row'!$A$2:$Z$101,_xlfn.XMATCH(B$30,'movie-row'!$A$1:$Z$1),0)</f>
        <v>0</v>
      </c>
      <c r="C237" s="18" cm="1">
        <f t="array" ref="C237">VLOOKUP($A237,'movie-row'!$A$2:$Z$101,_xlfn.XMATCH(C$30,'movie-row'!$A$1:$Z$1),0)</f>
        <v>5</v>
      </c>
      <c r="D237" s="18" cm="1">
        <f t="array" ref="D237">VLOOKUP($A237,'movie-row'!$A$2:$Z$101,_xlfn.XMATCH(D$30,'movie-row'!$A$1:$Z$1),0)</f>
        <v>2.5</v>
      </c>
      <c r="E237" s="18" cm="1">
        <f t="array" ref="E237">VLOOKUP($A237,'movie-row'!$A$2:$Z$101,_xlfn.XMATCH(E$30,'movie-row'!$A$1:$Z$1),0)</f>
        <v>0</v>
      </c>
      <c r="F237" s="27" cm="1">
        <f t="array" ref="F237">VLOOKUP($A237,'movie-row'!$A$2:$Z$101,_xlfn.XMATCH(F$30,'movie-row'!$A$1:$Z$1),0)</f>
        <v>4.5</v>
      </c>
      <c r="G237" s="18" cm="1">
        <f t="array" ref="G237">VLOOKUP($A237,'movie-row'!$A$2:$Z$101,_xlfn.XMATCH(G$30,'movie-row'!$A$1:$Z$1),0)</f>
        <v>2.5</v>
      </c>
      <c r="H237" s="18" cm="1">
        <f t="array" ref="H237">VLOOKUP($A237,'movie-row'!$A$2:$Z$101,_xlfn.XMATCH(H$30,'movie-row'!$A$1:$Z$1),0)</f>
        <v>0</v>
      </c>
      <c r="I237" s="18" cm="1">
        <f t="array" ref="I237">VLOOKUP($A237,'movie-row'!$A$2:$Z$101,_xlfn.XMATCH(I$30,'movie-row'!$A$1:$Z$1),0)</f>
        <v>4.5</v>
      </c>
      <c r="J237" s="18" cm="1">
        <f t="array" ref="J237">VLOOKUP($A237,'movie-row'!$A$2:$Z$101,_xlfn.XMATCH(J$30,'movie-row'!$A$1:$Z$1),0)</f>
        <v>0</v>
      </c>
      <c r="K237" s="18" cm="1">
        <f t="array" ref="K237">VLOOKUP($A237,'movie-row'!$A$2:$Z$101,_xlfn.XMATCH(K$30,'movie-row'!$A$1:$Z$1),0)</f>
        <v>0</v>
      </c>
      <c r="L237" s="18" cm="1">
        <f t="array" ref="L237">VLOOKUP($A237,'movie-row'!$A$2:$Z$101,_xlfn.XMATCH(L$30,'movie-row'!$A$1:$Z$1),0)</f>
        <v>0</v>
      </c>
      <c r="M237" s="18" cm="1">
        <f t="array" ref="M237">VLOOKUP($A237,'movie-row'!$A$2:$Z$101,_xlfn.XMATCH(M$30,'movie-row'!$A$1:$Z$1),0)</f>
        <v>4.5</v>
      </c>
      <c r="N237" s="18" cm="1">
        <f t="array" ref="N237">VLOOKUP($A237,'movie-row'!$A$2:$Z$101,_xlfn.XMATCH(N$30,'movie-row'!$A$1:$Z$1),0)</f>
        <v>0</v>
      </c>
      <c r="O237" s="27" cm="1">
        <f t="array" ref="O237">VLOOKUP($A237,'movie-row'!$A$2:$Z$101,_xlfn.XMATCH(O$30,'movie-row'!$A$1:$Z$1),0)</f>
        <v>4.5</v>
      </c>
      <c r="P237" s="18" cm="1">
        <f t="array" ref="P237">VLOOKUP($A237,'movie-row'!$A$2:$Z$101,_xlfn.XMATCH(P$30,'movie-row'!$A$1:$Z$1),0)</f>
        <v>0</v>
      </c>
      <c r="Q237" s="18" cm="1">
        <f t="array" ref="Q237">VLOOKUP($A237,'movie-row'!$A$2:$Z$101,_xlfn.XMATCH(Q$30,'movie-row'!$A$1:$Z$1),0)</f>
        <v>4.5</v>
      </c>
      <c r="R237" s="18" cm="1">
        <f t="array" ref="R237">VLOOKUP($A237,'movie-row'!$A$2:$Z$101,_xlfn.XMATCH(R$30,'movie-row'!$A$1:$Z$1),0)</f>
        <v>0</v>
      </c>
      <c r="S237" s="18" cm="1">
        <f t="array" ref="S237">VLOOKUP($A237,'movie-row'!$A$2:$Z$101,_xlfn.XMATCH(S$30,'movie-row'!$A$1:$Z$1),0)</f>
        <v>0</v>
      </c>
      <c r="T237" s="18" cm="1">
        <f t="array" ref="T237">VLOOKUP($A237,'movie-row'!$A$2:$Z$101,_xlfn.XMATCH(T$30,'movie-row'!$A$1:$Z$1),0)</f>
        <v>0</v>
      </c>
      <c r="U237" s="18" cm="1">
        <f t="array" ref="U237">VLOOKUP($A237,'movie-row'!$A$2:$Z$101,_xlfn.XMATCH(U$30,'movie-row'!$A$1:$Z$1),0)</f>
        <v>0</v>
      </c>
      <c r="V237" s="18" cm="1">
        <f t="array" ref="V237">VLOOKUP($A237,'movie-row'!$A$2:$Z$101,_xlfn.XMATCH(V$30,'movie-row'!$A$1:$Z$1),0)</f>
        <v>0</v>
      </c>
      <c r="W237" s="18" cm="1">
        <f t="array" ref="W237">VLOOKUP($A237,'movie-row'!$A$2:$Z$101,_xlfn.XMATCH(W$30,'movie-row'!$A$1:$Z$1),0)</f>
        <v>4.5</v>
      </c>
      <c r="X237" s="18" cm="1">
        <f t="array" ref="X237">VLOOKUP($A237,'movie-row'!$A$2:$Z$101,_xlfn.XMATCH(X$30,'movie-row'!$A$1:$Z$1),0)</f>
        <v>4.5</v>
      </c>
      <c r="Y237" s="18" cm="1">
        <f t="array" ref="Y237">VLOOKUP($A237,'movie-row'!$A$2:$Z$101,_xlfn.XMATCH(Y$30,'movie-row'!$A$1:$Z$1),0)</f>
        <v>0</v>
      </c>
      <c r="Z237" s="18" cm="1">
        <f t="array" ref="Z237">VLOOKUP($A237,'movie-row'!$A$2:$Z$101,_xlfn.XMATCH(Z$30,'movie-row'!$A$1:$Z$1),0)</f>
        <v>4.5</v>
      </c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</row>
    <row r="238" spans="1:52">
      <c r="A238" s="1" t="str">
        <f t="shared" si="38"/>
        <v>424: Schindler's List (1993)</v>
      </c>
      <c r="B238" s="18" cm="1">
        <f t="array" ref="B238">VLOOKUP($A238,'movie-row'!$A$2:$Z$101,_xlfn.XMATCH(B$31,'movie-row'!$A$1:$Z$1),0)</f>
        <v>2.5</v>
      </c>
      <c r="C238" s="18" cm="1">
        <f t="array" ref="C238">VLOOKUP($A238,'movie-row'!$A$2:$Z$101,_xlfn.XMATCH(C$31,'movie-row'!$A$1:$Z$1),0)</f>
        <v>0</v>
      </c>
      <c r="D238" s="18" cm="1">
        <f t="array" ref="D238">VLOOKUP($A238,'movie-row'!$A$2:$Z$101,_xlfn.XMATCH(D$31,'movie-row'!$A$1:$Z$1),0)</f>
        <v>0</v>
      </c>
      <c r="E238" s="18" cm="1">
        <f t="array" ref="E238">VLOOKUP($A238,'movie-row'!$A$2:$Z$101,_xlfn.XMATCH(E$31,'movie-row'!$A$1:$Z$1),0)</f>
        <v>5</v>
      </c>
      <c r="F238" s="27" cm="1">
        <f t="array" ref="F238">VLOOKUP($A238,'movie-row'!$A$2:$Z$101,_xlfn.XMATCH(F$31,'movie-row'!$A$1:$Z$1),0)</f>
        <v>3.5</v>
      </c>
      <c r="G238" s="18" cm="1">
        <f t="array" ref="G238">VLOOKUP($A238,'movie-row'!$A$2:$Z$101,_xlfn.XMATCH(G$31,'movie-row'!$A$1:$Z$1),0)</f>
        <v>0</v>
      </c>
      <c r="H238" s="18" cm="1">
        <f t="array" ref="H238">VLOOKUP($A238,'movie-row'!$A$2:$Z$101,_xlfn.XMATCH(H$31,'movie-row'!$A$1:$Z$1),0)</f>
        <v>0</v>
      </c>
      <c r="I238" s="18" cm="1">
        <f t="array" ref="I238">VLOOKUP($A238,'movie-row'!$A$2:$Z$101,_xlfn.XMATCH(I$31,'movie-row'!$A$1:$Z$1),0)</f>
        <v>0</v>
      </c>
      <c r="J238" s="18" cm="1">
        <f t="array" ref="J238">VLOOKUP($A238,'movie-row'!$A$2:$Z$101,_xlfn.XMATCH(J$31,'movie-row'!$A$1:$Z$1),0)</f>
        <v>0</v>
      </c>
      <c r="K238" s="18" cm="1">
        <f t="array" ref="K238">VLOOKUP($A238,'movie-row'!$A$2:$Z$101,_xlfn.XMATCH(K$31,'movie-row'!$A$1:$Z$1),0)</f>
        <v>0</v>
      </c>
      <c r="L238" s="18" cm="1">
        <f t="array" ref="L238">VLOOKUP($A238,'movie-row'!$A$2:$Z$101,_xlfn.XMATCH(L$31,'movie-row'!$A$1:$Z$1),0)</f>
        <v>0</v>
      </c>
      <c r="M238" s="18" cm="1">
        <f t="array" ref="M238">VLOOKUP($A238,'movie-row'!$A$2:$Z$101,_xlfn.XMATCH(M$31,'movie-row'!$A$1:$Z$1),0)</f>
        <v>2.5</v>
      </c>
      <c r="N238" s="18" cm="1">
        <f t="array" ref="N238">VLOOKUP($A238,'movie-row'!$A$2:$Z$101,_xlfn.XMATCH(N$31,'movie-row'!$A$1:$Z$1),0)</f>
        <v>0</v>
      </c>
      <c r="O238" s="27" cm="1">
        <f t="array" ref="O238">VLOOKUP($A238,'movie-row'!$A$2:$Z$101,_xlfn.XMATCH(O$31,'movie-row'!$A$1:$Z$1),0)</f>
        <v>0</v>
      </c>
      <c r="P238" s="18" cm="1">
        <f t="array" ref="P238">VLOOKUP($A238,'movie-row'!$A$2:$Z$101,_xlfn.XMATCH(P$31,'movie-row'!$A$1:$Z$1),0)</f>
        <v>0</v>
      </c>
      <c r="Q238" s="18" cm="1">
        <f t="array" ref="Q238">VLOOKUP($A238,'movie-row'!$A$2:$Z$101,_xlfn.XMATCH(Q$31,'movie-row'!$A$1:$Z$1),0)</f>
        <v>5</v>
      </c>
      <c r="R238" s="18" cm="1">
        <f t="array" ref="R238">VLOOKUP($A238,'movie-row'!$A$2:$Z$101,_xlfn.XMATCH(R$31,'movie-row'!$A$1:$Z$1),0)</f>
        <v>0</v>
      </c>
      <c r="S238" s="18" cm="1">
        <f t="array" ref="S238">VLOOKUP($A238,'movie-row'!$A$2:$Z$101,_xlfn.XMATCH(S$31,'movie-row'!$A$1:$Z$1),0)</f>
        <v>4.5</v>
      </c>
      <c r="T238" s="18" cm="1">
        <f t="array" ref="T238">VLOOKUP($A238,'movie-row'!$A$2:$Z$101,_xlfn.XMATCH(T$31,'movie-row'!$A$1:$Z$1),0)</f>
        <v>0</v>
      </c>
      <c r="U238" s="18" cm="1">
        <f t="array" ref="U238">VLOOKUP($A238,'movie-row'!$A$2:$Z$101,_xlfn.XMATCH(U$31,'movie-row'!$A$1:$Z$1),0)</f>
        <v>0</v>
      </c>
      <c r="V238" s="18" cm="1">
        <f t="array" ref="V238">VLOOKUP($A238,'movie-row'!$A$2:$Z$101,_xlfn.XMATCH(V$31,'movie-row'!$A$1:$Z$1),0)</f>
        <v>0</v>
      </c>
      <c r="W238" s="18" cm="1">
        <f t="array" ref="W238">VLOOKUP($A238,'movie-row'!$A$2:$Z$101,_xlfn.XMATCH(W$31,'movie-row'!$A$1:$Z$1),0)</f>
        <v>5</v>
      </c>
      <c r="X238" s="18" cm="1">
        <f t="array" ref="X238">VLOOKUP($A238,'movie-row'!$A$2:$Z$101,_xlfn.XMATCH(X$31,'movie-row'!$A$1:$Z$1),0)</f>
        <v>0</v>
      </c>
      <c r="Y238" s="18" cm="1">
        <f t="array" ref="Y238">VLOOKUP($A238,'movie-row'!$A$2:$Z$101,_xlfn.XMATCH(Y$31,'movie-row'!$A$1:$Z$1),0)</f>
        <v>3.5</v>
      </c>
      <c r="Z238" s="18" cm="1">
        <f t="array" ref="Z238">VLOOKUP($A238,'movie-row'!$A$2:$Z$101,_xlfn.XMATCH(Z$31,'movie-row'!$A$1:$Z$1),0)</f>
        <v>0</v>
      </c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</row>
    <row r="239" spans="1:52">
      <c r="A239" s="1" t="str">
        <f t="shared" si="38"/>
        <v>424: Schindler's List (1993)</v>
      </c>
      <c r="B239" s="18" cm="1">
        <f t="array" ref="B239">VLOOKUP($A239,'movie-row'!$A$2:$Z$101,_xlfn.XMATCH(B$32,'movie-row'!$A$1:$Z$1),0)</f>
        <v>0</v>
      </c>
      <c r="C239" s="18" cm="1">
        <f t="array" ref="C239">VLOOKUP($A239,'movie-row'!$A$2:$Z$101,_xlfn.XMATCH(C$32,'movie-row'!$A$1:$Z$1),0)</f>
        <v>4</v>
      </c>
      <c r="D239" s="18" cm="1">
        <f t="array" ref="D239">VLOOKUP($A239,'movie-row'!$A$2:$Z$101,_xlfn.XMATCH(D$32,'movie-row'!$A$1:$Z$1),0)</f>
        <v>5</v>
      </c>
      <c r="E239" s="18" cm="1">
        <f t="array" ref="E239">VLOOKUP($A239,'movie-row'!$A$2:$Z$101,_xlfn.XMATCH(E$32,'movie-row'!$A$1:$Z$1),0)</f>
        <v>4.5</v>
      </c>
      <c r="F239" s="27" cm="1">
        <f t="array" ref="F239">VLOOKUP($A239,'movie-row'!$A$2:$Z$101,_xlfn.XMATCH(F$32,'movie-row'!$A$1:$Z$1),0)</f>
        <v>5</v>
      </c>
      <c r="G239" s="18" cm="1">
        <f t="array" ref="G239">VLOOKUP($A239,'movie-row'!$A$2:$Z$101,_xlfn.XMATCH(G$32,'movie-row'!$A$1:$Z$1),0)</f>
        <v>2.5</v>
      </c>
      <c r="H239" s="18" cm="1">
        <f t="array" ref="H239">VLOOKUP($A239,'movie-row'!$A$2:$Z$101,_xlfn.XMATCH(H$32,'movie-row'!$A$1:$Z$1),0)</f>
        <v>4</v>
      </c>
      <c r="I239" s="18" cm="1">
        <f t="array" ref="I239">VLOOKUP($A239,'movie-row'!$A$2:$Z$101,_xlfn.XMATCH(I$32,'movie-row'!$A$1:$Z$1),0)</f>
        <v>3</v>
      </c>
      <c r="J239" s="18" cm="1">
        <f t="array" ref="J239">VLOOKUP($A239,'movie-row'!$A$2:$Z$101,_xlfn.XMATCH(J$32,'movie-row'!$A$1:$Z$1),0)</f>
        <v>0</v>
      </c>
      <c r="K239" s="18" cm="1">
        <f t="array" ref="K239">VLOOKUP($A239,'movie-row'!$A$2:$Z$101,_xlfn.XMATCH(K$32,'movie-row'!$A$1:$Z$1),0)</f>
        <v>4.5</v>
      </c>
      <c r="L239" s="18" cm="1">
        <f t="array" ref="L239">VLOOKUP($A239,'movie-row'!$A$2:$Z$101,_xlfn.XMATCH(L$32,'movie-row'!$A$1:$Z$1),0)</f>
        <v>0</v>
      </c>
      <c r="M239" s="18" cm="1">
        <f t="array" ref="M239">VLOOKUP($A239,'movie-row'!$A$2:$Z$101,_xlfn.XMATCH(M$32,'movie-row'!$A$1:$Z$1),0)</f>
        <v>5</v>
      </c>
      <c r="N239" s="18" cm="1">
        <f t="array" ref="N239">VLOOKUP($A239,'movie-row'!$A$2:$Z$101,_xlfn.XMATCH(N$32,'movie-row'!$A$1:$Z$1),0)</f>
        <v>2.5</v>
      </c>
      <c r="O239" s="27" cm="1">
        <f t="array" ref="O239">VLOOKUP($A239,'movie-row'!$A$2:$Z$101,_xlfn.XMATCH(O$32,'movie-row'!$A$1:$Z$1),0)</f>
        <v>0</v>
      </c>
      <c r="P239" s="18" cm="1">
        <f t="array" ref="P239">VLOOKUP($A239,'movie-row'!$A$2:$Z$101,_xlfn.XMATCH(P$32,'movie-row'!$A$1:$Z$1),0)</f>
        <v>3.5</v>
      </c>
      <c r="Q239" s="18" cm="1">
        <f t="array" ref="Q239">VLOOKUP($A239,'movie-row'!$A$2:$Z$101,_xlfn.XMATCH(Q$32,'movie-row'!$A$1:$Z$1),0)</f>
        <v>4.5</v>
      </c>
      <c r="R239" s="18" cm="1">
        <f t="array" ref="R239">VLOOKUP($A239,'movie-row'!$A$2:$Z$101,_xlfn.XMATCH(R$32,'movie-row'!$A$1:$Z$1),0)</f>
        <v>0</v>
      </c>
      <c r="S239" s="18" cm="1">
        <f t="array" ref="S239">VLOOKUP($A239,'movie-row'!$A$2:$Z$101,_xlfn.XMATCH(S$32,'movie-row'!$A$1:$Z$1),0)</f>
        <v>0</v>
      </c>
      <c r="T239" s="18" cm="1">
        <f t="array" ref="T239">VLOOKUP($A239,'movie-row'!$A$2:$Z$101,_xlfn.XMATCH(T$32,'movie-row'!$A$1:$Z$1),0)</f>
        <v>4.5</v>
      </c>
      <c r="U239" s="18" cm="1">
        <f t="array" ref="U239">VLOOKUP($A239,'movie-row'!$A$2:$Z$101,_xlfn.XMATCH(U$32,'movie-row'!$A$1:$Z$1),0)</f>
        <v>4.5</v>
      </c>
      <c r="V239" s="18" cm="1">
        <f t="array" ref="V239">VLOOKUP($A239,'movie-row'!$A$2:$Z$101,_xlfn.XMATCH(V$32,'movie-row'!$A$1:$Z$1),0)</f>
        <v>5</v>
      </c>
      <c r="W239" s="18" cm="1">
        <f t="array" ref="W239">VLOOKUP($A239,'movie-row'!$A$2:$Z$101,_xlfn.XMATCH(W$32,'movie-row'!$A$1:$Z$1),0)</f>
        <v>4</v>
      </c>
      <c r="X239" s="18" cm="1">
        <f t="array" ref="X239">VLOOKUP($A239,'movie-row'!$A$2:$Z$101,_xlfn.XMATCH(X$32,'movie-row'!$A$1:$Z$1),0)</f>
        <v>2.5</v>
      </c>
      <c r="Y239" s="18" cm="1">
        <f t="array" ref="Y239">VLOOKUP($A239,'movie-row'!$A$2:$Z$101,_xlfn.XMATCH(Y$32,'movie-row'!$A$1:$Z$1),0)</f>
        <v>0</v>
      </c>
      <c r="Z239" s="18" cm="1">
        <f t="array" ref="Z239">VLOOKUP($A239,'movie-row'!$A$2:$Z$101,_xlfn.XMATCH(Z$32,'movie-row'!$A$1:$Z$1),0)</f>
        <v>2.5</v>
      </c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</row>
    <row r="240" spans="1:52">
      <c r="A240" s="1" t="str">
        <f t="shared" si="38"/>
        <v>424: Schindler's List (1993)</v>
      </c>
      <c r="B240" s="18" cm="1">
        <f t="array" ref="B240">VLOOKUP($A240,'movie-row'!$A$2:$Z$101,_xlfn.XMATCH(B$33,'movie-row'!$A$1:$Z$1),0)</f>
        <v>0</v>
      </c>
      <c r="C240" s="18" cm="1">
        <f t="array" ref="C240">VLOOKUP($A240,'movie-row'!$A$2:$Z$101,_xlfn.XMATCH(C$33,'movie-row'!$A$1:$Z$1),0)</f>
        <v>0</v>
      </c>
      <c r="D240" s="18" cm="1">
        <f t="array" ref="D240">VLOOKUP($A240,'movie-row'!$A$2:$Z$101,_xlfn.XMATCH(D$33,'movie-row'!$A$1:$Z$1),0)</f>
        <v>5</v>
      </c>
      <c r="E240" s="18" cm="1">
        <f t="array" ref="E240">VLOOKUP($A240,'movie-row'!$A$2:$Z$101,_xlfn.XMATCH(E$33,'movie-row'!$A$1:$Z$1),0)</f>
        <v>0</v>
      </c>
      <c r="F240" s="27" cm="1">
        <f t="array" ref="F240">VLOOKUP($A240,'movie-row'!$A$2:$Z$101,_xlfn.XMATCH(F$33,'movie-row'!$A$1:$Z$1),0)</f>
        <v>3</v>
      </c>
      <c r="G240" s="18" cm="1">
        <f t="array" ref="G240">VLOOKUP($A240,'movie-row'!$A$2:$Z$101,_xlfn.XMATCH(G$33,'movie-row'!$A$1:$Z$1),0)</f>
        <v>5</v>
      </c>
      <c r="H240" s="18" cm="1">
        <f t="array" ref="H240">VLOOKUP($A240,'movie-row'!$A$2:$Z$101,_xlfn.XMATCH(H$33,'movie-row'!$A$1:$Z$1),0)</f>
        <v>4.5</v>
      </c>
      <c r="I240" s="18" cm="1">
        <f t="array" ref="I240">VLOOKUP($A240,'movie-row'!$A$2:$Z$101,_xlfn.XMATCH(I$33,'movie-row'!$A$1:$Z$1),0)</f>
        <v>0</v>
      </c>
      <c r="J240" s="18" cm="1">
        <f t="array" ref="J240">VLOOKUP($A240,'movie-row'!$A$2:$Z$101,_xlfn.XMATCH(J$33,'movie-row'!$A$1:$Z$1),0)</f>
        <v>4.5</v>
      </c>
      <c r="K240" s="18" cm="1">
        <f t="array" ref="K240">VLOOKUP($A240,'movie-row'!$A$2:$Z$101,_xlfn.XMATCH(K$33,'movie-row'!$A$1:$Z$1),0)</f>
        <v>5</v>
      </c>
      <c r="L240" s="18" cm="1">
        <f t="array" ref="L240">VLOOKUP($A240,'movie-row'!$A$2:$Z$101,_xlfn.XMATCH(L$33,'movie-row'!$A$1:$Z$1),0)</f>
        <v>5</v>
      </c>
      <c r="M240" s="18" cm="1">
        <f t="array" ref="M240">VLOOKUP($A240,'movie-row'!$A$2:$Z$101,_xlfn.XMATCH(M$33,'movie-row'!$A$1:$Z$1),0)</f>
        <v>4</v>
      </c>
      <c r="N240" s="18" cm="1">
        <f t="array" ref="N240">VLOOKUP($A240,'movie-row'!$A$2:$Z$101,_xlfn.XMATCH(N$33,'movie-row'!$A$1:$Z$1),0)</f>
        <v>4.5</v>
      </c>
      <c r="O240" s="27" cm="1">
        <f t="array" ref="O240">VLOOKUP($A240,'movie-row'!$A$2:$Z$101,_xlfn.XMATCH(O$33,'movie-row'!$A$1:$Z$1),0)</f>
        <v>5</v>
      </c>
      <c r="P240" s="18" cm="1">
        <f t="array" ref="P240">VLOOKUP($A240,'movie-row'!$A$2:$Z$101,_xlfn.XMATCH(P$33,'movie-row'!$A$1:$Z$1),0)</f>
        <v>0</v>
      </c>
      <c r="Q240" s="18" cm="1">
        <f t="array" ref="Q240">VLOOKUP($A240,'movie-row'!$A$2:$Z$101,_xlfn.XMATCH(Q$33,'movie-row'!$A$1:$Z$1),0)</f>
        <v>0</v>
      </c>
      <c r="R240" s="18" cm="1">
        <f t="array" ref="R240">VLOOKUP($A240,'movie-row'!$A$2:$Z$101,_xlfn.XMATCH(R$33,'movie-row'!$A$1:$Z$1),0)</f>
        <v>3</v>
      </c>
      <c r="S240" s="18" cm="1">
        <f t="array" ref="S240">VLOOKUP($A240,'movie-row'!$A$2:$Z$101,_xlfn.XMATCH(S$33,'movie-row'!$A$1:$Z$1),0)</f>
        <v>2.5</v>
      </c>
      <c r="T240" s="18" cm="1">
        <f t="array" ref="T240">VLOOKUP($A240,'movie-row'!$A$2:$Z$101,_xlfn.XMATCH(T$33,'movie-row'!$A$1:$Z$1),0)</f>
        <v>3.5</v>
      </c>
      <c r="U240" s="18" cm="1">
        <f t="array" ref="U240">VLOOKUP($A240,'movie-row'!$A$2:$Z$101,_xlfn.XMATCH(U$33,'movie-row'!$A$1:$Z$1),0)</f>
        <v>4</v>
      </c>
      <c r="V240" s="18" cm="1">
        <f t="array" ref="V240">VLOOKUP($A240,'movie-row'!$A$2:$Z$101,_xlfn.XMATCH(V$33,'movie-row'!$A$1:$Z$1),0)</f>
        <v>4.5</v>
      </c>
      <c r="W240" s="18" cm="1">
        <f t="array" ref="W240">VLOOKUP($A240,'movie-row'!$A$2:$Z$101,_xlfn.XMATCH(W$33,'movie-row'!$A$1:$Z$1),0)</f>
        <v>4.5</v>
      </c>
      <c r="X240" s="18" cm="1">
        <f t="array" ref="X240">VLOOKUP($A240,'movie-row'!$A$2:$Z$101,_xlfn.XMATCH(X$33,'movie-row'!$A$1:$Z$1),0)</f>
        <v>0</v>
      </c>
      <c r="Y240" s="18" cm="1">
        <f t="array" ref="Y240">VLOOKUP($A240,'movie-row'!$A$2:$Z$101,_xlfn.XMATCH(Y$33,'movie-row'!$A$1:$Z$1),0)</f>
        <v>5</v>
      </c>
      <c r="Z240" s="18" cm="1">
        <f t="array" ref="Z240">VLOOKUP($A240,'movie-row'!$A$2:$Z$101,_xlfn.XMATCH(Z$33,'movie-row'!$A$1:$Z$1),0)</f>
        <v>0</v>
      </c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</row>
    <row r="241" spans="1:52">
      <c r="A241" s="21" t="s">
        <v>39</v>
      </c>
      <c r="B241" s="18" cm="1">
        <f t="array" ref="B241">VLOOKUP($A241,'movie-row'!$A$2:$Z$101,_xlfn.XMATCH(B$29,'movie-row'!$A$1:$Z$1),0)</f>
        <v>4.5</v>
      </c>
      <c r="C241" s="18" cm="1">
        <f t="array" ref="C241">VLOOKUP($A241,'movie-row'!$A$2:$Z$101,_xlfn.XMATCH(C$29,'movie-row'!$A$1:$Z$1),0)</f>
        <v>5</v>
      </c>
      <c r="D241" s="18" cm="1">
        <f t="array" ref="D241">VLOOKUP($A241,'movie-row'!$A$2:$Z$101,_xlfn.XMATCH(D$29,'movie-row'!$A$1:$Z$1),0)</f>
        <v>3.5</v>
      </c>
      <c r="E241" s="18" cm="1">
        <f t="array" ref="E241">VLOOKUP($A241,'movie-row'!$A$2:$Z$101,_xlfn.XMATCH(E$29,'movie-row'!$A$1:$Z$1),0)</f>
        <v>4</v>
      </c>
      <c r="F241" s="27" cm="1">
        <f t="array" ref="F241">VLOOKUP($A241,'movie-row'!$A$2:$Z$101,_xlfn.XMATCH(F$29,'movie-row'!$A$1:$Z$1),0)</f>
        <v>0</v>
      </c>
      <c r="G241" s="18" cm="1">
        <f t="array" ref="G241">VLOOKUP($A241,'movie-row'!$A$2:$Z$101,_xlfn.XMATCH(G$29,'movie-row'!$A$1:$Z$1),0)</f>
        <v>5</v>
      </c>
      <c r="H241" s="18" cm="1">
        <f t="array" ref="H241">VLOOKUP($A241,'movie-row'!$A$2:$Z$101,_xlfn.XMATCH(H$29,'movie-row'!$A$1:$Z$1),0)</f>
        <v>4</v>
      </c>
      <c r="I241" s="18" cm="1">
        <f t="array" ref="I241">VLOOKUP($A241,'movie-row'!$A$2:$Z$101,_xlfn.XMATCH(I$29,'movie-row'!$A$1:$Z$1),0)</f>
        <v>4</v>
      </c>
      <c r="J241" s="18" cm="1">
        <f t="array" ref="J241">VLOOKUP($A241,'movie-row'!$A$2:$Z$101,_xlfn.XMATCH(J$29,'movie-row'!$A$1:$Z$1),0)</f>
        <v>3.5</v>
      </c>
      <c r="K241" s="18" cm="1">
        <f t="array" ref="K241">VLOOKUP($A241,'movie-row'!$A$2:$Z$101,_xlfn.XMATCH(K$29,'movie-row'!$A$1:$Z$1),0)</f>
        <v>3</v>
      </c>
      <c r="L241" s="18" cm="1">
        <f t="array" ref="L241">VLOOKUP($A241,'movie-row'!$A$2:$Z$101,_xlfn.XMATCH(L$29,'movie-row'!$A$1:$Z$1),0)</f>
        <v>4.5</v>
      </c>
      <c r="M241" s="18" cm="1">
        <f t="array" ref="M241">VLOOKUP($A241,'movie-row'!$A$2:$Z$101,_xlfn.XMATCH(M$29,'movie-row'!$A$1:$Z$1),0)</f>
        <v>3</v>
      </c>
      <c r="N241" s="18" cm="1">
        <f t="array" ref="N241">VLOOKUP($A241,'movie-row'!$A$2:$Z$101,_xlfn.XMATCH(N$29,'movie-row'!$A$1:$Z$1),0)</f>
        <v>0</v>
      </c>
      <c r="O241" s="27" cm="1">
        <f t="array" ref="O241">VLOOKUP($A241,'movie-row'!$A$2:$Z$101,_xlfn.XMATCH(O$29,'movie-row'!$A$1:$Z$1),0)</f>
        <v>5</v>
      </c>
      <c r="P241" s="18" cm="1">
        <f t="array" ref="P241">VLOOKUP($A241,'movie-row'!$A$2:$Z$101,_xlfn.XMATCH(P$29,'movie-row'!$A$1:$Z$1),0)</f>
        <v>4.5</v>
      </c>
      <c r="Q241" s="18" cm="1">
        <f t="array" ref="Q241">VLOOKUP($A241,'movie-row'!$A$2:$Z$101,_xlfn.XMATCH(Q$29,'movie-row'!$A$1:$Z$1),0)</f>
        <v>3</v>
      </c>
      <c r="R241" s="18" cm="1">
        <f t="array" ref="R241">VLOOKUP($A241,'movie-row'!$A$2:$Z$101,_xlfn.XMATCH(R$29,'movie-row'!$A$1:$Z$1),0)</f>
        <v>4</v>
      </c>
      <c r="S241" s="18" cm="1">
        <f t="array" ref="S241">VLOOKUP($A241,'movie-row'!$A$2:$Z$101,_xlfn.XMATCH(S$29,'movie-row'!$A$1:$Z$1),0)</f>
        <v>3</v>
      </c>
      <c r="T241" s="18" cm="1">
        <f t="array" ref="T241">VLOOKUP($A241,'movie-row'!$A$2:$Z$101,_xlfn.XMATCH(T$29,'movie-row'!$A$1:$Z$1),0)</f>
        <v>4</v>
      </c>
      <c r="U241" s="18" cm="1">
        <f t="array" ref="U241">VLOOKUP($A241,'movie-row'!$A$2:$Z$101,_xlfn.XMATCH(U$29,'movie-row'!$A$1:$Z$1),0)</f>
        <v>3.5</v>
      </c>
      <c r="V241" s="18" cm="1">
        <f t="array" ref="V241">VLOOKUP($A241,'movie-row'!$A$2:$Z$101,_xlfn.XMATCH(V$29,'movie-row'!$A$1:$Z$1),0)</f>
        <v>0</v>
      </c>
      <c r="W241" s="18" cm="1">
        <f t="array" ref="W241">VLOOKUP($A241,'movie-row'!$A$2:$Z$101,_xlfn.XMATCH(W$29,'movie-row'!$A$1:$Z$1),0)</f>
        <v>3.5</v>
      </c>
      <c r="X241" s="18" cm="1">
        <f t="array" ref="X241">VLOOKUP($A241,'movie-row'!$A$2:$Z$101,_xlfn.XMATCH(X$29,'movie-row'!$A$1:$Z$1),0)</f>
        <v>5</v>
      </c>
      <c r="Y241" s="18" cm="1">
        <f t="array" ref="Y241">VLOOKUP($A241,'movie-row'!$A$2:$Z$101,_xlfn.XMATCH(Y$29,'movie-row'!$A$1:$Z$1),0)</f>
        <v>5</v>
      </c>
      <c r="Z241" s="18" cm="1">
        <f t="array" ref="Z241">VLOOKUP($A241,'movie-row'!$A$2:$Z$101,_xlfn.XMATCH(Z$29,'movie-row'!$A$1:$Z$1),0)</f>
        <v>5</v>
      </c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</row>
    <row r="242" spans="1:52">
      <c r="A242" s="1" t="str">
        <f t="shared" ref="A242:A245" si="39">A241</f>
        <v>453: A Beautiful Mind (2001)</v>
      </c>
      <c r="B242" s="18" cm="1">
        <f t="array" ref="B242">VLOOKUP($A242,'movie-row'!$A$2:$Z$101,_xlfn.XMATCH(B$30,'movie-row'!$A$1:$Z$1),0)</f>
        <v>4</v>
      </c>
      <c r="C242" s="18" cm="1">
        <f t="array" ref="C242">VLOOKUP($A242,'movie-row'!$A$2:$Z$101,_xlfn.XMATCH(C$30,'movie-row'!$A$1:$Z$1),0)</f>
        <v>3.5</v>
      </c>
      <c r="D242" s="18" cm="1">
        <f t="array" ref="D242">VLOOKUP($A242,'movie-row'!$A$2:$Z$101,_xlfn.XMATCH(D$30,'movie-row'!$A$1:$Z$1),0)</f>
        <v>0</v>
      </c>
      <c r="E242" s="18" cm="1">
        <f t="array" ref="E242">VLOOKUP($A242,'movie-row'!$A$2:$Z$101,_xlfn.XMATCH(E$30,'movie-row'!$A$1:$Z$1),0)</f>
        <v>5</v>
      </c>
      <c r="F242" s="27" cm="1">
        <f t="array" ref="F242">VLOOKUP($A242,'movie-row'!$A$2:$Z$101,_xlfn.XMATCH(F$30,'movie-row'!$A$1:$Z$1),0)</f>
        <v>3.5</v>
      </c>
      <c r="G242" s="18" cm="1">
        <f t="array" ref="G242">VLOOKUP($A242,'movie-row'!$A$2:$Z$101,_xlfn.XMATCH(G$30,'movie-row'!$A$1:$Z$1),0)</f>
        <v>4</v>
      </c>
      <c r="H242" s="18" cm="1">
        <f t="array" ref="H242">VLOOKUP($A242,'movie-row'!$A$2:$Z$101,_xlfn.XMATCH(H$30,'movie-row'!$A$1:$Z$1),0)</f>
        <v>3</v>
      </c>
      <c r="I242" s="18" cm="1">
        <f t="array" ref="I242">VLOOKUP($A242,'movie-row'!$A$2:$Z$101,_xlfn.XMATCH(I$30,'movie-row'!$A$1:$Z$1),0)</f>
        <v>5</v>
      </c>
      <c r="J242" s="18" cm="1">
        <f t="array" ref="J242">VLOOKUP($A242,'movie-row'!$A$2:$Z$101,_xlfn.XMATCH(J$30,'movie-row'!$A$1:$Z$1),0)</f>
        <v>5</v>
      </c>
      <c r="K242" s="18" cm="1">
        <f t="array" ref="K242">VLOOKUP($A242,'movie-row'!$A$2:$Z$101,_xlfn.XMATCH(K$30,'movie-row'!$A$1:$Z$1),0)</f>
        <v>4.5</v>
      </c>
      <c r="L242" s="18" cm="1">
        <f t="array" ref="L242">VLOOKUP($A242,'movie-row'!$A$2:$Z$101,_xlfn.XMATCH(L$30,'movie-row'!$A$1:$Z$1),0)</f>
        <v>4</v>
      </c>
      <c r="M242" s="18" cm="1">
        <f t="array" ref="M242">VLOOKUP($A242,'movie-row'!$A$2:$Z$101,_xlfn.XMATCH(M$30,'movie-row'!$A$1:$Z$1),0)</f>
        <v>3.5</v>
      </c>
      <c r="N242" s="18" cm="1">
        <f t="array" ref="N242">VLOOKUP($A242,'movie-row'!$A$2:$Z$101,_xlfn.XMATCH(N$30,'movie-row'!$A$1:$Z$1),0)</f>
        <v>3</v>
      </c>
      <c r="O242" s="27" cm="1">
        <f t="array" ref="O242">VLOOKUP($A242,'movie-row'!$A$2:$Z$101,_xlfn.XMATCH(O$30,'movie-row'!$A$1:$Z$1),0)</f>
        <v>4.5</v>
      </c>
      <c r="P242" s="18" cm="1">
        <f t="array" ref="P242">VLOOKUP($A242,'movie-row'!$A$2:$Z$101,_xlfn.XMATCH(P$30,'movie-row'!$A$1:$Z$1),0)</f>
        <v>5</v>
      </c>
      <c r="Q242" s="18" cm="1">
        <f t="array" ref="Q242">VLOOKUP($A242,'movie-row'!$A$2:$Z$101,_xlfn.XMATCH(Q$30,'movie-row'!$A$1:$Z$1),0)</f>
        <v>4.5</v>
      </c>
      <c r="R242" s="18" cm="1">
        <f t="array" ref="R242">VLOOKUP($A242,'movie-row'!$A$2:$Z$101,_xlfn.XMATCH(R$30,'movie-row'!$A$1:$Z$1),0)</f>
        <v>5</v>
      </c>
      <c r="S242" s="18" cm="1">
        <f t="array" ref="S242">VLOOKUP($A242,'movie-row'!$A$2:$Z$101,_xlfn.XMATCH(S$30,'movie-row'!$A$1:$Z$1),0)</f>
        <v>5</v>
      </c>
      <c r="T242" s="18" cm="1">
        <f t="array" ref="T242">VLOOKUP($A242,'movie-row'!$A$2:$Z$101,_xlfn.XMATCH(T$30,'movie-row'!$A$1:$Z$1),0)</f>
        <v>5</v>
      </c>
      <c r="U242" s="18" cm="1">
        <f t="array" ref="U242">VLOOKUP($A242,'movie-row'!$A$2:$Z$101,_xlfn.XMATCH(U$30,'movie-row'!$A$1:$Z$1),0)</f>
        <v>3</v>
      </c>
      <c r="V242" s="18" cm="1">
        <f t="array" ref="V242">VLOOKUP($A242,'movie-row'!$A$2:$Z$101,_xlfn.XMATCH(V$30,'movie-row'!$A$1:$Z$1),0)</f>
        <v>5</v>
      </c>
      <c r="W242" s="18" cm="1">
        <f t="array" ref="W242">VLOOKUP($A242,'movie-row'!$A$2:$Z$101,_xlfn.XMATCH(W$30,'movie-row'!$A$1:$Z$1),0)</f>
        <v>4</v>
      </c>
      <c r="X242" s="18" cm="1">
        <f t="array" ref="X242">VLOOKUP($A242,'movie-row'!$A$2:$Z$101,_xlfn.XMATCH(X$30,'movie-row'!$A$1:$Z$1),0)</f>
        <v>3.5</v>
      </c>
      <c r="Y242" s="18" cm="1">
        <f t="array" ref="Y242">VLOOKUP($A242,'movie-row'!$A$2:$Z$101,_xlfn.XMATCH(Y$30,'movie-row'!$A$1:$Z$1),0)</f>
        <v>5</v>
      </c>
      <c r="Z242" s="18" cm="1">
        <f t="array" ref="Z242">VLOOKUP($A242,'movie-row'!$A$2:$Z$101,_xlfn.XMATCH(Z$30,'movie-row'!$A$1:$Z$1),0)</f>
        <v>4.5</v>
      </c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</row>
    <row r="243" spans="1:52">
      <c r="A243" s="1" t="str">
        <f t="shared" si="39"/>
        <v>453: A Beautiful Mind (2001)</v>
      </c>
      <c r="B243" s="18" cm="1">
        <f t="array" ref="B243">VLOOKUP($A243,'movie-row'!$A$2:$Z$101,_xlfn.XMATCH(B$31,'movie-row'!$A$1:$Z$1),0)</f>
        <v>0</v>
      </c>
      <c r="C243" s="18" cm="1">
        <f t="array" ref="C243">VLOOKUP($A243,'movie-row'!$A$2:$Z$101,_xlfn.XMATCH(C$31,'movie-row'!$A$1:$Z$1),0)</f>
        <v>0</v>
      </c>
      <c r="D243" s="18" cm="1">
        <f t="array" ref="D243">VLOOKUP($A243,'movie-row'!$A$2:$Z$101,_xlfn.XMATCH(D$31,'movie-row'!$A$1:$Z$1),0)</f>
        <v>0</v>
      </c>
      <c r="E243" s="18" cm="1">
        <f t="array" ref="E243">VLOOKUP($A243,'movie-row'!$A$2:$Z$101,_xlfn.XMATCH(E$31,'movie-row'!$A$1:$Z$1),0)</f>
        <v>4.5</v>
      </c>
      <c r="F243" s="27" cm="1">
        <f t="array" ref="F243">VLOOKUP($A243,'movie-row'!$A$2:$Z$101,_xlfn.XMATCH(F$31,'movie-row'!$A$1:$Z$1),0)</f>
        <v>1</v>
      </c>
      <c r="G243" s="18" cm="1">
        <f t="array" ref="G243">VLOOKUP($A243,'movie-row'!$A$2:$Z$101,_xlfn.XMATCH(G$31,'movie-row'!$A$1:$Z$1),0)</f>
        <v>5</v>
      </c>
      <c r="H243" s="18" cm="1">
        <f t="array" ref="H243">VLOOKUP($A243,'movie-row'!$A$2:$Z$101,_xlfn.XMATCH(H$31,'movie-row'!$A$1:$Z$1),0)</f>
        <v>4.5</v>
      </c>
      <c r="I243" s="18" cm="1">
        <f t="array" ref="I243">VLOOKUP($A243,'movie-row'!$A$2:$Z$101,_xlfn.XMATCH(I$31,'movie-row'!$A$1:$Z$1),0)</f>
        <v>3</v>
      </c>
      <c r="J243" s="18" cm="1">
        <f t="array" ref="J243">VLOOKUP($A243,'movie-row'!$A$2:$Z$101,_xlfn.XMATCH(J$31,'movie-row'!$A$1:$Z$1),0)</f>
        <v>0</v>
      </c>
      <c r="K243" s="18" cm="1">
        <f t="array" ref="K243">VLOOKUP($A243,'movie-row'!$A$2:$Z$101,_xlfn.XMATCH(K$31,'movie-row'!$A$1:$Z$1),0)</f>
        <v>5</v>
      </c>
      <c r="L243" s="18" cm="1">
        <f t="array" ref="L243">VLOOKUP($A243,'movie-row'!$A$2:$Z$101,_xlfn.XMATCH(L$31,'movie-row'!$A$1:$Z$1),0)</f>
        <v>5</v>
      </c>
      <c r="M243" s="18" cm="1">
        <f t="array" ref="M243">VLOOKUP($A243,'movie-row'!$A$2:$Z$101,_xlfn.XMATCH(M$31,'movie-row'!$A$1:$Z$1),0)</f>
        <v>4</v>
      </c>
      <c r="N243" s="18" cm="1">
        <f t="array" ref="N243">VLOOKUP($A243,'movie-row'!$A$2:$Z$101,_xlfn.XMATCH(N$31,'movie-row'!$A$1:$Z$1),0)</f>
        <v>5</v>
      </c>
      <c r="O243" s="27" cm="1">
        <f t="array" ref="O243">VLOOKUP($A243,'movie-row'!$A$2:$Z$101,_xlfn.XMATCH(O$31,'movie-row'!$A$1:$Z$1),0)</f>
        <v>0</v>
      </c>
      <c r="P243" s="18" cm="1">
        <f t="array" ref="P243">VLOOKUP($A243,'movie-row'!$A$2:$Z$101,_xlfn.XMATCH(P$31,'movie-row'!$A$1:$Z$1),0)</f>
        <v>5</v>
      </c>
      <c r="Q243" s="18" cm="1">
        <f t="array" ref="Q243">VLOOKUP($A243,'movie-row'!$A$2:$Z$101,_xlfn.XMATCH(Q$31,'movie-row'!$A$1:$Z$1),0)</f>
        <v>4</v>
      </c>
      <c r="R243" s="18" cm="1">
        <f t="array" ref="R243">VLOOKUP($A243,'movie-row'!$A$2:$Z$101,_xlfn.XMATCH(R$31,'movie-row'!$A$1:$Z$1),0)</f>
        <v>5</v>
      </c>
      <c r="S243" s="18" cm="1">
        <f t="array" ref="S243">VLOOKUP($A243,'movie-row'!$A$2:$Z$101,_xlfn.XMATCH(S$31,'movie-row'!$A$1:$Z$1),0)</f>
        <v>4.5</v>
      </c>
      <c r="T243" s="18" cm="1">
        <f t="array" ref="T243">VLOOKUP($A243,'movie-row'!$A$2:$Z$101,_xlfn.XMATCH(T$31,'movie-row'!$A$1:$Z$1),0)</f>
        <v>5</v>
      </c>
      <c r="U243" s="18" cm="1">
        <f t="array" ref="U243">VLOOKUP($A243,'movie-row'!$A$2:$Z$101,_xlfn.XMATCH(U$31,'movie-row'!$A$1:$Z$1),0)</f>
        <v>4.5</v>
      </c>
      <c r="V243" s="18" cm="1">
        <f t="array" ref="V243">VLOOKUP($A243,'movie-row'!$A$2:$Z$101,_xlfn.XMATCH(V$31,'movie-row'!$A$1:$Z$1),0)</f>
        <v>4</v>
      </c>
      <c r="W243" s="18" cm="1">
        <f t="array" ref="W243">VLOOKUP($A243,'movie-row'!$A$2:$Z$101,_xlfn.XMATCH(W$31,'movie-row'!$A$1:$Z$1),0)</f>
        <v>5</v>
      </c>
      <c r="X243" s="18" cm="1">
        <f t="array" ref="X243">VLOOKUP($A243,'movie-row'!$A$2:$Z$101,_xlfn.XMATCH(X$31,'movie-row'!$A$1:$Z$1),0)</f>
        <v>4</v>
      </c>
      <c r="Y243" s="18" cm="1">
        <f t="array" ref="Y243">VLOOKUP($A243,'movie-row'!$A$2:$Z$101,_xlfn.XMATCH(Y$31,'movie-row'!$A$1:$Z$1),0)</f>
        <v>1</v>
      </c>
      <c r="Z243" s="18" cm="1">
        <f t="array" ref="Z243">VLOOKUP($A243,'movie-row'!$A$2:$Z$101,_xlfn.XMATCH(Z$31,'movie-row'!$A$1:$Z$1),0)</f>
        <v>3</v>
      </c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</row>
    <row r="244" spans="1:52">
      <c r="A244" s="1" t="str">
        <f t="shared" si="39"/>
        <v>453: A Beautiful Mind (2001)</v>
      </c>
      <c r="B244" s="18" cm="1">
        <f t="array" ref="B244">VLOOKUP($A244,'movie-row'!$A$2:$Z$101,_xlfn.XMATCH(B$32,'movie-row'!$A$1:$Z$1),0)</f>
        <v>0</v>
      </c>
      <c r="C244" s="18" cm="1">
        <f t="array" ref="C244">VLOOKUP($A244,'movie-row'!$A$2:$Z$101,_xlfn.XMATCH(C$32,'movie-row'!$A$1:$Z$1),0)</f>
        <v>4</v>
      </c>
      <c r="D244" s="18" cm="1">
        <f t="array" ref="D244">VLOOKUP($A244,'movie-row'!$A$2:$Z$101,_xlfn.XMATCH(D$32,'movie-row'!$A$1:$Z$1),0)</f>
        <v>3.5</v>
      </c>
      <c r="E244" s="18" cm="1">
        <f t="array" ref="E244">VLOOKUP($A244,'movie-row'!$A$2:$Z$101,_xlfn.XMATCH(E$32,'movie-row'!$A$1:$Z$1),0)</f>
        <v>5</v>
      </c>
      <c r="F244" s="27" cm="1">
        <f t="array" ref="F244">VLOOKUP($A244,'movie-row'!$A$2:$Z$101,_xlfn.XMATCH(F$32,'movie-row'!$A$1:$Z$1),0)</f>
        <v>4.5</v>
      </c>
      <c r="G244" s="18" cm="1">
        <f t="array" ref="G244">VLOOKUP($A244,'movie-row'!$A$2:$Z$101,_xlfn.XMATCH(G$32,'movie-row'!$A$1:$Z$1),0)</f>
        <v>0</v>
      </c>
      <c r="H244" s="18" cm="1">
        <f t="array" ref="H244">VLOOKUP($A244,'movie-row'!$A$2:$Z$101,_xlfn.XMATCH(H$32,'movie-row'!$A$1:$Z$1),0)</f>
        <v>4</v>
      </c>
      <c r="I244" s="18" cm="1">
        <f t="array" ref="I244">VLOOKUP($A244,'movie-row'!$A$2:$Z$101,_xlfn.XMATCH(I$32,'movie-row'!$A$1:$Z$1),0)</f>
        <v>4</v>
      </c>
      <c r="J244" s="18" cm="1">
        <f t="array" ref="J244">VLOOKUP($A244,'movie-row'!$A$2:$Z$101,_xlfn.XMATCH(J$32,'movie-row'!$A$1:$Z$1),0)</f>
        <v>5</v>
      </c>
      <c r="K244" s="18" cm="1">
        <f t="array" ref="K244">VLOOKUP($A244,'movie-row'!$A$2:$Z$101,_xlfn.XMATCH(K$32,'movie-row'!$A$1:$Z$1),0)</f>
        <v>4</v>
      </c>
      <c r="L244" s="18" cm="1">
        <f t="array" ref="L244">VLOOKUP($A244,'movie-row'!$A$2:$Z$101,_xlfn.XMATCH(L$32,'movie-row'!$A$1:$Z$1),0)</f>
        <v>5</v>
      </c>
      <c r="M244" s="18" cm="1">
        <f t="array" ref="M244">VLOOKUP($A244,'movie-row'!$A$2:$Z$101,_xlfn.XMATCH(M$32,'movie-row'!$A$1:$Z$1),0)</f>
        <v>5</v>
      </c>
      <c r="N244" s="18" cm="1">
        <f t="array" ref="N244">VLOOKUP($A244,'movie-row'!$A$2:$Z$101,_xlfn.XMATCH(N$32,'movie-row'!$A$1:$Z$1),0)</f>
        <v>4</v>
      </c>
      <c r="O244" s="27" cm="1">
        <f t="array" ref="O244">VLOOKUP($A244,'movie-row'!$A$2:$Z$101,_xlfn.XMATCH(O$32,'movie-row'!$A$1:$Z$1),0)</f>
        <v>4.5</v>
      </c>
      <c r="P244" s="18" cm="1">
        <f t="array" ref="P244">VLOOKUP($A244,'movie-row'!$A$2:$Z$101,_xlfn.XMATCH(P$32,'movie-row'!$A$1:$Z$1),0)</f>
        <v>1</v>
      </c>
      <c r="Q244" s="18" cm="1">
        <f t="array" ref="Q244">VLOOKUP($A244,'movie-row'!$A$2:$Z$101,_xlfn.XMATCH(Q$32,'movie-row'!$A$1:$Z$1),0)</f>
        <v>3.5</v>
      </c>
      <c r="R244" s="18" cm="1">
        <f t="array" ref="R244">VLOOKUP($A244,'movie-row'!$A$2:$Z$101,_xlfn.XMATCH(R$32,'movie-row'!$A$1:$Z$1),0)</f>
        <v>0</v>
      </c>
      <c r="S244" s="18" cm="1">
        <f t="array" ref="S244">VLOOKUP($A244,'movie-row'!$A$2:$Z$101,_xlfn.XMATCH(S$32,'movie-row'!$A$1:$Z$1),0)</f>
        <v>5</v>
      </c>
      <c r="T244" s="18" cm="1">
        <f t="array" ref="T244">VLOOKUP($A244,'movie-row'!$A$2:$Z$101,_xlfn.XMATCH(T$32,'movie-row'!$A$1:$Z$1),0)</f>
        <v>3.5</v>
      </c>
      <c r="U244" s="18" cm="1">
        <f t="array" ref="U244">VLOOKUP($A244,'movie-row'!$A$2:$Z$101,_xlfn.XMATCH(U$32,'movie-row'!$A$1:$Z$1),0)</f>
        <v>4.5</v>
      </c>
      <c r="V244" s="18" cm="1">
        <f t="array" ref="V244">VLOOKUP($A244,'movie-row'!$A$2:$Z$101,_xlfn.XMATCH(V$32,'movie-row'!$A$1:$Z$1),0)</f>
        <v>4.5</v>
      </c>
      <c r="W244" s="18" cm="1">
        <f t="array" ref="W244">VLOOKUP($A244,'movie-row'!$A$2:$Z$101,_xlfn.XMATCH(W$32,'movie-row'!$A$1:$Z$1),0)</f>
        <v>4</v>
      </c>
      <c r="X244" s="18" cm="1">
        <f t="array" ref="X244">VLOOKUP($A244,'movie-row'!$A$2:$Z$101,_xlfn.XMATCH(X$32,'movie-row'!$A$1:$Z$1),0)</f>
        <v>0</v>
      </c>
      <c r="Y244" s="18" cm="1">
        <f t="array" ref="Y244">VLOOKUP($A244,'movie-row'!$A$2:$Z$101,_xlfn.XMATCH(Y$32,'movie-row'!$A$1:$Z$1),0)</f>
        <v>3</v>
      </c>
      <c r="Z244" s="18" cm="1">
        <f t="array" ref="Z244">VLOOKUP($A244,'movie-row'!$A$2:$Z$101,_xlfn.XMATCH(Z$32,'movie-row'!$A$1:$Z$1),0)</f>
        <v>0</v>
      </c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</row>
    <row r="245" spans="1:52">
      <c r="A245" s="1" t="str">
        <f t="shared" si="39"/>
        <v>453: A Beautiful Mind (2001)</v>
      </c>
      <c r="B245" s="18" cm="1">
        <f t="array" ref="B245">VLOOKUP($A245,'movie-row'!$A$2:$Z$101,_xlfn.XMATCH(B$33,'movie-row'!$A$1:$Z$1),0)</f>
        <v>5</v>
      </c>
      <c r="C245" s="18" cm="1">
        <f t="array" ref="C245">VLOOKUP($A245,'movie-row'!$A$2:$Z$101,_xlfn.XMATCH(C$33,'movie-row'!$A$1:$Z$1),0)</f>
        <v>5</v>
      </c>
      <c r="D245" s="18" cm="1">
        <f t="array" ref="D245">VLOOKUP($A245,'movie-row'!$A$2:$Z$101,_xlfn.XMATCH(D$33,'movie-row'!$A$1:$Z$1),0)</f>
        <v>4</v>
      </c>
      <c r="E245" s="18" cm="1">
        <f t="array" ref="E245">VLOOKUP($A245,'movie-row'!$A$2:$Z$101,_xlfn.XMATCH(E$33,'movie-row'!$A$1:$Z$1),0)</f>
        <v>4.5</v>
      </c>
      <c r="F245" s="27" cm="1">
        <f t="array" ref="F245">VLOOKUP($A245,'movie-row'!$A$2:$Z$101,_xlfn.XMATCH(F$33,'movie-row'!$A$1:$Z$1),0)</f>
        <v>4</v>
      </c>
      <c r="G245" s="18" cm="1">
        <f t="array" ref="G245">VLOOKUP($A245,'movie-row'!$A$2:$Z$101,_xlfn.XMATCH(G$33,'movie-row'!$A$1:$Z$1),0)</f>
        <v>4</v>
      </c>
      <c r="H245" s="18" cm="1">
        <f t="array" ref="H245">VLOOKUP($A245,'movie-row'!$A$2:$Z$101,_xlfn.XMATCH(H$33,'movie-row'!$A$1:$Z$1),0)</f>
        <v>3.5</v>
      </c>
      <c r="I245" s="18" cm="1">
        <f t="array" ref="I245">VLOOKUP($A245,'movie-row'!$A$2:$Z$101,_xlfn.XMATCH(I$33,'movie-row'!$A$1:$Z$1),0)</f>
        <v>4</v>
      </c>
      <c r="J245" s="18" cm="1">
        <f t="array" ref="J245">VLOOKUP($A245,'movie-row'!$A$2:$Z$101,_xlfn.XMATCH(J$33,'movie-row'!$A$1:$Z$1),0)</f>
        <v>4.5</v>
      </c>
      <c r="K245" s="18" cm="1">
        <f t="array" ref="K245">VLOOKUP($A245,'movie-row'!$A$2:$Z$101,_xlfn.XMATCH(K$33,'movie-row'!$A$1:$Z$1),0)</f>
        <v>4</v>
      </c>
      <c r="L245" s="18" cm="1">
        <f t="array" ref="L245">VLOOKUP($A245,'movie-row'!$A$2:$Z$101,_xlfn.XMATCH(L$33,'movie-row'!$A$1:$Z$1),0)</f>
        <v>4</v>
      </c>
      <c r="M245" s="18" cm="1">
        <f t="array" ref="M245">VLOOKUP($A245,'movie-row'!$A$2:$Z$101,_xlfn.XMATCH(M$33,'movie-row'!$A$1:$Z$1),0)</f>
        <v>4</v>
      </c>
      <c r="N245" s="18" cm="1">
        <f t="array" ref="N245">VLOOKUP($A245,'movie-row'!$A$2:$Z$101,_xlfn.XMATCH(N$33,'movie-row'!$A$1:$Z$1),0)</f>
        <v>3.5</v>
      </c>
      <c r="O245" s="27" cm="1">
        <f t="array" ref="O245">VLOOKUP($A245,'movie-row'!$A$2:$Z$101,_xlfn.XMATCH(O$33,'movie-row'!$A$1:$Z$1),0)</f>
        <v>4</v>
      </c>
      <c r="P245" s="18" cm="1">
        <f t="array" ref="P245">VLOOKUP($A245,'movie-row'!$A$2:$Z$101,_xlfn.XMATCH(P$33,'movie-row'!$A$1:$Z$1),0)</f>
        <v>3</v>
      </c>
      <c r="Q245" s="18" cm="1">
        <f t="array" ref="Q245">VLOOKUP($A245,'movie-row'!$A$2:$Z$101,_xlfn.XMATCH(Q$33,'movie-row'!$A$1:$Z$1),0)</f>
        <v>5</v>
      </c>
      <c r="R245" s="18" cm="1">
        <f t="array" ref="R245">VLOOKUP($A245,'movie-row'!$A$2:$Z$101,_xlfn.XMATCH(R$33,'movie-row'!$A$1:$Z$1),0)</f>
        <v>4</v>
      </c>
      <c r="S245" s="18" cm="1">
        <f t="array" ref="S245">VLOOKUP($A245,'movie-row'!$A$2:$Z$101,_xlfn.XMATCH(S$33,'movie-row'!$A$1:$Z$1),0)</f>
        <v>4</v>
      </c>
      <c r="T245" s="18" cm="1">
        <f t="array" ref="T245">VLOOKUP($A245,'movie-row'!$A$2:$Z$101,_xlfn.XMATCH(T$33,'movie-row'!$A$1:$Z$1),0)</f>
        <v>1</v>
      </c>
      <c r="U245" s="18" cm="1">
        <f t="array" ref="U245">VLOOKUP($A245,'movie-row'!$A$2:$Z$101,_xlfn.XMATCH(U$33,'movie-row'!$A$1:$Z$1),0)</f>
        <v>4</v>
      </c>
      <c r="V245" s="18" cm="1">
        <f t="array" ref="V245">VLOOKUP($A245,'movie-row'!$A$2:$Z$101,_xlfn.XMATCH(V$33,'movie-row'!$A$1:$Z$1),0)</f>
        <v>3.5</v>
      </c>
      <c r="W245" s="18" cm="1">
        <f t="array" ref="W245">VLOOKUP($A245,'movie-row'!$A$2:$Z$101,_xlfn.XMATCH(W$33,'movie-row'!$A$1:$Z$1),0)</f>
        <v>4.5</v>
      </c>
      <c r="X245" s="18" cm="1">
        <f t="array" ref="X245">VLOOKUP($A245,'movie-row'!$A$2:$Z$101,_xlfn.XMATCH(X$33,'movie-row'!$A$1:$Z$1),0)</f>
        <v>0</v>
      </c>
      <c r="Y245" s="18" cm="1">
        <f t="array" ref="Y245">VLOOKUP($A245,'movie-row'!$A$2:$Z$101,_xlfn.XMATCH(Y$33,'movie-row'!$A$1:$Z$1),0)</f>
        <v>3.5</v>
      </c>
      <c r="Z245" s="18" cm="1">
        <f t="array" ref="Z245">VLOOKUP($A245,'movie-row'!$A$2:$Z$101,_xlfn.XMATCH(Z$33,'movie-row'!$A$1:$Z$1),0)</f>
        <v>0</v>
      </c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</row>
    <row r="246" spans="1:52">
      <c r="A246" s="21" t="s">
        <v>40</v>
      </c>
      <c r="B246" s="18" cm="1">
        <f t="array" ref="B246">VLOOKUP($A246,'movie-row'!$A$2:$Z$101,_xlfn.XMATCH(B$29,'movie-row'!$A$1:$Z$1),0)</f>
        <v>0</v>
      </c>
      <c r="C246" s="18" cm="1">
        <f t="array" ref="C246">VLOOKUP($A246,'movie-row'!$A$2:$Z$101,_xlfn.XMATCH(C$29,'movie-row'!$A$1:$Z$1),0)</f>
        <v>0</v>
      </c>
      <c r="D246" s="18" cm="1">
        <f t="array" ref="D246">VLOOKUP($A246,'movie-row'!$A$2:$Z$101,_xlfn.XMATCH(D$29,'movie-row'!$A$1:$Z$1),0)</f>
        <v>0</v>
      </c>
      <c r="E246" s="18" cm="1">
        <f t="array" ref="E246">VLOOKUP($A246,'movie-row'!$A$2:$Z$101,_xlfn.XMATCH(E$29,'movie-row'!$A$1:$Z$1),0)</f>
        <v>0</v>
      </c>
      <c r="F246" s="27" cm="1">
        <f t="array" ref="F246">VLOOKUP($A246,'movie-row'!$A$2:$Z$101,_xlfn.XMATCH(F$29,'movie-row'!$A$1:$Z$1),0)</f>
        <v>0</v>
      </c>
      <c r="G246" s="18" cm="1">
        <f t="array" ref="G246">VLOOKUP($A246,'movie-row'!$A$2:$Z$101,_xlfn.XMATCH(G$29,'movie-row'!$A$1:$Z$1),0)</f>
        <v>0</v>
      </c>
      <c r="H246" s="18" cm="1">
        <f t="array" ref="H246">VLOOKUP($A246,'movie-row'!$A$2:$Z$101,_xlfn.XMATCH(H$29,'movie-row'!$A$1:$Z$1),0)</f>
        <v>0</v>
      </c>
      <c r="I246" s="18" cm="1">
        <f t="array" ref="I246">VLOOKUP($A246,'movie-row'!$A$2:$Z$101,_xlfn.XMATCH(I$29,'movie-row'!$A$1:$Z$1),0)</f>
        <v>0</v>
      </c>
      <c r="J246" s="18" cm="1">
        <f t="array" ref="J246">VLOOKUP($A246,'movie-row'!$A$2:$Z$101,_xlfn.XMATCH(J$29,'movie-row'!$A$1:$Z$1),0)</f>
        <v>4.5</v>
      </c>
      <c r="K246" s="18" cm="1">
        <f t="array" ref="K246">VLOOKUP($A246,'movie-row'!$A$2:$Z$101,_xlfn.XMATCH(K$29,'movie-row'!$A$1:$Z$1),0)</f>
        <v>3</v>
      </c>
      <c r="L246" s="18" cm="1">
        <f t="array" ref="L246">VLOOKUP($A246,'movie-row'!$A$2:$Z$101,_xlfn.XMATCH(L$29,'movie-row'!$A$1:$Z$1),0)</f>
        <v>1.5</v>
      </c>
      <c r="M246" s="18" cm="1">
        <f t="array" ref="M246">VLOOKUP($A246,'movie-row'!$A$2:$Z$101,_xlfn.XMATCH(M$29,'movie-row'!$A$1:$Z$1),0)</f>
        <v>3</v>
      </c>
      <c r="N246" s="18" cm="1">
        <f t="array" ref="N246">VLOOKUP($A246,'movie-row'!$A$2:$Z$101,_xlfn.XMATCH(N$29,'movie-row'!$A$1:$Z$1),0)</f>
        <v>0</v>
      </c>
      <c r="O246" s="27" cm="1">
        <f t="array" ref="O246">VLOOKUP($A246,'movie-row'!$A$2:$Z$101,_xlfn.XMATCH(O$29,'movie-row'!$A$1:$Z$1),0)</f>
        <v>0</v>
      </c>
      <c r="P246" s="18" cm="1">
        <f t="array" ref="P246">VLOOKUP($A246,'movie-row'!$A$2:$Z$101,_xlfn.XMATCH(P$29,'movie-row'!$A$1:$Z$1),0)</f>
        <v>2.5</v>
      </c>
      <c r="Q246" s="18" cm="1">
        <f t="array" ref="Q246">VLOOKUP($A246,'movie-row'!$A$2:$Z$101,_xlfn.XMATCH(Q$29,'movie-row'!$A$1:$Z$1),0)</f>
        <v>3</v>
      </c>
      <c r="R246" s="18" cm="1">
        <f t="array" ref="R246">VLOOKUP($A246,'movie-row'!$A$2:$Z$101,_xlfn.XMATCH(R$29,'movie-row'!$A$1:$Z$1),0)</f>
        <v>0</v>
      </c>
      <c r="S246" s="18" cm="1">
        <f t="array" ref="S246">VLOOKUP($A246,'movie-row'!$A$2:$Z$101,_xlfn.XMATCH(S$29,'movie-row'!$A$1:$Z$1),0)</f>
        <v>3.5</v>
      </c>
      <c r="T246" s="18" cm="1">
        <f t="array" ref="T246">VLOOKUP($A246,'movie-row'!$A$2:$Z$101,_xlfn.XMATCH(T$29,'movie-row'!$A$1:$Z$1),0)</f>
        <v>0</v>
      </c>
      <c r="U246" s="18" cm="1">
        <f t="array" ref="U246">VLOOKUP($A246,'movie-row'!$A$2:$Z$101,_xlfn.XMATCH(U$29,'movie-row'!$A$1:$Z$1),0)</f>
        <v>0</v>
      </c>
      <c r="V246" s="18" cm="1">
        <f t="array" ref="V246">VLOOKUP($A246,'movie-row'!$A$2:$Z$101,_xlfn.XMATCH(V$29,'movie-row'!$A$1:$Z$1),0)</f>
        <v>0</v>
      </c>
      <c r="W246" s="18" cm="1">
        <f t="array" ref="W246">VLOOKUP($A246,'movie-row'!$A$2:$Z$101,_xlfn.XMATCH(W$29,'movie-row'!$A$1:$Z$1),0)</f>
        <v>4.5</v>
      </c>
      <c r="X246" s="18" cm="1">
        <f t="array" ref="X246">VLOOKUP($A246,'movie-row'!$A$2:$Z$101,_xlfn.XMATCH(X$29,'movie-row'!$A$1:$Z$1),0)</f>
        <v>0</v>
      </c>
      <c r="Y246" s="18" cm="1">
        <f t="array" ref="Y246">VLOOKUP($A246,'movie-row'!$A$2:$Z$101,_xlfn.XMATCH(Y$29,'movie-row'!$A$1:$Z$1),0)</f>
        <v>0</v>
      </c>
      <c r="Z246" s="18" cm="1">
        <f t="array" ref="Z246">VLOOKUP($A246,'movie-row'!$A$2:$Z$101,_xlfn.XMATCH(Z$29,'movie-row'!$A$1:$Z$1),0)</f>
        <v>0</v>
      </c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</row>
    <row r="247" spans="1:52">
      <c r="A247" s="1" t="str">
        <f t="shared" ref="A247:A250" si="40">A246</f>
        <v>462: Erin Brockovich (2000)</v>
      </c>
      <c r="B247" s="18" cm="1">
        <f t="array" ref="B247">VLOOKUP($A247,'movie-row'!$A$2:$Z$101,_xlfn.XMATCH(B$30,'movie-row'!$A$1:$Z$1),0)</f>
        <v>0</v>
      </c>
      <c r="C247" s="18" cm="1">
        <f t="array" ref="C247">VLOOKUP($A247,'movie-row'!$A$2:$Z$101,_xlfn.XMATCH(C$30,'movie-row'!$A$1:$Z$1),0)</f>
        <v>4.5</v>
      </c>
      <c r="D247" s="18" cm="1">
        <f t="array" ref="D247">VLOOKUP($A247,'movie-row'!$A$2:$Z$101,_xlfn.XMATCH(D$30,'movie-row'!$A$1:$Z$1),0)</f>
        <v>0</v>
      </c>
      <c r="E247" s="18" cm="1">
        <f t="array" ref="E247">VLOOKUP($A247,'movie-row'!$A$2:$Z$101,_xlfn.XMATCH(E$30,'movie-row'!$A$1:$Z$1),0)</f>
        <v>0</v>
      </c>
      <c r="F247" s="27" cm="1">
        <f t="array" ref="F247">VLOOKUP($A247,'movie-row'!$A$2:$Z$101,_xlfn.XMATCH(F$30,'movie-row'!$A$1:$Z$1),0)</f>
        <v>0</v>
      </c>
      <c r="G247" s="18" cm="1">
        <f t="array" ref="G247">VLOOKUP($A247,'movie-row'!$A$2:$Z$101,_xlfn.XMATCH(G$30,'movie-row'!$A$1:$Z$1),0)</f>
        <v>0</v>
      </c>
      <c r="H247" s="18" cm="1">
        <f t="array" ref="H247">VLOOKUP($A247,'movie-row'!$A$2:$Z$101,_xlfn.XMATCH(H$30,'movie-row'!$A$1:$Z$1),0)</f>
        <v>3.5</v>
      </c>
      <c r="I247" s="18" cm="1">
        <f t="array" ref="I247">VLOOKUP($A247,'movie-row'!$A$2:$Z$101,_xlfn.XMATCH(I$30,'movie-row'!$A$1:$Z$1),0)</f>
        <v>3</v>
      </c>
      <c r="J247" s="18" cm="1">
        <f t="array" ref="J247">VLOOKUP($A247,'movie-row'!$A$2:$Z$101,_xlfn.XMATCH(J$30,'movie-row'!$A$1:$Z$1),0)</f>
        <v>0</v>
      </c>
      <c r="K247" s="18" cm="1">
        <f t="array" ref="K247">VLOOKUP($A247,'movie-row'!$A$2:$Z$101,_xlfn.XMATCH(K$30,'movie-row'!$A$1:$Z$1),0)</f>
        <v>0</v>
      </c>
      <c r="L247" s="18" cm="1">
        <f t="array" ref="L247">VLOOKUP($A247,'movie-row'!$A$2:$Z$101,_xlfn.XMATCH(L$30,'movie-row'!$A$1:$Z$1),0)</f>
        <v>0</v>
      </c>
      <c r="M247" s="18" cm="1">
        <f t="array" ref="M247">VLOOKUP($A247,'movie-row'!$A$2:$Z$101,_xlfn.XMATCH(M$30,'movie-row'!$A$1:$Z$1),0)</f>
        <v>0</v>
      </c>
      <c r="N247" s="18" cm="1">
        <f t="array" ref="N247">VLOOKUP($A247,'movie-row'!$A$2:$Z$101,_xlfn.XMATCH(N$30,'movie-row'!$A$1:$Z$1),0)</f>
        <v>3.5</v>
      </c>
      <c r="O247" s="27" cm="1">
        <f t="array" ref="O247">VLOOKUP($A247,'movie-row'!$A$2:$Z$101,_xlfn.XMATCH(O$30,'movie-row'!$A$1:$Z$1),0)</f>
        <v>2.5</v>
      </c>
      <c r="P247" s="18" cm="1">
        <f t="array" ref="P247">VLOOKUP($A247,'movie-row'!$A$2:$Z$101,_xlfn.XMATCH(P$30,'movie-row'!$A$1:$Z$1),0)</f>
        <v>0</v>
      </c>
      <c r="Q247" s="18" cm="1">
        <f t="array" ref="Q247">VLOOKUP($A247,'movie-row'!$A$2:$Z$101,_xlfn.XMATCH(Q$30,'movie-row'!$A$1:$Z$1),0)</f>
        <v>2.5</v>
      </c>
      <c r="R247" s="18" cm="1">
        <f t="array" ref="R247">VLOOKUP($A247,'movie-row'!$A$2:$Z$101,_xlfn.XMATCH(R$30,'movie-row'!$A$1:$Z$1),0)</f>
        <v>0</v>
      </c>
      <c r="S247" s="18" cm="1">
        <f t="array" ref="S247">VLOOKUP($A247,'movie-row'!$A$2:$Z$101,_xlfn.XMATCH(S$30,'movie-row'!$A$1:$Z$1),0)</f>
        <v>0</v>
      </c>
      <c r="T247" s="18" cm="1">
        <f t="array" ref="T247">VLOOKUP($A247,'movie-row'!$A$2:$Z$101,_xlfn.XMATCH(T$30,'movie-row'!$A$1:$Z$1),0)</f>
        <v>0</v>
      </c>
      <c r="U247" s="18" cm="1">
        <f t="array" ref="U247">VLOOKUP($A247,'movie-row'!$A$2:$Z$101,_xlfn.XMATCH(U$30,'movie-row'!$A$1:$Z$1),0)</f>
        <v>3.5</v>
      </c>
      <c r="V247" s="18" cm="1">
        <f t="array" ref="V247">VLOOKUP($A247,'movie-row'!$A$2:$Z$101,_xlfn.XMATCH(V$30,'movie-row'!$A$1:$Z$1),0)</f>
        <v>0</v>
      </c>
      <c r="W247" s="18" cm="1">
        <f t="array" ref="W247">VLOOKUP($A247,'movie-row'!$A$2:$Z$101,_xlfn.XMATCH(W$30,'movie-row'!$A$1:$Z$1),0)</f>
        <v>0</v>
      </c>
      <c r="X247" s="18" cm="1">
        <f t="array" ref="X247">VLOOKUP($A247,'movie-row'!$A$2:$Z$101,_xlfn.XMATCH(X$30,'movie-row'!$A$1:$Z$1),0)</f>
        <v>0</v>
      </c>
      <c r="Y247" s="18" cm="1">
        <f t="array" ref="Y247">VLOOKUP($A247,'movie-row'!$A$2:$Z$101,_xlfn.XMATCH(Y$30,'movie-row'!$A$1:$Z$1),0)</f>
        <v>0</v>
      </c>
      <c r="Z247" s="18" cm="1">
        <f t="array" ref="Z247">VLOOKUP($A247,'movie-row'!$A$2:$Z$101,_xlfn.XMATCH(Z$30,'movie-row'!$A$1:$Z$1),0)</f>
        <v>2.5</v>
      </c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</row>
    <row r="248" spans="1:52">
      <c r="A248" s="1" t="str">
        <f t="shared" si="40"/>
        <v>462: Erin Brockovich (2000)</v>
      </c>
      <c r="B248" s="18" cm="1">
        <f t="array" ref="B248">VLOOKUP($A248,'movie-row'!$A$2:$Z$101,_xlfn.XMATCH(B$31,'movie-row'!$A$1:$Z$1),0)</f>
        <v>0</v>
      </c>
      <c r="C248" s="18" cm="1">
        <f t="array" ref="C248">VLOOKUP($A248,'movie-row'!$A$2:$Z$101,_xlfn.XMATCH(C$31,'movie-row'!$A$1:$Z$1),0)</f>
        <v>0</v>
      </c>
      <c r="D248" s="18" cm="1">
        <f t="array" ref="D248">VLOOKUP($A248,'movie-row'!$A$2:$Z$101,_xlfn.XMATCH(D$31,'movie-row'!$A$1:$Z$1),0)</f>
        <v>0</v>
      </c>
      <c r="E248" s="18" cm="1">
        <f t="array" ref="E248">VLOOKUP($A248,'movie-row'!$A$2:$Z$101,_xlfn.XMATCH(E$31,'movie-row'!$A$1:$Z$1),0)</f>
        <v>0</v>
      </c>
      <c r="F248" s="27" cm="1">
        <f t="array" ref="F248">VLOOKUP($A248,'movie-row'!$A$2:$Z$101,_xlfn.XMATCH(F$31,'movie-row'!$A$1:$Z$1),0)</f>
        <v>3</v>
      </c>
      <c r="G248" s="18" cm="1">
        <f t="array" ref="G248">VLOOKUP($A248,'movie-row'!$A$2:$Z$101,_xlfn.XMATCH(G$31,'movie-row'!$A$1:$Z$1),0)</f>
        <v>0</v>
      </c>
      <c r="H248" s="18" cm="1">
        <f t="array" ref="H248">VLOOKUP($A248,'movie-row'!$A$2:$Z$101,_xlfn.XMATCH(H$31,'movie-row'!$A$1:$Z$1),0)</f>
        <v>0</v>
      </c>
      <c r="I248" s="18" cm="1">
        <f t="array" ref="I248">VLOOKUP($A248,'movie-row'!$A$2:$Z$101,_xlfn.XMATCH(I$31,'movie-row'!$A$1:$Z$1),0)</f>
        <v>3.5</v>
      </c>
      <c r="J248" s="18" cm="1">
        <f t="array" ref="J248">VLOOKUP($A248,'movie-row'!$A$2:$Z$101,_xlfn.XMATCH(J$31,'movie-row'!$A$1:$Z$1),0)</f>
        <v>0</v>
      </c>
      <c r="K248" s="18" cm="1">
        <f t="array" ref="K248">VLOOKUP($A248,'movie-row'!$A$2:$Z$101,_xlfn.XMATCH(K$31,'movie-row'!$A$1:$Z$1),0)</f>
        <v>0</v>
      </c>
      <c r="L248" s="18" cm="1">
        <f t="array" ref="L248">VLOOKUP($A248,'movie-row'!$A$2:$Z$101,_xlfn.XMATCH(L$31,'movie-row'!$A$1:$Z$1),0)</f>
        <v>0</v>
      </c>
      <c r="M248" s="18" cm="1">
        <f t="array" ref="M248">VLOOKUP($A248,'movie-row'!$A$2:$Z$101,_xlfn.XMATCH(M$31,'movie-row'!$A$1:$Z$1),0)</f>
        <v>0</v>
      </c>
      <c r="N248" s="18" cm="1">
        <f t="array" ref="N248">VLOOKUP($A248,'movie-row'!$A$2:$Z$101,_xlfn.XMATCH(N$31,'movie-row'!$A$1:$Z$1),0)</f>
        <v>0</v>
      </c>
      <c r="O248" s="27" cm="1">
        <f t="array" ref="O248">VLOOKUP($A248,'movie-row'!$A$2:$Z$101,_xlfn.XMATCH(O$31,'movie-row'!$A$1:$Z$1),0)</f>
        <v>0</v>
      </c>
      <c r="P248" s="18" cm="1">
        <f t="array" ref="P248">VLOOKUP($A248,'movie-row'!$A$2:$Z$101,_xlfn.XMATCH(P$31,'movie-row'!$A$1:$Z$1),0)</f>
        <v>0</v>
      </c>
      <c r="Q248" s="18" cm="1">
        <f t="array" ref="Q248">VLOOKUP($A248,'movie-row'!$A$2:$Z$101,_xlfn.XMATCH(Q$31,'movie-row'!$A$1:$Z$1),0)</f>
        <v>4</v>
      </c>
      <c r="R248" s="18" cm="1">
        <f t="array" ref="R248">VLOOKUP($A248,'movie-row'!$A$2:$Z$101,_xlfn.XMATCH(R$31,'movie-row'!$A$1:$Z$1),0)</f>
        <v>0</v>
      </c>
      <c r="S248" s="18" cm="1">
        <f t="array" ref="S248">VLOOKUP($A248,'movie-row'!$A$2:$Z$101,_xlfn.XMATCH(S$31,'movie-row'!$A$1:$Z$1),0)</f>
        <v>2.5</v>
      </c>
      <c r="T248" s="18" cm="1">
        <f t="array" ref="T248">VLOOKUP($A248,'movie-row'!$A$2:$Z$101,_xlfn.XMATCH(T$31,'movie-row'!$A$1:$Z$1),0)</f>
        <v>0</v>
      </c>
      <c r="U248" s="18" cm="1">
        <f t="array" ref="U248">VLOOKUP($A248,'movie-row'!$A$2:$Z$101,_xlfn.XMATCH(U$31,'movie-row'!$A$1:$Z$1),0)</f>
        <v>0</v>
      </c>
      <c r="V248" s="18" cm="1">
        <f t="array" ref="V248">VLOOKUP($A248,'movie-row'!$A$2:$Z$101,_xlfn.XMATCH(V$31,'movie-row'!$A$1:$Z$1),0)</f>
        <v>0</v>
      </c>
      <c r="W248" s="18" cm="1">
        <f t="array" ref="W248">VLOOKUP($A248,'movie-row'!$A$2:$Z$101,_xlfn.XMATCH(W$31,'movie-row'!$A$1:$Z$1),0)</f>
        <v>2.5</v>
      </c>
      <c r="X248" s="18" cm="1">
        <f t="array" ref="X248">VLOOKUP($A248,'movie-row'!$A$2:$Z$101,_xlfn.XMATCH(X$31,'movie-row'!$A$1:$Z$1),0)</f>
        <v>0</v>
      </c>
      <c r="Y248" s="18" cm="1">
        <f t="array" ref="Y248">VLOOKUP($A248,'movie-row'!$A$2:$Z$101,_xlfn.XMATCH(Y$31,'movie-row'!$A$1:$Z$1),0)</f>
        <v>3</v>
      </c>
      <c r="Z248" s="18" cm="1">
        <f t="array" ref="Z248">VLOOKUP($A248,'movie-row'!$A$2:$Z$101,_xlfn.XMATCH(Z$31,'movie-row'!$A$1:$Z$1),0)</f>
        <v>3.5</v>
      </c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</row>
    <row r="249" spans="1:52">
      <c r="A249" s="1" t="str">
        <f t="shared" si="40"/>
        <v>462: Erin Brockovich (2000)</v>
      </c>
      <c r="B249" s="18" cm="1">
        <f t="array" ref="B249">VLOOKUP($A249,'movie-row'!$A$2:$Z$101,_xlfn.XMATCH(B$32,'movie-row'!$A$1:$Z$1),0)</f>
        <v>0</v>
      </c>
      <c r="C249" s="18" cm="1">
        <f t="array" ref="C249">VLOOKUP($A249,'movie-row'!$A$2:$Z$101,_xlfn.XMATCH(C$32,'movie-row'!$A$1:$Z$1),0)</f>
        <v>0</v>
      </c>
      <c r="D249" s="18" cm="1">
        <f t="array" ref="D249">VLOOKUP($A249,'movie-row'!$A$2:$Z$101,_xlfn.XMATCH(D$32,'movie-row'!$A$1:$Z$1),0)</f>
        <v>4.5</v>
      </c>
      <c r="E249" s="18" cm="1">
        <f t="array" ref="E249">VLOOKUP($A249,'movie-row'!$A$2:$Z$101,_xlfn.XMATCH(E$32,'movie-row'!$A$1:$Z$1),0)</f>
        <v>3</v>
      </c>
      <c r="F249" s="27" cm="1">
        <f t="array" ref="F249">VLOOKUP($A249,'movie-row'!$A$2:$Z$101,_xlfn.XMATCH(F$32,'movie-row'!$A$1:$Z$1),0)</f>
        <v>0</v>
      </c>
      <c r="G249" s="18" cm="1">
        <f t="array" ref="G249">VLOOKUP($A249,'movie-row'!$A$2:$Z$101,_xlfn.XMATCH(G$32,'movie-row'!$A$1:$Z$1),0)</f>
        <v>0</v>
      </c>
      <c r="H249" s="18" cm="1">
        <f t="array" ref="H249">VLOOKUP($A249,'movie-row'!$A$2:$Z$101,_xlfn.XMATCH(H$32,'movie-row'!$A$1:$Z$1),0)</f>
        <v>0</v>
      </c>
      <c r="I249" s="18" cm="1">
        <f t="array" ref="I249">VLOOKUP($A249,'movie-row'!$A$2:$Z$101,_xlfn.XMATCH(I$32,'movie-row'!$A$1:$Z$1),0)</f>
        <v>3</v>
      </c>
      <c r="J249" s="18" cm="1">
        <f t="array" ref="J249">VLOOKUP($A249,'movie-row'!$A$2:$Z$101,_xlfn.XMATCH(J$32,'movie-row'!$A$1:$Z$1),0)</f>
        <v>0</v>
      </c>
      <c r="K249" s="18" cm="1">
        <f t="array" ref="K249">VLOOKUP($A249,'movie-row'!$A$2:$Z$101,_xlfn.XMATCH(K$32,'movie-row'!$A$1:$Z$1),0)</f>
        <v>0</v>
      </c>
      <c r="L249" s="18" cm="1">
        <f t="array" ref="L249">VLOOKUP($A249,'movie-row'!$A$2:$Z$101,_xlfn.XMATCH(L$32,'movie-row'!$A$1:$Z$1),0)</f>
        <v>0</v>
      </c>
      <c r="M249" s="18" cm="1">
        <f t="array" ref="M249">VLOOKUP($A249,'movie-row'!$A$2:$Z$101,_xlfn.XMATCH(M$32,'movie-row'!$A$1:$Z$1),0)</f>
        <v>2.5</v>
      </c>
      <c r="N249" s="18" cm="1">
        <f t="array" ref="N249">VLOOKUP($A249,'movie-row'!$A$2:$Z$101,_xlfn.XMATCH(N$32,'movie-row'!$A$1:$Z$1),0)</f>
        <v>0</v>
      </c>
      <c r="O249" s="27" cm="1">
        <f t="array" ref="O249">VLOOKUP($A249,'movie-row'!$A$2:$Z$101,_xlfn.XMATCH(O$32,'movie-row'!$A$1:$Z$1),0)</f>
        <v>0</v>
      </c>
      <c r="P249" s="18" cm="1">
        <f t="array" ref="P249">VLOOKUP($A249,'movie-row'!$A$2:$Z$101,_xlfn.XMATCH(P$32,'movie-row'!$A$1:$Z$1),0)</f>
        <v>3</v>
      </c>
      <c r="Q249" s="18" cm="1">
        <f t="array" ref="Q249">VLOOKUP($A249,'movie-row'!$A$2:$Z$101,_xlfn.XMATCH(Q$32,'movie-row'!$A$1:$Z$1),0)</f>
        <v>0</v>
      </c>
      <c r="R249" s="18" cm="1">
        <f t="array" ref="R249">VLOOKUP($A249,'movie-row'!$A$2:$Z$101,_xlfn.XMATCH(R$32,'movie-row'!$A$1:$Z$1),0)</f>
        <v>0</v>
      </c>
      <c r="S249" s="18" cm="1">
        <f t="array" ref="S249">VLOOKUP($A249,'movie-row'!$A$2:$Z$101,_xlfn.XMATCH(S$32,'movie-row'!$A$1:$Z$1),0)</f>
        <v>0</v>
      </c>
      <c r="T249" s="18" cm="1">
        <f t="array" ref="T249">VLOOKUP($A249,'movie-row'!$A$2:$Z$101,_xlfn.XMATCH(T$32,'movie-row'!$A$1:$Z$1),0)</f>
        <v>0</v>
      </c>
      <c r="U249" s="18" cm="1">
        <f t="array" ref="U249">VLOOKUP($A249,'movie-row'!$A$2:$Z$101,_xlfn.XMATCH(U$32,'movie-row'!$A$1:$Z$1),0)</f>
        <v>2.5</v>
      </c>
      <c r="V249" s="18" cm="1">
        <f t="array" ref="V249">VLOOKUP($A249,'movie-row'!$A$2:$Z$101,_xlfn.XMATCH(V$32,'movie-row'!$A$1:$Z$1),0)</f>
        <v>0</v>
      </c>
      <c r="W249" s="18" cm="1">
        <f t="array" ref="W249">VLOOKUP($A249,'movie-row'!$A$2:$Z$101,_xlfn.XMATCH(W$32,'movie-row'!$A$1:$Z$1),0)</f>
        <v>0</v>
      </c>
      <c r="X249" s="18" cm="1">
        <f t="array" ref="X249">VLOOKUP($A249,'movie-row'!$A$2:$Z$101,_xlfn.XMATCH(X$32,'movie-row'!$A$1:$Z$1),0)</f>
        <v>0</v>
      </c>
      <c r="Y249" s="18" cm="1">
        <f t="array" ref="Y249">VLOOKUP($A249,'movie-row'!$A$2:$Z$101,_xlfn.XMATCH(Y$32,'movie-row'!$A$1:$Z$1),0)</f>
        <v>3.5</v>
      </c>
      <c r="Z249" s="18" cm="1">
        <f t="array" ref="Z249">VLOOKUP($A249,'movie-row'!$A$2:$Z$101,_xlfn.XMATCH(Z$32,'movie-row'!$A$1:$Z$1),0)</f>
        <v>0</v>
      </c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</row>
    <row r="250" spans="1:52">
      <c r="A250" s="1" t="str">
        <f t="shared" si="40"/>
        <v>462: Erin Brockovich (2000)</v>
      </c>
      <c r="B250" s="18" cm="1">
        <f t="array" ref="B250">VLOOKUP($A250,'movie-row'!$A$2:$Z$101,_xlfn.XMATCH(B$33,'movie-row'!$A$1:$Z$1),0)</f>
        <v>0</v>
      </c>
      <c r="C250" s="18" cm="1">
        <f t="array" ref="C250">VLOOKUP($A250,'movie-row'!$A$2:$Z$101,_xlfn.XMATCH(C$33,'movie-row'!$A$1:$Z$1),0)</f>
        <v>0</v>
      </c>
      <c r="D250" s="18" cm="1">
        <f t="array" ref="D250">VLOOKUP($A250,'movie-row'!$A$2:$Z$101,_xlfn.XMATCH(D$33,'movie-row'!$A$1:$Z$1),0)</f>
        <v>4</v>
      </c>
      <c r="E250" s="18" cm="1">
        <f t="array" ref="E250">VLOOKUP($A250,'movie-row'!$A$2:$Z$101,_xlfn.XMATCH(E$33,'movie-row'!$A$1:$Z$1),0)</f>
        <v>0</v>
      </c>
      <c r="F250" s="27" cm="1">
        <f t="array" ref="F250">VLOOKUP($A250,'movie-row'!$A$2:$Z$101,_xlfn.XMATCH(F$33,'movie-row'!$A$1:$Z$1),0)</f>
        <v>3</v>
      </c>
      <c r="G250" s="18" cm="1">
        <f t="array" ref="G250">VLOOKUP($A250,'movie-row'!$A$2:$Z$101,_xlfn.XMATCH(G$33,'movie-row'!$A$1:$Z$1),0)</f>
        <v>4</v>
      </c>
      <c r="H250" s="18" cm="1">
        <f t="array" ref="H250">VLOOKUP($A250,'movie-row'!$A$2:$Z$101,_xlfn.XMATCH(H$33,'movie-row'!$A$1:$Z$1),0)</f>
        <v>0</v>
      </c>
      <c r="I250" s="18" cm="1">
        <f t="array" ref="I250">VLOOKUP($A250,'movie-row'!$A$2:$Z$101,_xlfn.XMATCH(I$33,'movie-row'!$A$1:$Z$1),0)</f>
        <v>0</v>
      </c>
      <c r="J250" s="18" cm="1">
        <f t="array" ref="J250">VLOOKUP($A250,'movie-row'!$A$2:$Z$101,_xlfn.XMATCH(J$33,'movie-row'!$A$1:$Z$1),0)</f>
        <v>2.5</v>
      </c>
      <c r="K250" s="18" cm="1">
        <f t="array" ref="K250">VLOOKUP($A250,'movie-row'!$A$2:$Z$101,_xlfn.XMATCH(K$33,'movie-row'!$A$1:$Z$1),0)</f>
        <v>4</v>
      </c>
      <c r="L250" s="18" cm="1">
        <f t="array" ref="L250">VLOOKUP($A250,'movie-row'!$A$2:$Z$101,_xlfn.XMATCH(L$33,'movie-row'!$A$1:$Z$1),0)</f>
        <v>4</v>
      </c>
      <c r="M250" s="18" cm="1">
        <f t="array" ref="M250">VLOOKUP($A250,'movie-row'!$A$2:$Z$101,_xlfn.XMATCH(M$33,'movie-row'!$A$1:$Z$1),0)</f>
        <v>0</v>
      </c>
      <c r="N250" s="18" cm="1">
        <f t="array" ref="N250">VLOOKUP($A250,'movie-row'!$A$2:$Z$101,_xlfn.XMATCH(N$33,'movie-row'!$A$1:$Z$1),0)</f>
        <v>0</v>
      </c>
      <c r="O250" s="27" cm="1">
        <f t="array" ref="O250">VLOOKUP($A250,'movie-row'!$A$2:$Z$101,_xlfn.XMATCH(O$33,'movie-row'!$A$1:$Z$1),0)</f>
        <v>4</v>
      </c>
      <c r="P250" s="18" cm="1">
        <f t="array" ref="P250">VLOOKUP($A250,'movie-row'!$A$2:$Z$101,_xlfn.XMATCH(P$33,'movie-row'!$A$1:$Z$1),0)</f>
        <v>3</v>
      </c>
      <c r="Q250" s="18" cm="1">
        <f t="array" ref="Q250">VLOOKUP($A250,'movie-row'!$A$2:$Z$101,_xlfn.XMATCH(Q$33,'movie-row'!$A$1:$Z$1),0)</f>
        <v>0</v>
      </c>
      <c r="R250" s="18" cm="1">
        <f t="array" ref="R250">VLOOKUP($A250,'movie-row'!$A$2:$Z$101,_xlfn.XMATCH(R$33,'movie-row'!$A$1:$Z$1),0)</f>
        <v>3</v>
      </c>
      <c r="S250" s="18" cm="1">
        <f t="array" ref="S250">VLOOKUP($A250,'movie-row'!$A$2:$Z$101,_xlfn.XMATCH(S$33,'movie-row'!$A$1:$Z$1),0)</f>
        <v>0</v>
      </c>
      <c r="T250" s="18" cm="1">
        <f t="array" ref="T250">VLOOKUP($A250,'movie-row'!$A$2:$Z$101,_xlfn.XMATCH(T$33,'movie-row'!$A$1:$Z$1),0)</f>
        <v>3</v>
      </c>
      <c r="U250" s="18" cm="1">
        <f t="array" ref="U250">VLOOKUP($A250,'movie-row'!$A$2:$Z$101,_xlfn.XMATCH(U$33,'movie-row'!$A$1:$Z$1),0)</f>
        <v>0</v>
      </c>
      <c r="V250" s="18" cm="1">
        <f t="array" ref="V250">VLOOKUP($A250,'movie-row'!$A$2:$Z$101,_xlfn.XMATCH(V$33,'movie-row'!$A$1:$Z$1),0)</f>
        <v>0</v>
      </c>
      <c r="W250" s="18" cm="1">
        <f t="array" ref="W250">VLOOKUP($A250,'movie-row'!$A$2:$Z$101,_xlfn.XMATCH(W$33,'movie-row'!$A$1:$Z$1),0)</f>
        <v>2.5</v>
      </c>
      <c r="X250" s="18" cm="1">
        <f t="array" ref="X250">VLOOKUP($A250,'movie-row'!$A$2:$Z$101,_xlfn.XMATCH(X$33,'movie-row'!$A$1:$Z$1),0)</f>
        <v>0</v>
      </c>
      <c r="Y250" s="18" cm="1">
        <f t="array" ref="Y250">VLOOKUP($A250,'movie-row'!$A$2:$Z$101,_xlfn.XMATCH(Y$33,'movie-row'!$A$1:$Z$1),0)</f>
        <v>4.5</v>
      </c>
      <c r="Z250" s="18" cm="1">
        <f t="array" ref="Z250">VLOOKUP($A250,'movie-row'!$A$2:$Z$101,_xlfn.XMATCH(Z$33,'movie-row'!$A$1:$Z$1),0)</f>
        <v>0</v>
      </c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</row>
    <row r="251" spans="1:52">
      <c r="A251" s="21" t="s">
        <v>41</v>
      </c>
      <c r="B251" s="18" cm="1">
        <f t="array" ref="B251">VLOOKUP($A251,'movie-row'!$A$2:$Z$101,_xlfn.XMATCH(B$29,'movie-row'!$A$1:$Z$1),0)</f>
        <v>5</v>
      </c>
      <c r="C251" s="18" cm="1">
        <f t="array" ref="C251">VLOOKUP($A251,'movie-row'!$A$2:$Z$101,_xlfn.XMATCH(C$29,'movie-row'!$A$1:$Z$1),0)</f>
        <v>5</v>
      </c>
      <c r="D251" s="18" cm="1">
        <f t="array" ref="D251">VLOOKUP($A251,'movie-row'!$A$2:$Z$101,_xlfn.XMATCH(D$29,'movie-row'!$A$1:$Z$1),0)</f>
        <v>0</v>
      </c>
      <c r="E251" s="18" cm="1">
        <f t="array" ref="E251">VLOOKUP($A251,'movie-row'!$A$2:$Z$101,_xlfn.XMATCH(E$29,'movie-row'!$A$1:$Z$1),0)</f>
        <v>0</v>
      </c>
      <c r="F251" s="27" cm="1">
        <f t="array" ref="F251">VLOOKUP($A251,'movie-row'!$A$2:$Z$101,_xlfn.XMATCH(F$29,'movie-row'!$A$1:$Z$1),0)</f>
        <v>0</v>
      </c>
      <c r="G251" s="18" cm="1">
        <f t="array" ref="G251">VLOOKUP($A251,'movie-row'!$A$2:$Z$101,_xlfn.XMATCH(G$29,'movie-row'!$A$1:$Z$1),0)</f>
        <v>5</v>
      </c>
      <c r="H251" s="18" cm="1">
        <f t="array" ref="H251">VLOOKUP($A251,'movie-row'!$A$2:$Z$101,_xlfn.XMATCH(H$29,'movie-row'!$A$1:$Z$1),0)</f>
        <v>3.5</v>
      </c>
      <c r="I251" s="18" cm="1">
        <f t="array" ref="I251">VLOOKUP($A251,'movie-row'!$A$2:$Z$101,_xlfn.XMATCH(I$29,'movie-row'!$A$1:$Z$1),0)</f>
        <v>0</v>
      </c>
      <c r="J251" s="18" cm="1">
        <f t="array" ref="J251">VLOOKUP($A251,'movie-row'!$A$2:$Z$101,_xlfn.XMATCH(J$29,'movie-row'!$A$1:$Z$1),0)</f>
        <v>3.5</v>
      </c>
      <c r="K251" s="18" cm="1">
        <f t="array" ref="K251">VLOOKUP($A251,'movie-row'!$A$2:$Z$101,_xlfn.XMATCH(K$29,'movie-row'!$A$1:$Z$1),0)</f>
        <v>5</v>
      </c>
      <c r="L251" s="18" cm="1">
        <f t="array" ref="L251">VLOOKUP($A251,'movie-row'!$A$2:$Z$101,_xlfn.XMATCH(L$29,'movie-row'!$A$1:$Z$1),0)</f>
        <v>4.5</v>
      </c>
      <c r="M251" s="18" cm="1">
        <f t="array" ref="M251">VLOOKUP($A251,'movie-row'!$A$2:$Z$101,_xlfn.XMATCH(M$29,'movie-row'!$A$1:$Z$1),0)</f>
        <v>5</v>
      </c>
      <c r="N251" s="18" cm="1">
        <f t="array" ref="N251">VLOOKUP($A251,'movie-row'!$A$2:$Z$101,_xlfn.XMATCH(N$29,'movie-row'!$A$1:$Z$1),0)</f>
        <v>4</v>
      </c>
      <c r="O251" s="27" cm="1">
        <f t="array" ref="O251">VLOOKUP($A251,'movie-row'!$A$2:$Z$101,_xlfn.XMATCH(O$29,'movie-row'!$A$1:$Z$1),0)</f>
        <v>0</v>
      </c>
      <c r="P251" s="18" cm="1">
        <f t="array" ref="P251">VLOOKUP($A251,'movie-row'!$A$2:$Z$101,_xlfn.XMATCH(P$29,'movie-row'!$A$1:$Z$1),0)</f>
        <v>5</v>
      </c>
      <c r="Q251" s="18" cm="1">
        <f t="array" ref="Q251">VLOOKUP($A251,'movie-row'!$A$2:$Z$101,_xlfn.XMATCH(Q$29,'movie-row'!$A$1:$Z$1),0)</f>
        <v>5</v>
      </c>
      <c r="R251" s="18" cm="1">
        <f t="array" ref="R251">VLOOKUP($A251,'movie-row'!$A$2:$Z$101,_xlfn.XMATCH(R$29,'movie-row'!$A$1:$Z$1),0)</f>
        <v>0</v>
      </c>
      <c r="S251" s="18" cm="1">
        <f t="array" ref="S251">VLOOKUP($A251,'movie-row'!$A$2:$Z$101,_xlfn.XMATCH(S$29,'movie-row'!$A$1:$Z$1),0)</f>
        <v>4.5</v>
      </c>
      <c r="T251" s="18" cm="1">
        <f t="array" ref="T251">VLOOKUP($A251,'movie-row'!$A$2:$Z$101,_xlfn.XMATCH(T$29,'movie-row'!$A$1:$Z$1),0)</f>
        <v>0</v>
      </c>
      <c r="U251" s="18" cm="1">
        <f t="array" ref="U251">VLOOKUP($A251,'movie-row'!$A$2:$Z$101,_xlfn.XMATCH(U$29,'movie-row'!$A$1:$Z$1),0)</f>
        <v>0</v>
      </c>
      <c r="V251" s="18" cm="1">
        <f t="array" ref="V251">VLOOKUP($A251,'movie-row'!$A$2:$Z$101,_xlfn.XMATCH(V$29,'movie-row'!$A$1:$Z$1),0)</f>
        <v>4.5</v>
      </c>
      <c r="W251" s="18" cm="1">
        <f t="array" ref="W251">VLOOKUP($A251,'movie-row'!$A$2:$Z$101,_xlfn.XMATCH(W$29,'movie-row'!$A$1:$Z$1),0)</f>
        <v>3.5</v>
      </c>
      <c r="X251" s="18" cm="1">
        <f t="array" ref="X251">VLOOKUP($A251,'movie-row'!$A$2:$Z$101,_xlfn.XMATCH(X$29,'movie-row'!$A$1:$Z$1),0)</f>
        <v>5</v>
      </c>
      <c r="Y251" s="18" cm="1">
        <f t="array" ref="Y251">VLOOKUP($A251,'movie-row'!$A$2:$Z$101,_xlfn.XMATCH(Y$29,'movie-row'!$A$1:$Z$1),0)</f>
        <v>0</v>
      </c>
      <c r="Z251" s="18" cm="1">
        <f t="array" ref="Z251">VLOOKUP($A251,'movie-row'!$A$2:$Z$101,_xlfn.XMATCH(Z$29,'movie-row'!$A$1:$Z$1),0)</f>
        <v>0</v>
      </c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</row>
    <row r="252" spans="1:52">
      <c r="A252" s="1" t="str">
        <f t="shared" ref="A252:A255" si="41">A251</f>
        <v>550: Fight Club (1999)</v>
      </c>
      <c r="B252" s="18" cm="1">
        <f t="array" ref="B252">VLOOKUP($A252,'movie-row'!$A$2:$Z$101,_xlfn.XMATCH(B$30,'movie-row'!$A$1:$Z$1),0)</f>
        <v>3.5</v>
      </c>
      <c r="C252" s="18" cm="1">
        <f t="array" ref="C252">VLOOKUP($A252,'movie-row'!$A$2:$Z$101,_xlfn.XMATCH(C$30,'movie-row'!$A$1:$Z$1),0)</f>
        <v>3.5</v>
      </c>
      <c r="D252" s="18" cm="1">
        <f t="array" ref="D252">VLOOKUP($A252,'movie-row'!$A$2:$Z$101,_xlfn.XMATCH(D$30,'movie-row'!$A$1:$Z$1),0)</f>
        <v>4.5</v>
      </c>
      <c r="E252" s="18" cm="1">
        <f t="array" ref="E252">VLOOKUP($A252,'movie-row'!$A$2:$Z$101,_xlfn.XMATCH(E$30,'movie-row'!$A$1:$Z$1),0)</f>
        <v>0</v>
      </c>
      <c r="F252" s="27" cm="1">
        <f t="array" ref="F252">VLOOKUP($A252,'movie-row'!$A$2:$Z$101,_xlfn.XMATCH(F$30,'movie-row'!$A$1:$Z$1),0)</f>
        <v>0</v>
      </c>
      <c r="G252" s="18" cm="1">
        <f t="array" ref="G252">VLOOKUP($A252,'movie-row'!$A$2:$Z$101,_xlfn.XMATCH(G$30,'movie-row'!$A$1:$Z$1),0)</f>
        <v>0</v>
      </c>
      <c r="H252" s="18" cm="1">
        <f t="array" ref="H252">VLOOKUP($A252,'movie-row'!$A$2:$Z$101,_xlfn.XMATCH(H$30,'movie-row'!$A$1:$Z$1),0)</f>
        <v>4.5</v>
      </c>
      <c r="I252" s="18" cm="1">
        <f t="array" ref="I252">VLOOKUP($A252,'movie-row'!$A$2:$Z$101,_xlfn.XMATCH(I$30,'movie-row'!$A$1:$Z$1),0)</f>
        <v>3</v>
      </c>
      <c r="J252" s="18" cm="1">
        <f t="array" ref="J252">VLOOKUP($A252,'movie-row'!$A$2:$Z$101,_xlfn.XMATCH(J$30,'movie-row'!$A$1:$Z$1),0)</f>
        <v>5</v>
      </c>
      <c r="K252" s="18" cm="1">
        <f t="array" ref="K252">VLOOKUP($A252,'movie-row'!$A$2:$Z$101,_xlfn.XMATCH(K$30,'movie-row'!$A$1:$Z$1),0)</f>
        <v>5</v>
      </c>
      <c r="L252" s="18" cm="1">
        <f t="array" ref="L252">VLOOKUP($A252,'movie-row'!$A$2:$Z$101,_xlfn.XMATCH(L$30,'movie-row'!$A$1:$Z$1),0)</f>
        <v>3.5</v>
      </c>
      <c r="M252" s="18" cm="1">
        <f t="array" ref="M252">VLOOKUP($A252,'movie-row'!$A$2:$Z$101,_xlfn.XMATCH(M$30,'movie-row'!$A$1:$Z$1),0)</f>
        <v>0</v>
      </c>
      <c r="N252" s="18" cm="1">
        <f t="array" ref="N252">VLOOKUP($A252,'movie-row'!$A$2:$Z$101,_xlfn.XMATCH(N$30,'movie-row'!$A$1:$Z$1),0)</f>
        <v>4.5</v>
      </c>
      <c r="O252" s="27" cm="1">
        <f t="array" ref="O252">VLOOKUP($A252,'movie-row'!$A$2:$Z$101,_xlfn.XMATCH(O$30,'movie-row'!$A$1:$Z$1),0)</f>
        <v>5</v>
      </c>
      <c r="P252" s="18" cm="1">
        <f t="array" ref="P252">VLOOKUP($A252,'movie-row'!$A$2:$Z$101,_xlfn.XMATCH(P$30,'movie-row'!$A$1:$Z$1),0)</f>
        <v>0</v>
      </c>
      <c r="Q252" s="18" cm="1">
        <f t="array" ref="Q252">VLOOKUP($A252,'movie-row'!$A$2:$Z$101,_xlfn.XMATCH(Q$30,'movie-row'!$A$1:$Z$1),0)</f>
        <v>5</v>
      </c>
      <c r="R252" s="18" cm="1">
        <f t="array" ref="R252">VLOOKUP($A252,'movie-row'!$A$2:$Z$101,_xlfn.XMATCH(R$30,'movie-row'!$A$1:$Z$1),0)</f>
        <v>0</v>
      </c>
      <c r="S252" s="18" cm="1">
        <f t="array" ref="S252">VLOOKUP($A252,'movie-row'!$A$2:$Z$101,_xlfn.XMATCH(S$30,'movie-row'!$A$1:$Z$1),0)</f>
        <v>0</v>
      </c>
      <c r="T252" s="18" cm="1">
        <f t="array" ref="T252">VLOOKUP($A252,'movie-row'!$A$2:$Z$101,_xlfn.XMATCH(T$30,'movie-row'!$A$1:$Z$1),0)</f>
        <v>5</v>
      </c>
      <c r="U252" s="18" cm="1">
        <f t="array" ref="U252">VLOOKUP($A252,'movie-row'!$A$2:$Z$101,_xlfn.XMATCH(U$30,'movie-row'!$A$1:$Z$1),0)</f>
        <v>4.5</v>
      </c>
      <c r="V252" s="18" cm="1">
        <f t="array" ref="V252">VLOOKUP($A252,'movie-row'!$A$2:$Z$101,_xlfn.XMATCH(V$30,'movie-row'!$A$1:$Z$1),0)</f>
        <v>5</v>
      </c>
      <c r="W252" s="18" cm="1">
        <f t="array" ref="W252">VLOOKUP($A252,'movie-row'!$A$2:$Z$101,_xlfn.XMATCH(W$30,'movie-row'!$A$1:$Z$1),0)</f>
        <v>4.5</v>
      </c>
      <c r="X252" s="18" cm="1">
        <f t="array" ref="X252">VLOOKUP($A252,'movie-row'!$A$2:$Z$101,_xlfn.XMATCH(X$30,'movie-row'!$A$1:$Z$1),0)</f>
        <v>0</v>
      </c>
      <c r="Y252" s="18" cm="1">
        <f t="array" ref="Y252">VLOOKUP($A252,'movie-row'!$A$2:$Z$101,_xlfn.XMATCH(Y$30,'movie-row'!$A$1:$Z$1),0)</f>
        <v>0</v>
      </c>
      <c r="Z252" s="18" cm="1">
        <f t="array" ref="Z252">VLOOKUP($A252,'movie-row'!$A$2:$Z$101,_xlfn.XMATCH(Z$30,'movie-row'!$A$1:$Z$1),0)</f>
        <v>5</v>
      </c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</row>
    <row r="253" spans="1:52">
      <c r="A253" s="1" t="str">
        <f t="shared" si="41"/>
        <v>550: Fight Club (1999)</v>
      </c>
      <c r="B253" s="18" cm="1">
        <f t="array" ref="B253">VLOOKUP($A253,'movie-row'!$A$2:$Z$101,_xlfn.XMATCH(B$31,'movie-row'!$A$1:$Z$1),0)</f>
        <v>4.5</v>
      </c>
      <c r="C253" s="18" cm="1">
        <f t="array" ref="C253">VLOOKUP($A253,'movie-row'!$A$2:$Z$101,_xlfn.XMATCH(C$31,'movie-row'!$A$1:$Z$1),0)</f>
        <v>0</v>
      </c>
      <c r="D253" s="18" cm="1">
        <f t="array" ref="D253">VLOOKUP($A253,'movie-row'!$A$2:$Z$101,_xlfn.XMATCH(D$31,'movie-row'!$A$1:$Z$1),0)</f>
        <v>4</v>
      </c>
      <c r="E253" s="18" cm="1">
        <f t="array" ref="E253">VLOOKUP($A253,'movie-row'!$A$2:$Z$101,_xlfn.XMATCH(E$31,'movie-row'!$A$1:$Z$1),0)</f>
        <v>0</v>
      </c>
      <c r="F253" s="27" cm="1">
        <f t="array" ref="F253">VLOOKUP($A253,'movie-row'!$A$2:$Z$101,_xlfn.XMATCH(F$31,'movie-row'!$A$1:$Z$1),0)</f>
        <v>2</v>
      </c>
      <c r="G253" s="18" cm="1">
        <f t="array" ref="G253">VLOOKUP($A253,'movie-row'!$A$2:$Z$101,_xlfn.XMATCH(G$31,'movie-row'!$A$1:$Z$1),0)</f>
        <v>0</v>
      </c>
      <c r="H253" s="18" cm="1">
        <f t="array" ref="H253">VLOOKUP($A253,'movie-row'!$A$2:$Z$101,_xlfn.XMATCH(H$31,'movie-row'!$A$1:$Z$1),0)</f>
        <v>5</v>
      </c>
      <c r="I253" s="18" cm="1">
        <f t="array" ref="I253">VLOOKUP($A253,'movie-row'!$A$2:$Z$101,_xlfn.XMATCH(I$31,'movie-row'!$A$1:$Z$1),0)</f>
        <v>4.5</v>
      </c>
      <c r="J253" s="18" cm="1">
        <f t="array" ref="J253">VLOOKUP($A253,'movie-row'!$A$2:$Z$101,_xlfn.XMATCH(J$31,'movie-row'!$A$1:$Z$1),0)</f>
        <v>4</v>
      </c>
      <c r="K253" s="18" cm="1">
        <f t="array" ref="K253">VLOOKUP($A253,'movie-row'!$A$2:$Z$101,_xlfn.XMATCH(K$31,'movie-row'!$A$1:$Z$1),0)</f>
        <v>5</v>
      </c>
      <c r="L253" s="18" cm="1">
        <f t="array" ref="L253">VLOOKUP($A253,'movie-row'!$A$2:$Z$101,_xlfn.XMATCH(L$31,'movie-row'!$A$1:$Z$1),0)</f>
        <v>5</v>
      </c>
      <c r="M253" s="18" cm="1">
        <f t="array" ref="M253">VLOOKUP($A253,'movie-row'!$A$2:$Z$101,_xlfn.XMATCH(M$31,'movie-row'!$A$1:$Z$1),0)</f>
        <v>0</v>
      </c>
      <c r="N253" s="18" cm="1">
        <f t="array" ref="N253">VLOOKUP($A253,'movie-row'!$A$2:$Z$101,_xlfn.XMATCH(N$31,'movie-row'!$A$1:$Z$1),0)</f>
        <v>5</v>
      </c>
      <c r="O253" s="27" cm="1">
        <f t="array" ref="O253">VLOOKUP($A253,'movie-row'!$A$2:$Z$101,_xlfn.XMATCH(O$31,'movie-row'!$A$1:$Z$1),0)</f>
        <v>4</v>
      </c>
      <c r="P253" s="18" cm="1">
        <f t="array" ref="P253">VLOOKUP($A253,'movie-row'!$A$2:$Z$101,_xlfn.XMATCH(P$31,'movie-row'!$A$1:$Z$1),0)</f>
        <v>5</v>
      </c>
      <c r="Q253" s="18" cm="1">
        <f t="array" ref="Q253">VLOOKUP($A253,'movie-row'!$A$2:$Z$101,_xlfn.XMATCH(Q$31,'movie-row'!$A$1:$Z$1),0)</f>
        <v>4</v>
      </c>
      <c r="R253" s="18" cm="1">
        <f t="array" ref="R253">VLOOKUP($A253,'movie-row'!$A$2:$Z$101,_xlfn.XMATCH(R$31,'movie-row'!$A$1:$Z$1),0)</f>
        <v>0</v>
      </c>
      <c r="S253" s="18" cm="1">
        <f t="array" ref="S253">VLOOKUP($A253,'movie-row'!$A$2:$Z$101,_xlfn.XMATCH(S$31,'movie-row'!$A$1:$Z$1),0)</f>
        <v>5</v>
      </c>
      <c r="T253" s="18" cm="1">
        <f t="array" ref="T253">VLOOKUP($A253,'movie-row'!$A$2:$Z$101,_xlfn.XMATCH(T$31,'movie-row'!$A$1:$Z$1),0)</f>
        <v>0</v>
      </c>
      <c r="U253" s="18" cm="1">
        <f t="array" ref="U253">VLOOKUP($A253,'movie-row'!$A$2:$Z$101,_xlfn.XMATCH(U$31,'movie-row'!$A$1:$Z$1),0)</f>
        <v>5</v>
      </c>
      <c r="V253" s="18" cm="1">
        <f t="array" ref="V253">VLOOKUP($A253,'movie-row'!$A$2:$Z$101,_xlfn.XMATCH(V$31,'movie-row'!$A$1:$Z$1),0)</f>
        <v>3.5</v>
      </c>
      <c r="W253" s="18" cm="1">
        <f t="array" ref="W253">VLOOKUP($A253,'movie-row'!$A$2:$Z$101,_xlfn.XMATCH(W$31,'movie-row'!$A$1:$Z$1),0)</f>
        <v>5</v>
      </c>
      <c r="X253" s="18" cm="1">
        <f t="array" ref="X253">VLOOKUP($A253,'movie-row'!$A$2:$Z$101,_xlfn.XMATCH(X$31,'movie-row'!$A$1:$Z$1),0)</f>
        <v>3.5</v>
      </c>
      <c r="Y253" s="18" cm="1">
        <f t="array" ref="Y253">VLOOKUP($A253,'movie-row'!$A$2:$Z$101,_xlfn.XMATCH(Y$31,'movie-row'!$A$1:$Z$1),0)</f>
        <v>2</v>
      </c>
      <c r="Z253" s="18" cm="1">
        <f t="array" ref="Z253">VLOOKUP($A253,'movie-row'!$A$2:$Z$101,_xlfn.XMATCH(Z$31,'movie-row'!$A$1:$Z$1),0)</f>
        <v>4.5</v>
      </c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</row>
    <row r="254" spans="1:52">
      <c r="A254" s="1" t="str">
        <f t="shared" si="41"/>
        <v>550: Fight Club (1999)</v>
      </c>
      <c r="B254" s="18" cm="1">
        <f t="array" ref="B254">VLOOKUP($A254,'movie-row'!$A$2:$Z$101,_xlfn.XMATCH(B$32,'movie-row'!$A$1:$Z$1),0)</f>
        <v>4</v>
      </c>
      <c r="C254" s="18" cm="1">
        <f t="array" ref="C254">VLOOKUP($A254,'movie-row'!$A$2:$Z$101,_xlfn.XMATCH(C$32,'movie-row'!$A$1:$Z$1),0)</f>
        <v>4</v>
      </c>
      <c r="D254" s="18" cm="1">
        <f t="array" ref="D254">VLOOKUP($A254,'movie-row'!$A$2:$Z$101,_xlfn.XMATCH(D$32,'movie-row'!$A$1:$Z$1),0)</f>
        <v>3.5</v>
      </c>
      <c r="E254" s="18" cm="1">
        <f t="array" ref="E254">VLOOKUP($A254,'movie-row'!$A$2:$Z$101,_xlfn.XMATCH(E$32,'movie-row'!$A$1:$Z$1),0)</f>
        <v>3</v>
      </c>
      <c r="F254" s="27" cm="1">
        <f t="array" ref="F254">VLOOKUP($A254,'movie-row'!$A$2:$Z$101,_xlfn.XMATCH(F$32,'movie-row'!$A$1:$Z$1),0)</f>
        <v>0</v>
      </c>
      <c r="G254" s="18" cm="1">
        <f t="array" ref="G254">VLOOKUP($A254,'movie-row'!$A$2:$Z$101,_xlfn.XMATCH(G$32,'movie-row'!$A$1:$Z$1),0)</f>
        <v>4.5</v>
      </c>
      <c r="H254" s="18" cm="1">
        <f t="array" ref="H254">VLOOKUP($A254,'movie-row'!$A$2:$Z$101,_xlfn.XMATCH(H$32,'movie-row'!$A$1:$Z$1),0)</f>
        <v>4</v>
      </c>
      <c r="I254" s="18" cm="1">
        <f t="array" ref="I254">VLOOKUP($A254,'movie-row'!$A$2:$Z$101,_xlfn.XMATCH(I$32,'movie-row'!$A$1:$Z$1),0)</f>
        <v>5</v>
      </c>
      <c r="J254" s="18" cm="1">
        <f t="array" ref="J254">VLOOKUP($A254,'movie-row'!$A$2:$Z$101,_xlfn.XMATCH(J$32,'movie-row'!$A$1:$Z$1),0)</f>
        <v>0</v>
      </c>
      <c r="K254" s="18" cm="1">
        <f t="array" ref="K254">VLOOKUP($A254,'movie-row'!$A$2:$Z$101,_xlfn.XMATCH(K$32,'movie-row'!$A$1:$Z$1),0)</f>
        <v>4.5</v>
      </c>
      <c r="L254" s="18" cm="1">
        <f t="array" ref="L254">VLOOKUP($A254,'movie-row'!$A$2:$Z$101,_xlfn.XMATCH(L$32,'movie-row'!$A$1:$Z$1),0)</f>
        <v>0</v>
      </c>
      <c r="M254" s="18" cm="1">
        <f t="array" ref="M254">VLOOKUP($A254,'movie-row'!$A$2:$Z$101,_xlfn.XMATCH(M$32,'movie-row'!$A$1:$Z$1),0)</f>
        <v>5</v>
      </c>
      <c r="N254" s="18" cm="1">
        <f t="array" ref="N254">VLOOKUP($A254,'movie-row'!$A$2:$Z$101,_xlfn.XMATCH(N$32,'movie-row'!$A$1:$Z$1),0)</f>
        <v>0</v>
      </c>
      <c r="O254" s="27" cm="1">
        <f t="array" ref="O254">VLOOKUP($A254,'movie-row'!$A$2:$Z$101,_xlfn.XMATCH(O$32,'movie-row'!$A$1:$Z$1),0)</f>
        <v>5</v>
      </c>
      <c r="P254" s="18" cm="1">
        <f t="array" ref="P254">VLOOKUP($A254,'movie-row'!$A$2:$Z$101,_xlfn.XMATCH(P$32,'movie-row'!$A$1:$Z$1),0)</f>
        <v>2</v>
      </c>
      <c r="Q254" s="18" cm="1">
        <f t="array" ref="Q254">VLOOKUP($A254,'movie-row'!$A$2:$Z$101,_xlfn.XMATCH(Q$32,'movie-row'!$A$1:$Z$1),0)</f>
        <v>0</v>
      </c>
      <c r="R254" s="18" cm="1">
        <f t="array" ref="R254">VLOOKUP($A254,'movie-row'!$A$2:$Z$101,_xlfn.XMATCH(R$32,'movie-row'!$A$1:$Z$1),0)</f>
        <v>4</v>
      </c>
      <c r="S254" s="18" cm="1">
        <f t="array" ref="S254">VLOOKUP($A254,'movie-row'!$A$2:$Z$101,_xlfn.XMATCH(S$32,'movie-row'!$A$1:$Z$1),0)</f>
        <v>5</v>
      </c>
      <c r="T254" s="18" cm="1">
        <f t="array" ref="T254">VLOOKUP($A254,'movie-row'!$A$2:$Z$101,_xlfn.XMATCH(T$32,'movie-row'!$A$1:$Z$1),0)</f>
        <v>0</v>
      </c>
      <c r="U254" s="18" cm="1">
        <f t="array" ref="U254">VLOOKUP($A254,'movie-row'!$A$2:$Z$101,_xlfn.XMATCH(U$32,'movie-row'!$A$1:$Z$1),0)</f>
        <v>5</v>
      </c>
      <c r="V254" s="18" cm="1">
        <f t="array" ref="V254">VLOOKUP($A254,'movie-row'!$A$2:$Z$101,_xlfn.XMATCH(V$32,'movie-row'!$A$1:$Z$1),0)</f>
        <v>0</v>
      </c>
      <c r="W254" s="18" cm="1">
        <f t="array" ref="W254">VLOOKUP($A254,'movie-row'!$A$2:$Z$101,_xlfn.XMATCH(W$32,'movie-row'!$A$1:$Z$1),0)</f>
        <v>4</v>
      </c>
      <c r="X254" s="18" cm="1">
        <f t="array" ref="X254">VLOOKUP($A254,'movie-row'!$A$2:$Z$101,_xlfn.XMATCH(X$32,'movie-row'!$A$1:$Z$1),0)</f>
        <v>4.5</v>
      </c>
      <c r="Y254" s="18" cm="1">
        <f t="array" ref="Y254">VLOOKUP($A254,'movie-row'!$A$2:$Z$101,_xlfn.XMATCH(Y$32,'movie-row'!$A$1:$Z$1),0)</f>
        <v>4.5</v>
      </c>
      <c r="Z254" s="18" cm="1">
        <f t="array" ref="Z254">VLOOKUP($A254,'movie-row'!$A$2:$Z$101,_xlfn.XMATCH(Z$32,'movie-row'!$A$1:$Z$1),0)</f>
        <v>4.5</v>
      </c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</row>
    <row r="255" spans="1:52">
      <c r="A255" s="1" t="str">
        <f t="shared" si="41"/>
        <v>550: Fight Club (1999)</v>
      </c>
      <c r="B255" s="18" cm="1">
        <f t="array" ref="B255">VLOOKUP($A255,'movie-row'!$A$2:$Z$101,_xlfn.XMATCH(B$33,'movie-row'!$A$1:$Z$1),0)</f>
        <v>5</v>
      </c>
      <c r="C255" s="18" cm="1">
        <f t="array" ref="C255">VLOOKUP($A255,'movie-row'!$A$2:$Z$101,_xlfn.XMATCH(C$33,'movie-row'!$A$1:$Z$1),0)</f>
        <v>0</v>
      </c>
      <c r="D255" s="18" cm="1">
        <f t="array" ref="D255">VLOOKUP($A255,'movie-row'!$A$2:$Z$101,_xlfn.XMATCH(D$33,'movie-row'!$A$1:$Z$1),0)</f>
        <v>4</v>
      </c>
      <c r="E255" s="18" cm="1">
        <f t="array" ref="E255">VLOOKUP($A255,'movie-row'!$A$2:$Z$101,_xlfn.XMATCH(E$33,'movie-row'!$A$1:$Z$1),0)</f>
        <v>5</v>
      </c>
      <c r="F255" s="27" cm="1">
        <f t="array" ref="F255">VLOOKUP($A255,'movie-row'!$A$2:$Z$101,_xlfn.XMATCH(F$33,'movie-row'!$A$1:$Z$1),0)</f>
        <v>5</v>
      </c>
      <c r="G255" s="18" cm="1">
        <f t="array" ref="G255">VLOOKUP($A255,'movie-row'!$A$2:$Z$101,_xlfn.XMATCH(G$33,'movie-row'!$A$1:$Z$1),0)</f>
        <v>4</v>
      </c>
      <c r="H255" s="18" cm="1">
        <f t="array" ref="H255">VLOOKUP($A255,'movie-row'!$A$2:$Z$101,_xlfn.XMATCH(H$33,'movie-row'!$A$1:$Z$1),0)</f>
        <v>0</v>
      </c>
      <c r="I255" s="18" cm="1">
        <f t="array" ref="I255">VLOOKUP($A255,'movie-row'!$A$2:$Z$101,_xlfn.XMATCH(I$33,'movie-row'!$A$1:$Z$1),0)</f>
        <v>3.5</v>
      </c>
      <c r="J255" s="18" cm="1">
        <f t="array" ref="J255">VLOOKUP($A255,'movie-row'!$A$2:$Z$101,_xlfn.XMATCH(J$33,'movie-row'!$A$1:$Z$1),0)</f>
        <v>5</v>
      </c>
      <c r="K255" s="18" cm="1">
        <f t="array" ref="K255">VLOOKUP($A255,'movie-row'!$A$2:$Z$101,_xlfn.XMATCH(K$33,'movie-row'!$A$1:$Z$1),0)</f>
        <v>4</v>
      </c>
      <c r="L255" s="18" cm="1">
        <f t="array" ref="L255">VLOOKUP($A255,'movie-row'!$A$2:$Z$101,_xlfn.XMATCH(L$33,'movie-row'!$A$1:$Z$1),0)</f>
        <v>4</v>
      </c>
      <c r="M255" s="18" cm="1">
        <f t="array" ref="M255">VLOOKUP($A255,'movie-row'!$A$2:$Z$101,_xlfn.XMATCH(M$33,'movie-row'!$A$1:$Z$1),0)</f>
        <v>4</v>
      </c>
      <c r="N255" s="18" cm="1">
        <f t="array" ref="N255">VLOOKUP($A255,'movie-row'!$A$2:$Z$101,_xlfn.XMATCH(N$33,'movie-row'!$A$1:$Z$1),0)</f>
        <v>0</v>
      </c>
      <c r="O255" s="27" cm="1">
        <f t="array" ref="O255">VLOOKUP($A255,'movie-row'!$A$2:$Z$101,_xlfn.XMATCH(O$33,'movie-row'!$A$1:$Z$1),0)</f>
        <v>4</v>
      </c>
      <c r="P255" s="18" cm="1">
        <f t="array" ref="P255">VLOOKUP($A255,'movie-row'!$A$2:$Z$101,_xlfn.XMATCH(P$33,'movie-row'!$A$1:$Z$1),0)</f>
        <v>5</v>
      </c>
      <c r="Q255" s="18" cm="1">
        <f t="array" ref="Q255">VLOOKUP($A255,'movie-row'!$A$2:$Z$101,_xlfn.XMATCH(Q$33,'movie-row'!$A$1:$Z$1),0)</f>
        <v>0</v>
      </c>
      <c r="R255" s="18" cm="1">
        <f t="array" ref="R255">VLOOKUP($A255,'movie-row'!$A$2:$Z$101,_xlfn.XMATCH(R$33,'movie-row'!$A$1:$Z$1),0)</f>
        <v>5</v>
      </c>
      <c r="S255" s="18" cm="1">
        <f t="array" ref="S255">VLOOKUP($A255,'movie-row'!$A$2:$Z$101,_xlfn.XMATCH(S$33,'movie-row'!$A$1:$Z$1),0)</f>
        <v>0</v>
      </c>
      <c r="T255" s="18" cm="1">
        <f t="array" ref="T255">VLOOKUP($A255,'movie-row'!$A$2:$Z$101,_xlfn.XMATCH(T$33,'movie-row'!$A$1:$Z$1),0)</f>
        <v>2</v>
      </c>
      <c r="U255" s="18" cm="1">
        <f t="array" ref="U255">VLOOKUP($A255,'movie-row'!$A$2:$Z$101,_xlfn.XMATCH(U$33,'movie-row'!$A$1:$Z$1),0)</f>
        <v>4</v>
      </c>
      <c r="V255" s="18" cm="1">
        <f t="array" ref="V255">VLOOKUP($A255,'movie-row'!$A$2:$Z$101,_xlfn.XMATCH(V$33,'movie-row'!$A$1:$Z$1),0)</f>
        <v>0</v>
      </c>
      <c r="W255" s="18" cm="1">
        <f t="array" ref="W255">VLOOKUP($A255,'movie-row'!$A$2:$Z$101,_xlfn.XMATCH(W$33,'movie-row'!$A$1:$Z$1),0)</f>
        <v>5</v>
      </c>
      <c r="X255" s="18" cm="1">
        <f t="array" ref="X255">VLOOKUP($A255,'movie-row'!$A$2:$Z$101,_xlfn.XMATCH(X$33,'movie-row'!$A$1:$Z$1),0)</f>
        <v>0</v>
      </c>
      <c r="Y255" s="18" cm="1">
        <f t="array" ref="Y255">VLOOKUP($A255,'movie-row'!$A$2:$Z$101,_xlfn.XMATCH(Y$33,'movie-row'!$A$1:$Z$1),0)</f>
        <v>3.5</v>
      </c>
      <c r="Z255" s="18" cm="1">
        <f t="array" ref="Z255">VLOOKUP($A255,'movie-row'!$A$2:$Z$101,_xlfn.XMATCH(Z$33,'movie-row'!$A$1:$Z$1),0)</f>
        <v>4</v>
      </c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</row>
    <row r="256" spans="1:52">
      <c r="A256" s="21" t="s">
        <v>42</v>
      </c>
      <c r="B256" s="18" cm="1">
        <f t="array" ref="B256">VLOOKUP($A256,'movie-row'!$A$2:$Z$101,_xlfn.XMATCH(B$29,'movie-row'!$A$1:$Z$1),0)</f>
        <v>0</v>
      </c>
      <c r="C256" s="18" cm="1">
        <f t="array" ref="C256">VLOOKUP($A256,'movie-row'!$A$2:$Z$101,_xlfn.XMATCH(C$29,'movie-row'!$A$1:$Z$1),0)</f>
        <v>3.5</v>
      </c>
      <c r="D256" s="18" cm="1">
        <f t="array" ref="D256">VLOOKUP($A256,'movie-row'!$A$2:$Z$101,_xlfn.XMATCH(D$29,'movie-row'!$A$1:$Z$1),0)</f>
        <v>0</v>
      </c>
      <c r="E256" s="18" cm="1">
        <f t="array" ref="E256">VLOOKUP($A256,'movie-row'!$A$2:$Z$101,_xlfn.XMATCH(E$29,'movie-row'!$A$1:$Z$1),0)</f>
        <v>4</v>
      </c>
      <c r="F256" s="27" cm="1">
        <f t="array" ref="F256">VLOOKUP($A256,'movie-row'!$A$2:$Z$101,_xlfn.XMATCH(F$29,'movie-row'!$A$1:$Z$1),0)</f>
        <v>3</v>
      </c>
      <c r="G256" s="18" cm="1">
        <f t="array" ref="G256">VLOOKUP($A256,'movie-row'!$A$2:$Z$101,_xlfn.XMATCH(G$29,'movie-row'!$A$1:$Z$1),0)</f>
        <v>3.5</v>
      </c>
      <c r="H256" s="18" cm="1">
        <f t="array" ref="H256">VLOOKUP($A256,'movie-row'!$A$2:$Z$101,_xlfn.XMATCH(H$29,'movie-row'!$A$1:$Z$1),0)</f>
        <v>0</v>
      </c>
      <c r="I256" s="18" cm="1">
        <f t="array" ref="I256">VLOOKUP($A256,'movie-row'!$A$2:$Z$101,_xlfn.XMATCH(I$29,'movie-row'!$A$1:$Z$1),0)</f>
        <v>4</v>
      </c>
      <c r="J256" s="18" cm="1">
        <f t="array" ref="J256">VLOOKUP($A256,'movie-row'!$A$2:$Z$101,_xlfn.XMATCH(J$29,'movie-row'!$A$1:$Z$1),0)</f>
        <v>2.5</v>
      </c>
      <c r="K256" s="18" cm="1">
        <f t="array" ref="K256">VLOOKUP($A256,'movie-row'!$A$2:$Z$101,_xlfn.XMATCH(K$29,'movie-row'!$A$1:$Z$1),0)</f>
        <v>0</v>
      </c>
      <c r="L256" s="18" cm="1">
        <f t="array" ref="L256">VLOOKUP($A256,'movie-row'!$A$2:$Z$101,_xlfn.XMATCH(L$29,'movie-row'!$A$1:$Z$1),0)</f>
        <v>5</v>
      </c>
      <c r="M256" s="18" cm="1">
        <f t="array" ref="M256">VLOOKUP($A256,'movie-row'!$A$2:$Z$101,_xlfn.XMATCH(M$29,'movie-row'!$A$1:$Z$1),0)</f>
        <v>0</v>
      </c>
      <c r="N256" s="18" cm="1">
        <f t="array" ref="N256">VLOOKUP($A256,'movie-row'!$A$2:$Z$101,_xlfn.XMATCH(N$29,'movie-row'!$A$1:$Z$1),0)</f>
        <v>3</v>
      </c>
      <c r="O256" s="27" cm="1">
        <f t="array" ref="O256">VLOOKUP($A256,'movie-row'!$A$2:$Z$101,_xlfn.XMATCH(O$29,'movie-row'!$A$1:$Z$1),0)</f>
        <v>3.5</v>
      </c>
      <c r="P256" s="18" cm="1">
        <f t="array" ref="P256">VLOOKUP($A256,'movie-row'!$A$2:$Z$101,_xlfn.XMATCH(P$29,'movie-row'!$A$1:$Z$1),0)</f>
        <v>3</v>
      </c>
      <c r="Q256" s="18" cm="1">
        <f t="array" ref="Q256">VLOOKUP($A256,'movie-row'!$A$2:$Z$101,_xlfn.XMATCH(Q$29,'movie-row'!$A$1:$Z$1),0)</f>
        <v>0</v>
      </c>
      <c r="R256" s="18" cm="1">
        <f t="array" ref="R256">VLOOKUP($A256,'movie-row'!$A$2:$Z$101,_xlfn.XMATCH(R$29,'movie-row'!$A$1:$Z$1),0)</f>
        <v>4</v>
      </c>
      <c r="S256" s="18" cm="1">
        <f t="array" ref="S256">VLOOKUP($A256,'movie-row'!$A$2:$Z$101,_xlfn.XMATCH(S$29,'movie-row'!$A$1:$Z$1),0)</f>
        <v>4</v>
      </c>
      <c r="T256" s="18" cm="1">
        <f t="array" ref="T256">VLOOKUP($A256,'movie-row'!$A$2:$Z$101,_xlfn.XMATCH(T$29,'movie-row'!$A$1:$Z$1),0)</f>
        <v>4</v>
      </c>
      <c r="U256" s="18" cm="1">
        <f t="array" ref="U256">VLOOKUP($A256,'movie-row'!$A$2:$Z$101,_xlfn.XMATCH(U$29,'movie-row'!$A$1:$Z$1),0)</f>
        <v>0</v>
      </c>
      <c r="V256" s="18" cm="1">
        <f t="array" ref="V256">VLOOKUP($A256,'movie-row'!$A$2:$Z$101,_xlfn.XMATCH(V$29,'movie-row'!$A$1:$Z$1),0)</f>
        <v>1</v>
      </c>
      <c r="W256" s="18" cm="1">
        <f t="array" ref="W256">VLOOKUP($A256,'movie-row'!$A$2:$Z$101,_xlfn.XMATCH(W$29,'movie-row'!$A$1:$Z$1),0)</f>
        <v>2.5</v>
      </c>
      <c r="X256" s="18" cm="1">
        <f t="array" ref="X256">VLOOKUP($A256,'movie-row'!$A$2:$Z$101,_xlfn.XMATCH(X$29,'movie-row'!$A$1:$Z$1),0)</f>
        <v>3.5</v>
      </c>
      <c r="Y256" s="18" cm="1">
        <f t="array" ref="Y256">VLOOKUP($A256,'movie-row'!$A$2:$Z$101,_xlfn.XMATCH(Y$29,'movie-row'!$A$1:$Z$1),0)</f>
        <v>0</v>
      </c>
      <c r="Z256" s="18" cm="1">
        <f t="array" ref="Z256">VLOOKUP($A256,'movie-row'!$A$2:$Z$101,_xlfn.XMATCH(Z$29,'movie-row'!$A$1:$Z$1),0)</f>
        <v>3.5</v>
      </c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</row>
    <row r="257" spans="1:52">
      <c r="A257" s="1" t="str">
        <f t="shared" ref="A257:A260" si="42">A256</f>
        <v>557: Spider-Man (2002)</v>
      </c>
      <c r="B257" s="18" cm="1">
        <f t="array" ref="B257">VLOOKUP($A257,'movie-row'!$A$2:$Z$101,_xlfn.XMATCH(B$30,'movie-row'!$A$1:$Z$1),0)</f>
        <v>0</v>
      </c>
      <c r="C257" s="18" cm="1">
        <f t="array" ref="C257">VLOOKUP($A257,'movie-row'!$A$2:$Z$101,_xlfn.XMATCH(C$30,'movie-row'!$A$1:$Z$1),0)</f>
        <v>2.5</v>
      </c>
      <c r="D257" s="18" cm="1">
        <f t="array" ref="D257">VLOOKUP($A257,'movie-row'!$A$2:$Z$101,_xlfn.XMATCH(D$30,'movie-row'!$A$1:$Z$1),0)</f>
        <v>1</v>
      </c>
      <c r="E257" s="18" cm="1">
        <f t="array" ref="E257">VLOOKUP($A257,'movie-row'!$A$2:$Z$101,_xlfn.XMATCH(E$30,'movie-row'!$A$1:$Z$1),0)</f>
        <v>3.5</v>
      </c>
      <c r="F257" s="27" cm="1">
        <f t="array" ref="F257">VLOOKUP($A257,'movie-row'!$A$2:$Z$101,_xlfn.XMATCH(F$30,'movie-row'!$A$1:$Z$1),0)</f>
        <v>0</v>
      </c>
      <c r="G257" s="18" cm="1">
        <f t="array" ref="G257">VLOOKUP($A257,'movie-row'!$A$2:$Z$101,_xlfn.XMATCH(G$30,'movie-row'!$A$1:$Z$1),0)</f>
        <v>4</v>
      </c>
      <c r="H257" s="18" cm="1">
        <f t="array" ref="H257">VLOOKUP($A257,'movie-row'!$A$2:$Z$101,_xlfn.XMATCH(H$30,'movie-row'!$A$1:$Z$1),0)</f>
        <v>4</v>
      </c>
      <c r="I257" s="18" cm="1">
        <f t="array" ref="I257">VLOOKUP($A257,'movie-row'!$A$2:$Z$101,_xlfn.XMATCH(I$30,'movie-row'!$A$1:$Z$1),0)</f>
        <v>4.5</v>
      </c>
      <c r="J257" s="18" cm="1">
        <f t="array" ref="J257">VLOOKUP($A257,'movie-row'!$A$2:$Z$101,_xlfn.XMATCH(J$30,'movie-row'!$A$1:$Z$1),0)</f>
        <v>3.5</v>
      </c>
      <c r="K257" s="18" cm="1">
        <f t="array" ref="K257">VLOOKUP($A257,'movie-row'!$A$2:$Z$101,_xlfn.XMATCH(K$30,'movie-row'!$A$1:$Z$1),0)</f>
        <v>0</v>
      </c>
      <c r="L257" s="18" cm="1">
        <f t="array" ref="L257">VLOOKUP($A257,'movie-row'!$A$2:$Z$101,_xlfn.XMATCH(L$30,'movie-row'!$A$1:$Z$1),0)</f>
        <v>0</v>
      </c>
      <c r="M257" s="18" cm="1">
        <f t="array" ref="M257">VLOOKUP($A257,'movie-row'!$A$2:$Z$101,_xlfn.XMATCH(M$30,'movie-row'!$A$1:$Z$1),0)</f>
        <v>0</v>
      </c>
      <c r="N257" s="18" cm="1">
        <f t="array" ref="N257">VLOOKUP($A257,'movie-row'!$A$2:$Z$101,_xlfn.XMATCH(N$30,'movie-row'!$A$1:$Z$1),0)</f>
        <v>4</v>
      </c>
      <c r="O257" s="27" cm="1">
        <f t="array" ref="O257">VLOOKUP($A257,'movie-row'!$A$2:$Z$101,_xlfn.XMATCH(O$30,'movie-row'!$A$1:$Z$1),0)</f>
        <v>3</v>
      </c>
      <c r="P257" s="18" cm="1">
        <f t="array" ref="P257">VLOOKUP($A257,'movie-row'!$A$2:$Z$101,_xlfn.XMATCH(P$30,'movie-row'!$A$1:$Z$1),0)</f>
        <v>0</v>
      </c>
      <c r="Q257" s="18" cm="1">
        <f t="array" ref="Q257">VLOOKUP($A257,'movie-row'!$A$2:$Z$101,_xlfn.XMATCH(Q$30,'movie-row'!$A$1:$Z$1),0)</f>
        <v>3</v>
      </c>
      <c r="R257" s="18" cm="1">
        <f t="array" ref="R257">VLOOKUP($A257,'movie-row'!$A$2:$Z$101,_xlfn.XMATCH(R$30,'movie-row'!$A$1:$Z$1),0)</f>
        <v>0</v>
      </c>
      <c r="S257" s="18" cm="1">
        <f t="array" ref="S257">VLOOKUP($A257,'movie-row'!$A$2:$Z$101,_xlfn.XMATCH(S$30,'movie-row'!$A$1:$Z$1),0)</f>
        <v>3.5</v>
      </c>
      <c r="T257" s="18" cm="1">
        <f t="array" ref="T257">VLOOKUP($A257,'movie-row'!$A$2:$Z$101,_xlfn.XMATCH(T$30,'movie-row'!$A$1:$Z$1),0)</f>
        <v>3.5</v>
      </c>
      <c r="U257" s="18" cm="1">
        <f t="array" ref="U257">VLOOKUP($A257,'movie-row'!$A$2:$Z$101,_xlfn.XMATCH(U$30,'movie-row'!$A$1:$Z$1),0)</f>
        <v>4</v>
      </c>
      <c r="V257" s="18" cm="1">
        <f t="array" ref="V257">VLOOKUP($A257,'movie-row'!$A$2:$Z$101,_xlfn.XMATCH(V$30,'movie-row'!$A$1:$Z$1),0)</f>
        <v>3.5</v>
      </c>
      <c r="W257" s="18" cm="1">
        <f t="array" ref="W257">VLOOKUP($A257,'movie-row'!$A$2:$Z$101,_xlfn.XMATCH(W$30,'movie-row'!$A$1:$Z$1),0)</f>
        <v>3</v>
      </c>
      <c r="X257" s="18" cm="1">
        <f t="array" ref="X257">VLOOKUP($A257,'movie-row'!$A$2:$Z$101,_xlfn.XMATCH(X$30,'movie-row'!$A$1:$Z$1),0)</f>
        <v>0</v>
      </c>
      <c r="Y257" s="18" cm="1">
        <f t="array" ref="Y257">VLOOKUP($A257,'movie-row'!$A$2:$Z$101,_xlfn.XMATCH(Y$30,'movie-row'!$A$1:$Z$1),0)</f>
        <v>3.5</v>
      </c>
      <c r="Z257" s="18" cm="1">
        <f t="array" ref="Z257">VLOOKUP($A257,'movie-row'!$A$2:$Z$101,_xlfn.XMATCH(Z$30,'movie-row'!$A$1:$Z$1),0)</f>
        <v>3</v>
      </c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</row>
    <row r="258" spans="1:52">
      <c r="A258" s="1" t="str">
        <f t="shared" si="42"/>
        <v>557: Spider-Man (2002)</v>
      </c>
      <c r="B258" s="18" cm="1">
        <f t="array" ref="B258">VLOOKUP($A258,'movie-row'!$A$2:$Z$101,_xlfn.XMATCH(B$31,'movie-row'!$A$1:$Z$1),0)</f>
        <v>1</v>
      </c>
      <c r="C258" s="18" cm="1">
        <f t="array" ref="C258">VLOOKUP($A258,'movie-row'!$A$2:$Z$101,_xlfn.XMATCH(C$31,'movie-row'!$A$1:$Z$1),0)</f>
        <v>3</v>
      </c>
      <c r="D258" s="18" cm="1">
        <f t="array" ref="D258">VLOOKUP($A258,'movie-row'!$A$2:$Z$101,_xlfn.XMATCH(D$31,'movie-row'!$A$1:$Z$1),0)</f>
        <v>3</v>
      </c>
      <c r="E258" s="18" cm="1">
        <f t="array" ref="E258">VLOOKUP($A258,'movie-row'!$A$2:$Z$101,_xlfn.XMATCH(E$31,'movie-row'!$A$1:$Z$1),0)</f>
        <v>0</v>
      </c>
      <c r="F258" s="27" cm="1">
        <f t="array" ref="F258">VLOOKUP($A258,'movie-row'!$A$2:$Z$101,_xlfn.XMATCH(F$31,'movie-row'!$A$1:$Z$1),0)</f>
        <v>3.5</v>
      </c>
      <c r="G258" s="18" cm="1">
        <f t="array" ref="G258">VLOOKUP($A258,'movie-row'!$A$2:$Z$101,_xlfn.XMATCH(G$31,'movie-row'!$A$1:$Z$1),0)</f>
        <v>0</v>
      </c>
      <c r="H258" s="18" cm="1">
        <f t="array" ref="H258">VLOOKUP($A258,'movie-row'!$A$2:$Z$101,_xlfn.XMATCH(H$31,'movie-row'!$A$1:$Z$1),0)</f>
        <v>0</v>
      </c>
      <c r="I258" s="18" cm="1">
        <f t="array" ref="I258">VLOOKUP($A258,'movie-row'!$A$2:$Z$101,_xlfn.XMATCH(I$31,'movie-row'!$A$1:$Z$1),0)</f>
        <v>4</v>
      </c>
      <c r="J258" s="18" cm="1">
        <f t="array" ref="J258">VLOOKUP($A258,'movie-row'!$A$2:$Z$101,_xlfn.XMATCH(J$31,'movie-row'!$A$1:$Z$1),0)</f>
        <v>3</v>
      </c>
      <c r="K258" s="18" cm="1">
        <f t="array" ref="K258">VLOOKUP($A258,'movie-row'!$A$2:$Z$101,_xlfn.XMATCH(K$31,'movie-row'!$A$1:$Z$1),0)</f>
        <v>3.5</v>
      </c>
      <c r="L258" s="18" cm="1">
        <f t="array" ref="L258">VLOOKUP($A258,'movie-row'!$A$2:$Z$101,_xlfn.XMATCH(L$31,'movie-row'!$A$1:$Z$1),0)</f>
        <v>3.5</v>
      </c>
      <c r="M258" s="18" cm="1">
        <f t="array" ref="M258">VLOOKUP($A258,'movie-row'!$A$2:$Z$101,_xlfn.XMATCH(M$31,'movie-row'!$A$1:$Z$1),0)</f>
        <v>4</v>
      </c>
      <c r="N258" s="18" cm="1">
        <f t="array" ref="N258">VLOOKUP($A258,'movie-row'!$A$2:$Z$101,_xlfn.XMATCH(N$31,'movie-row'!$A$1:$Z$1),0)</f>
        <v>3.5</v>
      </c>
      <c r="O258" s="27" cm="1">
        <f t="array" ref="O258">VLOOKUP($A258,'movie-row'!$A$2:$Z$101,_xlfn.XMATCH(O$31,'movie-row'!$A$1:$Z$1),0)</f>
        <v>3</v>
      </c>
      <c r="P258" s="18" cm="1">
        <f t="array" ref="P258">VLOOKUP($A258,'movie-row'!$A$2:$Z$101,_xlfn.XMATCH(P$31,'movie-row'!$A$1:$Z$1),0)</f>
        <v>3.5</v>
      </c>
      <c r="Q258" s="18" cm="1">
        <f t="array" ref="Q258">VLOOKUP($A258,'movie-row'!$A$2:$Z$101,_xlfn.XMATCH(Q$31,'movie-row'!$A$1:$Z$1),0)</f>
        <v>3</v>
      </c>
      <c r="R258" s="18" cm="1">
        <f t="array" ref="R258">VLOOKUP($A258,'movie-row'!$A$2:$Z$101,_xlfn.XMATCH(R$31,'movie-row'!$A$1:$Z$1),0)</f>
        <v>3.5</v>
      </c>
      <c r="S258" s="18" cm="1">
        <f t="array" ref="S258">VLOOKUP($A258,'movie-row'!$A$2:$Z$101,_xlfn.XMATCH(S$31,'movie-row'!$A$1:$Z$1),0)</f>
        <v>3</v>
      </c>
      <c r="T258" s="18" cm="1">
        <f t="array" ref="T258">VLOOKUP($A258,'movie-row'!$A$2:$Z$101,_xlfn.XMATCH(T$31,'movie-row'!$A$1:$Z$1),0)</f>
        <v>3.5</v>
      </c>
      <c r="U258" s="18" cm="1">
        <f t="array" ref="U258">VLOOKUP($A258,'movie-row'!$A$2:$Z$101,_xlfn.XMATCH(U$31,'movie-row'!$A$1:$Z$1),0)</f>
        <v>0</v>
      </c>
      <c r="V258" s="18" cm="1">
        <f t="array" ref="V258">VLOOKUP($A258,'movie-row'!$A$2:$Z$101,_xlfn.XMATCH(V$31,'movie-row'!$A$1:$Z$1),0)</f>
        <v>0</v>
      </c>
      <c r="W258" s="18" cm="1">
        <f t="array" ref="W258">VLOOKUP($A258,'movie-row'!$A$2:$Z$101,_xlfn.XMATCH(W$31,'movie-row'!$A$1:$Z$1),0)</f>
        <v>5</v>
      </c>
      <c r="X258" s="18" cm="1">
        <f t="array" ref="X258">VLOOKUP($A258,'movie-row'!$A$2:$Z$101,_xlfn.XMATCH(X$31,'movie-row'!$A$1:$Z$1),0)</f>
        <v>0</v>
      </c>
      <c r="Y258" s="18" cm="1">
        <f t="array" ref="Y258">VLOOKUP($A258,'movie-row'!$A$2:$Z$101,_xlfn.XMATCH(Y$31,'movie-row'!$A$1:$Z$1),0)</f>
        <v>3.5</v>
      </c>
      <c r="Z258" s="18" cm="1">
        <f t="array" ref="Z258">VLOOKUP($A258,'movie-row'!$A$2:$Z$101,_xlfn.XMATCH(Z$31,'movie-row'!$A$1:$Z$1),0)</f>
        <v>4</v>
      </c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</row>
    <row r="259" spans="1:52">
      <c r="A259" s="1" t="str">
        <f t="shared" si="42"/>
        <v>557: Spider-Man (2002)</v>
      </c>
      <c r="B259" s="18" cm="1">
        <f t="array" ref="B259">VLOOKUP($A259,'movie-row'!$A$2:$Z$101,_xlfn.XMATCH(B$32,'movie-row'!$A$1:$Z$1),0)</f>
        <v>3</v>
      </c>
      <c r="C259" s="18" cm="1">
        <f t="array" ref="C259">VLOOKUP($A259,'movie-row'!$A$2:$Z$101,_xlfn.XMATCH(C$32,'movie-row'!$A$1:$Z$1),0)</f>
        <v>3</v>
      </c>
      <c r="D259" s="18" cm="1">
        <f t="array" ref="D259">VLOOKUP($A259,'movie-row'!$A$2:$Z$101,_xlfn.XMATCH(D$32,'movie-row'!$A$1:$Z$1),0)</f>
        <v>2.5</v>
      </c>
      <c r="E259" s="18" cm="1">
        <f t="array" ref="E259">VLOOKUP($A259,'movie-row'!$A$2:$Z$101,_xlfn.XMATCH(E$32,'movie-row'!$A$1:$Z$1),0)</f>
        <v>4.5</v>
      </c>
      <c r="F259" s="27" cm="1">
        <f t="array" ref="F259">VLOOKUP($A259,'movie-row'!$A$2:$Z$101,_xlfn.XMATCH(F$32,'movie-row'!$A$1:$Z$1),0)</f>
        <v>0</v>
      </c>
      <c r="G259" s="18" cm="1">
        <f t="array" ref="G259">VLOOKUP($A259,'movie-row'!$A$2:$Z$101,_xlfn.XMATCH(G$32,'movie-row'!$A$1:$Z$1),0)</f>
        <v>1</v>
      </c>
      <c r="H259" s="18" cm="1">
        <f t="array" ref="H259">VLOOKUP($A259,'movie-row'!$A$2:$Z$101,_xlfn.XMATCH(H$32,'movie-row'!$A$1:$Z$1),0)</f>
        <v>3</v>
      </c>
      <c r="I259" s="18" cm="1">
        <f t="array" ref="I259">VLOOKUP($A259,'movie-row'!$A$2:$Z$101,_xlfn.XMATCH(I$32,'movie-row'!$A$1:$Z$1),0)</f>
        <v>1.5</v>
      </c>
      <c r="J259" s="18" cm="1">
        <f t="array" ref="J259">VLOOKUP($A259,'movie-row'!$A$2:$Z$101,_xlfn.XMATCH(J$32,'movie-row'!$A$1:$Z$1),0)</f>
        <v>0</v>
      </c>
      <c r="K259" s="18" cm="1">
        <f t="array" ref="K259">VLOOKUP($A259,'movie-row'!$A$2:$Z$101,_xlfn.XMATCH(K$32,'movie-row'!$A$1:$Z$1),0)</f>
        <v>3</v>
      </c>
      <c r="L259" s="18" cm="1">
        <f t="array" ref="L259">VLOOKUP($A259,'movie-row'!$A$2:$Z$101,_xlfn.XMATCH(L$32,'movie-row'!$A$1:$Z$1),0)</f>
        <v>3.5</v>
      </c>
      <c r="M259" s="18" cm="1">
        <f t="array" ref="M259">VLOOKUP($A259,'movie-row'!$A$2:$Z$101,_xlfn.XMATCH(M$32,'movie-row'!$A$1:$Z$1),0)</f>
        <v>5</v>
      </c>
      <c r="N259" s="18" cm="1">
        <f t="array" ref="N259">VLOOKUP($A259,'movie-row'!$A$2:$Z$101,_xlfn.XMATCH(N$32,'movie-row'!$A$1:$Z$1),0)</f>
        <v>4</v>
      </c>
      <c r="O259" s="27" cm="1">
        <f t="array" ref="O259">VLOOKUP($A259,'movie-row'!$A$2:$Z$101,_xlfn.XMATCH(O$32,'movie-row'!$A$1:$Z$1),0)</f>
        <v>0</v>
      </c>
      <c r="P259" s="18" cm="1">
        <f t="array" ref="P259">VLOOKUP($A259,'movie-row'!$A$2:$Z$101,_xlfn.XMATCH(P$32,'movie-row'!$A$1:$Z$1),0)</f>
        <v>3.5</v>
      </c>
      <c r="Q259" s="18" cm="1">
        <f t="array" ref="Q259">VLOOKUP($A259,'movie-row'!$A$2:$Z$101,_xlfn.XMATCH(Q$32,'movie-row'!$A$1:$Z$1),0)</f>
        <v>0</v>
      </c>
      <c r="R259" s="18" cm="1">
        <f t="array" ref="R259">VLOOKUP($A259,'movie-row'!$A$2:$Z$101,_xlfn.XMATCH(R$32,'movie-row'!$A$1:$Z$1),0)</f>
        <v>3</v>
      </c>
      <c r="S259" s="18" cm="1">
        <f t="array" ref="S259">VLOOKUP($A259,'movie-row'!$A$2:$Z$101,_xlfn.XMATCH(S$32,'movie-row'!$A$1:$Z$1),0)</f>
        <v>3.5</v>
      </c>
      <c r="T259" s="18" cm="1">
        <f t="array" ref="T259">VLOOKUP($A259,'movie-row'!$A$2:$Z$101,_xlfn.XMATCH(T$32,'movie-row'!$A$1:$Z$1),0)</f>
        <v>0</v>
      </c>
      <c r="U259" s="18" cm="1">
        <f t="array" ref="U259">VLOOKUP($A259,'movie-row'!$A$2:$Z$101,_xlfn.XMATCH(U$32,'movie-row'!$A$1:$Z$1),0)</f>
        <v>3</v>
      </c>
      <c r="V259" s="18" cm="1">
        <f t="array" ref="V259">VLOOKUP($A259,'movie-row'!$A$2:$Z$101,_xlfn.XMATCH(V$32,'movie-row'!$A$1:$Z$1),0)</f>
        <v>0</v>
      </c>
      <c r="W259" s="18" cm="1">
        <f t="array" ref="W259">VLOOKUP($A259,'movie-row'!$A$2:$Z$101,_xlfn.XMATCH(W$32,'movie-row'!$A$1:$Z$1),0)</f>
        <v>3</v>
      </c>
      <c r="X259" s="18" cm="1">
        <f t="array" ref="X259">VLOOKUP($A259,'movie-row'!$A$2:$Z$101,_xlfn.XMATCH(X$32,'movie-row'!$A$1:$Z$1),0)</f>
        <v>1</v>
      </c>
      <c r="Y259" s="18" cm="1">
        <f t="array" ref="Y259">VLOOKUP($A259,'movie-row'!$A$2:$Z$101,_xlfn.XMATCH(Y$32,'movie-row'!$A$1:$Z$1),0)</f>
        <v>4</v>
      </c>
      <c r="Z259" s="18" cm="1">
        <f t="array" ref="Z259">VLOOKUP($A259,'movie-row'!$A$2:$Z$101,_xlfn.XMATCH(Z$32,'movie-row'!$A$1:$Z$1),0)</f>
        <v>1</v>
      </c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</row>
    <row r="260" spans="1:52">
      <c r="A260" s="1" t="str">
        <f t="shared" si="42"/>
        <v>557: Spider-Man (2002)</v>
      </c>
      <c r="B260" s="18" cm="1">
        <f t="array" ref="B260">VLOOKUP($A260,'movie-row'!$A$2:$Z$101,_xlfn.XMATCH(B$33,'movie-row'!$A$1:$Z$1),0)</f>
        <v>3.5</v>
      </c>
      <c r="C260" s="18" cm="1">
        <f t="array" ref="C260">VLOOKUP($A260,'movie-row'!$A$2:$Z$101,_xlfn.XMATCH(C$33,'movie-row'!$A$1:$Z$1),0)</f>
        <v>3.5</v>
      </c>
      <c r="D260" s="18" cm="1">
        <f t="array" ref="D260">VLOOKUP($A260,'movie-row'!$A$2:$Z$101,_xlfn.XMATCH(D$33,'movie-row'!$A$1:$Z$1),0)</f>
        <v>3</v>
      </c>
      <c r="E260" s="18" cm="1">
        <f t="array" ref="E260">VLOOKUP($A260,'movie-row'!$A$2:$Z$101,_xlfn.XMATCH(E$33,'movie-row'!$A$1:$Z$1),0)</f>
        <v>0</v>
      </c>
      <c r="F260" s="27" cm="1">
        <f t="array" ref="F260">VLOOKUP($A260,'movie-row'!$A$2:$Z$101,_xlfn.XMATCH(F$33,'movie-row'!$A$1:$Z$1),0)</f>
        <v>1.5</v>
      </c>
      <c r="G260" s="18" cm="1">
        <f t="array" ref="G260">VLOOKUP($A260,'movie-row'!$A$2:$Z$101,_xlfn.XMATCH(G$33,'movie-row'!$A$1:$Z$1),0)</f>
        <v>3</v>
      </c>
      <c r="H260" s="18" cm="1">
        <f t="array" ref="H260">VLOOKUP($A260,'movie-row'!$A$2:$Z$101,_xlfn.XMATCH(H$33,'movie-row'!$A$1:$Z$1),0)</f>
        <v>0</v>
      </c>
      <c r="I260" s="18" cm="1">
        <f t="array" ref="I260">VLOOKUP($A260,'movie-row'!$A$2:$Z$101,_xlfn.XMATCH(I$33,'movie-row'!$A$1:$Z$1),0)</f>
        <v>0</v>
      </c>
      <c r="J260" s="18" cm="1">
        <f t="array" ref="J260">VLOOKUP($A260,'movie-row'!$A$2:$Z$101,_xlfn.XMATCH(J$33,'movie-row'!$A$1:$Z$1),0)</f>
        <v>3</v>
      </c>
      <c r="K260" s="18" cm="1">
        <f t="array" ref="K260">VLOOKUP($A260,'movie-row'!$A$2:$Z$101,_xlfn.XMATCH(K$33,'movie-row'!$A$1:$Z$1),0)</f>
        <v>3</v>
      </c>
      <c r="L260" s="18" cm="1">
        <f t="array" ref="L260">VLOOKUP($A260,'movie-row'!$A$2:$Z$101,_xlfn.XMATCH(L$33,'movie-row'!$A$1:$Z$1),0)</f>
        <v>3</v>
      </c>
      <c r="M260" s="18" cm="1">
        <f t="array" ref="M260">VLOOKUP($A260,'movie-row'!$A$2:$Z$101,_xlfn.XMATCH(M$33,'movie-row'!$A$1:$Z$1),0)</f>
        <v>3</v>
      </c>
      <c r="N260" s="18" cm="1">
        <f t="array" ref="N260">VLOOKUP($A260,'movie-row'!$A$2:$Z$101,_xlfn.XMATCH(N$33,'movie-row'!$A$1:$Z$1),0)</f>
        <v>0</v>
      </c>
      <c r="O260" s="27" cm="1">
        <f t="array" ref="O260">VLOOKUP($A260,'movie-row'!$A$2:$Z$101,_xlfn.XMATCH(O$33,'movie-row'!$A$1:$Z$1),0)</f>
        <v>3</v>
      </c>
      <c r="P260" s="18" cm="1">
        <f t="array" ref="P260">VLOOKUP($A260,'movie-row'!$A$2:$Z$101,_xlfn.XMATCH(P$33,'movie-row'!$A$1:$Z$1),0)</f>
        <v>0</v>
      </c>
      <c r="Q260" s="18" cm="1">
        <f t="array" ref="Q260">VLOOKUP($A260,'movie-row'!$A$2:$Z$101,_xlfn.XMATCH(Q$33,'movie-row'!$A$1:$Z$1),0)</f>
        <v>0</v>
      </c>
      <c r="R260" s="18" cm="1">
        <f t="array" ref="R260">VLOOKUP($A260,'movie-row'!$A$2:$Z$101,_xlfn.XMATCH(R$33,'movie-row'!$A$1:$Z$1),0)</f>
        <v>1.5</v>
      </c>
      <c r="S260" s="18" cm="1">
        <f t="array" ref="S260">VLOOKUP($A260,'movie-row'!$A$2:$Z$101,_xlfn.XMATCH(S$33,'movie-row'!$A$1:$Z$1),0)</f>
        <v>4</v>
      </c>
      <c r="T260" s="18" cm="1">
        <f t="array" ref="T260">VLOOKUP($A260,'movie-row'!$A$2:$Z$101,_xlfn.XMATCH(T$33,'movie-row'!$A$1:$Z$1),0)</f>
        <v>3.5</v>
      </c>
      <c r="U260" s="18" cm="1">
        <f t="array" ref="U260">VLOOKUP($A260,'movie-row'!$A$2:$Z$101,_xlfn.XMATCH(U$33,'movie-row'!$A$1:$Z$1),0)</f>
        <v>3</v>
      </c>
      <c r="V260" s="18" cm="1">
        <f t="array" ref="V260">VLOOKUP($A260,'movie-row'!$A$2:$Z$101,_xlfn.XMATCH(V$33,'movie-row'!$A$1:$Z$1),0)</f>
        <v>0</v>
      </c>
      <c r="W260" s="18" cm="1">
        <f t="array" ref="W260">VLOOKUP($A260,'movie-row'!$A$2:$Z$101,_xlfn.XMATCH(W$33,'movie-row'!$A$1:$Z$1),0)</f>
        <v>3</v>
      </c>
      <c r="X260" s="18" cm="1">
        <f t="array" ref="X260">VLOOKUP($A260,'movie-row'!$A$2:$Z$101,_xlfn.XMATCH(X$33,'movie-row'!$A$1:$Z$1),0)</f>
        <v>3</v>
      </c>
      <c r="Y260" s="18" cm="1">
        <f t="array" ref="Y260">VLOOKUP($A260,'movie-row'!$A$2:$Z$101,_xlfn.XMATCH(Y$33,'movie-row'!$A$1:$Z$1),0)</f>
        <v>2.5</v>
      </c>
      <c r="Z260" s="18" cm="1">
        <f t="array" ref="Z260">VLOOKUP($A260,'movie-row'!$A$2:$Z$101,_xlfn.XMATCH(Z$33,'movie-row'!$A$1:$Z$1),0)</f>
        <v>3</v>
      </c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</row>
    <row r="261" spans="1:52">
      <c r="A261" s="21" t="s">
        <v>43</v>
      </c>
      <c r="B261" s="18" cm="1">
        <f t="array" ref="B261">VLOOKUP($A261,'movie-row'!$A$2:$Z$101,_xlfn.XMATCH(B$29,'movie-row'!$A$1:$Z$1),0)</f>
        <v>3.5</v>
      </c>
      <c r="C261" s="18" cm="1">
        <f t="array" ref="C261">VLOOKUP($A261,'movie-row'!$A$2:$Z$101,_xlfn.XMATCH(C$29,'movie-row'!$A$1:$Z$1),0)</f>
        <v>0</v>
      </c>
      <c r="D261" s="18" cm="1">
        <f t="array" ref="D261">VLOOKUP($A261,'movie-row'!$A$2:$Z$101,_xlfn.XMATCH(D$29,'movie-row'!$A$1:$Z$1),0)</f>
        <v>0</v>
      </c>
      <c r="E261" s="18" cm="1">
        <f t="array" ref="E261">VLOOKUP($A261,'movie-row'!$A$2:$Z$101,_xlfn.XMATCH(E$29,'movie-row'!$A$1:$Z$1),0)</f>
        <v>2.5</v>
      </c>
      <c r="F261" s="27" cm="1">
        <f t="array" ref="F261">VLOOKUP($A261,'movie-row'!$A$2:$Z$101,_xlfn.XMATCH(F$29,'movie-row'!$A$1:$Z$1),0)</f>
        <v>3.5</v>
      </c>
      <c r="G261" s="18" cm="1">
        <f t="array" ref="G261">VLOOKUP($A261,'movie-row'!$A$2:$Z$101,_xlfn.XMATCH(G$29,'movie-row'!$A$1:$Z$1),0)</f>
        <v>0</v>
      </c>
      <c r="H261" s="18" cm="1">
        <f t="array" ref="H261">VLOOKUP($A261,'movie-row'!$A$2:$Z$101,_xlfn.XMATCH(H$29,'movie-row'!$A$1:$Z$1),0)</f>
        <v>0</v>
      </c>
      <c r="I261" s="18" cm="1">
        <f t="array" ref="I261">VLOOKUP($A261,'movie-row'!$A$2:$Z$101,_xlfn.XMATCH(I$29,'movie-row'!$A$1:$Z$1),0)</f>
        <v>2.5</v>
      </c>
      <c r="J261" s="18" cm="1">
        <f t="array" ref="J261">VLOOKUP($A261,'movie-row'!$A$2:$Z$101,_xlfn.XMATCH(J$29,'movie-row'!$A$1:$Z$1),0)</f>
        <v>3</v>
      </c>
      <c r="K261" s="18" cm="1">
        <f t="array" ref="K261">VLOOKUP($A261,'movie-row'!$A$2:$Z$101,_xlfn.XMATCH(K$29,'movie-row'!$A$1:$Z$1),0)</f>
        <v>2.5</v>
      </c>
      <c r="L261" s="18" cm="1">
        <f t="array" ref="L261">VLOOKUP($A261,'movie-row'!$A$2:$Z$101,_xlfn.XMATCH(L$29,'movie-row'!$A$1:$Z$1),0)</f>
        <v>4.5</v>
      </c>
      <c r="M261" s="18" cm="1">
        <f t="array" ref="M261">VLOOKUP($A261,'movie-row'!$A$2:$Z$101,_xlfn.XMATCH(M$29,'movie-row'!$A$1:$Z$1),0)</f>
        <v>2.5</v>
      </c>
      <c r="N261" s="18" cm="1">
        <f t="array" ref="N261">VLOOKUP($A261,'movie-row'!$A$2:$Z$101,_xlfn.XMATCH(N$29,'movie-row'!$A$1:$Z$1),0)</f>
        <v>0</v>
      </c>
      <c r="O261" s="27" cm="1">
        <f t="array" ref="O261">VLOOKUP($A261,'movie-row'!$A$2:$Z$101,_xlfn.XMATCH(O$29,'movie-row'!$A$1:$Z$1),0)</f>
        <v>4</v>
      </c>
      <c r="P261" s="18" cm="1">
        <f t="array" ref="P261">VLOOKUP($A261,'movie-row'!$A$2:$Z$101,_xlfn.XMATCH(P$29,'movie-row'!$A$1:$Z$1),0)</f>
        <v>2</v>
      </c>
      <c r="Q261" s="18" cm="1">
        <f t="array" ref="Q261">VLOOKUP($A261,'movie-row'!$A$2:$Z$101,_xlfn.XMATCH(Q$29,'movie-row'!$A$1:$Z$1),0)</f>
        <v>2.5</v>
      </c>
      <c r="R261" s="18" cm="1">
        <f t="array" ref="R261">VLOOKUP($A261,'movie-row'!$A$2:$Z$101,_xlfn.XMATCH(R$29,'movie-row'!$A$1:$Z$1),0)</f>
        <v>2.5</v>
      </c>
      <c r="S261" s="18" cm="1">
        <f t="array" ref="S261">VLOOKUP($A261,'movie-row'!$A$2:$Z$101,_xlfn.XMATCH(S$29,'movie-row'!$A$1:$Z$1),0)</f>
        <v>4</v>
      </c>
      <c r="T261" s="18" cm="1">
        <f t="array" ref="T261">VLOOKUP($A261,'movie-row'!$A$2:$Z$101,_xlfn.XMATCH(T$29,'movie-row'!$A$1:$Z$1),0)</f>
        <v>2.5</v>
      </c>
      <c r="U261" s="18" cm="1">
        <f t="array" ref="U261">VLOOKUP($A261,'movie-row'!$A$2:$Z$101,_xlfn.XMATCH(U$29,'movie-row'!$A$1:$Z$1),0)</f>
        <v>0</v>
      </c>
      <c r="V261" s="18" cm="1">
        <f t="array" ref="V261">VLOOKUP($A261,'movie-row'!$A$2:$Z$101,_xlfn.XMATCH(V$29,'movie-row'!$A$1:$Z$1),0)</f>
        <v>1</v>
      </c>
      <c r="W261" s="18" cm="1">
        <f t="array" ref="W261">VLOOKUP($A261,'movie-row'!$A$2:$Z$101,_xlfn.XMATCH(W$29,'movie-row'!$A$1:$Z$1),0)</f>
        <v>3</v>
      </c>
      <c r="X261" s="18" cm="1">
        <f t="array" ref="X261">VLOOKUP($A261,'movie-row'!$A$2:$Z$101,_xlfn.XMATCH(X$29,'movie-row'!$A$1:$Z$1),0)</f>
        <v>0</v>
      </c>
      <c r="Y261" s="18" cm="1">
        <f t="array" ref="Y261">VLOOKUP($A261,'movie-row'!$A$2:$Z$101,_xlfn.XMATCH(Y$29,'movie-row'!$A$1:$Z$1),0)</f>
        <v>0</v>
      </c>
      <c r="Z261" s="18" cm="1">
        <f t="array" ref="Z261">VLOOKUP($A261,'movie-row'!$A$2:$Z$101,_xlfn.XMATCH(Z$29,'movie-row'!$A$1:$Z$1),0)</f>
        <v>4</v>
      </c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</row>
    <row r="262" spans="1:52">
      <c r="A262" s="1" t="str">
        <f t="shared" ref="A262:A265" si="43">A261</f>
        <v>558: Spider-Man 2 (2004)</v>
      </c>
      <c r="B262" s="18" cm="1">
        <f t="array" ref="B262">VLOOKUP($A262,'movie-row'!$A$2:$Z$101,_xlfn.XMATCH(B$30,'movie-row'!$A$1:$Z$1),0)</f>
        <v>0</v>
      </c>
      <c r="C262" s="18" cm="1">
        <f t="array" ref="C262">VLOOKUP($A262,'movie-row'!$A$2:$Z$101,_xlfn.XMATCH(C$30,'movie-row'!$A$1:$Z$1),0)</f>
        <v>3</v>
      </c>
      <c r="D262" s="18" cm="1">
        <f t="array" ref="D262">VLOOKUP($A262,'movie-row'!$A$2:$Z$101,_xlfn.XMATCH(D$30,'movie-row'!$A$1:$Z$1),0)</f>
        <v>1</v>
      </c>
      <c r="E262" s="18" cm="1">
        <f t="array" ref="E262">VLOOKUP($A262,'movie-row'!$A$2:$Z$101,_xlfn.XMATCH(E$30,'movie-row'!$A$1:$Z$1),0)</f>
        <v>4</v>
      </c>
      <c r="F262" s="27" cm="1">
        <f t="array" ref="F262">VLOOKUP($A262,'movie-row'!$A$2:$Z$101,_xlfn.XMATCH(F$30,'movie-row'!$A$1:$Z$1),0)</f>
        <v>0</v>
      </c>
      <c r="G262" s="18" cm="1">
        <f t="array" ref="G262">VLOOKUP($A262,'movie-row'!$A$2:$Z$101,_xlfn.XMATCH(G$30,'movie-row'!$A$1:$Z$1),0)</f>
        <v>2.5</v>
      </c>
      <c r="H262" s="18" cm="1">
        <f t="array" ref="H262">VLOOKUP($A262,'movie-row'!$A$2:$Z$101,_xlfn.XMATCH(H$30,'movie-row'!$A$1:$Z$1),0)</f>
        <v>4</v>
      </c>
      <c r="I262" s="18" cm="1">
        <f t="array" ref="I262">VLOOKUP($A262,'movie-row'!$A$2:$Z$101,_xlfn.XMATCH(I$30,'movie-row'!$A$1:$Z$1),0)</f>
        <v>4.5</v>
      </c>
      <c r="J262" s="18" cm="1">
        <f t="array" ref="J262">VLOOKUP($A262,'movie-row'!$A$2:$Z$101,_xlfn.XMATCH(J$30,'movie-row'!$A$1:$Z$1),0)</f>
        <v>0</v>
      </c>
      <c r="K262" s="18" cm="1">
        <f t="array" ref="K262">VLOOKUP($A262,'movie-row'!$A$2:$Z$101,_xlfn.XMATCH(K$30,'movie-row'!$A$1:$Z$1),0)</f>
        <v>3.5</v>
      </c>
      <c r="L262" s="18" cm="1">
        <f t="array" ref="L262">VLOOKUP($A262,'movie-row'!$A$2:$Z$101,_xlfn.XMATCH(L$30,'movie-row'!$A$1:$Z$1),0)</f>
        <v>0</v>
      </c>
      <c r="M262" s="18" cm="1">
        <f t="array" ref="M262">VLOOKUP($A262,'movie-row'!$A$2:$Z$101,_xlfn.XMATCH(M$30,'movie-row'!$A$1:$Z$1),0)</f>
        <v>0</v>
      </c>
      <c r="N262" s="18" cm="1">
        <f t="array" ref="N262">VLOOKUP($A262,'movie-row'!$A$2:$Z$101,_xlfn.XMATCH(N$30,'movie-row'!$A$1:$Z$1),0)</f>
        <v>4</v>
      </c>
      <c r="O262" s="27" cm="1">
        <f t="array" ref="O262">VLOOKUP($A262,'movie-row'!$A$2:$Z$101,_xlfn.XMATCH(O$30,'movie-row'!$A$1:$Z$1),0)</f>
        <v>2</v>
      </c>
      <c r="P262" s="18" cm="1">
        <f t="array" ref="P262">VLOOKUP($A262,'movie-row'!$A$2:$Z$101,_xlfn.XMATCH(P$30,'movie-row'!$A$1:$Z$1),0)</f>
        <v>0</v>
      </c>
      <c r="Q262" s="18" cm="1">
        <f t="array" ref="Q262">VLOOKUP($A262,'movie-row'!$A$2:$Z$101,_xlfn.XMATCH(Q$30,'movie-row'!$A$1:$Z$1),0)</f>
        <v>2</v>
      </c>
      <c r="R262" s="18" cm="1">
        <f t="array" ref="R262">VLOOKUP($A262,'movie-row'!$A$2:$Z$101,_xlfn.XMATCH(R$30,'movie-row'!$A$1:$Z$1),0)</f>
        <v>0</v>
      </c>
      <c r="S262" s="18" cm="1">
        <f t="array" ref="S262">VLOOKUP($A262,'movie-row'!$A$2:$Z$101,_xlfn.XMATCH(S$30,'movie-row'!$A$1:$Z$1),0)</f>
        <v>4</v>
      </c>
      <c r="T262" s="18" cm="1">
        <f t="array" ref="T262">VLOOKUP($A262,'movie-row'!$A$2:$Z$101,_xlfn.XMATCH(T$30,'movie-row'!$A$1:$Z$1),0)</f>
        <v>0</v>
      </c>
      <c r="U262" s="18" cm="1">
        <f t="array" ref="U262">VLOOKUP($A262,'movie-row'!$A$2:$Z$101,_xlfn.XMATCH(U$30,'movie-row'!$A$1:$Z$1),0)</f>
        <v>4</v>
      </c>
      <c r="V262" s="18" cm="1">
        <f t="array" ref="V262">VLOOKUP($A262,'movie-row'!$A$2:$Z$101,_xlfn.XMATCH(V$30,'movie-row'!$A$1:$Z$1),0)</f>
        <v>0</v>
      </c>
      <c r="W262" s="18" cm="1">
        <f t="array" ref="W262">VLOOKUP($A262,'movie-row'!$A$2:$Z$101,_xlfn.XMATCH(W$30,'movie-row'!$A$1:$Z$1),0)</f>
        <v>3</v>
      </c>
      <c r="X262" s="18" cm="1">
        <f t="array" ref="X262">VLOOKUP($A262,'movie-row'!$A$2:$Z$101,_xlfn.XMATCH(X$30,'movie-row'!$A$1:$Z$1),0)</f>
        <v>0</v>
      </c>
      <c r="Y262" s="18" cm="1">
        <f t="array" ref="Y262">VLOOKUP($A262,'movie-row'!$A$2:$Z$101,_xlfn.XMATCH(Y$30,'movie-row'!$A$1:$Z$1),0)</f>
        <v>4</v>
      </c>
      <c r="Z262" s="18" cm="1">
        <f t="array" ref="Z262">VLOOKUP($A262,'movie-row'!$A$2:$Z$101,_xlfn.XMATCH(Z$30,'movie-row'!$A$1:$Z$1),0)</f>
        <v>2</v>
      </c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</row>
    <row r="263" spans="1:52">
      <c r="A263" s="1" t="str">
        <f t="shared" si="43"/>
        <v>558: Spider-Man 2 (2004)</v>
      </c>
      <c r="B263" s="18" cm="1">
        <f t="array" ref="B263">VLOOKUP($A263,'movie-row'!$A$2:$Z$101,_xlfn.XMATCH(B$31,'movie-row'!$A$1:$Z$1),0)</f>
        <v>1</v>
      </c>
      <c r="C263" s="18" cm="1">
        <f t="array" ref="C263">VLOOKUP($A263,'movie-row'!$A$2:$Z$101,_xlfn.XMATCH(C$31,'movie-row'!$A$1:$Z$1),0)</f>
        <v>3.5</v>
      </c>
      <c r="D263" s="18" cm="1">
        <f t="array" ref="D263">VLOOKUP($A263,'movie-row'!$A$2:$Z$101,_xlfn.XMATCH(D$31,'movie-row'!$A$1:$Z$1),0)</f>
        <v>0</v>
      </c>
      <c r="E263" s="18" cm="1">
        <f t="array" ref="E263">VLOOKUP($A263,'movie-row'!$A$2:$Z$101,_xlfn.XMATCH(E$31,'movie-row'!$A$1:$Z$1),0)</f>
        <v>4.5</v>
      </c>
      <c r="F263" s="27" cm="1">
        <f t="array" ref="F263">VLOOKUP($A263,'movie-row'!$A$2:$Z$101,_xlfn.XMATCH(F$31,'movie-row'!$A$1:$Z$1),0)</f>
        <v>3</v>
      </c>
      <c r="G263" s="18" cm="1">
        <f t="array" ref="G263">VLOOKUP($A263,'movie-row'!$A$2:$Z$101,_xlfn.XMATCH(G$31,'movie-row'!$A$1:$Z$1),0)</f>
        <v>0</v>
      </c>
      <c r="H263" s="18" cm="1">
        <f t="array" ref="H263">VLOOKUP($A263,'movie-row'!$A$2:$Z$101,_xlfn.XMATCH(H$31,'movie-row'!$A$1:$Z$1),0)</f>
        <v>3.5</v>
      </c>
      <c r="I263" s="18" cm="1">
        <f t="array" ref="I263">VLOOKUP($A263,'movie-row'!$A$2:$Z$101,_xlfn.XMATCH(I$31,'movie-row'!$A$1:$Z$1),0)</f>
        <v>4</v>
      </c>
      <c r="J263" s="18" cm="1">
        <f t="array" ref="J263">VLOOKUP($A263,'movie-row'!$A$2:$Z$101,_xlfn.XMATCH(J$31,'movie-row'!$A$1:$Z$1),0)</f>
        <v>0</v>
      </c>
      <c r="K263" s="18" cm="1">
        <f t="array" ref="K263">VLOOKUP($A263,'movie-row'!$A$2:$Z$101,_xlfn.XMATCH(K$31,'movie-row'!$A$1:$Z$1),0)</f>
        <v>0</v>
      </c>
      <c r="L263" s="18" cm="1">
        <f t="array" ref="L263">VLOOKUP($A263,'movie-row'!$A$2:$Z$101,_xlfn.XMATCH(L$31,'movie-row'!$A$1:$Z$1),0)</f>
        <v>0</v>
      </c>
      <c r="M263" s="18" cm="1">
        <f t="array" ref="M263">VLOOKUP($A263,'movie-row'!$A$2:$Z$101,_xlfn.XMATCH(M$31,'movie-row'!$A$1:$Z$1),0)</f>
        <v>2.5</v>
      </c>
      <c r="N263" s="18" cm="1">
        <f t="array" ref="N263">VLOOKUP($A263,'movie-row'!$A$2:$Z$101,_xlfn.XMATCH(N$31,'movie-row'!$A$1:$Z$1),0)</f>
        <v>0</v>
      </c>
      <c r="O263" s="27" cm="1">
        <f t="array" ref="O263">VLOOKUP($A263,'movie-row'!$A$2:$Z$101,_xlfn.XMATCH(O$31,'movie-row'!$A$1:$Z$1),0)</f>
        <v>0</v>
      </c>
      <c r="P263" s="18" cm="1">
        <f t="array" ref="P263">VLOOKUP($A263,'movie-row'!$A$2:$Z$101,_xlfn.XMATCH(P$31,'movie-row'!$A$1:$Z$1),0)</f>
        <v>0</v>
      </c>
      <c r="Q263" s="18" cm="1">
        <f t="array" ref="Q263">VLOOKUP($A263,'movie-row'!$A$2:$Z$101,_xlfn.XMATCH(Q$31,'movie-row'!$A$1:$Z$1),0)</f>
        <v>3</v>
      </c>
      <c r="R263" s="18" cm="1">
        <f t="array" ref="R263">VLOOKUP($A263,'movie-row'!$A$2:$Z$101,_xlfn.XMATCH(R$31,'movie-row'!$A$1:$Z$1),0)</f>
        <v>4</v>
      </c>
      <c r="S263" s="18" cm="1">
        <f t="array" ref="S263">VLOOKUP($A263,'movie-row'!$A$2:$Z$101,_xlfn.XMATCH(S$31,'movie-row'!$A$1:$Z$1),0)</f>
        <v>2</v>
      </c>
      <c r="T263" s="18" cm="1">
        <f t="array" ref="T263">VLOOKUP($A263,'movie-row'!$A$2:$Z$101,_xlfn.XMATCH(T$31,'movie-row'!$A$1:$Z$1),0)</f>
        <v>4</v>
      </c>
      <c r="U263" s="18" cm="1">
        <f t="array" ref="U263">VLOOKUP($A263,'movie-row'!$A$2:$Z$101,_xlfn.XMATCH(U$31,'movie-row'!$A$1:$Z$1),0)</f>
        <v>3.5</v>
      </c>
      <c r="V263" s="18" cm="1">
        <f t="array" ref="V263">VLOOKUP($A263,'movie-row'!$A$2:$Z$101,_xlfn.XMATCH(V$31,'movie-row'!$A$1:$Z$1),0)</f>
        <v>0</v>
      </c>
      <c r="W263" s="18" cm="1">
        <f t="array" ref="W263">VLOOKUP($A263,'movie-row'!$A$2:$Z$101,_xlfn.XMATCH(W$31,'movie-row'!$A$1:$Z$1),0)</f>
        <v>4</v>
      </c>
      <c r="X263" s="18" cm="1">
        <f t="array" ref="X263">VLOOKUP($A263,'movie-row'!$A$2:$Z$101,_xlfn.XMATCH(X$31,'movie-row'!$A$1:$Z$1),0)</f>
        <v>0</v>
      </c>
      <c r="Y263" s="18" cm="1">
        <f t="array" ref="Y263">VLOOKUP($A263,'movie-row'!$A$2:$Z$101,_xlfn.XMATCH(Y$31,'movie-row'!$A$1:$Z$1),0)</f>
        <v>3</v>
      </c>
      <c r="Z263" s="18" cm="1">
        <f t="array" ref="Z263">VLOOKUP($A263,'movie-row'!$A$2:$Z$101,_xlfn.XMATCH(Z$31,'movie-row'!$A$1:$Z$1),0)</f>
        <v>4</v>
      </c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</row>
    <row r="264" spans="1:52">
      <c r="A264" s="1" t="str">
        <f t="shared" si="43"/>
        <v>558: Spider-Man 2 (2004)</v>
      </c>
      <c r="B264" s="18" cm="1">
        <f t="array" ref="B264">VLOOKUP($A264,'movie-row'!$A$2:$Z$101,_xlfn.XMATCH(B$32,'movie-row'!$A$1:$Z$1),0)</f>
        <v>0</v>
      </c>
      <c r="C264" s="18" cm="1">
        <f t="array" ref="C264">VLOOKUP($A264,'movie-row'!$A$2:$Z$101,_xlfn.XMATCH(C$32,'movie-row'!$A$1:$Z$1),0)</f>
        <v>2</v>
      </c>
      <c r="D264" s="18" cm="1">
        <f t="array" ref="D264">VLOOKUP($A264,'movie-row'!$A$2:$Z$101,_xlfn.XMATCH(D$32,'movie-row'!$A$1:$Z$1),0)</f>
        <v>3</v>
      </c>
      <c r="E264" s="18" cm="1">
        <f t="array" ref="E264">VLOOKUP($A264,'movie-row'!$A$2:$Z$101,_xlfn.XMATCH(E$32,'movie-row'!$A$1:$Z$1),0)</f>
        <v>4.5</v>
      </c>
      <c r="F264" s="27" cm="1">
        <f t="array" ref="F264">VLOOKUP($A264,'movie-row'!$A$2:$Z$101,_xlfn.XMATCH(F$32,'movie-row'!$A$1:$Z$1),0)</f>
        <v>4.5</v>
      </c>
      <c r="G264" s="18" cm="1">
        <f t="array" ref="G264">VLOOKUP($A264,'movie-row'!$A$2:$Z$101,_xlfn.XMATCH(G$32,'movie-row'!$A$1:$Z$1),0)</f>
        <v>1</v>
      </c>
      <c r="H264" s="18" cm="1">
        <f t="array" ref="H264">VLOOKUP($A264,'movie-row'!$A$2:$Z$101,_xlfn.XMATCH(H$32,'movie-row'!$A$1:$Z$1),0)</f>
        <v>2</v>
      </c>
      <c r="I264" s="18" cm="1">
        <f t="array" ref="I264">VLOOKUP($A264,'movie-row'!$A$2:$Z$101,_xlfn.XMATCH(I$32,'movie-row'!$A$1:$Z$1),0)</f>
        <v>1.5</v>
      </c>
      <c r="J264" s="18" cm="1">
        <f t="array" ref="J264">VLOOKUP($A264,'movie-row'!$A$2:$Z$101,_xlfn.XMATCH(J$32,'movie-row'!$A$1:$Z$1),0)</f>
        <v>0</v>
      </c>
      <c r="K264" s="18" cm="1">
        <f t="array" ref="K264">VLOOKUP($A264,'movie-row'!$A$2:$Z$101,_xlfn.XMATCH(K$32,'movie-row'!$A$1:$Z$1),0)</f>
        <v>3</v>
      </c>
      <c r="L264" s="18" cm="1">
        <f t="array" ref="L264">VLOOKUP($A264,'movie-row'!$A$2:$Z$101,_xlfn.XMATCH(L$32,'movie-row'!$A$1:$Z$1),0)</f>
        <v>4</v>
      </c>
      <c r="M264" s="18" cm="1">
        <f t="array" ref="M264">VLOOKUP($A264,'movie-row'!$A$2:$Z$101,_xlfn.XMATCH(M$32,'movie-row'!$A$1:$Z$1),0)</f>
        <v>4</v>
      </c>
      <c r="N264" s="18" cm="1">
        <f t="array" ref="N264">VLOOKUP($A264,'movie-row'!$A$2:$Z$101,_xlfn.XMATCH(N$32,'movie-row'!$A$1:$Z$1),0)</f>
        <v>2.5</v>
      </c>
      <c r="O264" s="27" cm="1">
        <f t="array" ref="O264">VLOOKUP($A264,'movie-row'!$A$2:$Z$101,_xlfn.XMATCH(O$32,'movie-row'!$A$1:$Z$1),0)</f>
        <v>3.5</v>
      </c>
      <c r="P264" s="18" cm="1">
        <f t="array" ref="P264">VLOOKUP($A264,'movie-row'!$A$2:$Z$101,_xlfn.XMATCH(P$32,'movie-row'!$A$1:$Z$1),0)</f>
        <v>3</v>
      </c>
      <c r="Q264" s="18" cm="1">
        <f t="array" ref="Q264">VLOOKUP($A264,'movie-row'!$A$2:$Z$101,_xlfn.XMATCH(Q$32,'movie-row'!$A$1:$Z$1),0)</f>
        <v>0</v>
      </c>
      <c r="R264" s="18" cm="1">
        <f t="array" ref="R264">VLOOKUP($A264,'movie-row'!$A$2:$Z$101,_xlfn.XMATCH(R$32,'movie-row'!$A$1:$Z$1),0)</f>
        <v>0</v>
      </c>
      <c r="S264" s="18" cm="1">
        <f t="array" ref="S264">VLOOKUP($A264,'movie-row'!$A$2:$Z$101,_xlfn.XMATCH(S$32,'movie-row'!$A$1:$Z$1),0)</f>
        <v>0</v>
      </c>
      <c r="T264" s="18" cm="1">
        <f t="array" ref="T264">VLOOKUP($A264,'movie-row'!$A$2:$Z$101,_xlfn.XMATCH(T$32,'movie-row'!$A$1:$Z$1),0)</f>
        <v>0</v>
      </c>
      <c r="U264" s="18" cm="1">
        <f t="array" ref="U264">VLOOKUP($A264,'movie-row'!$A$2:$Z$101,_xlfn.XMATCH(U$32,'movie-row'!$A$1:$Z$1),0)</f>
        <v>2</v>
      </c>
      <c r="V264" s="18" cm="1">
        <f t="array" ref="V264">VLOOKUP($A264,'movie-row'!$A$2:$Z$101,_xlfn.XMATCH(V$32,'movie-row'!$A$1:$Z$1),0)</f>
        <v>4.5</v>
      </c>
      <c r="W264" s="18" cm="1">
        <f t="array" ref="W264">VLOOKUP($A264,'movie-row'!$A$2:$Z$101,_xlfn.XMATCH(W$32,'movie-row'!$A$1:$Z$1),0)</f>
        <v>2</v>
      </c>
      <c r="X264" s="18" cm="1">
        <f t="array" ref="X264">VLOOKUP($A264,'movie-row'!$A$2:$Z$101,_xlfn.XMATCH(X$32,'movie-row'!$A$1:$Z$1),0)</f>
        <v>1</v>
      </c>
      <c r="Y264" s="18" cm="1">
        <f t="array" ref="Y264">VLOOKUP($A264,'movie-row'!$A$2:$Z$101,_xlfn.XMATCH(Y$32,'movie-row'!$A$1:$Z$1),0)</f>
        <v>4</v>
      </c>
      <c r="Z264" s="18" cm="1">
        <f t="array" ref="Z264">VLOOKUP($A264,'movie-row'!$A$2:$Z$101,_xlfn.XMATCH(Z$32,'movie-row'!$A$1:$Z$1),0)</f>
        <v>1</v>
      </c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</row>
    <row r="265" spans="1:52">
      <c r="A265" s="1" t="str">
        <f t="shared" si="43"/>
        <v>558: Spider-Man 2 (2004)</v>
      </c>
      <c r="B265" s="18" cm="1">
        <f t="array" ref="B265">VLOOKUP($A265,'movie-row'!$A$2:$Z$101,_xlfn.XMATCH(B$33,'movie-row'!$A$1:$Z$1),0)</f>
        <v>0</v>
      </c>
      <c r="C265" s="18" cm="1">
        <f t="array" ref="C265">VLOOKUP($A265,'movie-row'!$A$2:$Z$101,_xlfn.XMATCH(C$33,'movie-row'!$A$1:$Z$1),0)</f>
        <v>4</v>
      </c>
      <c r="D265" s="18" cm="1">
        <f t="array" ref="D265">VLOOKUP($A265,'movie-row'!$A$2:$Z$101,_xlfn.XMATCH(D$33,'movie-row'!$A$1:$Z$1),0)</f>
        <v>3</v>
      </c>
      <c r="E265" s="18" cm="1">
        <f t="array" ref="E265">VLOOKUP($A265,'movie-row'!$A$2:$Z$101,_xlfn.XMATCH(E$33,'movie-row'!$A$1:$Z$1),0)</f>
        <v>3.5</v>
      </c>
      <c r="F265" s="27" cm="1">
        <f t="array" ref="F265">VLOOKUP($A265,'movie-row'!$A$2:$Z$101,_xlfn.XMATCH(F$33,'movie-row'!$A$1:$Z$1),0)</f>
        <v>1.5</v>
      </c>
      <c r="G265" s="18" cm="1">
        <f t="array" ref="G265">VLOOKUP($A265,'movie-row'!$A$2:$Z$101,_xlfn.XMATCH(G$33,'movie-row'!$A$1:$Z$1),0)</f>
        <v>3</v>
      </c>
      <c r="H265" s="18" cm="1">
        <f t="array" ref="H265">VLOOKUP($A265,'movie-row'!$A$2:$Z$101,_xlfn.XMATCH(H$33,'movie-row'!$A$1:$Z$1),0)</f>
        <v>0</v>
      </c>
      <c r="I265" s="18" cm="1">
        <f t="array" ref="I265">VLOOKUP($A265,'movie-row'!$A$2:$Z$101,_xlfn.XMATCH(I$33,'movie-row'!$A$1:$Z$1),0)</f>
        <v>0</v>
      </c>
      <c r="J265" s="18" cm="1">
        <f t="array" ref="J265">VLOOKUP($A265,'movie-row'!$A$2:$Z$101,_xlfn.XMATCH(J$33,'movie-row'!$A$1:$Z$1),0)</f>
        <v>2</v>
      </c>
      <c r="K265" s="18" cm="1">
        <f t="array" ref="K265">VLOOKUP($A265,'movie-row'!$A$2:$Z$101,_xlfn.XMATCH(K$33,'movie-row'!$A$1:$Z$1),0)</f>
        <v>3</v>
      </c>
      <c r="L265" s="18" cm="1">
        <f t="array" ref="L265">VLOOKUP($A265,'movie-row'!$A$2:$Z$101,_xlfn.XMATCH(L$33,'movie-row'!$A$1:$Z$1),0)</f>
        <v>3</v>
      </c>
      <c r="M265" s="18" cm="1">
        <f t="array" ref="M265">VLOOKUP($A265,'movie-row'!$A$2:$Z$101,_xlfn.XMATCH(M$33,'movie-row'!$A$1:$Z$1),0)</f>
        <v>2</v>
      </c>
      <c r="N265" s="18" cm="1">
        <f t="array" ref="N265">VLOOKUP($A265,'movie-row'!$A$2:$Z$101,_xlfn.XMATCH(N$33,'movie-row'!$A$1:$Z$1),0)</f>
        <v>0</v>
      </c>
      <c r="O265" s="27" cm="1">
        <f t="array" ref="O265">VLOOKUP($A265,'movie-row'!$A$2:$Z$101,_xlfn.XMATCH(O$33,'movie-row'!$A$1:$Z$1),0)</f>
        <v>3</v>
      </c>
      <c r="P265" s="18" cm="1">
        <f t="array" ref="P265">VLOOKUP($A265,'movie-row'!$A$2:$Z$101,_xlfn.XMATCH(P$33,'movie-row'!$A$1:$Z$1),0)</f>
        <v>2.5</v>
      </c>
      <c r="Q265" s="18" cm="1">
        <f t="array" ref="Q265">VLOOKUP($A265,'movie-row'!$A$2:$Z$101,_xlfn.XMATCH(Q$33,'movie-row'!$A$1:$Z$1),0)</f>
        <v>0</v>
      </c>
      <c r="R265" s="18" cm="1">
        <f t="array" ref="R265">VLOOKUP($A265,'movie-row'!$A$2:$Z$101,_xlfn.XMATCH(R$33,'movie-row'!$A$1:$Z$1),0)</f>
        <v>1.5</v>
      </c>
      <c r="S265" s="18" cm="1">
        <f t="array" ref="S265">VLOOKUP($A265,'movie-row'!$A$2:$Z$101,_xlfn.XMATCH(S$33,'movie-row'!$A$1:$Z$1),0)</f>
        <v>2.5</v>
      </c>
      <c r="T265" s="18" cm="1">
        <f t="array" ref="T265">VLOOKUP($A265,'movie-row'!$A$2:$Z$101,_xlfn.XMATCH(T$33,'movie-row'!$A$1:$Z$1),0)</f>
        <v>3</v>
      </c>
      <c r="U265" s="18" cm="1">
        <f t="array" ref="U265">VLOOKUP($A265,'movie-row'!$A$2:$Z$101,_xlfn.XMATCH(U$33,'movie-row'!$A$1:$Z$1),0)</f>
        <v>2</v>
      </c>
      <c r="V265" s="18" cm="1">
        <f t="array" ref="V265">VLOOKUP($A265,'movie-row'!$A$2:$Z$101,_xlfn.XMATCH(V$33,'movie-row'!$A$1:$Z$1),0)</f>
        <v>0</v>
      </c>
      <c r="W265" s="18" cm="1">
        <f t="array" ref="W265">VLOOKUP($A265,'movie-row'!$A$2:$Z$101,_xlfn.XMATCH(W$33,'movie-row'!$A$1:$Z$1),0)</f>
        <v>2</v>
      </c>
      <c r="X265" s="18" cm="1">
        <f t="array" ref="X265">VLOOKUP($A265,'movie-row'!$A$2:$Z$101,_xlfn.XMATCH(X$33,'movie-row'!$A$1:$Z$1),0)</f>
        <v>3.5</v>
      </c>
      <c r="Y265" s="18" cm="1">
        <f t="array" ref="Y265">VLOOKUP($A265,'movie-row'!$A$2:$Z$101,_xlfn.XMATCH(Y$33,'movie-row'!$A$1:$Z$1),0)</f>
        <v>3</v>
      </c>
      <c r="Z265" s="18" cm="1">
        <f t="array" ref="Z265">VLOOKUP($A265,'movie-row'!$A$2:$Z$101,_xlfn.XMATCH(Z$33,'movie-row'!$A$1:$Z$1),0)</f>
        <v>0</v>
      </c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</row>
    <row r="266" spans="1:52">
      <c r="A266" s="21" t="s">
        <v>44</v>
      </c>
      <c r="B266" s="18" cm="1">
        <f t="array" ref="B266">VLOOKUP($A266,'movie-row'!$A$2:$Z$101,_xlfn.XMATCH(B$29,'movie-row'!$A$1:$Z$1),0)</f>
        <v>3.5</v>
      </c>
      <c r="C266" s="18" cm="1">
        <f t="array" ref="C266">VLOOKUP($A266,'movie-row'!$A$2:$Z$101,_xlfn.XMATCH(C$29,'movie-row'!$A$1:$Z$1),0)</f>
        <v>0</v>
      </c>
      <c r="D266" s="18" cm="1">
        <f t="array" ref="D266">VLOOKUP($A266,'movie-row'!$A$2:$Z$101,_xlfn.XMATCH(D$29,'movie-row'!$A$1:$Z$1),0)</f>
        <v>0</v>
      </c>
      <c r="E266" s="18" cm="1">
        <f t="array" ref="E266">VLOOKUP($A266,'movie-row'!$A$2:$Z$101,_xlfn.XMATCH(E$29,'movie-row'!$A$1:$Z$1),0)</f>
        <v>3.5</v>
      </c>
      <c r="F266" s="27" cm="1">
        <f t="array" ref="F266">VLOOKUP($A266,'movie-row'!$A$2:$Z$101,_xlfn.XMATCH(F$29,'movie-row'!$A$1:$Z$1),0)</f>
        <v>4</v>
      </c>
      <c r="G266" s="18" cm="1">
        <f t="array" ref="G266">VLOOKUP($A266,'movie-row'!$A$2:$Z$101,_xlfn.XMATCH(G$29,'movie-row'!$A$1:$Z$1),0)</f>
        <v>0</v>
      </c>
      <c r="H266" s="18" cm="1">
        <f t="array" ref="H266">VLOOKUP($A266,'movie-row'!$A$2:$Z$101,_xlfn.XMATCH(H$29,'movie-row'!$A$1:$Z$1),0)</f>
        <v>0</v>
      </c>
      <c r="I266" s="18" cm="1">
        <f t="array" ref="I266">VLOOKUP($A266,'movie-row'!$A$2:$Z$101,_xlfn.XMATCH(I$29,'movie-row'!$A$1:$Z$1),0)</f>
        <v>3.5</v>
      </c>
      <c r="J266" s="18" cm="1">
        <f t="array" ref="J266">VLOOKUP($A266,'movie-row'!$A$2:$Z$101,_xlfn.XMATCH(J$29,'movie-row'!$A$1:$Z$1),0)</f>
        <v>4</v>
      </c>
      <c r="K266" s="18" cm="1">
        <f t="array" ref="K266">VLOOKUP($A266,'movie-row'!$A$2:$Z$101,_xlfn.XMATCH(K$29,'movie-row'!$A$1:$Z$1),0)</f>
        <v>0</v>
      </c>
      <c r="L266" s="18" cm="1">
        <f t="array" ref="L266">VLOOKUP($A266,'movie-row'!$A$2:$Z$101,_xlfn.XMATCH(L$29,'movie-row'!$A$1:$Z$1),0)</f>
        <v>5</v>
      </c>
      <c r="M266" s="18" cm="1">
        <f t="array" ref="M266">VLOOKUP($A266,'movie-row'!$A$2:$Z$101,_xlfn.XMATCH(M$29,'movie-row'!$A$1:$Z$1),0)</f>
        <v>0</v>
      </c>
      <c r="N266" s="18" cm="1">
        <f t="array" ref="N266">VLOOKUP($A266,'movie-row'!$A$2:$Z$101,_xlfn.XMATCH(N$29,'movie-row'!$A$1:$Z$1),0)</f>
        <v>4.5</v>
      </c>
      <c r="O266" s="27" cm="1">
        <f t="array" ref="O266">VLOOKUP($A266,'movie-row'!$A$2:$Z$101,_xlfn.XMATCH(O$29,'movie-row'!$A$1:$Z$1),0)</f>
        <v>0</v>
      </c>
      <c r="P266" s="18" cm="1">
        <f t="array" ref="P266">VLOOKUP($A266,'movie-row'!$A$2:$Z$101,_xlfn.XMATCH(P$29,'movie-row'!$A$1:$Z$1),0)</f>
        <v>5</v>
      </c>
      <c r="Q266" s="18" cm="1">
        <f t="array" ref="Q266">VLOOKUP($A266,'movie-row'!$A$2:$Z$101,_xlfn.XMATCH(Q$29,'movie-row'!$A$1:$Z$1),0)</f>
        <v>0</v>
      </c>
      <c r="R266" s="18" cm="1">
        <f t="array" ref="R266">VLOOKUP($A266,'movie-row'!$A$2:$Z$101,_xlfn.XMATCH(R$29,'movie-row'!$A$1:$Z$1),0)</f>
        <v>3.5</v>
      </c>
      <c r="S266" s="18" cm="1">
        <f t="array" ref="S266">VLOOKUP($A266,'movie-row'!$A$2:$Z$101,_xlfn.XMATCH(S$29,'movie-row'!$A$1:$Z$1),0)</f>
        <v>0</v>
      </c>
      <c r="T266" s="18" cm="1">
        <f t="array" ref="T266">VLOOKUP($A266,'movie-row'!$A$2:$Z$101,_xlfn.XMATCH(T$29,'movie-row'!$A$1:$Z$1),0)</f>
        <v>3.5</v>
      </c>
      <c r="U266" s="18" cm="1">
        <f t="array" ref="U266">VLOOKUP($A266,'movie-row'!$A$2:$Z$101,_xlfn.XMATCH(U$29,'movie-row'!$A$1:$Z$1),0)</f>
        <v>0</v>
      </c>
      <c r="V266" s="18" cm="1">
        <f t="array" ref="V266">VLOOKUP($A266,'movie-row'!$A$2:$Z$101,_xlfn.XMATCH(V$29,'movie-row'!$A$1:$Z$1),0)</f>
        <v>0</v>
      </c>
      <c r="W266" s="18" cm="1">
        <f t="array" ref="W266">VLOOKUP($A266,'movie-row'!$A$2:$Z$101,_xlfn.XMATCH(W$29,'movie-row'!$A$1:$Z$1),0)</f>
        <v>4</v>
      </c>
      <c r="X266" s="18" cm="1">
        <f t="array" ref="X266">VLOOKUP($A266,'movie-row'!$A$2:$Z$101,_xlfn.XMATCH(X$29,'movie-row'!$A$1:$Z$1),0)</f>
        <v>0</v>
      </c>
      <c r="Y266" s="18" cm="1">
        <f t="array" ref="Y266">VLOOKUP($A266,'movie-row'!$A$2:$Z$101,_xlfn.XMATCH(Y$29,'movie-row'!$A$1:$Z$1),0)</f>
        <v>0</v>
      </c>
      <c r="Z266" s="18" cm="1">
        <f t="array" ref="Z266">VLOOKUP($A266,'movie-row'!$A$2:$Z$101,_xlfn.XMATCH(Z$29,'movie-row'!$A$1:$Z$1),0)</f>
        <v>0</v>
      </c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</row>
    <row r="267" spans="1:52">
      <c r="A267" s="1" t="str">
        <f t="shared" ref="A267:A270" si="44">A266</f>
        <v>568: Apollo 13 (1995)</v>
      </c>
      <c r="B267" s="18" cm="1">
        <f t="array" ref="B267">VLOOKUP($A267,'movie-row'!$A$2:$Z$101,_xlfn.XMATCH(B$30,'movie-row'!$A$1:$Z$1),0)</f>
        <v>0</v>
      </c>
      <c r="C267" s="18" cm="1">
        <f t="array" ref="C267">VLOOKUP($A267,'movie-row'!$A$2:$Z$101,_xlfn.XMATCH(C$30,'movie-row'!$A$1:$Z$1),0)</f>
        <v>4</v>
      </c>
      <c r="D267" s="18" cm="1">
        <f t="array" ref="D267">VLOOKUP($A267,'movie-row'!$A$2:$Z$101,_xlfn.XMATCH(D$30,'movie-row'!$A$1:$Z$1),0)</f>
        <v>0</v>
      </c>
      <c r="E267" s="18" cm="1">
        <f t="array" ref="E267">VLOOKUP($A267,'movie-row'!$A$2:$Z$101,_xlfn.XMATCH(E$30,'movie-row'!$A$1:$Z$1),0)</f>
        <v>0</v>
      </c>
      <c r="F267" s="27" cm="1">
        <f t="array" ref="F267">VLOOKUP($A267,'movie-row'!$A$2:$Z$101,_xlfn.XMATCH(F$30,'movie-row'!$A$1:$Z$1),0)</f>
        <v>0</v>
      </c>
      <c r="G267" s="18" cm="1">
        <f t="array" ref="G267">VLOOKUP($A267,'movie-row'!$A$2:$Z$101,_xlfn.XMATCH(G$30,'movie-row'!$A$1:$Z$1),0)</f>
        <v>3.5</v>
      </c>
      <c r="H267" s="18" cm="1">
        <f t="array" ref="H267">VLOOKUP($A267,'movie-row'!$A$2:$Z$101,_xlfn.XMATCH(H$30,'movie-row'!$A$1:$Z$1),0)</f>
        <v>0</v>
      </c>
      <c r="I267" s="18" cm="1">
        <f t="array" ref="I267">VLOOKUP($A267,'movie-row'!$A$2:$Z$101,_xlfn.XMATCH(I$30,'movie-row'!$A$1:$Z$1),0)</f>
        <v>0</v>
      </c>
      <c r="J267" s="18" cm="1">
        <f t="array" ref="J267">VLOOKUP($A267,'movie-row'!$A$2:$Z$101,_xlfn.XMATCH(J$30,'movie-row'!$A$1:$Z$1),0)</f>
        <v>0</v>
      </c>
      <c r="K267" s="18" cm="1">
        <f t="array" ref="K267">VLOOKUP($A267,'movie-row'!$A$2:$Z$101,_xlfn.XMATCH(K$30,'movie-row'!$A$1:$Z$1),0)</f>
        <v>3.5</v>
      </c>
      <c r="L267" s="18" cm="1">
        <f t="array" ref="L267">VLOOKUP($A267,'movie-row'!$A$2:$Z$101,_xlfn.XMATCH(L$30,'movie-row'!$A$1:$Z$1),0)</f>
        <v>0</v>
      </c>
      <c r="M267" s="18" cm="1">
        <f t="array" ref="M267">VLOOKUP($A267,'movie-row'!$A$2:$Z$101,_xlfn.XMATCH(M$30,'movie-row'!$A$1:$Z$1),0)</f>
        <v>0</v>
      </c>
      <c r="N267" s="18" cm="1">
        <f t="array" ref="N267">VLOOKUP($A267,'movie-row'!$A$2:$Z$101,_xlfn.XMATCH(N$30,'movie-row'!$A$1:$Z$1),0)</f>
        <v>0</v>
      </c>
      <c r="O267" s="27" cm="1">
        <f t="array" ref="O267">VLOOKUP($A267,'movie-row'!$A$2:$Z$101,_xlfn.XMATCH(O$30,'movie-row'!$A$1:$Z$1),0)</f>
        <v>5</v>
      </c>
      <c r="P267" s="18" cm="1">
        <f t="array" ref="P267">VLOOKUP($A267,'movie-row'!$A$2:$Z$101,_xlfn.XMATCH(P$30,'movie-row'!$A$1:$Z$1),0)</f>
        <v>0</v>
      </c>
      <c r="Q267" s="18" cm="1">
        <f t="array" ref="Q267">VLOOKUP($A267,'movie-row'!$A$2:$Z$101,_xlfn.XMATCH(Q$30,'movie-row'!$A$1:$Z$1),0)</f>
        <v>5</v>
      </c>
      <c r="R267" s="18" cm="1">
        <f t="array" ref="R267">VLOOKUP($A267,'movie-row'!$A$2:$Z$101,_xlfn.XMATCH(R$30,'movie-row'!$A$1:$Z$1),0)</f>
        <v>0</v>
      </c>
      <c r="S267" s="18" cm="1">
        <f t="array" ref="S267">VLOOKUP($A267,'movie-row'!$A$2:$Z$101,_xlfn.XMATCH(S$30,'movie-row'!$A$1:$Z$1),0)</f>
        <v>0</v>
      </c>
      <c r="T267" s="18" cm="1">
        <f t="array" ref="T267">VLOOKUP($A267,'movie-row'!$A$2:$Z$101,_xlfn.XMATCH(T$30,'movie-row'!$A$1:$Z$1),0)</f>
        <v>0</v>
      </c>
      <c r="U267" s="18" cm="1">
        <f t="array" ref="U267">VLOOKUP($A267,'movie-row'!$A$2:$Z$101,_xlfn.XMATCH(U$30,'movie-row'!$A$1:$Z$1),0)</f>
        <v>0</v>
      </c>
      <c r="V267" s="18" cm="1">
        <f t="array" ref="V267">VLOOKUP($A267,'movie-row'!$A$2:$Z$101,_xlfn.XMATCH(V$30,'movie-row'!$A$1:$Z$1),0)</f>
        <v>0</v>
      </c>
      <c r="W267" s="18" cm="1">
        <f t="array" ref="W267">VLOOKUP($A267,'movie-row'!$A$2:$Z$101,_xlfn.XMATCH(W$30,'movie-row'!$A$1:$Z$1),0)</f>
        <v>4</v>
      </c>
      <c r="X267" s="18" cm="1">
        <f t="array" ref="X267">VLOOKUP($A267,'movie-row'!$A$2:$Z$101,_xlfn.XMATCH(X$30,'movie-row'!$A$1:$Z$1),0)</f>
        <v>0</v>
      </c>
      <c r="Y267" s="18" cm="1">
        <f t="array" ref="Y267">VLOOKUP($A267,'movie-row'!$A$2:$Z$101,_xlfn.XMATCH(Y$30,'movie-row'!$A$1:$Z$1),0)</f>
        <v>0</v>
      </c>
      <c r="Z267" s="18" cm="1">
        <f t="array" ref="Z267">VLOOKUP($A267,'movie-row'!$A$2:$Z$101,_xlfn.XMATCH(Z$30,'movie-row'!$A$1:$Z$1),0)</f>
        <v>5</v>
      </c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</row>
    <row r="268" spans="1:52">
      <c r="A268" s="1" t="str">
        <f t="shared" si="44"/>
        <v>568: Apollo 13 (1995)</v>
      </c>
      <c r="B268" s="18" cm="1">
        <f t="array" ref="B268">VLOOKUP($A268,'movie-row'!$A$2:$Z$101,_xlfn.XMATCH(B$31,'movie-row'!$A$1:$Z$1),0)</f>
        <v>0</v>
      </c>
      <c r="C268" s="18" cm="1">
        <f t="array" ref="C268">VLOOKUP($A268,'movie-row'!$A$2:$Z$101,_xlfn.XMATCH(C$31,'movie-row'!$A$1:$Z$1),0)</f>
        <v>4</v>
      </c>
      <c r="D268" s="18" cm="1">
        <f t="array" ref="D268">VLOOKUP($A268,'movie-row'!$A$2:$Z$101,_xlfn.XMATCH(D$31,'movie-row'!$A$1:$Z$1),0)</f>
        <v>4.5</v>
      </c>
      <c r="E268" s="18" cm="1">
        <f t="array" ref="E268">VLOOKUP($A268,'movie-row'!$A$2:$Z$101,_xlfn.XMATCH(E$31,'movie-row'!$A$1:$Z$1),0)</f>
        <v>5</v>
      </c>
      <c r="F268" s="27" cm="1">
        <f t="array" ref="F268">VLOOKUP($A268,'movie-row'!$A$2:$Z$101,_xlfn.XMATCH(F$31,'movie-row'!$A$1:$Z$1),0)</f>
        <v>1.5</v>
      </c>
      <c r="G268" s="18" cm="1">
        <f t="array" ref="G268">VLOOKUP($A268,'movie-row'!$A$2:$Z$101,_xlfn.XMATCH(G$31,'movie-row'!$A$1:$Z$1),0)</f>
        <v>0</v>
      </c>
      <c r="H268" s="18" cm="1">
        <f t="array" ref="H268">VLOOKUP($A268,'movie-row'!$A$2:$Z$101,_xlfn.XMATCH(H$31,'movie-row'!$A$1:$Z$1),0)</f>
        <v>3.5</v>
      </c>
      <c r="I268" s="18" cm="1">
        <f t="array" ref="I268">VLOOKUP($A268,'movie-row'!$A$2:$Z$101,_xlfn.XMATCH(I$31,'movie-row'!$A$1:$Z$1),0)</f>
        <v>0</v>
      </c>
      <c r="J268" s="18" cm="1">
        <f t="array" ref="J268">VLOOKUP($A268,'movie-row'!$A$2:$Z$101,_xlfn.XMATCH(J$31,'movie-row'!$A$1:$Z$1),0)</f>
        <v>4.5</v>
      </c>
      <c r="K268" s="18" cm="1">
        <f t="array" ref="K268">VLOOKUP($A268,'movie-row'!$A$2:$Z$101,_xlfn.XMATCH(K$31,'movie-row'!$A$1:$Z$1),0)</f>
        <v>0</v>
      </c>
      <c r="L268" s="18" cm="1">
        <f t="array" ref="L268">VLOOKUP($A268,'movie-row'!$A$2:$Z$101,_xlfn.XMATCH(L$31,'movie-row'!$A$1:$Z$1),0)</f>
        <v>0</v>
      </c>
      <c r="M268" s="18" cm="1">
        <f t="array" ref="M268">VLOOKUP($A268,'movie-row'!$A$2:$Z$101,_xlfn.XMATCH(M$31,'movie-row'!$A$1:$Z$1),0)</f>
        <v>3.5</v>
      </c>
      <c r="N268" s="18" cm="1">
        <f t="array" ref="N268">VLOOKUP($A268,'movie-row'!$A$2:$Z$101,_xlfn.XMATCH(N$31,'movie-row'!$A$1:$Z$1),0)</f>
        <v>0</v>
      </c>
      <c r="O268" s="27" cm="1">
        <f t="array" ref="O268">VLOOKUP($A268,'movie-row'!$A$2:$Z$101,_xlfn.XMATCH(O$31,'movie-row'!$A$1:$Z$1),0)</f>
        <v>4.5</v>
      </c>
      <c r="P268" s="18" cm="1">
        <f t="array" ref="P268">VLOOKUP($A268,'movie-row'!$A$2:$Z$101,_xlfn.XMATCH(P$31,'movie-row'!$A$1:$Z$1),0)</f>
        <v>0</v>
      </c>
      <c r="Q268" s="18" cm="1">
        <f t="array" ref="Q268">VLOOKUP($A268,'movie-row'!$A$2:$Z$101,_xlfn.XMATCH(Q$31,'movie-row'!$A$1:$Z$1),0)</f>
        <v>4.5</v>
      </c>
      <c r="R268" s="18" cm="1">
        <f t="array" ref="R268">VLOOKUP($A268,'movie-row'!$A$2:$Z$101,_xlfn.XMATCH(R$31,'movie-row'!$A$1:$Z$1),0)</f>
        <v>0</v>
      </c>
      <c r="S268" s="18" cm="1">
        <f t="array" ref="S268">VLOOKUP($A268,'movie-row'!$A$2:$Z$101,_xlfn.XMATCH(S$31,'movie-row'!$A$1:$Z$1),0)</f>
        <v>5</v>
      </c>
      <c r="T268" s="18" cm="1">
        <f t="array" ref="T268">VLOOKUP($A268,'movie-row'!$A$2:$Z$101,_xlfn.XMATCH(T$31,'movie-row'!$A$1:$Z$1),0)</f>
        <v>0</v>
      </c>
      <c r="U268" s="18" cm="1">
        <f t="array" ref="U268">VLOOKUP($A268,'movie-row'!$A$2:$Z$101,_xlfn.XMATCH(U$31,'movie-row'!$A$1:$Z$1),0)</f>
        <v>3.5</v>
      </c>
      <c r="V268" s="18" cm="1">
        <f t="array" ref="V268">VLOOKUP($A268,'movie-row'!$A$2:$Z$101,_xlfn.XMATCH(V$31,'movie-row'!$A$1:$Z$1),0)</f>
        <v>0</v>
      </c>
      <c r="W268" s="18" cm="1">
        <f t="array" ref="W268">VLOOKUP($A268,'movie-row'!$A$2:$Z$101,_xlfn.XMATCH(W$31,'movie-row'!$A$1:$Z$1),0)</f>
        <v>5</v>
      </c>
      <c r="X268" s="18" cm="1">
        <f t="array" ref="X268">VLOOKUP($A268,'movie-row'!$A$2:$Z$101,_xlfn.XMATCH(X$31,'movie-row'!$A$1:$Z$1),0)</f>
        <v>0</v>
      </c>
      <c r="Y268" s="18" cm="1">
        <f t="array" ref="Y268">VLOOKUP($A268,'movie-row'!$A$2:$Z$101,_xlfn.XMATCH(Y$31,'movie-row'!$A$1:$Z$1),0)</f>
        <v>1.5</v>
      </c>
      <c r="Z268" s="18" cm="1">
        <f t="array" ref="Z268">VLOOKUP($A268,'movie-row'!$A$2:$Z$101,_xlfn.XMATCH(Z$31,'movie-row'!$A$1:$Z$1),0)</f>
        <v>0</v>
      </c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</row>
    <row r="269" spans="1:52">
      <c r="A269" s="1" t="str">
        <f t="shared" si="44"/>
        <v>568: Apollo 13 (1995)</v>
      </c>
      <c r="B269" s="18" cm="1">
        <f t="array" ref="B269">VLOOKUP($A269,'movie-row'!$A$2:$Z$101,_xlfn.XMATCH(B$32,'movie-row'!$A$1:$Z$1),0)</f>
        <v>4.5</v>
      </c>
      <c r="C269" s="18" cm="1">
        <f t="array" ref="C269">VLOOKUP($A269,'movie-row'!$A$2:$Z$101,_xlfn.XMATCH(C$32,'movie-row'!$A$1:$Z$1),0)</f>
        <v>4</v>
      </c>
      <c r="D269" s="18" cm="1">
        <f t="array" ref="D269">VLOOKUP($A269,'movie-row'!$A$2:$Z$101,_xlfn.XMATCH(D$32,'movie-row'!$A$1:$Z$1),0)</f>
        <v>4</v>
      </c>
      <c r="E269" s="18" cm="1">
        <f t="array" ref="E269">VLOOKUP($A269,'movie-row'!$A$2:$Z$101,_xlfn.XMATCH(E$32,'movie-row'!$A$1:$Z$1),0)</f>
        <v>0</v>
      </c>
      <c r="F269" s="27" cm="1">
        <f t="array" ref="F269">VLOOKUP($A269,'movie-row'!$A$2:$Z$101,_xlfn.XMATCH(F$32,'movie-row'!$A$1:$Z$1),0)</f>
        <v>5</v>
      </c>
      <c r="G269" s="18" cm="1">
        <f t="array" ref="G269">VLOOKUP($A269,'movie-row'!$A$2:$Z$101,_xlfn.XMATCH(G$32,'movie-row'!$A$1:$Z$1),0)</f>
        <v>0</v>
      </c>
      <c r="H269" s="18" cm="1">
        <f t="array" ref="H269">VLOOKUP($A269,'movie-row'!$A$2:$Z$101,_xlfn.XMATCH(H$32,'movie-row'!$A$1:$Z$1),0)</f>
        <v>4</v>
      </c>
      <c r="I269" s="18" cm="1">
        <f t="array" ref="I269">VLOOKUP($A269,'movie-row'!$A$2:$Z$101,_xlfn.XMATCH(I$32,'movie-row'!$A$1:$Z$1),0)</f>
        <v>3</v>
      </c>
      <c r="J269" s="18" cm="1">
        <f t="array" ref="J269">VLOOKUP($A269,'movie-row'!$A$2:$Z$101,_xlfn.XMATCH(J$32,'movie-row'!$A$1:$Z$1),0)</f>
        <v>0</v>
      </c>
      <c r="K269" s="18" cm="1">
        <f t="array" ref="K269">VLOOKUP($A269,'movie-row'!$A$2:$Z$101,_xlfn.XMATCH(K$32,'movie-row'!$A$1:$Z$1),0)</f>
        <v>4</v>
      </c>
      <c r="L269" s="18" cm="1">
        <f t="array" ref="L269">VLOOKUP($A269,'movie-row'!$A$2:$Z$101,_xlfn.XMATCH(L$32,'movie-row'!$A$1:$Z$1),0)</f>
        <v>0</v>
      </c>
      <c r="M269" s="18" cm="1">
        <f t="array" ref="M269">VLOOKUP($A269,'movie-row'!$A$2:$Z$101,_xlfn.XMATCH(M$32,'movie-row'!$A$1:$Z$1),0)</f>
        <v>5</v>
      </c>
      <c r="N269" s="18" cm="1">
        <f t="array" ref="N269">VLOOKUP($A269,'movie-row'!$A$2:$Z$101,_xlfn.XMATCH(N$32,'movie-row'!$A$1:$Z$1),0)</f>
        <v>3.5</v>
      </c>
      <c r="O269" s="27" cm="1">
        <f t="array" ref="O269">VLOOKUP($A269,'movie-row'!$A$2:$Z$101,_xlfn.XMATCH(O$32,'movie-row'!$A$1:$Z$1),0)</f>
        <v>3.5</v>
      </c>
      <c r="P269" s="18" cm="1">
        <f t="array" ref="P269">VLOOKUP($A269,'movie-row'!$A$2:$Z$101,_xlfn.XMATCH(P$32,'movie-row'!$A$1:$Z$1),0)</f>
        <v>1.5</v>
      </c>
      <c r="Q269" s="18" cm="1">
        <f t="array" ref="Q269">VLOOKUP($A269,'movie-row'!$A$2:$Z$101,_xlfn.XMATCH(Q$32,'movie-row'!$A$1:$Z$1),0)</f>
        <v>0</v>
      </c>
      <c r="R269" s="18" cm="1">
        <f t="array" ref="R269">VLOOKUP($A269,'movie-row'!$A$2:$Z$101,_xlfn.XMATCH(R$32,'movie-row'!$A$1:$Z$1),0)</f>
        <v>4.5</v>
      </c>
      <c r="S269" s="18" cm="1">
        <f t="array" ref="S269">VLOOKUP($A269,'movie-row'!$A$2:$Z$101,_xlfn.XMATCH(S$32,'movie-row'!$A$1:$Z$1),0)</f>
        <v>0</v>
      </c>
      <c r="T269" s="18" cm="1">
        <f t="array" ref="T269">VLOOKUP($A269,'movie-row'!$A$2:$Z$101,_xlfn.XMATCH(T$32,'movie-row'!$A$1:$Z$1),0)</f>
        <v>0</v>
      </c>
      <c r="U269" s="18" cm="1">
        <f t="array" ref="U269">VLOOKUP($A269,'movie-row'!$A$2:$Z$101,_xlfn.XMATCH(U$32,'movie-row'!$A$1:$Z$1),0)</f>
        <v>5</v>
      </c>
      <c r="V269" s="18" cm="1">
        <f t="array" ref="V269">VLOOKUP($A269,'movie-row'!$A$2:$Z$101,_xlfn.XMATCH(V$32,'movie-row'!$A$1:$Z$1),0)</f>
        <v>5</v>
      </c>
      <c r="W269" s="18" cm="1">
        <f t="array" ref="W269">VLOOKUP($A269,'movie-row'!$A$2:$Z$101,_xlfn.XMATCH(W$32,'movie-row'!$A$1:$Z$1),0)</f>
        <v>4</v>
      </c>
      <c r="X269" s="18" cm="1">
        <f t="array" ref="X269">VLOOKUP($A269,'movie-row'!$A$2:$Z$101,_xlfn.XMATCH(X$32,'movie-row'!$A$1:$Z$1),0)</f>
        <v>0</v>
      </c>
      <c r="Y269" s="18" cm="1">
        <f t="array" ref="Y269">VLOOKUP($A269,'movie-row'!$A$2:$Z$101,_xlfn.XMATCH(Y$32,'movie-row'!$A$1:$Z$1),0)</f>
        <v>0</v>
      </c>
      <c r="Z269" s="18" cm="1">
        <f t="array" ref="Z269">VLOOKUP($A269,'movie-row'!$A$2:$Z$101,_xlfn.XMATCH(Z$32,'movie-row'!$A$1:$Z$1),0)</f>
        <v>0</v>
      </c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</row>
    <row r="270" spans="1:52">
      <c r="A270" s="1" t="str">
        <f t="shared" si="44"/>
        <v>568: Apollo 13 (1995)</v>
      </c>
      <c r="B270" s="18" cm="1">
        <f t="array" ref="B270">VLOOKUP($A270,'movie-row'!$A$2:$Z$101,_xlfn.XMATCH(B$33,'movie-row'!$A$1:$Z$1),0)</f>
        <v>0</v>
      </c>
      <c r="C270" s="18" cm="1">
        <f t="array" ref="C270">VLOOKUP($A270,'movie-row'!$A$2:$Z$101,_xlfn.XMATCH(C$33,'movie-row'!$A$1:$Z$1),0)</f>
        <v>0</v>
      </c>
      <c r="D270" s="18" cm="1">
        <f t="array" ref="D270">VLOOKUP($A270,'movie-row'!$A$2:$Z$101,_xlfn.XMATCH(D$33,'movie-row'!$A$1:$Z$1),0)</f>
        <v>4.5</v>
      </c>
      <c r="E270" s="18" cm="1">
        <f t="array" ref="E270">VLOOKUP($A270,'movie-row'!$A$2:$Z$101,_xlfn.XMATCH(E$33,'movie-row'!$A$1:$Z$1),0)</f>
        <v>3.5</v>
      </c>
      <c r="F270" s="27" cm="1">
        <f t="array" ref="F270">VLOOKUP($A270,'movie-row'!$A$2:$Z$101,_xlfn.XMATCH(F$33,'movie-row'!$A$1:$Z$1),0)</f>
        <v>3</v>
      </c>
      <c r="G270" s="18" cm="1">
        <f t="array" ref="G270">VLOOKUP($A270,'movie-row'!$A$2:$Z$101,_xlfn.XMATCH(G$33,'movie-row'!$A$1:$Z$1),0)</f>
        <v>4.5</v>
      </c>
      <c r="H270" s="18" cm="1">
        <f t="array" ref="H270">VLOOKUP($A270,'movie-row'!$A$2:$Z$101,_xlfn.XMATCH(H$33,'movie-row'!$A$1:$Z$1),0)</f>
        <v>0</v>
      </c>
      <c r="I270" s="18" cm="1">
        <f t="array" ref="I270">VLOOKUP($A270,'movie-row'!$A$2:$Z$101,_xlfn.XMATCH(I$33,'movie-row'!$A$1:$Z$1),0)</f>
        <v>0</v>
      </c>
      <c r="J270" s="18" cm="1">
        <f t="array" ref="J270">VLOOKUP($A270,'movie-row'!$A$2:$Z$101,_xlfn.XMATCH(J$33,'movie-row'!$A$1:$Z$1),0)</f>
        <v>5</v>
      </c>
      <c r="K270" s="18" cm="1">
        <f t="array" ref="K270">VLOOKUP($A270,'movie-row'!$A$2:$Z$101,_xlfn.XMATCH(K$33,'movie-row'!$A$1:$Z$1),0)</f>
        <v>4.5</v>
      </c>
      <c r="L270" s="18" cm="1">
        <f t="array" ref="L270">VLOOKUP($A270,'movie-row'!$A$2:$Z$101,_xlfn.XMATCH(L$33,'movie-row'!$A$1:$Z$1),0)</f>
        <v>4.5</v>
      </c>
      <c r="M270" s="18" cm="1">
        <f t="array" ref="M270">VLOOKUP($A270,'movie-row'!$A$2:$Z$101,_xlfn.XMATCH(M$33,'movie-row'!$A$1:$Z$1),0)</f>
        <v>4</v>
      </c>
      <c r="N270" s="18" cm="1">
        <f t="array" ref="N270">VLOOKUP($A270,'movie-row'!$A$2:$Z$101,_xlfn.XMATCH(N$33,'movie-row'!$A$1:$Z$1),0)</f>
        <v>0</v>
      </c>
      <c r="O270" s="27" cm="1">
        <f t="array" ref="O270">VLOOKUP($A270,'movie-row'!$A$2:$Z$101,_xlfn.XMATCH(O$33,'movie-row'!$A$1:$Z$1),0)</f>
        <v>4.5</v>
      </c>
      <c r="P270" s="18" cm="1">
        <f t="array" ref="P270">VLOOKUP($A270,'movie-row'!$A$2:$Z$101,_xlfn.XMATCH(P$33,'movie-row'!$A$1:$Z$1),0)</f>
        <v>0</v>
      </c>
      <c r="Q270" s="18" cm="1">
        <f t="array" ref="Q270">VLOOKUP($A270,'movie-row'!$A$2:$Z$101,_xlfn.XMATCH(Q$33,'movie-row'!$A$1:$Z$1),0)</f>
        <v>0</v>
      </c>
      <c r="R270" s="18" cm="1">
        <f t="array" ref="R270">VLOOKUP($A270,'movie-row'!$A$2:$Z$101,_xlfn.XMATCH(R$33,'movie-row'!$A$1:$Z$1),0)</f>
        <v>3</v>
      </c>
      <c r="S270" s="18" cm="1">
        <f t="array" ref="S270">VLOOKUP($A270,'movie-row'!$A$2:$Z$101,_xlfn.XMATCH(S$33,'movie-row'!$A$1:$Z$1),0)</f>
        <v>3.5</v>
      </c>
      <c r="T270" s="18" cm="1">
        <f t="array" ref="T270">VLOOKUP($A270,'movie-row'!$A$2:$Z$101,_xlfn.XMATCH(T$33,'movie-row'!$A$1:$Z$1),0)</f>
        <v>1.5</v>
      </c>
      <c r="U270" s="18" cm="1">
        <f t="array" ref="U270">VLOOKUP($A270,'movie-row'!$A$2:$Z$101,_xlfn.XMATCH(U$33,'movie-row'!$A$1:$Z$1),0)</f>
        <v>4</v>
      </c>
      <c r="V270" s="18" cm="1">
        <f t="array" ref="V270">VLOOKUP($A270,'movie-row'!$A$2:$Z$101,_xlfn.XMATCH(V$33,'movie-row'!$A$1:$Z$1),0)</f>
        <v>0</v>
      </c>
      <c r="W270" s="18" cm="1">
        <f t="array" ref="W270">VLOOKUP($A270,'movie-row'!$A$2:$Z$101,_xlfn.XMATCH(W$33,'movie-row'!$A$1:$Z$1),0)</f>
        <v>5</v>
      </c>
      <c r="X270" s="18" cm="1">
        <f t="array" ref="X270">VLOOKUP($A270,'movie-row'!$A$2:$Z$101,_xlfn.XMATCH(X$33,'movie-row'!$A$1:$Z$1),0)</f>
        <v>4</v>
      </c>
      <c r="Y270" s="18" cm="1">
        <f t="array" ref="Y270">VLOOKUP($A270,'movie-row'!$A$2:$Z$101,_xlfn.XMATCH(Y$33,'movie-row'!$A$1:$Z$1),0)</f>
        <v>4</v>
      </c>
      <c r="Z270" s="18" cm="1">
        <f t="array" ref="Z270">VLOOKUP($A270,'movie-row'!$A$2:$Z$101,_xlfn.XMATCH(Z$33,'movie-row'!$A$1:$Z$1),0)</f>
        <v>4.5</v>
      </c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</row>
    <row r="271" spans="1:52">
      <c r="A271" s="21" t="s">
        <v>45</v>
      </c>
      <c r="B271" s="18" cm="1">
        <f t="array" ref="B271">VLOOKUP($A271,'movie-row'!$A$2:$Z$101,_xlfn.XMATCH(B$29,'movie-row'!$A$1:$Z$1),0)</f>
        <v>0</v>
      </c>
      <c r="C271" s="18" cm="1">
        <f t="array" ref="C271">VLOOKUP($A271,'movie-row'!$A$2:$Z$101,_xlfn.XMATCH(C$29,'movie-row'!$A$1:$Z$1),0)</f>
        <v>0</v>
      </c>
      <c r="D271" s="18" cm="1">
        <f t="array" ref="D271">VLOOKUP($A271,'movie-row'!$A$2:$Z$101,_xlfn.XMATCH(D$29,'movie-row'!$A$1:$Z$1),0)</f>
        <v>0</v>
      </c>
      <c r="E271" s="18" cm="1">
        <f t="array" ref="E271">VLOOKUP($A271,'movie-row'!$A$2:$Z$101,_xlfn.XMATCH(E$29,'movie-row'!$A$1:$Z$1),0)</f>
        <v>0</v>
      </c>
      <c r="F271" s="27" cm="1">
        <f t="array" ref="F271">VLOOKUP($A271,'movie-row'!$A$2:$Z$101,_xlfn.XMATCH(F$29,'movie-row'!$A$1:$Z$1),0)</f>
        <v>4</v>
      </c>
      <c r="G271" s="18" cm="1">
        <f t="array" ref="G271">VLOOKUP($A271,'movie-row'!$A$2:$Z$101,_xlfn.XMATCH(G$29,'movie-row'!$A$1:$Z$1),0)</f>
        <v>0</v>
      </c>
      <c r="H271" s="18" cm="1">
        <f t="array" ref="H271">VLOOKUP($A271,'movie-row'!$A$2:$Z$101,_xlfn.XMATCH(H$29,'movie-row'!$A$1:$Z$1),0)</f>
        <v>0</v>
      </c>
      <c r="I271" s="18" cm="1">
        <f t="array" ref="I271">VLOOKUP($A271,'movie-row'!$A$2:$Z$101,_xlfn.XMATCH(I$29,'movie-row'!$A$1:$Z$1),0)</f>
        <v>0</v>
      </c>
      <c r="J271" s="18" cm="1">
        <f t="array" ref="J271">VLOOKUP($A271,'movie-row'!$A$2:$Z$101,_xlfn.XMATCH(J$29,'movie-row'!$A$1:$Z$1),0)</f>
        <v>4.5</v>
      </c>
      <c r="K271" s="18" cm="1">
        <f t="array" ref="K271">VLOOKUP($A271,'movie-row'!$A$2:$Z$101,_xlfn.XMATCH(K$29,'movie-row'!$A$1:$Z$1),0)</f>
        <v>0</v>
      </c>
      <c r="L271" s="18" cm="1">
        <f t="array" ref="L271">VLOOKUP($A271,'movie-row'!$A$2:$Z$101,_xlfn.XMATCH(L$29,'movie-row'!$A$1:$Z$1),0)</f>
        <v>5</v>
      </c>
      <c r="M271" s="18" cm="1">
        <f t="array" ref="M271">VLOOKUP($A271,'movie-row'!$A$2:$Z$101,_xlfn.XMATCH(M$29,'movie-row'!$A$1:$Z$1),0)</f>
        <v>0</v>
      </c>
      <c r="N271" s="18" cm="1">
        <f t="array" ref="N271">VLOOKUP($A271,'movie-row'!$A$2:$Z$101,_xlfn.XMATCH(N$29,'movie-row'!$A$1:$Z$1),0)</f>
        <v>2.5</v>
      </c>
      <c r="O271" s="27" cm="1">
        <f t="array" ref="O271">VLOOKUP($A271,'movie-row'!$A$2:$Z$101,_xlfn.XMATCH(O$29,'movie-row'!$A$1:$Z$1),0)</f>
        <v>0</v>
      </c>
      <c r="P271" s="18" cm="1">
        <f t="array" ref="P271">VLOOKUP($A271,'movie-row'!$A$2:$Z$101,_xlfn.XMATCH(P$29,'movie-row'!$A$1:$Z$1),0)</f>
        <v>0</v>
      </c>
      <c r="Q271" s="18" cm="1">
        <f t="array" ref="Q271">VLOOKUP($A271,'movie-row'!$A$2:$Z$101,_xlfn.XMATCH(Q$29,'movie-row'!$A$1:$Z$1),0)</f>
        <v>0</v>
      </c>
      <c r="R271" s="18" cm="1">
        <f t="array" ref="R271">VLOOKUP($A271,'movie-row'!$A$2:$Z$101,_xlfn.XMATCH(R$29,'movie-row'!$A$1:$Z$1),0)</f>
        <v>0</v>
      </c>
      <c r="S271" s="18" cm="1">
        <f t="array" ref="S271">VLOOKUP($A271,'movie-row'!$A$2:$Z$101,_xlfn.XMATCH(S$29,'movie-row'!$A$1:$Z$1),0)</f>
        <v>0</v>
      </c>
      <c r="T271" s="18" cm="1">
        <f t="array" ref="T271">VLOOKUP($A271,'movie-row'!$A$2:$Z$101,_xlfn.XMATCH(T$29,'movie-row'!$A$1:$Z$1),0)</f>
        <v>0</v>
      </c>
      <c r="U271" s="18" cm="1">
        <f t="array" ref="U271">VLOOKUP($A271,'movie-row'!$A$2:$Z$101,_xlfn.XMATCH(U$29,'movie-row'!$A$1:$Z$1),0)</f>
        <v>0</v>
      </c>
      <c r="V271" s="18" cm="1">
        <f t="array" ref="V271">VLOOKUP($A271,'movie-row'!$A$2:$Z$101,_xlfn.XMATCH(V$29,'movie-row'!$A$1:$Z$1),0)</f>
        <v>0</v>
      </c>
      <c r="W271" s="18" cm="1">
        <f t="array" ref="W271">VLOOKUP($A271,'movie-row'!$A$2:$Z$101,_xlfn.XMATCH(W$29,'movie-row'!$A$1:$Z$1),0)</f>
        <v>4.5</v>
      </c>
      <c r="X271" s="18" cm="1">
        <f t="array" ref="X271">VLOOKUP($A271,'movie-row'!$A$2:$Z$101,_xlfn.XMATCH(X$29,'movie-row'!$A$1:$Z$1),0)</f>
        <v>0</v>
      </c>
      <c r="Y271" s="18" cm="1">
        <f t="array" ref="Y271">VLOOKUP($A271,'movie-row'!$A$2:$Z$101,_xlfn.XMATCH(Y$29,'movie-row'!$A$1:$Z$1),0)</f>
        <v>0</v>
      </c>
      <c r="Z271" s="18" cm="1">
        <f t="array" ref="Z271">VLOOKUP($A271,'movie-row'!$A$2:$Z$101,_xlfn.XMATCH(Z$29,'movie-row'!$A$1:$Z$1),0)</f>
        <v>0</v>
      </c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</row>
    <row r="272" spans="1:52">
      <c r="A272" s="1" t="str">
        <f t="shared" ref="A272:A275" si="45">A271</f>
        <v>581: Dances with Wolves (1990)</v>
      </c>
      <c r="B272" s="18" cm="1">
        <f t="array" ref="B272">VLOOKUP($A272,'movie-row'!$A$2:$Z$101,_xlfn.XMATCH(B$30,'movie-row'!$A$1:$Z$1),0)</f>
        <v>0</v>
      </c>
      <c r="C272" s="18" cm="1">
        <f t="array" ref="C272">VLOOKUP($A272,'movie-row'!$A$2:$Z$101,_xlfn.XMATCH(C$30,'movie-row'!$A$1:$Z$1),0)</f>
        <v>4.5</v>
      </c>
      <c r="D272" s="18" cm="1">
        <f t="array" ref="D272">VLOOKUP($A272,'movie-row'!$A$2:$Z$101,_xlfn.XMATCH(D$30,'movie-row'!$A$1:$Z$1),0)</f>
        <v>0</v>
      </c>
      <c r="E272" s="18" cm="1">
        <f t="array" ref="E272">VLOOKUP($A272,'movie-row'!$A$2:$Z$101,_xlfn.XMATCH(E$30,'movie-row'!$A$1:$Z$1),0)</f>
        <v>0</v>
      </c>
      <c r="F272" s="27" cm="1">
        <f t="array" ref="F272">VLOOKUP($A272,'movie-row'!$A$2:$Z$101,_xlfn.XMATCH(F$30,'movie-row'!$A$1:$Z$1),0)</f>
        <v>0</v>
      </c>
      <c r="G272" s="18" cm="1">
        <f t="array" ref="G272">VLOOKUP($A272,'movie-row'!$A$2:$Z$101,_xlfn.XMATCH(G$30,'movie-row'!$A$1:$Z$1),0)</f>
        <v>0</v>
      </c>
      <c r="H272" s="18" cm="1">
        <f t="array" ref="H272">VLOOKUP($A272,'movie-row'!$A$2:$Z$101,_xlfn.XMATCH(H$30,'movie-row'!$A$1:$Z$1),0)</f>
        <v>0</v>
      </c>
      <c r="I272" s="18" cm="1">
        <f t="array" ref="I272">VLOOKUP($A272,'movie-row'!$A$2:$Z$101,_xlfn.XMATCH(I$30,'movie-row'!$A$1:$Z$1),0)</f>
        <v>0</v>
      </c>
      <c r="J272" s="18" cm="1">
        <f t="array" ref="J272">VLOOKUP($A272,'movie-row'!$A$2:$Z$101,_xlfn.XMATCH(J$30,'movie-row'!$A$1:$Z$1),0)</f>
        <v>0</v>
      </c>
      <c r="K272" s="18" cm="1">
        <f t="array" ref="K272">VLOOKUP($A272,'movie-row'!$A$2:$Z$101,_xlfn.XMATCH(K$30,'movie-row'!$A$1:$Z$1),0)</f>
        <v>0</v>
      </c>
      <c r="L272" s="18" cm="1">
        <f t="array" ref="L272">VLOOKUP($A272,'movie-row'!$A$2:$Z$101,_xlfn.XMATCH(L$30,'movie-row'!$A$1:$Z$1),0)</f>
        <v>0</v>
      </c>
      <c r="M272" s="18" cm="1">
        <f t="array" ref="M272">VLOOKUP($A272,'movie-row'!$A$2:$Z$101,_xlfn.XMATCH(M$30,'movie-row'!$A$1:$Z$1),0)</f>
        <v>0</v>
      </c>
      <c r="N272" s="18" cm="1">
        <f t="array" ref="N272">VLOOKUP($A272,'movie-row'!$A$2:$Z$101,_xlfn.XMATCH(N$30,'movie-row'!$A$1:$Z$1),0)</f>
        <v>0</v>
      </c>
      <c r="O272" s="27" cm="1">
        <f t="array" ref="O272">VLOOKUP($A272,'movie-row'!$A$2:$Z$101,_xlfn.XMATCH(O$30,'movie-row'!$A$1:$Z$1),0)</f>
        <v>0</v>
      </c>
      <c r="P272" s="18" cm="1">
        <f t="array" ref="P272">VLOOKUP($A272,'movie-row'!$A$2:$Z$101,_xlfn.XMATCH(P$30,'movie-row'!$A$1:$Z$1),0)</f>
        <v>0</v>
      </c>
      <c r="Q272" s="18" cm="1">
        <f t="array" ref="Q272">VLOOKUP($A272,'movie-row'!$A$2:$Z$101,_xlfn.XMATCH(Q$30,'movie-row'!$A$1:$Z$1),0)</f>
        <v>0</v>
      </c>
      <c r="R272" s="18" cm="1">
        <f t="array" ref="R272">VLOOKUP($A272,'movie-row'!$A$2:$Z$101,_xlfn.XMATCH(R$30,'movie-row'!$A$1:$Z$1),0)</f>
        <v>0</v>
      </c>
      <c r="S272" s="18" cm="1">
        <f t="array" ref="S272">VLOOKUP($A272,'movie-row'!$A$2:$Z$101,_xlfn.XMATCH(S$30,'movie-row'!$A$1:$Z$1),0)</f>
        <v>0</v>
      </c>
      <c r="T272" s="18" cm="1">
        <f t="array" ref="T272">VLOOKUP($A272,'movie-row'!$A$2:$Z$101,_xlfn.XMATCH(T$30,'movie-row'!$A$1:$Z$1),0)</f>
        <v>0</v>
      </c>
      <c r="U272" s="18" cm="1">
        <f t="array" ref="U272">VLOOKUP($A272,'movie-row'!$A$2:$Z$101,_xlfn.XMATCH(U$30,'movie-row'!$A$1:$Z$1),0)</f>
        <v>0</v>
      </c>
      <c r="V272" s="18" cm="1">
        <f t="array" ref="V272">VLOOKUP($A272,'movie-row'!$A$2:$Z$101,_xlfn.XMATCH(V$30,'movie-row'!$A$1:$Z$1),0)</f>
        <v>0</v>
      </c>
      <c r="W272" s="18" cm="1">
        <f t="array" ref="W272">VLOOKUP($A272,'movie-row'!$A$2:$Z$101,_xlfn.XMATCH(W$30,'movie-row'!$A$1:$Z$1),0)</f>
        <v>2</v>
      </c>
      <c r="X272" s="18" cm="1">
        <f t="array" ref="X272">VLOOKUP($A272,'movie-row'!$A$2:$Z$101,_xlfn.XMATCH(X$30,'movie-row'!$A$1:$Z$1),0)</f>
        <v>0</v>
      </c>
      <c r="Y272" s="18" cm="1">
        <f t="array" ref="Y272">VLOOKUP($A272,'movie-row'!$A$2:$Z$101,_xlfn.XMATCH(Y$30,'movie-row'!$A$1:$Z$1),0)</f>
        <v>0</v>
      </c>
      <c r="Z272" s="18" cm="1">
        <f t="array" ref="Z272">VLOOKUP($A272,'movie-row'!$A$2:$Z$101,_xlfn.XMATCH(Z$30,'movie-row'!$A$1:$Z$1),0)</f>
        <v>0</v>
      </c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</row>
    <row r="273" spans="1:52">
      <c r="A273" s="1" t="str">
        <f t="shared" si="45"/>
        <v>581: Dances with Wolves (1990)</v>
      </c>
      <c r="B273" s="18" cm="1">
        <f t="array" ref="B273">VLOOKUP($A273,'movie-row'!$A$2:$Z$101,_xlfn.XMATCH(B$31,'movie-row'!$A$1:$Z$1),0)</f>
        <v>0</v>
      </c>
      <c r="C273" s="18" cm="1">
        <f t="array" ref="C273">VLOOKUP($A273,'movie-row'!$A$2:$Z$101,_xlfn.XMATCH(C$31,'movie-row'!$A$1:$Z$1),0)</f>
        <v>4</v>
      </c>
      <c r="D273" s="18" cm="1">
        <f t="array" ref="D273">VLOOKUP($A273,'movie-row'!$A$2:$Z$101,_xlfn.XMATCH(D$31,'movie-row'!$A$1:$Z$1),0)</f>
        <v>2.5</v>
      </c>
      <c r="E273" s="18" cm="1">
        <f t="array" ref="E273">VLOOKUP($A273,'movie-row'!$A$2:$Z$101,_xlfn.XMATCH(E$31,'movie-row'!$A$1:$Z$1),0)</f>
        <v>4</v>
      </c>
      <c r="F273" s="27" cm="1">
        <f t="array" ref="F273">VLOOKUP($A273,'movie-row'!$A$2:$Z$101,_xlfn.XMATCH(F$31,'movie-row'!$A$1:$Z$1),0)</f>
        <v>2.5</v>
      </c>
      <c r="G273" s="18" cm="1">
        <f t="array" ref="G273">VLOOKUP($A273,'movie-row'!$A$2:$Z$101,_xlfn.XMATCH(G$31,'movie-row'!$A$1:$Z$1),0)</f>
        <v>0</v>
      </c>
      <c r="H273" s="18" cm="1">
        <f t="array" ref="H273">VLOOKUP($A273,'movie-row'!$A$2:$Z$101,_xlfn.XMATCH(H$31,'movie-row'!$A$1:$Z$1),0)</f>
        <v>0</v>
      </c>
      <c r="I273" s="18" cm="1">
        <f t="array" ref="I273">VLOOKUP($A273,'movie-row'!$A$2:$Z$101,_xlfn.XMATCH(I$31,'movie-row'!$A$1:$Z$1),0)</f>
        <v>0</v>
      </c>
      <c r="J273" s="18" cm="1">
        <f t="array" ref="J273">VLOOKUP($A273,'movie-row'!$A$2:$Z$101,_xlfn.XMATCH(J$31,'movie-row'!$A$1:$Z$1),0)</f>
        <v>2.5</v>
      </c>
      <c r="K273" s="18" cm="1">
        <f t="array" ref="K273">VLOOKUP($A273,'movie-row'!$A$2:$Z$101,_xlfn.XMATCH(K$31,'movie-row'!$A$1:$Z$1),0)</f>
        <v>0</v>
      </c>
      <c r="L273" s="18" cm="1">
        <f t="array" ref="L273">VLOOKUP($A273,'movie-row'!$A$2:$Z$101,_xlfn.XMATCH(L$31,'movie-row'!$A$1:$Z$1),0)</f>
        <v>0</v>
      </c>
      <c r="M273" s="18" cm="1">
        <f t="array" ref="M273">VLOOKUP($A273,'movie-row'!$A$2:$Z$101,_xlfn.XMATCH(M$31,'movie-row'!$A$1:$Z$1),0)</f>
        <v>0</v>
      </c>
      <c r="N273" s="18" cm="1">
        <f t="array" ref="N273">VLOOKUP($A273,'movie-row'!$A$2:$Z$101,_xlfn.XMATCH(N$31,'movie-row'!$A$1:$Z$1),0)</f>
        <v>0</v>
      </c>
      <c r="O273" s="27" cm="1">
        <f t="array" ref="O273">VLOOKUP($A273,'movie-row'!$A$2:$Z$101,_xlfn.XMATCH(O$31,'movie-row'!$A$1:$Z$1),0)</f>
        <v>2.5</v>
      </c>
      <c r="P273" s="18" cm="1">
        <f t="array" ref="P273">VLOOKUP($A273,'movie-row'!$A$2:$Z$101,_xlfn.XMATCH(P$31,'movie-row'!$A$1:$Z$1),0)</f>
        <v>0</v>
      </c>
      <c r="Q273" s="18" cm="1">
        <f t="array" ref="Q273">VLOOKUP($A273,'movie-row'!$A$2:$Z$101,_xlfn.XMATCH(Q$31,'movie-row'!$A$1:$Z$1),0)</f>
        <v>4.5</v>
      </c>
      <c r="R273" s="18" cm="1">
        <f t="array" ref="R273">VLOOKUP($A273,'movie-row'!$A$2:$Z$101,_xlfn.XMATCH(R$31,'movie-row'!$A$1:$Z$1),0)</f>
        <v>0</v>
      </c>
      <c r="S273" s="18" cm="1">
        <f t="array" ref="S273">VLOOKUP($A273,'movie-row'!$A$2:$Z$101,_xlfn.XMATCH(S$31,'movie-row'!$A$1:$Z$1),0)</f>
        <v>0</v>
      </c>
      <c r="T273" s="18" cm="1">
        <f t="array" ref="T273">VLOOKUP($A273,'movie-row'!$A$2:$Z$101,_xlfn.XMATCH(T$31,'movie-row'!$A$1:$Z$1),0)</f>
        <v>0</v>
      </c>
      <c r="U273" s="18" cm="1">
        <f t="array" ref="U273">VLOOKUP($A273,'movie-row'!$A$2:$Z$101,_xlfn.XMATCH(U$31,'movie-row'!$A$1:$Z$1),0)</f>
        <v>0</v>
      </c>
      <c r="V273" s="18" cm="1">
        <f t="array" ref="V273">VLOOKUP($A273,'movie-row'!$A$2:$Z$101,_xlfn.XMATCH(V$31,'movie-row'!$A$1:$Z$1),0)</f>
        <v>0</v>
      </c>
      <c r="W273" s="18" cm="1">
        <f t="array" ref="W273">VLOOKUP($A273,'movie-row'!$A$2:$Z$101,_xlfn.XMATCH(W$31,'movie-row'!$A$1:$Z$1),0)</f>
        <v>4</v>
      </c>
      <c r="X273" s="18" cm="1">
        <f t="array" ref="X273">VLOOKUP($A273,'movie-row'!$A$2:$Z$101,_xlfn.XMATCH(X$31,'movie-row'!$A$1:$Z$1),0)</f>
        <v>0</v>
      </c>
      <c r="Y273" s="18" cm="1">
        <f t="array" ref="Y273">VLOOKUP($A273,'movie-row'!$A$2:$Z$101,_xlfn.XMATCH(Y$31,'movie-row'!$A$1:$Z$1),0)</f>
        <v>2.5</v>
      </c>
      <c r="Z273" s="18" cm="1">
        <f t="array" ref="Z273">VLOOKUP($A273,'movie-row'!$A$2:$Z$101,_xlfn.XMATCH(Z$31,'movie-row'!$A$1:$Z$1),0)</f>
        <v>0</v>
      </c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</row>
    <row r="274" spans="1:52">
      <c r="A274" s="1" t="str">
        <f t="shared" si="45"/>
        <v>581: Dances with Wolves (1990)</v>
      </c>
      <c r="B274" s="18" cm="1">
        <f t="array" ref="B274">VLOOKUP($A274,'movie-row'!$A$2:$Z$101,_xlfn.XMATCH(B$32,'movie-row'!$A$1:$Z$1),0)</f>
        <v>2.5</v>
      </c>
      <c r="C274" s="18" cm="1">
        <f t="array" ref="C274">VLOOKUP($A274,'movie-row'!$A$2:$Z$101,_xlfn.XMATCH(C$32,'movie-row'!$A$1:$Z$1),0)</f>
        <v>0</v>
      </c>
      <c r="D274" s="18" cm="1">
        <f t="array" ref="D274">VLOOKUP($A274,'movie-row'!$A$2:$Z$101,_xlfn.XMATCH(D$32,'movie-row'!$A$1:$Z$1),0)</f>
        <v>4.5</v>
      </c>
      <c r="E274" s="18" cm="1">
        <f t="array" ref="E274">VLOOKUP($A274,'movie-row'!$A$2:$Z$101,_xlfn.XMATCH(E$32,'movie-row'!$A$1:$Z$1),0)</f>
        <v>0</v>
      </c>
      <c r="F274" s="27" cm="1">
        <f t="array" ref="F274">VLOOKUP($A274,'movie-row'!$A$2:$Z$101,_xlfn.XMATCH(F$32,'movie-row'!$A$1:$Z$1),0)</f>
        <v>4</v>
      </c>
      <c r="G274" s="18" cm="1">
        <f t="array" ref="G274">VLOOKUP($A274,'movie-row'!$A$2:$Z$101,_xlfn.XMATCH(G$32,'movie-row'!$A$1:$Z$1),0)</f>
        <v>0</v>
      </c>
      <c r="H274" s="18" cm="1">
        <f t="array" ref="H274">VLOOKUP($A274,'movie-row'!$A$2:$Z$101,_xlfn.XMATCH(H$32,'movie-row'!$A$1:$Z$1),0)</f>
        <v>0</v>
      </c>
      <c r="I274" s="18" cm="1">
        <f t="array" ref="I274">VLOOKUP($A274,'movie-row'!$A$2:$Z$101,_xlfn.XMATCH(I$32,'movie-row'!$A$1:$Z$1),0)</f>
        <v>3</v>
      </c>
      <c r="J274" s="18" cm="1">
        <f t="array" ref="J274">VLOOKUP($A274,'movie-row'!$A$2:$Z$101,_xlfn.XMATCH(J$32,'movie-row'!$A$1:$Z$1),0)</f>
        <v>0</v>
      </c>
      <c r="K274" s="18" cm="1">
        <f t="array" ref="K274">VLOOKUP($A274,'movie-row'!$A$2:$Z$101,_xlfn.XMATCH(K$32,'movie-row'!$A$1:$Z$1),0)</f>
        <v>2</v>
      </c>
      <c r="L274" s="18" cm="1">
        <f t="array" ref="L274">VLOOKUP($A274,'movie-row'!$A$2:$Z$101,_xlfn.XMATCH(L$32,'movie-row'!$A$1:$Z$1),0)</f>
        <v>0</v>
      </c>
      <c r="M274" s="18" cm="1">
        <f t="array" ref="M274">VLOOKUP($A274,'movie-row'!$A$2:$Z$101,_xlfn.XMATCH(M$32,'movie-row'!$A$1:$Z$1),0)</f>
        <v>4</v>
      </c>
      <c r="N274" s="18" cm="1">
        <f t="array" ref="N274">VLOOKUP($A274,'movie-row'!$A$2:$Z$101,_xlfn.XMATCH(N$32,'movie-row'!$A$1:$Z$1),0)</f>
        <v>0</v>
      </c>
      <c r="O274" s="27" cm="1">
        <f t="array" ref="O274">VLOOKUP($A274,'movie-row'!$A$2:$Z$101,_xlfn.XMATCH(O$32,'movie-row'!$A$1:$Z$1),0)</f>
        <v>0</v>
      </c>
      <c r="P274" s="18" cm="1">
        <f t="array" ref="P274">VLOOKUP($A274,'movie-row'!$A$2:$Z$101,_xlfn.XMATCH(P$32,'movie-row'!$A$1:$Z$1),0)</f>
        <v>2.5</v>
      </c>
      <c r="Q274" s="18" cm="1">
        <f t="array" ref="Q274">VLOOKUP($A274,'movie-row'!$A$2:$Z$101,_xlfn.XMATCH(Q$32,'movie-row'!$A$1:$Z$1),0)</f>
        <v>0</v>
      </c>
      <c r="R274" s="18" cm="1">
        <f t="array" ref="R274">VLOOKUP($A274,'movie-row'!$A$2:$Z$101,_xlfn.XMATCH(R$32,'movie-row'!$A$1:$Z$1),0)</f>
        <v>2.5</v>
      </c>
      <c r="S274" s="18" cm="1">
        <f t="array" ref="S274">VLOOKUP($A274,'movie-row'!$A$2:$Z$101,_xlfn.XMATCH(S$32,'movie-row'!$A$1:$Z$1),0)</f>
        <v>0</v>
      </c>
      <c r="T274" s="18" cm="1">
        <f t="array" ref="T274">VLOOKUP($A274,'movie-row'!$A$2:$Z$101,_xlfn.XMATCH(T$32,'movie-row'!$A$1:$Z$1),0)</f>
        <v>0</v>
      </c>
      <c r="U274" s="18" cm="1">
        <f t="array" ref="U274">VLOOKUP($A274,'movie-row'!$A$2:$Z$101,_xlfn.XMATCH(U$32,'movie-row'!$A$1:$Z$1),0)</f>
        <v>0</v>
      </c>
      <c r="V274" s="18" cm="1">
        <f t="array" ref="V274">VLOOKUP($A274,'movie-row'!$A$2:$Z$101,_xlfn.XMATCH(V$32,'movie-row'!$A$1:$Z$1),0)</f>
        <v>4</v>
      </c>
      <c r="W274" s="18" cm="1">
        <f t="array" ref="W274">VLOOKUP($A274,'movie-row'!$A$2:$Z$101,_xlfn.XMATCH(W$32,'movie-row'!$A$1:$Z$1),0)</f>
        <v>0</v>
      </c>
      <c r="X274" s="18" cm="1">
        <f t="array" ref="X274">VLOOKUP($A274,'movie-row'!$A$2:$Z$101,_xlfn.XMATCH(X$32,'movie-row'!$A$1:$Z$1),0)</f>
        <v>0</v>
      </c>
      <c r="Y274" s="18" cm="1">
        <f t="array" ref="Y274">VLOOKUP($A274,'movie-row'!$A$2:$Z$101,_xlfn.XMATCH(Y$32,'movie-row'!$A$1:$Z$1),0)</f>
        <v>0</v>
      </c>
      <c r="Z274" s="18" cm="1">
        <f t="array" ref="Z274">VLOOKUP($A274,'movie-row'!$A$2:$Z$101,_xlfn.XMATCH(Z$32,'movie-row'!$A$1:$Z$1),0)</f>
        <v>0</v>
      </c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</row>
    <row r="275" spans="1:52">
      <c r="A275" s="1" t="str">
        <f t="shared" si="45"/>
        <v>581: Dances with Wolves (1990)</v>
      </c>
      <c r="B275" s="18" cm="1">
        <f t="array" ref="B275">VLOOKUP($A275,'movie-row'!$A$2:$Z$101,_xlfn.XMATCH(B$33,'movie-row'!$A$1:$Z$1),0)</f>
        <v>0</v>
      </c>
      <c r="C275" s="18" cm="1">
        <f t="array" ref="C275">VLOOKUP($A275,'movie-row'!$A$2:$Z$101,_xlfn.XMATCH(C$33,'movie-row'!$A$1:$Z$1),0)</f>
        <v>0</v>
      </c>
      <c r="D275" s="18" cm="1">
        <f t="array" ref="D275">VLOOKUP($A275,'movie-row'!$A$2:$Z$101,_xlfn.XMATCH(D$33,'movie-row'!$A$1:$Z$1),0)</f>
        <v>4.5</v>
      </c>
      <c r="E275" s="18" cm="1">
        <f t="array" ref="E275">VLOOKUP($A275,'movie-row'!$A$2:$Z$101,_xlfn.XMATCH(E$33,'movie-row'!$A$1:$Z$1),0)</f>
        <v>0</v>
      </c>
      <c r="F275" s="27" cm="1">
        <f t="array" ref="F275">VLOOKUP($A275,'movie-row'!$A$2:$Z$101,_xlfn.XMATCH(F$33,'movie-row'!$A$1:$Z$1),0)</f>
        <v>3</v>
      </c>
      <c r="G275" s="18" cm="1">
        <f t="array" ref="G275">VLOOKUP($A275,'movie-row'!$A$2:$Z$101,_xlfn.XMATCH(G$33,'movie-row'!$A$1:$Z$1),0)</f>
        <v>4.5</v>
      </c>
      <c r="H275" s="18" cm="1">
        <f t="array" ref="H275">VLOOKUP($A275,'movie-row'!$A$2:$Z$101,_xlfn.XMATCH(H$33,'movie-row'!$A$1:$Z$1),0)</f>
        <v>0</v>
      </c>
      <c r="I275" s="18" cm="1">
        <f t="array" ref="I275">VLOOKUP($A275,'movie-row'!$A$2:$Z$101,_xlfn.XMATCH(I$33,'movie-row'!$A$1:$Z$1),0)</f>
        <v>0</v>
      </c>
      <c r="J275" s="18" cm="1">
        <f t="array" ref="J275">VLOOKUP($A275,'movie-row'!$A$2:$Z$101,_xlfn.XMATCH(J$33,'movie-row'!$A$1:$Z$1),0)</f>
        <v>0</v>
      </c>
      <c r="K275" s="18" cm="1">
        <f t="array" ref="K275">VLOOKUP($A275,'movie-row'!$A$2:$Z$101,_xlfn.XMATCH(K$33,'movie-row'!$A$1:$Z$1),0)</f>
        <v>4.5</v>
      </c>
      <c r="L275" s="18" cm="1">
        <f t="array" ref="L275">VLOOKUP($A275,'movie-row'!$A$2:$Z$101,_xlfn.XMATCH(L$33,'movie-row'!$A$1:$Z$1),0)</f>
        <v>4.5</v>
      </c>
      <c r="M275" s="18" cm="1">
        <f t="array" ref="M275">VLOOKUP($A275,'movie-row'!$A$2:$Z$101,_xlfn.XMATCH(M$33,'movie-row'!$A$1:$Z$1),0)</f>
        <v>0</v>
      </c>
      <c r="N275" s="18" cm="1">
        <f t="array" ref="N275">VLOOKUP($A275,'movie-row'!$A$2:$Z$101,_xlfn.XMATCH(N$33,'movie-row'!$A$1:$Z$1),0)</f>
        <v>0</v>
      </c>
      <c r="O275" s="27" cm="1">
        <f t="array" ref="O275">VLOOKUP($A275,'movie-row'!$A$2:$Z$101,_xlfn.XMATCH(O$33,'movie-row'!$A$1:$Z$1),0)</f>
        <v>4.5</v>
      </c>
      <c r="P275" s="18" cm="1">
        <f t="array" ref="P275">VLOOKUP($A275,'movie-row'!$A$2:$Z$101,_xlfn.XMATCH(P$33,'movie-row'!$A$1:$Z$1),0)</f>
        <v>0</v>
      </c>
      <c r="Q275" s="18" cm="1">
        <f t="array" ref="Q275">VLOOKUP($A275,'movie-row'!$A$2:$Z$101,_xlfn.XMATCH(Q$33,'movie-row'!$A$1:$Z$1),0)</f>
        <v>0</v>
      </c>
      <c r="R275" s="18" cm="1">
        <f t="array" ref="R275">VLOOKUP($A275,'movie-row'!$A$2:$Z$101,_xlfn.XMATCH(R$33,'movie-row'!$A$1:$Z$1),0)</f>
        <v>3</v>
      </c>
      <c r="S275" s="18" cm="1">
        <f t="array" ref="S275">VLOOKUP($A275,'movie-row'!$A$2:$Z$101,_xlfn.XMATCH(S$33,'movie-row'!$A$1:$Z$1),0)</f>
        <v>0</v>
      </c>
      <c r="T275" s="18" cm="1">
        <f t="array" ref="T275">VLOOKUP($A275,'movie-row'!$A$2:$Z$101,_xlfn.XMATCH(T$33,'movie-row'!$A$1:$Z$1),0)</f>
        <v>2.5</v>
      </c>
      <c r="U275" s="18" cm="1">
        <f t="array" ref="U275">VLOOKUP($A275,'movie-row'!$A$2:$Z$101,_xlfn.XMATCH(U$33,'movie-row'!$A$1:$Z$1),0)</f>
        <v>0</v>
      </c>
      <c r="V275" s="18" cm="1">
        <f t="array" ref="V275">VLOOKUP($A275,'movie-row'!$A$2:$Z$101,_xlfn.XMATCH(V$33,'movie-row'!$A$1:$Z$1),0)</f>
        <v>0</v>
      </c>
      <c r="W275" s="18" cm="1">
        <f t="array" ref="W275">VLOOKUP($A275,'movie-row'!$A$2:$Z$101,_xlfn.XMATCH(W$33,'movie-row'!$A$1:$Z$1),0)</f>
        <v>0</v>
      </c>
      <c r="X275" s="18" cm="1">
        <f t="array" ref="X275">VLOOKUP($A275,'movie-row'!$A$2:$Z$101,_xlfn.XMATCH(X$33,'movie-row'!$A$1:$Z$1),0)</f>
        <v>4</v>
      </c>
      <c r="Y275" s="18" cm="1">
        <f t="array" ref="Y275">VLOOKUP($A275,'movie-row'!$A$2:$Z$101,_xlfn.XMATCH(Y$33,'movie-row'!$A$1:$Z$1),0)</f>
        <v>4.5</v>
      </c>
      <c r="Z275" s="18" cm="1">
        <f t="array" ref="Z275">VLOOKUP($A275,'movie-row'!$A$2:$Z$101,_xlfn.XMATCH(Z$33,'movie-row'!$A$1:$Z$1),0)</f>
        <v>2.5</v>
      </c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</row>
    <row r="276" spans="1:52">
      <c r="A276" s="21" t="s">
        <v>46</v>
      </c>
      <c r="B276" s="18" cm="1">
        <f t="array" ref="B276">VLOOKUP($A276,'movie-row'!$A$2:$Z$101,_xlfn.XMATCH(B$29,'movie-row'!$A$1:$Z$1),0)</f>
        <v>4</v>
      </c>
      <c r="C276" s="18" cm="1">
        <f t="array" ref="C276">VLOOKUP($A276,'movie-row'!$A$2:$Z$101,_xlfn.XMATCH(C$29,'movie-row'!$A$1:$Z$1),0)</f>
        <v>5</v>
      </c>
      <c r="D276" s="18" cm="1">
        <f t="array" ref="D276">VLOOKUP($A276,'movie-row'!$A$2:$Z$101,_xlfn.XMATCH(D$29,'movie-row'!$A$1:$Z$1),0)</f>
        <v>0</v>
      </c>
      <c r="E276" s="18" cm="1">
        <f t="array" ref="E276">VLOOKUP($A276,'movie-row'!$A$2:$Z$101,_xlfn.XMATCH(E$29,'movie-row'!$A$1:$Z$1),0)</f>
        <v>0</v>
      </c>
      <c r="F276" s="27" cm="1">
        <f t="array" ref="F276">VLOOKUP($A276,'movie-row'!$A$2:$Z$101,_xlfn.XMATCH(F$29,'movie-row'!$A$1:$Z$1),0)</f>
        <v>4</v>
      </c>
      <c r="G276" s="18" cm="1">
        <f t="array" ref="G276">VLOOKUP($A276,'movie-row'!$A$2:$Z$101,_xlfn.XMATCH(G$29,'movie-row'!$A$1:$Z$1),0)</f>
        <v>5</v>
      </c>
      <c r="H276" s="18" cm="1">
        <f t="array" ref="H276">VLOOKUP($A276,'movie-row'!$A$2:$Z$101,_xlfn.XMATCH(H$29,'movie-row'!$A$1:$Z$1),0)</f>
        <v>0</v>
      </c>
      <c r="I276" s="18" cm="1">
        <f t="array" ref="I276">VLOOKUP($A276,'movie-row'!$A$2:$Z$101,_xlfn.XMATCH(I$29,'movie-row'!$A$1:$Z$1),0)</f>
        <v>0</v>
      </c>
      <c r="J276" s="18" cm="1">
        <f t="array" ref="J276">VLOOKUP($A276,'movie-row'!$A$2:$Z$101,_xlfn.XMATCH(J$29,'movie-row'!$A$1:$Z$1),0)</f>
        <v>0</v>
      </c>
      <c r="K276" s="18" cm="1">
        <f t="array" ref="K276">VLOOKUP($A276,'movie-row'!$A$2:$Z$101,_xlfn.XMATCH(K$29,'movie-row'!$A$1:$Z$1),0)</f>
        <v>0</v>
      </c>
      <c r="L276" s="18" cm="1">
        <f t="array" ref="L276">VLOOKUP($A276,'movie-row'!$A$2:$Z$101,_xlfn.XMATCH(L$29,'movie-row'!$A$1:$Z$1),0)</f>
        <v>1</v>
      </c>
      <c r="M276" s="18" cm="1">
        <f t="array" ref="M276">VLOOKUP($A276,'movie-row'!$A$2:$Z$101,_xlfn.XMATCH(M$29,'movie-row'!$A$1:$Z$1),0)</f>
        <v>0</v>
      </c>
      <c r="N276" s="18" cm="1">
        <f t="array" ref="N276">VLOOKUP($A276,'movie-row'!$A$2:$Z$101,_xlfn.XMATCH(N$29,'movie-row'!$A$1:$Z$1),0)</f>
        <v>4</v>
      </c>
      <c r="O276" s="27" cm="1">
        <f t="array" ref="O276">VLOOKUP($A276,'movie-row'!$A$2:$Z$101,_xlfn.XMATCH(O$29,'movie-row'!$A$1:$Z$1),0)</f>
        <v>0</v>
      </c>
      <c r="P276" s="18" cm="1">
        <f t="array" ref="P276">VLOOKUP($A276,'movie-row'!$A$2:$Z$101,_xlfn.XMATCH(P$29,'movie-row'!$A$1:$Z$1),0)</f>
        <v>5</v>
      </c>
      <c r="Q276" s="18" cm="1">
        <f t="array" ref="Q276">VLOOKUP($A276,'movie-row'!$A$2:$Z$101,_xlfn.XMATCH(Q$29,'movie-row'!$A$1:$Z$1),0)</f>
        <v>0</v>
      </c>
      <c r="R276" s="18" cm="1">
        <f t="array" ref="R276">VLOOKUP($A276,'movie-row'!$A$2:$Z$101,_xlfn.XMATCH(R$29,'movie-row'!$A$1:$Z$1),0)</f>
        <v>0</v>
      </c>
      <c r="S276" s="18" cm="1">
        <f t="array" ref="S276">VLOOKUP($A276,'movie-row'!$A$2:$Z$101,_xlfn.XMATCH(S$29,'movie-row'!$A$1:$Z$1),0)</f>
        <v>3.5</v>
      </c>
      <c r="T276" s="18" cm="1">
        <f t="array" ref="T276">VLOOKUP($A276,'movie-row'!$A$2:$Z$101,_xlfn.XMATCH(T$29,'movie-row'!$A$1:$Z$1),0)</f>
        <v>0</v>
      </c>
      <c r="U276" s="18" cm="1">
        <f t="array" ref="U276">VLOOKUP($A276,'movie-row'!$A$2:$Z$101,_xlfn.XMATCH(U$29,'movie-row'!$A$1:$Z$1),0)</f>
        <v>0</v>
      </c>
      <c r="V276" s="18" cm="1">
        <f t="array" ref="V276">VLOOKUP($A276,'movie-row'!$A$2:$Z$101,_xlfn.XMATCH(V$29,'movie-row'!$A$1:$Z$1),0)</f>
        <v>3.5</v>
      </c>
      <c r="W276" s="18" cm="1">
        <f t="array" ref="W276">VLOOKUP($A276,'movie-row'!$A$2:$Z$101,_xlfn.XMATCH(W$29,'movie-row'!$A$1:$Z$1),0)</f>
        <v>0</v>
      </c>
      <c r="X276" s="18" cm="1">
        <f t="array" ref="X276">VLOOKUP($A276,'movie-row'!$A$2:$Z$101,_xlfn.XMATCH(X$29,'movie-row'!$A$1:$Z$1),0)</f>
        <v>5</v>
      </c>
      <c r="Y276" s="18" cm="1">
        <f t="array" ref="Y276">VLOOKUP($A276,'movie-row'!$A$2:$Z$101,_xlfn.XMATCH(Y$29,'movie-row'!$A$1:$Z$1),0)</f>
        <v>5</v>
      </c>
      <c r="Z276" s="18" cm="1">
        <f t="array" ref="Z276">VLOOKUP($A276,'movie-row'!$A$2:$Z$101,_xlfn.XMATCH(Z$29,'movie-row'!$A$1:$Z$1),0)</f>
        <v>0</v>
      </c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</row>
    <row r="277" spans="1:52">
      <c r="A277" s="1" t="str">
        <f t="shared" ref="A277:A280" si="46">A276</f>
        <v>585: Monsters Inc. (2001)</v>
      </c>
      <c r="B277" s="18" cm="1">
        <f t="array" ref="B277">VLOOKUP($A277,'movie-row'!$A$2:$Z$101,_xlfn.XMATCH(B$30,'movie-row'!$A$1:$Z$1),0)</f>
        <v>0</v>
      </c>
      <c r="C277" s="18" cm="1">
        <f t="array" ref="C277">VLOOKUP($A277,'movie-row'!$A$2:$Z$101,_xlfn.XMATCH(C$30,'movie-row'!$A$1:$Z$1),0)</f>
        <v>0</v>
      </c>
      <c r="D277" s="18" cm="1">
        <f t="array" ref="D277">VLOOKUP($A277,'movie-row'!$A$2:$Z$101,_xlfn.XMATCH(D$30,'movie-row'!$A$1:$Z$1),0)</f>
        <v>3.5</v>
      </c>
      <c r="E277" s="18" cm="1">
        <f t="array" ref="E277">VLOOKUP($A277,'movie-row'!$A$2:$Z$101,_xlfn.XMATCH(E$30,'movie-row'!$A$1:$Z$1),0)</f>
        <v>0</v>
      </c>
      <c r="F277" s="27" cm="1">
        <f t="array" ref="F277">VLOOKUP($A277,'movie-row'!$A$2:$Z$101,_xlfn.XMATCH(F$30,'movie-row'!$A$1:$Z$1),0)</f>
        <v>0</v>
      </c>
      <c r="G277" s="18" cm="1">
        <f t="array" ref="G277">VLOOKUP($A277,'movie-row'!$A$2:$Z$101,_xlfn.XMATCH(G$30,'movie-row'!$A$1:$Z$1),0)</f>
        <v>0</v>
      </c>
      <c r="H277" s="18" cm="1">
        <f t="array" ref="H277">VLOOKUP($A277,'movie-row'!$A$2:$Z$101,_xlfn.XMATCH(H$30,'movie-row'!$A$1:$Z$1),0)</f>
        <v>3.5</v>
      </c>
      <c r="I277" s="18" cm="1">
        <f t="array" ref="I277">VLOOKUP($A277,'movie-row'!$A$2:$Z$101,_xlfn.XMATCH(I$30,'movie-row'!$A$1:$Z$1),0)</f>
        <v>0</v>
      </c>
      <c r="J277" s="18" cm="1">
        <f t="array" ref="J277">VLOOKUP($A277,'movie-row'!$A$2:$Z$101,_xlfn.XMATCH(J$30,'movie-row'!$A$1:$Z$1),0)</f>
        <v>5</v>
      </c>
      <c r="K277" s="18" cm="1">
        <f t="array" ref="K277">VLOOKUP($A277,'movie-row'!$A$2:$Z$101,_xlfn.XMATCH(K$30,'movie-row'!$A$1:$Z$1),0)</f>
        <v>4</v>
      </c>
      <c r="L277" s="18" cm="1">
        <f t="array" ref="L277">VLOOKUP($A277,'movie-row'!$A$2:$Z$101,_xlfn.XMATCH(L$30,'movie-row'!$A$1:$Z$1),0)</f>
        <v>0</v>
      </c>
      <c r="M277" s="18" cm="1">
        <f t="array" ref="M277">VLOOKUP($A277,'movie-row'!$A$2:$Z$101,_xlfn.XMATCH(M$30,'movie-row'!$A$1:$Z$1),0)</f>
        <v>0</v>
      </c>
      <c r="N277" s="18" cm="1">
        <f t="array" ref="N277">VLOOKUP($A277,'movie-row'!$A$2:$Z$101,_xlfn.XMATCH(N$30,'movie-row'!$A$1:$Z$1),0)</f>
        <v>3.5</v>
      </c>
      <c r="O277" s="27" cm="1">
        <f t="array" ref="O277">VLOOKUP($A277,'movie-row'!$A$2:$Z$101,_xlfn.XMATCH(O$30,'movie-row'!$A$1:$Z$1),0)</f>
        <v>5</v>
      </c>
      <c r="P277" s="18" cm="1">
        <f t="array" ref="P277">VLOOKUP($A277,'movie-row'!$A$2:$Z$101,_xlfn.XMATCH(P$30,'movie-row'!$A$1:$Z$1),0)</f>
        <v>5</v>
      </c>
      <c r="Q277" s="18" cm="1">
        <f t="array" ref="Q277">VLOOKUP($A277,'movie-row'!$A$2:$Z$101,_xlfn.XMATCH(Q$30,'movie-row'!$A$1:$Z$1),0)</f>
        <v>5</v>
      </c>
      <c r="R277" s="18" cm="1">
        <f t="array" ref="R277">VLOOKUP($A277,'movie-row'!$A$2:$Z$101,_xlfn.XMATCH(R$30,'movie-row'!$A$1:$Z$1),0)</f>
        <v>5</v>
      </c>
      <c r="S277" s="18" cm="1">
        <f t="array" ref="S277">VLOOKUP($A277,'movie-row'!$A$2:$Z$101,_xlfn.XMATCH(S$30,'movie-row'!$A$1:$Z$1),0)</f>
        <v>0</v>
      </c>
      <c r="T277" s="18" cm="1">
        <f t="array" ref="T277">VLOOKUP($A277,'movie-row'!$A$2:$Z$101,_xlfn.XMATCH(T$30,'movie-row'!$A$1:$Z$1),0)</f>
        <v>5</v>
      </c>
      <c r="U277" s="18" cm="1">
        <f t="array" ref="U277">VLOOKUP($A277,'movie-row'!$A$2:$Z$101,_xlfn.XMATCH(U$30,'movie-row'!$A$1:$Z$1),0)</f>
        <v>3.5</v>
      </c>
      <c r="V277" s="18" cm="1">
        <f t="array" ref="V277">VLOOKUP($A277,'movie-row'!$A$2:$Z$101,_xlfn.XMATCH(V$30,'movie-row'!$A$1:$Z$1),0)</f>
        <v>5</v>
      </c>
      <c r="W277" s="18" cm="1">
        <f t="array" ref="W277">VLOOKUP($A277,'movie-row'!$A$2:$Z$101,_xlfn.XMATCH(W$30,'movie-row'!$A$1:$Z$1),0)</f>
        <v>3.5</v>
      </c>
      <c r="X277" s="18" cm="1">
        <f t="array" ref="X277">VLOOKUP($A277,'movie-row'!$A$2:$Z$101,_xlfn.XMATCH(X$30,'movie-row'!$A$1:$Z$1),0)</f>
        <v>0</v>
      </c>
      <c r="Y277" s="18" cm="1">
        <f t="array" ref="Y277">VLOOKUP($A277,'movie-row'!$A$2:$Z$101,_xlfn.XMATCH(Y$30,'movie-row'!$A$1:$Z$1),0)</f>
        <v>0</v>
      </c>
      <c r="Z277" s="18" cm="1">
        <f t="array" ref="Z277">VLOOKUP($A277,'movie-row'!$A$2:$Z$101,_xlfn.XMATCH(Z$30,'movie-row'!$A$1:$Z$1),0)</f>
        <v>5</v>
      </c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</row>
    <row r="278" spans="1:52">
      <c r="A278" s="1" t="str">
        <f t="shared" si="46"/>
        <v>585: Monsters Inc. (2001)</v>
      </c>
      <c r="B278" s="18" cm="1">
        <f t="array" ref="B278">VLOOKUP($A278,'movie-row'!$A$2:$Z$101,_xlfn.XMATCH(B$31,'movie-row'!$A$1:$Z$1),0)</f>
        <v>3.5</v>
      </c>
      <c r="C278" s="18" cm="1">
        <f t="array" ref="C278">VLOOKUP($A278,'movie-row'!$A$2:$Z$101,_xlfn.XMATCH(C$31,'movie-row'!$A$1:$Z$1),0)</f>
        <v>4</v>
      </c>
      <c r="D278" s="18" cm="1">
        <f t="array" ref="D278">VLOOKUP($A278,'movie-row'!$A$2:$Z$101,_xlfn.XMATCH(D$31,'movie-row'!$A$1:$Z$1),0)</f>
        <v>4</v>
      </c>
      <c r="E278" s="18" cm="1">
        <f t="array" ref="E278">VLOOKUP($A278,'movie-row'!$A$2:$Z$101,_xlfn.XMATCH(E$31,'movie-row'!$A$1:$Z$1),0)</f>
        <v>5</v>
      </c>
      <c r="F278" s="27" cm="1">
        <f t="array" ref="F278">VLOOKUP($A278,'movie-row'!$A$2:$Z$101,_xlfn.XMATCH(F$31,'movie-row'!$A$1:$Z$1),0)</f>
        <v>3.5</v>
      </c>
      <c r="G278" s="18" cm="1">
        <f t="array" ref="G278">VLOOKUP($A278,'movie-row'!$A$2:$Z$101,_xlfn.XMATCH(G$31,'movie-row'!$A$1:$Z$1),0)</f>
        <v>5</v>
      </c>
      <c r="H278" s="18" cm="1">
        <f t="array" ref="H278">VLOOKUP($A278,'movie-row'!$A$2:$Z$101,_xlfn.XMATCH(H$31,'movie-row'!$A$1:$Z$1),0)</f>
        <v>4</v>
      </c>
      <c r="I278" s="18" cm="1">
        <f t="array" ref="I278">VLOOKUP($A278,'movie-row'!$A$2:$Z$101,_xlfn.XMATCH(I$31,'movie-row'!$A$1:$Z$1),0)</f>
        <v>3.5</v>
      </c>
      <c r="J278" s="18" cm="1">
        <f t="array" ref="J278">VLOOKUP($A278,'movie-row'!$A$2:$Z$101,_xlfn.XMATCH(J$31,'movie-row'!$A$1:$Z$1),0)</f>
        <v>4</v>
      </c>
      <c r="K278" s="18" cm="1">
        <f t="array" ref="K278">VLOOKUP($A278,'movie-row'!$A$2:$Z$101,_xlfn.XMATCH(K$31,'movie-row'!$A$1:$Z$1),0)</f>
        <v>5</v>
      </c>
      <c r="L278" s="18" cm="1">
        <f t="array" ref="L278">VLOOKUP($A278,'movie-row'!$A$2:$Z$101,_xlfn.XMATCH(L$31,'movie-row'!$A$1:$Z$1),0)</f>
        <v>5</v>
      </c>
      <c r="M278" s="18" cm="1">
        <f t="array" ref="M278">VLOOKUP($A278,'movie-row'!$A$2:$Z$101,_xlfn.XMATCH(M$31,'movie-row'!$A$1:$Z$1),0)</f>
        <v>0</v>
      </c>
      <c r="N278" s="18" cm="1">
        <f t="array" ref="N278">VLOOKUP($A278,'movie-row'!$A$2:$Z$101,_xlfn.XMATCH(N$31,'movie-row'!$A$1:$Z$1),0)</f>
        <v>5</v>
      </c>
      <c r="O278" s="27" cm="1">
        <f t="array" ref="O278">VLOOKUP($A278,'movie-row'!$A$2:$Z$101,_xlfn.XMATCH(O$31,'movie-row'!$A$1:$Z$1),0)</f>
        <v>4</v>
      </c>
      <c r="P278" s="18" cm="1">
        <f t="array" ref="P278">VLOOKUP($A278,'movie-row'!$A$2:$Z$101,_xlfn.XMATCH(P$31,'movie-row'!$A$1:$Z$1),0)</f>
        <v>5</v>
      </c>
      <c r="Q278" s="18" cm="1">
        <f t="array" ref="Q278">VLOOKUP($A278,'movie-row'!$A$2:$Z$101,_xlfn.XMATCH(Q$31,'movie-row'!$A$1:$Z$1),0)</f>
        <v>3.5</v>
      </c>
      <c r="R278" s="18" cm="1">
        <f t="array" ref="R278">VLOOKUP($A278,'movie-row'!$A$2:$Z$101,_xlfn.XMATCH(R$31,'movie-row'!$A$1:$Z$1),0)</f>
        <v>0</v>
      </c>
      <c r="S278" s="18" cm="1">
        <f t="array" ref="S278">VLOOKUP($A278,'movie-row'!$A$2:$Z$101,_xlfn.XMATCH(S$31,'movie-row'!$A$1:$Z$1),0)</f>
        <v>5</v>
      </c>
      <c r="T278" s="18" cm="1">
        <f t="array" ref="T278">VLOOKUP($A278,'movie-row'!$A$2:$Z$101,_xlfn.XMATCH(T$31,'movie-row'!$A$1:$Z$1),0)</f>
        <v>0</v>
      </c>
      <c r="U278" s="18" cm="1">
        <f t="array" ref="U278">VLOOKUP($A278,'movie-row'!$A$2:$Z$101,_xlfn.XMATCH(U$31,'movie-row'!$A$1:$Z$1),0)</f>
        <v>4</v>
      </c>
      <c r="V278" s="18" cm="1">
        <f t="array" ref="V278">VLOOKUP($A278,'movie-row'!$A$2:$Z$101,_xlfn.XMATCH(V$31,'movie-row'!$A$1:$Z$1),0)</f>
        <v>0</v>
      </c>
      <c r="W278" s="18" cm="1">
        <f t="array" ref="W278">VLOOKUP($A278,'movie-row'!$A$2:$Z$101,_xlfn.XMATCH(W$31,'movie-row'!$A$1:$Z$1),0)</f>
        <v>0</v>
      </c>
      <c r="X278" s="18" cm="1">
        <f t="array" ref="X278">VLOOKUP($A278,'movie-row'!$A$2:$Z$101,_xlfn.XMATCH(X$31,'movie-row'!$A$1:$Z$1),0)</f>
        <v>0</v>
      </c>
      <c r="Y278" s="18" cm="1">
        <f t="array" ref="Y278">VLOOKUP($A278,'movie-row'!$A$2:$Z$101,_xlfn.XMATCH(Y$31,'movie-row'!$A$1:$Z$1),0)</f>
        <v>3.5</v>
      </c>
      <c r="Z278" s="18" cm="1">
        <f t="array" ref="Z278">VLOOKUP($A278,'movie-row'!$A$2:$Z$101,_xlfn.XMATCH(Z$31,'movie-row'!$A$1:$Z$1),0)</f>
        <v>3.5</v>
      </c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</row>
    <row r="279" spans="1:52">
      <c r="A279" s="1" t="str">
        <f t="shared" si="46"/>
        <v>585: Monsters Inc. (2001)</v>
      </c>
      <c r="B279" s="18" cm="1">
        <f t="array" ref="B279">VLOOKUP($A279,'movie-row'!$A$2:$Z$101,_xlfn.XMATCH(B$32,'movie-row'!$A$1:$Z$1),0)</f>
        <v>4</v>
      </c>
      <c r="C279" s="18" cm="1">
        <f t="array" ref="C279">VLOOKUP($A279,'movie-row'!$A$2:$Z$101,_xlfn.XMATCH(C$32,'movie-row'!$A$1:$Z$1),0)</f>
        <v>0</v>
      </c>
      <c r="D279" s="18" cm="1">
        <f t="array" ref="D279">VLOOKUP($A279,'movie-row'!$A$2:$Z$101,_xlfn.XMATCH(D$32,'movie-row'!$A$1:$Z$1),0)</f>
        <v>0</v>
      </c>
      <c r="E279" s="18" cm="1">
        <f t="array" ref="E279">VLOOKUP($A279,'movie-row'!$A$2:$Z$101,_xlfn.XMATCH(E$32,'movie-row'!$A$1:$Z$1),0)</f>
        <v>0</v>
      </c>
      <c r="F279" s="27" cm="1">
        <f t="array" ref="F279">VLOOKUP($A279,'movie-row'!$A$2:$Z$101,_xlfn.XMATCH(F$32,'movie-row'!$A$1:$Z$1),0)</f>
        <v>5</v>
      </c>
      <c r="G279" s="18" cm="1">
        <f t="array" ref="G279">VLOOKUP($A279,'movie-row'!$A$2:$Z$101,_xlfn.XMATCH(G$32,'movie-row'!$A$1:$Z$1),0)</f>
        <v>3.5</v>
      </c>
      <c r="H279" s="18" cm="1">
        <f t="array" ref="H279">VLOOKUP($A279,'movie-row'!$A$2:$Z$101,_xlfn.XMATCH(H$32,'movie-row'!$A$1:$Z$1),0)</f>
        <v>0</v>
      </c>
      <c r="I279" s="18" cm="1">
        <f t="array" ref="I279">VLOOKUP($A279,'movie-row'!$A$2:$Z$101,_xlfn.XMATCH(I$32,'movie-row'!$A$1:$Z$1),0)</f>
        <v>5</v>
      </c>
      <c r="J279" s="18" cm="1">
        <f t="array" ref="J279">VLOOKUP($A279,'movie-row'!$A$2:$Z$101,_xlfn.XMATCH(J$32,'movie-row'!$A$1:$Z$1),0)</f>
        <v>5</v>
      </c>
      <c r="K279" s="18" cm="1">
        <f t="array" ref="K279">VLOOKUP($A279,'movie-row'!$A$2:$Z$101,_xlfn.XMATCH(K$32,'movie-row'!$A$1:$Z$1),0)</f>
        <v>3.5</v>
      </c>
      <c r="L279" s="18" cm="1">
        <f t="array" ref="L279">VLOOKUP($A279,'movie-row'!$A$2:$Z$101,_xlfn.XMATCH(L$32,'movie-row'!$A$1:$Z$1),0)</f>
        <v>0</v>
      </c>
      <c r="M279" s="18" cm="1">
        <f t="array" ref="M279">VLOOKUP($A279,'movie-row'!$A$2:$Z$101,_xlfn.XMATCH(M$32,'movie-row'!$A$1:$Z$1),0)</f>
        <v>0</v>
      </c>
      <c r="N279" s="18" cm="1">
        <f t="array" ref="N279">VLOOKUP($A279,'movie-row'!$A$2:$Z$101,_xlfn.XMATCH(N$32,'movie-row'!$A$1:$Z$1),0)</f>
        <v>0</v>
      </c>
      <c r="O279" s="27" cm="1">
        <f t="array" ref="O279">VLOOKUP($A279,'movie-row'!$A$2:$Z$101,_xlfn.XMATCH(O$32,'movie-row'!$A$1:$Z$1),0)</f>
        <v>4</v>
      </c>
      <c r="P279" s="18" cm="1">
        <f t="array" ref="P279">VLOOKUP($A279,'movie-row'!$A$2:$Z$101,_xlfn.XMATCH(P$32,'movie-row'!$A$1:$Z$1),0)</f>
        <v>3.5</v>
      </c>
      <c r="Q279" s="18" cm="1">
        <f t="array" ref="Q279">VLOOKUP($A279,'movie-row'!$A$2:$Z$101,_xlfn.XMATCH(Q$32,'movie-row'!$A$1:$Z$1),0)</f>
        <v>0</v>
      </c>
      <c r="R279" s="18" cm="1">
        <f t="array" ref="R279">VLOOKUP($A279,'movie-row'!$A$2:$Z$101,_xlfn.XMATCH(R$32,'movie-row'!$A$1:$Z$1),0)</f>
        <v>4</v>
      </c>
      <c r="S279" s="18" cm="1">
        <f t="array" ref="S279">VLOOKUP($A279,'movie-row'!$A$2:$Z$101,_xlfn.XMATCH(S$32,'movie-row'!$A$1:$Z$1),0)</f>
        <v>5</v>
      </c>
      <c r="T279" s="18" cm="1">
        <f t="array" ref="T279">VLOOKUP($A279,'movie-row'!$A$2:$Z$101,_xlfn.XMATCH(T$32,'movie-row'!$A$1:$Z$1),0)</f>
        <v>0</v>
      </c>
      <c r="U279" s="18" cm="1">
        <f t="array" ref="U279">VLOOKUP($A279,'movie-row'!$A$2:$Z$101,_xlfn.XMATCH(U$32,'movie-row'!$A$1:$Z$1),0)</f>
        <v>5</v>
      </c>
      <c r="V279" s="18" cm="1">
        <f t="array" ref="V279">VLOOKUP($A279,'movie-row'!$A$2:$Z$101,_xlfn.XMATCH(V$32,'movie-row'!$A$1:$Z$1),0)</f>
        <v>5</v>
      </c>
      <c r="W279" s="18" cm="1">
        <f t="array" ref="W279">VLOOKUP($A279,'movie-row'!$A$2:$Z$101,_xlfn.XMATCH(W$32,'movie-row'!$A$1:$Z$1),0)</f>
        <v>0</v>
      </c>
      <c r="X279" s="18" cm="1">
        <f t="array" ref="X279">VLOOKUP($A279,'movie-row'!$A$2:$Z$101,_xlfn.XMATCH(X$32,'movie-row'!$A$1:$Z$1),0)</f>
        <v>3.5</v>
      </c>
      <c r="Y279" s="18" cm="1">
        <f t="array" ref="Y279">VLOOKUP($A279,'movie-row'!$A$2:$Z$101,_xlfn.XMATCH(Y$32,'movie-row'!$A$1:$Z$1),0)</f>
        <v>3.5</v>
      </c>
      <c r="Z279" s="18" cm="1">
        <f t="array" ref="Z279">VLOOKUP($A279,'movie-row'!$A$2:$Z$101,_xlfn.XMATCH(Z$32,'movie-row'!$A$1:$Z$1),0)</f>
        <v>3.5</v>
      </c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</row>
    <row r="280" spans="1:52">
      <c r="A280" s="1" t="str">
        <f t="shared" si="46"/>
        <v>585: Monsters Inc. (2001)</v>
      </c>
      <c r="B280" s="18" cm="1">
        <f t="array" ref="B280">VLOOKUP($A280,'movie-row'!$A$2:$Z$101,_xlfn.XMATCH(B$33,'movie-row'!$A$1:$Z$1),0)</f>
        <v>5</v>
      </c>
      <c r="C280" s="18" cm="1">
        <f t="array" ref="C280">VLOOKUP($A280,'movie-row'!$A$2:$Z$101,_xlfn.XMATCH(C$33,'movie-row'!$A$1:$Z$1),0)</f>
        <v>0</v>
      </c>
      <c r="D280" s="18" cm="1">
        <f t="array" ref="D280">VLOOKUP($A280,'movie-row'!$A$2:$Z$101,_xlfn.XMATCH(D$33,'movie-row'!$A$1:$Z$1),0)</f>
        <v>3.5</v>
      </c>
      <c r="E280" s="18" cm="1">
        <f t="array" ref="E280">VLOOKUP($A280,'movie-row'!$A$2:$Z$101,_xlfn.XMATCH(E$33,'movie-row'!$A$1:$Z$1),0)</f>
        <v>4</v>
      </c>
      <c r="F280" s="27" cm="1">
        <f t="array" ref="F280">VLOOKUP($A280,'movie-row'!$A$2:$Z$101,_xlfn.XMATCH(F$33,'movie-row'!$A$1:$Z$1),0)</f>
        <v>5</v>
      </c>
      <c r="G280" s="18" cm="1">
        <f t="array" ref="G280">VLOOKUP($A280,'movie-row'!$A$2:$Z$101,_xlfn.XMATCH(G$33,'movie-row'!$A$1:$Z$1),0)</f>
        <v>3.5</v>
      </c>
      <c r="H280" s="18" cm="1">
        <f t="array" ref="H280">VLOOKUP($A280,'movie-row'!$A$2:$Z$101,_xlfn.XMATCH(H$33,'movie-row'!$A$1:$Z$1),0)</f>
        <v>0</v>
      </c>
      <c r="I280" s="18" cm="1">
        <f t="array" ref="I280">VLOOKUP($A280,'movie-row'!$A$2:$Z$101,_xlfn.XMATCH(I$33,'movie-row'!$A$1:$Z$1),0)</f>
        <v>0</v>
      </c>
      <c r="J280" s="18" cm="1">
        <f t="array" ref="J280">VLOOKUP($A280,'movie-row'!$A$2:$Z$101,_xlfn.XMATCH(J$33,'movie-row'!$A$1:$Z$1),0)</f>
        <v>5</v>
      </c>
      <c r="K280" s="18" cm="1">
        <f t="array" ref="K280">VLOOKUP($A280,'movie-row'!$A$2:$Z$101,_xlfn.XMATCH(K$33,'movie-row'!$A$1:$Z$1),0)</f>
        <v>3.5</v>
      </c>
      <c r="L280" s="18" cm="1">
        <f t="array" ref="L280">VLOOKUP($A280,'movie-row'!$A$2:$Z$101,_xlfn.XMATCH(L$33,'movie-row'!$A$1:$Z$1),0)</f>
        <v>3.5</v>
      </c>
      <c r="M280" s="18" cm="1">
        <f t="array" ref="M280">VLOOKUP($A280,'movie-row'!$A$2:$Z$101,_xlfn.XMATCH(M$33,'movie-row'!$A$1:$Z$1),0)</f>
        <v>0</v>
      </c>
      <c r="N280" s="18" cm="1">
        <f t="array" ref="N280">VLOOKUP($A280,'movie-row'!$A$2:$Z$101,_xlfn.XMATCH(N$33,'movie-row'!$A$1:$Z$1),0)</f>
        <v>0</v>
      </c>
      <c r="O280" s="27" cm="1">
        <f t="array" ref="O280">VLOOKUP($A280,'movie-row'!$A$2:$Z$101,_xlfn.XMATCH(O$33,'movie-row'!$A$1:$Z$1),0)</f>
        <v>3.5</v>
      </c>
      <c r="P280" s="18" cm="1">
        <f t="array" ref="P280">VLOOKUP($A280,'movie-row'!$A$2:$Z$101,_xlfn.XMATCH(P$33,'movie-row'!$A$1:$Z$1),0)</f>
        <v>0</v>
      </c>
      <c r="Q280" s="18" cm="1">
        <f t="array" ref="Q280">VLOOKUP($A280,'movie-row'!$A$2:$Z$101,_xlfn.XMATCH(Q$33,'movie-row'!$A$1:$Z$1),0)</f>
        <v>5</v>
      </c>
      <c r="R280" s="18" cm="1">
        <f t="array" ref="R280">VLOOKUP($A280,'movie-row'!$A$2:$Z$101,_xlfn.XMATCH(R$33,'movie-row'!$A$1:$Z$1),0)</f>
        <v>5</v>
      </c>
      <c r="S280" s="18" cm="1">
        <f t="array" ref="S280">VLOOKUP($A280,'movie-row'!$A$2:$Z$101,_xlfn.XMATCH(S$33,'movie-row'!$A$1:$Z$1),0)</f>
        <v>0</v>
      </c>
      <c r="T280" s="18" cm="1">
        <f t="array" ref="T280">VLOOKUP($A280,'movie-row'!$A$2:$Z$101,_xlfn.XMATCH(T$33,'movie-row'!$A$1:$Z$1),0)</f>
        <v>3.5</v>
      </c>
      <c r="U280" s="18" cm="1">
        <f t="array" ref="U280">VLOOKUP($A280,'movie-row'!$A$2:$Z$101,_xlfn.XMATCH(U$33,'movie-row'!$A$1:$Z$1),0)</f>
        <v>0</v>
      </c>
      <c r="V280" s="18" cm="1">
        <f t="array" ref="V280">VLOOKUP($A280,'movie-row'!$A$2:$Z$101,_xlfn.XMATCH(V$33,'movie-row'!$A$1:$Z$1),0)</f>
        <v>0</v>
      </c>
      <c r="W280" s="18" cm="1">
        <f t="array" ref="W280">VLOOKUP($A280,'movie-row'!$A$2:$Z$101,_xlfn.XMATCH(W$33,'movie-row'!$A$1:$Z$1),0)</f>
        <v>5</v>
      </c>
      <c r="X280" s="18" cm="1">
        <f t="array" ref="X280">VLOOKUP($A280,'movie-row'!$A$2:$Z$101,_xlfn.XMATCH(X$33,'movie-row'!$A$1:$Z$1),0)</f>
        <v>4</v>
      </c>
      <c r="Y280" s="18" cm="1">
        <f t="array" ref="Y280">VLOOKUP($A280,'movie-row'!$A$2:$Z$101,_xlfn.XMATCH(Y$33,'movie-row'!$A$1:$Z$1),0)</f>
        <v>0</v>
      </c>
      <c r="Z280" s="18" cm="1">
        <f t="array" ref="Z280">VLOOKUP($A280,'movie-row'!$A$2:$Z$101,_xlfn.XMATCH(Z$33,'movie-row'!$A$1:$Z$1),0)</f>
        <v>4</v>
      </c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</row>
    <row r="281" spans="1:52">
      <c r="A281" s="21" t="s">
        <v>47</v>
      </c>
      <c r="B281" s="18" cm="1">
        <f t="array" ref="B281">VLOOKUP($A281,'movie-row'!$A$2:$Z$101,_xlfn.XMATCH(B$29,'movie-row'!$A$1:$Z$1),0)</f>
        <v>3.5</v>
      </c>
      <c r="C281" s="18" cm="1">
        <f t="array" ref="C281">VLOOKUP($A281,'movie-row'!$A$2:$Z$101,_xlfn.XMATCH(C$29,'movie-row'!$A$1:$Z$1),0)</f>
        <v>0</v>
      </c>
      <c r="D281" s="18" cm="1">
        <f t="array" ref="D281">VLOOKUP($A281,'movie-row'!$A$2:$Z$101,_xlfn.XMATCH(D$29,'movie-row'!$A$1:$Z$1),0)</f>
        <v>0</v>
      </c>
      <c r="E281" s="18" cm="1">
        <f t="array" ref="E281">VLOOKUP($A281,'movie-row'!$A$2:$Z$101,_xlfn.XMATCH(E$29,'movie-row'!$A$1:$Z$1),0)</f>
        <v>4</v>
      </c>
      <c r="F281" s="27" cm="1">
        <f t="array" ref="F281">VLOOKUP($A281,'movie-row'!$A$2:$Z$101,_xlfn.XMATCH(F$29,'movie-row'!$A$1:$Z$1),0)</f>
        <v>3</v>
      </c>
      <c r="G281" s="18" cm="1">
        <f t="array" ref="G281">VLOOKUP($A281,'movie-row'!$A$2:$Z$101,_xlfn.XMATCH(G$29,'movie-row'!$A$1:$Z$1),0)</f>
        <v>0</v>
      </c>
      <c r="H281" s="18" cm="1">
        <f t="array" ref="H281">VLOOKUP($A281,'movie-row'!$A$2:$Z$101,_xlfn.XMATCH(H$29,'movie-row'!$A$1:$Z$1),0)</f>
        <v>0</v>
      </c>
      <c r="I281" s="18" cm="1">
        <f t="array" ref="I281">VLOOKUP($A281,'movie-row'!$A$2:$Z$101,_xlfn.XMATCH(I$29,'movie-row'!$A$1:$Z$1),0)</f>
        <v>4</v>
      </c>
      <c r="J281" s="18" cm="1">
        <f t="array" ref="J281">VLOOKUP($A281,'movie-row'!$A$2:$Z$101,_xlfn.XMATCH(J$29,'movie-row'!$A$1:$Z$1),0)</f>
        <v>4.5</v>
      </c>
      <c r="K281" s="18" cm="1">
        <f t="array" ref="K281">VLOOKUP($A281,'movie-row'!$A$2:$Z$101,_xlfn.XMATCH(K$29,'movie-row'!$A$1:$Z$1),0)</f>
        <v>3</v>
      </c>
      <c r="L281" s="18" cm="1">
        <f t="array" ref="L281">VLOOKUP($A281,'movie-row'!$A$2:$Z$101,_xlfn.XMATCH(L$29,'movie-row'!$A$1:$Z$1),0)</f>
        <v>3</v>
      </c>
      <c r="M281" s="18" cm="1">
        <f t="array" ref="M281">VLOOKUP($A281,'movie-row'!$A$2:$Z$101,_xlfn.XMATCH(M$29,'movie-row'!$A$1:$Z$1),0)</f>
        <v>3</v>
      </c>
      <c r="N281" s="18" cm="1">
        <f t="array" ref="N281">VLOOKUP($A281,'movie-row'!$A$2:$Z$101,_xlfn.XMATCH(N$29,'movie-row'!$A$1:$Z$1),0)</f>
        <v>3.5</v>
      </c>
      <c r="O281" s="27" cm="1">
        <f t="array" ref="O281">VLOOKUP($A281,'movie-row'!$A$2:$Z$101,_xlfn.XMATCH(O$29,'movie-row'!$A$1:$Z$1),0)</f>
        <v>5</v>
      </c>
      <c r="P281" s="18" cm="1">
        <f t="array" ref="P281">VLOOKUP($A281,'movie-row'!$A$2:$Z$101,_xlfn.XMATCH(P$29,'movie-row'!$A$1:$Z$1),0)</f>
        <v>4</v>
      </c>
      <c r="Q281" s="18" cm="1">
        <f t="array" ref="Q281">VLOOKUP($A281,'movie-row'!$A$2:$Z$101,_xlfn.XMATCH(Q$29,'movie-row'!$A$1:$Z$1),0)</f>
        <v>3</v>
      </c>
      <c r="R281" s="18" cm="1">
        <f t="array" ref="R281">VLOOKUP($A281,'movie-row'!$A$2:$Z$101,_xlfn.XMATCH(R$29,'movie-row'!$A$1:$Z$1),0)</f>
        <v>4</v>
      </c>
      <c r="S281" s="18" cm="1">
        <f t="array" ref="S281">VLOOKUP($A281,'movie-row'!$A$2:$Z$101,_xlfn.XMATCH(S$29,'movie-row'!$A$1:$Z$1),0)</f>
        <v>2</v>
      </c>
      <c r="T281" s="18" cm="1">
        <f t="array" ref="T281">VLOOKUP($A281,'movie-row'!$A$2:$Z$101,_xlfn.XMATCH(T$29,'movie-row'!$A$1:$Z$1),0)</f>
        <v>4</v>
      </c>
      <c r="U281" s="18" cm="1">
        <f t="array" ref="U281">VLOOKUP($A281,'movie-row'!$A$2:$Z$101,_xlfn.XMATCH(U$29,'movie-row'!$A$1:$Z$1),0)</f>
        <v>0</v>
      </c>
      <c r="V281" s="18" cm="1">
        <f t="array" ref="V281">VLOOKUP($A281,'movie-row'!$A$2:$Z$101,_xlfn.XMATCH(V$29,'movie-row'!$A$1:$Z$1),0)</f>
        <v>0</v>
      </c>
      <c r="W281" s="18" cm="1">
        <f t="array" ref="W281">VLOOKUP($A281,'movie-row'!$A$2:$Z$101,_xlfn.XMATCH(W$29,'movie-row'!$A$1:$Z$1),0)</f>
        <v>4.5</v>
      </c>
      <c r="X281" s="18" cm="1">
        <f t="array" ref="X281">VLOOKUP($A281,'movie-row'!$A$2:$Z$101,_xlfn.XMATCH(X$29,'movie-row'!$A$1:$Z$1),0)</f>
        <v>0</v>
      </c>
      <c r="Y281" s="18" cm="1">
        <f t="array" ref="Y281">VLOOKUP($A281,'movie-row'!$A$2:$Z$101,_xlfn.XMATCH(Y$29,'movie-row'!$A$1:$Z$1),0)</f>
        <v>4.5</v>
      </c>
      <c r="Z281" s="18" cm="1">
        <f t="array" ref="Z281">VLOOKUP($A281,'movie-row'!$A$2:$Z$101,_xlfn.XMATCH(Z$29,'movie-row'!$A$1:$Z$1),0)</f>
        <v>5</v>
      </c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</row>
    <row r="282" spans="1:52">
      <c r="A282" s="1" t="str">
        <f t="shared" ref="A282:A285" si="47">A281</f>
        <v>597: Titanic (1997)</v>
      </c>
      <c r="B282" s="18" cm="1">
        <f t="array" ref="B282">VLOOKUP($A282,'movie-row'!$A$2:$Z$101,_xlfn.XMATCH(B$30,'movie-row'!$A$1:$Z$1),0)</f>
        <v>0</v>
      </c>
      <c r="C282" s="18" cm="1">
        <f t="array" ref="C282">VLOOKUP($A282,'movie-row'!$A$2:$Z$101,_xlfn.XMATCH(C$30,'movie-row'!$A$1:$Z$1),0)</f>
        <v>4.5</v>
      </c>
      <c r="D282" s="18" cm="1">
        <f t="array" ref="D282">VLOOKUP($A282,'movie-row'!$A$2:$Z$101,_xlfn.XMATCH(D$30,'movie-row'!$A$1:$Z$1),0)</f>
        <v>0</v>
      </c>
      <c r="E282" s="18" cm="1">
        <f t="array" ref="E282">VLOOKUP($A282,'movie-row'!$A$2:$Z$101,_xlfn.XMATCH(E$30,'movie-row'!$A$1:$Z$1),0)</f>
        <v>5</v>
      </c>
      <c r="F282" s="27" cm="1">
        <f t="array" ref="F282">VLOOKUP($A282,'movie-row'!$A$2:$Z$101,_xlfn.XMATCH(F$30,'movie-row'!$A$1:$Z$1),0)</f>
        <v>0</v>
      </c>
      <c r="G282" s="18" cm="1">
        <f t="array" ref="G282">VLOOKUP($A282,'movie-row'!$A$2:$Z$101,_xlfn.XMATCH(G$30,'movie-row'!$A$1:$Z$1),0)</f>
        <v>4</v>
      </c>
      <c r="H282" s="18" cm="1">
        <f t="array" ref="H282">VLOOKUP($A282,'movie-row'!$A$2:$Z$101,_xlfn.XMATCH(H$30,'movie-row'!$A$1:$Z$1),0)</f>
        <v>2</v>
      </c>
      <c r="I282" s="18" cm="1">
        <f t="array" ref="I282">VLOOKUP($A282,'movie-row'!$A$2:$Z$101,_xlfn.XMATCH(I$30,'movie-row'!$A$1:$Z$1),0)</f>
        <v>3.5</v>
      </c>
      <c r="J282" s="18" cm="1">
        <f t="array" ref="J282">VLOOKUP($A282,'movie-row'!$A$2:$Z$101,_xlfn.XMATCH(J$30,'movie-row'!$A$1:$Z$1),0)</f>
        <v>0</v>
      </c>
      <c r="K282" s="18" cm="1">
        <f t="array" ref="K282">VLOOKUP($A282,'movie-row'!$A$2:$Z$101,_xlfn.XMATCH(K$30,'movie-row'!$A$1:$Z$1),0)</f>
        <v>3.5</v>
      </c>
      <c r="L282" s="18" cm="1">
        <f t="array" ref="L282">VLOOKUP($A282,'movie-row'!$A$2:$Z$101,_xlfn.XMATCH(L$30,'movie-row'!$A$1:$Z$1),0)</f>
        <v>0</v>
      </c>
      <c r="M282" s="18" cm="1">
        <f t="array" ref="M282">VLOOKUP($A282,'movie-row'!$A$2:$Z$101,_xlfn.XMATCH(M$30,'movie-row'!$A$1:$Z$1),0)</f>
        <v>0</v>
      </c>
      <c r="N282" s="18" cm="1">
        <f t="array" ref="N282">VLOOKUP($A282,'movie-row'!$A$2:$Z$101,_xlfn.XMATCH(N$30,'movie-row'!$A$1:$Z$1),0)</f>
        <v>2</v>
      </c>
      <c r="O282" s="27" cm="1">
        <f t="array" ref="O282">VLOOKUP($A282,'movie-row'!$A$2:$Z$101,_xlfn.XMATCH(O$30,'movie-row'!$A$1:$Z$1),0)</f>
        <v>4</v>
      </c>
      <c r="P282" s="18" cm="1">
        <f t="array" ref="P282">VLOOKUP($A282,'movie-row'!$A$2:$Z$101,_xlfn.XMATCH(P$30,'movie-row'!$A$1:$Z$1),0)</f>
        <v>4.5</v>
      </c>
      <c r="Q282" s="18" cm="1">
        <f t="array" ref="Q282">VLOOKUP($A282,'movie-row'!$A$2:$Z$101,_xlfn.XMATCH(Q$30,'movie-row'!$A$1:$Z$1),0)</f>
        <v>4</v>
      </c>
      <c r="R282" s="18" cm="1">
        <f t="array" ref="R282">VLOOKUP($A282,'movie-row'!$A$2:$Z$101,_xlfn.XMATCH(R$30,'movie-row'!$A$1:$Z$1),0)</f>
        <v>4.5</v>
      </c>
      <c r="S282" s="18" cm="1">
        <f t="array" ref="S282">VLOOKUP($A282,'movie-row'!$A$2:$Z$101,_xlfn.XMATCH(S$30,'movie-row'!$A$1:$Z$1),0)</f>
        <v>5</v>
      </c>
      <c r="T282" s="18" cm="1">
        <f t="array" ref="T282">VLOOKUP($A282,'movie-row'!$A$2:$Z$101,_xlfn.XMATCH(T$30,'movie-row'!$A$1:$Z$1),0)</f>
        <v>0</v>
      </c>
      <c r="U282" s="18" cm="1">
        <f t="array" ref="U282">VLOOKUP($A282,'movie-row'!$A$2:$Z$101,_xlfn.XMATCH(U$30,'movie-row'!$A$1:$Z$1),0)</f>
        <v>2</v>
      </c>
      <c r="V282" s="18" cm="1">
        <f t="array" ref="V282">VLOOKUP($A282,'movie-row'!$A$2:$Z$101,_xlfn.XMATCH(V$30,'movie-row'!$A$1:$Z$1),0)</f>
        <v>0</v>
      </c>
      <c r="W282" s="18" cm="1">
        <f t="array" ref="W282">VLOOKUP($A282,'movie-row'!$A$2:$Z$101,_xlfn.XMATCH(W$30,'movie-row'!$A$1:$Z$1),0)</f>
        <v>4.5</v>
      </c>
      <c r="X282" s="18" cm="1">
        <f t="array" ref="X282">VLOOKUP($A282,'movie-row'!$A$2:$Z$101,_xlfn.XMATCH(X$30,'movie-row'!$A$1:$Z$1),0)</f>
        <v>0</v>
      </c>
      <c r="Y282" s="18" cm="1">
        <f t="array" ref="Y282">VLOOKUP($A282,'movie-row'!$A$2:$Z$101,_xlfn.XMATCH(Y$30,'movie-row'!$A$1:$Z$1),0)</f>
        <v>5</v>
      </c>
      <c r="Z282" s="18" cm="1">
        <f t="array" ref="Z282">VLOOKUP($A282,'movie-row'!$A$2:$Z$101,_xlfn.XMATCH(Z$30,'movie-row'!$A$1:$Z$1),0)</f>
        <v>4</v>
      </c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</row>
    <row r="283" spans="1:52">
      <c r="A283" s="1" t="str">
        <f t="shared" si="47"/>
        <v>597: Titanic (1997)</v>
      </c>
      <c r="B283" s="18" cm="1">
        <f t="array" ref="B283">VLOOKUP($A283,'movie-row'!$A$2:$Z$101,_xlfn.XMATCH(B$31,'movie-row'!$A$1:$Z$1),0)</f>
        <v>0</v>
      </c>
      <c r="C283" s="18" cm="1">
        <f t="array" ref="C283">VLOOKUP($A283,'movie-row'!$A$2:$Z$101,_xlfn.XMATCH(C$31,'movie-row'!$A$1:$Z$1),0)</f>
        <v>3</v>
      </c>
      <c r="D283" s="18" cm="1">
        <f t="array" ref="D283">VLOOKUP($A283,'movie-row'!$A$2:$Z$101,_xlfn.XMATCH(D$31,'movie-row'!$A$1:$Z$1),0)</f>
        <v>3.5</v>
      </c>
      <c r="E283" s="18" cm="1">
        <f t="array" ref="E283">VLOOKUP($A283,'movie-row'!$A$2:$Z$101,_xlfn.XMATCH(E$31,'movie-row'!$A$1:$Z$1),0)</f>
        <v>3.5</v>
      </c>
      <c r="F283" s="27" cm="1">
        <f t="array" ref="F283">VLOOKUP($A283,'movie-row'!$A$2:$Z$101,_xlfn.XMATCH(F$31,'movie-row'!$A$1:$Z$1),0)</f>
        <v>3.5</v>
      </c>
      <c r="G283" s="18" cm="1">
        <f t="array" ref="G283">VLOOKUP($A283,'movie-row'!$A$2:$Z$101,_xlfn.XMATCH(G$31,'movie-row'!$A$1:$Z$1),0)</f>
        <v>4.5</v>
      </c>
      <c r="H283" s="18" cm="1">
        <f t="array" ref="H283">VLOOKUP($A283,'movie-row'!$A$2:$Z$101,_xlfn.XMATCH(H$31,'movie-row'!$A$1:$Z$1),0)</f>
        <v>3.5</v>
      </c>
      <c r="I283" s="18" cm="1">
        <f t="array" ref="I283">VLOOKUP($A283,'movie-row'!$A$2:$Z$101,_xlfn.XMATCH(I$31,'movie-row'!$A$1:$Z$1),0)</f>
        <v>2</v>
      </c>
      <c r="J283" s="18" cm="1">
        <f t="array" ref="J283">VLOOKUP($A283,'movie-row'!$A$2:$Z$101,_xlfn.XMATCH(J$31,'movie-row'!$A$1:$Z$1),0)</f>
        <v>3.5</v>
      </c>
      <c r="K283" s="18" cm="1">
        <f t="array" ref="K283">VLOOKUP($A283,'movie-row'!$A$2:$Z$101,_xlfn.XMATCH(K$31,'movie-row'!$A$1:$Z$1),0)</f>
        <v>0</v>
      </c>
      <c r="L283" s="18" cm="1">
        <f t="array" ref="L283">VLOOKUP($A283,'movie-row'!$A$2:$Z$101,_xlfn.XMATCH(L$31,'movie-row'!$A$1:$Z$1),0)</f>
        <v>0</v>
      </c>
      <c r="M283" s="18" cm="1">
        <f t="array" ref="M283">VLOOKUP($A283,'movie-row'!$A$2:$Z$101,_xlfn.XMATCH(M$31,'movie-row'!$A$1:$Z$1),0)</f>
        <v>4</v>
      </c>
      <c r="N283" s="18" cm="1">
        <f t="array" ref="N283">VLOOKUP($A283,'movie-row'!$A$2:$Z$101,_xlfn.XMATCH(N$31,'movie-row'!$A$1:$Z$1),0)</f>
        <v>0</v>
      </c>
      <c r="O283" s="27" cm="1">
        <f t="array" ref="O283">VLOOKUP($A283,'movie-row'!$A$2:$Z$101,_xlfn.XMATCH(O$31,'movie-row'!$A$1:$Z$1),0)</f>
        <v>3.5</v>
      </c>
      <c r="P283" s="18" cm="1">
        <f t="array" ref="P283">VLOOKUP($A283,'movie-row'!$A$2:$Z$101,_xlfn.XMATCH(P$31,'movie-row'!$A$1:$Z$1),0)</f>
        <v>0</v>
      </c>
      <c r="Q283" s="18" cm="1">
        <f t="array" ref="Q283">VLOOKUP($A283,'movie-row'!$A$2:$Z$101,_xlfn.XMATCH(Q$31,'movie-row'!$A$1:$Z$1),0)</f>
        <v>4</v>
      </c>
      <c r="R283" s="18" cm="1">
        <f t="array" ref="R283">VLOOKUP($A283,'movie-row'!$A$2:$Z$101,_xlfn.XMATCH(R$31,'movie-row'!$A$1:$Z$1),0)</f>
        <v>5</v>
      </c>
      <c r="S283" s="18" cm="1">
        <f t="array" ref="S283">VLOOKUP($A283,'movie-row'!$A$2:$Z$101,_xlfn.XMATCH(S$31,'movie-row'!$A$1:$Z$1),0)</f>
        <v>4</v>
      </c>
      <c r="T283" s="18" cm="1">
        <f t="array" ref="T283">VLOOKUP($A283,'movie-row'!$A$2:$Z$101,_xlfn.XMATCH(T$31,'movie-row'!$A$1:$Z$1),0)</f>
        <v>5</v>
      </c>
      <c r="U283" s="18" cm="1">
        <f t="array" ref="U283">VLOOKUP($A283,'movie-row'!$A$2:$Z$101,_xlfn.XMATCH(U$31,'movie-row'!$A$1:$Z$1),0)</f>
        <v>3.5</v>
      </c>
      <c r="V283" s="18" cm="1">
        <f t="array" ref="V283">VLOOKUP($A283,'movie-row'!$A$2:$Z$101,_xlfn.XMATCH(V$31,'movie-row'!$A$1:$Z$1),0)</f>
        <v>0</v>
      </c>
      <c r="W283" s="18" cm="1">
        <f t="array" ref="W283">VLOOKUP($A283,'movie-row'!$A$2:$Z$101,_xlfn.XMATCH(W$31,'movie-row'!$A$1:$Z$1),0)</f>
        <v>5</v>
      </c>
      <c r="X283" s="18" cm="1">
        <f t="array" ref="X283">VLOOKUP($A283,'movie-row'!$A$2:$Z$101,_xlfn.XMATCH(X$31,'movie-row'!$A$1:$Z$1),0)</f>
        <v>0</v>
      </c>
      <c r="Y283" s="18" cm="1">
        <f t="array" ref="Y283">VLOOKUP($A283,'movie-row'!$A$2:$Z$101,_xlfn.XMATCH(Y$31,'movie-row'!$A$1:$Z$1),0)</f>
        <v>3.5</v>
      </c>
      <c r="Z283" s="18" cm="1">
        <f t="array" ref="Z283">VLOOKUP($A283,'movie-row'!$A$2:$Z$101,_xlfn.XMATCH(Z$31,'movie-row'!$A$1:$Z$1),0)</f>
        <v>2</v>
      </c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</row>
    <row r="284" spans="1:52">
      <c r="A284" s="1" t="str">
        <f t="shared" si="47"/>
        <v>597: Titanic (1997)</v>
      </c>
      <c r="B284" s="18" cm="1">
        <f t="array" ref="B284">VLOOKUP($A284,'movie-row'!$A$2:$Z$101,_xlfn.XMATCH(B$32,'movie-row'!$A$1:$Z$1),0)</f>
        <v>3.5</v>
      </c>
      <c r="C284" s="18" cm="1">
        <f t="array" ref="C284">VLOOKUP($A284,'movie-row'!$A$2:$Z$101,_xlfn.XMATCH(C$32,'movie-row'!$A$1:$Z$1),0)</f>
        <v>4</v>
      </c>
      <c r="D284" s="18" cm="1">
        <f t="array" ref="D284">VLOOKUP($A284,'movie-row'!$A$2:$Z$101,_xlfn.XMATCH(D$32,'movie-row'!$A$1:$Z$1),0)</f>
        <v>4.5</v>
      </c>
      <c r="E284" s="18" cm="1">
        <f t="array" ref="E284">VLOOKUP($A284,'movie-row'!$A$2:$Z$101,_xlfn.XMATCH(E$32,'movie-row'!$A$1:$Z$1),0)</f>
        <v>3.5</v>
      </c>
      <c r="F284" s="27" cm="1">
        <f t="array" ref="F284">VLOOKUP($A284,'movie-row'!$A$2:$Z$101,_xlfn.XMATCH(F$32,'movie-row'!$A$1:$Z$1),0)</f>
        <v>3.5</v>
      </c>
      <c r="G284" s="18" cm="1">
        <f t="array" ref="G284">VLOOKUP($A284,'movie-row'!$A$2:$Z$101,_xlfn.XMATCH(G$32,'movie-row'!$A$1:$Z$1),0)</f>
        <v>0</v>
      </c>
      <c r="H284" s="18" cm="1">
        <f t="array" ref="H284">VLOOKUP($A284,'movie-row'!$A$2:$Z$101,_xlfn.XMATCH(H$32,'movie-row'!$A$1:$Z$1),0)</f>
        <v>4</v>
      </c>
      <c r="I284" s="18" cm="1">
        <f t="array" ref="I284">VLOOKUP($A284,'movie-row'!$A$2:$Z$101,_xlfn.XMATCH(I$32,'movie-row'!$A$1:$Z$1),0)</f>
        <v>4</v>
      </c>
      <c r="J284" s="18" cm="1">
        <f t="array" ref="J284">VLOOKUP($A284,'movie-row'!$A$2:$Z$101,_xlfn.XMATCH(J$32,'movie-row'!$A$1:$Z$1),0)</f>
        <v>4.5</v>
      </c>
      <c r="K284" s="18" cm="1">
        <f t="array" ref="K284">VLOOKUP($A284,'movie-row'!$A$2:$Z$101,_xlfn.XMATCH(K$32,'movie-row'!$A$1:$Z$1),0)</f>
        <v>4.5</v>
      </c>
      <c r="L284" s="18" cm="1">
        <f t="array" ref="L284">VLOOKUP($A284,'movie-row'!$A$2:$Z$101,_xlfn.XMATCH(L$32,'movie-row'!$A$1:$Z$1),0)</f>
        <v>5</v>
      </c>
      <c r="M284" s="18" cm="1">
        <f t="array" ref="M284">VLOOKUP($A284,'movie-row'!$A$2:$Z$101,_xlfn.XMATCH(M$32,'movie-row'!$A$1:$Z$1),0)</f>
        <v>5</v>
      </c>
      <c r="N284" s="18" cm="1">
        <f t="array" ref="N284">VLOOKUP($A284,'movie-row'!$A$2:$Z$101,_xlfn.XMATCH(N$32,'movie-row'!$A$1:$Z$1),0)</f>
        <v>4</v>
      </c>
      <c r="O284" s="27" cm="1">
        <f t="array" ref="O284">VLOOKUP($A284,'movie-row'!$A$2:$Z$101,_xlfn.XMATCH(O$32,'movie-row'!$A$1:$Z$1),0)</f>
        <v>3.5</v>
      </c>
      <c r="P284" s="18" cm="1">
        <f t="array" ref="P284">VLOOKUP($A284,'movie-row'!$A$2:$Z$101,_xlfn.XMATCH(P$32,'movie-row'!$A$1:$Z$1),0)</f>
        <v>3.5</v>
      </c>
      <c r="Q284" s="18" cm="1">
        <f t="array" ref="Q284">VLOOKUP($A284,'movie-row'!$A$2:$Z$101,_xlfn.XMATCH(Q$32,'movie-row'!$A$1:$Z$1),0)</f>
        <v>0</v>
      </c>
      <c r="R284" s="18" cm="1">
        <f t="array" ref="R284">VLOOKUP($A284,'movie-row'!$A$2:$Z$101,_xlfn.XMATCH(R$32,'movie-row'!$A$1:$Z$1),0)</f>
        <v>3.5</v>
      </c>
      <c r="S284" s="18" cm="1">
        <f t="array" ref="S284">VLOOKUP($A284,'movie-row'!$A$2:$Z$101,_xlfn.XMATCH(S$32,'movie-row'!$A$1:$Z$1),0)</f>
        <v>0</v>
      </c>
      <c r="T284" s="18" cm="1">
        <f t="array" ref="T284">VLOOKUP($A284,'movie-row'!$A$2:$Z$101,_xlfn.XMATCH(T$32,'movie-row'!$A$1:$Z$1),0)</f>
        <v>0</v>
      </c>
      <c r="U284" s="18" cm="1">
        <f t="array" ref="U284">VLOOKUP($A284,'movie-row'!$A$2:$Z$101,_xlfn.XMATCH(U$32,'movie-row'!$A$1:$Z$1),0)</f>
        <v>4</v>
      </c>
      <c r="V284" s="18" cm="1">
        <f t="array" ref="V284">VLOOKUP($A284,'movie-row'!$A$2:$Z$101,_xlfn.XMATCH(V$32,'movie-row'!$A$1:$Z$1),0)</f>
        <v>3.5</v>
      </c>
      <c r="W284" s="18" cm="1">
        <f t="array" ref="W284">VLOOKUP($A284,'movie-row'!$A$2:$Z$101,_xlfn.XMATCH(W$32,'movie-row'!$A$1:$Z$1),0)</f>
        <v>4</v>
      </c>
      <c r="X284" s="18" cm="1">
        <f t="array" ref="X284">VLOOKUP($A284,'movie-row'!$A$2:$Z$101,_xlfn.XMATCH(X$32,'movie-row'!$A$1:$Z$1),0)</f>
        <v>0</v>
      </c>
      <c r="Y284" s="18" cm="1">
        <f t="array" ref="Y284">VLOOKUP($A284,'movie-row'!$A$2:$Z$101,_xlfn.XMATCH(Y$32,'movie-row'!$A$1:$Z$1),0)</f>
        <v>2</v>
      </c>
      <c r="Z284" s="18" cm="1">
        <f t="array" ref="Z284">VLOOKUP($A284,'movie-row'!$A$2:$Z$101,_xlfn.XMATCH(Z$32,'movie-row'!$A$1:$Z$1),0)</f>
        <v>0</v>
      </c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</row>
    <row r="285" spans="1:52">
      <c r="A285" s="1" t="str">
        <f t="shared" si="47"/>
        <v>597: Titanic (1997)</v>
      </c>
      <c r="B285" s="18" cm="1">
        <f t="array" ref="B285">VLOOKUP($A285,'movie-row'!$A$2:$Z$101,_xlfn.XMATCH(B$33,'movie-row'!$A$1:$Z$1),0)</f>
        <v>0</v>
      </c>
      <c r="C285" s="18" cm="1">
        <f t="array" ref="C285">VLOOKUP($A285,'movie-row'!$A$2:$Z$101,_xlfn.XMATCH(C$33,'movie-row'!$A$1:$Z$1),0)</f>
        <v>5</v>
      </c>
      <c r="D285" s="18" cm="1">
        <f t="array" ref="D285">VLOOKUP($A285,'movie-row'!$A$2:$Z$101,_xlfn.XMATCH(D$33,'movie-row'!$A$1:$Z$1),0)</f>
        <v>4</v>
      </c>
      <c r="E285" s="18" cm="1">
        <f t="array" ref="E285">VLOOKUP($A285,'movie-row'!$A$2:$Z$101,_xlfn.XMATCH(E$33,'movie-row'!$A$1:$Z$1),0)</f>
        <v>3.5</v>
      </c>
      <c r="F285" s="27" cm="1">
        <f t="array" ref="F285">VLOOKUP($A285,'movie-row'!$A$2:$Z$101,_xlfn.XMATCH(F$33,'movie-row'!$A$1:$Z$1),0)</f>
        <v>4</v>
      </c>
      <c r="G285" s="18" cm="1">
        <f t="array" ref="G285">VLOOKUP($A285,'movie-row'!$A$2:$Z$101,_xlfn.XMATCH(G$33,'movie-row'!$A$1:$Z$1),0)</f>
        <v>4</v>
      </c>
      <c r="H285" s="18" cm="1">
        <f t="array" ref="H285">VLOOKUP($A285,'movie-row'!$A$2:$Z$101,_xlfn.XMATCH(H$33,'movie-row'!$A$1:$Z$1),0)</f>
        <v>0</v>
      </c>
      <c r="I285" s="18" cm="1">
        <f t="array" ref="I285">VLOOKUP($A285,'movie-row'!$A$2:$Z$101,_xlfn.XMATCH(I$33,'movie-row'!$A$1:$Z$1),0)</f>
        <v>0</v>
      </c>
      <c r="J285" s="18" cm="1">
        <f t="array" ref="J285">VLOOKUP($A285,'movie-row'!$A$2:$Z$101,_xlfn.XMATCH(J$33,'movie-row'!$A$1:$Z$1),0)</f>
        <v>4</v>
      </c>
      <c r="K285" s="18" cm="1">
        <f t="array" ref="K285">VLOOKUP($A285,'movie-row'!$A$2:$Z$101,_xlfn.XMATCH(K$33,'movie-row'!$A$1:$Z$1),0)</f>
        <v>4</v>
      </c>
      <c r="L285" s="18" cm="1">
        <f t="array" ref="L285">VLOOKUP($A285,'movie-row'!$A$2:$Z$101,_xlfn.XMATCH(L$33,'movie-row'!$A$1:$Z$1),0)</f>
        <v>4</v>
      </c>
      <c r="M285" s="18" cm="1">
        <f t="array" ref="M285">VLOOKUP($A285,'movie-row'!$A$2:$Z$101,_xlfn.XMATCH(M$33,'movie-row'!$A$1:$Z$1),0)</f>
        <v>4</v>
      </c>
      <c r="N285" s="18" cm="1">
        <f t="array" ref="N285">VLOOKUP($A285,'movie-row'!$A$2:$Z$101,_xlfn.XMATCH(N$33,'movie-row'!$A$1:$Z$1),0)</f>
        <v>0</v>
      </c>
      <c r="O285" s="27" cm="1">
        <f t="array" ref="O285">VLOOKUP($A285,'movie-row'!$A$2:$Z$101,_xlfn.XMATCH(O$33,'movie-row'!$A$1:$Z$1),0)</f>
        <v>4</v>
      </c>
      <c r="P285" s="18" cm="1">
        <f t="array" ref="P285">VLOOKUP($A285,'movie-row'!$A$2:$Z$101,_xlfn.XMATCH(P$33,'movie-row'!$A$1:$Z$1),0)</f>
        <v>3</v>
      </c>
      <c r="Q285" s="18" cm="1">
        <f t="array" ref="Q285">VLOOKUP($A285,'movie-row'!$A$2:$Z$101,_xlfn.XMATCH(Q$33,'movie-row'!$A$1:$Z$1),0)</f>
        <v>4.5</v>
      </c>
      <c r="R285" s="18" cm="1">
        <f t="array" ref="R285">VLOOKUP($A285,'movie-row'!$A$2:$Z$101,_xlfn.XMATCH(R$33,'movie-row'!$A$1:$Z$1),0)</f>
        <v>4</v>
      </c>
      <c r="S285" s="18" cm="1">
        <f t="array" ref="S285">VLOOKUP($A285,'movie-row'!$A$2:$Z$101,_xlfn.XMATCH(S$33,'movie-row'!$A$1:$Z$1),0)</f>
        <v>4</v>
      </c>
      <c r="T285" s="18" cm="1">
        <f t="array" ref="T285">VLOOKUP($A285,'movie-row'!$A$2:$Z$101,_xlfn.XMATCH(T$33,'movie-row'!$A$1:$Z$1),0)</f>
        <v>3.5</v>
      </c>
      <c r="U285" s="18" cm="1">
        <f t="array" ref="U285">VLOOKUP($A285,'movie-row'!$A$2:$Z$101,_xlfn.XMATCH(U$33,'movie-row'!$A$1:$Z$1),0)</f>
        <v>4</v>
      </c>
      <c r="V285" s="18" cm="1">
        <f t="array" ref="V285">VLOOKUP($A285,'movie-row'!$A$2:$Z$101,_xlfn.XMATCH(V$33,'movie-row'!$A$1:$Z$1),0)</f>
        <v>0</v>
      </c>
      <c r="W285" s="18" cm="1">
        <f t="array" ref="W285">VLOOKUP($A285,'movie-row'!$A$2:$Z$101,_xlfn.XMATCH(W$33,'movie-row'!$A$1:$Z$1),0)</f>
        <v>4</v>
      </c>
      <c r="X285" s="18" cm="1">
        <f t="array" ref="X285">VLOOKUP($A285,'movie-row'!$A$2:$Z$101,_xlfn.XMATCH(X$33,'movie-row'!$A$1:$Z$1),0)</f>
        <v>3</v>
      </c>
      <c r="Y285" s="18" cm="1">
        <f t="array" ref="Y285">VLOOKUP($A285,'movie-row'!$A$2:$Z$101,_xlfn.XMATCH(Y$33,'movie-row'!$A$1:$Z$1),0)</f>
        <v>4.5</v>
      </c>
      <c r="Z285" s="18" cm="1">
        <f t="array" ref="Z285">VLOOKUP($A285,'movie-row'!$A$2:$Z$101,_xlfn.XMATCH(Z$33,'movie-row'!$A$1:$Z$1),0)</f>
        <v>3.5</v>
      </c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</row>
    <row r="286" spans="1:52">
      <c r="A286" s="21" t="s">
        <v>48</v>
      </c>
      <c r="B286" s="18" cm="1">
        <f t="array" ref="B286">VLOOKUP($A286,'movie-row'!$A$2:$Z$101,_xlfn.XMATCH(B$29,'movie-row'!$A$1:$Z$1),0)</f>
        <v>3.5</v>
      </c>
      <c r="C286" s="18" cm="1">
        <f t="array" ref="C286">VLOOKUP($A286,'movie-row'!$A$2:$Z$101,_xlfn.XMATCH(C$29,'movie-row'!$A$1:$Z$1),0)</f>
        <v>5</v>
      </c>
      <c r="D286" s="18" cm="1">
        <f t="array" ref="D286">VLOOKUP($A286,'movie-row'!$A$2:$Z$101,_xlfn.XMATCH(D$29,'movie-row'!$A$1:$Z$1),0)</f>
        <v>0</v>
      </c>
      <c r="E286" s="18" cm="1">
        <f t="array" ref="E286">VLOOKUP($A286,'movie-row'!$A$2:$Z$101,_xlfn.XMATCH(E$29,'movie-row'!$A$1:$Z$1),0)</f>
        <v>0</v>
      </c>
      <c r="F286" s="27" cm="1">
        <f t="array" ref="F286">VLOOKUP($A286,'movie-row'!$A$2:$Z$101,_xlfn.XMATCH(F$29,'movie-row'!$A$1:$Z$1),0)</f>
        <v>3.5</v>
      </c>
      <c r="G286" s="18" cm="1">
        <f t="array" ref="G286">VLOOKUP($A286,'movie-row'!$A$2:$Z$101,_xlfn.XMATCH(G$29,'movie-row'!$A$1:$Z$1),0)</f>
        <v>5</v>
      </c>
      <c r="H286" s="18" cm="1">
        <f t="array" ref="H286">VLOOKUP($A286,'movie-row'!$A$2:$Z$101,_xlfn.XMATCH(H$29,'movie-row'!$A$1:$Z$1),0)</f>
        <v>0</v>
      </c>
      <c r="I286" s="18" cm="1">
        <f t="array" ref="I286">VLOOKUP($A286,'movie-row'!$A$2:$Z$101,_xlfn.XMATCH(I$29,'movie-row'!$A$1:$Z$1),0)</f>
        <v>0</v>
      </c>
      <c r="J286" s="18" cm="1">
        <f t="array" ref="J286">VLOOKUP($A286,'movie-row'!$A$2:$Z$101,_xlfn.XMATCH(J$29,'movie-row'!$A$1:$Z$1),0)</f>
        <v>4.5</v>
      </c>
      <c r="K286" s="18" cm="1">
        <f t="array" ref="K286">VLOOKUP($A286,'movie-row'!$A$2:$Z$101,_xlfn.XMATCH(K$29,'movie-row'!$A$1:$Z$1),0)</f>
        <v>0</v>
      </c>
      <c r="L286" s="18" cm="1">
        <f t="array" ref="L286">VLOOKUP($A286,'movie-row'!$A$2:$Z$101,_xlfn.XMATCH(L$29,'movie-row'!$A$1:$Z$1),0)</f>
        <v>1.5</v>
      </c>
      <c r="M286" s="18" cm="1">
        <f t="array" ref="M286">VLOOKUP($A286,'movie-row'!$A$2:$Z$101,_xlfn.XMATCH(M$29,'movie-row'!$A$1:$Z$1),0)</f>
        <v>0</v>
      </c>
      <c r="N286" s="18" cm="1">
        <f t="array" ref="N286">VLOOKUP($A286,'movie-row'!$A$2:$Z$101,_xlfn.XMATCH(N$29,'movie-row'!$A$1:$Z$1),0)</f>
        <v>0</v>
      </c>
      <c r="O286" s="27" cm="1">
        <f t="array" ref="O286">VLOOKUP($A286,'movie-row'!$A$2:$Z$101,_xlfn.XMATCH(O$29,'movie-row'!$A$1:$Z$1),0)</f>
        <v>0</v>
      </c>
      <c r="P286" s="18" cm="1">
        <f t="array" ref="P286">VLOOKUP($A286,'movie-row'!$A$2:$Z$101,_xlfn.XMATCH(P$29,'movie-row'!$A$1:$Z$1),0)</f>
        <v>4.5</v>
      </c>
      <c r="Q286" s="18" cm="1">
        <f t="array" ref="Q286">VLOOKUP($A286,'movie-row'!$A$2:$Z$101,_xlfn.XMATCH(Q$29,'movie-row'!$A$1:$Z$1),0)</f>
        <v>0</v>
      </c>
      <c r="R286" s="18" cm="1">
        <f t="array" ref="R286">VLOOKUP($A286,'movie-row'!$A$2:$Z$101,_xlfn.XMATCH(R$29,'movie-row'!$A$1:$Z$1),0)</f>
        <v>0</v>
      </c>
      <c r="S286" s="18" cm="1">
        <f t="array" ref="S286">VLOOKUP($A286,'movie-row'!$A$2:$Z$101,_xlfn.XMATCH(S$29,'movie-row'!$A$1:$Z$1),0)</f>
        <v>3</v>
      </c>
      <c r="T286" s="18" cm="1">
        <f t="array" ref="T286">VLOOKUP($A286,'movie-row'!$A$2:$Z$101,_xlfn.XMATCH(T$29,'movie-row'!$A$1:$Z$1),0)</f>
        <v>0</v>
      </c>
      <c r="U286" s="18" cm="1">
        <f t="array" ref="U286">VLOOKUP($A286,'movie-row'!$A$2:$Z$101,_xlfn.XMATCH(U$29,'movie-row'!$A$1:$Z$1),0)</f>
        <v>0</v>
      </c>
      <c r="V286" s="18" cm="1">
        <f t="array" ref="V286">VLOOKUP($A286,'movie-row'!$A$2:$Z$101,_xlfn.XMATCH(V$29,'movie-row'!$A$1:$Z$1),0)</f>
        <v>2</v>
      </c>
      <c r="W286" s="18" cm="1">
        <f t="array" ref="W286">VLOOKUP($A286,'movie-row'!$A$2:$Z$101,_xlfn.XMATCH(W$29,'movie-row'!$A$1:$Z$1),0)</f>
        <v>4.5</v>
      </c>
      <c r="X286" s="18" cm="1">
        <f t="array" ref="X286">VLOOKUP($A286,'movie-row'!$A$2:$Z$101,_xlfn.XMATCH(X$29,'movie-row'!$A$1:$Z$1),0)</f>
        <v>5</v>
      </c>
      <c r="Y286" s="18" cm="1">
        <f t="array" ref="Y286">VLOOKUP($A286,'movie-row'!$A$2:$Z$101,_xlfn.XMATCH(Y$29,'movie-row'!$A$1:$Z$1),0)</f>
        <v>0</v>
      </c>
      <c r="Z286" s="18" cm="1">
        <f t="array" ref="Z286">VLOOKUP($A286,'movie-row'!$A$2:$Z$101,_xlfn.XMATCH(Z$29,'movie-row'!$A$1:$Z$1),0)</f>
        <v>0</v>
      </c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</row>
    <row r="287" spans="1:52">
      <c r="A287" s="1" t="str">
        <f t="shared" ref="A287:A290" si="48">A286</f>
        <v>601: E.T. the Extra-Terrestrial (1982)</v>
      </c>
      <c r="B287" s="18" cm="1">
        <f t="array" ref="B287">VLOOKUP($A287,'movie-row'!$A$2:$Z$101,_xlfn.XMATCH(B$30,'movie-row'!$A$1:$Z$1),0)</f>
        <v>0</v>
      </c>
      <c r="C287" s="18" cm="1">
        <f t="array" ref="C287">VLOOKUP($A287,'movie-row'!$A$2:$Z$101,_xlfn.XMATCH(C$30,'movie-row'!$A$1:$Z$1),0)</f>
        <v>4.5</v>
      </c>
      <c r="D287" s="18" cm="1">
        <f t="array" ref="D287">VLOOKUP($A287,'movie-row'!$A$2:$Z$101,_xlfn.XMATCH(D$30,'movie-row'!$A$1:$Z$1),0)</f>
        <v>2</v>
      </c>
      <c r="E287" s="18" cm="1">
        <f t="array" ref="E287">VLOOKUP($A287,'movie-row'!$A$2:$Z$101,_xlfn.XMATCH(E$30,'movie-row'!$A$1:$Z$1),0)</f>
        <v>0</v>
      </c>
      <c r="F287" s="27" cm="1">
        <f t="array" ref="F287">VLOOKUP($A287,'movie-row'!$A$2:$Z$101,_xlfn.XMATCH(F$30,'movie-row'!$A$1:$Z$1),0)</f>
        <v>0</v>
      </c>
      <c r="G287" s="18" cm="1">
        <f t="array" ref="G287">VLOOKUP($A287,'movie-row'!$A$2:$Z$101,_xlfn.XMATCH(G$30,'movie-row'!$A$1:$Z$1),0)</f>
        <v>0</v>
      </c>
      <c r="H287" s="18" cm="1">
        <f t="array" ref="H287">VLOOKUP($A287,'movie-row'!$A$2:$Z$101,_xlfn.XMATCH(H$30,'movie-row'!$A$1:$Z$1),0)</f>
        <v>3</v>
      </c>
      <c r="I287" s="18" cm="1">
        <f t="array" ref="I287">VLOOKUP($A287,'movie-row'!$A$2:$Z$101,_xlfn.XMATCH(I$30,'movie-row'!$A$1:$Z$1),0)</f>
        <v>0</v>
      </c>
      <c r="J287" s="18" cm="1">
        <f t="array" ref="J287">VLOOKUP($A287,'movie-row'!$A$2:$Z$101,_xlfn.XMATCH(J$30,'movie-row'!$A$1:$Z$1),0)</f>
        <v>5</v>
      </c>
      <c r="K287" s="18" cm="1">
        <f t="array" ref="K287">VLOOKUP($A287,'movie-row'!$A$2:$Z$101,_xlfn.XMATCH(K$30,'movie-row'!$A$1:$Z$1),0)</f>
        <v>3.5</v>
      </c>
      <c r="L287" s="18" cm="1">
        <f t="array" ref="L287">VLOOKUP($A287,'movie-row'!$A$2:$Z$101,_xlfn.XMATCH(L$30,'movie-row'!$A$1:$Z$1),0)</f>
        <v>0</v>
      </c>
      <c r="M287" s="18" cm="1">
        <f t="array" ref="M287">VLOOKUP($A287,'movie-row'!$A$2:$Z$101,_xlfn.XMATCH(M$30,'movie-row'!$A$1:$Z$1),0)</f>
        <v>0</v>
      </c>
      <c r="N287" s="18" cm="1">
        <f t="array" ref="N287">VLOOKUP($A287,'movie-row'!$A$2:$Z$101,_xlfn.XMATCH(N$30,'movie-row'!$A$1:$Z$1),0)</f>
        <v>3</v>
      </c>
      <c r="O287" s="27" cm="1">
        <f t="array" ref="O287">VLOOKUP($A287,'movie-row'!$A$2:$Z$101,_xlfn.XMATCH(O$30,'movie-row'!$A$1:$Z$1),0)</f>
        <v>4.5</v>
      </c>
      <c r="P287" s="18" cm="1">
        <f t="array" ref="P287">VLOOKUP($A287,'movie-row'!$A$2:$Z$101,_xlfn.XMATCH(P$30,'movie-row'!$A$1:$Z$1),0)</f>
        <v>0</v>
      </c>
      <c r="Q287" s="18" cm="1">
        <f t="array" ref="Q287">VLOOKUP($A287,'movie-row'!$A$2:$Z$101,_xlfn.XMATCH(Q$30,'movie-row'!$A$1:$Z$1),0)</f>
        <v>4.5</v>
      </c>
      <c r="R287" s="18" cm="1">
        <f t="array" ref="R287">VLOOKUP($A287,'movie-row'!$A$2:$Z$101,_xlfn.XMATCH(R$30,'movie-row'!$A$1:$Z$1),0)</f>
        <v>0</v>
      </c>
      <c r="S287" s="18" cm="1">
        <f t="array" ref="S287">VLOOKUP($A287,'movie-row'!$A$2:$Z$101,_xlfn.XMATCH(S$30,'movie-row'!$A$1:$Z$1),0)</f>
        <v>0</v>
      </c>
      <c r="T287" s="18" cm="1">
        <f t="array" ref="T287">VLOOKUP($A287,'movie-row'!$A$2:$Z$101,_xlfn.XMATCH(T$30,'movie-row'!$A$1:$Z$1),0)</f>
        <v>5</v>
      </c>
      <c r="U287" s="18" cm="1">
        <f t="array" ref="U287">VLOOKUP($A287,'movie-row'!$A$2:$Z$101,_xlfn.XMATCH(U$30,'movie-row'!$A$1:$Z$1),0)</f>
        <v>3</v>
      </c>
      <c r="V287" s="18" cm="1">
        <f t="array" ref="V287">VLOOKUP($A287,'movie-row'!$A$2:$Z$101,_xlfn.XMATCH(V$30,'movie-row'!$A$1:$Z$1),0)</f>
        <v>5</v>
      </c>
      <c r="W287" s="18" cm="1">
        <f t="array" ref="W287">VLOOKUP($A287,'movie-row'!$A$2:$Z$101,_xlfn.XMATCH(W$30,'movie-row'!$A$1:$Z$1),0)</f>
        <v>0</v>
      </c>
      <c r="X287" s="18" cm="1">
        <f t="array" ref="X287">VLOOKUP($A287,'movie-row'!$A$2:$Z$101,_xlfn.XMATCH(X$30,'movie-row'!$A$1:$Z$1),0)</f>
        <v>0</v>
      </c>
      <c r="Y287" s="18" cm="1">
        <f t="array" ref="Y287">VLOOKUP($A287,'movie-row'!$A$2:$Z$101,_xlfn.XMATCH(Y$30,'movie-row'!$A$1:$Z$1),0)</f>
        <v>0</v>
      </c>
      <c r="Z287" s="18" cm="1">
        <f t="array" ref="Z287">VLOOKUP($A287,'movie-row'!$A$2:$Z$101,_xlfn.XMATCH(Z$30,'movie-row'!$A$1:$Z$1),0)</f>
        <v>4.5</v>
      </c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</row>
    <row r="288" spans="1:52">
      <c r="A288" s="1" t="str">
        <f t="shared" si="48"/>
        <v>601: E.T. the Extra-Terrestrial (1982)</v>
      </c>
      <c r="B288" s="18" cm="1">
        <f t="array" ref="B288">VLOOKUP($A288,'movie-row'!$A$2:$Z$101,_xlfn.XMATCH(B$31,'movie-row'!$A$1:$Z$1),0)</f>
        <v>2</v>
      </c>
      <c r="C288" s="18" cm="1">
        <f t="array" ref="C288">VLOOKUP($A288,'movie-row'!$A$2:$Z$101,_xlfn.XMATCH(C$31,'movie-row'!$A$1:$Z$1),0)</f>
        <v>3.5</v>
      </c>
      <c r="D288" s="18" cm="1">
        <f t="array" ref="D288">VLOOKUP($A288,'movie-row'!$A$2:$Z$101,_xlfn.XMATCH(D$31,'movie-row'!$A$1:$Z$1),0)</f>
        <v>0</v>
      </c>
      <c r="E288" s="18" cm="1">
        <f t="array" ref="E288">VLOOKUP($A288,'movie-row'!$A$2:$Z$101,_xlfn.XMATCH(E$31,'movie-row'!$A$1:$Z$1),0)</f>
        <v>4.5</v>
      </c>
      <c r="F288" s="27" cm="1">
        <f t="array" ref="F288">VLOOKUP($A288,'movie-row'!$A$2:$Z$101,_xlfn.XMATCH(F$31,'movie-row'!$A$1:$Z$1),0)</f>
        <v>3</v>
      </c>
      <c r="G288" s="18" cm="1">
        <f t="array" ref="G288">VLOOKUP($A288,'movie-row'!$A$2:$Z$101,_xlfn.XMATCH(G$31,'movie-row'!$A$1:$Z$1),0)</f>
        <v>0</v>
      </c>
      <c r="H288" s="18" cm="1">
        <f t="array" ref="H288">VLOOKUP($A288,'movie-row'!$A$2:$Z$101,_xlfn.XMATCH(H$31,'movie-row'!$A$1:$Z$1),0)</f>
        <v>3.5</v>
      </c>
      <c r="I288" s="18" cm="1">
        <f t="array" ref="I288">VLOOKUP($A288,'movie-row'!$A$2:$Z$101,_xlfn.XMATCH(I$31,'movie-row'!$A$1:$Z$1),0)</f>
        <v>3</v>
      </c>
      <c r="J288" s="18" cm="1">
        <f t="array" ref="J288">VLOOKUP($A288,'movie-row'!$A$2:$Z$101,_xlfn.XMATCH(J$31,'movie-row'!$A$1:$Z$1),0)</f>
        <v>0</v>
      </c>
      <c r="K288" s="18" cm="1">
        <f t="array" ref="K288">VLOOKUP($A288,'movie-row'!$A$2:$Z$101,_xlfn.XMATCH(K$31,'movie-row'!$A$1:$Z$1),0)</f>
        <v>5</v>
      </c>
      <c r="L288" s="18" cm="1">
        <f t="array" ref="L288">VLOOKUP($A288,'movie-row'!$A$2:$Z$101,_xlfn.XMATCH(L$31,'movie-row'!$A$1:$Z$1),0)</f>
        <v>5</v>
      </c>
      <c r="M288" s="18" cm="1">
        <f t="array" ref="M288">VLOOKUP($A288,'movie-row'!$A$2:$Z$101,_xlfn.XMATCH(M$31,'movie-row'!$A$1:$Z$1),0)</f>
        <v>0</v>
      </c>
      <c r="N288" s="18" cm="1">
        <f t="array" ref="N288">VLOOKUP($A288,'movie-row'!$A$2:$Z$101,_xlfn.XMATCH(N$31,'movie-row'!$A$1:$Z$1),0)</f>
        <v>5</v>
      </c>
      <c r="O288" s="27" cm="1">
        <f t="array" ref="O288">VLOOKUP($A288,'movie-row'!$A$2:$Z$101,_xlfn.XMATCH(O$31,'movie-row'!$A$1:$Z$1),0)</f>
        <v>0</v>
      </c>
      <c r="P288" s="18" cm="1">
        <f t="array" ref="P288">VLOOKUP($A288,'movie-row'!$A$2:$Z$101,_xlfn.XMATCH(P$31,'movie-row'!$A$1:$Z$1),0)</f>
        <v>5</v>
      </c>
      <c r="Q288" s="18" cm="1">
        <f t="array" ref="Q288">VLOOKUP($A288,'movie-row'!$A$2:$Z$101,_xlfn.XMATCH(Q$31,'movie-row'!$A$1:$Z$1),0)</f>
        <v>4</v>
      </c>
      <c r="R288" s="18" cm="1">
        <f t="array" ref="R288">VLOOKUP($A288,'movie-row'!$A$2:$Z$101,_xlfn.XMATCH(R$31,'movie-row'!$A$1:$Z$1),0)</f>
        <v>0</v>
      </c>
      <c r="S288" s="18" cm="1">
        <f t="array" ref="S288">VLOOKUP($A288,'movie-row'!$A$2:$Z$101,_xlfn.XMATCH(S$31,'movie-row'!$A$1:$Z$1),0)</f>
        <v>4.5</v>
      </c>
      <c r="T288" s="18" cm="1">
        <f t="array" ref="T288">VLOOKUP($A288,'movie-row'!$A$2:$Z$101,_xlfn.XMATCH(T$31,'movie-row'!$A$1:$Z$1),0)</f>
        <v>0</v>
      </c>
      <c r="U288" s="18" cm="1">
        <f t="array" ref="U288">VLOOKUP($A288,'movie-row'!$A$2:$Z$101,_xlfn.XMATCH(U$31,'movie-row'!$A$1:$Z$1),0)</f>
        <v>3.5</v>
      </c>
      <c r="V288" s="18" cm="1">
        <f t="array" ref="V288">VLOOKUP($A288,'movie-row'!$A$2:$Z$101,_xlfn.XMATCH(V$31,'movie-row'!$A$1:$Z$1),0)</f>
        <v>0</v>
      </c>
      <c r="W288" s="18" cm="1">
        <f t="array" ref="W288">VLOOKUP($A288,'movie-row'!$A$2:$Z$101,_xlfn.XMATCH(W$31,'movie-row'!$A$1:$Z$1),0)</f>
        <v>5</v>
      </c>
      <c r="X288" s="18" cm="1">
        <f t="array" ref="X288">VLOOKUP($A288,'movie-row'!$A$2:$Z$101,_xlfn.XMATCH(X$31,'movie-row'!$A$1:$Z$1),0)</f>
        <v>0</v>
      </c>
      <c r="Y288" s="18" cm="1">
        <f t="array" ref="Y288">VLOOKUP($A288,'movie-row'!$A$2:$Z$101,_xlfn.XMATCH(Y$31,'movie-row'!$A$1:$Z$1),0)</f>
        <v>3</v>
      </c>
      <c r="Z288" s="18" cm="1">
        <f t="array" ref="Z288">VLOOKUP($A288,'movie-row'!$A$2:$Z$101,_xlfn.XMATCH(Z$31,'movie-row'!$A$1:$Z$1),0)</f>
        <v>3</v>
      </c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</row>
    <row r="289" spans="1:52">
      <c r="A289" s="1" t="str">
        <f t="shared" si="48"/>
        <v>601: E.T. the Extra-Terrestrial (1982)</v>
      </c>
      <c r="B289" s="18" cm="1">
        <f t="array" ref="B289">VLOOKUP($A289,'movie-row'!$A$2:$Z$101,_xlfn.XMATCH(B$32,'movie-row'!$A$1:$Z$1),0)</f>
        <v>0</v>
      </c>
      <c r="C289" s="18" cm="1">
        <f t="array" ref="C289">VLOOKUP($A289,'movie-row'!$A$2:$Z$101,_xlfn.XMATCH(C$32,'movie-row'!$A$1:$Z$1),0)</f>
        <v>0</v>
      </c>
      <c r="D289" s="18" cm="1">
        <f t="array" ref="D289">VLOOKUP($A289,'movie-row'!$A$2:$Z$101,_xlfn.XMATCH(D$32,'movie-row'!$A$1:$Z$1),0)</f>
        <v>4.5</v>
      </c>
      <c r="E289" s="18" cm="1">
        <f t="array" ref="E289">VLOOKUP($A289,'movie-row'!$A$2:$Z$101,_xlfn.XMATCH(E$32,'movie-row'!$A$1:$Z$1),0)</f>
        <v>0</v>
      </c>
      <c r="F289" s="27" cm="1">
        <f t="array" ref="F289">VLOOKUP($A289,'movie-row'!$A$2:$Z$101,_xlfn.XMATCH(F$32,'movie-row'!$A$1:$Z$1),0)</f>
        <v>4.5</v>
      </c>
      <c r="G289" s="18" cm="1">
        <f t="array" ref="G289">VLOOKUP($A289,'movie-row'!$A$2:$Z$101,_xlfn.XMATCH(G$32,'movie-row'!$A$1:$Z$1),0)</f>
        <v>2</v>
      </c>
      <c r="H289" s="18" cm="1">
        <f t="array" ref="H289">VLOOKUP($A289,'movie-row'!$A$2:$Z$101,_xlfn.XMATCH(H$32,'movie-row'!$A$1:$Z$1),0)</f>
        <v>0</v>
      </c>
      <c r="I289" s="18" cm="1">
        <f t="array" ref="I289">VLOOKUP($A289,'movie-row'!$A$2:$Z$101,_xlfn.XMATCH(I$32,'movie-row'!$A$1:$Z$1),0)</f>
        <v>0.5</v>
      </c>
      <c r="J289" s="18" cm="1">
        <f t="array" ref="J289">VLOOKUP($A289,'movie-row'!$A$2:$Z$101,_xlfn.XMATCH(J$32,'movie-row'!$A$1:$Z$1),0)</f>
        <v>0</v>
      </c>
      <c r="K289" s="18" cm="1">
        <f t="array" ref="K289">VLOOKUP($A289,'movie-row'!$A$2:$Z$101,_xlfn.XMATCH(K$32,'movie-row'!$A$1:$Z$1),0)</f>
        <v>0</v>
      </c>
      <c r="L289" s="18" cm="1">
        <f t="array" ref="L289">VLOOKUP($A289,'movie-row'!$A$2:$Z$101,_xlfn.XMATCH(L$32,'movie-row'!$A$1:$Z$1),0)</f>
        <v>0</v>
      </c>
      <c r="M289" s="18" cm="1">
        <f t="array" ref="M289">VLOOKUP($A289,'movie-row'!$A$2:$Z$101,_xlfn.XMATCH(M$32,'movie-row'!$A$1:$Z$1),0)</f>
        <v>5</v>
      </c>
      <c r="N289" s="18" cm="1">
        <f t="array" ref="N289">VLOOKUP($A289,'movie-row'!$A$2:$Z$101,_xlfn.XMATCH(N$32,'movie-row'!$A$1:$Z$1),0)</f>
        <v>0</v>
      </c>
      <c r="O289" s="27" cm="1">
        <f t="array" ref="O289">VLOOKUP($A289,'movie-row'!$A$2:$Z$101,_xlfn.XMATCH(O$32,'movie-row'!$A$1:$Z$1),0)</f>
        <v>3.5</v>
      </c>
      <c r="P289" s="18" cm="1">
        <f t="array" ref="P289">VLOOKUP($A289,'movie-row'!$A$2:$Z$101,_xlfn.XMATCH(P$32,'movie-row'!$A$1:$Z$1),0)</f>
        <v>3</v>
      </c>
      <c r="Q289" s="18" cm="1">
        <f t="array" ref="Q289">VLOOKUP($A289,'movie-row'!$A$2:$Z$101,_xlfn.XMATCH(Q$32,'movie-row'!$A$1:$Z$1),0)</f>
        <v>0</v>
      </c>
      <c r="R289" s="18" cm="1">
        <f t="array" ref="R289">VLOOKUP($A289,'movie-row'!$A$2:$Z$101,_xlfn.XMATCH(R$32,'movie-row'!$A$1:$Z$1),0)</f>
        <v>0</v>
      </c>
      <c r="S289" s="18" cm="1">
        <f t="array" ref="S289">VLOOKUP($A289,'movie-row'!$A$2:$Z$101,_xlfn.XMATCH(S$32,'movie-row'!$A$1:$Z$1),0)</f>
        <v>5</v>
      </c>
      <c r="T289" s="18" cm="1">
        <f t="array" ref="T289">VLOOKUP($A289,'movie-row'!$A$2:$Z$101,_xlfn.XMATCH(T$32,'movie-row'!$A$1:$Z$1),0)</f>
        <v>0</v>
      </c>
      <c r="U289" s="18" cm="1">
        <f t="array" ref="U289">VLOOKUP($A289,'movie-row'!$A$2:$Z$101,_xlfn.XMATCH(U$32,'movie-row'!$A$1:$Z$1),0)</f>
        <v>4.5</v>
      </c>
      <c r="V289" s="18" cm="1">
        <f t="array" ref="V289">VLOOKUP($A289,'movie-row'!$A$2:$Z$101,_xlfn.XMATCH(V$32,'movie-row'!$A$1:$Z$1),0)</f>
        <v>4.5</v>
      </c>
      <c r="W289" s="18" cm="1">
        <f t="array" ref="W289">VLOOKUP($A289,'movie-row'!$A$2:$Z$101,_xlfn.XMATCH(W$32,'movie-row'!$A$1:$Z$1),0)</f>
        <v>0</v>
      </c>
      <c r="X289" s="18" cm="1">
        <f t="array" ref="X289">VLOOKUP($A289,'movie-row'!$A$2:$Z$101,_xlfn.XMATCH(X$32,'movie-row'!$A$1:$Z$1),0)</f>
        <v>2</v>
      </c>
      <c r="Y289" s="18" cm="1">
        <f t="array" ref="Y289">VLOOKUP($A289,'movie-row'!$A$2:$Z$101,_xlfn.XMATCH(Y$32,'movie-row'!$A$1:$Z$1),0)</f>
        <v>3</v>
      </c>
      <c r="Z289" s="18" cm="1">
        <f t="array" ref="Z289">VLOOKUP($A289,'movie-row'!$A$2:$Z$101,_xlfn.XMATCH(Z$32,'movie-row'!$A$1:$Z$1),0)</f>
        <v>2</v>
      </c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</row>
    <row r="290" spans="1:52">
      <c r="A290" s="1" t="str">
        <f t="shared" si="48"/>
        <v>601: E.T. the Extra-Terrestrial (1982)</v>
      </c>
      <c r="B290" s="18" cm="1">
        <f t="array" ref="B290">VLOOKUP($A290,'movie-row'!$A$2:$Z$101,_xlfn.XMATCH(B$33,'movie-row'!$A$1:$Z$1),0)</f>
        <v>5</v>
      </c>
      <c r="C290" s="18" cm="1">
        <f t="array" ref="C290">VLOOKUP($A290,'movie-row'!$A$2:$Z$101,_xlfn.XMATCH(C$33,'movie-row'!$A$1:$Z$1),0)</f>
        <v>0</v>
      </c>
      <c r="D290" s="18" cm="1">
        <f t="array" ref="D290">VLOOKUP($A290,'movie-row'!$A$2:$Z$101,_xlfn.XMATCH(D$33,'movie-row'!$A$1:$Z$1),0)</f>
        <v>4</v>
      </c>
      <c r="E290" s="18" cm="1">
        <f t="array" ref="E290">VLOOKUP($A290,'movie-row'!$A$2:$Z$101,_xlfn.XMATCH(E$33,'movie-row'!$A$1:$Z$1),0)</f>
        <v>3.5</v>
      </c>
      <c r="F290" s="27" cm="1">
        <f t="array" ref="F290">VLOOKUP($A290,'movie-row'!$A$2:$Z$101,_xlfn.XMATCH(F$33,'movie-row'!$A$1:$Z$1),0)</f>
        <v>0.5</v>
      </c>
      <c r="G290" s="18" cm="1">
        <f t="array" ref="G290">VLOOKUP($A290,'movie-row'!$A$2:$Z$101,_xlfn.XMATCH(G$33,'movie-row'!$A$1:$Z$1),0)</f>
        <v>4</v>
      </c>
      <c r="H290" s="18" cm="1">
        <f t="array" ref="H290">VLOOKUP($A290,'movie-row'!$A$2:$Z$101,_xlfn.XMATCH(H$33,'movie-row'!$A$1:$Z$1),0)</f>
        <v>0</v>
      </c>
      <c r="I290" s="18" cm="1">
        <f t="array" ref="I290">VLOOKUP($A290,'movie-row'!$A$2:$Z$101,_xlfn.XMATCH(I$33,'movie-row'!$A$1:$Z$1),0)</f>
        <v>0</v>
      </c>
      <c r="J290" s="18" cm="1">
        <f t="array" ref="J290">VLOOKUP($A290,'movie-row'!$A$2:$Z$101,_xlfn.XMATCH(J$33,'movie-row'!$A$1:$Z$1),0)</f>
        <v>4.5</v>
      </c>
      <c r="K290" s="18" cm="1">
        <f t="array" ref="K290">VLOOKUP($A290,'movie-row'!$A$2:$Z$101,_xlfn.XMATCH(K$33,'movie-row'!$A$1:$Z$1),0)</f>
        <v>4</v>
      </c>
      <c r="L290" s="18" cm="1">
        <f t="array" ref="L290">VLOOKUP($A290,'movie-row'!$A$2:$Z$101,_xlfn.XMATCH(L$33,'movie-row'!$A$1:$Z$1),0)</f>
        <v>4</v>
      </c>
      <c r="M290" s="18" cm="1">
        <f t="array" ref="M290">VLOOKUP($A290,'movie-row'!$A$2:$Z$101,_xlfn.XMATCH(M$33,'movie-row'!$A$1:$Z$1),0)</f>
        <v>0</v>
      </c>
      <c r="N290" s="18" cm="1">
        <f t="array" ref="N290">VLOOKUP($A290,'movie-row'!$A$2:$Z$101,_xlfn.XMATCH(N$33,'movie-row'!$A$1:$Z$1),0)</f>
        <v>0</v>
      </c>
      <c r="O290" s="27" cm="1">
        <f t="array" ref="O290">VLOOKUP($A290,'movie-row'!$A$2:$Z$101,_xlfn.XMATCH(O$33,'movie-row'!$A$1:$Z$1),0)</f>
        <v>4</v>
      </c>
      <c r="P290" s="18" cm="1">
        <f t="array" ref="P290">VLOOKUP($A290,'movie-row'!$A$2:$Z$101,_xlfn.XMATCH(P$33,'movie-row'!$A$1:$Z$1),0)</f>
        <v>0</v>
      </c>
      <c r="Q290" s="18" cm="1">
        <f t="array" ref="Q290">VLOOKUP($A290,'movie-row'!$A$2:$Z$101,_xlfn.XMATCH(Q$33,'movie-row'!$A$1:$Z$1),0)</f>
        <v>0</v>
      </c>
      <c r="R290" s="18" cm="1">
        <f t="array" ref="R290">VLOOKUP($A290,'movie-row'!$A$2:$Z$101,_xlfn.XMATCH(R$33,'movie-row'!$A$1:$Z$1),0)</f>
        <v>0.5</v>
      </c>
      <c r="S290" s="18" cm="1">
        <f t="array" ref="S290">VLOOKUP($A290,'movie-row'!$A$2:$Z$101,_xlfn.XMATCH(S$33,'movie-row'!$A$1:$Z$1),0)</f>
        <v>0</v>
      </c>
      <c r="T290" s="18" cm="1">
        <f t="array" ref="T290">VLOOKUP($A290,'movie-row'!$A$2:$Z$101,_xlfn.XMATCH(T$33,'movie-row'!$A$1:$Z$1),0)</f>
        <v>3</v>
      </c>
      <c r="U290" s="18" cm="1">
        <f t="array" ref="U290">VLOOKUP($A290,'movie-row'!$A$2:$Z$101,_xlfn.XMATCH(U$33,'movie-row'!$A$1:$Z$1),0)</f>
        <v>0</v>
      </c>
      <c r="V290" s="18" cm="1">
        <f t="array" ref="V290">VLOOKUP($A290,'movie-row'!$A$2:$Z$101,_xlfn.XMATCH(V$33,'movie-row'!$A$1:$Z$1),0)</f>
        <v>0</v>
      </c>
      <c r="W290" s="18" cm="1">
        <f t="array" ref="W290">VLOOKUP($A290,'movie-row'!$A$2:$Z$101,_xlfn.XMATCH(W$33,'movie-row'!$A$1:$Z$1),0)</f>
        <v>4.5</v>
      </c>
      <c r="X290" s="18" cm="1">
        <f t="array" ref="X290">VLOOKUP($A290,'movie-row'!$A$2:$Z$101,_xlfn.XMATCH(X$33,'movie-row'!$A$1:$Z$1),0)</f>
        <v>3.5</v>
      </c>
      <c r="Y290" s="18" cm="1">
        <f t="array" ref="Y290">VLOOKUP($A290,'movie-row'!$A$2:$Z$101,_xlfn.XMATCH(Y$33,'movie-row'!$A$1:$Z$1),0)</f>
        <v>4.5</v>
      </c>
      <c r="Z290" s="18" cm="1">
        <f t="array" ref="Z290">VLOOKUP($A290,'movie-row'!$A$2:$Z$101,_xlfn.XMATCH(Z$33,'movie-row'!$A$1:$Z$1),0)</f>
        <v>0</v>
      </c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</row>
    <row r="291" spans="1:52">
      <c r="A291" s="21" t="s">
        <v>49</v>
      </c>
      <c r="B291" s="18" cm="1">
        <f t="array" ref="B291">VLOOKUP($A291,'movie-row'!$A$2:$Z$101,_xlfn.XMATCH(B$29,'movie-row'!$A$1:$Z$1),0)</f>
        <v>3.5</v>
      </c>
      <c r="C291" s="18" cm="1">
        <f t="array" ref="C291">VLOOKUP($A291,'movie-row'!$A$2:$Z$101,_xlfn.XMATCH(C$29,'movie-row'!$A$1:$Z$1),0)</f>
        <v>4</v>
      </c>
      <c r="D291" s="18" cm="1">
        <f t="array" ref="D291">VLOOKUP($A291,'movie-row'!$A$2:$Z$101,_xlfn.XMATCH(D$29,'movie-row'!$A$1:$Z$1),0)</f>
        <v>2</v>
      </c>
      <c r="E291" s="18" cm="1">
        <f t="array" ref="E291">VLOOKUP($A291,'movie-row'!$A$2:$Z$101,_xlfn.XMATCH(E$29,'movie-row'!$A$1:$Z$1),0)</f>
        <v>4</v>
      </c>
      <c r="F291" s="27" cm="1">
        <f t="array" ref="F291">VLOOKUP($A291,'movie-row'!$A$2:$Z$101,_xlfn.XMATCH(F$29,'movie-row'!$A$1:$Z$1),0)</f>
        <v>3</v>
      </c>
      <c r="G291" s="18" cm="1">
        <f t="array" ref="G291">VLOOKUP($A291,'movie-row'!$A$2:$Z$101,_xlfn.XMATCH(G$29,'movie-row'!$A$1:$Z$1),0)</f>
        <v>4</v>
      </c>
      <c r="H291" s="18" cm="1">
        <f t="array" ref="H291">VLOOKUP($A291,'movie-row'!$A$2:$Z$101,_xlfn.XMATCH(H$29,'movie-row'!$A$1:$Z$1),0)</f>
        <v>0</v>
      </c>
      <c r="I291" s="18" cm="1">
        <f t="array" ref="I291">VLOOKUP($A291,'movie-row'!$A$2:$Z$101,_xlfn.XMATCH(I$29,'movie-row'!$A$1:$Z$1),0)</f>
        <v>4</v>
      </c>
      <c r="J291" s="18" cm="1">
        <f t="array" ref="J291">VLOOKUP($A291,'movie-row'!$A$2:$Z$101,_xlfn.XMATCH(J$29,'movie-row'!$A$1:$Z$1),0)</f>
        <v>3</v>
      </c>
      <c r="K291" s="18" cm="1">
        <f t="array" ref="K291">VLOOKUP($A291,'movie-row'!$A$2:$Z$101,_xlfn.XMATCH(K$29,'movie-row'!$A$1:$Z$1),0)</f>
        <v>0</v>
      </c>
      <c r="L291" s="18" cm="1">
        <f t="array" ref="L291">VLOOKUP($A291,'movie-row'!$A$2:$Z$101,_xlfn.XMATCH(L$29,'movie-row'!$A$1:$Z$1),0)</f>
        <v>0</v>
      </c>
      <c r="M291" s="18" cm="1">
        <f t="array" ref="M291">VLOOKUP($A291,'movie-row'!$A$2:$Z$101,_xlfn.XMATCH(M$29,'movie-row'!$A$1:$Z$1),0)</f>
        <v>0</v>
      </c>
      <c r="N291" s="18" cm="1">
        <f t="array" ref="N291">VLOOKUP($A291,'movie-row'!$A$2:$Z$101,_xlfn.XMATCH(N$29,'movie-row'!$A$1:$Z$1),0)</f>
        <v>2.5</v>
      </c>
      <c r="O291" s="27" cm="1">
        <f t="array" ref="O291">VLOOKUP($A291,'movie-row'!$A$2:$Z$101,_xlfn.XMATCH(O$29,'movie-row'!$A$1:$Z$1),0)</f>
        <v>0</v>
      </c>
      <c r="P291" s="18" cm="1">
        <f t="array" ref="P291">VLOOKUP($A291,'movie-row'!$A$2:$Z$101,_xlfn.XMATCH(P$29,'movie-row'!$A$1:$Z$1),0)</f>
        <v>4.5</v>
      </c>
      <c r="Q291" s="18" cm="1">
        <f t="array" ref="Q291">VLOOKUP($A291,'movie-row'!$A$2:$Z$101,_xlfn.XMATCH(Q$29,'movie-row'!$A$1:$Z$1),0)</f>
        <v>0</v>
      </c>
      <c r="R291" s="18" cm="1">
        <f t="array" ref="R291">VLOOKUP($A291,'movie-row'!$A$2:$Z$101,_xlfn.XMATCH(R$29,'movie-row'!$A$1:$Z$1),0)</f>
        <v>4</v>
      </c>
      <c r="S291" s="18" cm="1">
        <f t="array" ref="S291">VLOOKUP($A291,'movie-row'!$A$2:$Z$101,_xlfn.XMATCH(S$29,'movie-row'!$A$1:$Z$1),0)</f>
        <v>3</v>
      </c>
      <c r="T291" s="18" cm="1">
        <f t="array" ref="T291">VLOOKUP($A291,'movie-row'!$A$2:$Z$101,_xlfn.XMATCH(T$29,'movie-row'!$A$1:$Z$1),0)</f>
        <v>4</v>
      </c>
      <c r="U291" s="18" cm="1">
        <f t="array" ref="U291">VLOOKUP($A291,'movie-row'!$A$2:$Z$101,_xlfn.XMATCH(U$29,'movie-row'!$A$1:$Z$1),0)</f>
        <v>2</v>
      </c>
      <c r="V291" s="18" cm="1">
        <f t="array" ref="V291">VLOOKUP($A291,'movie-row'!$A$2:$Z$101,_xlfn.XMATCH(V$29,'movie-row'!$A$1:$Z$1),0)</f>
        <v>1.5</v>
      </c>
      <c r="W291" s="18" cm="1">
        <f t="array" ref="W291">VLOOKUP($A291,'movie-row'!$A$2:$Z$101,_xlfn.XMATCH(W$29,'movie-row'!$A$1:$Z$1),0)</f>
        <v>3</v>
      </c>
      <c r="X291" s="18" cm="1">
        <f t="array" ref="X291">VLOOKUP($A291,'movie-row'!$A$2:$Z$101,_xlfn.XMATCH(X$29,'movie-row'!$A$1:$Z$1),0)</f>
        <v>4</v>
      </c>
      <c r="Y291" s="18" cm="1">
        <f t="array" ref="Y291">VLOOKUP($A291,'movie-row'!$A$2:$Z$101,_xlfn.XMATCH(Y$29,'movie-row'!$A$1:$Z$1),0)</f>
        <v>0</v>
      </c>
      <c r="Z291" s="18" cm="1">
        <f t="array" ref="Z291">VLOOKUP($A291,'movie-row'!$A$2:$Z$101,_xlfn.XMATCH(Z$29,'movie-row'!$A$1:$Z$1),0)</f>
        <v>0</v>
      </c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</row>
    <row r="292" spans="1:52">
      <c r="A292" s="1" t="str">
        <f t="shared" ref="A292:A295" si="49">A291</f>
        <v>602: Independence Day (a.k.a. ID4) (1996)</v>
      </c>
      <c r="B292" s="18" cm="1">
        <f t="array" ref="B292">VLOOKUP($A292,'movie-row'!$A$2:$Z$101,_xlfn.XMATCH(B$30,'movie-row'!$A$1:$Z$1),0)</f>
        <v>0</v>
      </c>
      <c r="C292" s="18" cm="1">
        <f t="array" ref="C292">VLOOKUP($A292,'movie-row'!$A$2:$Z$101,_xlfn.XMATCH(C$30,'movie-row'!$A$1:$Z$1),0)</f>
        <v>3</v>
      </c>
      <c r="D292" s="18" cm="1">
        <f t="array" ref="D292">VLOOKUP($A292,'movie-row'!$A$2:$Z$101,_xlfn.XMATCH(D$30,'movie-row'!$A$1:$Z$1),0)</f>
        <v>1.5</v>
      </c>
      <c r="E292" s="18" cm="1">
        <f t="array" ref="E292">VLOOKUP($A292,'movie-row'!$A$2:$Z$101,_xlfn.XMATCH(E$30,'movie-row'!$A$1:$Z$1),0)</f>
        <v>0</v>
      </c>
      <c r="F292" s="27" cm="1">
        <f t="array" ref="F292">VLOOKUP($A292,'movie-row'!$A$2:$Z$101,_xlfn.XMATCH(F$30,'movie-row'!$A$1:$Z$1),0)</f>
        <v>2</v>
      </c>
      <c r="G292" s="18" cm="1">
        <f t="array" ref="G292">VLOOKUP($A292,'movie-row'!$A$2:$Z$101,_xlfn.XMATCH(G$30,'movie-row'!$A$1:$Z$1),0)</f>
        <v>4</v>
      </c>
      <c r="H292" s="18" cm="1">
        <f t="array" ref="H292">VLOOKUP($A292,'movie-row'!$A$2:$Z$101,_xlfn.XMATCH(H$30,'movie-row'!$A$1:$Z$1),0)</f>
        <v>3</v>
      </c>
      <c r="I292" s="18" cm="1">
        <f t="array" ref="I292">VLOOKUP($A292,'movie-row'!$A$2:$Z$101,_xlfn.XMATCH(I$30,'movie-row'!$A$1:$Z$1),0)</f>
        <v>0</v>
      </c>
      <c r="J292" s="18" cm="1">
        <f t="array" ref="J292">VLOOKUP($A292,'movie-row'!$A$2:$Z$101,_xlfn.XMATCH(J$30,'movie-row'!$A$1:$Z$1),0)</f>
        <v>4</v>
      </c>
      <c r="K292" s="18" cm="1">
        <f t="array" ref="K292">VLOOKUP($A292,'movie-row'!$A$2:$Z$101,_xlfn.XMATCH(K$30,'movie-row'!$A$1:$Z$1),0)</f>
        <v>3.5</v>
      </c>
      <c r="L292" s="18" cm="1">
        <f t="array" ref="L292">VLOOKUP($A292,'movie-row'!$A$2:$Z$101,_xlfn.XMATCH(L$30,'movie-row'!$A$1:$Z$1),0)</f>
        <v>0</v>
      </c>
      <c r="M292" s="18" cm="1">
        <f t="array" ref="M292">VLOOKUP($A292,'movie-row'!$A$2:$Z$101,_xlfn.XMATCH(M$30,'movie-row'!$A$1:$Z$1),0)</f>
        <v>2</v>
      </c>
      <c r="N292" s="18" cm="1">
        <f t="array" ref="N292">VLOOKUP($A292,'movie-row'!$A$2:$Z$101,_xlfn.XMATCH(N$30,'movie-row'!$A$1:$Z$1),0)</f>
        <v>3</v>
      </c>
      <c r="O292" s="27" cm="1">
        <f t="array" ref="O292">VLOOKUP($A292,'movie-row'!$A$2:$Z$101,_xlfn.XMATCH(O$30,'movie-row'!$A$1:$Z$1),0)</f>
        <v>4.5</v>
      </c>
      <c r="P292" s="18" cm="1">
        <f t="array" ref="P292">VLOOKUP($A292,'movie-row'!$A$2:$Z$101,_xlfn.XMATCH(P$30,'movie-row'!$A$1:$Z$1),0)</f>
        <v>0</v>
      </c>
      <c r="Q292" s="18" cm="1">
        <f t="array" ref="Q292">VLOOKUP($A292,'movie-row'!$A$2:$Z$101,_xlfn.XMATCH(Q$30,'movie-row'!$A$1:$Z$1),0)</f>
        <v>4.5</v>
      </c>
      <c r="R292" s="18" cm="1">
        <f t="array" ref="R292">VLOOKUP($A292,'movie-row'!$A$2:$Z$101,_xlfn.XMATCH(R$30,'movie-row'!$A$1:$Z$1),0)</f>
        <v>0</v>
      </c>
      <c r="S292" s="18" cm="1">
        <f t="array" ref="S292">VLOOKUP($A292,'movie-row'!$A$2:$Z$101,_xlfn.XMATCH(S$30,'movie-row'!$A$1:$Z$1),0)</f>
        <v>0</v>
      </c>
      <c r="T292" s="18" cm="1">
        <f t="array" ref="T292">VLOOKUP($A292,'movie-row'!$A$2:$Z$101,_xlfn.XMATCH(T$30,'movie-row'!$A$1:$Z$1),0)</f>
        <v>4</v>
      </c>
      <c r="U292" s="18" cm="1">
        <f t="array" ref="U292">VLOOKUP($A292,'movie-row'!$A$2:$Z$101,_xlfn.XMATCH(U$30,'movie-row'!$A$1:$Z$1),0)</f>
        <v>3</v>
      </c>
      <c r="V292" s="18" cm="1">
        <f t="array" ref="V292">VLOOKUP($A292,'movie-row'!$A$2:$Z$101,_xlfn.XMATCH(V$30,'movie-row'!$A$1:$Z$1),0)</f>
        <v>4</v>
      </c>
      <c r="W292" s="18" cm="1">
        <f t="array" ref="W292">VLOOKUP($A292,'movie-row'!$A$2:$Z$101,_xlfn.XMATCH(W$30,'movie-row'!$A$1:$Z$1),0)</f>
        <v>4.5</v>
      </c>
      <c r="X292" s="18" cm="1">
        <f t="array" ref="X292">VLOOKUP($A292,'movie-row'!$A$2:$Z$101,_xlfn.XMATCH(X$30,'movie-row'!$A$1:$Z$1),0)</f>
        <v>2</v>
      </c>
      <c r="Y292" s="18" cm="1">
        <f t="array" ref="Y292">VLOOKUP($A292,'movie-row'!$A$2:$Z$101,_xlfn.XMATCH(Y$30,'movie-row'!$A$1:$Z$1),0)</f>
        <v>0</v>
      </c>
      <c r="Z292" s="18" cm="1">
        <f t="array" ref="Z292">VLOOKUP($A292,'movie-row'!$A$2:$Z$101,_xlfn.XMATCH(Z$30,'movie-row'!$A$1:$Z$1),0)</f>
        <v>4.5</v>
      </c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</row>
    <row r="293" spans="1:52">
      <c r="A293" s="1" t="str">
        <f t="shared" si="49"/>
        <v>602: Independence Day (a.k.a. ID4) (1996)</v>
      </c>
      <c r="B293" s="18" cm="1">
        <f t="array" ref="B293">VLOOKUP($A293,'movie-row'!$A$2:$Z$101,_xlfn.XMATCH(B$31,'movie-row'!$A$1:$Z$1),0)</f>
        <v>1.5</v>
      </c>
      <c r="C293" s="18" cm="1">
        <f t="array" ref="C293">VLOOKUP($A293,'movie-row'!$A$2:$Z$101,_xlfn.XMATCH(C$31,'movie-row'!$A$1:$Z$1),0)</f>
        <v>3</v>
      </c>
      <c r="D293" s="18" cm="1">
        <f t="array" ref="D293">VLOOKUP($A293,'movie-row'!$A$2:$Z$101,_xlfn.XMATCH(D$31,'movie-row'!$A$1:$Z$1),0)</f>
        <v>2.5</v>
      </c>
      <c r="E293" s="18" cm="1">
        <f t="array" ref="E293">VLOOKUP($A293,'movie-row'!$A$2:$Z$101,_xlfn.XMATCH(E$31,'movie-row'!$A$1:$Z$1),0)</f>
        <v>3.5</v>
      </c>
      <c r="F293" s="27" cm="1">
        <f t="array" ref="F293">VLOOKUP($A293,'movie-row'!$A$2:$Z$101,_xlfn.XMATCH(F$31,'movie-row'!$A$1:$Z$1),0)</f>
        <v>1.5</v>
      </c>
      <c r="G293" s="18" cm="1">
        <f t="array" ref="G293">VLOOKUP($A293,'movie-row'!$A$2:$Z$101,_xlfn.XMATCH(G$31,'movie-row'!$A$1:$Z$1),0)</f>
        <v>0</v>
      </c>
      <c r="H293" s="18" cm="1">
        <f t="array" ref="H293">VLOOKUP($A293,'movie-row'!$A$2:$Z$101,_xlfn.XMATCH(H$31,'movie-row'!$A$1:$Z$1),0)</f>
        <v>3.5</v>
      </c>
      <c r="I293" s="18" cm="1">
        <f t="array" ref="I293">VLOOKUP($A293,'movie-row'!$A$2:$Z$101,_xlfn.XMATCH(I$31,'movie-row'!$A$1:$Z$1),0)</f>
        <v>3</v>
      </c>
      <c r="J293" s="18" cm="1">
        <f t="array" ref="J293">VLOOKUP($A293,'movie-row'!$A$2:$Z$101,_xlfn.XMATCH(J$31,'movie-row'!$A$1:$Z$1),0)</f>
        <v>2.5</v>
      </c>
      <c r="K293" s="18" cm="1">
        <f t="array" ref="K293">VLOOKUP($A293,'movie-row'!$A$2:$Z$101,_xlfn.XMATCH(K$31,'movie-row'!$A$1:$Z$1),0)</f>
        <v>4</v>
      </c>
      <c r="L293" s="18" cm="1">
        <f t="array" ref="L293">VLOOKUP($A293,'movie-row'!$A$2:$Z$101,_xlfn.XMATCH(L$31,'movie-row'!$A$1:$Z$1),0)</f>
        <v>4</v>
      </c>
      <c r="M293" s="18" cm="1">
        <f t="array" ref="M293">VLOOKUP($A293,'movie-row'!$A$2:$Z$101,_xlfn.XMATCH(M$31,'movie-row'!$A$1:$Z$1),0)</f>
        <v>4</v>
      </c>
      <c r="N293" s="18" cm="1">
        <f t="array" ref="N293">VLOOKUP($A293,'movie-row'!$A$2:$Z$101,_xlfn.XMATCH(N$31,'movie-row'!$A$1:$Z$1),0)</f>
        <v>4</v>
      </c>
      <c r="O293" s="27" cm="1">
        <f t="array" ref="O293">VLOOKUP($A293,'movie-row'!$A$2:$Z$101,_xlfn.XMATCH(O$31,'movie-row'!$A$1:$Z$1),0)</f>
        <v>2.5</v>
      </c>
      <c r="P293" s="18" cm="1">
        <f t="array" ref="P293">VLOOKUP($A293,'movie-row'!$A$2:$Z$101,_xlfn.XMATCH(P$31,'movie-row'!$A$1:$Z$1),0)</f>
        <v>4</v>
      </c>
      <c r="Q293" s="18" cm="1">
        <f t="array" ref="Q293">VLOOKUP($A293,'movie-row'!$A$2:$Z$101,_xlfn.XMATCH(Q$31,'movie-row'!$A$1:$Z$1),0)</f>
        <v>3.5</v>
      </c>
      <c r="R293" s="18" cm="1">
        <f t="array" ref="R293">VLOOKUP($A293,'movie-row'!$A$2:$Z$101,_xlfn.XMATCH(R$31,'movie-row'!$A$1:$Z$1),0)</f>
        <v>0</v>
      </c>
      <c r="S293" s="18" cm="1">
        <f t="array" ref="S293">VLOOKUP($A293,'movie-row'!$A$2:$Z$101,_xlfn.XMATCH(S$31,'movie-row'!$A$1:$Z$1),0)</f>
        <v>4.5</v>
      </c>
      <c r="T293" s="18" cm="1">
        <f t="array" ref="T293">VLOOKUP($A293,'movie-row'!$A$2:$Z$101,_xlfn.XMATCH(T$31,'movie-row'!$A$1:$Z$1),0)</f>
        <v>0</v>
      </c>
      <c r="U293" s="18" cm="1">
        <f t="array" ref="U293">VLOOKUP($A293,'movie-row'!$A$2:$Z$101,_xlfn.XMATCH(U$31,'movie-row'!$A$1:$Z$1),0)</f>
        <v>3.5</v>
      </c>
      <c r="V293" s="18" cm="1">
        <f t="array" ref="V293">VLOOKUP($A293,'movie-row'!$A$2:$Z$101,_xlfn.XMATCH(V$31,'movie-row'!$A$1:$Z$1),0)</f>
        <v>0</v>
      </c>
      <c r="W293" s="18" cm="1">
        <f t="array" ref="W293">VLOOKUP($A293,'movie-row'!$A$2:$Z$101,_xlfn.XMATCH(W$31,'movie-row'!$A$1:$Z$1),0)</f>
        <v>5</v>
      </c>
      <c r="X293" s="18" cm="1">
        <f t="array" ref="X293">VLOOKUP($A293,'movie-row'!$A$2:$Z$101,_xlfn.XMATCH(X$31,'movie-row'!$A$1:$Z$1),0)</f>
        <v>0</v>
      </c>
      <c r="Y293" s="18" cm="1">
        <f t="array" ref="Y293">VLOOKUP($A293,'movie-row'!$A$2:$Z$101,_xlfn.XMATCH(Y$31,'movie-row'!$A$1:$Z$1),0)</f>
        <v>1.5</v>
      </c>
      <c r="Z293" s="18" cm="1">
        <f t="array" ref="Z293">VLOOKUP($A293,'movie-row'!$A$2:$Z$101,_xlfn.XMATCH(Z$31,'movie-row'!$A$1:$Z$1),0)</f>
        <v>3</v>
      </c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</row>
    <row r="294" spans="1:52">
      <c r="A294" s="1" t="str">
        <f t="shared" si="49"/>
        <v>602: Independence Day (a.k.a. ID4) (1996)</v>
      </c>
      <c r="B294" s="18" cm="1">
        <f t="array" ref="B294">VLOOKUP($A294,'movie-row'!$A$2:$Z$101,_xlfn.XMATCH(B$32,'movie-row'!$A$1:$Z$1),0)</f>
        <v>2.5</v>
      </c>
      <c r="C294" s="18" cm="1">
        <f t="array" ref="C294">VLOOKUP($A294,'movie-row'!$A$2:$Z$101,_xlfn.XMATCH(C$32,'movie-row'!$A$1:$Z$1),0)</f>
        <v>4</v>
      </c>
      <c r="D294" s="18" cm="1">
        <f t="array" ref="D294">VLOOKUP($A294,'movie-row'!$A$2:$Z$101,_xlfn.XMATCH(D$32,'movie-row'!$A$1:$Z$1),0)</f>
        <v>3</v>
      </c>
      <c r="E294" s="18" cm="1">
        <f t="array" ref="E294">VLOOKUP($A294,'movie-row'!$A$2:$Z$101,_xlfn.XMATCH(E$32,'movie-row'!$A$1:$Z$1),0)</f>
        <v>0</v>
      </c>
      <c r="F294" s="27" cm="1">
        <f t="array" ref="F294">VLOOKUP($A294,'movie-row'!$A$2:$Z$101,_xlfn.XMATCH(F$32,'movie-row'!$A$1:$Z$1),0)</f>
        <v>3.5</v>
      </c>
      <c r="G294" s="18" cm="1">
        <f t="array" ref="G294">VLOOKUP($A294,'movie-row'!$A$2:$Z$101,_xlfn.XMATCH(G$32,'movie-row'!$A$1:$Z$1),0)</f>
        <v>1.5</v>
      </c>
      <c r="H294" s="18" cm="1">
        <f t="array" ref="H294">VLOOKUP($A294,'movie-row'!$A$2:$Z$101,_xlfn.XMATCH(H$32,'movie-row'!$A$1:$Z$1),0)</f>
        <v>4</v>
      </c>
      <c r="I294" s="18" cm="1">
        <f t="array" ref="I294">VLOOKUP($A294,'movie-row'!$A$2:$Z$101,_xlfn.XMATCH(I$32,'movie-row'!$A$1:$Z$1),0)</f>
        <v>3</v>
      </c>
      <c r="J294" s="18" cm="1">
        <f t="array" ref="J294">VLOOKUP($A294,'movie-row'!$A$2:$Z$101,_xlfn.XMATCH(J$32,'movie-row'!$A$1:$Z$1),0)</f>
        <v>0</v>
      </c>
      <c r="K294" s="18" cm="1">
        <f t="array" ref="K294">VLOOKUP($A294,'movie-row'!$A$2:$Z$101,_xlfn.XMATCH(K$32,'movie-row'!$A$1:$Z$1),0)</f>
        <v>4.5</v>
      </c>
      <c r="L294" s="18" cm="1">
        <f t="array" ref="L294">VLOOKUP($A294,'movie-row'!$A$2:$Z$101,_xlfn.XMATCH(L$32,'movie-row'!$A$1:$Z$1),0)</f>
        <v>0</v>
      </c>
      <c r="M294" s="18" cm="1">
        <f t="array" ref="M294">VLOOKUP($A294,'movie-row'!$A$2:$Z$101,_xlfn.XMATCH(M$32,'movie-row'!$A$1:$Z$1),0)</f>
        <v>5</v>
      </c>
      <c r="N294" s="18" cm="1">
        <f t="array" ref="N294">VLOOKUP($A294,'movie-row'!$A$2:$Z$101,_xlfn.XMATCH(N$32,'movie-row'!$A$1:$Z$1),0)</f>
        <v>4</v>
      </c>
      <c r="O294" s="27" cm="1">
        <f t="array" ref="O294">VLOOKUP($A294,'movie-row'!$A$2:$Z$101,_xlfn.XMATCH(O$32,'movie-row'!$A$1:$Z$1),0)</f>
        <v>3.5</v>
      </c>
      <c r="P294" s="18" cm="1">
        <f t="array" ref="P294">VLOOKUP($A294,'movie-row'!$A$2:$Z$101,_xlfn.XMATCH(P$32,'movie-row'!$A$1:$Z$1),0)</f>
        <v>1.5</v>
      </c>
      <c r="Q294" s="18" cm="1">
        <f t="array" ref="Q294">VLOOKUP($A294,'movie-row'!$A$2:$Z$101,_xlfn.XMATCH(Q$32,'movie-row'!$A$1:$Z$1),0)</f>
        <v>2</v>
      </c>
      <c r="R294" s="18" cm="1">
        <f t="array" ref="R294">VLOOKUP($A294,'movie-row'!$A$2:$Z$101,_xlfn.XMATCH(R$32,'movie-row'!$A$1:$Z$1),0)</f>
        <v>2.5</v>
      </c>
      <c r="S294" s="18" cm="1">
        <f t="array" ref="S294">VLOOKUP($A294,'movie-row'!$A$2:$Z$101,_xlfn.XMATCH(S$32,'movie-row'!$A$1:$Z$1),0)</f>
        <v>4</v>
      </c>
      <c r="T294" s="18" cm="1">
        <f t="array" ref="T294">VLOOKUP($A294,'movie-row'!$A$2:$Z$101,_xlfn.XMATCH(T$32,'movie-row'!$A$1:$Z$1),0)</f>
        <v>2</v>
      </c>
      <c r="U294" s="18" cm="1">
        <f t="array" ref="U294">VLOOKUP($A294,'movie-row'!$A$2:$Z$101,_xlfn.XMATCH(U$32,'movie-row'!$A$1:$Z$1),0)</f>
        <v>4.5</v>
      </c>
      <c r="V294" s="18" cm="1">
        <f t="array" ref="V294">VLOOKUP($A294,'movie-row'!$A$2:$Z$101,_xlfn.XMATCH(V$32,'movie-row'!$A$1:$Z$1),0)</f>
        <v>3.5</v>
      </c>
      <c r="W294" s="18" cm="1">
        <f t="array" ref="W294">VLOOKUP($A294,'movie-row'!$A$2:$Z$101,_xlfn.XMATCH(W$32,'movie-row'!$A$1:$Z$1),0)</f>
        <v>4</v>
      </c>
      <c r="X294" s="18" cm="1">
        <f t="array" ref="X294">VLOOKUP($A294,'movie-row'!$A$2:$Z$101,_xlfn.XMATCH(X$32,'movie-row'!$A$1:$Z$1),0)</f>
        <v>1.5</v>
      </c>
      <c r="Y294" s="18" cm="1">
        <f t="array" ref="Y294">VLOOKUP($A294,'movie-row'!$A$2:$Z$101,_xlfn.XMATCH(Y$32,'movie-row'!$A$1:$Z$1),0)</f>
        <v>3</v>
      </c>
      <c r="Z294" s="18" cm="1">
        <f t="array" ref="Z294">VLOOKUP($A294,'movie-row'!$A$2:$Z$101,_xlfn.XMATCH(Z$32,'movie-row'!$A$1:$Z$1),0)</f>
        <v>1.5</v>
      </c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</row>
    <row r="295" spans="1:52">
      <c r="A295" s="1" t="str">
        <f t="shared" si="49"/>
        <v>602: Independence Day (a.k.a. ID4) (1996)</v>
      </c>
      <c r="B295" s="18" cm="1">
        <f t="array" ref="B295">VLOOKUP($A295,'movie-row'!$A$2:$Z$101,_xlfn.XMATCH(B$33,'movie-row'!$A$1:$Z$1),0)</f>
        <v>4</v>
      </c>
      <c r="C295" s="18" cm="1">
        <f t="array" ref="C295">VLOOKUP($A295,'movie-row'!$A$2:$Z$101,_xlfn.XMATCH(C$33,'movie-row'!$A$1:$Z$1),0)</f>
        <v>0</v>
      </c>
      <c r="D295" s="18" cm="1">
        <f t="array" ref="D295">VLOOKUP($A295,'movie-row'!$A$2:$Z$101,_xlfn.XMATCH(D$33,'movie-row'!$A$1:$Z$1),0)</f>
        <v>3.5</v>
      </c>
      <c r="E295" s="18" cm="1">
        <f t="array" ref="E295">VLOOKUP($A295,'movie-row'!$A$2:$Z$101,_xlfn.XMATCH(E$33,'movie-row'!$A$1:$Z$1),0)</f>
        <v>3.5</v>
      </c>
      <c r="F295" s="27" cm="1">
        <f t="array" ref="F295">VLOOKUP($A295,'movie-row'!$A$2:$Z$101,_xlfn.XMATCH(F$33,'movie-row'!$A$1:$Z$1),0)</f>
        <v>3</v>
      </c>
      <c r="G295" s="18" cm="1">
        <f t="array" ref="G295">VLOOKUP($A295,'movie-row'!$A$2:$Z$101,_xlfn.XMATCH(G$33,'movie-row'!$A$1:$Z$1),0)</f>
        <v>3.5</v>
      </c>
      <c r="H295" s="18" cm="1">
        <f t="array" ref="H295">VLOOKUP($A295,'movie-row'!$A$2:$Z$101,_xlfn.XMATCH(H$33,'movie-row'!$A$1:$Z$1),0)</f>
        <v>2</v>
      </c>
      <c r="I295" s="18" cm="1">
        <f t="array" ref="I295">VLOOKUP($A295,'movie-row'!$A$2:$Z$101,_xlfn.XMATCH(I$33,'movie-row'!$A$1:$Z$1),0)</f>
        <v>0</v>
      </c>
      <c r="J295" s="18" cm="1">
        <f t="array" ref="J295">VLOOKUP($A295,'movie-row'!$A$2:$Z$101,_xlfn.XMATCH(J$33,'movie-row'!$A$1:$Z$1),0)</f>
        <v>4.5</v>
      </c>
      <c r="K295" s="18" cm="1">
        <f t="array" ref="K295">VLOOKUP($A295,'movie-row'!$A$2:$Z$101,_xlfn.XMATCH(K$33,'movie-row'!$A$1:$Z$1),0)</f>
        <v>3.5</v>
      </c>
      <c r="L295" s="18" cm="1">
        <f t="array" ref="L295">VLOOKUP($A295,'movie-row'!$A$2:$Z$101,_xlfn.XMATCH(L$33,'movie-row'!$A$1:$Z$1),0)</f>
        <v>3.5</v>
      </c>
      <c r="M295" s="18" cm="1">
        <f t="array" ref="M295">VLOOKUP($A295,'movie-row'!$A$2:$Z$101,_xlfn.XMATCH(M$33,'movie-row'!$A$1:$Z$1),0)</f>
        <v>4</v>
      </c>
      <c r="N295" s="18" cm="1">
        <f t="array" ref="N295">VLOOKUP($A295,'movie-row'!$A$2:$Z$101,_xlfn.XMATCH(N$33,'movie-row'!$A$1:$Z$1),0)</f>
        <v>2</v>
      </c>
      <c r="O295" s="27" cm="1">
        <f t="array" ref="O295">VLOOKUP($A295,'movie-row'!$A$2:$Z$101,_xlfn.XMATCH(O$33,'movie-row'!$A$1:$Z$1),0)</f>
        <v>3.5</v>
      </c>
      <c r="P295" s="18" cm="1">
        <f t="array" ref="P295">VLOOKUP($A295,'movie-row'!$A$2:$Z$101,_xlfn.XMATCH(P$33,'movie-row'!$A$1:$Z$1),0)</f>
        <v>0</v>
      </c>
      <c r="Q295" s="18" cm="1">
        <f t="array" ref="Q295">VLOOKUP($A295,'movie-row'!$A$2:$Z$101,_xlfn.XMATCH(Q$33,'movie-row'!$A$1:$Z$1),0)</f>
        <v>0</v>
      </c>
      <c r="R295" s="18" cm="1">
        <f t="array" ref="R295">VLOOKUP($A295,'movie-row'!$A$2:$Z$101,_xlfn.XMATCH(R$33,'movie-row'!$A$1:$Z$1),0)</f>
        <v>3</v>
      </c>
      <c r="S295" s="18" cm="1">
        <f t="array" ref="S295">VLOOKUP($A295,'movie-row'!$A$2:$Z$101,_xlfn.XMATCH(S$33,'movie-row'!$A$1:$Z$1),0)</f>
        <v>4</v>
      </c>
      <c r="T295" s="18" cm="1">
        <f t="array" ref="T295">VLOOKUP($A295,'movie-row'!$A$2:$Z$101,_xlfn.XMATCH(T$33,'movie-row'!$A$1:$Z$1),0)</f>
        <v>1.5</v>
      </c>
      <c r="U295" s="18" cm="1">
        <f t="array" ref="U295">VLOOKUP($A295,'movie-row'!$A$2:$Z$101,_xlfn.XMATCH(U$33,'movie-row'!$A$1:$Z$1),0)</f>
        <v>4</v>
      </c>
      <c r="V295" s="18" cm="1">
        <f t="array" ref="V295">VLOOKUP($A295,'movie-row'!$A$2:$Z$101,_xlfn.XMATCH(V$33,'movie-row'!$A$1:$Z$1),0)</f>
        <v>2</v>
      </c>
      <c r="W295" s="18" cm="1">
        <f t="array" ref="W295">VLOOKUP($A295,'movie-row'!$A$2:$Z$101,_xlfn.XMATCH(W$33,'movie-row'!$A$1:$Z$1),0)</f>
        <v>4.5</v>
      </c>
      <c r="X295" s="18" cm="1">
        <f t="array" ref="X295">VLOOKUP($A295,'movie-row'!$A$2:$Z$101,_xlfn.XMATCH(X$33,'movie-row'!$A$1:$Z$1),0)</f>
        <v>3</v>
      </c>
      <c r="Y295" s="18" cm="1">
        <f t="array" ref="Y295">VLOOKUP($A295,'movie-row'!$A$2:$Z$101,_xlfn.XMATCH(Y$33,'movie-row'!$A$1:$Z$1),0)</f>
        <v>3</v>
      </c>
      <c r="Z295" s="18" cm="1">
        <f t="array" ref="Z295">VLOOKUP($A295,'movie-row'!$A$2:$Z$101,_xlfn.XMATCH(Z$33,'movie-row'!$A$1:$Z$1),0)</f>
        <v>2.5</v>
      </c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</row>
    <row r="296" spans="1:52">
      <c r="A296" s="21" t="s">
        <v>50</v>
      </c>
      <c r="B296" s="18" cm="1">
        <f t="array" ref="B296">VLOOKUP($A296,'movie-row'!$A$2:$Z$101,_xlfn.XMATCH(B$29,'movie-row'!$A$1:$Z$1),0)</f>
        <v>4.5</v>
      </c>
      <c r="C296" s="18" cm="1">
        <f t="array" ref="C296">VLOOKUP($A296,'movie-row'!$A$2:$Z$101,_xlfn.XMATCH(C$29,'movie-row'!$A$1:$Z$1),0)</f>
        <v>4.5</v>
      </c>
      <c r="D296" s="18" cm="1">
        <f t="array" ref="D296">VLOOKUP($A296,'movie-row'!$A$2:$Z$101,_xlfn.XMATCH(D$29,'movie-row'!$A$1:$Z$1),0)</f>
        <v>4.5</v>
      </c>
      <c r="E296" s="18" cm="1">
        <f t="array" ref="E296">VLOOKUP($A296,'movie-row'!$A$2:$Z$101,_xlfn.XMATCH(E$29,'movie-row'!$A$1:$Z$1),0)</f>
        <v>4.5</v>
      </c>
      <c r="F296" s="27" cm="1">
        <f t="array" ref="F296">VLOOKUP($A296,'movie-row'!$A$2:$Z$101,_xlfn.XMATCH(F$29,'movie-row'!$A$1:$Z$1),0)</f>
        <v>4</v>
      </c>
      <c r="G296" s="18" cm="1">
        <f t="array" ref="G296">VLOOKUP($A296,'movie-row'!$A$2:$Z$101,_xlfn.XMATCH(G$29,'movie-row'!$A$1:$Z$1),0)</f>
        <v>4.5</v>
      </c>
      <c r="H296" s="18" cm="1">
        <f t="array" ref="H296">VLOOKUP($A296,'movie-row'!$A$2:$Z$101,_xlfn.XMATCH(H$29,'movie-row'!$A$1:$Z$1),0)</f>
        <v>5</v>
      </c>
      <c r="I296" s="18" cm="1">
        <f t="array" ref="I296">VLOOKUP($A296,'movie-row'!$A$2:$Z$101,_xlfn.XMATCH(I$29,'movie-row'!$A$1:$Z$1),0)</f>
        <v>4.5</v>
      </c>
      <c r="J296" s="18" cm="1">
        <f t="array" ref="J296">VLOOKUP($A296,'movie-row'!$A$2:$Z$101,_xlfn.XMATCH(J$29,'movie-row'!$A$1:$Z$1),0)</f>
        <v>3.5</v>
      </c>
      <c r="K296" s="18" cm="1">
        <f t="array" ref="K296">VLOOKUP($A296,'movie-row'!$A$2:$Z$101,_xlfn.XMATCH(K$29,'movie-row'!$A$1:$Z$1),0)</f>
        <v>3</v>
      </c>
      <c r="L296" s="18" cm="1">
        <f t="array" ref="L296">VLOOKUP($A296,'movie-row'!$A$2:$Z$101,_xlfn.XMATCH(L$29,'movie-row'!$A$1:$Z$1),0)</f>
        <v>5</v>
      </c>
      <c r="M296" s="18" cm="1">
        <f t="array" ref="M296">VLOOKUP($A296,'movie-row'!$A$2:$Z$101,_xlfn.XMATCH(M$29,'movie-row'!$A$1:$Z$1),0)</f>
        <v>3</v>
      </c>
      <c r="N296" s="18" cm="1">
        <f t="array" ref="N296">VLOOKUP($A296,'movie-row'!$A$2:$Z$101,_xlfn.XMATCH(N$29,'movie-row'!$A$1:$Z$1),0)</f>
        <v>4</v>
      </c>
      <c r="O296" s="27" cm="1">
        <f t="array" ref="O296">VLOOKUP($A296,'movie-row'!$A$2:$Z$101,_xlfn.XMATCH(O$29,'movie-row'!$A$1:$Z$1),0)</f>
        <v>5</v>
      </c>
      <c r="P296" s="18" cm="1">
        <f t="array" ref="P296">VLOOKUP($A296,'movie-row'!$A$2:$Z$101,_xlfn.XMATCH(P$29,'movie-row'!$A$1:$Z$1),0)</f>
        <v>5</v>
      </c>
      <c r="Q296" s="18" cm="1">
        <f t="array" ref="Q296">VLOOKUP($A296,'movie-row'!$A$2:$Z$101,_xlfn.XMATCH(Q$29,'movie-row'!$A$1:$Z$1),0)</f>
        <v>3</v>
      </c>
      <c r="R296" s="18" cm="1">
        <f t="array" ref="R296">VLOOKUP($A296,'movie-row'!$A$2:$Z$101,_xlfn.XMATCH(R$29,'movie-row'!$A$1:$Z$1),0)</f>
        <v>4.5</v>
      </c>
      <c r="S296" s="18" cm="1">
        <f t="array" ref="S296">VLOOKUP($A296,'movie-row'!$A$2:$Z$101,_xlfn.XMATCH(S$29,'movie-row'!$A$1:$Z$1),0)</f>
        <v>5</v>
      </c>
      <c r="T296" s="18" cm="1">
        <f t="array" ref="T296">VLOOKUP($A296,'movie-row'!$A$2:$Z$101,_xlfn.XMATCH(T$29,'movie-row'!$A$1:$Z$1),0)</f>
        <v>4.5</v>
      </c>
      <c r="U296" s="18" cm="1">
        <f t="array" ref="U296">VLOOKUP($A296,'movie-row'!$A$2:$Z$101,_xlfn.XMATCH(U$29,'movie-row'!$A$1:$Z$1),0)</f>
        <v>4.5</v>
      </c>
      <c r="V296" s="18" cm="1">
        <f t="array" ref="V296">VLOOKUP($A296,'movie-row'!$A$2:$Z$101,_xlfn.XMATCH(V$29,'movie-row'!$A$1:$Z$1),0)</f>
        <v>5</v>
      </c>
      <c r="W296" s="18" cm="1">
        <f t="array" ref="W296">VLOOKUP($A296,'movie-row'!$A$2:$Z$101,_xlfn.XMATCH(W$29,'movie-row'!$A$1:$Z$1),0)</f>
        <v>3.5</v>
      </c>
      <c r="X296" s="18" cm="1">
        <f t="array" ref="X296">VLOOKUP($A296,'movie-row'!$A$2:$Z$101,_xlfn.XMATCH(X$29,'movie-row'!$A$1:$Z$1),0)</f>
        <v>4.5</v>
      </c>
      <c r="Y296" s="18" cm="1">
        <f t="array" ref="Y296">VLOOKUP($A296,'movie-row'!$A$2:$Z$101,_xlfn.XMATCH(Y$29,'movie-row'!$A$1:$Z$1),0)</f>
        <v>5</v>
      </c>
      <c r="Z296" s="18" cm="1">
        <f t="array" ref="Z296">VLOOKUP($A296,'movie-row'!$A$2:$Z$101,_xlfn.XMATCH(Z$29,'movie-row'!$A$1:$Z$1),0)</f>
        <v>5</v>
      </c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</row>
    <row r="297" spans="1:52">
      <c r="A297" s="1" t="str">
        <f t="shared" ref="A297:A300" si="50">A296</f>
        <v>603: The Matrix (1999)</v>
      </c>
      <c r="B297" s="18" cm="1">
        <f t="array" ref="B297">VLOOKUP($A297,'movie-row'!$A$2:$Z$101,_xlfn.XMATCH(B$30,'movie-row'!$A$1:$Z$1),0)</f>
        <v>5</v>
      </c>
      <c r="C297" s="18" cm="1">
        <f t="array" ref="C297">VLOOKUP($A297,'movie-row'!$A$2:$Z$101,_xlfn.XMATCH(C$30,'movie-row'!$A$1:$Z$1),0)</f>
        <v>3.5</v>
      </c>
      <c r="D297" s="18" cm="1">
        <f t="array" ref="D297">VLOOKUP($A297,'movie-row'!$A$2:$Z$101,_xlfn.XMATCH(D$30,'movie-row'!$A$1:$Z$1),0)</f>
        <v>5</v>
      </c>
      <c r="E297" s="18" cm="1">
        <f t="array" ref="E297">VLOOKUP($A297,'movie-row'!$A$2:$Z$101,_xlfn.XMATCH(E$30,'movie-row'!$A$1:$Z$1),0)</f>
        <v>5</v>
      </c>
      <c r="F297" s="27" cm="1">
        <f t="array" ref="F297">VLOOKUP($A297,'movie-row'!$A$2:$Z$101,_xlfn.XMATCH(F$30,'movie-row'!$A$1:$Z$1),0)</f>
        <v>4.5</v>
      </c>
      <c r="G297" s="18" cm="1">
        <f t="array" ref="G297">VLOOKUP($A297,'movie-row'!$A$2:$Z$101,_xlfn.XMATCH(G$30,'movie-row'!$A$1:$Z$1),0)</f>
        <v>4.5</v>
      </c>
      <c r="H297" s="18" cm="1">
        <f t="array" ref="H297">VLOOKUP($A297,'movie-row'!$A$2:$Z$101,_xlfn.XMATCH(H$30,'movie-row'!$A$1:$Z$1),0)</f>
        <v>5</v>
      </c>
      <c r="I297" s="18" cm="1">
        <f t="array" ref="I297">VLOOKUP($A297,'movie-row'!$A$2:$Z$101,_xlfn.XMATCH(I$30,'movie-row'!$A$1:$Z$1),0)</f>
        <v>4</v>
      </c>
      <c r="J297" s="18" cm="1">
        <f t="array" ref="J297">VLOOKUP($A297,'movie-row'!$A$2:$Z$101,_xlfn.XMATCH(J$30,'movie-row'!$A$1:$Z$1),0)</f>
        <v>4.5</v>
      </c>
      <c r="K297" s="18" cm="1">
        <f t="array" ref="K297">VLOOKUP($A297,'movie-row'!$A$2:$Z$101,_xlfn.XMATCH(K$30,'movie-row'!$A$1:$Z$1),0)</f>
        <v>4.5</v>
      </c>
      <c r="L297" s="18" cm="1">
        <f t="array" ref="L297">VLOOKUP($A297,'movie-row'!$A$2:$Z$101,_xlfn.XMATCH(L$30,'movie-row'!$A$1:$Z$1),0)</f>
        <v>5</v>
      </c>
      <c r="M297" s="18" cm="1">
        <f t="array" ref="M297">VLOOKUP($A297,'movie-row'!$A$2:$Z$101,_xlfn.XMATCH(M$30,'movie-row'!$A$1:$Z$1),0)</f>
        <v>4.5</v>
      </c>
      <c r="N297" s="18" cm="1">
        <f t="array" ref="N297">VLOOKUP($A297,'movie-row'!$A$2:$Z$101,_xlfn.XMATCH(N$30,'movie-row'!$A$1:$Z$1),0)</f>
        <v>5</v>
      </c>
      <c r="O297" s="27" cm="1">
        <f t="array" ref="O297">VLOOKUP($A297,'movie-row'!$A$2:$Z$101,_xlfn.XMATCH(O$30,'movie-row'!$A$1:$Z$1),0)</f>
        <v>5</v>
      </c>
      <c r="P297" s="18" cm="1">
        <f t="array" ref="P297">VLOOKUP($A297,'movie-row'!$A$2:$Z$101,_xlfn.XMATCH(P$30,'movie-row'!$A$1:$Z$1),0)</f>
        <v>5</v>
      </c>
      <c r="Q297" s="18" cm="1">
        <f t="array" ref="Q297">VLOOKUP($A297,'movie-row'!$A$2:$Z$101,_xlfn.XMATCH(Q$30,'movie-row'!$A$1:$Z$1),0)</f>
        <v>5</v>
      </c>
      <c r="R297" s="18" cm="1">
        <f t="array" ref="R297">VLOOKUP($A297,'movie-row'!$A$2:$Z$101,_xlfn.XMATCH(R$30,'movie-row'!$A$1:$Z$1),0)</f>
        <v>5</v>
      </c>
      <c r="S297" s="18" cm="1">
        <f t="array" ref="S297">VLOOKUP($A297,'movie-row'!$A$2:$Z$101,_xlfn.XMATCH(S$30,'movie-row'!$A$1:$Z$1),0)</f>
        <v>5</v>
      </c>
      <c r="T297" s="18" cm="1">
        <f t="array" ref="T297">VLOOKUP($A297,'movie-row'!$A$2:$Z$101,_xlfn.XMATCH(T$30,'movie-row'!$A$1:$Z$1),0)</f>
        <v>4.5</v>
      </c>
      <c r="U297" s="18" cm="1">
        <f t="array" ref="U297">VLOOKUP($A297,'movie-row'!$A$2:$Z$101,_xlfn.XMATCH(U$30,'movie-row'!$A$1:$Z$1),0)</f>
        <v>5</v>
      </c>
      <c r="V297" s="18" cm="1">
        <f t="array" ref="V297">VLOOKUP($A297,'movie-row'!$A$2:$Z$101,_xlfn.XMATCH(V$30,'movie-row'!$A$1:$Z$1),0)</f>
        <v>4.5</v>
      </c>
      <c r="W297" s="18" cm="1">
        <f t="array" ref="W297">VLOOKUP($A297,'movie-row'!$A$2:$Z$101,_xlfn.XMATCH(W$30,'movie-row'!$A$1:$Z$1),0)</f>
        <v>0</v>
      </c>
      <c r="X297" s="18" cm="1">
        <f t="array" ref="X297">VLOOKUP($A297,'movie-row'!$A$2:$Z$101,_xlfn.XMATCH(X$30,'movie-row'!$A$1:$Z$1),0)</f>
        <v>4.5</v>
      </c>
      <c r="Y297" s="18" cm="1">
        <f t="array" ref="Y297">VLOOKUP($A297,'movie-row'!$A$2:$Z$101,_xlfn.XMATCH(Y$30,'movie-row'!$A$1:$Z$1),0)</f>
        <v>5</v>
      </c>
      <c r="Z297" s="18" cm="1">
        <f t="array" ref="Z297">VLOOKUP($A297,'movie-row'!$A$2:$Z$101,_xlfn.XMATCH(Z$30,'movie-row'!$A$1:$Z$1),0)</f>
        <v>5</v>
      </c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</row>
    <row r="298" spans="1:52">
      <c r="A298" s="1" t="str">
        <f t="shared" si="50"/>
        <v>603: The Matrix (1999)</v>
      </c>
      <c r="B298" s="18" cm="1">
        <f t="array" ref="B298">VLOOKUP($A298,'movie-row'!$A$2:$Z$101,_xlfn.XMATCH(B$31,'movie-row'!$A$1:$Z$1),0)</f>
        <v>5</v>
      </c>
      <c r="C298" s="18" cm="1">
        <f t="array" ref="C298">VLOOKUP($A298,'movie-row'!$A$2:$Z$101,_xlfn.XMATCH(C$31,'movie-row'!$A$1:$Z$1),0)</f>
        <v>4</v>
      </c>
      <c r="D298" s="18" cm="1">
        <f t="array" ref="D298">VLOOKUP($A298,'movie-row'!$A$2:$Z$101,_xlfn.XMATCH(D$31,'movie-row'!$A$1:$Z$1),0)</f>
        <v>4</v>
      </c>
      <c r="E298" s="18" cm="1">
        <f t="array" ref="E298">VLOOKUP($A298,'movie-row'!$A$2:$Z$101,_xlfn.XMATCH(E$31,'movie-row'!$A$1:$Z$1),0)</f>
        <v>5</v>
      </c>
      <c r="F298" s="27" cm="1">
        <f t="array" ref="F298">VLOOKUP($A298,'movie-row'!$A$2:$Z$101,_xlfn.XMATCH(F$31,'movie-row'!$A$1:$Z$1),0)</f>
        <v>4.5</v>
      </c>
      <c r="G298" s="18" cm="1">
        <f t="array" ref="G298">VLOOKUP($A298,'movie-row'!$A$2:$Z$101,_xlfn.XMATCH(G$31,'movie-row'!$A$1:$Z$1),0)</f>
        <v>5</v>
      </c>
      <c r="H298" s="18" cm="1">
        <f t="array" ref="H298">VLOOKUP($A298,'movie-row'!$A$2:$Z$101,_xlfn.XMATCH(H$31,'movie-row'!$A$1:$Z$1),0)</f>
        <v>4.5</v>
      </c>
      <c r="I298" s="18" cm="1">
        <f t="array" ref="I298">VLOOKUP($A298,'movie-row'!$A$2:$Z$101,_xlfn.XMATCH(I$31,'movie-row'!$A$1:$Z$1),0)</f>
        <v>5</v>
      </c>
      <c r="J298" s="18" cm="1">
        <f t="array" ref="J298">VLOOKUP($A298,'movie-row'!$A$2:$Z$101,_xlfn.XMATCH(J$31,'movie-row'!$A$1:$Z$1),0)</f>
        <v>4</v>
      </c>
      <c r="K298" s="18" cm="1">
        <f t="array" ref="K298">VLOOKUP($A298,'movie-row'!$A$2:$Z$101,_xlfn.XMATCH(K$31,'movie-row'!$A$1:$Z$1),0)</f>
        <v>4.5</v>
      </c>
      <c r="L298" s="18" cm="1">
        <f t="array" ref="L298">VLOOKUP($A298,'movie-row'!$A$2:$Z$101,_xlfn.XMATCH(L$31,'movie-row'!$A$1:$Z$1),0)</f>
        <v>4.5</v>
      </c>
      <c r="M298" s="18" cm="1">
        <f t="array" ref="M298">VLOOKUP($A298,'movie-row'!$A$2:$Z$101,_xlfn.XMATCH(M$31,'movie-row'!$A$1:$Z$1),0)</f>
        <v>4.5</v>
      </c>
      <c r="N298" s="18" cm="1">
        <f t="array" ref="N298">VLOOKUP($A298,'movie-row'!$A$2:$Z$101,_xlfn.XMATCH(N$31,'movie-row'!$A$1:$Z$1),0)</f>
        <v>4.5</v>
      </c>
      <c r="O298" s="27" cm="1">
        <f t="array" ref="O298">VLOOKUP($A298,'movie-row'!$A$2:$Z$101,_xlfn.XMATCH(O$31,'movie-row'!$A$1:$Z$1),0)</f>
        <v>4</v>
      </c>
      <c r="P298" s="18" cm="1">
        <f t="array" ref="P298">VLOOKUP($A298,'movie-row'!$A$2:$Z$101,_xlfn.XMATCH(P$31,'movie-row'!$A$1:$Z$1),0)</f>
        <v>4.5</v>
      </c>
      <c r="Q298" s="18" cm="1">
        <f t="array" ref="Q298">VLOOKUP($A298,'movie-row'!$A$2:$Z$101,_xlfn.XMATCH(Q$31,'movie-row'!$A$1:$Z$1),0)</f>
        <v>3.5</v>
      </c>
      <c r="R298" s="18" cm="1">
        <f t="array" ref="R298">VLOOKUP($A298,'movie-row'!$A$2:$Z$101,_xlfn.XMATCH(R$31,'movie-row'!$A$1:$Z$1),0)</f>
        <v>5</v>
      </c>
      <c r="S298" s="18" cm="1">
        <f t="array" ref="S298">VLOOKUP($A298,'movie-row'!$A$2:$Z$101,_xlfn.XMATCH(S$31,'movie-row'!$A$1:$Z$1),0)</f>
        <v>5</v>
      </c>
      <c r="T298" s="18" cm="1">
        <f t="array" ref="T298">VLOOKUP($A298,'movie-row'!$A$2:$Z$101,_xlfn.XMATCH(T$31,'movie-row'!$A$1:$Z$1),0)</f>
        <v>5</v>
      </c>
      <c r="U298" s="18" cm="1">
        <f t="array" ref="U298">VLOOKUP($A298,'movie-row'!$A$2:$Z$101,_xlfn.XMATCH(U$31,'movie-row'!$A$1:$Z$1),0)</f>
        <v>4.5</v>
      </c>
      <c r="V298" s="18" cm="1">
        <f t="array" ref="V298">VLOOKUP($A298,'movie-row'!$A$2:$Z$101,_xlfn.XMATCH(V$31,'movie-row'!$A$1:$Z$1),0)</f>
        <v>5</v>
      </c>
      <c r="W298" s="18" cm="1">
        <f t="array" ref="W298">VLOOKUP($A298,'movie-row'!$A$2:$Z$101,_xlfn.XMATCH(W$31,'movie-row'!$A$1:$Z$1),0)</f>
        <v>3.5</v>
      </c>
      <c r="X298" s="18" cm="1">
        <f t="array" ref="X298">VLOOKUP($A298,'movie-row'!$A$2:$Z$101,_xlfn.XMATCH(X$31,'movie-row'!$A$1:$Z$1),0)</f>
        <v>5</v>
      </c>
      <c r="Y298" s="18" cm="1">
        <f t="array" ref="Y298">VLOOKUP($A298,'movie-row'!$A$2:$Z$101,_xlfn.XMATCH(Y$31,'movie-row'!$A$1:$Z$1),0)</f>
        <v>4.5</v>
      </c>
      <c r="Z298" s="18" cm="1">
        <f t="array" ref="Z298">VLOOKUP($A298,'movie-row'!$A$2:$Z$101,_xlfn.XMATCH(Z$31,'movie-row'!$A$1:$Z$1),0)</f>
        <v>5</v>
      </c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</row>
    <row r="299" spans="1:52">
      <c r="A299" s="1" t="str">
        <f t="shared" si="50"/>
        <v>603: The Matrix (1999)</v>
      </c>
      <c r="B299" s="18" cm="1">
        <f t="array" ref="B299">VLOOKUP($A299,'movie-row'!$A$2:$Z$101,_xlfn.XMATCH(B$32,'movie-row'!$A$1:$Z$1),0)</f>
        <v>4</v>
      </c>
      <c r="C299" s="18" cm="1">
        <f t="array" ref="C299">VLOOKUP($A299,'movie-row'!$A$2:$Z$101,_xlfn.XMATCH(C$32,'movie-row'!$A$1:$Z$1),0)</f>
        <v>5</v>
      </c>
      <c r="D299" s="18" cm="1">
        <f t="array" ref="D299">VLOOKUP($A299,'movie-row'!$A$2:$Z$101,_xlfn.XMATCH(D$32,'movie-row'!$A$1:$Z$1),0)</f>
        <v>3.5</v>
      </c>
      <c r="E299" s="18" cm="1">
        <f t="array" ref="E299">VLOOKUP($A299,'movie-row'!$A$2:$Z$101,_xlfn.XMATCH(E$32,'movie-row'!$A$1:$Z$1),0)</f>
        <v>4</v>
      </c>
      <c r="F299" s="27" cm="1">
        <f t="array" ref="F299">VLOOKUP($A299,'movie-row'!$A$2:$Z$101,_xlfn.XMATCH(F$32,'movie-row'!$A$1:$Z$1),0)</f>
        <v>5</v>
      </c>
      <c r="G299" s="18" cm="1">
        <f t="array" ref="G299">VLOOKUP($A299,'movie-row'!$A$2:$Z$101,_xlfn.XMATCH(G$32,'movie-row'!$A$1:$Z$1),0)</f>
        <v>5</v>
      </c>
      <c r="H299" s="18" cm="1">
        <f t="array" ref="H299">VLOOKUP($A299,'movie-row'!$A$2:$Z$101,_xlfn.XMATCH(H$32,'movie-row'!$A$1:$Z$1),0)</f>
        <v>5</v>
      </c>
      <c r="I299" s="18" cm="1">
        <f t="array" ref="I299">VLOOKUP($A299,'movie-row'!$A$2:$Z$101,_xlfn.XMATCH(I$32,'movie-row'!$A$1:$Z$1),0)</f>
        <v>4</v>
      </c>
      <c r="J299" s="18" cm="1">
        <f t="array" ref="J299">VLOOKUP($A299,'movie-row'!$A$2:$Z$101,_xlfn.XMATCH(J$32,'movie-row'!$A$1:$Z$1),0)</f>
        <v>5</v>
      </c>
      <c r="K299" s="18" cm="1">
        <f t="array" ref="K299">VLOOKUP($A299,'movie-row'!$A$2:$Z$101,_xlfn.XMATCH(K$32,'movie-row'!$A$1:$Z$1),0)</f>
        <v>0</v>
      </c>
      <c r="L299" s="18" cm="1">
        <f t="array" ref="L299">VLOOKUP($A299,'movie-row'!$A$2:$Z$101,_xlfn.XMATCH(L$32,'movie-row'!$A$1:$Z$1),0)</f>
        <v>5</v>
      </c>
      <c r="M299" s="18" cm="1">
        <f t="array" ref="M299">VLOOKUP($A299,'movie-row'!$A$2:$Z$101,_xlfn.XMATCH(M$32,'movie-row'!$A$1:$Z$1),0)</f>
        <v>3.5</v>
      </c>
      <c r="N299" s="18" cm="1">
        <f t="array" ref="N299">VLOOKUP($A299,'movie-row'!$A$2:$Z$101,_xlfn.XMATCH(N$32,'movie-row'!$A$1:$Z$1),0)</f>
        <v>4.5</v>
      </c>
      <c r="O299" s="27" cm="1">
        <f t="array" ref="O299">VLOOKUP($A299,'movie-row'!$A$2:$Z$101,_xlfn.XMATCH(O$32,'movie-row'!$A$1:$Z$1),0)</f>
        <v>4.5</v>
      </c>
      <c r="P299" s="18" cm="1">
        <f t="array" ref="P299">VLOOKUP($A299,'movie-row'!$A$2:$Z$101,_xlfn.XMATCH(P$32,'movie-row'!$A$1:$Z$1),0)</f>
        <v>4.5</v>
      </c>
      <c r="Q299" s="18" cm="1">
        <f t="array" ref="Q299">VLOOKUP($A299,'movie-row'!$A$2:$Z$101,_xlfn.XMATCH(Q$32,'movie-row'!$A$1:$Z$1),0)</f>
        <v>4.5</v>
      </c>
      <c r="R299" s="18" cm="1">
        <f t="array" ref="R299">VLOOKUP($A299,'movie-row'!$A$2:$Z$101,_xlfn.XMATCH(R$32,'movie-row'!$A$1:$Z$1),0)</f>
        <v>4</v>
      </c>
      <c r="S299" s="18" cm="1">
        <f t="array" ref="S299">VLOOKUP($A299,'movie-row'!$A$2:$Z$101,_xlfn.XMATCH(S$32,'movie-row'!$A$1:$Z$1),0)</f>
        <v>4.5</v>
      </c>
      <c r="T299" s="18" cm="1">
        <f t="array" ref="T299">VLOOKUP($A299,'movie-row'!$A$2:$Z$101,_xlfn.XMATCH(T$32,'movie-row'!$A$1:$Z$1),0)</f>
        <v>4.5</v>
      </c>
      <c r="U299" s="18" cm="1">
        <f t="array" ref="U299">VLOOKUP($A299,'movie-row'!$A$2:$Z$101,_xlfn.XMATCH(U$32,'movie-row'!$A$1:$Z$1),0)</f>
        <v>5</v>
      </c>
      <c r="V299" s="18" cm="1">
        <f t="array" ref="V299">VLOOKUP($A299,'movie-row'!$A$2:$Z$101,_xlfn.XMATCH(V$32,'movie-row'!$A$1:$Z$1),0)</f>
        <v>5</v>
      </c>
      <c r="W299" s="18" cm="1">
        <f t="array" ref="W299">VLOOKUP($A299,'movie-row'!$A$2:$Z$101,_xlfn.XMATCH(W$32,'movie-row'!$A$1:$Z$1),0)</f>
        <v>5</v>
      </c>
      <c r="X299" s="18" cm="1">
        <f t="array" ref="X299">VLOOKUP($A299,'movie-row'!$A$2:$Z$101,_xlfn.XMATCH(X$32,'movie-row'!$A$1:$Z$1),0)</f>
        <v>5</v>
      </c>
      <c r="Y299" s="18" cm="1">
        <f t="array" ref="Y299">VLOOKUP($A299,'movie-row'!$A$2:$Z$101,_xlfn.XMATCH(Y$32,'movie-row'!$A$1:$Z$1),0)</f>
        <v>5</v>
      </c>
      <c r="Z299" s="18" cm="1">
        <f t="array" ref="Z299">VLOOKUP($A299,'movie-row'!$A$2:$Z$101,_xlfn.XMATCH(Z$32,'movie-row'!$A$1:$Z$1),0)</f>
        <v>5</v>
      </c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</row>
    <row r="300" spans="1:52">
      <c r="A300" s="1" t="str">
        <f t="shared" si="50"/>
        <v>603: The Matrix (1999)</v>
      </c>
      <c r="B300" s="18" cm="1">
        <f t="array" ref="B300">VLOOKUP($A300,'movie-row'!$A$2:$Z$101,_xlfn.XMATCH(B$33,'movie-row'!$A$1:$Z$1),0)</f>
        <v>4.5</v>
      </c>
      <c r="C300" s="18" cm="1">
        <f t="array" ref="C300">VLOOKUP($A300,'movie-row'!$A$2:$Z$101,_xlfn.XMATCH(C$33,'movie-row'!$A$1:$Z$1),0)</f>
        <v>5</v>
      </c>
      <c r="D300" s="18" cm="1">
        <f t="array" ref="D300">VLOOKUP($A300,'movie-row'!$A$2:$Z$101,_xlfn.XMATCH(D$33,'movie-row'!$A$1:$Z$1),0)</f>
        <v>3.5</v>
      </c>
      <c r="E300" s="18" cm="1">
        <f t="array" ref="E300">VLOOKUP($A300,'movie-row'!$A$2:$Z$101,_xlfn.XMATCH(E$33,'movie-row'!$A$1:$Z$1),0)</f>
        <v>4.5</v>
      </c>
      <c r="F300" s="27" cm="1">
        <f t="array" ref="F300">VLOOKUP($A300,'movie-row'!$A$2:$Z$101,_xlfn.XMATCH(F$33,'movie-row'!$A$1:$Z$1),0)</f>
        <v>4</v>
      </c>
      <c r="G300" s="18" cm="1">
        <f t="array" ref="G300">VLOOKUP($A300,'movie-row'!$A$2:$Z$101,_xlfn.XMATCH(G$33,'movie-row'!$A$1:$Z$1),0)</f>
        <v>3.5</v>
      </c>
      <c r="H300" s="18" cm="1">
        <f t="array" ref="H300">VLOOKUP($A300,'movie-row'!$A$2:$Z$101,_xlfn.XMATCH(H$33,'movie-row'!$A$1:$Z$1),0)</f>
        <v>4.5</v>
      </c>
      <c r="I300" s="18" cm="1">
        <f t="array" ref="I300">VLOOKUP($A300,'movie-row'!$A$2:$Z$101,_xlfn.XMATCH(I$33,'movie-row'!$A$1:$Z$1),0)</f>
        <v>5</v>
      </c>
      <c r="J300" s="18" cm="1">
        <f t="array" ref="J300">VLOOKUP($A300,'movie-row'!$A$2:$Z$101,_xlfn.XMATCH(J$33,'movie-row'!$A$1:$Z$1),0)</f>
        <v>5</v>
      </c>
      <c r="K300" s="18" cm="1">
        <f t="array" ref="K300">VLOOKUP($A300,'movie-row'!$A$2:$Z$101,_xlfn.XMATCH(K$33,'movie-row'!$A$1:$Z$1),0)</f>
        <v>3.5</v>
      </c>
      <c r="L300" s="18" cm="1">
        <f t="array" ref="L300">VLOOKUP($A300,'movie-row'!$A$2:$Z$101,_xlfn.XMATCH(L$33,'movie-row'!$A$1:$Z$1),0)</f>
        <v>3.5</v>
      </c>
      <c r="M300" s="18" cm="1">
        <f t="array" ref="M300">VLOOKUP($A300,'movie-row'!$A$2:$Z$101,_xlfn.XMATCH(M$33,'movie-row'!$A$1:$Z$1),0)</f>
        <v>5</v>
      </c>
      <c r="N300" s="18" cm="1">
        <f t="array" ref="N300">VLOOKUP($A300,'movie-row'!$A$2:$Z$101,_xlfn.XMATCH(N$33,'movie-row'!$A$1:$Z$1),0)</f>
        <v>4.5</v>
      </c>
      <c r="O300" s="27" cm="1">
        <f t="array" ref="O300">VLOOKUP($A300,'movie-row'!$A$2:$Z$101,_xlfn.XMATCH(O$33,'movie-row'!$A$1:$Z$1),0)</f>
        <v>3.5</v>
      </c>
      <c r="P300" s="18" cm="1">
        <f t="array" ref="P300">VLOOKUP($A300,'movie-row'!$A$2:$Z$101,_xlfn.XMATCH(P$33,'movie-row'!$A$1:$Z$1),0)</f>
        <v>3</v>
      </c>
      <c r="Q300" s="18" cm="1">
        <f t="array" ref="Q300">VLOOKUP($A300,'movie-row'!$A$2:$Z$101,_xlfn.XMATCH(Q$33,'movie-row'!$A$1:$Z$1),0)</f>
        <v>5</v>
      </c>
      <c r="R300" s="18" cm="1">
        <f t="array" ref="R300">VLOOKUP($A300,'movie-row'!$A$2:$Z$101,_xlfn.XMATCH(R$33,'movie-row'!$A$1:$Z$1),0)</f>
        <v>4</v>
      </c>
      <c r="S300" s="18" cm="1">
        <f t="array" ref="S300">VLOOKUP($A300,'movie-row'!$A$2:$Z$101,_xlfn.XMATCH(S$33,'movie-row'!$A$1:$Z$1),0)</f>
        <v>4.5</v>
      </c>
      <c r="T300" s="18" cm="1">
        <f t="array" ref="T300">VLOOKUP($A300,'movie-row'!$A$2:$Z$101,_xlfn.XMATCH(T$33,'movie-row'!$A$1:$Z$1),0)</f>
        <v>4.5</v>
      </c>
      <c r="U300" s="18" cm="1">
        <f t="array" ref="U300">VLOOKUP($A300,'movie-row'!$A$2:$Z$101,_xlfn.XMATCH(U$33,'movie-row'!$A$1:$Z$1),0)</f>
        <v>5</v>
      </c>
      <c r="V300" s="18" cm="1">
        <f t="array" ref="V300">VLOOKUP($A300,'movie-row'!$A$2:$Z$101,_xlfn.XMATCH(V$33,'movie-row'!$A$1:$Z$1),0)</f>
        <v>4.5</v>
      </c>
      <c r="W300" s="18" cm="1">
        <f t="array" ref="W300">VLOOKUP($A300,'movie-row'!$A$2:$Z$101,_xlfn.XMATCH(W$33,'movie-row'!$A$1:$Z$1),0)</f>
        <v>5</v>
      </c>
      <c r="X300" s="18" cm="1">
        <f t="array" ref="X300">VLOOKUP($A300,'movie-row'!$A$2:$Z$101,_xlfn.XMATCH(X$33,'movie-row'!$A$1:$Z$1),0)</f>
        <v>4</v>
      </c>
      <c r="Y300" s="18" cm="1">
        <f t="array" ref="Y300">VLOOKUP($A300,'movie-row'!$A$2:$Z$101,_xlfn.XMATCH(Y$33,'movie-row'!$A$1:$Z$1),0)</f>
        <v>3.5</v>
      </c>
      <c r="Z300" s="18" cm="1">
        <f t="array" ref="Z300">VLOOKUP($A300,'movie-row'!$A$2:$Z$101,_xlfn.XMATCH(Z$33,'movie-row'!$A$1:$Z$1),0)</f>
        <v>4</v>
      </c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</row>
    <row r="301" spans="1:52">
      <c r="A301" s="21" t="s">
        <v>51</v>
      </c>
      <c r="B301" s="18" cm="1">
        <f t="array" ref="B301">VLOOKUP($A301,'movie-row'!$A$2:$Z$101,_xlfn.XMATCH(B$29,'movie-row'!$A$1:$Z$1),0)</f>
        <v>3</v>
      </c>
      <c r="C301" s="18" cm="1">
        <f t="array" ref="C301">VLOOKUP($A301,'movie-row'!$A$2:$Z$101,_xlfn.XMATCH(C$29,'movie-row'!$A$1:$Z$1),0)</f>
        <v>3.5</v>
      </c>
      <c r="D301" s="18" cm="1">
        <f t="array" ref="D301">VLOOKUP($A301,'movie-row'!$A$2:$Z$101,_xlfn.XMATCH(D$29,'movie-row'!$A$1:$Z$1),0)</f>
        <v>1.5</v>
      </c>
      <c r="E301" s="18" cm="1">
        <f t="array" ref="E301">VLOOKUP($A301,'movie-row'!$A$2:$Z$101,_xlfn.XMATCH(E$29,'movie-row'!$A$1:$Z$1),0)</f>
        <v>4</v>
      </c>
      <c r="F301" s="27" cm="1">
        <f t="array" ref="F301">VLOOKUP($A301,'movie-row'!$A$2:$Z$101,_xlfn.XMATCH(F$29,'movie-row'!$A$1:$Z$1),0)</f>
        <v>2</v>
      </c>
      <c r="G301" s="18" cm="1">
        <f t="array" ref="G301">VLOOKUP($A301,'movie-row'!$A$2:$Z$101,_xlfn.XMATCH(G$29,'movie-row'!$A$1:$Z$1),0)</f>
        <v>3.5</v>
      </c>
      <c r="H301" s="18" cm="1">
        <f t="array" ref="H301">VLOOKUP($A301,'movie-row'!$A$2:$Z$101,_xlfn.XMATCH(H$29,'movie-row'!$A$1:$Z$1),0)</f>
        <v>5</v>
      </c>
      <c r="I301" s="18" cm="1">
        <f t="array" ref="I301">VLOOKUP($A301,'movie-row'!$A$2:$Z$101,_xlfn.XMATCH(I$29,'movie-row'!$A$1:$Z$1),0)</f>
        <v>4</v>
      </c>
      <c r="J301" s="18" cm="1">
        <f t="array" ref="J301">VLOOKUP($A301,'movie-row'!$A$2:$Z$101,_xlfn.XMATCH(J$29,'movie-row'!$A$1:$Z$1),0)</f>
        <v>4</v>
      </c>
      <c r="K301" s="18" cm="1">
        <f t="array" ref="K301">VLOOKUP($A301,'movie-row'!$A$2:$Z$101,_xlfn.XMATCH(K$29,'movie-row'!$A$1:$Z$1),0)</f>
        <v>3</v>
      </c>
      <c r="L301" s="18" cm="1">
        <f t="array" ref="L301">VLOOKUP($A301,'movie-row'!$A$2:$Z$101,_xlfn.XMATCH(L$29,'movie-row'!$A$1:$Z$1),0)</f>
        <v>5</v>
      </c>
      <c r="M301" s="18" cm="1">
        <f t="array" ref="M301">VLOOKUP($A301,'movie-row'!$A$2:$Z$101,_xlfn.XMATCH(M$29,'movie-row'!$A$1:$Z$1),0)</f>
        <v>3</v>
      </c>
      <c r="N301" s="18" cm="1">
        <f t="array" ref="N301">VLOOKUP($A301,'movie-row'!$A$2:$Z$101,_xlfn.XMATCH(N$29,'movie-row'!$A$1:$Z$1),0)</f>
        <v>2.5</v>
      </c>
      <c r="O301" s="27" cm="1">
        <f t="array" ref="O301">VLOOKUP($A301,'movie-row'!$A$2:$Z$101,_xlfn.XMATCH(O$29,'movie-row'!$A$1:$Z$1),0)</f>
        <v>4</v>
      </c>
      <c r="P301" s="18" cm="1">
        <f t="array" ref="P301">VLOOKUP($A301,'movie-row'!$A$2:$Z$101,_xlfn.XMATCH(P$29,'movie-row'!$A$1:$Z$1),0)</f>
        <v>4</v>
      </c>
      <c r="Q301" s="18" cm="1">
        <f t="array" ref="Q301">VLOOKUP($A301,'movie-row'!$A$2:$Z$101,_xlfn.XMATCH(Q$29,'movie-row'!$A$1:$Z$1),0)</f>
        <v>3</v>
      </c>
      <c r="R301" s="18" cm="1">
        <f t="array" ref="R301">VLOOKUP($A301,'movie-row'!$A$2:$Z$101,_xlfn.XMATCH(R$29,'movie-row'!$A$1:$Z$1),0)</f>
        <v>4</v>
      </c>
      <c r="S301" s="18" cm="1">
        <f t="array" ref="S301">VLOOKUP($A301,'movie-row'!$A$2:$Z$101,_xlfn.XMATCH(S$29,'movie-row'!$A$1:$Z$1),0)</f>
        <v>2.5</v>
      </c>
      <c r="T301" s="18" cm="1">
        <f t="array" ref="T301">VLOOKUP($A301,'movie-row'!$A$2:$Z$101,_xlfn.XMATCH(T$29,'movie-row'!$A$1:$Z$1),0)</f>
        <v>4</v>
      </c>
      <c r="U301" s="18" cm="1">
        <f t="array" ref="U301">VLOOKUP($A301,'movie-row'!$A$2:$Z$101,_xlfn.XMATCH(U$29,'movie-row'!$A$1:$Z$1),0)</f>
        <v>1.5</v>
      </c>
      <c r="V301" s="18" cm="1">
        <f t="array" ref="V301">VLOOKUP($A301,'movie-row'!$A$2:$Z$101,_xlfn.XMATCH(V$29,'movie-row'!$A$1:$Z$1),0)</f>
        <v>3</v>
      </c>
      <c r="W301" s="18" cm="1">
        <f t="array" ref="W301">VLOOKUP($A301,'movie-row'!$A$2:$Z$101,_xlfn.XMATCH(W$29,'movie-row'!$A$1:$Z$1),0)</f>
        <v>4</v>
      </c>
      <c r="X301" s="18" cm="1">
        <f t="array" ref="X301">VLOOKUP($A301,'movie-row'!$A$2:$Z$101,_xlfn.XMATCH(X$29,'movie-row'!$A$1:$Z$1),0)</f>
        <v>3.5</v>
      </c>
      <c r="Y301" s="18" cm="1">
        <f t="array" ref="Y301">VLOOKUP($A301,'movie-row'!$A$2:$Z$101,_xlfn.XMATCH(Y$29,'movie-row'!$A$1:$Z$1),0)</f>
        <v>4.5</v>
      </c>
      <c r="Z301" s="18" cm="1">
        <f t="array" ref="Z301">VLOOKUP($A301,'movie-row'!$A$2:$Z$101,_xlfn.XMATCH(Z$29,'movie-row'!$A$1:$Z$1),0)</f>
        <v>4</v>
      </c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</row>
    <row r="302" spans="1:52">
      <c r="A302" s="1" t="str">
        <f t="shared" ref="A302:A305" si="51">A301</f>
        <v>604: The Matrix Reloaded (2003)</v>
      </c>
      <c r="B302" s="18" cm="1">
        <f t="array" ref="B302">VLOOKUP($A302,'movie-row'!$A$2:$Z$101,_xlfn.XMATCH(B$30,'movie-row'!$A$1:$Z$1),0)</f>
        <v>5</v>
      </c>
      <c r="C302" s="18" cm="1">
        <f t="array" ref="C302">VLOOKUP($A302,'movie-row'!$A$2:$Z$101,_xlfn.XMATCH(C$30,'movie-row'!$A$1:$Z$1),0)</f>
        <v>4</v>
      </c>
      <c r="D302" s="18" cm="1">
        <f t="array" ref="D302">VLOOKUP($A302,'movie-row'!$A$2:$Z$101,_xlfn.XMATCH(D$30,'movie-row'!$A$1:$Z$1),0)</f>
        <v>3</v>
      </c>
      <c r="E302" s="18" cm="1">
        <f t="array" ref="E302">VLOOKUP($A302,'movie-row'!$A$2:$Z$101,_xlfn.XMATCH(E$30,'movie-row'!$A$1:$Z$1),0)</f>
        <v>4</v>
      </c>
      <c r="F302" s="27" cm="1">
        <f t="array" ref="F302">VLOOKUP($A302,'movie-row'!$A$2:$Z$101,_xlfn.XMATCH(F$30,'movie-row'!$A$1:$Z$1),0)</f>
        <v>1.5</v>
      </c>
      <c r="G302" s="18" cm="1">
        <f t="array" ref="G302">VLOOKUP($A302,'movie-row'!$A$2:$Z$101,_xlfn.XMATCH(G$30,'movie-row'!$A$1:$Z$1),0)</f>
        <v>4</v>
      </c>
      <c r="H302" s="18" cm="1">
        <f t="array" ref="H302">VLOOKUP($A302,'movie-row'!$A$2:$Z$101,_xlfn.XMATCH(H$30,'movie-row'!$A$1:$Z$1),0)</f>
        <v>2.5</v>
      </c>
      <c r="I302" s="18" cm="1">
        <f t="array" ref="I302">VLOOKUP($A302,'movie-row'!$A$2:$Z$101,_xlfn.XMATCH(I$30,'movie-row'!$A$1:$Z$1),0)</f>
        <v>4</v>
      </c>
      <c r="J302" s="18" cm="1">
        <f t="array" ref="J302">VLOOKUP($A302,'movie-row'!$A$2:$Z$101,_xlfn.XMATCH(J$30,'movie-row'!$A$1:$Z$1),0)</f>
        <v>3.5</v>
      </c>
      <c r="K302" s="18" cm="1">
        <f t="array" ref="K302">VLOOKUP($A302,'movie-row'!$A$2:$Z$101,_xlfn.XMATCH(K$30,'movie-row'!$A$1:$Z$1),0)</f>
        <v>3</v>
      </c>
      <c r="L302" s="18" cm="1">
        <f t="array" ref="L302">VLOOKUP($A302,'movie-row'!$A$2:$Z$101,_xlfn.XMATCH(L$30,'movie-row'!$A$1:$Z$1),0)</f>
        <v>5</v>
      </c>
      <c r="M302" s="18" cm="1">
        <f t="array" ref="M302">VLOOKUP($A302,'movie-row'!$A$2:$Z$101,_xlfn.XMATCH(M$30,'movie-row'!$A$1:$Z$1),0)</f>
        <v>1.5</v>
      </c>
      <c r="N302" s="18" cm="1">
        <f t="array" ref="N302">VLOOKUP($A302,'movie-row'!$A$2:$Z$101,_xlfn.XMATCH(N$30,'movie-row'!$A$1:$Z$1),0)</f>
        <v>2.5</v>
      </c>
      <c r="O302" s="27" cm="1">
        <f t="array" ref="O302">VLOOKUP($A302,'movie-row'!$A$2:$Z$101,_xlfn.XMATCH(O$30,'movie-row'!$A$1:$Z$1),0)</f>
        <v>4</v>
      </c>
      <c r="P302" s="18" cm="1">
        <f t="array" ref="P302">VLOOKUP($A302,'movie-row'!$A$2:$Z$101,_xlfn.XMATCH(P$30,'movie-row'!$A$1:$Z$1),0)</f>
        <v>4.5</v>
      </c>
      <c r="Q302" s="18" cm="1">
        <f t="array" ref="Q302">VLOOKUP($A302,'movie-row'!$A$2:$Z$101,_xlfn.XMATCH(Q$30,'movie-row'!$A$1:$Z$1),0)</f>
        <v>4</v>
      </c>
      <c r="R302" s="18" cm="1">
        <f t="array" ref="R302">VLOOKUP($A302,'movie-row'!$A$2:$Z$101,_xlfn.XMATCH(R$30,'movie-row'!$A$1:$Z$1),0)</f>
        <v>4.5</v>
      </c>
      <c r="S302" s="18" cm="1">
        <f t="array" ref="S302">VLOOKUP($A302,'movie-row'!$A$2:$Z$101,_xlfn.XMATCH(S$30,'movie-row'!$A$1:$Z$1),0)</f>
        <v>4</v>
      </c>
      <c r="T302" s="18" cm="1">
        <f t="array" ref="T302">VLOOKUP($A302,'movie-row'!$A$2:$Z$101,_xlfn.XMATCH(T$30,'movie-row'!$A$1:$Z$1),0)</f>
        <v>3.5</v>
      </c>
      <c r="U302" s="18" cm="1">
        <f t="array" ref="U302">VLOOKUP($A302,'movie-row'!$A$2:$Z$101,_xlfn.XMATCH(U$30,'movie-row'!$A$1:$Z$1),0)</f>
        <v>2.5</v>
      </c>
      <c r="V302" s="18" cm="1">
        <f t="array" ref="V302">VLOOKUP($A302,'movie-row'!$A$2:$Z$101,_xlfn.XMATCH(V$30,'movie-row'!$A$1:$Z$1),0)</f>
        <v>3.5</v>
      </c>
      <c r="W302" s="18" cm="1">
        <f t="array" ref="W302">VLOOKUP($A302,'movie-row'!$A$2:$Z$101,_xlfn.XMATCH(W$30,'movie-row'!$A$1:$Z$1),0)</f>
        <v>0</v>
      </c>
      <c r="X302" s="18" cm="1">
        <f t="array" ref="X302">VLOOKUP($A302,'movie-row'!$A$2:$Z$101,_xlfn.XMATCH(X$30,'movie-row'!$A$1:$Z$1),0)</f>
        <v>1.5</v>
      </c>
      <c r="Y302" s="18" cm="1">
        <f t="array" ref="Y302">VLOOKUP($A302,'movie-row'!$A$2:$Z$101,_xlfn.XMATCH(Y$30,'movie-row'!$A$1:$Z$1),0)</f>
        <v>4</v>
      </c>
      <c r="Z302" s="18" cm="1">
        <f t="array" ref="Z302">VLOOKUP($A302,'movie-row'!$A$2:$Z$101,_xlfn.XMATCH(Z$30,'movie-row'!$A$1:$Z$1),0)</f>
        <v>4</v>
      </c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</row>
    <row r="303" spans="1:52">
      <c r="A303" s="1" t="str">
        <f t="shared" si="51"/>
        <v>604: The Matrix Reloaded (2003)</v>
      </c>
      <c r="B303" s="18" cm="1">
        <f t="array" ref="B303">VLOOKUP($A303,'movie-row'!$A$2:$Z$101,_xlfn.XMATCH(B$31,'movie-row'!$A$1:$Z$1),0)</f>
        <v>3</v>
      </c>
      <c r="C303" s="18" cm="1">
        <f t="array" ref="C303">VLOOKUP($A303,'movie-row'!$A$2:$Z$101,_xlfn.XMATCH(C$31,'movie-row'!$A$1:$Z$1),0)</f>
        <v>2</v>
      </c>
      <c r="D303" s="18" cm="1">
        <f t="array" ref="D303">VLOOKUP($A303,'movie-row'!$A$2:$Z$101,_xlfn.XMATCH(D$31,'movie-row'!$A$1:$Z$1),0)</f>
        <v>2.5</v>
      </c>
      <c r="E303" s="18" cm="1">
        <f t="array" ref="E303">VLOOKUP($A303,'movie-row'!$A$2:$Z$101,_xlfn.XMATCH(E$31,'movie-row'!$A$1:$Z$1),0)</f>
        <v>5</v>
      </c>
      <c r="F303" s="27" cm="1">
        <f t="array" ref="F303">VLOOKUP($A303,'movie-row'!$A$2:$Z$101,_xlfn.XMATCH(F$31,'movie-row'!$A$1:$Z$1),0)</f>
        <v>2.5</v>
      </c>
      <c r="G303" s="18" cm="1">
        <f t="array" ref="G303">VLOOKUP($A303,'movie-row'!$A$2:$Z$101,_xlfn.XMATCH(G$31,'movie-row'!$A$1:$Z$1),0)</f>
        <v>4.5</v>
      </c>
      <c r="H303" s="18" cm="1">
        <f t="array" ref="H303">VLOOKUP($A303,'movie-row'!$A$2:$Z$101,_xlfn.XMATCH(H$31,'movie-row'!$A$1:$Z$1),0)</f>
        <v>3</v>
      </c>
      <c r="I303" s="18" cm="1">
        <f t="array" ref="I303">VLOOKUP($A303,'movie-row'!$A$2:$Z$101,_xlfn.XMATCH(I$31,'movie-row'!$A$1:$Z$1),0)</f>
        <v>2.5</v>
      </c>
      <c r="J303" s="18" cm="1">
        <f t="array" ref="J303">VLOOKUP($A303,'movie-row'!$A$2:$Z$101,_xlfn.XMATCH(J$31,'movie-row'!$A$1:$Z$1),0)</f>
        <v>2.5</v>
      </c>
      <c r="K303" s="18" cm="1">
        <f t="array" ref="K303">VLOOKUP($A303,'movie-row'!$A$2:$Z$101,_xlfn.XMATCH(K$31,'movie-row'!$A$1:$Z$1),0)</f>
        <v>3.5</v>
      </c>
      <c r="L303" s="18" cm="1">
        <f t="array" ref="L303">VLOOKUP($A303,'movie-row'!$A$2:$Z$101,_xlfn.XMATCH(L$31,'movie-row'!$A$1:$Z$1),0)</f>
        <v>3.5</v>
      </c>
      <c r="M303" s="18" cm="1">
        <f t="array" ref="M303">VLOOKUP($A303,'movie-row'!$A$2:$Z$101,_xlfn.XMATCH(M$31,'movie-row'!$A$1:$Z$1),0)</f>
        <v>4</v>
      </c>
      <c r="N303" s="18" cm="1">
        <f t="array" ref="N303">VLOOKUP($A303,'movie-row'!$A$2:$Z$101,_xlfn.XMATCH(N$31,'movie-row'!$A$1:$Z$1),0)</f>
        <v>3.5</v>
      </c>
      <c r="O303" s="27" cm="1">
        <f t="array" ref="O303">VLOOKUP($A303,'movie-row'!$A$2:$Z$101,_xlfn.XMATCH(O$31,'movie-row'!$A$1:$Z$1),0)</f>
        <v>2.5</v>
      </c>
      <c r="P303" s="18" cm="1">
        <f t="array" ref="P303">VLOOKUP($A303,'movie-row'!$A$2:$Z$101,_xlfn.XMATCH(P$31,'movie-row'!$A$1:$Z$1),0)</f>
        <v>3.5</v>
      </c>
      <c r="Q303" s="18" cm="1">
        <f t="array" ref="Q303">VLOOKUP($A303,'movie-row'!$A$2:$Z$101,_xlfn.XMATCH(Q$31,'movie-row'!$A$1:$Z$1),0)</f>
        <v>4</v>
      </c>
      <c r="R303" s="18" cm="1">
        <f t="array" ref="R303">VLOOKUP($A303,'movie-row'!$A$2:$Z$101,_xlfn.XMATCH(R$31,'movie-row'!$A$1:$Z$1),0)</f>
        <v>4</v>
      </c>
      <c r="S303" s="18" cm="1">
        <f t="array" ref="S303">VLOOKUP($A303,'movie-row'!$A$2:$Z$101,_xlfn.XMATCH(S$31,'movie-row'!$A$1:$Z$1),0)</f>
        <v>4</v>
      </c>
      <c r="T303" s="18" cm="1">
        <f t="array" ref="T303">VLOOKUP($A303,'movie-row'!$A$2:$Z$101,_xlfn.XMATCH(T$31,'movie-row'!$A$1:$Z$1),0)</f>
        <v>4</v>
      </c>
      <c r="U303" s="18" cm="1">
        <f t="array" ref="U303">VLOOKUP($A303,'movie-row'!$A$2:$Z$101,_xlfn.XMATCH(U$31,'movie-row'!$A$1:$Z$1),0)</f>
        <v>3</v>
      </c>
      <c r="V303" s="18" cm="1">
        <f t="array" ref="V303">VLOOKUP($A303,'movie-row'!$A$2:$Z$101,_xlfn.XMATCH(V$31,'movie-row'!$A$1:$Z$1),0)</f>
        <v>5</v>
      </c>
      <c r="W303" s="18" cm="1">
        <f t="array" ref="W303">VLOOKUP($A303,'movie-row'!$A$2:$Z$101,_xlfn.XMATCH(W$31,'movie-row'!$A$1:$Z$1),0)</f>
        <v>3</v>
      </c>
      <c r="X303" s="18" cm="1">
        <f t="array" ref="X303">VLOOKUP($A303,'movie-row'!$A$2:$Z$101,_xlfn.XMATCH(X$31,'movie-row'!$A$1:$Z$1),0)</f>
        <v>5</v>
      </c>
      <c r="Y303" s="18" cm="1">
        <f t="array" ref="Y303">VLOOKUP($A303,'movie-row'!$A$2:$Z$101,_xlfn.XMATCH(Y$31,'movie-row'!$A$1:$Z$1),0)</f>
        <v>2.5</v>
      </c>
      <c r="Z303" s="18" cm="1">
        <f t="array" ref="Z303">VLOOKUP($A303,'movie-row'!$A$2:$Z$101,_xlfn.XMATCH(Z$31,'movie-row'!$A$1:$Z$1),0)</f>
        <v>2.5</v>
      </c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</row>
    <row r="304" spans="1:52">
      <c r="A304" s="1" t="str">
        <f t="shared" si="51"/>
        <v>604: The Matrix Reloaded (2003)</v>
      </c>
      <c r="B304" s="18" cm="1">
        <f t="array" ref="B304">VLOOKUP($A304,'movie-row'!$A$2:$Z$101,_xlfn.XMATCH(B$32,'movie-row'!$A$1:$Z$1),0)</f>
        <v>2.5</v>
      </c>
      <c r="C304" s="18" cm="1">
        <f t="array" ref="C304">VLOOKUP($A304,'movie-row'!$A$2:$Z$101,_xlfn.XMATCH(C$32,'movie-row'!$A$1:$Z$1),0)</f>
        <v>5</v>
      </c>
      <c r="D304" s="18" cm="1">
        <f t="array" ref="D304">VLOOKUP($A304,'movie-row'!$A$2:$Z$101,_xlfn.XMATCH(D$32,'movie-row'!$A$1:$Z$1),0)</f>
        <v>4</v>
      </c>
      <c r="E304" s="18" cm="1">
        <f t="array" ref="E304">VLOOKUP($A304,'movie-row'!$A$2:$Z$101,_xlfn.XMATCH(E$32,'movie-row'!$A$1:$Z$1),0)</f>
        <v>4</v>
      </c>
      <c r="F304" s="27" cm="1">
        <f t="array" ref="F304">VLOOKUP($A304,'movie-row'!$A$2:$Z$101,_xlfn.XMATCH(F$32,'movie-row'!$A$1:$Z$1),0)</f>
        <v>5</v>
      </c>
      <c r="G304" s="18" cm="1">
        <f t="array" ref="G304">VLOOKUP($A304,'movie-row'!$A$2:$Z$101,_xlfn.XMATCH(G$32,'movie-row'!$A$1:$Z$1),0)</f>
        <v>3</v>
      </c>
      <c r="H304" s="18" cm="1">
        <f t="array" ref="H304">VLOOKUP($A304,'movie-row'!$A$2:$Z$101,_xlfn.XMATCH(H$32,'movie-row'!$A$1:$Z$1),0)</f>
        <v>5</v>
      </c>
      <c r="I304" s="18" cm="1">
        <f t="array" ref="I304">VLOOKUP($A304,'movie-row'!$A$2:$Z$101,_xlfn.XMATCH(I$32,'movie-row'!$A$1:$Z$1),0)</f>
        <v>3.5</v>
      </c>
      <c r="J304" s="18" cm="1">
        <f t="array" ref="J304">VLOOKUP($A304,'movie-row'!$A$2:$Z$101,_xlfn.XMATCH(J$32,'movie-row'!$A$1:$Z$1),0)</f>
        <v>4.5</v>
      </c>
      <c r="K304" s="18" cm="1">
        <f t="array" ref="K304">VLOOKUP($A304,'movie-row'!$A$2:$Z$101,_xlfn.XMATCH(K$32,'movie-row'!$A$1:$Z$1),0)</f>
        <v>0</v>
      </c>
      <c r="L304" s="18" cm="1">
        <f t="array" ref="L304">VLOOKUP($A304,'movie-row'!$A$2:$Z$101,_xlfn.XMATCH(L$32,'movie-row'!$A$1:$Z$1),0)</f>
        <v>4</v>
      </c>
      <c r="M304" s="18" cm="1">
        <f t="array" ref="M304">VLOOKUP($A304,'movie-row'!$A$2:$Z$101,_xlfn.XMATCH(M$32,'movie-row'!$A$1:$Z$1),0)</f>
        <v>3</v>
      </c>
      <c r="N304" s="18" cm="1">
        <f t="array" ref="N304">VLOOKUP($A304,'movie-row'!$A$2:$Z$101,_xlfn.XMATCH(N$32,'movie-row'!$A$1:$Z$1),0)</f>
        <v>4</v>
      </c>
      <c r="O304" s="27" cm="1">
        <f t="array" ref="O304">VLOOKUP($A304,'movie-row'!$A$2:$Z$101,_xlfn.XMATCH(O$32,'movie-row'!$A$1:$Z$1),0)</f>
        <v>3</v>
      </c>
      <c r="P304" s="18" cm="1">
        <f t="array" ref="P304">VLOOKUP($A304,'movie-row'!$A$2:$Z$101,_xlfn.XMATCH(P$32,'movie-row'!$A$1:$Z$1),0)</f>
        <v>2.5</v>
      </c>
      <c r="Q304" s="18" cm="1">
        <f t="array" ref="Q304">VLOOKUP($A304,'movie-row'!$A$2:$Z$101,_xlfn.XMATCH(Q$32,'movie-row'!$A$1:$Z$1),0)</f>
        <v>1.5</v>
      </c>
      <c r="R304" s="18" cm="1">
        <f t="array" ref="R304">VLOOKUP($A304,'movie-row'!$A$2:$Z$101,_xlfn.XMATCH(R$32,'movie-row'!$A$1:$Z$1),0)</f>
        <v>2.5</v>
      </c>
      <c r="S304" s="18" cm="1">
        <f t="array" ref="S304">VLOOKUP($A304,'movie-row'!$A$2:$Z$101,_xlfn.XMATCH(S$32,'movie-row'!$A$1:$Z$1),0)</f>
        <v>3.5</v>
      </c>
      <c r="T304" s="18" cm="1">
        <f t="array" ref="T304">VLOOKUP($A304,'movie-row'!$A$2:$Z$101,_xlfn.XMATCH(T$32,'movie-row'!$A$1:$Z$1),0)</f>
        <v>1.5</v>
      </c>
      <c r="U304" s="18" cm="1">
        <f t="array" ref="U304">VLOOKUP($A304,'movie-row'!$A$2:$Z$101,_xlfn.XMATCH(U$32,'movie-row'!$A$1:$Z$1),0)</f>
        <v>4</v>
      </c>
      <c r="V304" s="18" cm="1">
        <f t="array" ref="V304">VLOOKUP($A304,'movie-row'!$A$2:$Z$101,_xlfn.XMATCH(V$32,'movie-row'!$A$1:$Z$1),0)</f>
        <v>5</v>
      </c>
      <c r="W304" s="18" cm="1">
        <f t="array" ref="W304">VLOOKUP($A304,'movie-row'!$A$2:$Z$101,_xlfn.XMATCH(W$32,'movie-row'!$A$1:$Z$1),0)</f>
        <v>5</v>
      </c>
      <c r="X304" s="18" cm="1">
        <f t="array" ref="X304">VLOOKUP($A304,'movie-row'!$A$2:$Z$101,_xlfn.XMATCH(X$32,'movie-row'!$A$1:$Z$1),0)</f>
        <v>3</v>
      </c>
      <c r="Y304" s="18" cm="1">
        <f t="array" ref="Y304">VLOOKUP($A304,'movie-row'!$A$2:$Z$101,_xlfn.XMATCH(Y$32,'movie-row'!$A$1:$Z$1),0)</f>
        <v>2.5</v>
      </c>
      <c r="Z304" s="18" cm="1">
        <f t="array" ref="Z304">VLOOKUP($A304,'movie-row'!$A$2:$Z$101,_xlfn.XMATCH(Z$32,'movie-row'!$A$1:$Z$1),0)</f>
        <v>3</v>
      </c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</row>
    <row r="305" spans="1:52">
      <c r="A305" s="1" t="str">
        <f t="shared" si="51"/>
        <v>604: The Matrix Reloaded (2003)</v>
      </c>
      <c r="B305" s="18" cm="1">
        <f t="array" ref="B305">VLOOKUP($A305,'movie-row'!$A$2:$Z$101,_xlfn.XMATCH(B$33,'movie-row'!$A$1:$Z$1),0)</f>
        <v>3.5</v>
      </c>
      <c r="C305" s="18" cm="1">
        <f t="array" ref="C305">VLOOKUP($A305,'movie-row'!$A$2:$Z$101,_xlfn.XMATCH(C$33,'movie-row'!$A$1:$Z$1),0)</f>
        <v>4</v>
      </c>
      <c r="D305" s="18" cm="1">
        <f t="array" ref="D305">VLOOKUP($A305,'movie-row'!$A$2:$Z$101,_xlfn.XMATCH(D$33,'movie-row'!$A$1:$Z$1),0)</f>
        <v>4</v>
      </c>
      <c r="E305" s="18" cm="1">
        <f t="array" ref="E305">VLOOKUP($A305,'movie-row'!$A$2:$Z$101,_xlfn.XMATCH(E$33,'movie-row'!$A$1:$Z$1),0)</f>
        <v>3</v>
      </c>
      <c r="F305" s="27" cm="1">
        <f t="array" ref="F305">VLOOKUP($A305,'movie-row'!$A$2:$Z$101,_xlfn.XMATCH(F$33,'movie-row'!$A$1:$Z$1),0)</f>
        <v>3.5</v>
      </c>
      <c r="G305" s="18" cm="1">
        <f t="array" ref="G305">VLOOKUP($A305,'movie-row'!$A$2:$Z$101,_xlfn.XMATCH(G$33,'movie-row'!$A$1:$Z$1),0)</f>
        <v>4</v>
      </c>
      <c r="H305" s="18" cm="1">
        <f t="array" ref="H305">VLOOKUP($A305,'movie-row'!$A$2:$Z$101,_xlfn.XMATCH(H$33,'movie-row'!$A$1:$Z$1),0)</f>
        <v>1.5</v>
      </c>
      <c r="I305" s="18" cm="1">
        <f t="array" ref="I305">VLOOKUP($A305,'movie-row'!$A$2:$Z$101,_xlfn.XMATCH(I$33,'movie-row'!$A$1:$Z$1),0)</f>
        <v>5</v>
      </c>
      <c r="J305" s="18" cm="1">
        <f t="array" ref="J305">VLOOKUP($A305,'movie-row'!$A$2:$Z$101,_xlfn.XMATCH(J$33,'movie-row'!$A$1:$Z$1),0)</f>
        <v>4</v>
      </c>
      <c r="K305" s="18" cm="1">
        <f t="array" ref="K305">VLOOKUP($A305,'movie-row'!$A$2:$Z$101,_xlfn.XMATCH(K$33,'movie-row'!$A$1:$Z$1),0)</f>
        <v>4</v>
      </c>
      <c r="L305" s="18" cm="1">
        <f t="array" ref="L305">VLOOKUP($A305,'movie-row'!$A$2:$Z$101,_xlfn.XMATCH(L$33,'movie-row'!$A$1:$Z$1),0)</f>
        <v>4</v>
      </c>
      <c r="M305" s="18" cm="1">
        <f t="array" ref="M305">VLOOKUP($A305,'movie-row'!$A$2:$Z$101,_xlfn.XMATCH(M$33,'movie-row'!$A$1:$Z$1),0)</f>
        <v>5</v>
      </c>
      <c r="N305" s="18" cm="1">
        <f t="array" ref="N305">VLOOKUP($A305,'movie-row'!$A$2:$Z$101,_xlfn.XMATCH(N$33,'movie-row'!$A$1:$Z$1),0)</f>
        <v>1.5</v>
      </c>
      <c r="O305" s="27" cm="1">
        <f t="array" ref="O305">VLOOKUP($A305,'movie-row'!$A$2:$Z$101,_xlfn.XMATCH(O$33,'movie-row'!$A$1:$Z$1),0)</f>
        <v>4</v>
      </c>
      <c r="P305" s="18" cm="1">
        <f t="array" ref="P305">VLOOKUP($A305,'movie-row'!$A$2:$Z$101,_xlfn.XMATCH(P$33,'movie-row'!$A$1:$Z$1),0)</f>
        <v>3</v>
      </c>
      <c r="Q305" s="18" cm="1">
        <f t="array" ref="Q305">VLOOKUP($A305,'movie-row'!$A$2:$Z$101,_xlfn.XMATCH(Q$33,'movie-row'!$A$1:$Z$1),0)</f>
        <v>4.5</v>
      </c>
      <c r="R305" s="18" cm="1">
        <f t="array" ref="R305">VLOOKUP($A305,'movie-row'!$A$2:$Z$101,_xlfn.XMATCH(R$33,'movie-row'!$A$1:$Z$1),0)</f>
        <v>3.5</v>
      </c>
      <c r="S305" s="18" cm="1">
        <f t="array" ref="S305">VLOOKUP($A305,'movie-row'!$A$2:$Z$101,_xlfn.XMATCH(S$33,'movie-row'!$A$1:$Z$1),0)</f>
        <v>4</v>
      </c>
      <c r="T305" s="18" cm="1">
        <f t="array" ref="T305">VLOOKUP($A305,'movie-row'!$A$2:$Z$101,_xlfn.XMATCH(T$33,'movie-row'!$A$1:$Z$1),0)</f>
        <v>2.5</v>
      </c>
      <c r="U305" s="18" cm="1">
        <f t="array" ref="U305">VLOOKUP($A305,'movie-row'!$A$2:$Z$101,_xlfn.XMATCH(U$33,'movie-row'!$A$1:$Z$1),0)</f>
        <v>5</v>
      </c>
      <c r="V305" s="18" cm="1">
        <f t="array" ref="V305">VLOOKUP($A305,'movie-row'!$A$2:$Z$101,_xlfn.XMATCH(V$33,'movie-row'!$A$1:$Z$1),0)</f>
        <v>1.5</v>
      </c>
      <c r="W305" s="18" cm="1">
        <f t="array" ref="W305">VLOOKUP($A305,'movie-row'!$A$2:$Z$101,_xlfn.XMATCH(W$33,'movie-row'!$A$1:$Z$1),0)</f>
        <v>4</v>
      </c>
      <c r="X305" s="18" cm="1">
        <f t="array" ref="X305">VLOOKUP($A305,'movie-row'!$A$2:$Z$101,_xlfn.XMATCH(X$33,'movie-row'!$A$1:$Z$1),0)</f>
        <v>2</v>
      </c>
      <c r="Y305" s="18" cm="1">
        <f t="array" ref="Y305">VLOOKUP($A305,'movie-row'!$A$2:$Z$101,_xlfn.XMATCH(Y$33,'movie-row'!$A$1:$Z$1),0)</f>
        <v>4</v>
      </c>
      <c r="Z305" s="18" cm="1">
        <f t="array" ref="Z305">VLOOKUP($A305,'movie-row'!$A$2:$Z$101,_xlfn.XMATCH(Z$33,'movie-row'!$A$1:$Z$1),0)</f>
        <v>2.5</v>
      </c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</row>
    <row r="306" spans="1:52">
      <c r="A306" s="21" t="s">
        <v>52</v>
      </c>
      <c r="B306" s="18" cm="1">
        <f t="array" ref="B306">VLOOKUP($A306,'movie-row'!$A$2:$Z$101,_xlfn.XMATCH(B$29,'movie-row'!$A$1:$Z$1),0)</f>
        <v>3.5</v>
      </c>
      <c r="C306" s="18" cm="1">
        <f t="array" ref="C306">VLOOKUP($A306,'movie-row'!$A$2:$Z$101,_xlfn.XMATCH(C$29,'movie-row'!$A$1:$Z$1),0)</f>
        <v>3</v>
      </c>
      <c r="D306" s="18" cm="1">
        <f t="array" ref="D306">VLOOKUP($A306,'movie-row'!$A$2:$Z$101,_xlfn.XMATCH(D$29,'movie-row'!$A$1:$Z$1),0)</f>
        <v>4.5</v>
      </c>
      <c r="E306" s="18" cm="1">
        <f t="array" ref="E306">VLOOKUP($A306,'movie-row'!$A$2:$Z$101,_xlfn.XMATCH(E$29,'movie-row'!$A$1:$Z$1),0)</f>
        <v>3</v>
      </c>
      <c r="F306" s="27" cm="1">
        <f t="array" ref="F306">VLOOKUP($A306,'movie-row'!$A$2:$Z$101,_xlfn.XMATCH(F$29,'movie-row'!$A$1:$Z$1),0)</f>
        <v>4</v>
      </c>
      <c r="G306" s="18" cm="1">
        <f t="array" ref="G306">VLOOKUP($A306,'movie-row'!$A$2:$Z$101,_xlfn.XMATCH(G$29,'movie-row'!$A$1:$Z$1),0)</f>
        <v>3</v>
      </c>
      <c r="H306" s="18" cm="1">
        <f t="array" ref="H306">VLOOKUP($A306,'movie-row'!$A$2:$Z$101,_xlfn.XMATCH(H$29,'movie-row'!$A$1:$Z$1),0)</f>
        <v>3</v>
      </c>
      <c r="I306" s="18" cm="1">
        <f t="array" ref="I306">VLOOKUP($A306,'movie-row'!$A$2:$Z$101,_xlfn.XMATCH(I$29,'movie-row'!$A$1:$Z$1),0)</f>
        <v>3</v>
      </c>
      <c r="J306" s="18" cm="1">
        <f t="array" ref="J306">VLOOKUP($A306,'movie-row'!$A$2:$Z$101,_xlfn.XMATCH(J$29,'movie-row'!$A$1:$Z$1),0)</f>
        <v>3</v>
      </c>
      <c r="K306" s="18" cm="1">
        <f t="array" ref="K306">VLOOKUP($A306,'movie-row'!$A$2:$Z$101,_xlfn.XMATCH(K$29,'movie-row'!$A$1:$Z$1),0)</f>
        <v>0</v>
      </c>
      <c r="L306" s="18" cm="1">
        <f t="array" ref="L306">VLOOKUP($A306,'movie-row'!$A$2:$Z$101,_xlfn.XMATCH(L$29,'movie-row'!$A$1:$Z$1),0)</f>
        <v>1.5</v>
      </c>
      <c r="M306" s="18" cm="1">
        <f t="array" ref="M306">VLOOKUP($A306,'movie-row'!$A$2:$Z$101,_xlfn.XMATCH(M$29,'movie-row'!$A$1:$Z$1),0)</f>
        <v>0</v>
      </c>
      <c r="N306" s="18" cm="1">
        <f t="array" ref="N306">VLOOKUP($A306,'movie-row'!$A$2:$Z$101,_xlfn.XMATCH(N$29,'movie-row'!$A$1:$Z$1),0)</f>
        <v>3</v>
      </c>
      <c r="O306" s="27" cm="1">
        <f t="array" ref="O306">VLOOKUP($A306,'movie-row'!$A$2:$Z$101,_xlfn.XMATCH(O$29,'movie-row'!$A$1:$Z$1),0)</f>
        <v>4</v>
      </c>
      <c r="P306" s="18" cm="1">
        <f t="array" ref="P306">VLOOKUP($A306,'movie-row'!$A$2:$Z$101,_xlfn.XMATCH(P$29,'movie-row'!$A$1:$Z$1),0)</f>
        <v>4.5</v>
      </c>
      <c r="Q306" s="18" cm="1">
        <f t="array" ref="Q306">VLOOKUP($A306,'movie-row'!$A$2:$Z$101,_xlfn.XMATCH(Q$29,'movie-row'!$A$1:$Z$1),0)</f>
        <v>0</v>
      </c>
      <c r="R306" s="18" cm="1">
        <f t="array" ref="R306">VLOOKUP($A306,'movie-row'!$A$2:$Z$101,_xlfn.XMATCH(R$29,'movie-row'!$A$1:$Z$1),0)</f>
        <v>3</v>
      </c>
      <c r="S306" s="18" cm="1">
        <f t="array" ref="S306">VLOOKUP($A306,'movie-row'!$A$2:$Z$101,_xlfn.XMATCH(S$29,'movie-row'!$A$1:$Z$1),0)</f>
        <v>4</v>
      </c>
      <c r="T306" s="18" cm="1">
        <f t="array" ref="T306">VLOOKUP($A306,'movie-row'!$A$2:$Z$101,_xlfn.XMATCH(T$29,'movie-row'!$A$1:$Z$1),0)</f>
        <v>3</v>
      </c>
      <c r="U306" s="18" cm="1">
        <f t="array" ref="U306">VLOOKUP($A306,'movie-row'!$A$2:$Z$101,_xlfn.XMATCH(U$29,'movie-row'!$A$1:$Z$1),0)</f>
        <v>4.5</v>
      </c>
      <c r="V306" s="18" cm="1">
        <f t="array" ref="V306">VLOOKUP($A306,'movie-row'!$A$2:$Z$101,_xlfn.XMATCH(V$29,'movie-row'!$A$1:$Z$1),0)</f>
        <v>4.5</v>
      </c>
      <c r="W306" s="18" cm="1">
        <f t="array" ref="W306">VLOOKUP($A306,'movie-row'!$A$2:$Z$101,_xlfn.XMATCH(W$29,'movie-row'!$A$1:$Z$1),0)</f>
        <v>3</v>
      </c>
      <c r="X306" s="18" cm="1">
        <f t="array" ref="X306">VLOOKUP($A306,'movie-row'!$A$2:$Z$101,_xlfn.XMATCH(X$29,'movie-row'!$A$1:$Z$1),0)</f>
        <v>3</v>
      </c>
      <c r="Y306" s="18" cm="1">
        <f t="array" ref="Y306">VLOOKUP($A306,'movie-row'!$A$2:$Z$101,_xlfn.XMATCH(Y$29,'movie-row'!$A$1:$Z$1),0)</f>
        <v>5</v>
      </c>
      <c r="Z306" s="18" cm="1">
        <f t="array" ref="Z306">VLOOKUP($A306,'movie-row'!$A$2:$Z$101,_xlfn.XMATCH(Z$29,'movie-row'!$A$1:$Z$1),0)</f>
        <v>4</v>
      </c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</row>
    <row r="307" spans="1:52">
      <c r="A307" s="1" t="str">
        <f t="shared" ref="A307:A310" si="52">A306</f>
        <v>607: Men in Black (a.k.a. MIB) (1997)</v>
      </c>
      <c r="B307" s="18" cm="1">
        <f t="array" ref="B307">VLOOKUP($A307,'movie-row'!$A$2:$Z$101,_xlfn.XMATCH(B$30,'movie-row'!$A$1:$Z$1),0)</f>
        <v>3</v>
      </c>
      <c r="C307" s="18" cm="1">
        <f t="array" ref="C307">VLOOKUP($A307,'movie-row'!$A$2:$Z$101,_xlfn.XMATCH(C$30,'movie-row'!$A$1:$Z$1),0)</f>
        <v>3</v>
      </c>
      <c r="D307" s="18" cm="1">
        <f t="array" ref="D307">VLOOKUP($A307,'movie-row'!$A$2:$Z$101,_xlfn.XMATCH(D$30,'movie-row'!$A$1:$Z$1),0)</f>
        <v>4.5</v>
      </c>
      <c r="E307" s="18" cm="1">
        <f t="array" ref="E307">VLOOKUP($A307,'movie-row'!$A$2:$Z$101,_xlfn.XMATCH(E$30,'movie-row'!$A$1:$Z$1),0)</f>
        <v>4</v>
      </c>
      <c r="F307" s="27" cm="1">
        <f t="array" ref="F307">VLOOKUP($A307,'movie-row'!$A$2:$Z$101,_xlfn.XMATCH(F$30,'movie-row'!$A$1:$Z$1),0)</f>
        <v>4.5</v>
      </c>
      <c r="G307" s="18" cm="1">
        <f t="array" ref="G307">VLOOKUP($A307,'movie-row'!$A$2:$Z$101,_xlfn.XMATCH(G$30,'movie-row'!$A$1:$Z$1),0)</f>
        <v>3</v>
      </c>
      <c r="H307" s="18" cm="1">
        <f t="array" ref="H307">VLOOKUP($A307,'movie-row'!$A$2:$Z$101,_xlfn.XMATCH(H$30,'movie-row'!$A$1:$Z$1),0)</f>
        <v>4</v>
      </c>
      <c r="I307" s="18" cm="1">
        <f t="array" ref="I307">VLOOKUP($A307,'movie-row'!$A$2:$Z$101,_xlfn.XMATCH(I$30,'movie-row'!$A$1:$Z$1),0)</f>
        <v>3.5</v>
      </c>
      <c r="J307" s="18" cm="1">
        <f t="array" ref="J307">VLOOKUP($A307,'movie-row'!$A$2:$Z$101,_xlfn.XMATCH(J$30,'movie-row'!$A$1:$Z$1),0)</f>
        <v>3</v>
      </c>
      <c r="K307" s="18" cm="1">
        <f t="array" ref="K307">VLOOKUP($A307,'movie-row'!$A$2:$Z$101,_xlfn.XMATCH(K$30,'movie-row'!$A$1:$Z$1),0)</f>
        <v>3.5</v>
      </c>
      <c r="L307" s="18" cm="1">
        <f t="array" ref="L307">VLOOKUP($A307,'movie-row'!$A$2:$Z$101,_xlfn.XMATCH(L$30,'movie-row'!$A$1:$Z$1),0)</f>
        <v>3</v>
      </c>
      <c r="M307" s="18" cm="1">
        <f t="array" ref="M307">VLOOKUP($A307,'movie-row'!$A$2:$Z$101,_xlfn.XMATCH(M$30,'movie-row'!$A$1:$Z$1),0)</f>
        <v>4.5</v>
      </c>
      <c r="N307" s="18" cm="1">
        <f t="array" ref="N307">VLOOKUP($A307,'movie-row'!$A$2:$Z$101,_xlfn.XMATCH(N$30,'movie-row'!$A$1:$Z$1),0)</f>
        <v>4</v>
      </c>
      <c r="O307" s="27" cm="1">
        <f t="array" ref="O307">VLOOKUP($A307,'movie-row'!$A$2:$Z$101,_xlfn.XMATCH(O$30,'movie-row'!$A$1:$Z$1),0)</f>
        <v>4.5</v>
      </c>
      <c r="P307" s="18" cm="1">
        <f t="array" ref="P307">VLOOKUP($A307,'movie-row'!$A$2:$Z$101,_xlfn.XMATCH(P$30,'movie-row'!$A$1:$Z$1),0)</f>
        <v>5</v>
      </c>
      <c r="Q307" s="18" cm="1">
        <f t="array" ref="Q307">VLOOKUP($A307,'movie-row'!$A$2:$Z$101,_xlfn.XMATCH(Q$30,'movie-row'!$A$1:$Z$1),0)</f>
        <v>4.5</v>
      </c>
      <c r="R307" s="18" cm="1">
        <f t="array" ref="R307">VLOOKUP($A307,'movie-row'!$A$2:$Z$101,_xlfn.XMATCH(R$30,'movie-row'!$A$1:$Z$1),0)</f>
        <v>5</v>
      </c>
      <c r="S307" s="18" cm="1">
        <f t="array" ref="S307">VLOOKUP($A307,'movie-row'!$A$2:$Z$101,_xlfn.XMATCH(S$30,'movie-row'!$A$1:$Z$1),0)</f>
        <v>4</v>
      </c>
      <c r="T307" s="18" cm="1">
        <f t="array" ref="T307">VLOOKUP($A307,'movie-row'!$A$2:$Z$101,_xlfn.XMATCH(T$30,'movie-row'!$A$1:$Z$1),0)</f>
        <v>3</v>
      </c>
      <c r="U307" s="18" cm="1">
        <f t="array" ref="U307">VLOOKUP($A307,'movie-row'!$A$2:$Z$101,_xlfn.XMATCH(U$30,'movie-row'!$A$1:$Z$1),0)</f>
        <v>4</v>
      </c>
      <c r="V307" s="18" cm="1">
        <f t="array" ref="V307">VLOOKUP($A307,'movie-row'!$A$2:$Z$101,_xlfn.XMATCH(V$30,'movie-row'!$A$1:$Z$1),0)</f>
        <v>3</v>
      </c>
      <c r="W307" s="18" cm="1">
        <f t="array" ref="W307">VLOOKUP($A307,'movie-row'!$A$2:$Z$101,_xlfn.XMATCH(W$30,'movie-row'!$A$1:$Z$1),0)</f>
        <v>4</v>
      </c>
      <c r="X307" s="18" cm="1">
        <f t="array" ref="X307">VLOOKUP($A307,'movie-row'!$A$2:$Z$101,_xlfn.XMATCH(X$30,'movie-row'!$A$1:$Z$1),0)</f>
        <v>4.5</v>
      </c>
      <c r="Y307" s="18" cm="1">
        <f t="array" ref="Y307">VLOOKUP($A307,'movie-row'!$A$2:$Z$101,_xlfn.XMATCH(Y$30,'movie-row'!$A$1:$Z$1),0)</f>
        <v>4</v>
      </c>
      <c r="Z307" s="18" cm="1">
        <f t="array" ref="Z307">VLOOKUP($A307,'movie-row'!$A$2:$Z$101,_xlfn.XMATCH(Z$30,'movie-row'!$A$1:$Z$1),0)</f>
        <v>4.5</v>
      </c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</row>
    <row r="308" spans="1:52">
      <c r="A308" s="1" t="str">
        <f t="shared" si="52"/>
        <v>607: Men in Black (a.k.a. MIB) (1997)</v>
      </c>
      <c r="B308" s="18" cm="1">
        <f t="array" ref="B308">VLOOKUP($A308,'movie-row'!$A$2:$Z$101,_xlfn.XMATCH(B$31,'movie-row'!$A$1:$Z$1),0)</f>
        <v>4.5</v>
      </c>
      <c r="C308" s="18" cm="1">
        <f t="array" ref="C308">VLOOKUP($A308,'movie-row'!$A$2:$Z$101,_xlfn.XMATCH(C$31,'movie-row'!$A$1:$Z$1),0)</f>
        <v>4</v>
      </c>
      <c r="D308" s="18" cm="1">
        <f t="array" ref="D308">VLOOKUP($A308,'movie-row'!$A$2:$Z$101,_xlfn.XMATCH(D$31,'movie-row'!$A$1:$Z$1),0)</f>
        <v>3</v>
      </c>
      <c r="E308" s="18" cm="1">
        <f t="array" ref="E308">VLOOKUP($A308,'movie-row'!$A$2:$Z$101,_xlfn.XMATCH(E$31,'movie-row'!$A$1:$Z$1),0)</f>
        <v>4.5</v>
      </c>
      <c r="F308" s="27" cm="1">
        <f t="array" ref="F308">VLOOKUP($A308,'movie-row'!$A$2:$Z$101,_xlfn.XMATCH(F$31,'movie-row'!$A$1:$Z$1),0)</f>
        <v>2</v>
      </c>
      <c r="G308" s="18" cm="1">
        <f t="array" ref="G308">VLOOKUP($A308,'movie-row'!$A$2:$Z$101,_xlfn.XMATCH(G$31,'movie-row'!$A$1:$Z$1),0)</f>
        <v>5</v>
      </c>
      <c r="H308" s="18" cm="1">
        <f t="array" ref="H308">VLOOKUP($A308,'movie-row'!$A$2:$Z$101,_xlfn.XMATCH(H$31,'movie-row'!$A$1:$Z$1),0)</f>
        <v>3.5</v>
      </c>
      <c r="I308" s="18" cm="1">
        <f t="array" ref="I308">VLOOKUP($A308,'movie-row'!$A$2:$Z$101,_xlfn.XMATCH(I$31,'movie-row'!$A$1:$Z$1),0)</f>
        <v>4</v>
      </c>
      <c r="J308" s="18" cm="1">
        <f t="array" ref="J308">VLOOKUP($A308,'movie-row'!$A$2:$Z$101,_xlfn.XMATCH(J$31,'movie-row'!$A$1:$Z$1),0)</f>
        <v>3</v>
      </c>
      <c r="K308" s="18" cm="1">
        <f t="array" ref="K308">VLOOKUP($A308,'movie-row'!$A$2:$Z$101,_xlfn.XMATCH(K$31,'movie-row'!$A$1:$Z$1),0)</f>
        <v>3</v>
      </c>
      <c r="L308" s="18" cm="1">
        <f t="array" ref="L308">VLOOKUP($A308,'movie-row'!$A$2:$Z$101,_xlfn.XMATCH(L$31,'movie-row'!$A$1:$Z$1),0)</f>
        <v>3</v>
      </c>
      <c r="M308" s="18" cm="1">
        <f t="array" ref="M308">VLOOKUP($A308,'movie-row'!$A$2:$Z$101,_xlfn.XMATCH(M$31,'movie-row'!$A$1:$Z$1),0)</f>
        <v>3</v>
      </c>
      <c r="N308" s="18" cm="1">
        <f t="array" ref="N308">VLOOKUP($A308,'movie-row'!$A$2:$Z$101,_xlfn.XMATCH(N$31,'movie-row'!$A$1:$Z$1),0)</f>
        <v>3</v>
      </c>
      <c r="O308" s="27" cm="1">
        <f t="array" ref="O308">VLOOKUP($A308,'movie-row'!$A$2:$Z$101,_xlfn.XMATCH(O$31,'movie-row'!$A$1:$Z$1),0)</f>
        <v>3</v>
      </c>
      <c r="P308" s="18" cm="1">
        <f t="array" ref="P308">VLOOKUP($A308,'movie-row'!$A$2:$Z$101,_xlfn.XMATCH(P$31,'movie-row'!$A$1:$Z$1),0)</f>
        <v>3</v>
      </c>
      <c r="Q308" s="18" cm="1">
        <f t="array" ref="Q308">VLOOKUP($A308,'movie-row'!$A$2:$Z$101,_xlfn.XMATCH(Q$31,'movie-row'!$A$1:$Z$1),0)</f>
        <v>3.5</v>
      </c>
      <c r="R308" s="18" cm="1">
        <f t="array" ref="R308">VLOOKUP($A308,'movie-row'!$A$2:$Z$101,_xlfn.XMATCH(R$31,'movie-row'!$A$1:$Z$1),0)</f>
        <v>4</v>
      </c>
      <c r="S308" s="18" cm="1">
        <f t="array" ref="S308">VLOOKUP($A308,'movie-row'!$A$2:$Z$101,_xlfn.XMATCH(S$31,'movie-row'!$A$1:$Z$1),0)</f>
        <v>4.5</v>
      </c>
      <c r="T308" s="18" cm="1">
        <f t="array" ref="T308">VLOOKUP($A308,'movie-row'!$A$2:$Z$101,_xlfn.XMATCH(T$31,'movie-row'!$A$1:$Z$1),0)</f>
        <v>4</v>
      </c>
      <c r="U308" s="18" cm="1">
        <f t="array" ref="U308">VLOOKUP($A308,'movie-row'!$A$2:$Z$101,_xlfn.XMATCH(U$31,'movie-row'!$A$1:$Z$1),0)</f>
        <v>3.5</v>
      </c>
      <c r="V308" s="18" cm="1">
        <f t="array" ref="V308">VLOOKUP($A308,'movie-row'!$A$2:$Z$101,_xlfn.XMATCH(V$31,'movie-row'!$A$1:$Z$1),0)</f>
        <v>3</v>
      </c>
      <c r="W308" s="18" cm="1">
        <f t="array" ref="W308">VLOOKUP($A308,'movie-row'!$A$2:$Z$101,_xlfn.XMATCH(W$31,'movie-row'!$A$1:$Z$1),0)</f>
        <v>5</v>
      </c>
      <c r="X308" s="18" cm="1">
        <f t="array" ref="X308">VLOOKUP($A308,'movie-row'!$A$2:$Z$101,_xlfn.XMATCH(X$31,'movie-row'!$A$1:$Z$1),0)</f>
        <v>3</v>
      </c>
      <c r="Y308" s="18" cm="1">
        <f t="array" ref="Y308">VLOOKUP($A308,'movie-row'!$A$2:$Z$101,_xlfn.XMATCH(Y$31,'movie-row'!$A$1:$Z$1),0)</f>
        <v>2</v>
      </c>
      <c r="Z308" s="18" cm="1">
        <f t="array" ref="Z308">VLOOKUP($A308,'movie-row'!$A$2:$Z$101,_xlfn.XMATCH(Z$31,'movie-row'!$A$1:$Z$1),0)</f>
        <v>4</v>
      </c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</row>
    <row r="309" spans="1:52">
      <c r="A309" s="1" t="str">
        <f t="shared" si="52"/>
        <v>607: Men in Black (a.k.a. MIB) (1997)</v>
      </c>
      <c r="B309" s="18" cm="1">
        <f t="array" ref="B309">VLOOKUP($A309,'movie-row'!$A$2:$Z$101,_xlfn.XMATCH(B$32,'movie-row'!$A$1:$Z$1),0)</f>
        <v>3</v>
      </c>
      <c r="C309" s="18" cm="1">
        <f t="array" ref="C309">VLOOKUP($A309,'movie-row'!$A$2:$Z$101,_xlfn.XMATCH(C$32,'movie-row'!$A$1:$Z$1),0)</f>
        <v>2</v>
      </c>
      <c r="D309" s="18" cm="1">
        <f t="array" ref="D309">VLOOKUP($A309,'movie-row'!$A$2:$Z$101,_xlfn.XMATCH(D$32,'movie-row'!$A$1:$Z$1),0)</f>
        <v>3</v>
      </c>
      <c r="E309" s="18" cm="1">
        <f t="array" ref="E309">VLOOKUP($A309,'movie-row'!$A$2:$Z$101,_xlfn.XMATCH(E$32,'movie-row'!$A$1:$Z$1),0)</f>
        <v>3.5</v>
      </c>
      <c r="F309" s="27" cm="1">
        <f t="array" ref="F309">VLOOKUP($A309,'movie-row'!$A$2:$Z$101,_xlfn.XMATCH(F$32,'movie-row'!$A$1:$Z$1),0)</f>
        <v>4.5</v>
      </c>
      <c r="G309" s="18" cm="1">
        <f t="array" ref="G309">VLOOKUP($A309,'movie-row'!$A$2:$Z$101,_xlfn.XMATCH(G$32,'movie-row'!$A$1:$Z$1),0)</f>
        <v>4.5</v>
      </c>
      <c r="H309" s="18" cm="1">
        <f t="array" ref="H309">VLOOKUP($A309,'movie-row'!$A$2:$Z$101,_xlfn.XMATCH(H$32,'movie-row'!$A$1:$Z$1),0)</f>
        <v>2</v>
      </c>
      <c r="I309" s="18" cm="1">
        <f t="array" ref="I309">VLOOKUP($A309,'movie-row'!$A$2:$Z$101,_xlfn.XMATCH(I$32,'movie-row'!$A$1:$Z$1),0)</f>
        <v>2.5</v>
      </c>
      <c r="J309" s="18" cm="1">
        <f t="array" ref="J309">VLOOKUP($A309,'movie-row'!$A$2:$Z$101,_xlfn.XMATCH(J$32,'movie-row'!$A$1:$Z$1),0)</f>
        <v>5</v>
      </c>
      <c r="K309" s="18" cm="1">
        <f t="array" ref="K309">VLOOKUP($A309,'movie-row'!$A$2:$Z$101,_xlfn.XMATCH(K$32,'movie-row'!$A$1:$Z$1),0)</f>
        <v>4</v>
      </c>
      <c r="L309" s="18" cm="1">
        <f t="array" ref="L309">VLOOKUP($A309,'movie-row'!$A$2:$Z$101,_xlfn.XMATCH(L$32,'movie-row'!$A$1:$Z$1),0)</f>
        <v>4</v>
      </c>
      <c r="M309" s="18" cm="1">
        <f t="array" ref="M309">VLOOKUP($A309,'movie-row'!$A$2:$Z$101,_xlfn.XMATCH(M$32,'movie-row'!$A$1:$Z$1),0)</f>
        <v>5</v>
      </c>
      <c r="N309" s="18" cm="1">
        <f t="array" ref="N309">VLOOKUP($A309,'movie-row'!$A$2:$Z$101,_xlfn.XMATCH(N$32,'movie-row'!$A$1:$Z$1),0)</f>
        <v>3</v>
      </c>
      <c r="O309" s="27" cm="1">
        <f t="array" ref="O309">VLOOKUP($A309,'movie-row'!$A$2:$Z$101,_xlfn.XMATCH(O$32,'movie-row'!$A$1:$Z$1),0)</f>
        <v>3.5</v>
      </c>
      <c r="P309" s="18" cm="1">
        <f t="array" ref="P309">VLOOKUP($A309,'movie-row'!$A$2:$Z$101,_xlfn.XMATCH(P$32,'movie-row'!$A$1:$Z$1),0)</f>
        <v>2</v>
      </c>
      <c r="Q309" s="18" cm="1">
        <f t="array" ref="Q309">VLOOKUP($A309,'movie-row'!$A$2:$Z$101,_xlfn.XMATCH(Q$32,'movie-row'!$A$1:$Z$1),0)</f>
        <v>4.5</v>
      </c>
      <c r="R309" s="18" cm="1">
        <f t="array" ref="R309">VLOOKUP($A309,'movie-row'!$A$2:$Z$101,_xlfn.XMATCH(R$32,'movie-row'!$A$1:$Z$1),0)</f>
        <v>3</v>
      </c>
      <c r="S309" s="18" cm="1">
        <f t="array" ref="S309">VLOOKUP($A309,'movie-row'!$A$2:$Z$101,_xlfn.XMATCH(S$32,'movie-row'!$A$1:$Z$1),0)</f>
        <v>3</v>
      </c>
      <c r="T309" s="18" cm="1">
        <f t="array" ref="T309">VLOOKUP($A309,'movie-row'!$A$2:$Z$101,_xlfn.XMATCH(T$32,'movie-row'!$A$1:$Z$1),0)</f>
        <v>4.5</v>
      </c>
      <c r="U309" s="18" cm="1">
        <f t="array" ref="U309">VLOOKUP($A309,'movie-row'!$A$2:$Z$101,_xlfn.XMATCH(U$32,'movie-row'!$A$1:$Z$1),0)</f>
        <v>4.5</v>
      </c>
      <c r="V309" s="18" cm="1">
        <f t="array" ref="V309">VLOOKUP($A309,'movie-row'!$A$2:$Z$101,_xlfn.XMATCH(V$32,'movie-row'!$A$1:$Z$1),0)</f>
        <v>4.5</v>
      </c>
      <c r="W309" s="18" cm="1">
        <f t="array" ref="W309">VLOOKUP($A309,'movie-row'!$A$2:$Z$101,_xlfn.XMATCH(W$32,'movie-row'!$A$1:$Z$1),0)</f>
        <v>2</v>
      </c>
      <c r="X309" s="18" cm="1">
        <f t="array" ref="X309">VLOOKUP($A309,'movie-row'!$A$2:$Z$101,_xlfn.XMATCH(X$32,'movie-row'!$A$1:$Z$1),0)</f>
        <v>4.5</v>
      </c>
      <c r="Y309" s="18" cm="1">
        <f t="array" ref="Y309">VLOOKUP($A309,'movie-row'!$A$2:$Z$101,_xlfn.XMATCH(Y$32,'movie-row'!$A$1:$Z$1),0)</f>
        <v>4</v>
      </c>
      <c r="Z309" s="18" cm="1">
        <f t="array" ref="Z309">VLOOKUP($A309,'movie-row'!$A$2:$Z$101,_xlfn.XMATCH(Z$32,'movie-row'!$A$1:$Z$1),0)</f>
        <v>4.5</v>
      </c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</row>
    <row r="310" spans="1:52">
      <c r="A310" s="1" t="str">
        <f t="shared" si="52"/>
        <v>607: Men in Black (a.k.a. MIB) (1997)</v>
      </c>
      <c r="B310" s="18" cm="1">
        <f t="array" ref="B310">VLOOKUP($A310,'movie-row'!$A$2:$Z$101,_xlfn.XMATCH(B$33,'movie-row'!$A$1:$Z$1),0)</f>
        <v>3</v>
      </c>
      <c r="C310" s="18" cm="1">
        <f t="array" ref="C310">VLOOKUP($A310,'movie-row'!$A$2:$Z$101,_xlfn.XMATCH(C$33,'movie-row'!$A$1:$Z$1),0)</f>
        <v>4</v>
      </c>
      <c r="D310" s="18" cm="1">
        <f t="array" ref="D310">VLOOKUP($A310,'movie-row'!$A$2:$Z$101,_xlfn.XMATCH(D$33,'movie-row'!$A$1:$Z$1),0)</f>
        <v>3.5</v>
      </c>
      <c r="E310" s="18" cm="1">
        <f t="array" ref="E310">VLOOKUP($A310,'movie-row'!$A$2:$Z$101,_xlfn.XMATCH(E$33,'movie-row'!$A$1:$Z$1),0)</f>
        <v>3.5</v>
      </c>
      <c r="F310" s="27" cm="1">
        <f t="array" ref="F310">VLOOKUP($A310,'movie-row'!$A$2:$Z$101,_xlfn.XMATCH(F$33,'movie-row'!$A$1:$Z$1),0)</f>
        <v>2.5</v>
      </c>
      <c r="G310" s="18" cm="1">
        <f t="array" ref="G310">VLOOKUP($A310,'movie-row'!$A$2:$Z$101,_xlfn.XMATCH(G$33,'movie-row'!$A$1:$Z$1),0)</f>
        <v>3.5</v>
      </c>
      <c r="H310" s="18" cm="1">
        <f t="array" ref="H310">VLOOKUP($A310,'movie-row'!$A$2:$Z$101,_xlfn.XMATCH(H$33,'movie-row'!$A$1:$Z$1),0)</f>
        <v>4.5</v>
      </c>
      <c r="I310" s="18" cm="1">
        <f t="array" ref="I310">VLOOKUP($A310,'movie-row'!$A$2:$Z$101,_xlfn.XMATCH(I$33,'movie-row'!$A$1:$Z$1),0)</f>
        <v>3</v>
      </c>
      <c r="J310" s="18" cm="1">
        <f t="array" ref="J310">VLOOKUP($A310,'movie-row'!$A$2:$Z$101,_xlfn.XMATCH(J$33,'movie-row'!$A$1:$Z$1),0)</f>
        <v>4.5</v>
      </c>
      <c r="K310" s="18" cm="1">
        <f t="array" ref="K310">VLOOKUP($A310,'movie-row'!$A$2:$Z$101,_xlfn.XMATCH(K$33,'movie-row'!$A$1:$Z$1),0)</f>
        <v>3.5</v>
      </c>
      <c r="L310" s="18" cm="1">
        <f t="array" ref="L310">VLOOKUP($A310,'movie-row'!$A$2:$Z$101,_xlfn.XMATCH(L$33,'movie-row'!$A$1:$Z$1),0)</f>
        <v>3.5</v>
      </c>
      <c r="M310" s="18" cm="1">
        <f t="array" ref="M310">VLOOKUP($A310,'movie-row'!$A$2:$Z$101,_xlfn.XMATCH(M$33,'movie-row'!$A$1:$Z$1),0)</f>
        <v>2</v>
      </c>
      <c r="N310" s="18" cm="1">
        <f t="array" ref="N310">VLOOKUP($A310,'movie-row'!$A$2:$Z$101,_xlfn.XMATCH(N$33,'movie-row'!$A$1:$Z$1),0)</f>
        <v>4.5</v>
      </c>
      <c r="O310" s="27" cm="1">
        <f t="array" ref="O310">VLOOKUP($A310,'movie-row'!$A$2:$Z$101,_xlfn.XMATCH(O$33,'movie-row'!$A$1:$Z$1),0)</f>
        <v>3.5</v>
      </c>
      <c r="P310" s="18" cm="1">
        <f t="array" ref="P310">VLOOKUP($A310,'movie-row'!$A$2:$Z$101,_xlfn.XMATCH(P$33,'movie-row'!$A$1:$Z$1),0)</f>
        <v>0</v>
      </c>
      <c r="Q310" s="18" cm="1">
        <f t="array" ref="Q310">VLOOKUP($A310,'movie-row'!$A$2:$Z$101,_xlfn.XMATCH(Q$33,'movie-row'!$A$1:$Z$1),0)</f>
        <v>5</v>
      </c>
      <c r="R310" s="18" cm="1">
        <f t="array" ref="R310">VLOOKUP($A310,'movie-row'!$A$2:$Z$101,_xlfn.XMATCH(R$33,'movie-row'!$A$1:$Z$1),0)</f>
        <v>2.5</v>
      </c>
      <c r="S310" s="18" cm="1">
        <f t="array" ref="S310">VLOOKUP($A310,'movie-row'!$A$2:$Z$101,_xlfn.XMATCH(S$33,'movie-row'!$A$1:$Z$1),0)</f>
        <v>3</v>
      </c>
      <c r="T310" s="18" cm="1">
        <f t="array" ref="T310">VLOOKUP($A310,'movie-row'!$A$2:$Z$101,_xlfn.XMATCH(T$33,'movie-row'!$A$1:$Z$1),0)</f>
        <v>2</v>
      </c>
      <c r="U310" s="18" cm="1">
        <f t="array" ref="U310">VLOOKUP($A310,'movie-row'!$A$2:$Z$101,_xlfn.XMATCH(U$33,'movie-row'!$A$1:$Z$1),0)</f>
        <v>2</v>
      </c>
      <c r="V310" s="18" cm="1">
        <f t="array" ref="V310">VLOOKUP($A310,'movie-row'!$A$2:$Z$101,_xlfn.XMATCH(V$33,'movie-row'!$A$1:$Z$1),0)</f>
        <v>4.5</v>
      </c>
      <c r="W310" s="18" cm="1">
        <f t="array" ref="W310">VLOOKUP($A310,'movie-row'!$A$2:$Z$101,_xlfn.XMATCH(W$33,'movie-row'!$A$1:$Z$1),0)</f>
        <v>4.5</v>
      </c>
      <c r="X310" s="18" cm="1">
        <f t="array" ref="X310">VLOOKUP($A310,'movie-row'!$A$2:$Z$101,_xlfn.XMATCH(X$33,'movie-row'!$A$1:$Z$1),0)</f>
        <v>4</v>
      </c>
      <c r="Y310" s="18" cm="1">
        <f t="array" ref="Y310">VLOOKUP($A310,'movie-row'!$A$2:$Z$101,_xlfn.XMATCH(Y$33,'movie-row'!$A$1:$Z$1),0)</f>
        <v>3</v>
      </c>
      <c r="Z310" s="18" cm="1">
        <f t="array" ref="Z310">VLOOKUP($A310,'movie-row'!$A$2:$Z$101,_xlfn.XMATCH(Z$33,'movie-row'!$A$1:$Z$1),0)</f>
        <v>3</v>
      </c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</row>
    <row r="311" spans="1:52">
      <c r="A311" s="21" t="s">
        <v>53</v>
      </c>
      <c r="B311" s="18" cm="1">
        <f t="array" ref="B311">VLOOKUP($A311,'movie-row'!$A$2:$Z$101,_xlfn.XMATCH(B$29,'movie-row'!$A$1:$Z$1),0)</f>
        <v>3.5</v>
      </c>
      <c r="C311" s="18" cm="1">
        <f t="array" ref="C311">VLOOKUP($A311,'movie-row'!$A$2:$Z$101,_xlfn.XMATCH(C$29,'movie-row'!$A$1:$Z$1),0)</f>
        <v>0</v>
      </c>
      <c r="D311" s="18" cm="1">
        <f t="array" ref="D311">VLOOKUP($A311,'movie-row'!$A$2:$Z$101,_xlfn.XMATCH(D$29,'movie-row'!$A$1:$Z$1),0)</f>
        <v>5</v>
      </c>
      <c r="E311" s="18" cm="1">
        <f t="array" ref="E311">VLOOKUP($A311,'movie-row'!$A$2:$Z$101,_xlfn.XMATCH(E$29,'movie-row'!$A$1:$Z$1),0)</f>
        <v>0</v>
      </c>
      <c r="F311" s="27" cm="1">
        <f t="array" ref="F311">VLOOKUP($A311,'movie-row'!$A$2:$Z$101,_xlfn.XMATCH(F$29,'movie-row'!$A$1:$Z$1),0)</f>
        <v>0</v>
      </c>
      <c r="G311" s="18" cm="1">
        <f t="array" ref="G311">VLOOKUP($A311,'movie-row'!$A$2:$Z$101,_xlfn.XMATCH(G$29,'movie-row'!$A$1:$Z$1),0)</f>
        <v>0</v>
      </c>
      <c r="H311" s="18" cm="1">
        <f t="array" ref="H311">VLOOKUP($A311,'movie-row'!$A$2:$Z$101,_xlfn.XMATCH(H$29,'movie-row'!$A$1:$Z$1),0)</f>
        <v>0</v>
      </c>
      <c r="I311" s="18" cm="1">
        <f t="array" ref="I311">VLOOKUP($A311,'movie-row'!$A$2:$Z$101,_xlfn.XMATCH(I$29,'movie-row'!$A$1:$Z$1),0)</f>
        <v>0</v>
      </c>
      <c r="J311" s="18" cm="1">
        <f t="array" ref="J311">VLOOKUP($A311,'movie-row'!$A$2:$Z$101,_xlfn.XMATCH(J$29,'movie-row'!$A$1:$Z$1),0)</f>
        <v>0</v>
      </c>
      <c r="K311" s="18" cm="1">
        <f t="array" ref="K311">VLOOKUP($A311,'movie-row'!$A$2:$Z$101,_xlfn.XMATCH(K$29,'movie-row'!$A$1:$Z$1),0)</f>
        <v>0</v>
      </c>
      <c r="L311" s="18" cm="1">
        <f t="array" ref="L311">VLOOKUP($A311,'movie-row'!$A$2:$Z$101,_xlfn.XMATCH(L$29,'movie-row'!$A$1:$Z$1),0)</f>
        <v>2.5</v>
      </c>
      <c r="M311" s="18" cm="1">
        <f t="array" ref="M311">VLOOKUP($A311,'movie-row'!$A$2:$Z$101,_xlfn.XMATCH(M$29,'movie-row'!$A$1:$Z$1),0)</f>
        <v>0</v>
      </c>
      <c r="N311" s="18" cm="1">
        <f t="array" ref="N311">VLOOKUP($A311,'movie-row'!$A$2:$Z$101,_xlfn.XMATCH(N$29,'movie-row'!$A$1:$Z$1),0)</f>
        <v>4</v>
      </c>
      <c r="O311" s="27" cm="1">
        <f t="array" ref="O311">VLOOKUP($A311,'movie-row'!$A$2:$Z$101,_xlfn.XMATCH(O$29,'movie-row'!$A$1:$Z$1),0)</f>
        <v>0</v>
      </c>
      <c r="P311" s="18" cm="1">
        <f t="array" ref="P311">VLOOKUP($A311,'movie-row'!$A$2:$Z$101,_xlfn.XMATCH(P$29,'movie-row'!$A$1:$Z$1),0)</f>
        <v>4</v>
      </c>
      <c r="Q311" s="18" cm="1">
        <f t="array" ref="Q311">VLOOKUP($A311,'movie-row'!$A$2:$Z$101,_xlfn.XMATCH(Q$29,'movie-row'!$A$1:$Z$1),0)</f>
        <v>0</v>
      </c>
      <c r="R311" s="18" cm="1">
        <f t="array" ref="R311">VLOOKUP($A311,'movie-row'!$A$2:$Z$101,_xlfn.XMATCH(R$29,'movie-row'!$A$1:$Z$1),0)</f>
        <v>0</v>
      </c>
      <c r="S311" s="18" cm="1">
        <f t="array" ref="S311">VLOOKUP($A311,'movie-row'!$A$2:$Z$101,_xlfn.XMATCH(S$29,'movie-row'!$A$1:$Z$1),0)</f>
        <v>0</v>
      </c>
      <c r="T311" s="18" cm="1">
        <f t="array" ref="T311">VLOOKUP($A311,'movie-row'!$A$2:$Z$101,_xlfn.XMATCH(T$29,'movie-row'!$A$1:$Z$1),0)</f>
        <v>0</v>
      </c>
      <c r="U311" s="18" cm="1">
        <f t="array" ref="U311">VLOOKUP($A311,'movie-row'!$A$2:$Z$101,_xlfn.XMATCH(U$29,'movie-row'!$A$1:$Z$1),0)</f>
        <v>5</v>
      </c>
      <c r="V311" s="18" cm="1">
        <f t="array" ref="V311">VLOOKUP($A311,'movie-row'!$A$2:$Z$101,_xlfn.XMATCH(V$29,'movie-row'!$A$1:$Z$1),0)</f>
        <v>0</v>
      </c>
      <c r="W311" s="18" cm="1">
        <f t="array" ref="W311">VLOOKUP($A311,'movie-row'!$A$2:$Z$101,_xlfn.XMATCH(W$29,'movie-row'!$A$1:$Z$1),0)</f>
        <v>0</v>
      </c>
      <c r="X311" s="18" cm="1">
        <f t="array" ref="X311">VLOOKUP($A311,'movie-row'!$A$2:$Z$101,_xlfn.XMATCH(X$29,'movie-row'!$A$1:$Z$1),0)</f>
        <v>0</v>
      </c>
      <c r="Y311" s="18" cm="1">
        <f t="array" ref="Y311">VLOOKUP($A311,'movie-row'!$A$2:$Z$101,_xlfn.XMATCH(Y$29,'movie-row'!$A$1:$Z$1),0)</f>
        <v>5</v>
      </c>
      <c r="Z311" s="18" cm="1">
        <f t="array" ref="Z311">VLOOKUP($A311,'movie-row'!$A$2:$Z$101,_xlfn.XMATCH(Z$29,'movie-row'!$A$1:$Z$1),0)</f>
        <v>0</v>
      </c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</row>
    <row r="312" spans="1:52">
      <c r="A312" s="1" t="str">
        <f t="shared" ref="A312:A315" si="53">A311</f>
        <v>629: The Usual Suspects (1995)</v>
      </c>
      <c r="B312" s="18" cm="1">
        <f t="array" ref="B312">VLOOKUP($A312,'movie-row'!$A$2:$Z$101,_xlfn.XMATCH(B$30,'movie-row'!$A$1:$Z$1),0)</f>
        <v>0</v>
      </c>
      <c r="C312" s="18" cm="1">
        <f t="array" ref="C312">VLOOKUP($A312,'movie-row'!$A$2:$Z$101,_xlfn.XMATCH(C$30,'movie-row'!$A$1:$Z$1),0)</f>
        <v>0</v>
      </c>
      <c r="D312" s="18" cm="1">
        <f t="array" ref="D312">VLOOKUP($A312,'movie-row'!$A$2:$Z$101,_xlfn.XMATCH(D$30,'movie-row'!$A$1:$Z$1),0)</f>
        <v>0</v>
      </c>
      <c r="E312" s="18" cm="1">
        <f t="array" ref="E312">VLOOKUP($A312,'movie-row'!$A$2:$Z$101,_xlfn.XMATCH(E$30,'movie-row'!$A$1:$Z$1),0)</f>
        <v>0</v>
      </c>
      <c r="F312" s="27" cm="1">
        <f t="array" ref="F312">VLOOKUP($A312,'movie-row'!$A$2:$Z$101,_xlfn.XMATCH(F$30,'movie-row'!$A$1:$Z$1),0)</f>
        <v>5</v>
      </c>
      <c r="G312" s="18" cm="1">
        <f t="array" ref="G312">VLOOKUP($A312,'movie-row'!$A$2:$Z$101,_xlfn.XMATCH(G$30,'movie-row'!$A$1:$Z$1),0)</f>
        <v>0</v>
      </c>
      <c r="H312" s="18" cm="1">
        <f t="array" ref="H312">VLOOKUP($A312,'movie-row'!$A$2:$Z$101,_xlfn.XMATCH(H$30,'movie-row'!$A$1:$Z$1),0)</f>
        <v>0</v>
      </c>
      <c r="I312" s="18" cm="1">
        <f t="array" ref="I312">VLOOKUP($A312,'movie-row'!$A$2:$Z$101,_xlfn.XMATCH(I$30,'movie-row'!$A$1:$Z$1),0)</f>
        <v>4</v>
      </c>
      <c r="J312" s="18" cm="1">
        <f t="array" ref="J312">VLOOKUP($A312,'movie-row'!$A$2:$Z$101,_xlfn.XMATCH(J$30,'movie-row'!$A$1:$Z$1),0)</f>
        <v>0</v>
      </c>
      <c r="K312" s="18" cm="1">
        <f t="array" ref="K312">VLOOKUP($A312,'movie-row'!$A$2:$Z$101,_xlfn.XMATCH(K$30,'movie-row'!$A$1:$Z$1),0)</f>
        <v>3.5</v>
      </c>
      <c r="L312" s="18" cm="1">
        <f t="array" ref="L312">VLOOKUP($A312,'movie-row'!$A$2:$Z$101,_xlfn.XMATCH(L$30,'movie-row'!$A$1:$Z$1),0)</f>
        <v>0</v>
      </c>
      <c r="M312" s="18" cm="1">
        <f t="array" ref="M312">VLOOKUP($A312,'movie-row'!$A$2:$Z$101,_xlfn.XMATCH(M$30,'movie-row'!$A$1:$Z$1),0)</f>
        <v>5</v>
      </c>
      <c r="N312" s="18" cm="1">
        <f t="array" ref="N312">VLOOKUP($A312,'movie-row'!$A$2:$Z$101,_xlfn.XMATCH(N$30,'movie-row'!$A$1:$Z$1),0)</f>
        <v>0</v>
      </c>
      <c r="O312" s="27" cm="1">
        <f t="array" ref="O312">VLOOKUP($A312,'movie-row'!$A$2:$Z$101,_xlfn.XMATCH(O$30,'movie-row'!$A$1:$Z$1),0)</f>
        <v>4</v>
      </c>
      <c r="P312" s="18" cm="1">
        <f t="array" ref="P312">VLOOKUP($A312,'movie-row'!$A$2:$Z$101,_xlfn.XMATCH(P$30,'movie-row'!$A$1:$Z$1),0)</f>
        <v>5</v>
      </c>
      <c r="Q312" s="18" cm="1">
        <f t="array" ref="Q312">VLOOKUP($A312,'movie-row'!$A$2:$Z$101,_xlfn.XMATCH(Q$30,'movie-row'!$A$1:$Z$1),0)</f>
        <v>4</v>
      </c>
      <c r="R312" s="18" cm="1">
        <f t="array" ref="R312">VLOOKUP($A312,'movie-row'!$A$2:$Z$101,_xlfn.XMATCH(R$30,'movie-row'!$A$1:$Z$1),0)</f>
        <v>5</v>
      </c>
      <c r="S312" s="18" cm="1">
        <f t="array" ref="S312">VLOOKUP($A312,'movie-row'!$A$2:$Z$101,_xlfn.XMATCH(S$30,'movie-row'!$A$1:$Z$1),0)</f>
        <v>0</v>
      </c>
      <c r="T312" s="18" cm="1">
        <f t="array" ref="T312">VLOOKUP($A312,'movie-row'!$A$2:$Z$101,_xlfn.XMATCH(T$30,'movie-row'!$A$1:$Z$1),0)</f>
        <v>0</v>
      </c>
      <c r="U312" s="18" cm="1">
        <f t="array" ref="U312">VLOOKUP($A312,'movie-row'!$A$2:$Z$101,_xlfn.XMATCH(U$30,'movie-row'!$A$1:$Z$1),0)</f>
        <v>0</v>
      </c>
      <c r="V312" s="18" cm="1">
        <f t="array" ref="V312">VLOOKUP($A312,'movie-row'!$A$2:$Z$101,_xlfn.XMATCH(V$30,'movie-row'!$A$1:$Z$1),0)</f>
        <v>0</v>
      </c>
      <c r="W312" s="18" cm="1">
        <f t="array" ref="W312">VLOOKUP($A312,'movie-row'!$A$2:$Z$101,_xlfn.XMATCH(W$30,'movie-row'!$A$1:$Z$1),0)</f>
        <v>0</v>
      </c>
      <c r="X312" s="18" cm="1">
        <f t="array" ref="X312">VLOOKUP($A312,'movie-row'!$A$2:$Z$101,_xlfn.XMATCH(X$30,'movie-row'!$A$1:$Z$1),0)</f>
        <v>5</v>
      </c>
      <c r="Y312" s="18" cm="1">
        <f t="array" ref="Y312">VLOOKUP($A312,'movie-row'!$A$2:$Z$101,_xlfn.XMATCH(Y$30,'movie-row'!$A$1:$Z$1),0)</f>
        <v>0</v>
      </c>
      <c r="Z312" s="18" cm="1">
        <f t="array" ref="Z312">VLOOKUP($A312,'movie-row'!$A$2:$Z$101,_xlfn.XMATCH(Z$30,'movie-row'!$A$1:$Z$1),0)</f>
        <v>4</v>
      </c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</row>
    <row r="313" spans="1:52">
      <c r="A313" s="1" t="str">
        <f t="shared" si="53"/>
        <v>629: The Usual Suspects (1995)</v>
      </c>
      <c r="B313" s="18" cm="1">
        <f t="array" ref="B313">VLOOKUP($A313,'movie-row'!$A$2:$Z$101,_xlfn.XMATCH(B$31,'movie-row'!$A$1:$Z$1),0)</f>
        <v>0</v>
      </c>
      <c r="C313" s="18" cm="1">
        <f t="array" ref="C313">VLOOKUP($A313,'movie-row'!$A$2:$Z$101,_xlfn.XMATCH(C$31,'movie-row'!$A$1:$Z$1),0)</f>
        <v>0</v>
      </c>
      <c r="D313" s="18" cm="1">
        <f t="array" ref="D313">VLOOKUP($A313,'movie-row'!$A$2:$Z$101,_xlfn.XMATCH(D$31,'movie-row'!$A$1:$Z$1),0)</f>
        <v>4</v>
      </c>
      <c r="E313" s="18" cm="1">
        <f t="array" ref="E313">VLOOKUP($A313,'movie-row'!$A$2:$Z$101,_xlfn.XMATCH(E$31,'movie-row'!$A$1:$Z$1),0)</f>
        <v>4.5</v>
      </c>
      <c r="F313" s="27" cm="1">
        <f t="array" ref="F313">VLOOKUP($A313,'movie-row'!$A$2:$Z$101,_xlfn.XMATCH(F$31,'movie-row'!$A$1:$Z$1),0)</f>
        <v>4</v>
      </c>
      <c r="G313" s="18" cm="1">
        <f t="array" ref="G313">VLOOKUP($A313,'movie-row'!$A$2:$Z$101,_xlfn.XMATCH(G$31,'movie-row'!$A$1:$Z$1),0)</f>
        <v>5</v>
      </c>
      <c r="H313" s="18" cm="1">
        <f t="array" ref="H313">VLOOKUP($A313,'movie-row'!$A$2:$Z$101,_xlfn.XMATCH(H$31,'movie-row'!$A$1:$Z$1),0)</f>
        <v>3.5</v>
      </c>
      <c r="I313" s="18" cm="1">
        <f t="array" ref="I313">VLOOKUP($A313,'movie-row'!$A$2:$Z$101,_xlfn.XMATCH(I$31,'movie-row'!$A$1:$Z$1),0)</f>
        <v>0</v>
      </c>
      <c r="J313" s="18" cm="1">
        <f t="array" ref="J313">VLOOKUP($A313,'movie-row'!$A$2:$Z$101,_xlfn.XMATCH(J$31,'movie-row'!$A$1:$Z$1),0)</f>
        <v>4</v>
      </c>
      <c r="K313" s="18" cm="1">
        <f t="array" ref="K313">VLOOKUP($A313,'movie-row'!$A$2:$Z$101,_xlfn.XMATCH(K$31,'movie-row'!$A$1:$Z$1),0)</f>
        <v>0</v>
      </c>
      <c r="L313" s="18" cm="1">
        <f t="array" ref="L313">VLOOKUP($A313,'movie-row'!$A$2:$Z$101,_xlfn.XMATCH(L$31,'movie-row'!$A$1:$Z$1),0)</f>
        <v>0</v>
      </c>
      <c r="M313" s="18" cm="1">
        <f t="array" ref="M313">VLOOKUP($A313,'movie-row'!$A$2:$Z$101,_xlfn.XMATCH(M$31,'movie-row'!$A$1:$Z$1),0)</f>
        <v>0</v>
      </c>
      <c r="N313" s="18" cm="1">
        <f t="array" ref="N313">VLOOKUP($A313,'movie-row'!$A$2:$Z$101,_xlfn.XMATCH(N$31,'movie-row'!$A$1:$Z$1),0)</f>
        <v>0</v>
      </c>
      <c r="O313" s="27" cm="1">
        <f t="array" ref="O313">VLOOKUP($A313,'movie-row'!$A$2:$Z$101,_xlfn.XMATCH(O$31,'movie-row'!$A$1:$Z$1),0)</f>
        <v>4</v>
      </c>
      <c r="P313" s="18" cm="1">
        <f t="array" ref="P313">VLOOKUP($A313,'movie-row'!$A$2:$Z$101,_xlfn.XMATCH(P$31,'movie-row'!$A$1:$Z$1),0)</f>
        <v>0</v>
      </c>
      <c r="Q313" s="18" cm="1">
        <f t="array" ref="Q313">VLOOKUP($A313,'movie-row'!$A$2:$Z$101,_xlfn.XMATCH(Q$31,'movie-row'!$A$1:$Z$1),0)</f>
        <v>4.5</v>
      </c>
      <c r="R313" s="18" cm="1">
        <f t="array" ref="R313">VLOOKUP($A313,'movie-row'!$A$2:$Z$101,_xlfn.XMATCH(R$31,'movie-row'!$A$1:$Z$1),0)</f>
        <v>0</v>
      </c>
      <c r="S313" s="18" cm="1">
        <f t="array" ref="S313">VLOOKUP($A313,'movie-row'!$A$2:$Z$101,_xlfn.XMATCH(S$31,'movie-row'!$A$1:$Z$1),0)</f>
        <v>4</v>
      </c>
      <c r="T313" s="18" cm="1">
        <f t="array" ref="T313">VLOOKUP($A313,'movie-row'!$A$2:$Z$101,_xlfn.XMATCH(T$31,'movie-row'!$A$1:$Z$1),0)</f>
        <v>0</v>
      </c>
      <c r="U313" s="18" cm="1">
        <f t="array" ref="U313">VLOOKUP($A313,'movie-row'!$A$2:$Z$101,_xlfn.XMATCH(U$31,'movie-row'!$A$1:$Z$1),0)</f>
        <v>3.5</v>
      </c>
      <c r="V313" s="18" cm="1">
        <f t="array" ref="V313">VLOOKUP($A313,'movie-row'!$A$2:$Z$101,_xlfn.XMATCH(V$31,'movie-row'!$A$1:$Z$1),0)</f>
        <v>0</v>
      </c>
      <c r="W313" s="18" cm="1">
        <f t="array" ref="W313">VLOOKUP($A313,'movie-row'!$A$2:$Z$101,_xlfn.XMATCH(W$31,'movie-row'!$A$1:$Z$1),0)</f>
        <v>5</v>
      </c>
      <c r="X313" s="18" cm="1">
        <f t="array" ref="X313">VLOOKUP($A313,'movie-row'!$A$2:$Z$101,_xlfn.XMATCH(X$31,'movie-row'!$A$1:$Z$1),0)</f>
        <v>0</v>
      </c>
      <c r="Y313" s="18" cm="1">
        <f t="array" ref="Y313">VLOOKUP($A313,'movie-row'!$A$2:$Z$101,_xlfn.XMATCH(Y$31,'movie-row'!$A$1:$Z$1),0)</f>
        <v>4</v>
      </c>
      <c r="Z313" s="18" cm="1">
        <f t="array" ref="Z313">VLOOKUP($A313,'movie-row'!$A$2:$Z$101,_xlfn.XMATCH(Z$31,'movie-row'!$A$1:$Z$1),0)</f>
        <v>0</v>
      </c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</row>
    <row r="314" spans="1:52">
      <c r="A314" s="1" t="str">
        <f t="shared" si="53"/>
        <v>629: The Usual Suspects (1995)</v>
      </c>
      <c r="B314" s="18" cm="1">
        <f t="array" ref="B314">VLOOKUP($A314,'movie-row'!$A$2:$Z$101,_xlfn.XMATCH(B$32,'movie-row'!$A$1:$Z$1),0)</f>
        <v>4</v>
      </c>
      <c r="C314" s="18" cm="1">
        <f t="array" ref="C314">VLOOKUP($A314,'movie-row'!$A$2:$Z$101,_xlfn.XMATCH(C$32,'movie-row'!$A$1:$Z$1),0)</f>
        <v>0</v>
      </c>
      <c r="D314" s="18" cm="1">
        <f t="array" ref="D314">VLOOKUP($A314,'movie-row'!$A$2:$Z$101,_xlfn.XMATCH(D$32,'movie-row'!$A$1:$Z$1),0)</f>
        <v>0</v>
      </c>
      <c r="E314" s="18" cm="1">
        <f t="array" ref="E314">VLOOKUP($A314,'movie-row'!$A$2:$Z$101,_xlfn.XMATCH(E$32,'movie-row'!$A$1:$Z$1),0)</f>
        <v>4</v>
      </c>
      <c r="F314" s="27" cm="1">
        <f t="array" ref="F314">VLOOKUP($A314,'movie-row'!$A$2:$Z$101,_xlfn.XMATCH(F$32,'movie-row'!$A$1:$Z$1),0)</f>
        <v>4.5</v>
      </c>
      <c r="G314" s="18" cm="1">
        <f t="array" ref="G314">VLOOKUP($A314,'movie-row'!$A$2:$Z$101,_xlfn.XMATCH(G$32,'movie-row'!$A$1:$Z$1),0)</f>
        <v>0</v>
      </c>
      <c r="H314" s="18" cm="1">
        <f t="array" ref="H314">VLOOKUP($A314,'movie-row'!$A$2:$Z$101,_xlfn.XMATCH(H$32,'movie-row'!$A$1:$Z$1),0)</f>
        <v>0</v>
      </c>
      <c r="I314" s="18" cm="1">
        <f t="array" ref="I314">VLOOKUP($A314,'movie-row'!$A$2:$Z$101,_xlfn.XMATCH(I$32,'movie-row'!$A$1:$Z$1),0)</f>
        <v>3</v>
      </c>
      <c r="J314" s="18" cm="1">
        <f t="array" ref="J314">VLOOKUP($A314,'movie-row'!$A$2:$Z$101,_xlfn.XMATCH(J$32,'movie-row'!$A$1:$Z$1),0)</f>
        <v>5</v>
      </c>
      <c r="K314" s="18" cm="1">
        <f t="array" ref="K314">VLOOKUP($A314,'movie-row'!$A$2:$Z$101,_xlfn.XMATCH(K$32,'movie-row'!$A$1:$Z$1),0)</f>
        <v>0</v>
      </c>
      <c r="L314" s="18" cm="1">
        <f t="array" ref="L314">VLOOKUP($A314,'movie-row'!$A$2:$Z$101,_xlfn.XMATCH(L$32,'movie-row'!$A$1:$Z$1),0)</f>
        <v>0</v>
      </c>
      <c r="M314" s="18" cm="1">
        <f t="array" ref="M314">VLOOKUP($A314,'movie-row'!$A$2:$Z$101,_xlfn.XMATCH(M$32,'movie-row'!$A$1:$Z$1),0)</f>
        <v>5</v>
      </c>
      <c r="N314" s="18" cm="1">
        <f t="array" ref="N314">VLOOKUP($A314,'movie-row'!$A$2:$Z$101,_xlfn.XMATCH(N$32,'movie-row'!$A$1:$Z$1),0)</f>
        <v>0</v>
      </c>
      <c r="O314" s="27" cm="1">
        <f t="array" ref="O314">VLOOKUP($A314,'movie-row'!$A$2:$Z$101,_xlfn.XMATCH(O$32,'movie-row'!$A$1:$Z$1),0)</f>
        <v>3.5</v>
      </c>
      <c r="P314" s="18" cm="1">
        <f t="array" ref="P314">VLOOKUP($A314,'movie-row'!$A$2:$Z$101,_xlfn.XMATCH(P$32,'movie-row'!$A$1:$Z$1),0)</f>
        <v>4</v>
      </c>
      <c r="Q314" s="18" cm="1">
        <f t="array" ref="Q314">VLOOKUP($A314,'movie-row'!$A$2:$Z$101,_xlfn.XMATCH(Q$32,'movie-row'!$A$1:$Z$1),0)</f>
        <v>5</v>
      </c>
      <c r="R314" s="18" cm="1">
        <f t="array" ref="R314">VLOOKUP($A314,'movie-row'!$A$2:$Z$101,_xlfn.XMATCH(R$32,'movie-row'!$A$1:$Z$1),0)</f>
        <v>4</v>
      </c>
      <c r="S314" s="18" cm="1">
        <f t="array" ref="S314">VLOOKUP($A314,'movie-row'!$A$2:$Z$101,_xlfn.XMATCH(S$32,'movie-row'!$A$1:$Z$1),0)</f>
        <v>0</v>
      </c>
      <c r="T314" s="18" cm="1">
        <f t="array" ref="T314">VLOOKUP($A314,'movie-row'!$A$2:$Z$101,_xlfn.XMATCH(T$32,'movie-row'!$A$1:$Z$1),0)</f>
        <v>5</v>
      </c>
      <c r="U314" s="18" cm="1">
        <f t="array" ref="U314">VLOOKUP($A314,'movie-row'!$A$2:$Z$101,_xlfn.XMATCH(U$32,'movie-row'!$A$1:$Z$1),0)</f>
        <v>4</v>
      </c>
      <c r="V314" s="18" cm="1">
        <f t="array" ref="V314">VLOOKUP($A314,'movie-row'!$A$2:$Z$101,_xlfn.XMATCH(V$32,'movie-row'!$A$1:$Z$1),0)</f>
        <v>4.5</v>
      </c>
      <c r="W314" s="18" cm="1">
        <f t="array" ref="W314">VLOOKUP($A314,'movie-row'!$A$2:$Z$101,_xlfn.XMATCH(W$32,'movie-row'!$A$1:$Z$1),0)</f>
        <v>0</v>
      </c>
      <c r="X314" s="18" cm="1">
        <f t="array" ref="X314">VLOOKUP($A314,'movie-row'!$A$2:$Z$101,_xlfn.XMATCH(X$32,'movie-row'!$A$1:$Z$1),0)</f>
        <v>0</v>
      </c>
      <c r="Y314" s="18" cm="1">
        <f t="array" ref="Y314">VLOOKUP($A314,'movie-row'!$A$2:$Z$101,_xlfn.XMATCH(Y$32,'movie-row'!$A$1:$Z$1),0)</f>
        <v>0</v>
      </c>
      <c r="Z314" s="18" cm="1">
        <f t="array" ref="Z314">VLOOKUP($A314,'movie-row'!$A$2:$Z$101,_xlfn.XMATCH(Z$32,'movie-row'!$A$1:$Z$1),0)</f>
        <v>0</v>
      </c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</row>
    <row r="315" spans="1:52">
      <c r="A315" s="1" t="str">
        <f t="shared" si="53"/>
        <v>629: The Usual Suspects (1995)</v>
      </c>
      <c r="B315" s="18" cm="1">
        <f t="array" ref="B315">VLOOKUP($A315,'movie-row'!$A$2:$Z$101,_xlfn.XMATCH(B$33,'movie-row'!$A$1:$Z$1),0)</f>
        <v>0</v>
      </c>
      <c r="C315" s="18" cm="1">
        <f t="array" ref="C315">VLOOKUP($A315,'movie-row'!$A$2:$Z$101,_xlfn.XMATCH(C$33,'movie-row'!$A$1:$Z$1),0)</f>
        <v>0</v>
      </c>
      <c r="D315" s="18" cm="1">
        <f t="array" ref="D315">VLOOKUP($A315,'movie-row'!$A$2:$Z$101,_xlfn.XMATCH(D$33,'movie-row'!$A$1:$Z$1),0)</f>
        <v>4.5</v>
      </c>
      <c r="E315" s="18" cm="1">
        <f t="array" ref="E315">VLOOKUP($A315,'movie-row'!$A$2:$Z$101,_xlfn.XMATCH(E$33,'movie-row'!$A$1:$Z$1),0)</f>
        <v>3.5</v>
      </c>
      <c r="F315" s="27" cm="1">
        <f t="array" ref="F315">VLOOKUP($A315,'movie-row'!$A$2:$Z$101,_xlfn.XMATCH(F$33,'movie-row'!$A$1:$Z$1),0)</f>
        <v>3</v>
      </c>
      <c r="G315" s="18" cm="1">
        <f t="array" ref="G315">VLOOKUP($A315,'movie-row'!$A$2:$Z$101,_xlfn.XMATCH(G$33,'movie-row'!$A$1:$Z$1),0)</f>
        <v>4.5</v>
      </c>
      <c r="H315" s="18" cm="1">
        <f t="array" ref="H315">VLOOKUP($A315,'movie-row'!$A$2:$Z$101,_xlfn.XMATCH(H$33,'movie-row'!$A$1:$Z$1),0)</f>
        <v>5</v>
      </c>
      <c r="I315" s="18" cm="1">
        <f t="array" ref="I315">VLOOKUP($A315,'movie-row'!$A$2:$Z$101,_xlfn.XMATCH(I$33,'movie-row'!$A$1:$Z$1),0)</f>
        <v>0</v>
      </c>
      <c r="J315" s="18" cm="1">
        <f t="array" ref="J315">VLOOKUP($A315,'movie-row'!$A$2:$Z$101,_xlfn.XMATCH(J$33,'movie-row'!$A$1:$Z$1),0)</f>
        <v>4</v>
      </c>
      <c r="K315" s="18" cm="1">
        <f t="array" ref="K315">VLOOKUP($A315,'movie-row'!$A$2:$Z$101,_xlfn.XMATCH(K$33,'movie-row'!$A$1:$Z$1),0)</f>
        <v>4.5</v>
      </c>
      <c r="L315" s="18" cm="1">
        <f t="array" ref="L315">VLOOKUP($A315,'movie-row'!$A$2:$Z$101,_xlfn.XMATCH(L$33,'movie-row'!$A$1:$Z$1),0)</f>
        <v>4.5</v>
      </c>
      <c r="M315" s="18" cm="1">
        <f t="array" ref="M315">VLOOKUP($A315,'movie-row'!$A$2:$Z$101,_xlfn.XMATCH(M$33,'movie-row'!$A$1:$Z$1),0)</f>
        <v>0</v>
      </c>
      <c r="N315" s="18" cm="1">
        <f t="array" ref="N315">VLOOKUP($A315,'movie-row'!$A$2:$Z$101,_xlfn.XMATCH(N$33,'movie-row'!$A$1:$Z$1),0)</f>
        <v>5</v>
      </c>
      <c r="O315" s="27" cm="1">
        <f t="array" ref="O315">VLOOKUP($A315,'movie-row'!$A$2:$Z$101,_xlfn.XMATCH(O$33,'movie-row'!$A$1:$Z$1),0)</f>
        <v>4.5</v>
      </c>
      <c r="P315" s="18" cm="1">
        <f t="array" ref="P315">VLOOKUP($A315,'movie-row'!$A$2:$Z$101,_xlfn.XMATCH(P$33,'movie-row'!$A$1:$Z$1),0)</f>
        <v>0</v>
      </c>
      <c r="Q315" s="18" cm="1">
        <f t="array" ref="Q315">VLOOKUP($A315,'movie-row'!$A$2:$Z$101,_xlfn.XMATCH(Q$33,'movie-row'!$A$1:$Z$1),0)</f>
        <v>5</v>
      </c>
      <c r="R315" s="18" cm="1">
        <f t="array" ref="R315">VLOOKUP($A315,'movie-row'!$A$2:$Z$101,_xlfn.XMATCH(R$33,'movie-row'!$A$1:$Z$1),0)</f>
        <v>3</v>
      </c>
      <c r="S315" s="18" cm="1">
        <f t="array" ref="S315">VLOOKUP($A315,'movie-row'!$A$2:$Z$101,_xlfn.XMATCH(S$33,'movie-row'!$A$1:$Z$1),0)</f>
        <v>0</v>
      </c>
      <c r="T315" s="18" cm="1">
        <f t="array" ref="T315">VLOOKUP($A315,'movie-row'!$A$2:$Z$101,_xlfn.XMATCH(T$33,'movie-row'!$A$1:$Z$1),0)</f>
        <v>4</v>
      </c>
      <c r="U315" s="18" cm="1">
        <f t="array" ref="U315">VLOOKUP($A315,'movie-row'!$A$2:$Z$101,_xlfn.XMATCH(U$33,'movie-row'!$A$1:$Z$1),0)</f>
        <v>0</v>
      </c>
      <c r="V315" s="18" cm="1">
        <f t="array" ref="V315">VLOOKUP($A315,'movie-row'!$A$2:$Z$101,_xlfn.XMATCH(V$33,'movie-row'!$A$1:$Z$1),0)</f>
        <v>5</v>
      </c>
      <c r="W315" s="18" cm="1">
        <f t="array" ref="W315">VLOOKUP($A315,'movie-row'!$A$2:$Z$101,_xlfn.XMATCH(W$33,'movie-row'!$A$1:$Z$1),0)</f>
        <v>4</v>
      </c>
      <c r="X315" s="18" cm="1">
        <f t="array" ref="X315">VLOOKUP($A315,'movie-row'!$A$2:$Z$101,_xlfn.XMATCH(X$33,'movie-row'!$A$1:$Z$1),0)</f>
        <v>0</v>
      </c>
      <c r="Y315" s="18" cm="1">
        <f t="array" ref="Y315">VLOOKUP($A315,'movie-row'!$A$2:$Z$101,_xlfn.XMATCH(Y$33,'movie-row'!$A$1:$Z$1),0)</f>
        <v>0</v>
      </c>
      <c r="Z315" s="18" cm="1">
        <f t="array" ref="Z315">VLOOKUP($A315,'movie-row'!$A$2:$Z$101,_xlfn.XMATCH(Z$33,'movie-row'!$A$1:$Z$1),0)</f>
        <v>4</v>
      </c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</row>
    <row r="316" spans="1:52">
      <c r="A316" s="21" t="s">
        <v>54</v>
      </c>
      <c r="B316" s="18" cm="1">
        <f t="array" ref="B316">VLOOKUP($A316,'movie-row'!$A$2:$Z$101,_xlfn.XMATCH(B$29,'movie-row'!$A$1:$Z$1),0)</f>
        <v>4</v>
      </c>
      <c r="C316" s="18" cm="1">
        <f t="array" ref="C316">VLOOKUP($A316,'movie-row'!$A$2:$Z$101,_xlfn.XMATCH(C$29,'movie-row'!$A$1:$Z$1),0)</f>
        <v>0</v>
      </c>
      <c r="D316" s="18" cm="1">
        <f t="array" ref="D316">VLOOKUP($A316,'movie-row'!$A$2:$Z$101,_xlfn.XMATCH(D$29,'movie-row'!$A$1:$Z$1),0)</f>
        <v>0</v>
      </c>
      <c r="E316" s="18" cm="1">
        <f t="array" ref="E316">VLOOKUP($A316,'movie-row'!$A$2:$Z$101,_xlfn.XMATCH(E$29,'movie-row'!$A$1:$Z$1),0)</f>
        <v>3.5</v>
      </c>
      <c r="F316" s="27" cm="1">
        <f t="array" ref="F316">VLOOKUP($A316,'movie-row'!$A$2:$Z$101,_xlfn.XMATCH(F$29,'movie-row'!$A$1:$Z$1),0)</f>
        <v>0</v>
      </c>
      <c r="G316" s="18" cm="1">
        <f t="array" ref="G316">VLOOKUP($A316,'movie-row'!$A$2:$Z$101,_xlfn.XMATCH(G$29,'movie-row'!$A$1:$Z$1),0)</f>
        <v>0</v>
      </c>
      <c r="H316" s="18" cm="1">
        <f t="array" ref="H316">VLOOKUP($A316,'movie-row'!$A$2:$Z$101,_xlfn.XMATCH(H$29,'movie-row'!$A$1:$Z$1),0)</f>
        <v>3</v>
      </c>
      <c r="I316" s="18" cm="1">
        <f t="array" ref="I316">VLOOKUP($A316,'movie-row'!$A$2:$Z$101,_xlfn.XMATCH(I$29,'movie-row'!$A$1:$Z$1),0)</f>
        <v>3.5</v>
      </c>
      <c r="J316" s="18" cm="1">
        <f t="array" ref="J316">VLOOKUP($A316,'movie-row'!$A$2:$Z$101,_xlfn.XMATCH(J$29,'movie-row'!$A$1:$Z$1),0)</f>
        <v>4</v>
      </c>
      <c r="K316" s="18" cm="1">
        <f t="array" ref="K316">VLOOKUP($A316,'movie-row'!$A$2:$Z$101,_xlfn.XMATCH(K$29,'movie-row'!$A$1:$Z$1),0)</f>
        <v>0</v>
      </c>
      <c r="L316" s="18" cm="1">
        <f t="array" ref="L316">VLOOKUP($A316,'movie-row'!$A$2:$Z$101,_xlfn.XMATCH(L$29,'movie-row'!$A$1:$Z$1),0)</f>
        <v>5</v>
      </c>
      <c r="M316" s="18" cm="1">
        <f t="array" ref="M316">VLOOKUP($A316,'movie-row'!$A$2:$Z$101,_xlfn.XMATCH(M$29,'movie-row'!$A$1:$Z$1),0)</f>
        <v>0</v>
      </c>
      <c r="N316" s="18" cm="1">
        <f t="array" ref="N316">VLOOKUP($A316,'movie-row'!$A$2:$Z$101,_xlfn.XMATCH(N$29,'movie-row'!$A$1:$Z$1),0)</f>
        <v>4</v>
      </c>
      <c r="O316" s="27" cm="1">
        <f t="array" ref="O316">VLOOKUP($A316,'movie-row'!$A$2:$Z$101,_xlfn.XMATCH(O$29,'movie-row'!$A$1:$Z$1),0)</f>
        <v>0</v>
      </c>
      <c r="P316" s="18" cm="1">
        <f t="array" ref="P316">VLOOKUP($A316,'movie-row'!$A$2:$Z$101,_xlfn.XMATCH(P$29,'movie-row'!$A$1:$Z$1),0)</f>
        <v>4.5</v>
      </c>
      <c r="Q316" s="18" cm="1">
        <f t="array" ref="Q316">VLOOKUP($A316,'movie-row'!$A$2:$Z$101,_xlfn.XMATCH(Q$29,'movie-row'!$A$1:$Z$1),0)</f>
        <v>0</v>
      </c>
      <c r="R316" s="18" cm="1">
        <f t="array" ref="R316">VLOOKUP($A316,'movie-row'!$A$2:$Z$101,_xlfn.XMATCH(R$29,'movie-row'!$A$1:$Z$1),0)</f>
        <v>3.5</v>
      </c>
      <c r="S316" s="18" cm="1">
        <f t="array" ref="S316">VLOOKUP($A316,'movie-row'!$A$2:$Z$101,_xlfn.XMATCH(S$29,'movie-row'!$A$1:$Z$1),0)</f>
        <v>4</v>
      </c>
      <c r="T316" s="18" cm="1">
        <f t="array" ref="T316">VLOOKUP($A316,'movie-row'!$A$2:$Z$101,_xlfn.XMATCH(T$29,'movie-row'!$A$1:$Z$1),0)</f>
        <v>3.5</v>
      </c>
      <c r="U316" s="18" cm="1">
        <f t="array" ref="U316">VLOOKUP($A316,'movie-row'!$A$2:$Z$101,_xlfn.XMATCH(U$29,'movie-row'!$A$1:$Z$1),0)</f>
        <v>0</v>
      </c>
      <c r="V316" s="18" cm="1">
        <f t="array" ref="V316">VLOOKUP($A316,'movie-row'!$A$2:$Z$101,_xlfn.XMATCH(V$29,'movie-row'!$A$1:$Z$1),0)</f>
        <v>4</v>
      </c>
      <c r="W316" s="18" cm="1">
        <f t="array" ref="W316">VLOOKUP($A316,'movie-row'!$A$2:$Z$101,_xlfn.XMATCH(W$29,'movie-row'!$A$1:$Z$1),0)</f>
        <v>4</v>
      </c>
      <c r="X316" s="18" cm="1">
        <f t="array" ref="X316">VLOOKUP($A316,'movie-row'!$A$2:$Z$101,_xlfn.XMATCH(X$29,'movie-row'!$A$1:$Z$1),0)</f>
        <v>0</v>
      </c>
      <c r="Y316" s="18" cm="1">
        <f t="array" ref="Y316">VLOOKUP($A316,'movie-row'!$A$2:$Z$101,_xlfn.XMATCH(Y$29,'movie-row'!$A$1:$Z$1),0)</f>
        <v>0</v>
      </c>
      <c r="Z316" s="18" cm="1">
        <f t="array" ref="Z316">VLOOKUP($A316,'movie-row'!$A$2:$Z$101,_xlfn.XMATCH(Z$29,'movie-row'!$A$1:$Z$1),0)</f>
        <v>0</v>
      </c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</row>
    <row r="317" spans="1:52">
      <c r="A317" s="1" t="str">
        <f t="shared" ref="A317:A320" si="54">A316</f>
        <v>640: Catch Me If You Can (2002)</v>
      </c>
      <c r="B317" s="18" cm="1">
        <f t="array" ref="B317">VLOOKUP($A317,'movie-row'!$A$2:$Z$101,_xlfn.XMATCH(B$30,'movie-row'!$A$1:$Z$1),0)</f>
        <v>3</v>
      </c>
      <c r="C317" s="18" cm="1">
        <f t="array" ref="C317">VLOOKUP($A317,'movie-row'!$A$2:$Z$101,_xlfn.XMATCH(C$30,'movie-row'!$A$1:$Z$1),0)</f>
        <v>4</v>
      </c>
      <c r="D317" s="18" cm="1">
        <f t="array" ref="D317">VLOOKUP($A317,'movie-row'!$A$2:$Z$101,_xlfn.XMATCH(D$30,'movie-row'!$A$1:$Z$1),0)</f>
        <v>4</v>
      </c>
      <c r="E317" s="18" cm="1">
        <f t="array" ref="E317">VLOOKUP($A317,'movie-row'!$A$2:$Z$101,_xlfn.XMATCH(E$30,'movie-row'!$A$1:$Z$1),0)</f>
        <v>0</v>
      </c>
      <c r="F317" s="27" cm="1">
        <f t="array" ref="F317">VLOOKUP($A317,'movie-row'!$A$2:$Z$101,_xlfn.XMATCH(F$30,'movie-row'!$A$1:$Z$1),0)</f>
        <v>0</v>
      </c>
      <c r="G317" s="18" cm="1">
        <f t="array" ref="G317">VLOOKUP($A317,'movie-row'!$A$2:$Z$101,_xlfn.XMATCH(G$30,'movie-row'!$A$1:$Z$1),0)</f>
        <v>3.5</v>
      </c>
      <c r="H317" s="18" cm="1">
        <f t="array" ref="H317">VLOOKUP($A317,'movie-row'!$A$2:$Z$101,_xlfn.XMATCH(H$30,'movie-row'!$A$1:$Z$1),0)</f>
        <v>4</v>
      </c>
      <c r="I317" s="18" cm="1">
        <f t="array" ref="I317">VLOOKUP($A317,'movie-row'!$A$2:$Z$101,_xlfn.XMATCH(I$30,'movie-row'!$A$1:$Z$1),0)</f>
        <v>0</v>
      </c>
      <c r="J317" s="18" cm="1">
        <f t="array" ref="J317">VLOOKUP($A317,'movie-row'!$A$2:$Z$101,_xlfn.XMATCH(J$30,'movie-row'!$A$1:$Z$1),0)</f>
        <v>0</v>
      </c>
      <c r="K317" s="18" cm="1">
        <f t="array" ref="K317">VLOOKUP($A317,'movie-row'!$A$2:$Z$101,_xlfn.XMATCH(K$30,'movie-row'!$A$1:$Z$1),0)</f>
        <v>4</v>
      </c>
      <c r="L317" s="18" cm="1">
        <f t="array" ref="L317">VLOOKUP($A317,'movie-row'!$A$2:$Z$101,_xlfn.XMATCH(L$30,'movie-row'!$A$1:$Z$1),0)</f>
        <v>3</v>
      </c>
      <c r="M317" s="18" cm="1">
        <f t="array" ref="M317">VLOOKUP($A317,'movie-row'!$A$2:$Z$101,_xlfn.XMATCH(M$30,'movie-row'!$A$1:$Z$1),0)</f>
        <v>0</v>
      </c>
      <c r="N317" s="18" cm="1">
        <f t="array" ref="N317">VLOOKUP($A317,'movie-row'!$A$2:$Z$101,_xlfn.XMATCH(N$30,'movie-row'!$A$1:$Z$1),0)</f>
        <v>4</v>
      </c>
      <c r="O317" s="27" cm="1">
        <f t="array" ref="O317">VLOOKUP($A317,'movie-row'!$A$2:$Z$101,_xlfn.XMATCH(O$30,'movie-row'!$A$1:$Z$1),0)</f>
        <v>4.5</v>
      </c>
      <c r="P317" s="18" cm="1">
        <f t="array" ref="P317">VLOOKUP($A317,'movie-row'!$A$2:$Z$101,_xlfn.XMATCH(P$30,'movie-row'!$A$1:$Z$1),0)</f>
        <v>0</v>
      </c>
      <c r="Q317" s="18" cm="1">
        <f t="array" ref="Q317">VLOOKUP($A317,'movie-row'!$A$2:$Z$101,_xlfn.XMATCH(Q$30,'movie-row'!$A$1:$Z$1),0)</f>
        <v>4.5</v>
      </c>
      <c r="R317" s="18" cm="1">
        <f t="array" ref="R317">VLOOKUP($A317,'movie-row'!$A$2:$Z$101,_xlfn.XMATCH(R$30,'movie-row'!$A$1:$Z$1),0)</f>
        <v>0</v>
      </c>
      <c r="S317" s="18" cm="1">
        <f t="array" ref="S317">VLOOKUP($A317,'movie-row'!$A$2:$Z$101,_xlfn.XMATCH(S$30,'movie-row'!$A$1:$Z$1),0)</f>
        <v>0</v>
      </c>
      <c r="T317" s="18" cm="1">
        <f t="array" ref="T317">VLOOKUP($A317,'movie-row'!$A$2:$Z$101,_xlfn.XMATCH(T$30,'movie-row'!$A$1:$Z$1),0)</f>
        <v>0</v>
      </c>
      <c r="U317" s="18" cm="1">
        <f t="array" ref="U317">VLOOKUP($A317,'movie-row'!$A$2:$Z$101,_xlfn.XMATCH(U$30,'movie-row'!$A$1:$Z$1),0)</f>
        <v>4</v>
      </c>
      <c r="V317" s="18" cm="1">
        <f t="array" ref="V317">VLOOKUP($A317,'movie-row'!$A$2:$Z$101,_xlfn.XMATCH(V$30,'movie-row'!$A$1:$Z$1),0)</f>
        <v>0</v>
      </c>
      <c r="W317" s="18" cm="1">
        <f t="array" ref="W317">VLOOKUP($A317,'movie-row'!$A$2:$Z$101,_xlfn.XMATCH(W$30,'movie-row'!$A$1:$Z$1),0)</f>
        <v>5</v>
      </c>
      <c r="X317" s="18" cm="1">
        <f t="array" ref="X317">VLOOKUP($A317,'movie-row'!$A$2:$Z$101,_xlfn.XMATCH(X$30,'movie-row'!$A$1:$Z$1),0)</f>
        <v>0</v>
      </c>
      <c r="Y317" s="18" cm="1">
        <f t="array" ref="Y317">VLOOKUP($A317,'movie-row'!$A$2:$Z$101,_xlfn.XMATCH(Y$30,'movie-row'!$A$1:$Z$1),0)</f>
        <v>0</v>
      </c>
      <c r="Z317" s="18" cm="1">
        <f t="array" ref="Z317">VLOOKUP($A317,'movie-row'!$A$2:$Z$101,_xlfn.XMATCH(Z$30,'movie-row'!$A$1:$Z$1),0)</f>
        <v>4.5</v>
      </c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</row>
    <row r="318" spans="1:52">
      <c r="A318" s="1" t="str">
        <f t="shared" si="54"/>
        <v>640: Catch Me If You Can (2002)</v>
      </c>
      <c r="B318" s="18" cm="1">
        <f t="array" ref="B318">VLOOKUP($A318,'movie-row'!$A$2:$Z$101,_xlfn.XMATCH(B$31,'movie-row'!$A$1:$Z$1),0)</f>
        <v>4</v>
      </c>
      <c r="C318" s="18" cm="1">
        <f t="array" ref="C318">VLOOKUP($A318,'movie-row'!$A$2:$Z$101,_xlfn.XMATCH(C$31,'movie-row'!$A$1:$Z$1),0)</f>
        <v>0</v>
      </c>
      <c r="D318" s="18" cm="1">
        <f t="array" ref="D318">VLOOKUP($A318,'movie-row'!$A$2:$Z$101,_xlfn.XMATCH(D$31,'movie-row'!$A$1:$Z$1),0)</f>
        <v>4</v>
      </c>
      <c r="E318" s="18" cm="1">
        <f t="array" ref="E318">VLOOKUP($A318,'movie-row'!$A$2:$Z$101,_xlfn.XMATCH(E$31,'movie-row'!$A$1:$Z$1),0)</f>
        <v>0</v>
      </c>
      <c r="F318" s="27" cm="1">
        <f t="array" ref="F318">VLOOKUP($A318,'movie-row'!$A$2:$Z$101,_xlfn.XMATCH(F$31,'movie-row'!$A$1:$Z$1),0)</f>
        <v>3</v>
      </c>
      <c r="G318" s="18" cm="1">
        <f t="array" ref="G318">VLOOKUP($A318,'movie-row'!$A$2:$Z$101,_xlfn.XMATCH(G$31,'movie-row'!$A$1:$Z$1),0)</f>
        <v>0</v>
      </c>
      <c r="H318" s="18" cm="1">
        <f t="array" ref="H318">VLOOKUP($A318,'movie-row'!$A$2:$Z$101,_xlfn.XMATCH(H$31,'movie-row'!$A$1:$Z$1),0)</f>
        <v>4</v>
      </c>
      <c r="I318" s="18" cm="1">
        <f t="array" ref="I318">VLOOKUP($A318,'movie-row'!$A$2:$Z$101,_xlfn.XMATCH(I$31,'movie-row'!$A$1:$Z$1),0)</f>
        <v>4</v>
      </c>
      <c r="J318" s="18" cm="1">
        <f t="array" ref="J318">VLOOKUP($A318,'movie-row'!$A$2:$Z$101,_xlfn.XMATCH(J$31,'movie-row'!$A$1:$Z$1),0)</f>
        <v>4</v>
      </c>
      <c r="K318" s="18" cm="1">
        <f t="array" ref="K318">VLOOKUP($A318,'movie-row'!$A$2:$Z$101,_xlfn.XMATCH(K$31,'movie-row'!$A$1:$Z$1),0)</f>
        <v>0</v>
      </c>
      <c r="L318" s="18" cm="1">
        <f t="array" ref="L318">VLOOKUP($A318,'movie-row'!$A$2:$Z$101,_xlfn.XMATCH(L$31,'movie-row'!$A$1:$Z$1),0)</f>
        <v>0</v>
      </c>
      <c r="M318" s="18" cm="1">
        <f t="array" ref="M318">VLOOKUP($A318,'movie-row'!$A$2:$Z$101,_xlfn.XMATCH(M$31,'movie-row'!$A$1:$Z$1),0)</f>
        <v>3.5</v>
      </c>
      <c r="N318" s="18" cm="1">
        <f t="array" ref="N318">VLOOKUP($A318,'movie-row'!$A$2:$Z$101,_xlfn.XMATCH(N$31,'movie-row'!$A$1:$Z$1),0)</f>
        <v>0</v>
      </c>
      <c r="O318" s="27" cm="1">
        <f t="array" ref="O318">VLOOKUP($A318,'movie-row'!$A$2:$Z$101,_xlfn.XMATCH(O$31,'movie-row'!$A$1:$Z$1),0)</f>
        <v>4</v>
      </c>
      <c r="P318" s="18" cm="1">
        <f t="array" ref="P318">VLOOKUP($A318,'movie-row'!$A$2:$Z$101,_xlfn.XMATCH(P$31,'movie-row'!$A$1:$Z$1),0)</f>
        <v>0</v>
      </c>
      <c r="Q318" s="18" cm="1">
        <f t="array" ref="Q318">VLOOKUP($A318,'movie-row'!$A$2:$Z$101,_xlfn.XMATCH(Q$31,'movie-row'!$A$1:$Z$1),0)</f>
        <v>3.5</v>
      </c>
      <c r="R318" s="18" cm="1">
        <f t="array" ref="R318">VLOOKUP($A318,'movie-row'!$A$2:$Z$101,_xlfn.XMATCH(R$31,'movie-row'!$A$1:$Z$1),0)</f>
        <v>0</v>
      </c>
      <c r="S318" s="18" cm="1">
        <f t="array" ref="S318">VLOOKUP($A318,'movie-row'!$A$2:$Z$101,_xlfn.XMATCH(S$31,'movie-row'!$A$1:$Z$1),0)</f>
        <v>4.5</v>
      </c>
      <c r="T318" s="18" cm="1">
        <f t="array" ref="T318">VLOOKUP($A318,'movie-row'!$A$2:$Z$101,_xlfn.XMATCH(T$31,'movie-row'!$A$1:$Z$1),0)</f>
        <v>0</v>
      </c>
      <c r="U318" s="18" cm="1">
        <f t="array" ref="U318">VLOOKUP($A318,'movie-row'!$A$2:$Z$101,_xlfn.XMATCH(U$31,'movie-row'!$A$1:$Z$1),0)</f>
        <v>4</v>
      </c>
      <c r="V318" s="18" cm="1">
        <f t="array" ref="V318">VLOOKUP($A318,'movie-row'!$A$2:$Z$101,_xlfn.XMATCH(V$31,'movie-row'!$A$1:$Z$1),0)</f>
        <v>3</v>
      </c>
      <c r="W318" s="18" cm="1">
        <f t="array" ref="W318">VLOOKUP($A318,'movie-row'!$A$2:$Z$101,_xlfn.XMATCH(W$31,'movie-row'!$A$1:$Z$1),0)</f>
        <v>5</v>
      </c>
      <c r="X318" s="18" cm="1">
        <f t="array" ref="X318">VLOOKUP($A318,'movie-row'!$A$2:$Z$101,_xlfn.XMATCH(X$31,'movie-row'!$A$1:$Z$1),0)</f>
        <v>3</v>
      </c>
      <c r="Y318" s="18" cm="1">
        <f t="array" ref="Y318">VLOOKUP($A318,'movie-row'!$A$2:$Z$101,_xlfn.XMATCH(Y$31,'movie-row'!$A$1:$Z$1),0)</f>
        <v>3</v>
      </c>
      <c r="Z318" s="18" cm="1">
        <f t="array" ref="Z318">VLOOKUP($A318,'movie-row'!$A$2:$Z$101,_xlfn.XMATCH(Z$31,'movie-row'!$A$1:$Z$1),0)</f>
        <v>4</v>
      </c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</row>
    <row r="319" spans="1:52">
      <c r="A319" s="1" t="str">
        <f t="shared" si="54"/>
        <v>640: Catch Me If You Can (2002)</v>
      </c>
      <c r="B319" s="18" cm="1">
        <f t="array" ref="B319">VLOOKUP($A319,'movie-row'!$A$2:$Z$101,_xlfn.XMATCH(B$32,'movie-row'!$A$1:$Z$1),0)</f>
        <v>4</v>
      </c>
      <c r="C319" s="18" cm="1">
        <f t="array" ref="C319">VLOOKUP($A319,'movie-row'!$A$2:$Z$101,_xlfn.XMATCH(C$32,'movie-row'!$A$1:$Z$1),0)</f>
        <v>0</v>
      </c>
      <c r="D319" s="18" cm="1">
        <f t="array" ref="D319">VLOOKUP($A319,'movie-row'!$A$2:$Z$101,_xlfn.XMATCH(D$32,'movie-row'!$A$1:$Z$1),0)</f>
        <v>4</v>
      </c>
      <c r="E319" s="18" cm="1">
        <f t="array" ref="E319">VLOOKUP($A319,'movie-row'!$A$2:$Z$101,_xlfn.XMATCH(E$32,'movie-row'!$A$1:$Z$1),0)</f>
        <v>0</v>
      </c>
      <c r="F319" s="27" cm="1">
        <f t="array" ref="F319">VLOOKUP($A319,'movie-row'!$A$2:$Z$101,_xlfn.XMATCH(F$32,'movie-row'!$A$1:$Z$1),0)</f>
        <v>0</v>
      </c>
      <c r="G319" s="18" cm="1">
        <f t="array" ref="G319">VLOOKUP($A319,'movie-row'!$A$2:$Z$101,_xlfn.XMATCH(G$32,'movie-row'!$A$1:$Z$1),0)</f>
        <v>4</v>
      </c>
      <c r="H319" s="18" cm="1">
        <f t="array" ref="H319">VLOOKUP($A319,'movie-row'!$A$2:$Z$101,_xlfn.XMATCH(H$32,'movie-row'!$A$1:$Z$1),0)</f>
        <v>0</v>
      </c>
      <c r="I319" s="18" cm="1">
        <f t="array" ref="I319">VLOOKUP($A319,'movie-row'!$A$2:$Z$101,_xlfn.XMATCH(I$32,'movie-row'!$A$1:$Z$1),0)</f>
        <v>0</v>
      </c>
      <c r="J319" s="18" cm="1">
        <f t="array" ref="J319">VLOOKUP($A319,'movie-row'!$A$2:$Z$101,_xlfn.XMATCH(J$32,'movie-row'!$A$1:$Z$1),0)</f>
        <v>0</v>
      </c>
      <c r="K319" s="18" cm="1">
        <f t="array" ref="K319">VLOOKUP($A319,'movie-row'!$A$2:$Z$101,_xlfn.XMATCH(K$32,'movie-row'!$A$1:$Z$1),0)</f>
        <v>5</v>
      </c>
      <c r="L319" s="18" cm="1">
        <f t="array" ref="L319">VLOOKUP($A319,'movie-row'!$A$2:$Z$101,_xlfn.XMATCH(L$32,'movie-row'!$A$1:$Z$1),0)</f>
        <v>0</v>
      </c>
      <c r="M319" s="18" cm="1">
        <f t="array" ref="M319">VLOOKUP($A319,'movie-row'!$A$2:$Z$101,_xlfn.XMATCH(M$32,'movie-row'!$A$1:$Z$1),0)</f>
        <v>5</v>
      </c>
      <c r="N319" s="18" cm="1">
        <f t="array" ref="N319">VLOOKUP($A319,'movie-row'!$A$2:$Z$101,_xlfn.XMATCH(N$32,'movie-row'!$A$1:$Z$1),0)</f>
        <v>3.5</v>
      </c>
      <c r="O319" s="27" cm="1">
        <f t="array" ref="O319">VLOOKUP($A319,'movie-row'!$A$2:$Z$101,_xlfn.XMATCH(O$32,'movie-row'!$A$1:$Z$1),0)</f>
        <v>4</v>
      </c>
      <c r="P319" s="18" cm="1">
        <f t="array" ref="P319">VLOOKUP($A319,'movie-row'!$A$2:$Z$101,_xlfn.XMATCH(P$32,'movie-row'!$A$1:$Z$1),0)</f>
        <v>3</v>
      </c>
      <c r="Q319" s="18" cm="1">
        <f t="array" ref="Q319">VLOOKUP($A319,'movie-row'!$A$2:$Z$101,_xlfn.XMATCH(Q$32,'movie-row'!$A$1:$Z$1),0)</f>
        <v>0</v>
      </c>
      <c r="R319" s="18" cm="1">
        <f t="array" ref="R319">VLOOKUP($A319,'movie-row'!$A$2:$Z$101,_xlfn.XMATCH(R$32,'movie-row'!$A$1:$Z$1),0)</f>
        <v>4</v>
      </c>
      <c r="S319" s="18" cm="1">
        <f t="array" ref="S319">VLOOKUP($A319,'movie-row'!$A$2:$Z$101,_xlfn.XMATCH(S$32,'movie-row'!$A$1:$Z$1),0)</f>
        <v>0</v>
      </c>
      <c r="T319" s="18" cm="1">
        <f t="array" ref="T319">VLOOKUP($A319,'movie-row'!$A$2:$Z$101,_xlfn.XMATCH(T$32,'movie-row'!$A$1:$Z$1),0)</f>
        <v>0</v>
      </c>
      <c r="U319" s="18" cm="1">
        <f t="array" ref="U319">VLOOKUP($A319,'movie-row'!$A$2:$Z$101,_xlfn.XMATCH(U$32,'movie-row'!$A$1:$Z$1),0)</f>
        <v>4.5</v>
      </c>
      <c r="V319" s="18" cm="1">
        <f t="array" ref="V319">VLOOKUP($A319,'movie-row'!$A$2:$Z$101,_xlfn.XMATCH(V$32,'movie-row'!$A$1:$Z$1),0)</f>
        <v>0</v>
      </c>
      <c r="W319" s="18" cm="1">
        <f t="array" ref="W319">VLOOKUP($A319,'movie-row'!$A$2:$Z$101,_xlfn.XMATCH(W$32,'movie-row'!$A$1:$Z$1),0)</f>
        <v>0</v>
      </c>
      <c r="X319" s="18" cm="1">
        <f t="array" ref="X319">VLOOKUP($A319,'movie-row'!$A$2:$Z$101,_xlfn.XMATCH(X$32,'movie-row'!$A$1:$Z$1),0)</f>
        <v>4</v>
      </c>
      <c r="Y319" s="18" cm="1">
        <f t="array" ref="Y319">VLOOKUP($A319,'movie-row'!$A$2:$Z$101,_xlfn.XMATCH(Y$32,'movie-row'!$A$1:$Z$1),0)</f>
        <v>4</v>
      </c>
      <c r="Z319" s="18" cm="1">
        <f t="array" ref="Z319">VLOOKUP($A319,'movie-row'!$A$2:$Z$101,_xlfn.XMATCH(Z$32,'movie-row'!$A$1:$Z$1),0)</f>
        <v>4</v>
      </c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</row>
    <row r="320" spans="1:52">
      <c r="A320" s="1" t="str">
        <f t="shared" si="54"/>
        <v>640: Catch Me If You Can (2002)</v>
      </c>
      <c r="B320" s="18" cm="1">
        <f t="array" ref="B320">VLOOKUP($A320,'movie-row'!$A$2:$Z$101,_xlfn.XMATCH(B$33,'movie-row'!$A$1:$Z$1),0)</f>
        <v>0</v>
      </c>
      <c r="C320" s="18" cm="1">
        <f t="array" ref="C320">VLOOKUP($A320,'movie-row'!$A$2:$Z$101,_xlfn.XMATCH(C$33,'movie-row'!$A$1:$Z$1),0)</f>
        <v>0</v>
      </c>
      <c r="D320" s="18" cm="1">
        <f t="array" ref="D320">VLOOKUP($A320,'movie-row'!$A$2:$Z$101,_xlfn.XMATCH(D$33,'movie-row'!$A$1:$Z$1),0)</f>
        <v>3.5</v>
      </c>
      <c r="E320" s="18" cm="1">
        <f t="array" ref="E320">VLOOKUP($A320,'movie-row'!$A$2:$Z$101,_xlfn.XMATCH(E$33,'movie-row'!$A$1:$Z$1),0)</f>
        <v>4</v>
      </c>
      <c r="F320" s="27" cm="1">
        <f t="array" ref="F320">VLOOKUP($A320,'movie-row'!$A$2:$Z$101,_xlfn.XMATCH(F$33,'movie-row'!$A$1:$Z$1),0)</f>
        <v>0</v>
      </c>
      <c r="G320" s="18" cm="1">
        <f t="array" ref="G320">VLOOKUP($A320,'movie-row'!$A$2:$Z$101,_xlfn.XMATCH(G$33,'movie-row'!$A$1:$Z$1),0)</f>
        <v>3.5</v>
      </c>
      <c r="H320" s="18" cm="1">
        <f t="array" ref="H320">VLOOKUP($A320,'movie-row'!$A$2:$Z$101,_xlfn.XMATCH(H$33,'movie-row'!$A$1:$Z$1),0)</f>
        <v>0</v>
      </c>
      <c r="I320" s="18" cm="1">
        <f t="array" ref="I320">VLOOKUP($A320,'movie-row'!$A$2:$Z$101,_xlfn.XMATCH(I$33,'movie-row'!$A$1:$Z$1),0)</f>
        <v>3</v>
      </c>
      <c r="J320" s="18" cm="1">
        <f t="array" ref="J320">VLOOKUP($A320,'movie-row'!$A$2:$Z$101,_xlfn.XMATCH(J$33,'movie-row'!$A$1:$Z$1),0)</f>
        <v>4.5</v>
      </c>
      <c r="K320" s="18" cm="1">
        <f t="array" ref="K320">VLOOKUP($A320,'movie-row'!$A$2:$Z$101,_xlfn.XMATCH(K$33,'movie-row'!$A$1:$Z$1),0)</f>
        <v>3.5</v>
      </c>
      <c r="L320" s="18" cm="1">
        <f t="array" ref="L320">VLOOKUP($A320,'movie-row'!$A$2:$Z$101,_xlfn.XMATCH(L$33,'movie-row'!$A$1:$Z$1),0)</f>
        <v>3.5</v>
      </c>
      <c r="M320" s="18" cm="1">
        <f t="array" ref="M320">VLOOKUP($A320,'movie-row'!$A$2:$Z$101,_xlfn.XMATCH(M$33,'movie-row'!$A$1:$Z$1),0)</f>
        <v>0</v>
      </c>
      <c r="N320" s="18" cm="1">
        <f t="array" ref="N320">VLOOKUP($A320,'movie-row'!$A$2:$Z$101,_xlfn.XMATCH(N$33,'movie-row'!$A$1:$Z$1),0)</f>
        <v>0</v>
      </c>
      <c r="O320" s="27" cm="1">
        <f t="array" ref="O320">VLOOKUP($A320,'movie-row'!$A$2:$Z$101,_xlfn.XMATCH(O$33,'movie-row'!$A$1:$Z$1),0)</f>
        <v>3.5</v>
      </c>
      <c r="P320" s="18" cm="1">
        <f t="array" ref="P320">VLOOKUP($A320,'movie-row'!$A$2:$Z$101,_xlfn.XMATCH(P$33,'movie-row'!$A$1:$Z$1),0)</f>
        <v>0</v>
      </c>
      <c r="Q320" s="18" cm="1">
        <f t="array" ref="Q320">VLOOKUP($A320,'movie-row'!$A$2:$Z$101,_xlfn.XMATCH(Q$33,'movie-row'!$A$1:$Z$1),0)</f>
        <v>0</v>
      </c>
      <c r="R320" s="18" cm="1">
        <f t="array" ref="R320">VLOOKUP($A320,'movie-row'!$A$2:$Z$101,_xlfn.XMATCH(R$33,'movie-row'!$A$1:$Z$1),0)</f>
        <v>0</v>
      </c>
      <c r="S320" s="18" cm="1">
        <f t="array" ref="S320">VLOOKUP($A320,'movie-row'!$A$2:$Z$101,_xlfn.XMATCH(S$33,'movie-row'!$A$1:$Z$1),0)</f>
        <v>3.5</v>
      </c>
      <c r="T320" s="18" cm="1">
        <f t="array" ref="T320">VLOOKUP($A320,'movie-row'!$A$2:$Z$101,_xlfn.XMATCH(T$33,'movie-row'!$A$1:$Z$1),0)</f>
        <v>3</v>
      </c>
      <c r="U320" s="18" cm="1">
        <f t="array" ref="U320">VLOOKUP($A320,'movie-row'!$A$2:$Z$101,_xlfn.XMATCH(U$33,'movie-row'!$A$1:$Z$1),0)</f>
        <v>0</v>
      </c>
      <c r="V320" s="18" cm="1">
        <f t="array" ref="V320">VLOOKUP($A320,'movie-row'!$A$2:$Z$101,_xlfn.XMATCH(V$33,'movie-row'!$A$1:$Z$1),0)</f>
        <v>0</v>
      </c>
      <c r="W320" s="18" cm="1">
        <f t="array" ref="W320">VLOOKUP($A320,'movie-row'!$A$2:$Z$101,_xlfn.XMATCH(W$33,'movie-row'!$A$1:$Z$1),0)</f>
        <v>4.5</v>
      </c>
      <c r="X320" s="18" cm="1">
        <f t="array" ref="X320">VLOOKUP($A320,'movie-row'!$A$2:$Z$101,_xlfn.XMATCH(X$33,'movie-row'!$A$1:$Z$1),0)</f>
        <v>0</v>
      </c>
      <c r="Y320" s="18" cm="1">
        <f t="array" ref="Y320">VLOOKUP($A320,'movie-row'!$A$2:$Z$101,_xlfn.XMATCH(Y$33,'movie-row'!$A$1:$Z$1),0)</f>
        <v>4</v>
      </c>
      <c r="Z320" s="18" cm="1">
        <f t="array" ref="Z320">VLOOKUP($A320,'movie-row'!$A$2:$Z$101,_xlfn.XMATCH(Z$33,'movie-row'!$A$1:$Z$1),0)</f>
        <v>4</v>
      </c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</row>
    <row r="321" spans="1:52">
      <c r="A321" s="21" t="s">
        <v>55</v>
      </c>
      <c r="B321" s="18" cm="1">
        <f t="array" ref="B321">VLOOKUP($A321,'movie-row'!$A$2:$Z$101,_xlfn.XMATCH(B$29,'movie-row'!$A$1:$Z$1),0)</f>
        <v>0</v>
      </c>
      <c r="C321" s="18" cm="1">
        <f t="array" ref="C321">VLOOKUP($A321,'movie-row'!$A$2:$Z$101,_xlfn.XMATCH(C$29,'movie-row'!$A$1:$Z$1),0)</f>
        <v>5</v>
      </c>
      <c r="D321" s="18" cm="1">
        <f t="array" ref="D321">VLOOKUP($A321,'movie-row'!$A$2:$Z$101,_xlfn.XMATCH(D$29,'movie-row'!$A$1:$Z$1),0)</f>
        <v>0</v>
      </c>
      <c r="E321" s="18" cm="1">
        <f t="array" ref="E321">VLOOKUP($A321,'movie-row'!$A$2:$Z$101,_xlfn.XMATCH(E$29,'movie-row'!$A$1:$Z$1),0)</f>
        <v>0</v>
      </c>
      <c r="F321" s="27" cm="1">
        <f t="array" ref="F321">VLOOKUP($A321,'movie-row'!$A$2:$Z$101,_xlfn.XMATCH(F$29,'movie-row'!$A$1:$Z$1),0)</f>
        <v>0</v>
      </c>
      <c r="G321" s="18" cm="1">
        <f t="array" ref="G321">VLOOKUP($A321,'movie-row'!$A$2:$Z$101,_xlfn.XMATCH(G$29,'movie-row'!$A$1:$Z$1),0)</f>
        <v>5</v>
      </c>
      <c r="H321" s="18" cm="1">
        <f t="array" ref="H321">VLOOKUP($A321,'movie-row'!$A$2:$Z$101,_xlfn.XMATCH(H$29,'movie-row'!$A$1:$Z$1),0)</f>
        <v>0</v>
      </c>
      <c r="I321" s="18" cm="1">
        <f t="array" ref="I321">VLOOKUP($A321,'movie-row'!$A$2:$Z$101,_xlfn.XMATCH(I$29,'movie-row'!$A$1:$Z$1),0)</f>
        <v>0</v>
      </c>
      <c r="J321" s="18" cm="1">
        <f t="array" ref="J321">VLOOKUP($A321,'movie-row'!$A$2:$Z$101,_xlfn.XMATCH(J$29,'movie-row'!$A$1:$Z$1),0)</f>
        <v>0</v>
      </c>
      <c r="K321" s="18" cm="1">
        <f t="array" ref="K321">VLOOKUP($A321,'movie-row'!$A$2:$Z$101,_xlfn.XMATCH(K$29,'movie-row'!$A$1:$Z$1),0)</f>
        <v>4</v>
      </c>
      <c r="L321" s="18" cm="1">
        <f t="array" ref="L321">VLOOKUP($A321,'movie-row'!$A$2:$Z$101,_xlfn.XMATCH(L$29,'movie-row'!$A$1:$Z$1),0)</f>
        <v>3</v>
      </c>
      <c r="M321" s="18" cm="1">
        <f t="array" ref="M321">VLOOKUP($A321,'movie-row'!$A$2:$Z$101,_xlfn.XMATCH(M$29,'movie-row'!$A$1:$Z$1),0)</f>
        <v>4</v>
      </c>
      <c r="N321" s="18" cm="1">
        <f t="array" ref="N321">VLOOKUP($A321,'movie-row'!$A$2:$Z$101,_xlfn.XMATCH(N$29,'movie-row'!$A$1:$Z$1),0)</f>
        <v>3</v>
      </c>
      <c r="O321" s="27" cm="1">
        <f t="array" ref="O321">VLOOKUP($A321,'movie-row'!$A$2:$Z$101,_xlfn.XMATCH(O$29,'movie-row'!$A$1:$Z$1),0)</f>
        <v>0</v>
      </c>
      <c r="P321" s="18" cm="1">
        <f t="array" ref="P321">VLOOKUP($A321,'movie-row'!$A$2:$Z$101,_xlfn.XMATCH(P$29,'movie-row'!$A$1:$Z$1),0)</f>
        <v>4.5</v>
      </c>
      <c r="Q321" s="18" cm="1">
        <f t="array" ref="Q321">VLOOKUP($A321,'movie-row'!$A$2:$Z$101,_xlfn.XMATCH(Q$29,'movie-row'!$A$1:$Z$1),0)</f>
        <v>4</v>
      </c>
      <c r="R321" s="18" cm="1">
        <f t="array" ref="R321">VLOOKUP($A321,'movie-row'!$A$2:$Z$101,_xlfn.XMATCH(R$29,'movie-row'!$A$1:$Z$1),0)</f>
        <v>0</v>
      </c>
      <c r="S321" s="18" cm="1">
        <f t="array" ref="S321">VLOOKUP($A321,'movie-row'!$A$2:$Z$101,_xlfn.XMATCH(S$29,'movie-row'!$A$1:$Z$1),0)</f>
        <v>0</v>
      </c>
      <c r="T321" s="18" cm="1">
        <f t="array" ref="T321">VLOOKUP($A321,'movie-row'!$A$2:$Z$101,_xlfn.XMATCH(T$29,'movie-row'!$A$1:$Z$1),0)</f>
        <v>0</v>
      </c>
      <c r="U321" s="18" cm="1">
        <f t="array" ref="U321">VLOOKUP($A321,'movie-row'!$A$2:$Z$101,_xlfn.XMATCH(U$29,'movie-row'!$A$1:$Z$1),0)</f>
        <v>0</v>
      </c>
      <c r="V321" s="18" cm="1">
        <f t="array" ref="V321">VLOOKUP($A321,'movie-row'!$A$2:$Z$101,_xlfn.XMATCH(V$29,'movie-row'!$A$1:$Z$1),0)</f>
        <v>3.5</v>
      </c>
      <c r="W321" s="18" cm="1">
        <f t="array" ref="W321">VLOOKUP($A321,'movie-row'!$A$2:$Z$101,_xlfn.XMATCH(W$29,'movie-row'!$A$1:$Z$1),0)</f>
        <v>0</v>
      </c>
      <c r="X321" s="18" cm="1">
        <f t="array" ref="X321">VLOOKUP($A321,'movie-row'!$A$2:$Z$101,_xlfn.XMATCH(X$29,'movie-row'!$A$1:$Z$1),0)</f>
        <v>5</v>
      </c>
      <c r="Y321" s="18" cm="1">
        <f t="array" ref="Y321">VLOOKUP($A321,'movie-row'!$A$2:$Z$101,_xlfn.XMATCH(Y$29,'movie-row'!$A$1:$Z$1),0)</f>
        <v>0</v>
      </c>
      <c r="Z321" s="18" cm="1">
        <f t="array" ref="Z321">VLOOKUP($A321,'movie-row'!$A$2:$Z$101,_xlfn.XMATCH(Z$29,'movie-row'!$A$1:$Z$1),0)</f>
        <v>0</v>
      </c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</row>
    <row r="322" spans="1:52">
      <c r="A322" s="1" t="str">
        <f t="shared" ref="A322:A325" si="55">A321</f>
        <v>641: Requiem for a Dream (2000)</v>
      </c>
      <c r="B322" s="18" cm="1">
        <f t="array" ref="B322">VLOOKUP($A322,'movie-row'!$A$2:$Z$101,_xlfn.XMATCH(B$30,'movie-row'!$A$1:$Z$1),0)</f>
        <v>0</v>
      </c>
      <c r="C322" s="18" cm="1">
        <f t="array" ref="C322">VLOOKUP($A322,'movie-row'!$A$2:$Z$101,_xlfn.XMATCH(C$30,'movie-row'!$A$1:$Z$1),0)</f>
        <v>0</v>
      </c>
      <c r="D322" s="18" cm="1">
        <f t="array" ref="D322">VLOOKUP($A322,'movie-row'!$A$2:$Z$101,_xlfn.XMATCH(D$30,'movie-row'!$A$1:$Z$1),0)</f>
        <v>3.5</v>
      </c>
      <c r="E322" s="18" cm="1">
        <f t="array" ref="E322">VLOOKUP($A322,'movie-row'!$A$2:$Z$101,_xlfn.XMATCH(E$30,'movie-row'!$A$1:$Z$1),0)</f>
        <v>0</v>
      </c>
      <c r="F322" s="27" cm="1">
        <f t="array" ref="F322">VLOOKUP($A322,'movie-row'!$A$2:$Z$101,_xlfn.XMATCH(F$30,'movie-row'!$A$1:$Z$1),0)</f>
        <v>0</v>
      </c>
      <c r="G322" s="18" cm="1">
        <f t="array" ref="G322">VLOOKUP($A322,'movie-row'!$A$2:$Z$101,_xlfn.XMATCH(G$30,'movie-row'!$A$1:$Z$1),0)</f>
        <v>0</v>
      </c>
      <c r="H322" s="18" cm="1">
        <f t="array" ref="H322">VLOOKUP($A322,'movie-row'!$A$2:$Z$101,_xlfn.XMATCH(H$30,'movie-row'!$A$1:$Z$1),0)</f>
        <v>0</v>
      </c>
      <c r="I322" s="18" cm="1">
        <f t="array" ref="I322">VLOOKUP($A322,'movie-row'!$A$2:$Z$101,_xlfn.XMATCH(I$30,'movie-row'!$A$1:$Z$1),0)</f>
        <v>0</v>
      </c>
      <c r="J322" s="18" cm="1">
        <f t="array" ref="J322">VLOOKUP($A322,'movie-row'!$A$2:$Z$101,_xlfn.XMATCH(J$30,'movie-row'!$A$1:$Z$1),0)</f>
        <v>5</v>
      </c>
      <c r="K322" s="18" cm="1">
        <f t="array" ref="K322">VLOOKUP($A322,'movie-row'!$A$2:$Z$101,_xlfn.XMATCH(K$30,'movie-row'!$A$1:$Z$1),0)</f>
        <v>0</v>
      </c>
      <c r="L322" s="18" cm="1">
        <f t="array" ref="L322">VLOOKUP($A322,'movie-row'!$A$2:$Z$101,_xlfn.XMATCH(L$30,'movie-row'!$A$1:$Z$1),0)</f>
        <v>0</v>
      </c>
      <c r="M322" s="18" cm="1">
        <f t="array" ref="M322">VLOOKUP($A322,'movie-row'!$A$2:$Z$101,_xlfn.XMATCH(M$30,'movie-row'!$A$1:$Z$1),0)</f>
        <v>0</v>
      </c>
      <c r="N322" s="18" cm="1">
        <f t="array" ref="N322">VLOOKUP($A322,'movie-row'!$A$2:$Z$101,_xlfn.XMATCH(N$30,'movie-row'!$A$1:$Z$1),0)</f>
        <v>0</v>
      </c>
      <c r="O322" s="27" cm="1">
        <f t="array" ref="O322">VLOOKUP($A322,'movie-row'!$A$2:$Z$101,_xlfn.XMATCH(O$30,'movie-row'!$A$1:$Z$1),0)</f>
        <v>4.5</v>
      </c>
      <c r="P322" s="18" cm="1">
        <f t="array" ref="P322">VLOOKUP($A322,'movie-row'!$A$2:$Z$101,_xlfn.XMATCH(P$30,'movie-row'!$A$1:$Z$1),0)</f>
        <v>0</v>
      </c>
      <c r="Q322" s="18" cm="1">
        <f t="array" ref="Q322">VLOOKUP($A322,'movie-row'!$A$2:$Z$101,_xlfn.XMATCH(Q$30,'movie-row'!$A$1:$Z$1),0)</f>
        <v>4.5</v>
      </c>
      <c r="R322" s="18" cm="1">
        <f t="array" ref="R322">VLOOKUP($A322,'movie-row'!$A$2:$Z$101,_xlfn.XMATCH(R$30,'movie-row'!$A$1:$Z$1),0)</f>
        <v>0</v>
      </c>
      <c r="S322" s="18" cm="1">
        <f t="array" ref="S322">VLOOKUP($A322,'movie-row'!$A$2:$Z$101,_xlfn.XMATCH(S$30,'movie-row'!$A$1:$Z$1),0)</f>
        <v>0</v>
      </c>
      <c r="T322" s="18" cm="1">
        <f t="array" ref="T322">VLOOKUP($A322,'movie-row'!$A$2:$Z$101,_xlfn.XMATCH(T$30,'movie-row'!$A$1:$Z$1),0)</f>
        <v>5</v>
      </c>
      <c r="U322" s="18" cm="1">
        <f t="array" ref="U322">VLOOKUP($A322,'movie-row'!$A$2:$Z$101,_xlfn.XMATCH(U$30,'movie-row'!$A$1:$Z$1),0)</f>
        <v>0</v>
      </c>
      <c r="V322" s="18" cm="1">
        <f t="array" ref="V322">VLOOKUP($A322,'movie-row'!$A$2:$Z$101,_xlfn.XMATCH(V$30,'movie-row'!$A$1:$Z$1),0)</f>
        <v>5</v>
      </c>
      <c r="W322" s="18" cm="1">
        <f t="array" ref="W322">VLOOKUP($A322,'movie-row'!$A$2:$Z$101,_xlfn.XMATCH(W$30,'movie-row'!$A$1:$Z$1),0)</f>
        <v>0</v>
      </c>
      <c r="X322" s="18" cm="1">
        <f t="array" ref="X322">VLOOKUP($A322,'movie-row'!$A$2:$Z$101,_xlfn.XMATCH(X$30,'movie-row'!$A$1:$Z$1),0)</f>
        <v>0</v>
      </c>
      <c r="Y322" s="18" cm="1">
        <f t="array" ref="Y322">VLOOKUP($A322,'movie-row'!$A$2:$Z$101,_xlfn.XMATCH(Y$30,'movie-row'!$A$1:$Z$1),0)</f>
        <v>0</v>
      </c>
      <c r="Z322" s="18" cm="1">
        <f t="array" ref="Z322">VLOOKUP($A322,'movie-row'!$A$2:$Z$101,_xlfn.XMATCH(Z$30,'movie-row'!$A$1:$Z$1),0)</f>
        <v>4.5</v>
      </c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</row>
    <row r="323" spans="1:52">
      <c r="A323" s="1" t="str">
        <f t="shared" si="55"/>
        <v>641: Requiem for a Dream (2000)</v>
      </c>
      <c r="B323" s="18" cm="1">
        <f t="array" ref="B323">VLOOKUP($A323,'movie-row'!$A$2:$Z$101,_xlfn.XMATCH(B$31,'movie-row'!$A$1:$Z$1),0)</f>
        <v>3.5</v>
      </c>
      <c r="C323" s="18" cm="1">
        <f t="array" ref="C323">VLOOKUP($A323,'movie-row'!$A$2:$Z$101,_xlfn.XMATCH(C$31,'movie-row'!$A$1:$Z$1),0)</f>
        <v>0</v>
      </c>
      <c r="D323" s="18" cm="1">
        <f t="array" ref="D323">VLOOKUP($A323,'movie-row'!$A$2:$Z$101,_xlfn.XMATCH(D$31,'movie-row'!$A$1:$Z$1),0)</f>
        <v>3</v>
      </c>
      <c r="E323" s="18" cm="1">
        <f t="array" ref="E323">VLOOKUP($A323,'movie-row'!$A$2:$Z$101,_xlfn.XMATCH(E$31,'movie-row'!$A$1:$Z$1),0)</f>
        <v>0</v>
      </c>
      <c r="F323" s="27" cm="1">
        <f t="array" ref="F323">VLOOKUP($A323,'movie-row'!$A$2:$Z$101,_xlfn.XMATCH(F$31,'movie-row'!$A$1:$Z$1),0)</f>
        <v>2.5</v>
      </c>
      <c r="G323" s="18" cm="1">
        <f t="array" ref="G323">VLOOKUP($A323,'movie-row'!$A$2:$Z$101,_xlfn.XMATCH(G$31,'movie-row'!$A$1:$Z$1),0)</f>
        <v>0</v>
      </c>
      <c r="H323" s="18" cm="1">
        <f t="array" ref="H323">VLOOKUP($A323,'movie-row'!$A$2:$Z$101,_xlfn.XMATCH(H$31,'movie-row'!$A$1:$Z$1),0)</f>
        <v>0</v>
      </c>
      <c r="I323" s="18" cm="1">
        <f t="array" ref="I323">VLOOKUP($A323,'movie-row'!$A$2:$Z$101,_xlfn.XMATCH(I$31,'movie-row'!$A$1:$Z$1),0)</f>
        <v>0</v>
      </c>
      <c r="J323" s="18" cm="1">
        <f t="array" ref="J323">VLOOKUP($A323,'movie-row'!$A$2:$Z$101,_xlfn.XMATCH(J$31,'movie-row'!$A$1:$Z$1),0)</f>
        <v>3</v>
      </c>
      <c r="K323" s="18" cm="1">
        <f t="array" ref="K323">VLOOKUP($A323,'movie-row'!$A$2:$Z$101,_xlfn.XMATCH(K$31,'movie-row'!$A$1:$Z$1),0)</f>
        <v>5</v>
      </c>
      <c r="L323" s="18" cm="1">
        <f t="array" ref="L323">VLOOKUP($A323,'movie-row'!$A$2:$Z$101,_xlfn.XMATCH(L$31,'movie-row'!$A$1:$Z$1),0)</f>
        <v>5</v>
      </c>
      <c r="M323" s="18" cm="1">
        <f t="array" ref="M323">VLOOKUP($A323,'movie-row'!$A$2:$Z$101,_xlfn.XMATCH(M$31,'movie-row'!$A$1:$Z$1),0)</f>
        <v>0</v>
      </c>
      <c r="N323" s="18" cm="1">
        <f t="array" ref="N323">VLOOKUP($A323,'movie-row'!$A$2:$Z$101,_xlfn.XMATCH(N$31,'movie-row'!$A$1:$Z$1),0)</f>
        <v>5</v>
      </c>
      <c r="O323" s="27" cm="1">
        <f t="array" ref="O323">VLOOKUP($A323,'movie-row'!$A$2:$Z$101,_xlfn.XMATCH(O$31,'movie-row'!$A$1:$Z$1),0)</f>
        <v>3</v>
      </c>
      <c r="P323" s="18" cm="1">
        <f t="array" ref="P323">VLOOKUP($A323,'movie-row'!$A$2:$Z$101,_xlfn.XMATCH(P$31,'movie-row'!$A$1:$Z$1),0)</f>
        <v>5</v>
      </c>
      <c r="Q323" s="18" cm="1">
        <f t="array" ref="Q323">VLOOKUP($A323,'movie-row'!$A$2:$Z$101,_xlfn.XMATCH(Q$31,'movie-row'!$A$1:$Z$1),0)</f>
        <v>0</v>
      </c>
      <c r="R323" s="18" cm="1">
        <f t="array" ref="R323">VLOOKUP($A323,'movie-row'!$A$2:$Z$101,_xlfn.XMATCH(R$31,'movie-row'!$A$1:$Z$1),0)</f>
        <v>0</v>
      </c>
      <c r="S323" s="18" cm="1">
        <f t="array" ref="S323">VLOOKUP($A323,'movie-row'!$A$2:$Z$101,_xlfn.XMATCH(S$31,'movie-row'!$A$1:$Z$1),0)</f>
        <v>4.5</v>
      </c>
      <c r="T323" s="18" cm="1">
        <f t="array" ref="T323">VLOOKUP($A323,'movie-row'!$A$2:$Z$101,_xlfn.XMATCH(T$31,'movie-row'!$A$1:$Z$1),0)</f>
        <v>0</v>
      </c>
      <c r="U323" s="18" cm="1">
        <f t="array" ref="U323">VLOOKUP($A323,'movie-row'!$A$2:$Z$101,_xlfn.XMATCH(U$31,'movie-row'!$A$1:$Z$1),0)</f>
        <v>0</v>
      </c>
      <c r="V323" s="18" cm="1">
        <f t="array" ref="V323">VLOOKUP($A323,'movie-row'!$A$2:$Z$101,_xlfn.XMATCH(V$31,'movie-row'!$A$1:$Z$1),0)</f>
        <v>0</v>
      </c>
      <c r="W323" s="18" cm="1">
        <f t="array" ref="W323">VLOOKUP($A323,'movie-row'!$A$2:$Z$101,_xlfn.XMATCH(W$31,'movie-row'!$A$1:$Z$1),0)</f>
        <v>5</v>
      </c>
      <c r="X323" s="18" cm="1">
        <f t="array" ref="X323">VLOOKUP($A323,'movie-row'!$A$2:$Z$101,_xlfn.XMATCH(X$31,'movie-row'!$A$1:$Z$1),0)</f>
        <v>0</v>
      </c>
      <c r="Y323" s="18" cm="1">
        <f t="array" ref="Y323">VLOOKUP($A323,'movie-row'!$A$2:$Z$101,_xlfn.XMATCH(Y$31,'movie-row'!$A$1:$Z$1),0)</f>
        <v>2.5</v>
      </c>
      <c r="Z323" s="18" cm="1">
        <f t="array" ref="Z323">VLOOKUP($A323,'movie-row'!$A$2:$Z$101,_xlfn.XMATCH(Z$31,'movie-row'!$A$1:$Z$1),0)</f>
        <v>0</v>
      </c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</row>
    <row r="324" spans="1:52">
      <c r="A324" s="1" t="str">
        <f t="shared" si="55"/>
        <v>641: Requiem for a Dream (2000)</v>
      </c>
      <c r="B324" s="18" cm="1">
        <f t="array" ref="B324">VLOOKUP($A324,'movie-row'!$A$2:$Z$101,_xlfn.XMATCH(B$32,'movie-row'!$A$1:$Z$1),0)</f>
        <v>3</v>
      </c>
      <c r="C324" s="18" cm="1">
        <f t="array" ref="C324">VLOOKUP($A324,'movie-row'!$A$2:$Z$101,_xlfn.XMATCH(C$32,'movie-row'!$A$1:$Z$1),0)</f>
        <v>5</v>
      </c>
      <c r="D324" s="18" cm="1">
        <f t="array" ref="D324">VLOOKUP($A324,'movie-row'!$A$2:$Z$101,_xlfn.XMATCH(D$32,'movie-row'!$A$1:$Z$1),0)</f>
        <v>0</v>
      </c>
      <c r="E324" s="18" cm="1">
        <f t="array" ref="E324">VLOOKUP($A324,'movie-row'!$A$2:$Z$101,_xlfn.XMATCH(E$32,'movie-row'!$A$1:$Z$1),0)</f>
        <v>0</v>
      </c>
      <c r="F324" s="27" cm="1">
        <f t="array" ref="F324">VLOOKUP($A324,'movie-row'!$A$2:$Z$101,_xlfn.XMATCH(F$32,'movie-row'!$A$1:$Z$1),0)</f>
        <v>0</v>
      </c>
      <c r="G324" s="18" cm="1">
        <f t="array" ref="G324">VLOOKUP($A324,'movie-row'!$A$2:$Z$101,_xlfn.XMATCH(G$32,'movie-row'!$A$1:$Z$1),0)</f>
        <v>3.5</v>
      </c>
      <c r="H324" s="18" cm="1">
        <f t="array" ref="H324">VLOOKUP($A324,'movie-row'!$A$2:$Z$101,_xlfn.XMATCH(H$32,'movie-row'!$A$1:$Z$1),0)</f>
        <v>5</v>
      </c>
      <c r="I324" s="18" cm="1">
        <f t="array" ref="I324">VLOOKUP($A324,'movie-row'!$A$2:$Z$101,_xlfn.XMATCH(I$32,'movie-row'!$A$1:$Z$1),0)</f>
        <v>0</v>
      </c>
      <c r="J324" s="18" cm="1">
        <f t="array" ref="J324">VLOOKUP($A324,'movie-row'!$A$2:$Z$101,_xlfn.XMATCH(J$32,'movie-row'!$A$1:$Z$1),0)</f>
        <v>0</v>
      </c>
      <c r="K324" s="18" cm="1">
        <f t="array" ref="K324">VLOOKUP($A324,'movie-row'!$A$2:$Z$101,_xlfn.XMATCH(K$32,'movie-row'!$A$1:$Z$1),0)</f>
        <v>0</v>
      </c>
      <c r="L324" s="18" cm="1">
        <f t="array" ref="L324">VLOOKUP($A324,'movie-row'!$A$2:$Z$101,_xlfn.XMATCH(L$32,'movie-row'!$A$1:$Z$1),0)</f>
        <v>0</v>
      </c>
      <c r="M324" s="18" cm="1">
        <f t="array" ref="M324">VLOOKUP($A324,'movie-row'!$A$2:$Z$101,_xlfn.XMATCH(M$32,'movie-row'!$A$1:$Z$1),0)</f>
        <v>5</v>
      </c>
      <c r="N324" s="18" cm="1">
        <f t="array" ref="N324">VLOOKUP($A324,'movie-row'!$A$2:$Z$101,_xlfn.XMATCH(N$32,'movie-row'!$A$1:$Z$1),0)</f>
        <v>0</v>
      </c>
      <c r="O324" s="27" cm="1">
        <f t="array" ref="O324">VLOOKUP($A324,'movie-row'!$A$2:$Z$101,_xlfn.XMATCH(O$32,'movie-row'!$A$1:$Z$1),0)</f>
        <v>0</v>
      </c>
      <c r="P324" s="18" cm="1">
        <f t="array" ref="P324">VLOOKUP($A324,'movie-row'!$A$2:$Z$101,_xlfn.XMATCH(P$32,'movie-row'!$A$1:$Z$1),0)</f>
        <v>2.5</v>
      </c>
      <c r="Q324" s="18" cm="1">
        <f t="array" ref="Q324">VLOOKUP($A324,'movie-row'!$A$2:$Z$101,_xlfn.XMATCH(Q$32,'movie-row'!$A$1:$Z$1),0)</f>
        <v>0</v>
      </c>
      <c r="R324" s="18" cm="1">
        <f t="array" ref="R324">VLOOKUP($A324,'movie-row'!$A$2:$Z$101,_xlfn.XMATCH(R$32,'movie-row'!$A$1:$Z$1),0)</f>
        <v>3</v>
      </c>
      <c r="S324" s="18" cm="1">
        <f t="array" ref="S324">VLOOKUP($A324,'movie-row'!$A$2:$Z$101,_xlfn.XMATCH(S$32,'movie-row'!$A$1:$Z$1),0)</f>
        <v>5</v>
      </c>
      <c r="T324" s="18" cm="1">
        <f t="array" ref="T324">VLOOKUP($A324,'movie-row'!$A$2:$Z$101,_xlfn.XMATCH(T$32,'movie-row'!$A$1:$Z$1),0)</f>
        <v>0</v>
      </c>
      <c r="U324" s="18" cm="1">
        <f t="array" ref="U324">VLOOKUP($A324,'movie-row'!$A$2:$Z$101,_xlfn.XMATCH(U$32,'movie-row'!$A$1:$Z$1),0)</f>
        <v>4.5</v>
      </c>
      <c r="V324" s="18" cm="1">
        <f t="array" ref="V324">VLOOKUP($A324,'movie-row'!$A$2:$Z$101,_xlfn.XMATCH(V$32,'movie-row'!$A$1:$Z$1),0)</f>
        <v>0</v>
      </c>
      <c r="W324" s="18" cm="1">
        <f t="array" ref="W324">VLOOKUP($A324,'movie-row'!$A$2:$Z$101,_xlfn.XMATCH(W$32,'movie-row'!$A$1:$Z$1),0)</f>
        <v>5</v>
      </c>
      <c r="X324" s="18" cm="1">
        <f t="array" ref="X324">VLOOKUP($A324,'movie-row'!$A$2:$Z$101,_xlfn.XMATCH(X$32,'movie-row'!$A$1:$Z$1),0)</f>
        <v>3.5</v>
      </c>
      <c r="Y324" s="18" cm="1">
        <f t="array" ref="Y324">VLOOKUP($A324,'movie-row'!$A$2:$Z$101,_xlfn.XMATCH(Y$32,'movie-row'!$A$1:$Z$1),0)</f>
        <v>0</v>
      </c>
      <c r="Z324" s="18" cm="1">
        <f t="array" ref="Z324">VLOOKUP($A324,'movie-row'!$A$2:$Z$101,_xlfn.XMATCH(Z$32,'movie-row'!$A$1:$Z$1),0)</f>
        <v>3.5</v>
      </c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</row>
    <row r="325" spans="1:52">
      <c r="A325" s="1" t="str">
        <f t="shared" si="55"/>
        <v>641: Requiem for a Dream (2000)</v>
      </c>
      <c r="B325" s="18" cm="1">
        <f t="array" ref="B325">VLOOKUP($A325,'movie-row'!$A$2:$Z$101,_xlfn.XMATCH(B$33,'movie-row'!$A$1:$Z$1),0)</f>
        <v>5</v>
      </c>
      <c r="C325" s="18" cm="1">
        <f t="array" ref="C325">VLOOKUP($A325,'movie-row'!$A$2:$Z$101,_xlfn.XMATCH(C$33,'movie-row'!$A$1:$Z$1),0)</f>
        <v>0</v>
      </c>
      <c r="D325" s="18" cm="1">
        <f t="array" ref="D325">VLOOKUP($A325,'movie-row'!$A$2:$Z$101,_xlfn.XMATCH(D$33,'movie-row'!$A$1:$Z$1),0)</f>
        <v>0</v>
      </c>
      <c r="E325" s="18" cm="1">
        <f t="array" ref="E325">VLOOKUP($A325,'movie-row'!$A$2:$Z$101,_xlfn.XMATCH(E$33,'movie-row'!$A$1:$Z$1),0)</f>
        <v>0</v>
      </c>
      <c r="F325" s="27" cm="1">
        <f t="array" ref="F325">VLOOKUP($A325,'movie-row'!$A$2:$Z$101,_xlfn.XMATCH(F$33,'movie-row'!$A$1:$Z$1),0)</f>
        <v>0</v>
      </c>
      <c r="G325" s="18" cm="1">
        <f t="array" ref="G325">VLOOKUP($A325,'movie-row'!$A$2:$Z$101,_xlfn.XMATCH(G$33,'movie-row'!$A$1:$Z$1),0)</f>
        <v>0</v>
      </c>
      <c r="H325" s="18" cm="1">
        <f t="array" ref="H325">VLOOKUP($A325,'movie-row'!$A$2:$Z$101,_xlfn.XMATCH(H$33,'movie-row'!$A$1:$Z$1),0)</f>
        <v>0</v>
      </c>
      <c r="I325" s="18" cm="1">
        <f t="array" ref="I325">VLOOKUP($A325,'movie-row'!$A$2:$Z$101,_xlfn.XMATCH(I$33,'movie-row'!$A$1:$Z$1),0)</f>
        <v>0</v>
      </c>
      <c r="J325" s="18" cm="1">
        <f t="array" ref="J325">VLOOKUP($A325,'movie-row'!$A$2:$Z$101,_xlfn.XMATCH(J$33,'movie-row'!$A$1:$Z$1),0)</f>
        <v>4.5</v>
      </c>
      <c r="K325" s="18" cm="1">
        <f t="array" ref="K325">VLOOKUP($A325,'movie-row'!$A$2:$Z$101,_xlfn.XMATCH(K$33,'movie-row'!$A$1:$Z$1),0)</f>
        <v>0</v>
      </c>
      <c r="L325" s="18" cm="1">
        <f t="array" ref="L325">VLOOKUP($A325,'movie-row'!$A$2:$Z$101,_xlfn.XMATCH(L$33,'movie-row'!$A$1:$Z$1),0)</f>
        <v>0</v>
      </c>
      <c r="M325" s="18" cm="1">
        <f t="array" ref="M325">VLOOKUP($A325,'movie-row'!$A$2:$Z$101,_xlfn.XMATCH(M$33,'movie-row'!$A$1:$Z$1),0)</f>
        <v>5</v>
      </c>
      <c r="N325" s="18" cm="1">
        <f t="array" ref="N325">VLOOKUP($A325,'movie-row'!$A$2:$Z$101,_xlfn.XMATCH(N$33,'movie-row'!$A$1:$Z$1),0)</f>
        <v>0</v>
      </c>
      <c r="O325" s="27" cm="1">
        <f t="array" ref="O325">VLOOKUP($A325,'movie-row'!$A$2:$Z$101,_xlfn.XMATCH(O$33,'movie-row'!$A$1:$Z$1),0)</f>
        <v>0</v>
      </c>
      <c r="P325" s="18" cm="1">
        <f t="array" ref="P325">VLOOKUP($A325,'movie-row'!$A$2:$Z$101,_xlfn.XMATCH(P$33,'movie-row'!$A$1:$Z$1),0)</f>
        <v>4</v>
      </c>
      <c r="Q325" s="18" cm="1">
        <f t="array" ref="Q325">VLOOKUP($A325,'movie-row'!$A$2:$Z$101,_xlfn.XMATCH(Q$33,'movie-row'!$A$1:$Z$1),0)</f>
        <v>0</v>
      </c>
      <c r="R325" s="18" cm="1">
        <f t="array" ref="R325">VLOOKUP($A325,'movie-row'!$A$2:$Z$101,_xlfn.XMATCH(R$33,'movie-row'!$A$1:$Z$1),0)</f>
        <v>0</v>
      </c>
      <c r="S325" s="18" cm="1">
        <f t="array" ref="S325">VLOOKUP($A325,'movie-row'!$A$2:$Z$101,_xlfn.XMATCH(S$33,'movie-row'!$A$1:$Z$1),0)</f>
        <v>0</v>
      </c>
      <c r="T325" s="18" cm="1">
        <f t="array" ref="T325">VLOOKUP($A325,'movie-row'!$A$2:$Z$101,_xlfn.XMATCH(T$33,'movie-row'!$A$1:$Z$1),0)</f>
        <v>2.5</v>
      </c>
      <c r="U325" s="18" cm="1">
        <f t="array" ref="U325">VLOOKUP($A325,'movie-row'!$A$2:$Z$101,_xlfn.XMATCH(U$33,'movie-row'!$A$1:$Z$1),0)</f>
        <v>5</v>
      </c>
      <c r="V325" s="18" cm="1">
        <f t="array" ref="V325">VLOOKUP($A325,'movie-row'!$A$2:$Z$101,_xlfn.XMATCH(V$33,'movie-row'!$A$1:$Z$1),0)</f>
        <v>0</v>
      </c>
      <c r="W325" s="18" cm="1">
        <f t="array" ref="W325">VLOOKUP($A325,'movie-row'!$A$2:$Z$101,_xlfn.XMATCH(W$33,'movie-row'!$A$1:$Z$1),0)</f>
        <v>4.5</v>
      </c>
      <c r="X325" s="18" cm="1">
        <f t="array" ref="X325">VLOOKUP($A325,'movie-row'!$A$2:$Z$101,_xlfn.XMATCH(X$33,'movie-row'!$A$1:$Z$1),0)</f>
        <v>0</v>
      </c>
      <c r="Y325" s="18" cm="1">
        <f t="array" ref="Y325">VLOOKUP($A325,'movie-row'!$A$2:$Z$101,_xlfn.XMATCH(Y$33,'movie-row'!$A$1:$Z$1),0)</f>
        <v>0</v>
      </c>
      <c r="Z325" s="18" cm="1">
        <f t="array" ref="Z325">VLOOKUP($A325,'movie-row'!$A$2:$Z$101,_xlfn.XMATCH(Z$33,'movie-row'!$A$1:$Z$1),0)</f>
        <v>3</v>
      </c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</row>
    <row r="326" spans="1:52">
      <c r="A326" s="21" t="s">
        <v>56</v>
      </c>
      <c r="B326" s="18" cm="1">
        <f t="array" ref="B326">VLOOKUP($A326,'movie-row'!$A$2:$Z$101,_xlfn.XMATCH(B$29,'movie-row'!$A$1:$Z$1),0)</f>
        <v>3.5</v>
      </c>
      <c r="C326" s="18" cm="1">
        <f t="array" ref="C326">VLOOKUP($A326,'movie-row'!$A$2:$Z$101,_xlfn.XMATCH(C$29,'movie-row'!$A$1:$Z$1),0)</f>
        <v>0</v>
      </c>
      <c r="D326" s="18" cm="1">
        <f t="array" ref="D326">VLOOKUP($A326,'movie-row'!$A$2:$Z$101,_xlfn.XMATCH(D$29,'movie-row'!$A$1:$Z$1),0)</f>
        <v>0</v>
      </c>
      <c r="E326" s="18" cm="1">
        <f t="array" ref="E326">VLOOKUP($A326,'movie-row'!$A$2:$Z$101,_xlfn.XMATCH(E$29,'movie-row'!$A$1:$Z$1),0)</f>
        <v>0</v>
      </c>
      <c r="F326" s="27" cm="1">
        <f t="array" ref="F326">VLOOKUP($A326,'movie-row'!$A$2:$Z$101,_xlfn.XMATCH(F$29,'movie-row'!$A$1:$Z$1),0)</f>
        <v>4.5</v>
      </c>
      <c r="G326" s="18" cm="1">
        <f t="array" ref="G326">VLOOKUP($A326,'movie-row'!$A$2:$Z$101,_xlfn.XMATCH(G$29,'movie-row'!$A$1:$Z$1),0)</f>
        <v>0</v>
      </c>
      <c r="H326" s="18" cm="1">
        <f t="array" ref="H326">VLOOKUP($A326,'movie-row'!$A$2:$Z$101,_xlfn.XMATCH(H$29,'movie-row'!$A$1:$Z$1),0)</f>
        <v>0</v>
      </c>
      <c r="I326" s="18" cm="1">
        <f t="array" ref="I326">VLOOKUP($A326,'movie-row'!$A$2:$Z$101,_xlfn.XMATCH(I$29,'movie-row'!$A$1:$Z$1),0)</f>
        <v>0</v>
      </c>
      <c r="J326" s="18" cm="1">
        <f t="array" ref="J326">VLOOKUP($A326,'movie-row'!$A$2:$Z$101,_xlfn.XMATCH(J$29,'movie-row'!$A$1:$Z$1),0)</f>
        <v>3.5</v>
      </c>
      <c r="K326" s="18" cm="1">
        <f t="array" ref="K326">VLOOKUP($A326,'movie-row'!$A$2:$Z$101,_xlfn.XMATCH(K$29,'movie-row'!$A$1:$Z$1),0)</f>
        <v>0</v>
      </c>
      <c r="L326" s="18" cm="1">
        <f t="array" ref="L326">VLOOKUP($A326,'movie-row'!$A$2:$Z$101,_xlfn.XMATCH(L$29,'movie-row'!$A$1:$Z$1),0)</f>
        <v>3</v>
      </c>
      <c r="M326" s="18" cm="1">
        <f t="array" ref="M326">VLOOKUP($A326,'movie-row'!$A$2:$Z$101,_xlfn.XMATCH(M$29,'movie-row'!$A$1:$Z$1),0)</f>
        <v>0</v>
      </c>
      <c r="N326" s="18" cm="1">
        <f t="array" ref="N326">VLOOKUP($A326,'movie-row'!$A$2:$Z$101,_xlfn.XMATCH(N$29,'movie-row'!$A$1:$Z$1),0)</f>
        <v>2.5</v>
      </c>
      <c r="O326" s="27" cm="1">
        <f t="array" ref="O326">VLOOKUP($A326,'movie-row'!$A$2:$Z$101,_xlfn.XMATCH(O$29,'movie-row'!$A$1:$Z$1),0)</f>
        <v>0</v>
      </c>
      <c r="P326" s="18" cm="1">
        <f t="array" ref="P326">VLOOKUP($A326,'movie-row'!$A$2:$Z$101,_xlfn.XMATCH(P$29,'movie-row'!$A$1:$Z$1),0)</f>
        <v>4</v>
      </c>
      <c r="Q326" s="18" cm="1">
        <f t="array" ref="Q326">VLOOKUP($A326,'movie-row'!$A$2:$Z$101,_xlfn.XMATCH(Q$29,'movie-row'!$A$1:$Z$1),0)</f>
        <v>0</v>
      </c>
      <c r="R326" s="18" cm="1">
        <f t="array" ref="R326">VLOOKUP($A326,'movie-row'!$A$2:$Z$101,_xlfn.XMATCH(R$29,'movie-row'!$A$1:$Z$1),0)</f>
        <v>0</v>
      </c>
      <c r="S326" s="18" cm="1">
        <f t="array" ref="S326">VLOOKUP($A326,'movie-row'!$A$2:$Z$101,_xlfn.XMATCH(S$29,'movie-row'!$A$1:$Z$1),0)</f>
        <v>0</v>
      </c>
      <c r="T326" s="18" cm="1">
        <f t="array" ref="T326">VLOOKUP($A326,'movie-row'!$A$2:$Z$101,_xlfn.XMATCH(T$29,'movie-row'!$A$1:$Z$1),0)</f>
        <v>0</v>
      </c>
      <c r="U326" s="18" cm="1">
        <f t="array" ref="U326">VLOOKUP($A326,'movie-row'!$A$2:$Z$101,_xlfn.XMATCH(U$29,'movie-row'!$A$1:$Z$1),0)</f>
        <v>0</v>
      </c>
      <c r="V326" s="18" cm="1">
        <f t="array" ref="V326">VLOOKUP($A326,'movie-row'!$A$2:$Z$101,_xlfn.XMATCH(V$29,'movie-row'!$A$1:$Z$1),0)</f>
        <v>0</v>
      </c>
      <c r="W326" s="18" cm="1">
        <f t="array" ref="W326">VLOOKUP($A326,'movie-row'!$A$2:$Z$101,_xlfn.XMATCH(W$29,'movie-row'!$A$1:$Z$1),0)</f>
        <v>3.5</v>
      </c>
      <c r="X326" s="18" cm="1">
        <f t="array" ref="X326">VLOOKUP($A326,'movie-row'!$A$2:$Z$101,_xlfn.XMATCH(X$29,'movie-row'!$A$1:$Z$1),0)</f>
        <v>0</v>
      </c>
      <c r="Y326" s="18" cm="1">
        <f t="array" ref="Y326">VLOOKUP($A326,'movie-row'!$A$2:$Z$101,_xlfn.XMATCH(Y$29,'movie-row'!$A$1:$Z$1),0)</f>
        <v>0</v>
      </c>
      <c r="Z326" s="18" cm="1">
        <f t="array" ref="Z326">VLOOKUP($A326,'movie-row'!$A$2:$Z$101,_xlfn.XMATCH(Z$29,'movie-row'!$A$1:$Z$1),0)</f>
        <v>0</v>
      </c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</row>
    <row r="327" spans="1:52">
      <c r="A327" s="1" t="str">
        <f t="shared" ref="A327:A330" si="56">A326</f>
        <v>664: Twister (1996)</v>
      </c>
      <c r="B327" s="18" cm="1">
        <f t="array" ref="B327">VLOOKUP($A327,'movie-row'!$A$2:$Z$101,_xlfn.XMATCH(B$30,'movie-row'!$A$1:$Z$1),0)</f>
        <v>0</v>
      </c>
      <c r="C327" s="18" cm="1">
        <f t="array" ref="C327">VLOOKUP($A327,'movie-row'!$A$2:$Z$101,_xlfn.XMATCH(C$30,'movie-row'!$A$1:$Z$1),0)</f>
        <v>3.5</v>
      </c>
      <c r="D327" s="18" cm="1">
        <f t="array" ref="D327">VLOOKUP($A327,'movie-row'!$A$2:$Z$101,_xlfn.XMATCH(D$30,'movie-row'!$A$1:$Z$1),0)</f>
        <v>0</v>
      </c>
      <c r="E327" s="18" cm="1">
        <f t="array" ref="E327">VLOOKUP($A327,'movie-row'!$A$2:$Z$101,_xlfn.XMATCH(E$30,'movie-row'!$A$1:$Z$1),0)</f>
        <v>0</v>
      </c>
      <c r="F327" s="27" cm="1">
        <f t="array" ref="F327">VLOOKUP($A327,'movie-row'!$A$2:$Z$101,_xlfn.XMATCH(F$30,'movie-row'!$A$1:$Z$1),0)</f>
        <v>0</v>
      </c>
      <c r="G327" s="18" cm="1">
        <f t="array" ref="G327">VLOOKUP($A327,'movie-row'!$A$2:$Z$101,_xlfn.XMATCH(G$30,'movie-row'!$A$1:$Z$1),0)</f>
        <v>0</v>
      </c>
      <c r="H327" s="18" cm="1">
        <f t="array" ref="H327">VLOOKUP($A327,'movie-row'!$A$2:$Z$101,_xlfn.XMATCH(H$30,'movie-row'!$A$1:$Z$1),0)</f>
        <v>0</v>
      </c>
      <c r="I327" s="18" cm="1">
        <f t="array" ref="I327">VLOOKUP($A327,'movie-row'!$A$2:$Z$101,_xlfn.XMATCH(I$30,'movie-row'!$A$1:$Z$1),0)</f>
        <v>0</v>
      </c>
      <c r="J327" s="18" cm="1">
        <f t="array" ref="J327">VLOOKUP($A327,'movie-row'!$A$2:$Z$101,_xlfn.XMATCH(J$30,'movie-row'!$A$1:$Z$1),0)</f>
        <v>0</v>
      </c>
      <c r="K327" s="18" cm="1">
        <f t="array" ref="K327">VLOOKUP($A327,'movie-row'!$A$2:$Z$101,_xlfn.XMATCH(K$30,'movie-row'!$A$1:$Z$1),0)</f>
        <v>3.5</v>
      </c>
      <c r="L327" s="18" cm="1">
        <f t="array" ref="L327">VLOOKUP($A327,'movie-row'!$A$2:$Z$101,_xlfn.XMATCH(L$30,'movie-row'!$A$1:$Z$1),0)</f>
        <v>0</v>
      </c>
      <c r="M327" s="18" cm="1">
        <f t="array" ref="M327">VLOOKUP($A327,'movie-row'!$A$2:$Z$101,_xlfn.XMATCH(M$30,'movie-row'!$A$1:$Z$1),0)</f>
        <v>0</v>
      </c>
      <c r="N327" s="18" cm="1">
        <f t="array" ref="N327">VLOOKUP($A327,'movie-row'!$A$2:$Z$101,_xlfn.XMATCH(N$30,'movie-row'!$A$1:$Z$1),0)</f>
        <v>0</v>
      </c>
      <c r="O327" s="27" cm="1">
        <f t="array" ref="O327">VLOOKUP($A327,'movie-row'!$A$2:$Z$101,_xlfn.XMATCH(O$30,'movie-row'!$A$1:$Z$1),0)</f>
        <v>4</v>
      </c>
      <c r="P327" s="18" cm="1">
        <f t="array" ref="P327">VLOOKUP($A327,'movie-row'!$A$2:$Z$101,_xlfn.XMATCH(P$30,'movie-row'!$A$1:$Z$1),0)</f>
        <v>0</v>
      </c>
      <c r="Q327" s="18" cm="1">
        <f t="array" ref="Q327">VLOOKUP($A327,'movie-row'!$A$2:$Z$101,_xlfn.XMATCH(Q$30,'movie-row'!$A$1:$Z$1),0)</f>
        <v>4</v>
      </c>
      <c r="R327" s="18" cm="1">
        <f t="array" ref="R327">VLOOKUP($A327,'movie-row'!$A$2:$Z$101,_xlfn.XMATCH(R$30,'movie-row'!$A$1:$Z$1),0)</f>
        <v>0</v>
      </c>
      <c r="S327" s="18" cm="1">
        <f t="array" ref="S327">VLOOKUP($A327,'movie-row'!$A$2:$Z$101,_xlfn.XMATCH(S$30,'movie-row'!$A$1:$Z$1),0)</f>
        <v>0</v>
      </c>
      <c r="T327" s="18" cm="1">
        <f t="array" ref="T327">VLOOKUP($A327,'movie-row'!$A$2:$Z$101,_xlfn.XMATCH(T$30,'movie-row'!$A$1:$Z$1),0)</f>
        <v>0</v>
      </c>
      <c r="U327" s="18" cm="1">
        <f t="array" ref="U327">VLOOKUP($A327,'movie-row'!$A$2:$Z$101,_xlfn.XMATCH(U$30,'movie-row'!$A$1:$Z$1),0)</f>
        <v>0</v>
      </c>
      <c r="V327" s="18" cm="1">
        <f t="array" ref="V327">VLOOKUP($A327,'movie-row'!$A$2:$Z$101,_xlfn.XMATCH(V$30,'movie-row'!$A$1:$Z$1),0)</f>
        <v>0</v>
      </c>
      <c r="W327" s="18" cm="1">
        <f t="array" ref="W327">VLOOKUP($A327,'movie-row'!$A$2:$Z$101,_xlfn.XMATCH(W$30,'movie-row'!$A$1:$Z$1),0)</f>
        <v>0</v>
      </c>
      <c r="X327" s="18" cm="1">
        <f t="array" ref="X327">VLOOKUP($A327,'movie-row'!$A$2:$Z$101,_xlfn.XMATCH(X$30,'movie-row'!$A$1:$Z$1),0)</f>
        <v>0</v>
      </c>
      <c r="Y327" s="18" cm="1">
        <f t="array" ref="Y327">VLOOKUP($A327,'movie-row'!$A$2:$Z$101,_xlfn.XMATCH(Y$30,'movie-row'!$A$1:$Z$1),0)</f>
        <v>0</v>
      </c>
      <c r="Z327" s="18" cm="1">
        <f t="array" ref="Z327">VLOOKUP($A327,'movie-row'!$A$2:$Z$101,_xlfn.XMATCH(Z$30,'movie-row'!$A$1:$Z$1),0)</f>
        <v>4</v>
      </c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</row>
    <row r="328" spans="1:52">
      <c r="A328" s="1" t="str">
        <f t="shared" si="56"/>
        <v>664: Twister (1996)</v>
      </c>
      <c r="B328" s="18" cm="1">
        <f t="array" ref="B328">VLOOKUP($A328,'movie-row'!$A$2:$Z$101,_xlfn.XMATCH(B$31,'movie-row'!$A$1:$Z$1),0)</f>
        <v>0</v>
      </c>
      <c r="C328" s="18" cm="1">
        <f t="array" ref="C328">VLOOKUP($A328,'movie-row'!$A$2:$Z$101,_xlfn.XMATCH(C$31,'movie-row'!$A$1:$Z$1),0)</f>
        <v>4.5</v>
      </c>
      <c r="D328" s="18" cm="1">
        <f t="array" ref="D328">VLOOKUP($A328,'movie-row'!$A$2:$Z$101,_xlfn.XMATCH(D$31,'movie-row'!$A$1:$Z$1),0)</f>
        <v>2.5</v>
      </c>
      <c r="E328" s="18" cm="1">
        <f t="array" ref="E328">VLOOKUP($A328,'movie-row'!$A$2:$Z$101,_xlfn.XMATCH(E$31,'movie-row'!$A$1:$Z$1),0)</f>
        <v>4.5</v>
      </c>
      <c r="F328" s="27" cm="1">
        <f t="array" ref="F328">VLOOKUP($A328,'movie-row'!$A$2:$Z$101,_xlfn.XMATCH(F$31,'movie-row'!$A$1:$Z$1),0)</f>
        <v>0.5</v>
      </c>
      <c r="G328" s="18" cm="1">
        <f t="array" ref="G328">VLOOKUP($A328,'movie-row'!$A$2:$Z$101,_xlfn.XMATCH(G$31,'movie-row'!$A$1:$Z$1),0)</f>
        <v>0</v>
      </c>
      <c r="H328" s="18" cm="1">
        <f t="array" ref="H328">VLOOKUP($A328,'movie-row'!$A$2:$Z$101,_xlfn.XMATCH(H$31,'movie-row'!$A$1:$Z$1),0)</f>
        <v>3.5</v>
      </c>
      <c r="I328" s="18" cm="1">
        <f t="array" ref="I328">VLOOKUP($A328,'movie-row'!$A$2:$Z$101,_xlfn.XMATCH(I$31,'movie-row'!$A$1:$Z$1),0)</f>
        <v>0</v>
      </c>
      <c r="J328" s="18" cm="1">
        <f t="array" ref="J328">VLOOKUP($A328,'movie-row'!$A$2:$Z$101,_xlfn.XMATCH(J$31,'movie-row'!$A$1:$Z$1),0)</f>
        <v>2.5</v>
      </c>
      <c r="K328" s="18" cm="1">
        <f t="array" ref="K328">VLOOKUP($A328,'movie-row'!$A$2:$Z$101,_xlfn.XMATCH(K$31,'movie-row'!$A$1:$Z$1),0)</f>
        <v>0</v>
      </c>
      <c r="L328" s="18" cm="1">
        <f t="array" ref="L328">VLOOKUP($A328,'movie-row'!$A$2:$Z$101,_xlfn.XMATCH(L$31,'movie-row'!$A$1:$Z$1),0)</f>
        <v>0</v>
      </c>
      <c r="M328" s="18" cm="1">
        <f t="array" ref="M328">VLOOKUP($A328,'movie-row'!$A$2:$Z$101,_xlfn.XMATCH(M$31,'movie-row'!$A$1:$Z$1),0)</f>
        <v>0</v>
      </c>
      <c r="N328" s="18" cm="1">
        <f t="array" ref="N328">VLOOKUP($A328,'movie-row'!$A$2:$Z$101,_xlfn.XMATCH(N$31,'movie-row'!$A$1:$Z$1),0)</f>
        <v>0</v>
      </c>
      <c r="O328" s="27" cm="1">
        <f t="array" ref="O328">VLOOKUP($A328,'movie-row'!$A$2:$Z$101,_xlfn.XMATCH(O$31,'movie-row'!$A$1:$Z$1),0)</f>
        <v>2.5</v>
      </c>
      <c r="P328" s="18" cm="1">
        <f t="array" ref="P328">VLOOKUP($A328,'movie-row'!$A$2:$Z$101,_xlfn.XMATCH(P$31,'movie-row'!$A$1:$Z$1),0)</f>
        <v>0</v>
      </c>
      <c r="Q328" s="18" cm="1">
        <f t="array" ref="Q328">VLOOKUP($A328,'movie-row'!$A$2:$Z$101,_xlfn.XMATCH(Q$31,'movie-row'!$A$1:$Z$1),0)</f>
        <v>4</v>
      </c>
      <c r="R328" s="18" cm="1">
        <f t="array" ref="R328">VLOOKUP($A328,'movie-row'!$A$2:$Z$101,_xlfn.XMATCH(R$31,'movie-row'!$A$1:$Z$1),0)</f>
        <v>0</v>
      </c>
      <c r="S328" s="18" cm="1">
        <f t="array" ref="S328">VLOOKUP($A328,'movie-row'!$A$2:$Z$101,_xlfn.XMATCH(S$31,'movie-row'!$A$1:$Z$1),0)</f>
        <v>4</v>
      </c>
      <c r="T328" s="18" cm="1">
        <f t="array" ref="T328">VLOOKUP($A328,'movie-row'!$A$2:$Z$101,_xlfn.XMATCH(T$31,'movie-row'!$A$1:$Z$1),0)</f>
        <v>0</v>
      </c>
      <c r="U328" s="18" cm="1">
        <f t="array" ref="U328">VLOOKUP($A328,'movie-row'!$A$2:$Z$101,_xlfn.XMATCH(U$31,'movie-row'!$A$1:$Z$1),0)</f>
        <v>3.5</v>
      </c>
      <c r="V328" s="18" cm="1">
        <f t="array" ref="V328">VLOOKUP($A328,'movie-row'!$A$2:$Z$101,_xlfn.XMATCH(V$31,'movie-row'!$A$1:$Z$1),0)</f>
        <v>0</v>
      </c>
      <c r="W328" s="18" cm="1">
        <f t="array" ref="W328">VLOOKUP($A328,'movie-row'!$A$2:$Z$101,_xlfn.XMATCH(W$31,'movie-row'!$A$1:$Z$1),0)</f>
        <v>2.5</v>
      </c>
      <c r="X328" s="18" cm="1">
        <f t="array" ref="X328">VLOOKUP($A328,'movie-row'!$A$2:$Z$101,_xlfn.XMATCH(X$31,'movie-row'!$A$1:$Z$1),0)</f>
        <v>0</v>
      </c>
      <c r="Y328" s="18" cm="1">
        <f t="array" ref="Y328">VLOOKUP($A328,'movie-row'!$A$2:$Z$101,_xlfn.XMATCH(Y$31,'movie-row'!$A$1:$Z$1),0)</f>
        <v>0.5</v>
      </c>
      <c r="Z328" s="18" cm="1">
        <f t="array" ref="Z328">VLOOKUP($A328,'movie-row'!$A$2:$Z$101,_xlfn.XMATCH(Z$31,'movie-row'!$A$1:$Z$1),0)</f>
        <v>0</v>
      </c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</row>
    <row r="329" spans="1:52">
      <c r="A329" s="1" t="str">
        <f t="shared" si="56"/>
        <v>664: Twister (1996)</v>
      </c>
      <c r="B329" s="18" cm="1">
        <f t="array" ref="B329">VLOOKUP($A329,'movie-row'!$A$2:$Z$101,_xlfn.XMATCH(B$32,'movie-row'!$A$1:$Z$1),0)</f>
        <v>2.5</v>
      </c>
      <c r="C329" s="18" cm="1">
        <f t="array" ref="C329">VLOOKUP($A329,'movie-row'!$A$2:$Z$101,_xlfn.XMATCH(C$32,'movie-row'!$A$1:$Z$1),0)</f>
        <v>0</v>
      </c>
      <c r="D329" s="18" cm="1">
        <f t="array" ref="D329">VLOOKUP($A329,'movie-row'!$A$2:$Z$101,_xlfn.XMATCH(D$32,'movie-row'!$A$1:$Z$1),0)</f>
        <v>3.5</v>
      </c>
      <c r="E329" s="18" cm="1">
        <f t="array" ref="E329">VLOOKUP($A329,'movie-row'!$A$2:$Z$101,_xlfn.XMATCH(E$32,'movie-row'!$A$1:$Z$1),0)</f>
        <v>0</v>
      </c>
      <c r="F329" s="27" cm="1">
        <f t="array" ref="F329">VLOOKUP($A329,'movie-row'!$A$2:$Z$101,_xlfn.XMATCH(F$32,'movie-row'!$A$1:$Z$1),0)</f>
        <v>4.5</v>
      </c>
      <c r="G329" s="18" cm="1">
        <f t="array" ref="G329">VLOOKUP($A329,'movie-row'!$A$2:$Z$101,_xlfn.XMATCH(G$32,'movie-row'!$A$1:$Z$1),0)</f>
        <v>0</v>
      </c>
      <c r="H329" s="18" cm="1">
        <f t="array" ref="H329">VLOOKUP($A329,'movie-row'!$A$2:$Z$101,_xlfn.XMATCH(H$32,'movie-row'!$A$1:$Z$1),0)</f>
        <v>0</v>
      </c>
      <c r="I329" s="18" cm="1">
        <f t="array" ref="I329">VLOOKUP($A329,'movie-row'!$A$2:$Z$101,_xlfn.XMATCH(I$32,'movie-row'!$A$1:$Z$1),0)</f>
        <v>0</v>
      </c>
      <c r="J329" s="18" cm="1">
        <f t="array" ref="J329">VLOOKUP($A329,'movie-row'!$A$2:$Z$101,_xlfn.XMATCH(J$32,'movie-row'!$A$1:$Z$1),0)</f>
        <v>0</v>
      </c>
      <c r="K329" s="18" cm="1">
        <f t="array" ref="K329">VLOOKUP($A329,'movie-row'!$A$2:$Z$101,_xlfn.XMATCH(K$32,'movie-row'!$A$1:$Z$1),0)</f>
        <v>0</v>
      </c>
      <c r="L329" s="18" cm="1">
        <f t="array" ref="L329">VLOOKUP($A329,'movie-row'!$A$2:$Z$101,_xlfn.XMATCH(L$32,'movie-row'!$A$1:$Z$1),0)</f>
        <v>0</v>
      </c>
      <c r="M329" s="18" cm="1">
        <f t="array" ref="M329">VLOOKUP($A329,'movie-row'!$A$2:$Z$101,_xlfn.XMATCH(M$32,'movie-row'!$A$1:$Z$1),0)</f>
        <v>2.5</v>
      </c>
      <c r="N329" s="18" cm="1">
        <f t="array" ref="N329">VLOOKUP($A329,'movie-row'!$A$2:$Z$101,_xlfn.XMATCH(N$32,'movie-row'!$A$1:$Z$1),0)</f>
        <v>0</v>
      </c>
      <c r="O329" s="27" cm="1">
        <f t="array" ref="O329">VLOOKUP($A329,'movie-row'!$A$2:$Z$101,_xlfn.XMATCH(O$32,'movie-row'!$A$1:$Z$1),0)</f>
        <v>3.5</v>
      </c>
      <c r="P329" s="18" cm="1">
        <f t="array" ref="P329">VLOOKUP($A329,'movie-row'!$A$2:$Z$101,_xlfn.XMATCH(P$32,'movie-row'!$A$1:$Z$1),0)</f>
        <v>0.5</v>
      </c>
      <c r="Q329" s="18" cm="1">
        <f t="array" ref="Q329">VLOOKUP($A329,'movie-row'!$A$2:$Z$101,_xlfn.XMATCH(Q$32,'movie-row'!$A$1:$Z$1),0)</f>
        <v>0</v>
      </c>
      <c r="R329" s="18" cm="1">
        <f t="array" ref="R329">VLOOKUP($A329,'movie-row'!$A$2:$Z$101,_xlfn.XMATCH(R$32,'movie-row'!$A$1:$Z$1),0)</f>
        <v>2.5</v>
      </c>
      <c r="S329" s="18" cm="1">
        <f t="array" ref="S329">VLOOKUP($A329,'movie-row'!$A$2:$Z$101,_xlfn.XMATCH(S$32,'movie-row'!$A$1:$Z$1),0)</f>
        <v>0</v>
      </c>
      <c r="T329" s="18" cm="1">
        <f t="array" ref="T329">VLOOKUP($A329,'movie-row'!$A$2:$Z$101,_xlfn.XMATCH(T$32,'movie-row'!$A$1:$Z$1),0)</f>
        <v>0</v>
      </c>
      <c r="U329" s="18" cm="1">
        <f t="array" ref="U329">VLOOKUP($A329,'movie-row'!$A$2:$Z$101,_xlfn.XMATCH(U$32,'movie-row'!$A$1:$Z$1),0)</f>
        <v>4</v>
      </c>
      <c r="V329" s="18" cm="1">
        <f t="array" ref="V329">VLOOKUP($A329,'movie-row'!$A$2:$Z$101,_xlfn.XMATCH(V$32,'movie-row'!$A$1:$Z$1),0)</f>
        <v>4.5</v>
      </c>
      <c r="W329" s="18" cm="1">
        <f t="array" ref="W329">VLOOKUP($A329,'movie-row'!$A$2:$Z$101,_xlfn.XMATCH(W$32,'movie-row'!$A$1:$Z$1),0)</f>
        <v>0</v>
      </c>
      <c r="X329" s="18" cm="1">
        <f t="array" ref="X329">VLOOKUP($A329,'movie-row'!$A$2:$Z$101,_xlfn.XMATCH(X$32,'movie-row'!$A$1:$Z$1),0)</f>
        <v>0</v>
      </c>
      <c r="Y329" s="18" cm="1">
        <f t="array" ref="Y329">VLOOKUP($A329,'movie-row'!$A$2:$Z$101,_xlfn.XMATCH(Y$32,'movie-row'!$A$1:$Z$1),0)</f>
        <v>0</v>
      </c>
      <c r="Z329" s="18" cm="1">
        <f t="array" ref="Z329">VLOOKUP($A329,'movie-row'!$A$2:$Z$101,_xlfn.XMATCH(Z$32,'movie-row'!$A$1:$Z$1),0)</f>
        <v>0</v>
      </c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</row>
    <row r="330" spans="1:52">
      <c r="A330" s="1" t="str">
        <f t="shared" si="56"/>
        <v>664: Twister (1996)</v>
      </c>
      <c r="B330" s="18" cm="1">
        <f t="array" ref="B330">VLOOKUP($A330,'movie-row'!$A$2:$Z$101,_xlfn.XMATCH(B$33,'movie-row'!$A$1:$Z$1),0)</f>
        <v>0</v>
      </c>
      <c r="C330" s="18" cm="1">
        <f t="array" ref="C330">VLOOKUP($A330,'movie-row'!$A$2:$Z$101,_xlfn.XMATCH(C$33,'movie-row'!$A$1:$Z$1),0)</f>
        <v>0</v>
      </c>
      <c r="D330" s="18" cm="1">
        <f t="array" ref="D330">VLOOKUP($A330,'movie-row'!$A$2:$Z$101,_xlfn.XMATCH(D$33,'movie-row'!$A$1:$Z$1),0)</f>
        <v>4</v>
      </c>
      <c r="E330" s="18" cm="1">
        <f t="array" ref="E330">VLOOKUP($A330,'movie-row'!$A$2:$Z$101,_xlfn.XMATCH(E$33,'movie-row'!$A$1:$Z$1),0)</f>
        <v>3.5</v>
      </c>
      <c r="F330" s="27" cm="1">
        <f t="array" ref="F330">VLOOKUP($A330,'movie-row'!$A$2:$Z$101,_xlfn.XMATCH(F$33,'movie-row'!$A$1:$Z$1),0)</f>
        <v>0</v>
      </c>
      <c r="G330" s="18" cm="1">
        <f t="array" ref="G330">VLOOKUP($A330,'movie-row'!$A$2:$Z$101,_xlfn.XMATCH(G$33,'movie-row'!$A$1:$Z$1),0)</f>
        <v>4</v>
      </c>
      <c r="H330" s="18" cm="1">
        <f t="array" ref="H330">VLOOKUP($A330,'movie-row'!$A$2:$Z$101,_xlfn.XMATCH(H$33,'movie-row'!$A$1:$Z$1),0)</f>
        <v>0</v>
      </c>
      <c r="I330" s="18" cm="1">
        <f t="array" ref="I330">VLOOKUP($A330,'movie-row'!$A$2:$Z$101,_xlfn.XMATCH(I$33,'movie-row'!$A$1:$Z$1),0)</f>
        <v>0</v>
      </c>
      <c r="J330" s="18" cm="1">
        <f t="array" ref="J330">VLOOKUP($A330,'movie-row'!$A$2:$Z$101,_xlfn.XMATCH(J$33,'movie-row'!$A$1:$Z$1),0)</f>
        <v>4</v>
      </c>
      <c r="K330" s="18" cm="1">
        <f t="array" ref="K330">VLOOKUP($A330,'movie-row'!$A$2:$Z$101,_xlfn.XMATCH(K$33,'movie-row'!$A$1:$Z$1),0)</f>
        <v>4</v>
      </c>
      <c r="L330" s="18" cm="1">
        <f t="array" ref="L330">VLOOKUP($A330,'movie-row'!$A$2:$Z$101,_xlfn.XMATCH(L$33,'movie-row'!$A$1:$Z$1),0)</f>
        <v>4</v>
      </c>
      <c r="M330" s="18" cm="1">
        <f t="array" ref="M330">VLOOKUP($A330,'movie-row'!$A$2:$Z$101,_xlfn.XMATCH(M$33,'movie-row'!$A$1:$Z$1),0)</f>
        <v>0</v>
      </c>
      <c r="N330" s="18" cm="1">
        <f t="array" ref="N330">VLOOKUP($A330,'movie-row'!$A$2:$Z$101,_xlfn.XMATCH(N$33,'movie-row'!$A$1:$Z$1),0)</f>
        <v>0</v>
      </c>
      <c r="O330" s="27" cm="1">
        <f t="array" ref="O330">VLOOKUP($A330,'movie-row'!$A$2:$Z$101,_xlfn.XMATCH(O$33,'movie-row'!$A$1:$Z$1),0)</f>
        <v>4</v>
      </c>
      <c r="P330" s="18" cm="1">
        <f t="array" ref="P330">VLOOKUP($A330,'movie-row'!$A$2:$Z$101,_xlfn.XMATCH(P$33,'movie-row'!$A$1:$Z$1),0)</f>
        <v>0</v>
      </c>
      <c r="Q330" s="18" cm="1">
        <f t="array" ref="Q330">VLOOKUP($A330,'movie-row'!$A$2:$Z$101,_xlfn.XMATCH(Q$33,'movie-row'!$A$1:$Z$1),0)</f>
        <v>0</v>
      </c>
      <c r="R330" s="18" cm="1">
        <f t="array" ref="R330">VLOOKUP($A330,'movie-row'!$A$2:$Z$101,_xlfn.XMATCH(R$33,'movie-row'!$A$1:$Z$1),0)</f>
        <v>0</v>
      </c>
      <c r="S330" s="18" cm="1">
        <f t="array" ref="S330">VLOOKUP($A330,'movie-row'!$A$2:$Z$101,_xlfn.XMATCH(S$33,'movie-row'!$A$1:$Z$1),0)</f>
        <v>0</v>
      </c>
      <c r="T330" s="18" cm="1">
        <f t="array" ref="T330">VLOOKUP($A330,'movie-row'!$A$2:$Z$101,_xlfn.XMATCH(T$33,'movie-row'!$A$1:$Z$1),0)</f>
        <v>0.5</v>
      </c>
      <c r="U330" s="18" cm="1">
        <f t="array" ref="U330">VLOOKUP($A330,'movie-row'!$A$2:$Z$101,_xlfn.XMATCH(U$33,'movie-row'!$A$1:$Z$1),0)</f>
        <v>0</v>
      </c>
      <c r="V330" s="18" cm="1">
        <f t="array" ref="V330">VLOOKUP($A330,'movie-row'!$A$2:$Z$101,_xlfn.XMATCH(V$33,'movie-row'!$A$1:$Z$1),0)</f>
        <v>0</v>
      </c>
      <c r="W330" s="18" cm="1">
        <f t="array" ref="W330">VLOOKUP($A330,'movie-row'!$A$2:$Z$101,_xlfn.XMATCH(W$33,'movie-row'!$A$1:$Z$1),0)</f>
        <v>4</v>
      </c>
      <c r="X330" s="18" cm="1">
        <f t="array" ref="X330">VLOOKUP($A330,'movie-row'!$A$2:$Z$101,_xlfn.XMATCH(X$33,'movie-row'!$A$1:$Z$1),0)</f>
        <v>4.5</v>
      </c>
      <c r="Y330" s="18" cm="1">
        <f t="array" ref="Y330">VLOOKUP($A330,'movie-row'!$A$2:$Z$101,_xlfn.XMATCH(Y$33,'movie-row'!$A$1:$Z$1),0)</f>
        <v>3.5</v>
      </c>
      <c r="Z330" s="18" cm="1">
        <f t="array" ref="Z330">VLOOKUP($A330,'movie-row'!$A$2:$Z$101,_xlfn.XMATCH(Z$33,'movie-row'!$A$1:$Z$1),0)</f>
        <v>2.5</v>
      </c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</row>
    <row r="331" spans="1:52">
      <c r="A331" s="21" t="s">
        <v>57</v>
      </c>
      <c r="B331" s="18" cm="1">
        <f t="array" ref="B331">VLOOKUP($A331,'movie-row'!$A$2:$Z$101,_xlfn.XMATCH(B$29,'movie-row'!$A$1:$Z$1),0)</f>
        <v>2</v>
      </c>
      <c r="C331" s="18" cm="1">
        <f t="array" ref="C331">VLOOKUP($A331,'movie-row'!$A$2:$Z$101,_xlfn.XMATCH(C$29,'movie-row'!$A$1:$Z$1),0)</f>
        <v>0</v>
      </c>
      <c r="D331" s="18" cm="1">
        <f t="array" ref="D331">VLOOKUP($A331,'movie-row'!$A$2:$Z$101,_xlfn.XMATCH(D$29,'movie-row'!$A$1:$Z$1),0)</f>
        <v>0</v>
      </c>
      <c r="E331" s="18" cm="1">
        <f t="array" ref="E331">VLOOKUP($A331,'movie-row'!$A$2:$Z$101,_xlfn.XMATCH(E$29,'movie-row'!$A$1:$Z$1),0)</f>
        <v>0</v>
      </c>
      <c r="F331" s="27" cm="1">
        <f t="array" ref="F331">VLOOKUP($A331,'movie-row'!$A$2:$Z$101,_xlfn.XMATCH(F$29,'movie-row'!$A$1:$Z$1),0)</f>
        <v>3.5</v>
      </c>
      <c r="G331" s="18" cm="1">
        <f t="array" ref="G331">VLOOKUP($A331,'movie-row'!$A$2:$Z$101,_xlfn.XMATCH(G$29,'movie-row'!$A$1:$Z$1),0)</f>
        <v>0</v>
      </c>
      <c r="H331" s="18" cm="1">
        <f t="array" ref="H331">VLOOKUP($A331,'movie-row'!$A$2:$Z$101,_xlfn.XMATCH(H$29,'movie-row'!$A$1:$Z$1),0)</f>
        <v>4</v>
      </c>
      <c r="I331" s="18" cm="1">
        <f t="array" ref="I331">VLOOKUP($A331,'movie-row'!$A$2:$Z$101,_xlfn.XMATCH(I$29,'movie-row'!$A$1:$Z$1),0)</f>
        <v>0</v>
      </c>
      <c r="J331" s="18" cm="1">
        <f t="array" ref="J331">VLOOKUP($A331,'movie-row'!$A$2:$Z$101,_xlfn.XMATCH(J$29,'movie-row'!$A$1:$Z$1),0)</f>
        <v>3</v>
      </c>
      <c r="K331" s="18" cm="1">
        <f t="array" ref="K331">VLOOKUP($A331,'movie-row'!$A$2:$Z$101,_xlfn.XMATCH(K$29,'movie-row'!$A$1:$Z$1),0)</f>
        <v>3</v>
      </c>
      <c r="L331" s="18" cm="1">
        <f t="array" ref="L331">VLOOKUP($A331,'movie-row'!$A$2:$Z$101,_xlfn.XMATCH(L$29,'movie-row'!$A$1:$Z$1),0)</f>
        <v>5</v>
      </c>
      <c r="M331" s="18" cm="1">
        <f t="array" ref="M331">VLOOKUP($A331,'movie-row'!$A$2:$Z$101,_xlfn.XMATCH(M$29,'movie-row'!$A$1:$Z$1),0)</f>
        <v>3</v>
      </c>
      <c r="N331" s="18" cm="1">
        <f t="array" ref="N331">VLOOKUP($A331,'movie-row'!$A$2:$Z$101,_xlfn.XMATCH(N$29,'movie-row'!$A$1:$Z$1),0)</f>
        <v>3</v>
      </c>
      <c r="O331" s="27" cm="1">
        <f t="array" ref="O331">VLOOKUP($A331,'movie-row'!$A$2:$Z$101,_xlfn.XMATCH(O$29,'movie-row'!$A$1:$Z$1),0)</f>
        <v>0</v>
      </c>
      <c r="P331" s="18" cm="1">
        <f t="array" ref="P331">VLOOKUP($A331,'movie-row'!$A$2:$Z$101,_xlfn.XMATCH(P$29,'movie-row'!$A$1:$Z$1),0)</f>
        <v>4</v>
      </c>
      <c r="Q331" s="18" cm="1">
        <f t="array" ref="Q331">VLOOKUP($A331,'movie-row'!$A$2:$Z$101,_xlfn.XMATCH(Q$29,'movie-row'!$A$1:$Z$1),0)</f>
        <v>3</v>
      </c>
      <c r="R331" s="18" cm="1">
        <f t="array" ref="R331">VLOOKUP($A331,'movie-row'!$A$2:$Z$101,_xlfn.XMATCH(R$29,'movie-row'!$A$1:$Z$1),0)</f>
        <v>0</v>
      </c>
      <c r="S331" s="18" cm="1">
        <f t="array" ref="S331">VLOOKUP($A331,'movie-row'!$A$2:$Z$101,_xlfn.XMATCH(S$29,'movie-row'!$A$1:$Z$1),0)</f>
        <v>4</v>
      </c>
      <c r="T331" s="18" cm="1">
        <f t="array" ref="T331">VLOOKUP($A331,'movie-row'!$A$2:$Z$101,_xlfn.XMATCH(T$29,'movie-row'!$A$1:$Z$1),0)</f>
        <v>0</v>
      </c>
      <c r="U331" s="18" cm="1">
        <f t="array" ref="U331">VLOOKUP($A331,'movie-row'!$A$2:$Z$101,_xlfn.XMATCH(U$29,'movie-row'!$A$1:$Z$1),0)</f>
        <v>0</v>
      </c>
      <c r="V331" s="18" cm="1">
        <f t="array" ref="V331">VLOOKUP($A331,'movie-row'!$A$2:$Z$101,_xlfn.XMATCH(V$29,'movie-row'!$A$1:$Z$1),0)</f>
        <v>0</v>
      </c>
      <c r="W331" s="18" cm="1">
        <f t="array" ref="W331">VLOOKUP($A331,'movie-row'!$A$2:$Z$101,_xlfn.XMATCH(W$29,'movie-row'!$A$1:$Z$1),0)</f>
        <v>3</v>
      </c>
      <c r="X331" s="18" cm="1">
        <f t="array" ref="X331">VLOOKUP($A331,'movie-row'!$A$2:$Z$101,_xlfn.XMATCH(X$29,'movie-row'!$A$1:$Z$1),0)</f>
        <v>0</v>
      </c>
      <c r="Y331" s="18" cm="1">
        <f t="array" ref="Y331">VLOOKUP($A331,'movie-row'!$A$2:$Z$101,_xlfn.XMATCH(Y$29,'movie-row'!$A$1:$Z$1),0)</f>
        <v>5</v>
      </c>
      <c r="Z331" s="18" cm="1">
        <f t="array" ref="Z331">VLOOKUP($A331,'movie-row'!$A$2:$Z$101,_xlfn.XMATCH(Z$29,'movie-row'!$A$1:$Z$1),0)</f>
        <v>0</v>
      </c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</row>
    <row r="332" spans="1:52">
      <c r="A332" s="1" t="str">
        <f t="shared" ref="A332:A335" si="57">A331</f>
        <v>671: Harry Potter and the Sorcerer's Stone (a.k.a. Harry Potter and the Philosopher's Stone) (2001)</v>
      </c>
      <c r="B332" s="18" cm="1">
        <f t="array" ref="B332">VLOOKUP($A332,'movie-row'!$A$2:$Z$101,_xlfn.XMATCH(B$30,'movie-row'!$A$1:$Z$1),0)</f>
        <v>4</v>
      </c>
      <c r="C332" s="18" cm="1">
        <f t="array" ref="C332">VLOOKUP($A332,'movie-row'!$A$2:$Z$101,_xlfn.XMATCH(C$30,'movie-row'!$A$1:$Z$1),0)</f>
        <v>3</v>
      </c>
      <c r="D332" s="18" cm="1">
        <f t="array" ref="D332">VLOOKUP($A332,'movie-row'!$A$2:$Z$101,_xlfn.XMATCH(D$30,'movie-row'!$A$1:$Z$1),0)</f>
        <v>0</v>
      </c>
      <c r="E332" s="18" cm="1">
        <f t="array" ref="E332">VLOOKUP($A332,'movie-row'!$A$2:$Z$101,_xlfn.XMATCH(E$30,'movie-row'!$A$1:$Z$1),0)</f>
        <v>0</v>
      </c>
      <c r="F332" s="27" cm="1">
        <f t="array" ref="F332">VLOOKUP($A332,'movie-row'!$A$2:$Z$101,_xlfn.XMATCH(F$30,'movie-row'!$A$1:$Z$1),0)</f>
        <v>0</v>
      </c>
      <c r="G332" s="18" cm="1">
        <f t="array" ref="G332">VLOOKUP($A332,'movie-row'!$A$2:$Z$101,_xlfn.XMATCH(G$30,'movie-row'!$A$1:$Z$1),0)</f>
        <v>0</v>
      </c>
      <c r="H332" s="18" cm="1">
        <f t="array" ref="H332">VLOOKUP($A332,'movie-row'!$A$2:$Z$101,_xlfn.XMATCH(H$30,'movie-row'!$A$1:$Z$1),0)</f>
        <v>4</v>
      </c>
      <c r="I332" s="18" cm="1">
        <f t="array" ref="I332">VLOOKUP($A332,'movie-row'!$A$2:$Z$101,_xlfn.XMATCH(I$30,'movie-row'!$A$1:$Z$1),0)</f>
        <v>4</v>
      </c>
      <c r="J332" s="18" cm="1">
        <f t="array" ref="J332">VLOOKUP($A332,'movie-row'!$A$2:$Z$101,_xlfn.XMATCH(J$30,'movie-row'!$A$1:$Z$1),0)</f>
        <v>0</v>
      </c>
      <c r="K332" s="18" cm="1">
        <f t="array" ref="K332">VLOOKUP($A332,'movie-row'!$A$2:$Z$101,_xlfn.XMATCH(K$30,'movie-row'!$A$1:$Z$1),0)</f>
        <v>2</v>
      </c>
      <c r="L332" s="18" cm="1">
        <f t="array" ref="L332">VLOOKUP($A332,'movie-row'!$A$2:$Z$101,_xlfn.XMATCH(L$30,'movie-row'!$A$1:$Z$1),0)</f>
        <v>4</v>
      </c>
      <c r="M332" s="18" cm="1">
        <f t="array" ref="M332">VLOOKUP($A332,'movie-row'!$A$2:$Z$101,_xlfn.XMATCH(M$30,'movie-row'!$A$1:$Z$1),0)</f>
        <v>0</v>
      </c>
      <c r="N332" s="18" cm="1">
        <f t="array" ref="N332">VLOOKUP($A332,'movie-row'!$A$2:$Z$101,_xlfn.XMATCH(N$30,'movie-row'!$A$1:$Z$1),0)</f>
        <v>4</v>
      </c>
      <c r="O332" s="27" cm="1">
        <f t="array" ref="O332">VLOOKUP($A332,'movie-row'!$A$2:$Z$101,_xlfn.XMATCH(O$30,'movie-row'!$A$1:$Z$1),0)</f>
        <v>4</v>
      </c>
      <c r="P332" s="18" cm="1">
        <f t="array" ref="P332">VLOOKUP($A332,'movie-row'!$A$2:$Z$101,_xlfn.XMATCH(P$30,'movie-row'!$A$1:$Z$1),0)</f>
        <v>5</v>
      </c>
      <c r="Q332" s="18" cm="1">
        <f t="array" ref="Q332">VLOOKUP($A332,'movie-row'!$A$2:$Z$101,_xlfn.XMATCH(Q$30,'movie-row'!$A$1:$Z$1),0)</f>
        <v>4</v>
      </c>
      <c r="R332" s="18" cm="1">
        <f t="array" ref="R332">VLOOKUP($A332,'movie-row'!$A$2:$Z$101,_xlfn.XMATCH(R$30,'movie-row'!$A$1:$Z$1),0)</f>
        <v>5</v>
      </c>
      <c r="S332" s="18" cm="1">
        <f t="array" ref="S332">VLOOKUP($A332,'movie-row'!$A$2:$Z$101,_xlfn.XMATCH(S$30,'movie-row'!$A$1:$Z$1),0)</f>
        <v>0</v>
      </c>
      <c r="T332" s="18" cm="1">
        <f t="array" ref="T332">VLOOKUP($A332,'movie-row'!$A$2:$Z$101,_xlfn.XMATCH(T$30,'movie-row'!$A$1:$Z$1),0)</f>
        <v>0</v>
      </c>
      <c r="U332" s="18" cm="1">
        <f t="array" ref="U332">VLOOKUP($A332,'movie-row'!$A$2:$Z$101,_xlfn.XMATCH(U$30,'movie-row'!$A$1:$Z$1),0)</f>
        <v>4</v>
      </c>
      <c r="V332" s="18" cm="1">
        <f t="array" ref="V332">VLOOKUP($A332,'movie-row'!$A$2:$Z$101,_xlfn.XMATCH(V$30,'movie-row'!$A$1:$Z$1),0)</f>
        <v>0</v>
      </c>
      <c r="W332" s="18" cm="1">
        <f t="array" ref="W332">VLOOKUP($A332,'movie-row'!$A$2:$Z$101,_xlfn.XMATCH(W$30,'movie-row'!$A$1:$Z$1),0)</f>
        <v>4.5</v>
      </c>
      <c r="X332" s="18" cm="1">
        <f t="array" ref="X332">VLOOKUP($A332,'movie-row'!$A$2:$Z$101,_xlfn.XMATCH(X$30,'movie-row'!$A$1:$Z$1),0)</f>
        <v>0</v>
      </c>
      <c r="Y332" s="18" cm="1">
        <f t="array" ref="Y332">VLOOKUP($A332,'movie-row'!$A$2:$Z$101,_xlfn.XMATCH(Y$30,'movie-row'!$A$1:$Z$1),0)</f>
        <v>0</v>
      </c>
      <c r="Z332" s="18" cm="1">
        <f t="array" ref="Z332">VLOOKUP($A332,'movie-row'!$A$2:$Z$101,_xlfn.XMATCH(Z$30,'movie-row'!$A$1:$Z$1),0)</f>
        <v>4</v>
      </c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</row>
    <row r="333" spans="1:52">
      <c r="A333" s="1" t="str">
        <f t="shared" si="57"/>
        <v>671: Harry Potter and the Sorcerer's Stone (a.k.a. Harry Potter and the Philosopher's Stone) (2001)</v>
      </c>
      <c r="B333" s="18" cm="1">
        <f t="array" ref="B333">VLOOKUP($A333,'movie-row'!$A$2:$Z$101,_xlfn.XMATCH(B$31,'movie-row'!$A$1:$Z$1),0)</f>
        <v>0</v>
      </c>
      <c r="C333" s="18" cm="1">
        <f t="array" ref="C333">VLOOKUP($A333,'movie-row'!$A$2:$Z$101,_xlfn.XMATCH(C$31,'movie-row'!$A$1:$Z$1),0)</f>
        <v>3.5</v>
      </c>
      <c r="D333" s="18" cm="1">
        <f t="array" ref="D333">VLOOKUP($A333,'movie-row'!$A$2:$Z$101,_xlfn.XMATCH(D$31,'movie-row'!$A$1:$Z$1),0)</f>
        <v>3</v>
      </c>
      <c r="E333" s="18" cm="1">
        <f t="array" ref="E333">VLOOKUP($A333,'movie-row'!$A$2:$Z$101,_xlfn.XMATCH(E$31,'movie-row'!$A$1:$Z$1),0)</f>
        <v>0</v>
      </c>
      <c r="F333" s="27" cm="1">
        <f t="array" ref="F333">VLOOKUP($A333,'movie-row'!$A$2:$Z$101,_xlfn.XMATCH(F$31,'movie-row'!$A$1:$Z$1),0)</f>
        <v>0.5</v>
      </c>
      <c r="G333" s="18" cm="1">
        <f t="array" ref="G333">VLOOKUP($A333,'movie-row'!$A$2:$Z$101,_xlfn.XMATCH(G$31,'movie-row'!$A$1:$Z$1),0)</f>
        <v>5</v>
      </c>
      <c r="H333" s="18" cm="1">
        <f t="array" ref="H333">VLOOKUP($A333,'movie-row'!$A$2:$Z$101,_xlfn.XMATCH(H$31,'movie-row'!$A$1:$Z$1),0)</f>
        <v>2</v>
      </c>
      <c r="I333" s="18" cm="1">
        <f t="array" ref="I333">VLOOKUP($A333,'movie-row'!$A$2:$Z$101,_xlfn.XMATCH(I$31,'movie-row'!$A$1:$Z$1),0)</f>
        <v>4</v>
      </c>
      <c r="J333" s="18" cm="1">
        <f t="array" ref="J333">VLOOKUP($A333,'movie-row'!$A$2:$Z$101,_xlfn.XMATCH(J$31,'movie-row'!$A$1:$Z$1),0)</f>
        <v>3</v>
      </c>
      <c r="K333" s="18" cm="1">
        <f t="array" ref="K333">VLOOKUP($A333,'movie-row'!$A$2:$Z$101,_xlfn.XMATCH(K$31,'movie-row'!$A$1:$Z$1),0)</f>
        <v>0</v>
      </c>
      <c r="L333" s="18" cm="1">
        <f t="array" ref="L333">VLOOKUP($A333,'movie-row'!$A$2:$Z$101,_xlfn.XMATCH(L$31,'movie-row'!$A$1:$Z$1),0)</f>
        <v>0</v>
      </c>
      <c r="M333" s="18" cm="1">
        <f t="array" ref="M333">VLOOKUP($A333,'movie-row'!$A$2:$Z$101,_xlfn.XMATCH(M$31,'movie-row'!$A$1:$Z$1),0)</f>
        <v>0</v>
      </c>
      <c r="N333" s="18" cm="1">
        <f t="array" ref="N333">VLOOKUP($A333,'movie-row'!$A$2:$Z$101,_xlfn.XMATCH(N$31,'movie-row'!$A$1:$Z$1),0)</f>
        <v>0</v>
      </c>
      <c r="O333" s="27" cm="1">
        <f t="array" ref="O333">VLOOKUP($A333,'movie-row'!$A$2:$Z$101,_xlfn.XMATCH(O$31,'movie-row'!$A$1:$Z$1),0)</f>
        <v>3</v>
      </c>
      <c r="P333" s="18" cm="1">
        <f t="array" ref="P333">VLOOKUP($A333,'movie-row'!$A$2:$Z$101,_xlfn.XMATCH(P$31,'movie-row'!$A$1:$Z$1),0)</f>
        <v>0</v>
      </c>
      <c r="Q333" s="18" cm="1">
        <f t="array" ref="Q333">VLOOKUP($A333,'movie-row'!$A$2:$Z$101,_xlfn.XMATCH(Q$31,'movie-row'!$A$1:$Z$1),0)</f>
        <v>3.5</v>
      </c>
      <c r="R333" s="18" cm="1">
        <f t="array" ref="R333">VLOOKUP($A333,'movie-row'!$A$2:$Z$101,_xlfn.XMATCH(R$31,'movie-row'!$A$1:$Z$1),0)</f>
        <v>0</v>
      </c>
      <c r="S333" s="18" cm="1">
        <f t="array" ref="S333">VLOOKUP($A333,'movie-row'!$A$2:$Z$101,_xlfn.XMATCH(S$31,'movie-row'!$A$1:$Z$1),0)</f>
        <v>4</v>
      </c>
      <c r="T333" s="18" cm="1">
        <f t="array" ref="T333">VLOOKUP($A333,'movie-row'!$A$2:$Z$101,_xlfn.XMATCH(T$31,'movie-row'!$A$1:$Z$1),0)</f>
        <v>0</v>
      </c>
      <c r="U333" s="18" cm="1">
        <f t="array" ref="U333">VLOOKUP($A333,'movie-row'!$A$2:$Z$101,_xlfn.XMATCH(U$31,'movie-row'!$A$1:$Z$1),0)</f>
        <v>2</v>
      </c>
      <c r="V333" s="18" cm="1">
        <f t="array" ref="V333">VLOOKUP($A333,'movie-row'!$A$2:$Z$101,_xlfn.XMATCH(V$31,'movie-row'!$A$1:$Z$1),0)</f>
        <v>4</v>
      </c>
      <c r="W333" s="18" cm="1">
        <f t="array" ref="W333">VLOOKUP($A333,'movie-row'!$A$2:$Z$101,_xlfn.XMATCH(W$31,'movie-row'!$A$1:$Z$1),0)</f>
        <v>0.5</v>
      </c>
      <c r="X333" s="18" cm="1">
        <f t="array" ref="X333">VLOOKUP($A333,'movie-row'!$A$2:$Z$101,_xlfn.XMATCH(X$31,'movie-row'!$A$1:$Z$1),0)</f>
        <v>4</v>
      </c>
      <c r="Y333" s="18" cm="1">
        <f t="array" ref="Y333">VLOOKUP($A333,'movie-row'!$A$2:$Z$101,_xlfn.XMATCH(Y$31,'movie-row'!$A$1:$Z$1),0)</f>
        <v>0.5</v>
      </c>
      <c r="Z333" s="18" cm="1">
        <f t="array" ref="Z333">VLOOKUP($A333,'movie-row'!$A$2:$Z$101,_xlfn.XMATCH(Z$31,'movie-row'!$A$1:$Z$1),0)</f>
        <v>4</v>
      </c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</row>
    <row r="334" spans="1:52">
      <c r="A334" s="1" t="str">
        <f t="shared" si="57"/>
        <v>671: Harry Potter and the Sorcerer's Stone (a.k.a. Harry Potter and the Philosopher's Stone) (2001)</v>
      </c>
      <c r="B334" s="18" cm="1">
        <f t="array" ref="B334">VLOOKUP($A334,'movie-row'!$A$2:$Z$101,_xlfn.XMATCH(B$32,'movie-row'!$A$1:$Z$1),0)</f>
        <v>3</v>
      </c>
      <c r="C334" s="18" cm="1">
        <f t="array" ref="C334">VLOOKUP($A334,'movie-row'!$A$2:$Z$101,_xlfn.XMATCH(C$32,'movie-row'!$A$1:$Z$1),0)</f>
        <v>4</v>
      </c>
      <c r="D334" s="18" cm="1">
        <f t="array" ref="D334">VLOOKUP($A334,'movie-row'!$A$2:$Z$101,_xlfn.XMATCH(D$32,'movie-row'!$A$1:$Z$1),0)</f>
        <v>3</v>
      </c>
      <c r="E334" s="18" cm="1">
        <f t="array" ref="E334">VLOOKUP($A334,'movie-row'!$A$2:$Z$101,_xlfn.XMATCH(E$32,'movie-row'!$A$1:$Z$1),0)</f>
        <v>4</v>
      </c>
      <c r="F334" s="27" cm="1">
        <f t="array" ref="F334">VLOOKUP($A334,'movie-row'!$A$2:$Z$101,_xlfn.XMATCH(F$32,'movie-row'!$A$1:$Z$1),0)</f>
        <v>0</v>
      </c>
      <c r="G334" s="18" cm="1">
        <f t="array" ref="G334">VLOOKUP($A334,'movie-row'!$A$2:$Z$101,_xlfn.XMATCH(G$32,'movie-row'!$A$1:$Z$1),0)</f>
        <v>0</v>
      </c>
      <c r="H334" s="18" cm="1">
        <f t="array" ref="H334">VLOOKUP($A334,'movie-row'!$A$2:$Z$101,_xlfn.XMATCH(H$32,'movie-row'!$A$1:$Z$1),0)</f>
        <v>4</v>
      </c>
      <c r="I334" s="18" cm="1">
        <f t="array" ref="I334">VLOOKUP($A334,'movie-row'!$A$2:$Z$101,_xlfn.XMATCH(I$32,'movie-row'!$A$1:$Z$1),0)</f>
        <v>0</v>
      </c>
      <c r="J334" s="18" cm="1">
        <f t="array" ref="J334">VLOOKUP($A334,'movie-row'!$A$2:$Z$101,_xlfn.XMATCH(J$32,'movie-row'!$A$1:$Z$1),0)</f>
        <v>5</v>
      </c>
      <c r="K334" s="18" cm="1">
        <f t="array" ref="K334">VLOOKUP($A334,'movie-row'!$A$2:$Z$101,_xlfn.XMATCH(K$32,'movie-row'!$A$1:$Z$1),0)</f>
        <v>4.5</v>
      </c>
      <c r="L334" s="18" cm="1">
        <f t="array" ref="L334">VLOOKUP($A334,'movie-row'!$A$2:$Z$101,_xlfn.XMATCH(L$32,'movie-row'!$A$1:$Z$1),0)</f>
        <v>0</v>
      </c>
      <c r="M334" s="18" cm="1">
        <f t="array" ref="M334">VLOOKUP($A334,'movie-row'!$A$2:$Z$101,_xlfn.XMATCH(M$32,'movie-row'!$A$1:$Z$1),0)</f>
        <v>0.5</v>
      </c>
      <c r="N334" s="18" cm="1">
        <f t="array" ref="N334">VLOOKUP($A334,'movie-row'!$A$2:$Z$101,_xlfn.XMATCH(N$32,'movie-row'!$A$1:$Z$1),0)</f>
        <v>0</v>
      </c>
      <c r="O334" s="27" cm="1">
        <f t="array" ref="O334">VLOOKUP($A334,'movie-row'!$A$2:$Z$101,_xlfn.XMATCH(O$32,'movie-row'!$A$1:$Z$1),0)</f>
        <v>2</v>
      </c>
      <c r="P334" s="18" cm="1">
        <f t="array" ref="P334">VLOOKUP($A334,'movie-row'!$A$2:$Z$101,_xlfn.XMATCH(P$32,'movie-row'!$A$1:$Z$1),0)</f>
        <v>0.5</v>
      </c>
      <c r="Q334" s="18" cm="1">
        <f t="array" ref="Q334">VLOOKUP($A334,'movie-row'!$A$2:$Z$101,_xlfn.XMATCH(Q$32,'movie-row'!$A$1:$Z$1),0)</f>
        <v>0</v>
      </c>
      <c r="R334" s="18" cm="1">
        <f t="array" ref="R334">VLOOKUP($A334,'movie-row'!$A$2:$Z$101,_xlfn.XMATCH(R$32,'movie-row'!$A$1:$Z$1),0)</f>
        <v>3</v>
      </c>
      <c r="S334" s="18" cm="1">
        <f t="array" ref="S334">VLOOKUP($A334,'movie-row'!$A$2:$Z$101,_xlfn.XMATCH(S$32,'movie-row'!$A$1:$Z$1),0)</f>
        <v>0</v>
      </c>
      <c r="T334" s="18" cm="1">
        <f t="array" ref="T334">VLOOKUP($A334,'movie-row'!$A$2:$Z$101,_xlfn.XMATCH(T$32,'movie-row'!$A$1:$Z$1),0)</f>
        <v>0</v>
      </c>
      <c r="U334" s="18" cm="1">
        <f t="array" ref="U334">VLOOKUP($A334,'movie-row'!$A$2:$Z$101,_xlfn.XMATCH(U$32,'movie-row'!$A$1:$Z$1),0)</f>
        <v>4</v>
      </c>
      <c r="V334" s="18" cm="1">
        <f t="array" ref="V334">VLOOKUP($A334,'movie-row'!$A$2:$Z$101,_xlfn.XMATCH(V$32,'movie-row'!$A$1:$Z$1),0)</f>
        <v>0</v>
      </c>
      <c r="W334" s="18" cm="1">
        <f t="array" ref="W334">VLOOKUP($A334,'movie-row'!$A$2:$Z$101,_xlfn.XMATCH(W$32,'movie-row'!$A$1:$Z$1),0)</f>
        <v>4</v>
      </c>
      <c r="X334" s="18" cm="1">
        <f t="array" ref="X334">VLOOKUP($A334,'movie-row'!$A$2:$Z$101,_xlfn.XMATCH(X$32,'movie-row'!$A$1:$Z$1),0)</f>
        <v>0</v>
      </c>
      <c r="Y334" s="18" cm="1">
        <f t="array" ref="Y334">VLOOKUP($A334,'movie-row'!$A$2:$Z$101,_xlfn.XMATCH(Y$32,'movie-row'!$A$1:$Z$1),0)</f>
        <v>4</v>
      </c>
      <c r="Z334" s="18" cm="1">
        <f t="array" ref="Z334">VLOOKUP($A334,'movie-row'!$A$2:$Z$101,_xlfn.XMATCH(Z$32,'movie-row'!$A$1:$Z$1),0)</f>
        <v>0</v>
      </c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</row>
    <row r="335" spans="1:52">
      <c r="A335" s="1" t="str">
        <f t="shared" si="57"/>
        <v>671: Harry Potter and the Sorcerer's Stone (a.k.a. Harry Potter and the Philosopher's Stone) (2001)</v>
      </c>
      <c r="B335" s="18" cm="1">
        <f t="array" ref="B335">VLOOKUP($A335,'movie-row'!$A$2:$Z$101,_xlfn.XMATCH(B$33,'movie-row'!$A$1:$Z$1),0)</f>
        <v>0</v>
      </c>
      <c r="C335" s="18" cm="1">
        <f t="array" ref="C335">VLOOKUP($A335,'movie-row'!$A$2:$Z$101,_xlfn.XMATCH(C$33,'movie-row'!$A$1:$Z$1),0)</f>
        <v>0</v>
      </c>
      <c r="D335" s="18" cm="1">
        <f t="array" ref="D335">VLOOKUP($A335,'movie-row'!$A$2:$Z$101,_xlfn.XMATCH(D$33,'movie-row'!$A$1:$Z$1),0)</f>
        <v>3.5</v>
      </c>
      <c r="E335" s="18" cm="1">
        <f t="array" ref="E335">VLOOKUP($A335,'movie-row'!$A$2:$Z$101,_xlfn.XMATCH(E$33,'movie-row'!$A$1:$Z$1),0)</f>
        <v>2</v>
      </c>
      <c r="F335" s="27" cm="1">
        <f t="array" ref="F335">VLOOKUP($A335,'movie-row'!$A$2:$Z$101,_xlfn.XMATCH(F$33,'movie-row'!$A$1:$Z$1),0)</f>
        <v>0</v>
      </c>
      <c r="G335" s="18" cm="1">
        <f t="array" ref="G335">VLOOKUP($A335,'movie-row'!$A$2:$Z$101,_xlfn.XMATCH(G$33,'movie-row'!$A$1:$Z$1),0)</f>
        <v>3.5</v>
      </c>
      <c r="H335" s="18" cm="1">
        <f t="array" ref="H335">VLOOKUP($A335,'movie-row'!$A$2:$Z$101,_xlfn.XMATCH(H$33,'movie-row'!$A$1:$Z$1),0)</f>
        <v>0</v>
      </c>
      <c r="I335" s="18" cm="1">
        <f t="array" ref="I335">VLOOKUP($A335,'movie-row'!$A$2:$Z$101,_xlfn.XMATCH(I$33,'movie-row'!$A$1:$Z$1),0)</f>
        <v>4</v>
      </c>
      <c r="J335" s="18" cm="1">
        <f t="array" ref="J335">VLOOKUP($A335,'movie-row'!$A$2:$Z$101,_xlfn.XMATCH(J$33,'movie-row'!$A$1:$Z$1),0)</f>
        <v>4</v>
      </c>
      <c r="K335" s="18" cm="1">
        <f t="array" ref="K335">VLOOKUP($A335,'movie-row'!$A$2:$Z$101,_xlfn.XMATCH(K$33,'movie-row'!$A$1:$Z$1),0)</f>
        <v>3.5</v>
      </c>
      <c r="L335" s="18" cm="1">
        <f t="array" ref="L335">VLOOKUP($A335,'movie-row'!$A$2:$Z$101,_xlfn.XMATCH(L$33,'movie-row'!$A$1:$Z$1),0)</f>
        <v>3.5</v>
      </c>
      <c r="M335" s="18" cm="1">
        <f t="array" ref="M335">VLOOKUP($A335,'movie-row'!$A$2:$Z$101,_xlfn.XMATCH(M$33,'movie-row'!$A$1:$Z$1),0)</f>
        <v>4</v>
      </c>
      <c r="N335" s="18" cm="1">
        <f t="array" ref="N335">VLOOKUP($A335,'movie-row'!$A$2:$Z$101,_xlfn.XMATCH(N$33,'movie-row'!$A$1:$Z$1),0)</f>
        <v>0</v>
      </c>
      <c r="O335" s="27" cm="1">
        <f t="array" ref="O335">VLOOKUP($A335,'movie-row'!$A$2:$Z$101,_xlfn.XMATCH(O$33,'movie-row'!$A$1:$Z$1),0)</f>
        <v>3.5</v>
      </c>
      <c r="P335" s="18" cm="1">
        <f t="array" ref="P335">VLOOKUP($A335,'movie-row'!$A$2:$Z$101,_xlfn.XMATCH(P$33,'movie-row'!$A$1:$Z$1),0)</f>
        <v>3</v>
      </c>
      <c r="Q335" s="18" cm="1">
        <f t="array" ref="Q335">VLOOKUP($A335,'movie-row'!$A$2:$Z$101,_xlfn.XMATCH(Q$33,'movie-row'!$A$1:$Z$1),0)</f>
        <v>5</v>
      </c>
      <c r="R335" s="18" cm="1">
        <f t="array" ref="R335">VLOOKUP($A335,'movie-row'!$A$2:$Z$101,_xlfn.XMATCH(R$33,'movie-row'!$A$1:$Z$1),0)</f>
        <v>0</v>
      </c>
      <c r="S335" s="18" cm="1">
        <f t="array" ref="S335">VLOOKUP($A335,'movie-row'!$A$2:$Z$101,_xlfn.XMATCH(S$33,'movie-row'!$A$1:$Z$1),0)</f>
        <v>0</v>
      </c>
      <c r="T335" s="18" cm="1">
        <f t="array" ref="T335">VLOOKUP($A335,'movie-row'!$A$2:$Z$101,_xlfn.XMATCH(T$33,'movie-row'!$A$1:$Z$1),0)</f>
        <v>0.5</v>
      </c>
      <c r="U335" s="18" cm="1">
        <f t="array" ref="U335">VLOOKUP($A335,'movie-row'!$A$2:$Z$101,_xlfn.XMATCH(U$33,'movie-row'!$A$1:$Z$1),0)</f>
        <v>4</v>
      </c>
      <c r="V335" s="18" cm="1">
        <f t="array" ref="V335">VLOOKUP($A335,'movie-row'!$A$2:$Z$101,_xlfn.XMATCH(V$33,'movie-row'!$A$1:$Z$1),0)</f>
        <v>0</v>
      </c>
      <c r="W335" s="18" cm="1">
        <f t="array" ref="W335">VLOOKUP($A335,'movie-row'!$A$2:$Z$101,_xlfn.XMATCH(W$33,'movie-row'!$A$1:$Z$1),0)</f>
        <v>4</v>
      </c>
      <c r="X335" s="18" cm="1">
        <f t="array" ref="X335">VLOOKUP($A335,'movie-row'!$A$2:$Z$101,_xlfn.XMATCH(X$33,'movie-row'!$A$1:$Z$1),0)</f>
        <v>3.5</v>
      </c>
      <c r="Y335" s="18" cm="1">
        <f t="array" ref="Y335">VLOOKUP($A335,'movie-row'!$A$2:$Z$101,_xlfn.XMATCH(Y$33,'movie-row'!$A$1:$Z$1),0)</f>
        <v>3</v>
      </c>
      <c r="Z335" s="18" cm="1">
        <f t="array" ref="Z335">VLOOKUP($A335,'movie-row'!$A$2:$Z$101,_xlfn.XMATCH(Z$33,'movie-row'!$A$1:$Z$1),0)</f>
        <v>3</v>
      </c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</row>
    <row r="336" spans="1:52">
      <c r="A336" s="21" t="s">
        <v>58</v>
      </c>
      <c r="B336" s="18" cm="1">
        <f t="array" ref="B336">VLOOKUP($A336,'movie-row'!$A$2:$Z$101,_xlfn.XMATCH(B$29,'movie-row'!$A$1:$Z$1),0)</f>
        <v>2</v>
      </c>
      <c r="C336" s="18" cm="1">
        <f t="array" ref="C336">VLOOKUP($A336,'movie-row'!$A$2:$Z$101,_xlfn.XMATCH(C$29,'movie-row'!$A$1:$Z$1),0)</f>
        <v>4</v>
      </c>
      <c r="D336" s="18" cm="1">
        <f t="array" ref="D336">VLOOKUP($A336,'movie-row'!$A$2:$Z$101,_xlfn.XMATCH(D$29,'movie-row'!$A$1:$Z$1),0)</f>
        <v>0</v>
      </c>
      <c r="E336" s="18" cm="1">
        <f t="array" ref="E336">VLOOKUP($A336,'movie-row'!$A$2:$Z$101,_xlfn.XMATCH(E$29,'movie-row'!$A$1:$Z$1),0)</f>
        <v>3</v>
      </c>
      <c r="F336" s="27" cm="1">
        <f t="array" ref="F336">VLOOKUP($A336,'movie-row'!$A$2:$Z$101,_xlfn.XMATCH(F$29,'movie-row'!$A$1:$Z$1),0)</f>
        <v>3</v>
      </c>
      <c r="G336" s="18" cm="1">
        <f t="array" ref="G336">VLOOKUP($A336,'movie-row'!$A$2:$Z$101,_xlfn.XMATCH(G$29,'movie-row'!$A$1:$Z$1),0)</f>
        <v>4</v>
      </c>
      <c r="H336" s="18" cm="1">
        <f t="array" ref="H336">VLOOKUP($A336,'movie-row'!$A$2:$Z$101,_xlfn.XMATCH(H$29,'movie-row'!$A$1:$Z$1),0)</f>
        <v>3</v>
      </c>
      <c r="I336" s="18" cm="1">
        <f t="array" ref="I336">VLOOKUP($A336,'movie-row'!$A$2:$Z$101,_xlfn.XMATCH(I$29,'movie-row'!$A$1:$Z$1),0)</f>
        <v>3</v>
      </c>
      <c r="J336" s="18" cm="1">
        <f t="array" ref="J336">VLOOKUP($A336,'movie-row'!$A$2:$Z$101,_xlfn.XMATCH(J$29,'movie-row'!$A$1:$Z$1),0)</f>
        <v>4</v>
      </c>
      <c r="K336" s="18" cm="1">
        <f t="array" ref="K336">VLOOKUP($A336,'movie-row'!$A$2:$Z$101,_xlfn.XMATCH(K$29,'movie-row'!$A$1:$Z$1),0)</f>
        <v>0</v>
      </c>
      <c r="L336" s="18" cm="1">
        <f t="array" ref="L336">VLOOKUP($A336,'movie-row'!$A$2:$Z$101,_xlfn.XMATCH(L$29,'movie-row'!$A$1:$Z$1),0)</f>
        <v>5</v>
      </c>
      <c r="M336" s="18" cm="1">
        <f t="array" ref="M336">VLOOKUP($A336,'movie-row'!$A$2:$Z$101,_xlfn.XMATCH(M$29,'movie-row'!$A$1:$Z$1),0)</f>
        <v>0</v>
      </c>
      <c r="N336" s="18" cm="1">
        <f t="array" ref="N336">VLOOKUP($A336,'movie-row'!$A$2:$Z$101,_xlfn.XMATCH(N$29,'movie-row'!$A$1:$Z$1),0)</f>
        <v>3.5</v>
      </c>
      <c r="O336" s="27" cm="1">
        <f t="array" ref="O336">VLOOKUP($A336,'movie-row'!$A$2:$Z$101,_xlfn.XMATCH(O$29,'movie-row'!$A$1:$Z$1),0)</f>
        <v>0</v>
      </c>
      <c r="P336" s="18" cm="1">
        <f t="array" ref="P336">VLOOKUP($A336,'movie-row'!$A$2:$Z$101,_xlfn.XMATCH(P$29,'movie-row'!$A$1:$Z$1),0)</f>
        <v>3.5</v>
      </c>
      <c r="Q336" s="18" cm="1">
        <f t="array" ref="Q336">VLOOKUP($A336,'movie-row'!$A$2:$Z$101,_xlfn.XMATCH(Q$29,'movie-row'!$A$1:$Z$1),0)</f>
        <v>0</v>
      </c>
      <c r="R336" s="18" cm="1">
        <f t="array" ref="R336">VLOOKUP($A336,'movie-row'!$A$2:$Z$101,_xlfn.XMATCH(R$29,'movie-row'!$A$1:$Z$1),0)</f>
        <v>3</v>
      </c>
      <c r="S336" s="18" cm="1">
        <f t="array" ref="S336">VLOOKUP($A336,'movie-row'!$A$2:$Z$101,_xlfn.XMATCH(S$29,'movie-row'!$A$1:$Z$1),0)</f>
        <v>4.5</v>
      </c>
      <c r="T336" s="18" cm="1">
        <f t="array" ref="T336">VLOOKUP($A336,'movie-row'!$A$2:$Z$101,_xlfn.XMATCH(T$29,'movie-row'!$A$1:$Z$1),0)</f>
        <v>3</v>
      </c>
      <c r="U336" s="18" cm="1">
        <f t="array" ref="U336">VLOOKUP($A336,'movie-row'!$A$2:$Z$101,_xlfn.XMATCH(U$29,'movie-row'!$A$1:$Z$1),0)</f>
        <v>0</v>
      </c>
      <c r="V336" s="18" cm="1">
        <f t="array" ref="V336">VLOOKUP($A336,'movie-row'!$A$2:$Z$101,_xlfn.XMATCH(V$29,'movie-row'!$A$1:$Z$1),0)</f>
        <v>0.5</v>
      </c>
      <c r="W336" s="18" cm="1">
        <f t="array" ref="W336">VLOOKUP($A336,'movie-row'!$A$2:$Z$101,_xlfn.XMATCH(W$29,'movie-row'!$A$1:$Z$1),0)</f>
        <v>4</v>
      </c>
      <c r="X336" s="18" cm="1">
        <f t="array" ref="X336">VLOOKUP($A336,'movie-row'!$A$2:$Z$101,_xlfn.XMATCH(X$29,'movie-row'!$A$1:$Z$1),0)</f>
        <v>4</v>
      </c>
      <c r="Y336" s="18" cm="1">
        <f t="array" ref="Y336">VLOOKUP($A336,'movie-row'!$A$2:$Z$101,_xlfn.XMATCH(Y$29,'movie-row'!$A$1:$Z$1),0)</f>
        <v>5</v>
      </c>
      <c r="Z336" s="18" cm="1">
        <f t="array" ref="Z336">VLOOKUP($A336,'movie-row'!$A$2:$Z$101,_xlfn.XMATCH(Z$29,'movie-row'!$A$1:$Z$1),0)</f>
        <v>0</v>
      </c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</row>
    <row r="337" spans="1:52">
      <c r="A337" s="1" t="str">
        <f t="shared" ref="A337:A340" si="58">A336</f>
        <v>672: Harry Potter and the Chamber of Secrets (2002)</v>
      </c>
      <c r="B337" s="18" cm="1">
        <f t="array" ref="B337">VLOOKUP($A337,'movie-row'!$A$2:$Z$101,_xlfn.XMATCH(B$30,'movie-row'!$A$1:$Z$1),0)</f>
        <v>3</v>
      </c>
      <c r="C337" s="18" cm="1">
        <f t="array" ref="C337">VLOOKUP($A337,'movie-row'!$A$2:$Z$101,_xlfn.XMATCH(C$30,'movie-row'!$A$1:$Z$1),0)</f>
        <v>4</v>
      </c>
      <c r="D337" s="18" cm="1">
        <f t="array" ref="D337">VLOOKUP($A337,'movie-row'!$A$2:$Z$101,_xlfn.XMATCH(D$30,'movie-row'!$A$1:$Z$1),0)</f>
        <v>0.5</v>
      </c>
      <c r="E337" s="18" cm="1">
        <f t="array" ref="E337">VLOOKUP($A337,'movie-row'!$A$2:$Z$101,_xlfn.XMATCH(E$30,'movie-row'!$A$1:$Z$1),0)</f>
        <v>0</v>
      </c>
      <c r="F337" s="27" cm="1">
        <f t="array" ref="F337">VLOOKUP($A337,'movie-row'!$A$2:$Z$101,_xlfn.XMATCH(F$30,'movie-row'!$A$1:$Z$1),0)</f>
        <v>0</v>
      </c>
      <c r="G337" s="18" cm="1">
        <f t="array" ref="G337">VLOOKUP($A337,'movie-row'!$A$2:$Z$101,_xlfn.XMATCH(G$30,'movie-row'!$A$1:$Z$1),0)</f>
        <v>3</v>
      </c>
      <c r="H337" s="18" cm="1">
        <f t="array" ref="H337">VLOOKUP($A337,'movie-row'!$A$2:$Z$101,_xlfn.XMATCH(H$30,'movie-row'!$A$1:$Z$1),0)</f>
        <v>4.5</v>
      </c>
      <c r="I337" s="18" cm="1">
        <f t="array" ref="I337">VLOOKUP($A337,'movie-row'!$A$2:$Z$101,_xlfn.XMATCH(I$30,'movie-row'!$A$1:$Z$1),0)</f>
        <v>4.5</v>
      </c>
      <c r="J337" s="18" cm="1">
        <f t="array" ref="J337">VLOOKUP($A337,'movie-row'!$A$2:$Z$101,_xlfn.XMATCH(J$30,'movie-row'!$A$1:$Z$1),0)</f>
        <v>4</v>
      </c>
      <c r="K337" s="18" cm="1">
        <f t="array" ref="K337">VLOOKUP($A337,'movie-row'!$A$2:$Z$101,_xlfn.XMATCH(K$30,'movie-row'!$A$1:$Z$1),0)</f>
        <v>2</v>
      </c>
      <c r="L337" s="18" cm="1">
        <f t="array" ref="L337">VLOOKUP($A337,'movie-row'!$A$2:$Z$101,_xlfn.XMATCH(L$30,'movie-row'!$A$1:$Z$1),0)</f>
        <v>3</v>
      </c>
      <c r="M337" s="18" cm="1">
        <f t="array" ref="M337">VLOOKUP($A337,'movie-row'!$A$2:$Z$101,_xlfn.XMATCH(M$30,'movie-row'!$A$1:$Z$1),0)</f>
        <v>0</v>
      </c>
      <c r="N337" s="18" cm="1">
        <f t="array" ref="N337">VLOOKUP($A337,'movie-row'!$A$2:$Z$101,_xlfn.XMATCH(N$30,'movie-row'!$A$1:$Z$1),0)</f>
        <v>4.5</v>
      </c>
      <c r="O337" s="27" cm="1">
        <f t="array" ref="O337">VLOOKUP($A337,'movie-row'!$A$2:$Z$101,_xlfn.XMATCH(O$30,'movie-row'!$A$1:$Z$1),0)</f>
        <v>3.5</v>
      </c>
      <c r="P337" s="18" cm="1">
        <f t="array" ref="P337">VLOOKUP($A337,'movie-row'!$A$2:$Z$101,_xlfn.XMATCH(P$30,'movie-row'!$A$1:$Z$1),0)</f>
        <v>5</v>
      </c>
      <c r="Q337" s="18" cm="1">
        <f t="array" ref="Q337">VLOOKUP($A337,'movie-row'!$A$2:$Z$101,_xlfn.XMATCH(Q$30,'movie-row'!$A$1:$Z$1),0)</f>
        <v>3.5</v>
      </c>
      <c r="R337" s="18" cm="1">
        <f t="array" ref="R337">VLOOKUP($A337,'movie-row'!$A$2:$Z$101,_xlfn.XMATCH(R$30,'movie-row'!$A$1:$Z$1),0)</f>
        <v>5</v>
      </c>
      <c r="S337" s="18" cm="1">
        <f t="array" ref="S337">VLOOKUP($A337,'movie-row'!$A$2:$Z$101,_xlfn.XMATCH(S$30,'movie-row'!$A$1:$Z$1),0)</f>
        <v>0</v>
      </c>
      <c r="T337" s="18" cm="1">
        <f t="array" ref="T337">VLOOKUP($A337,'movie-row'!$A$2:$Z$101,_xlfn.XMATCH(T$30,'movie-row'!$A$1:$Z$1),0)</f>
        <v>4</v>
      </c>
      <c r="U337" s="18" cm="1">
        <f t="array" ref="U337">VLOOKUP($A337,'movie-row'!$A$2:$Z$101,_xlfn.XMATCH(U$30,'movie-row'!$A$1:$Z$1),0)</f>
        <v>4.5</v>
      </c>
      <c r="V337" s="18" cm="1">
        <f t="array" ref="V337">VLOOKUP($A337,'movie-row'!$A$2:$Z$101,_xlfn.XMATCH(V$30,'movie-row'!$A$1:$Z$1),0)</f>
        <v>4</v>
      </c>
      <c r="W337" s="18" cm="1">
        <f t="array" ref="W337">VLOOKUP($A337,'movie-row'!$A$2:$Z$101,_xlfn.XMATCH(W$30,'movie-row'!$A$1:$Z$1),0)</f>
        <v>4</v>
      </c>
      <c r="X337" s="18" cm="1">
        <f t="array" ref="X337">VLOOKUP($A337,'movie-row'!$A$2:$Z$101,_xlfn.XMATCH(X$30,'movie-row'!$A$1:$Z$1),0)</f>
        <v>0</v>
      </c>
      <c r="Y337" s="18" cm="1">
        <f t="array" ref="Y337">VLOOKUP($A337,'movie-row'!$A$2:$Z$101,_xlfn.XMATCH(Y$30,'movie-row'!$A$1:$Z$1),0)</f>
        <v>0</v>
      </c>
      <c r="Z337" s="18" cm="1">
        <f t="array" ref="Z337">VLOOKUP($A337,'movie-row'!$A$2:$Z$101,_xlfn.XMATCH(Z$30,'movie-row'!$A$1:$Z$1),0)</f>
        <v>3.5</v>
      </c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</row>
    <row r="338" spans="1:52">
      <c r="A338" s="1" t="str">
        <f t="shared" si="58"/>
        <v>672: Harry Potter and the Chamber of Secrets (2002)</v>
      </c>
      <c r="B338" s="18" cm="1">
        <f t="array" ref="B338">VLOOKUP($A338,'movie-row'!$A$2:$Z$101,_xlfn.XMATCH(B$31,'movie-row'!$A$1:$Z$1),0)</f>
        <v>0.5</v>
      </c>
      <c r="C338" s="18" cm="1">
        <f t="array" ref="C338">VLOOKUP($A338,'movie-row'!$A$2:$Z$101,_xlfn.XMATCH(C$31,'movie-row'!$A$1:$Z$1),0)</f>
        <v>3</v>
      </c>
      <c r="D338" s="18" cm="1">
        <f t="array" ref="D338">VLOOKUP($A338,'movie-row'!$A$2:$Z$101,_xlfn.XMATCH(D$31,'movie-row'!$A$1:$Z$1),0)</f>
        <v>3.5</v>
      </c>
      <c r="E338" s="18" cm="1">
        <f t="array" ref="E338">VLOOKUP($A338,'movie-row'!$A$2:$Z$101,_xlfn.XMATCH(E$31,'movie-row'!$A$1:$Z$1),0)</f>
        <v>0</v>
      </c>
      <c r="F338" s="27" cm="1">
        <f t="array" ref="F338">VLOOKUP($A338,'movie-row'!$A$2:$Z$101,_xlfn.XMATCH(F$31,'movie-row'!$A$1:$Z$1),0)</f>
        <v>0.5</v>
      </c>
      <c r="G338" s="18" cm="1">
        <f t="array" ref="G338">VLOOKUP($A338,'movie-row'!$A$2:$Z$101,_xlfn.XMATCH(G$31,'movie-row'!$A$1:$Z$1),0)</f>
        <v>5</v>
      </c>
      <c r="H338" s="18" cm="1">
        <f t="array" ref="H338">VLOOKUP($A338,'movie-row'!$A$2:$Z$101,_xlfn.XMATCH(H$31,'movie-row'!$A$1:$Z$1),0)</f>
        <v>2</v>
      </c>
      <c r="I338" s="18" cm="1">
        <f t="array" ref="I338">VLOOKUP($A338,'movie-row'!$A$2:$Z$101,_xlfn.XMATCH(I$31,'movie-row'!$A$1:$Z$1),0)</f>
        <v>4.5</v>
      </c>
      <c r="J338" s="18" cm="1">
        <f t="array" ref="J338">VLOOKUP($A338,'movie-row'!$A$2:$Z$101,_xlfn.XMATCH(J$31,'movie-row'!$A$1:$Z$1),0)</f>
        <v>3.5</v>
      </c>
      <c r="K338" s="18" cm="1">
        <f t="array" ref="K338">VLOOKUP($A338,'movie-row'!$A$2:$Z$101,_xlfn.XMATCH(K$31,'movie-row'!$A$1:$Z$1),0)</f>
        <v>4</v>
      </c>
      <c r="L338" s="18" cm="1">
        <f t="array" ref="L338">VLOOKUP($A338,'movie-row'!$A$2:$Z$101,_xlfn.XMATCH(L$31,'movie-row'!$A$1:$Z$1),0)</f>
        <v>4</v>
      </c>
      <c r="M338" s="18" cm="1">
        <f t="array" ref="M338">VLOOKUP($A338,'movie-row'!$A$2:$Z$101,_xlfn.XMATCH(M$31,'movie-row'!$A$1:$Z$1),0)</f>
        <v>3</v>
      </c>
      <c r="N338" s="18" cm="1">
        <f t="array" ref="N338">VLOOKUP($A338,'movie-row'!$A$2:$Z$101,_xlfn.XMATCH(N$31,'movie-row'!$A$1:$Z$1),0)</f>
        <v>4</v>
      </c>
      <c r="O338" s="27" cm="1">
        <f t="array" ref="O338">VLOOKUP($A338,'movie-row'!$A$2:$Z$101,_xlfn.XMATCH(O$31,'movie-row'!$A$1:$Z$1),0)</f>
        <v>3.5</v>
      </c>
      <c r="P338" s="18" cm="1">
        <f t="array" ref="P338">VLOOKUP($A338,'movie-row'!$A$2:$Z$101,_xlfn.XMATCH(P$31,'movie-row'!$A$1:$Z$1),0)</f>
        <v>4</v>
      </c>
      <c r="Q338" s="18" cm="1">
        <f t="array" ref="Q338">VLOOKUP($A338,'movie-row'!$A$2:$Z$101,_xlfn.XMATCH(Q$31,'movie-row'!$A$1:$Z$1),0)</f>
        <v>3</v>
      </c>
      <c r="R338" s="18" cm="1">
        <f t="array" ref="R338">VLOOKUP($A338,'movie-row'!$A$2:$Z$101,_xlfn.XMATCH(R$31,'movie-row'!$A$1:$Z$1),0)</f>
        <v>0</v>
      </c>
      <c r="S338" s="18" cm="1">
        <f t="array" ref="S338">VLOOKUP($A338,'movie-row'!$A$2:$Z$101,_xlfn.XMATCH(S$31,'movie-row'!$A$1:$Z$1),0)</f>
        <v>3.5</v>
      </c>
      <c r="T338" s="18" cm="1">
        <f t="array" ref="T338">VLOOKUP($A338,'movie-row'!$A$2:$Z$101,_xlfn.XMATCH(T$31,'movie-row'!$A$1:$Z$1),0)</f>
        <v>0</v>
      </c>
      <c r="U338" s="18" cm="1">
        <f t="array" ref="U338">VLOOKUP($A338,'movie-row'!$A$2:$Z$101,_xlfn.XMATCH(U$31,'movie-row'!$A$1:$Z$1),0)</f>
        <v>2</v>
      </c>
      <c r="V338" s="18" cm="1">
        <f t="array" ref="V338">VLOOKUP($A338,'movie-row'!$A$2:$Z$101,_xlfn.XMATCH(V$31,'movie-row'!$A$1:$Z$1),0)</f>
        <v>3</v>
      </c>
      <c r="W338" s="18" cm="1">
        <f t="array" ref="W338">VLOOKUP($A338,'movie-row'!$A$2:$Z$101,_xlfn.XMATCH(W$31,'movie-row'!$A$1:$Z$1),0)</f>
        <v>0.5</v>
      </c>
      <c r="X338" s="18" cm="1">
        <f t="array" ref="X338">VLOOKUP($A338,'movie-row'!$A$2:$Z$101,_xlfn.XMATCH(X$31,'movie-row'!$A$1:$Z$1),0)</f>
        <v>3</v>
      </c>
      <c r="Y338" s="18" cm="1">
        <f t="array" ref="Y338">VLOOKUP($A338,'movie-row'!$A$2:$Z$101,_xlfn.XMATCH(Y$31,'movie-row'!$A$1:$Z$1),0)</f>
        <v>0.5</v>
      </c>
      <c r="Z338" s="18" cm="1">
        <f t="array" ref="Z338">VLOOKUP($A338,'movie-row'!$A$2:$Z$101,_xlfn.XMATCH(Z$31,'movie-row'!$A$1:$Z$1),0)</f>
        <v>4.5</v>
      </c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</row>
    <row r="339" spans="1:52">
      <c r="A339" s="1" t="str">
        <f t="shared" si="58"/>
        <v>672: Harry Potter and the Chamber of Secrets (2002)</v>
      </c>
      <c r="B339" s="18" cm="1">
        <f t="array" ref="B339">VLOOKUP($A339,'movie-row'!$A$2:$Z$101,_xlfn.XMATCH(B$32,'movie-row'!$A$1:$Z$1),0)</f>
        <v>3.5</v>
      </c>
      <c r="C339" s="18" cm="1">
        <f t="array" ref="C339">VLOOKUP($A339,'movie-row'!$A$2:$Z$101,_xlfn.XMATCH(C$32,'movie-row'!$A$1:$Z$1),0)</f>
        <v>3</v>
      </c>
      <c r="D339" s="18" cm="1">
        <f t="array" ref="D339">VLOOKUP($A339,'movie-row'!$A$2:$Z$101,_xlfn.XMATCH(D$32,'movie-row'!$A$1:$Z$1),0)</f>
        <v>4</v>
      </c>
      <c r="E339" s="18" cm="1">
        <f t="array" ref="E339">VLOOKUP($A339,'movie-row'!$A$2:$Z$101,_xlfn.XMATCH(E$32,'movie-row'!$A$1:$Z$1),0)</f>
        <v>4.5</v>
      </c>
      <c r="F339" s="27" cm="1">
        <f t="array" ref="F339">VLOOKUP($A339,'movie-row'!$A$2:$Z$101,_xlfn.XMATCH(F$32,'movie-row'!$A$1:$Z$1),0)</f>
        <v>0</v>
      </c>
      <c r="G339" s="18" cm="1">
        <f t="array" ref="G339">VLOOKUP($A339,'movie-row'!$A$2:$Z$101,_xlfn.XMATCH(G$32,'movie-row'!$A$1:$Z$1),0)</f>
        <v>0.5</v>
      </c>
      <c r="H339" s="18" cm="1">
        <f t="array" ref="H339">VLOOKUP($A339,'movie-row'!$A$2:$Z$101,_xlfn.XMATCH(H$32,'movie-row'!$A$1:$Z$1),0)</f>
        <v>3</v>
      </c>
      <c r="I339" s="18" cm="1">
        <f t="array" ref="I339">VLOOKUP($A339,'movie-row'!$A$2:$Z$101,_xlfn.XMATCH(I$32,'movie-row'!$A$1:$Z$1),0)</f>
        <v>0</v>
      </c>
      <c r="J339" s="18" cm="1">
        <f t="array" ref="J339">VLOOKUP($A339,'movie-row'!$A$2:$Z$101,_xlfn.XMATCH(J$32,'movie-row'!$A$1:$Z$1),0)</f>
        <v>5</v>
      </c>
      <c r="K339" s="18" cm="1">
        <f t="array" ref="K339">VLOOKUP($A339,'movie-row'!$A$2:$Z$101,_xlfn.XMATCH(K$32,'movie-row'!$A$1:$Z$1),0)</f>
        <v>4</v>
      </c>
      <c r="L339" s="18" cm="1">
        <f t="array" ref="L339">VLOOKUP($A339,'movie-row'!$A$2:$Z$101,_xlfn.XMATCH(L$32,'movie-row'!$A$1:$Z$1),0)</f>
        <v>0</v>
      </c>
      <c r="M339" s="18" cm="1">
        <f t="array" ref="M339">VLOOKUP($A339,'movie-row'!$A$2:$Z$101,_xlfn.XMATCH(M$32,'movie-row'!$A$1:$Z$1),0)</f>
        <v>0.5</v>
      </c>
      <c r="N339" s="18" cm="1">
        <f t="array" ref="N339">VLOOKUP($A339,'movie-row'!$A$2:$Z$101,_xlfn.XMATCH(N$32,'movie-row'!$A$1:$Z$1),0)</f>
        <v>3</v>
      </c>
      <c r="O339" s="27" cm="1">
        <f t="array" ref="O339">VLOOKUP($A339,'movie-row'!$A$2:$Z$101,_xlfn.XMATCH(O$32,'movie-row'!$A$1:$Z$1),0)</f>
        <v>2</v>
      </c>
      <c r="P339" s="18" cm="1">
        <f t="array" ref="P339">VLOOKUP($A339,'movie-row'!$A$2:$Z$101,_xlfn.XMATCH(P$32,'movie-row'!$A$1:$Z$1),0)</f>
        <v>0.5</v>
      </c>
      <c r="Q339" s="18" cm="1">
        <f t="array" ref="Q339">VLOOKUP($A339,'movie-row'!$A$2:$Z$101,_xlfn.XMATCH(Q$32,'movie-row'!$A$1:$Z$1),0)</f>
        <v>0</v>
      </c>
      <c r="R339" s="18" cm="1">
        <f t="array" ref="R339">VLOOKUP($A339,'movie-row'!$A$2:$Z$101,_xlfn.XMATCH(R$32,'movie-row'!$A$1:$Z$1),0)</f>
        <v>3.5</v>
      </c>
      <c r="S339" s="18" cm="1">
        <f t="array" ref="S339">VLOOKUP($A339,'movie-row'!$A$2:$Z$101,_xlfn.XMATCH(S$32,'movie-row'!$A$1:$Z$1),0)</f>
        <v>4</v>
      </c>
      <c r="T339" s="18" cm="1">
        <f t="array" ref="T339">VLOOKUP($A339,'movie-row'!$A$2:$Z$101,_xlfn.XMATCH(T$32,'movie-row'!$A$1:$Z$1),0)</f>
        <v>0</v>
      </c>
      <c r="U339" s="18" cm="1">
        <f t="array" ref="U339">VLOOKUP($A339,'movie-row'!$A$2:$Z$101,_xlfn.XMATCH(U$32,'movie-row'!$A$1:$Z$1),0)</f>
        <v>3.5</v>
      </c>
      <c r="V339" s="18" cm="1">
        <f t="array" ref="V339">VLOOKUP($A339,'movie-row'!$A$2:$Z$101,_xlfn.XMATCH(V$32,'movie-row'!$A$1:$Z$1),0)</f>
        <v>0</v>
      </c>
      <c r="W339" s="18" cm="1">
        <f t="array" ref="W339">VLOOKUP($A339,'movie-row'!$A$2:$Z$101,_xlfn.XMATCH(W$32,'movie-row'!$A$1:$Z$1),0)</f>
        <v>3</v>
      </c>
      <c r="X339" s="18" cm="1">
        <f t="array" ref="X339">VLOOKUP($A339,'movie-row'!$A$2:$Z$101,_xlfn.XMATCH(X$32,'movie-row'!$A$1:$Z$1),0)</f>
        <v>0.5</v>
      </c>
      <c r="Y339" s="18" cm="1">
        <f t="array" ref="Y339">VLOOKUP($A339,'movie-row'!$A$2:$Z$101,_xlfn.XMATCH(Y$32,'movie-row'!$A$1:$Z$1),0)</f>
        <v>4.5</v>
      </c>
      <c r="Z339" s="18" cm="1">
        <f t="array" ref="Z339">VLOOKUP($A339,'movie-row'!$A$2:$Z$101,_xlfn.XMATCH(Z$32,'movie-row'!$A$1:$Z$1),0)</f>
        <v>0.5</v>
      </c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</row>
    <row r="340" spans="1:52">
      <c r="A340" s="1" t="str">
        <f t="shared" si="58"/>
        <v>672: Harry Potter and the Chamber of Secrets (2002)</v>
      </c>
      <c r="B340" s="18" cm="1">
        <f t="array" ref="B340">VLOOKUP($A340,'movie-row'!$A$2:$Z$101,_xlfn.XMATCH(B$33,'movie-row'!$A$1:$Z$1),0)</f>
        <v>4</v>
      </c>
      <c r="C340" s="18" cm="1">
        <f t="array" ref="C340">VLOOKUP($A340,'movie-row'!$A$2:$Z$101,_xlfn.XMATCH(C$33,'movie-row'!$A$1:$Z$1),0)</f>
        <v>0</v>
      </c>
      <c r="D340" s="18" cm="1">
        <f t="array" ref="D340">VLOOKUP($A340,'movie-row'!$A$2:$Z$101,_xlfn.XMATCH(D$33,'movie-row'!$A$1:$Z$1),0)</f>
        <v>3</v>
      </c>
      <c r="E340" s="18" cm="1">
        <f t="array" ref="E340">VLOOKUP($A340,'movie-row'!$A$2:$Z$101,_xlfn.XMATCH(E$33,'movie-row'!$A$1:$Z$1),0)</f>
        <v>2</v>
      </c>
      <c r="F340" s="27" cm="1">
        <f t="array" ref="F340">VLOOKUP($A340,'movie-row'!$A$2:$Z$101,_xlfn.XMATCH(F$33,'movie-row'!$A$1:$Z$1),0)</f>
        <v>0</v>
      </c>
      <c r="G340" s="18" cm="1">
        <f t="array" ref="G340">VLOOKUP($A340,'movie-row'!$A$2:$Z$101,_xlfn.XMATCH(G$33,'movie-row'!$A$1:$Z$1),0)</f>
        <v>3</v>
      </c>
      <c r="H340" s="18" cm="1">
        <f t="array" ref="H340">VLOOKUP($A340,'movie-row'!$A$2:$Z$101,_xlfn.XMATCH(H$33,'movie-row'!$A$1:$Z$1),0)</f>
        <v>0</v>
      </c>
      <c r="I340" s="18" cm="1">
        <f t="array" ref="I340">VLOOKUP($A340,'movie-row'!$A$2:$Z$101,_xlfn.XMATCH(I$33,'movie-row'!$A$1:$Z$1),0)</f>
        <v>3</v>
      </c>
      <c r="J340" s="18" cm="1">
        <f t="array" ref="J340">VLOOKUP($A340,'movie-row'!$A$2:$Z$101,_xlfn.XMATCH(J$33,'movie-row'!$A$1:$Z$1),0)</f>
        <v>3.5</v>
      </c>
      <c r="K340" s="18" cm="1">
        <f t="array" ref="K340">VLOOKUP($A340,'movie-row'!$A$2:$Z$101,_xlfn.XMATCH(K$33,'movie-row'!$A$1:$Z$1),0)</f>
        <v>3</v>
      </c>
      <c r="L340" s="18" cm="1">
        <f t="array" ref="L340">VLOOKUP($A340,'movie-row'!$A$2:$Z$101,_xlfn.XMATCH(L$33,'movie-row'!$A$1:$Z$1),0)</f>
        <v>3</v>
      </c>
      <c r="M340" s="18" cm="1">
        <f t="array" ref="M340">VLOOKUP($A340,'movie-row'!$A$2:$Z$101,_xlfn.XMATCH(M$33,'movie-row'!$A$1:$Z$1),0)</f>
        <v>3</v>
      </c>
      <c r="N340" s="18" cm="1">
        <f t="array" ref="N340">VLOOKUP($A340,'movie-row'!$A$2:$Z$101,_xlfn.XMATCH(N$33,'movie-row'!$A$1:$Z$1),0)</f>
        <v>0</v>
      </c>
      <c r="O340" s="27" cm="1">
        <f t="array" ref="O340">VLOOKUP($A340,'movie-row'!$A$2:$Z$101,_xlfn.XMATCH(O$33,'movie-row'!$A$1:$Z$1),0)</f>
        <v>3</v>
      </c>
      <c r="P340" s="18" cm="1">
        <f t="array" ref="P340">VLOOKUP($A340,'movie-row'!$A$2:$Z$101,_xlfn.XMATCH(P$33,'movie-row'!$A$1:$Z$1),0)</f>
        <v>0</v>
      </c>
      <c r="Q340" s="18" cm="1">
        <f t="array" ref="Q340">VLOOKUP($A340,'movie-row'!$A$2:$Z$101,_xlfn.XMATCH(Q$33,'movie-row'!$A$1:$Z$1),0)</f>
        <v>5</v>
      </c>
      <c r="R340" s="18" cm="1">
        <f t="array" ref="R340">VLOOKUP($A340,'movie-row'!$A$2:$Z$101,_xlfn.XMATCH(R$33,'movie-row'!$A$1:$Z$1),0)</f>
        <v>0</v>
      </c>
      <c r="S340" s="18" cm="1">
        <f t="array" ref="S340">VLOOKUP($A340,'movie-row'!$A$2:$Z$101,_xlfn.XMATCH(S$33,'movie-row'!$A$1:$Z$1),0)</f>
        <v>3</v>
      </c>
      <c r="T340" s="18" cm="1">
        <f t="array" ref="T340">VLOOKUP($A340,'movie-row'!$A$2:$Z$101,_xlfn.XMATCH(T$33,'movie-row'!$A$1:$Z$1),0)</f>
        <v>0.5</v>
      </c>
      <c r="U340" s="18" cm="1">
        <f t="array" ref="U340">VLOOKUP($A340,'movie-row'!$A$2:$Z$101,_xlfn.XMATCH(U$33,'movie-row'!$A$1:$Z$1),0)</f>
        <v>3</v>
      </c>
      <c r="V340" s="18" cm="1">
        <f t="array" ref="V340">VLOOKUP($A340,'movie-row'!$A$2:$Z$101,_xlfn.XMATCH(V$33,'movie-row'!$A$1:$Z$1),0)</f>
        <v>0</v>
      </c>
      <c r="W340" s="18" cm="1">
        <f t="array" ref="W340">VLOOKUP($A340,'movie-row'!$A$2:$Z$101,_xlfn.XMATCH(W$33,'movie-row'!$A$1:$Z$1),0)</f>
        <v>3.5</v>
      </c>
      <c r="X340" s="18" cm="1">
        <f t="array" ref="X340">VLOOKUP($A340,'movie-row'!$A$2:$Z$101,_xlfn.XMATCH(X$33,'movie-row'!$A$1:$Z$1),0)</f>
        <v>3</v>
      </c>
      <c r="Y340" s="18" cm="1">
        <f t="array" ref="Y340">VLOOKUP($A340,'movie-row'!$A$2:$Z$101,_xlfn.XMATCH(Y$33,'movie-row'!$A$1:$Z$1),0)</f>
        <v>4</v>
      </c>
      <c r="Z340" s="18" cm="1">
        <f t="array" ref="Z340">VLOOKUP($A340,'movie-row'!$A$2:$Z$101,_xlfn.XMATCH(Z$33,'movie-row'!$A$1:$Z$1),0)</f>
        <v>3.5</v>
      </c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</row>
    <row r="341" spans="1:52">
      <c r="A341" s="21" t="s">
        <v>59</v>
      </c>
      <c r="B341" s="18" cm="1">
        <f t="array" ref="B341">VLOOKUP($A341,'movie-row'!$A$2:$Z$101,_xlfn.XMATCH(B$29,'movie-row'!$A$1:$Z$1),0)</f>
        <v>4.5</v>
      </c>
      <c r="C341" s="18" cm="1">
        <f t="array" ref="C341">VLOOKUP($A341,'movie-row'!$A$2:$Z$101,_xlfn.XMATCH(C$29,'movie-row'!$A$1:$Z$1),0)</f>
        <v>5</v>
      </c>
      <c r="D341" s="18" cm="1">
        <f t="array" ref="D341">VLOOKUP($A341,'movie-row'!$A$2:$Z$101,_xlfn.XMATCH(D$29,'movie-row'!$A$1:$Z$1),0)</f>
        <v>4</v>
      </c>
      <c r="E341" s="18" cm="1">
        <f t="array" ref="E341">VLOOKUP($A341,'movie-row'!$A$2:$Z$101,_xlfn.XMATCH(E$29,'movie-row'!$A$1:$Z$1),0)</f>
        <v>0</v>
      </c>
      <c r="F341" s="27" cm="1">
        <f t="array" ref="F341">VLOOKUP($A341,'movie-row'!$A$2:$Z$101,_xlfn.XMATCH(F$29,'movie-row'!$A$1:$Z$1),0)</f>
        <v>3</v>
      </c>
      <c r="G341" s="18" cm="1">
        <f t="array" ref="G341">VLOOKUP($A341,'movie-row'!$A$2:$Z$101,_xlfn.XMATCH(G$29,'movie-row'!$A$1:$Z$1),0)</f>
        <v>5</v>
      </c>
      <c r="H341" s="18" cm="1">
        <f t="array" ref="H341">VLOOKUP($A341,'movie-row'!$A$2:$Z$101,_xlfn.XMATCH(H$29,'movie-row'!$A$1:$Z$1),0)</f>
        <v>3</v>
      </c>
      <c r="I341" s="18" cm="1">
        <f t="array" ref="I341">VLOOKUP($A341,'movie-row'!$A$2:$Z$101,_xlfn.XMATCH(I$29,'movie-row'!$A$1:$Z$1),0)</f>
        <v>0</v>
      </c>
      <c r="J341" s="18" cm="1">
        <f t="array" ref="J341">VLOOKUP($A341,'movie-row'!$A$2:$Z$101,_xlfn.XMATCH(J$29,'movie-row'!$A$1:$Z$1),0)</f>
        <v>4.5</v>
      </c>
      <c r="K341" s="18" cm="1">
        <f t="array" ref="K341">VLOOKUP($A341,'movie-row'!$A$2:$Z$101,_xlfn.XMATCH(K$29,'movie-row'!$A$1:$Z$1),0)</f>
        <v>5</v>
      </c>
      <c r="L341" s="18" cm="1">
        <f t="array" ref="L341">VLOOKUP($A341,'movie-row'!$A$2:$Z$101,_xlfn.XMATCH(L$29,'movie-row'!$A$1:$Z$1),0)</f>
        <v>1</v>
      </c>
      <c r="M341" s="18" cm="1">
        <f t="array" ref="M341">VLOOKUP($A341,'movie-row'!$A$2:$Z$101,_xlfn.XMATCH(M$29,'movie-row'!$A$1:$Z$1),0)</f>
        <v>5</v>
      </c>
      <c r="N341" s="18" cm="1">
        <f t="array" ref="N341">VLOOKUP($A341,'movie-row'!$A$2:$Z$101,_xlfn.XMATCH(N$29,'movie-row'!$A$1:$Z$1),0)</f>
        <v>5</v>
      </c>
      <c r="O341" s="27" cm="1">
        <f t="array" ref="O341">VLOOKUP($A341,'movie-row'!$A$2:$Z$101,_xlfn.XMATCH(O$29,'movie-row'!$A$1:$Z$1),0)</f>
        <v>0</v>
      </c>
      <c r="P341" s="18" cm="1">
        <f t="array" ref="P341">VLOOKUP($A341,'movie-row'!$A$2:$Z$101,_xlfn.XMATCH(P$29,'movie-row'!$A$1:$Z$1),0)</f>
        <v>4</v>
      </c>
      <c r="Q341" s="18" cm="1">
        <f t="array" ref="Q341">VLOOKUP($A341,'movie-row'!$A$2:$Z$101,_xlfn.XMATCH(Q$29,'movie-row'!$A$1:$Z$1),0)</f>
        <v>5</v>
      </c>
      <c r="R341" s="18" cm="1">
        <f t="array" ref="R341">VLOOKUP($A341,'movie-row'!$A$2:$Z$101,_xlfn.XMATCH(R$29,'movie-row'!$A$1:$Z$1),0)</f>
        <v>0</v>
      </c>
      <c r="S341" s="18" cm="1">
        <f t="array" ref="S341">VLOOKUP($A341,'movie-row'!$A$2:$Z$101,_xlfn.XMATCH(S$29,'movie-row'!$A$1:$Z$1),0)</f>
        <v>5</v>
      </c>
      <c r="T341" s="18" cm="1">
        <f t="array" ref="T341">VLOOKUP($A341,'movie-row'!$A$2:$Z$101,_xlfn.XMATCH(T$29,'movie-row'!$A$1:$Z$1),0)</f>
        <v>0</v>
      </c>
      <c r="U341" s="18" cm="1">
        <f t="array" ref="U341">VLOOKUP($A341,'movie-row'!$A$2:$Z$101,_xlfn.XMATCH(U$29,'movie-row'!$A$1:$Z$1),0)</f>
        <v>4</v>
      </c>
      <c r="V341" s="18" cm="1">
        <f t="array" ref="V341">VLOOKUP($A341,'movie-row'!$A$2:$Z$101,_xlfn.XMATCH(V$29,'movie-row'!$A$1:$Z$1),0)</f>
        <v>3</v>
      </c>
      <c r="W341" s="18" cm="1">
        <f t="array" ref="W341">VLOOKUP($A341,'movie-row'!$A$2:$Z$101,_xlfn.XMATCH(W$29,'movie-row'!$A$1:$Z$1),0)</f>
        <v>4.5</v>
      </c>
      <c r="X341" s="18" cm="1">
        <f t="array" ref="X341">VLOOKUP($A341,'movie-row'!$A$2:$Z$101,_xlfn.XMATCH(X$29,'movie-row'!$A$1:$Z$1),0)</f>
        <v>5</v>
      </c>
      <c r="Y341" s="18" cm="1">
        <f t="array" ref="Y341">VLOOKUP($A341,'movie-row'!$A$2:$Z$101,_xlfn.XMATCH(Y$29,'movie-row'!$A$1:$Z$1),0)</f>
        <v>0</v>
      </c>
      <c r="Z341" s="18" cm="1">
        <f t="array" ref="Z341">VLOOKUP($A341,'movie-row'!$A$2:$Z$101,_xlfn.XMATCH(Z$29,'movie-row'!$A$1:$Z$1),0)</f>
        <v>0</v>
      </c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</row>
    <row r="342" spans="1:52">
      <c r="A342" s="1" t="str">
        <f t="shared" ref="A342:A345" si="59">A341</f>
        <v>680: Pulp Fiction (1994)</v>
      </c>
      <c r="B342" s="18" cm="1">
        <f t="array" ref="B342">VLOOKUP($A342,'movie-row'!$A$2:$Z$101,_xlfn.XMATCH(B$30,'movie-row'!$A$1:$Z$1),0)</f>
        <v>3</v>
      </c>
      <c r="C342" s="18" cm="1">
        <f t="array" ref="C342">VLOOKUP($A342,'movie-row'!$A$2:$Z$101,_xlfn.XMATCH(C$30,'movie-row'!$A$1:$Z$1),0)</f>
        <v>4.5</v>
      </c>
      <c r="D342" s="18" cm="1">
        <f t="array" ref="D342">VLOOKUP($A342,'movie-row'!$A$2:$Z$101,_xlfn.XMATCH(D$30,'movie-row'!$A$1:$Z$1),0)</f>
        <v>3</v>
      </c>
      <c r="E342" s="18" cm="1">
        <f t="array" ref="E342">VLOOKUP($A342,'movie-row'!$A$2:$Z$101,_xlfn.XMATCH(E$30,'movie-row'!$A$1:$Z$1),0)</f>
        <v>0</v>
      </c>
      <c r="F342" s="27" cm="1">
        <f t="array" ref="F342">VLOOKUP($A342,'movie-row'!$A$2:$Z$101,_xlfn.XMATCH(F$30,'movie-row'!$A$1:$Z$1),0)</f>
        <v>4</v>
      </c>
      <c r="G342" s="18" cm="1">
        <f t="array" ref="G342">VLOOKUP($A342,'movie-row'!$A$2:$Z$101,_xlfn.XMATCH(G$30,'movie-row'!$A$1:$Z$1),0)</f>
        <v>0</v>
      </c>
      <c r="H342" s="18" cm="1">
        <f t="array" ref="H342">VLOOKUP($A342,'movie-row'!$A$2:$Z$101,_xlfn.XMATCH(H$30,'movie-row'!$A$1:$Z$1),0)</f>
        <v>5</v>
      </c>
      <c r="I342" s="18" cm="1">
        <f t="array" ref="I342">VLOOKUP($A342,'movie-row'!$A$2:$Z$101,_xlfn.XMATCH(I$30,'movie-row'!$A$1:$Z$1),0)</f>
        <v>3.5</v>
      </c>
      <c r="J342" s="18" cm="1">
        <f t="array" ref="J342">VLOOKUP($A342,'movie-row'!$A$2:$Z$101,_xlfn.XMATCH(J$30,'movie-row'!$A$1:$Z$1),0)</f>
        <v>5</v>
      </c>
      <c r="K342" s="18" cm="1">
        <f t="array" ref="K342">VLOOKUP($A342,'movie-row'!$A$2:$Z$101,_xlfn.XMATCH(K$30,'movie-row'!$A$1:$Z$1),0)</f>
        <v>4.5</v>
      </c>
      <c r="L342" s="18" cm="1">
        <f t="array" ref="L342">VLOOKUP($A342,'movie-row'!$A$2:$Z$101,_xlfn.XMATCH(L$30,'movie-row'!$A$1:$Z$1),0)</f>
        <v>3</v>
      </c>
      <c r="M342" s="18" cm="1">
        <f t="array" ref="M342">VLOOKUP($A342,'movie-row'!$A$2:$Z$101,_xlfn.XMATCH(M$30,'movie-row'!$A$1:$Z$1),0)</f>
        <v>4</v>
      </c>
      <c r="N342" s="18" cm="1">
        <f t="array" ref="N342">VLOOKUP($A342,'movie-row'!$A$2:$Z$101,_xlfn.XMATCH(N$30,'movie-row'!$A$1:$Z$1),0)</f>
        <v>5</v>
      </c>
      <c r="O342" s="27" cm="1">
        <f t="array" ref="O342">VLOOKUP($A342,'movie-row'!$A$2:$Z$101,_xlfn.XMATCH(O$30,'movie-row'!$A$1:$Z$1),0)</f>
        <v>4</v>
      </c>
      <c r="P342" s="18" cm="1">
        <f t="array" ref="P342">VLOOKUP($A342,'movie-row'!$A$2:$Z$101,_xlfn.XMATCH(P$30,'movie-row'!$A$1:$Z$1),0)</f>
        <v>0</v>
      </c>
      <c r="Q342" s="18" cm="1">
        <f t="array" ref="Q342">VLOOKUP($A342,'movie-row'!$A$2:$Z$101,_xlfn.XMATCH(Q$30,'movie-row'!$A$1:$Z$1),0)</f>
        <v>4</v>
      </c>
      <c r="R342" s="18" cm="1">
        <f t="array" ref="R342">VLOOKUP($A342,'movie-row'!$A$2:$Z$101,_xlfn.XMATCH(R$30,'movie-row'!$A$1:$Z$1),0)</f>
        <v>0</v>
      </c>
      <c r="S342" s="18" cm="1">
        <f t="array" ref="S342">VLOOKUP($A342,'movie-row'!$A$2:$Z$101,_xlfn.XMATCH(S$30,'movie-row'!$A$1:$Z$1),0)</f>
        <v>0</v>
      </c>
      <c r="T342" s="18" cm="1">
        <f t="array" ref="T342">VLOOKUP($A342,'movie-row'!$A$2:$Z$101,_xlfn.XMATCH(T$30,'movie-row'!$A$1:$Z$1),0)</f>
        <v>5</v>
      </c>
      <c r="U342" s="18" cm="1">
        <f t="array" ref="U342">VLOOKUP($A342,'movie-row'!$A$2:$Z$101,_xlfn.XMATCH(U$30,'movie-row'!$A$1:$Z$1),0)</f>
        <v>5</v>
      </c>
      <c r="V342" s="18" cm="1">
        <f t="array" ref="V342">VLOOKUP($A342,'movie-row'!$A$2:$Z$101,_xlfn.XMATCH(V$30,'movie-row'!$A$1:$Z$1),0)</f>
        <v>5</v>
      </c>
      <c r="W342" s="18" cm="1">
        <f t="array" ref="W342">VLOOKUP($A342,'movie-row'!$A$2:$Z$101,_xlfn.XMATCH(W$30,'movie-row'!$A$1:$Z$1),0)</f>
        <v>4</v>
      </c>
      <c r="X342" s="18" cm="1">
        <f t="array" ref="X342">VLOOKUP($A342,'movie-row'!$A$2:$Z$101,_xlfn.XMATCH(X$30,'movie-row'!$A$1:$Z$1),0)</f>
        <v>4</v>
      </c>
      <c r="Y342" s="18" cm="1">
        <f t="array" ref="Y342">VLOOKUP($A342,'movie-row'!$A$2:$Z$101,_xlfn.XMATCH(Y$30,'movie-row'!$A$1:$Z$1),0)</f>
        <v>0</v>
      </c>
      <c r="Z342" s="18" cm="1">
        <f t="array" ref="Z342">VLOOKUP($A342,'movie-row'!$A$2:$Z$101,_xlfn.XMATCH(Z$30,'movie-row'!$A$1:$Z$1),0)</f>
        <v>4</v>
      </c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</row>
    <row r="343" spans="1:52">
      <c r="A343" s="1" t="str">
        <f t="shared" si="59"/>
        <v>680: Pulp Fiction (1994)</v>
      </c>
      <c r="B343" s="18" cm="1">
        <f t="array" ref="B343">VLOOKUP($A343,'movie-row'!$A$2:$Z$101,_xlfn.XMATCH(B$31,'movie-row'!$A$1:$Z$1),0)</f>
        <v>3</v>
      </c>
      <c r="C343" s="18" cm="1">
        <f t="array" ref="C343">VLOOKUP($A343,'movie-row'!$A$2:$Z$101,_xlfn.XMATCH(C$31,'movie-row'!$A$1:$Z$1),0)</f>
        <v>3</v>
      </c>
      <c r="D343" s="18" cm="1">
        <f t="array" ref="D343">VLOOKUP($A343,'movie-row'!$A$2:$Z$101,_xlfn.XMATCH(D$31,'movie-row'!$A$1:$Z$1),0)</f>
        <v>5</v>
      </c>
      <c r="E343" s="18" cm="1">
        <f t="array" ref="E343">VLOOKUP($A343,'movie-row'!$A$2:$Z$101,_xlfn.XMATCH(E$31,'movie-row'!$A$1:$Z$1),0)</f>
        <v>4.5</v>
      </c>
      <c r="F343" s="27" cm="1">
        <f t="array" ref="F343">VLOOKUP($A343,'movie-row'!$A$2:$Z$101,_xlfn.XMATCH(F$31,'movie-row'!$A$1:$Z$1),0)</f>
        <v>4.5</v>
      </c>
      <c r="G343" s="18" cm="1">
        <f t="array" ref="G343">VLOOKUP($A343,'movie-row'!$A$2:$Z$101,_xlfn.XMATCH(G$31,'movie-row'!$A$1:$Z$1),0)</f>
        <v>0</v>
      </c>
      <c r="H343" s="18" cm="1">
        <f t="array" ref="H343">VLOOKUP($A343,'movie-row'!$A$2:$Z$101,_xlfn.XMATCH(H$31,'movie-row'!$A$1:$Z$1),0)</f>
        <v>4.5</v>
      </c>
      <c r="I343" s="18" cm="1">
        <f t="array" ref="I343">VLOOKUP($A343,'movie-row'!$A$2:$Z$101,_xlfn.XMATCH(I$31,'movie-row'!$A$1:$Z$1),0)</f>
        <v>5</v>
      </c>
      <c r="J343" s="18" cm="1">
        <f t="array" ref="J343">VLOOKUP($A343,'movie-row'!$A$2:$Z$101,_xlfn.XMATCH(J$31,'movie-row'!$A$1:$Z$1),0)</f>
        <v>5</v>
      </c>
      <c r="K343" s="18" cm="1">
        <f t="array" ref="K343">VLOOKUP($A343,'movie-row'!$A$2:$Z$101,_xlfn.XMATCH(K$31,'movie-row'!$A$1:$Z$1),0)</f>
        <v>5</v>
      </c>
      <c r="L343" s="18" cm="1">
        <f t="array" ref="L343">VLOOKUP($A343,'movie-row'!$A$2:$Z$101,_xlfn.XMATCH(L$31,'movie-row'!$A$1:$Z$1),0)</f>
        <v>5</v>
      </c>
      <c r="M343" s="18" cm="1">
        <f t="array" ref="M343">VLOOKUP($A343,'movie-row'!$A$2:$Z$101,_xlfn.XMATCH(M$31,'movie-row'!$A$1:$Z$1),0)</f>
        <v>0</v>
      </c>
      <c r="N343" s="18" cm="1">
        <f t="array" ref="N343">VLOOKUP($A343,'movie-row'!$A$2:$Z$101,_xlfn.XMATCH(N$31,'movie-row'!$A$1:$Z$1),0)</f>
        <v>5</v>
      </c>
      <c r="O343" s="27" cm="1">
        <f t="array" ref="O343">VLOOKUP($A343,'movie-row'!$A$2:$Z$101,_xlfn.XMATCH(O$31,'movie-row'!$A$1:$Z$1),0)</f>
        <v>5</v>
      </c>
      <c r="P343" s="18" cm="1">
        <f t="array" ref="P343">VLOOKUP($A343,'movie-row'!$A$2:$Z$101,_xlfn.XMATCH(P$31,'movie-row'!$A$1:$Z$1),0)</f>
        <v>5</v>
      </c>
      <c r="Q343" s="18" cm="1">
        <f t="array" ref="Q343">VLOOKUP($A343,'movie-row'!$A$2:$Z$101,_xlfn.XMATCH(Q$31,'movie-row'!$A$1:$Z$1),0)</f>
        <v>4.5</v>
      </c>
      <c r="R343" s="18" cm="1">
        <f t="array" ref="R343">VLOOKUP($A343,'movie-row'!$A$2:$Z$101,_xlfn.XMATCH(R$31,'movie-row'!$A$1:$Z$1),0)</f>
        <v>0</v>
      </c>
      <c r="S343" s="18" cm="1">
        <f t="array" ref="S343">VLOOKUP($A343,'movie-row'!$A$2:$Z$101,_xlfn.XMATCH(S$31,'movie-row'!$A$1:$Z$1),0)</f>
        <v>4</v>
      </c>
      <c r="T343" s="18" cm="1">
        <f t="array" ref="T343">VLOOKUP($A343,'movie-row'!$A$2:$Z$101,_xlfn.XMATCH(T$31,'movie-row'!$A$1:$Z$1),0)</f>
        <v>0</v>
      </c>
      <c r="U343" s="18" cm="1">
        <f t="array" ref="U343">VLOOKUP($A343,'movie-row'!$A$2:$Z$101,_xlfn.XMATCH(U$31,'movie-row'!$A$1:$Z$1),0)</f>
        <v>4.5</v>
      </c>
      <c r="V343" s="18" cm="1">
        <f t="array" ref="V343">VLOOKUP($A343,'movie-row'!$A$2:$Z$101,_xlfn.XMATCH(V$31,'movie-row'!$A$1:$Z$1),0)</f>
        <v>3</v>
      </c>
      <c r="W343" s="18" cm="1">
        <f t="array" ref="W343">VLOOKUP($A343,'movie-row'!$A$2:$Z$101,_xlfn.XMATCH(W$31,'movie-row'!$A$1:$Z$1),0)</f>
        <v>5</v>
      </c>
      <c r="X343" s="18" cm="1">
        <f t="array" ref="X343">VLOOKUP($A343,'movie-row'!$A$2:$Z$101,_xlfn.XMATCH(X$31,'movie-row'!$A$1:$Z$1),0)</f>
        <v>3</v>
      </c>
      <c r="Y343" s="18" cm="1">
        <f t="array" ref="Y343">VLOOKUP($A343,'movie-row'!$A$2:$Z$101,_xlfn.XMATCH(Y$31,'movie-row'!$A$1:$Z$1),0)</f>
        <v>4.5</v>
      </c>
      <c r="Z343" s="18" cm="1">
        <f t="array" ref="Z343">VLOOKUP($A343,'movie-row'!$A$2:$Z$101,_xlfn.XMATCH(Z$31,'movie-row'!$A$1:$Z$1),0)</f>
        <v>5</v>
      </c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</row>
    <row r="344" spans="1:52">
      <c r="A344" s="1" t="str">
        <f t="shared" si="59"/>
        <v>680: Pulp Fiction (1994)</v>
      </c>
      <c r="B344" s="18" cm="1">
        <f t="array" ref="B344">VLOOKUP($A344,'movie-row'!$A$2:$Z$101,_xlfn.XMATCH(B$32,'movie-row'!$A$1:$Z$1),0)</f>
        <v>5</v>
      </c>
      <c r="C344" s="18" cm="1">
        <f t="array" ref="C344">VLOOKUP($A344,'movie-row'!$A$2:$Z$101,_xlfn.XMATCH(C$32,'movie-row'!$A$1:$Z$1),0)</f>
        <v>5</v>
      </c>
      <c r="D344" s="18" cm="1">
        <f t="array" ref="D344">VLOOKUP($A344,'movie-row'!$A$2:$Z$101,_xlfn.XMATCH(D$32,'movie-row'!$A$1:$Z$1),0)</f>
        <v>4.5</v>
      </c>
      <c r="E344" s="18" cm="1">
        <f t="array" ref="E344">VLOOKUP($A344,'movie-row'!$A$2:$Z$101,_xlfn.XMATCH(E$32,'movie-row'!$A$1:$Z$1),0)</f>
        <v>3.5</v>
      </c>
      <c r="F344" s="27" cm="1">
        <f t="array" ref="F344">VLOOKUP($A344,'movie-row'!$A$2:$Z$101,_xlfn.XMATCH(F$32,'movie-row'!$A$1:$Z$1),0)</f>
        <v>4.5</v>
      </c>
      <c r="G344" s="18" cm="1">
        <f t="array" ref="G344">VLOOKUP($A344,'movie-row'!$A$2:$Z$101,_xlfn.XMATCH(G$32,'movie-row'!$A$1:$Z$1),0)</f>
        <v>3</v>
      </c>
      <c r="H344" s="18" cm="1">
        <f t="array" ref="H344">VLOOKUP($A344,'movie-row'!$A$2:$Z$101,_xlfn.XMATCH(H$32,'movie-row'!$A$1:$Z$1),0)</f>
        <v>5</v>
      </c>
      <c r="I344" s="18" cm="1">
        <f t="array" ref="I344">VLOOKUP($A344,'movie-row'!$A$2:$Z$101,_xlfn.XMATCH(I$32,'movie-row'!$A$1:$Z$1),0)</f>
        <v>3</v>
      </c>
      <c r="J344" s="18" cm="1">
        <f t="array" ref="J344">VLOOKUP($A344,'movie-row'!$A$2:$Z$101,_xlfn.XMATCH(J$32,'movie-row'!$A$1:$Z$1),0)</f>
        <v>0</v>
      </c>
      <c r="K344" s="18" cm="1">
        <f t="array" ref="K344">VLOOKUP($A344,'movie-row'!$A$2:$Z$101,_xlfn.XMATCH(K$32,'movie-row'!$A$1:$Z$1),0)</f>
        <v>4</v>
      </c>
      <c r="L344" s="18" cm="1">
        <f t="array" ref="L344">VLOOKUP($A344,'movie-row'!$A$2:$Z$101,_xlfn.XMATCH(L$32,'movie-row'!$A$1:$Z$1),0)</f>
        <v>0</v>
      </c>
      <c r="M344" s="18" cm="1">
        <f t="array" ref="M344">VLOOKUP($A344,'movie-row'!$A$2:$Z$101,_xlfn.XMATCH(M$32,'movie-row'!$A$1:$Z$1),0)</f>
        <v>5</v>
      </c>
      <c r="N344" s="18" cm="1">
        <f t="array" ref="N344">VLOOKUP($A344,'movie-row'!$A$2:$Z$101,_xlfn.XMATCH(N$32,'movie-row'!$A$1:$Z$1),0)</f>
        <v>0</v>
      </c>
      <c r="O344" s="27" cm="1">
        <f t="array" ref="O344">VLOOKUP($A344,'movie-row'!$A$2:$Z$101,_xlfn.XMATCH(O$32,'movie-row'!$A$1:$Z$1),0)</f>
        <v>4.5</v>
      </c>
      <c r="P344" s="18" cm="1">
        <f t="array" ref="P344">VLOOKUP($A344,'movie-row'!$A$2:$Z$101,_xlfn.XMATCH(P$32,'movie-row'!$A$1:$Z$1),0)</f>
        <v>4.5</v>
      </c>
      <c r="Q344" s="18" cm="1">
        <f t="array" ref="Q344">VLOOKUP($A344,'movie-row'!$A$2:$Z$101,_xlfn.XMATCH(Q$32,'movie-row'!$A$1:$Z$1),0)</f>
        <v>4</v>
      </c>
      <c r="R344" s="18" cm="1">
        <f t="array" ref="R344">VLOOKUP($A344,'movie-row'!$A$2:$Z$101,_xlfn.XMATCH(R$32,'movie-row'!$A$1:$Z$1),0)</f>
        <v>5</v>
      </c>
      <c r="S344" s="18" cm="1">
        <f t="array" ref="S344">VLOOKUP($A344,'movie-row'!$A$2:$Z$101,_xlfn.XMATCH(S$32,'movie-row'!$A$1:$Z$1),0)</f>
        <v>5</v>
      </c>
      <c r="T344" s="18" cm="1">
        <f t="array" ref="T344">VLOOKUP($A344,'movie-row'!$A$2:$Z$101,_xlfn.XMATCH(T$32,'movie-row'!$A$1:$Z$1),0)</f>
        <v>4</v>
      </c>
      <c r="U344" s="18" cm="1">
        <f t="array" ref="U344">VLOOKUP($A344,'movie-row'!$A$2:$Z$101,_xlfn.XMATCH(U$32,'movie-row'!$A$1:$Z$1),0)</f>
        <v>4</v>
      </c>
      <c r="V344" s="18" cm="1">
        <f t="array" ref="V344">VLOOKUP($A344,'movie-row'!$A$2:$Z$101,_xlfn.XMATCH(V$32,'movie-row'!$A$1:$Z$1),0)</f>
        <v>4.5</v>
      </c>
      <c r="W344" s="18" cm="1">
        <f t="array" ref="W344">VLOOKUP($A344,'movie-row'!$A$2:$Z$101,_xlfn.XMATCH(W$32,'movie-row'!$A$1:$Z$1),0)</f>
        <v>5</v>
      </c>
      <c r="X344" s="18" cm="1">
        <f t="array" ref="X344">VLOOKUP($A344,'movie-row'!$A$2:$Z$101,_xlfn.XMATCH(X$32,'movie-row'!$A$1:$Z$1),0)</f>
        <v>3</v>
      </c>
      <c r="Y344" s="18" cm="1">
        <f t="array" ref="Y344">VLOOKUP($A344,'movie-row'!$A$2:$Z$101,_xlfn.XMATCH(Y$32,'movie-row'!$A$1:$Z$1),0)</f>
        <v>5</v>
      </c>
      <c r="Z344" s="18" cm="1">
        <f t="array" ref="Z344">VLOOKUP($A344,'movie-row'!$A$2:$Z$101,_xlfn.XMATCH(Z$32,'movie-row'!$A$1:$Z$1),0)</f>
        <v>3</v>
      </c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</row>
    <row r="345" spans="1:52">
      <c r="A345" s="1" t="str">
        <f t="shared" si="59"/>
        <v>680: Pulp Fiction (1994)</v>
      </c>
      <c r="B345" s="18" cm="1">
        <f t="array" ref="B345">VLOOKUP($A345,'movie-row'!$A$2:$Z$101,_xlfn.XMATCH(B$33,'movie-row'!$A$1:$Z$1),0)</f>
        <v>5</v>
      </c>
      <c r="C345" s="18" cm="1">
        <f t="array" ref="C345">VLOOKUP($A345,'movie-row'!$A$2:$Z$101,_xlfn.XMATCH(C$33,'movie-row'!$A$1:$Z$1),0)</f>
        <v>0</v>
      </c>
      <c r="D345" s="18" cm="1">
        <f t="array" ref="D345">VLOOKUP($A345,'movie-row'!$A$2:$Z$101,_xlfn.XMATCH(D$33,'movie-row'!$A$1:$Z$1),0)</f>
        <v>4.5</v>
      </c>
      <c r="E345" s="18" cm="1">
        <f t="array" ref="E345">VLOOKUP($A345,'movie-row'!$A$2:$Z$101,_xlfn.XMATCH(E$33,'movie-row'!$A$1:$Z$1),0)</f>
        <v>4.5</v>
      </c>
      <c r="F345" s="27" cm="1">
        <f t="array" ref="F345">VLOOKUP($A345,'movie-row'!$A$2:$Z$101,_xlfn.XMATCH(F$33,'movie-row'!$A$1:$Z$1),0)</f>
        <v>3</v>
      </c>
      <c r="G345" s="18" cm="1">
        <f t="array" ref="G345">VLOOKUP($A345,'movie-row'!$A$2:$Z$101,_xlfn.XMATCH(G$33,'movie-row'!$A$1:$Z$1),0)</f>
        <v>4.5</v>
      </c>
      <c r="H345" s="18" cm="1">
        <f t="array" ref="H345">VLOOKUP($A345,'movie-row'!$A$2:$Z$101,_xlfn.XMATCH(H$33,'movie-row'!$A$1:$Z$1),0)</f>
        <v>4</v>
      </c>
      <c r="I345" s="18" cm="1">
        <f t="array" ref="I345">VLOOKUP($A345,'movie-row'!$A$2:$Z$101,_xlfn.XMATCH(I$33,'movie-row'!$A$1:$Z$1),0)</f>
        <v>3</v>
      </c>
      <c r="J345" s="18" cm="1">
        <f t="array" ref="J345">VLOOKUP($A345,'movie-row'!$A$2:$Z$101,_xlfn.XMATCH(J$33,'movie-row'!$A$1:$Z$1),0)</f>
        <v>4</v>
      </c>
      <c r="K345" s="18" cm="1">
        <f t="array" ref="K345">VLOOKUP($A345,'movie-row'!$A$2:$Z$101,_xlfn.XMATCH(K$33,'movie-row'!$A$1:$Z$1),0)</f>
        <v>4.5</v>
      </c>
      <c r="L345" s="18" cm="1">
        <f t="array" ref="L345">VLOOKUP($A345,'movie-row'!$A$2:$Z$101,_xlfn.XMATCH(L$33,'movie-row'!$A$1:$Z$1),0)</f>
        <v>4.5</v>
      </c>
      <c r="M345" s="18" cm="1">
        <f t="array" ref="M345">VLOOKUP($A345,'movie-row'!$A$2:$Z$101,_xlfn.XMATCH(M$33,'movie-row'!$A$1:$Z$1),0)</f>
        <v>5</v>
      </c>
      <c r="N345" s="18" cm="1">
        <f t="array" ref="N345">VLOOKUP($A345,'movie-row'!$A$2:$Z$101,_xlfn.XMATCH(N$33,'movie-row'!$A$1:$Z$1),0)</f>
        <v>4</v>
      </c>
      <c r="O345" s="27" cm="1">
        <f t="array" ref="O345">VLOOKUP($A345,'movie-row'!$A$2:$Z$101,_xlfn.XMATCH(O$33,'movie-row'!$A$1:$Z$1),0)</f>
        <v>4.5</v>
      </c>
      <c r="P345" s="18" cm="1">
        <f t="array" ref="P345">VLOOKUP($A345,'movie-row'!$A$2:$Z$101,_xlfn.XMATCH(P$33,'movie-row'!$A$1:$Z$1),0)</f>
        <v>5</v>
      </c>
      <c r="Q345" s="18" cm="1">
        <f t="array" ref="Q345">VLOOKUP($A345,'movie-row'!$A$2:$Z$101,_xlfn.XMATCH(Q$33,'movie-row'!$A$1:$Z$1),0)</f>
        <v>0</v>
      </c>
      <c r="R345" s="18" cm="1">
        <f t="array" ref="R345">VLOOKUP($A345,'movie-row'!$A$2:$Z$101,_xlfn.XMATCH(R$33,'movie-row'!$A$1:$Z$1),0)</f>
        <v>3</v>
      </c>
      <c r="S345" s="18" cm="1">
        <f t="array" ref="S345">VLOOKUP($A345,'movie-row'!$A$2:$Z$101,_xlfn.XMATCH(S$33,'movie-row'!$A$1:$Z$1),0)</f>
        <v>0</v>
      </c>
      <c r="T345" s="18" cm="1">
        <f t="array" ref="T345">VLOOKUP($A345,'movie-row'!$A$2:$Z$101,_xlfn.XMATCH(T$33,'movie-row'!$A$1:$Z$1),0)</f>
        <v>4.5</v>
      </c>
      <c r="U345" s="18" cm="1">
        <f t="array" ref="U345">VLOOKUP($A345,'movie-row'!$A$2:$Z$101,_xlfn.XMATCH(U$33,'movie-row'!$A$1:$Z$1),0)</f>
        <v>5</v>
      </c>
      <c r="V345" s="18" cm="1">
        <f t="array" ref="V345">VLOOKUP($A345,'movie-row'!$A$2:$Z$101,_xlfn.XMATCH(V$33,'movie-row'!$A$1:$Z$1),0)</f>
        <v>4</v>
      </c>
      <c r="W345" s="18" cm="1">
        <f t="array" ref="W345">VLOOKUP($A345,'movie-row'!$A$2:$Z$101,_xlfn.XMATCH(W$33,'movie-row'!$A$1:$Z$1),0)</f>
        <v>4</v>
      </c>
      <c r="X345" s="18" cm="1">
        <f t="array" ref="X345">VLOOKUP($A345,'movie-row'!$A$2:$Z$101,_xlfn.XMATCH(X$33,'movie-row'!$A$1:$Z$1),0)</f>
        <v>3</v>
      </c>
      <c r="Y345" s="18" cm="1">
        <f t="array" ref="Y345">VLOOKUP($A345,'movie-row'!$A$2:$Z$101,_xlfn.XMATCH(Y$33,'movie-row'!$A$1:$Z$1),0)</f>
        <v>4.5</v>
      </c>
      <c r="Z345" s="18" cm="1">
        <f t="array" ref="Z345">VLOOKUP($A345,'movie-row'!$A$2:$Z$101,_xlfn.XMATCH(Z$33,'movie-row'!$A$1:$Z$1),0)</f>
        <v>5</v>
      </c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</row>
    <row r="346" spans="1:52">
      <c r="A346" s="21" t="s">
        <v>60</v>
      </c>
      <c r="B346" s="18" cm="1">
        <f t="array" ref="B346">VLOOKUP($A346,'movie-row'!$A$2:$Z$101,_xlfn.XMATCH(B$29,'movie-row'!$A$1:$Z$1),0)</f>
        <v>0</v>
      </c>
      <c r="C346" s="18" cm="1">
        <f t="array" ref="C346">VLOOKUP($A346,'movie-row'!$A$2:$Z$101,_xlfn.XMATCH(C$29,'movie-row'!$A$1:$Z$1),0)</f>
        <v>0</v>
      </c>
      <c r="D346" s="18" cm="1">
        <f t="array" ref="D346">VLOOKUP($A346,'movie-row'!$A$2:$Z$101,_xlfn.XMATCH(D$29,'movie-row'!$A$1:$Z$1),0)</f>
        <v>3</v>
      </c>
      <c r="E346" s="18" cm="1">
        <f t="array" ref="E346">VLOOKUP($A346,'movie-row'!$A$2:$Z$101,_xlfn.XMATCH(E$29,'movie-row'!$A$1:$Z$1),0)</f>
        <v>0</v>
      </c>
      <c r="F346" s="27" cm="1">
        <f t="array" ref="F346">VLOOKUP($A346,'movie-row'!$A$2:$Z$101,_xlfn.XMATCH(F$29,'movie-row'!$A$1:$Z$1),0)</f>
        <v>4</v>
      </c>
      <c r="G346" s="18" cm="1">
        <f t="array" ref="G346">VLOOKUP($A346,'movie-row'!$A$2:$Z$101,_xlfn.XMATCH(G$29,'movie-row'!$A$1:$Z$1),0)</f>
        <v>0</v>
      </c>
      <c r="H346" s="18" cm="1">
        <f t="array" ref="H346">VLOOKUP($A346,'movie-row'!$A$2:$Z$101,_xlfn.XMATCH(H$29,'movie-row'!$A$1:$Z$1),0)</f>
        <v>0</v>
      </c>
      <c r="I346" s="18" cm="1">
        <f t="array" ref="I346">VLOOKUP($A346,'movie-row'!$A$2:$Z$101,_xlfn.XMATCH(I$29,'movie-row'!$A$1:$Z$1),0)</f>
        <v>0</v>
      </c>
      <c r="J346" s="18" cm="1">
        <f t="array" ref="J346">VLOOKUP($A346,'movie-row'!$A$2:$Z$101,_xlfn.XMATCH(J$29,'movie-row'!$A$1:$Z$1),0)</f>
        <v>3.5</v>
      </c>
      <c r="K346" s="18" cm="1">
        <f t="array" ref="K346">VLOOKUP($A346,'movie-row'!$A$2:$Z$101,_xlfn.XMATCH(K$29,'movie-row'!$A$1:$Z$1),0)</f>
        <v>0</v>
      </c>
      <c r="L346" s="18" cm="1">
        <f t="array" ref="L346">VLOOKUP($A346,'movie-row'!$A$2:$Z$101,_xlfn.XMATCH(L$29,'movie-row'!$A$1:$Z$1),0)</f>
        <v>3</v>
      </c>
      <c r="M346" s="18" cm="1">
        <f t="array" ref="M346">VLOOKUP($A346,'movie-row'!$A$2:$Z$101,_xlfn.XMATCH(M$29,'movie-row'!$A$1:$Z$1),0)</f>
        <v>0</v>
      </c>
      <c r="N346" s="18" cm="1">
        <f t="array" ref="N346">VLOOKUP($A346,'movie-row'!$A$2:$Z$101,_xlfn.XMATCH(N$29,'movie-row'!$A$1:$Z$1),0)</f>
        <v>4</v>
      </c>
      <c r="O346" s="27" cm="1">
        <f t="array" ref="O346">VLOOKUP($A346,'movie-row'!$A$2:$Z$101,_xlfn.XMATCH(O$29,'movie-row'!$A$1:$Z$1),0)</f>
        <v>0</v>
      </c>
      <c r="P346" s="18" cm="1">
        <f t="array" ref="P346">VLOOKUP($A346,'movie-row'!$A$2:$Z$101,_xlfn.XMATCH(P$29,'movie-row'!$A$1:$Z$1),0)</f>
        <v>4</v>
      </c>
      <c r="Q346" s="18" cm="1">
        <f t="array" ref="Q346">VLOOKUP($A346,'movie-row'!$A$2:$Z$101,_xlfn.XMATCH(Q$29,'movie-row'!$A$1:$Z$1),0)</f>
        <v>0</v>
      </c>
      <c r="R346" s="18" cm="1">
        <f t="array" ref="R346">VLOOKUP($A346,'movie-row'!$A$2:$Z$101,_xlfn.XMATCH(R$29,'movie-row'!$A$1:$Z$1),0)</f>
        <v>0</v>
      </c>
      <c r="S346" s="18" cm="1">
        <f t="array" ref="S346">VLOOKUP($A346,'movie-row'!$A$2:$Z$101,_xlfn.XMATCH(S$29,'movie-row'!$A$1:$Z$1),0)</f>
        <v>4</v>
      </c>
      <c r="T346" s="18" cm="1">
        <f t="array" ref="T346">VLOOKUP($A346,'movie-row'!$A$2:$Z$101,_xlfn.XMATCH(T$29,'movie-row'!$A$1:$Z$1),0)</f>
        <v>0</v>
      </c>
      <c r="U346" s="18" cm="1">
        <f t="array" ref="U346">VLOOKUP($A346,'movie-row'!$A$2:$Z$101,_xlfn.XMATCH(U$29,'movie-row'!$A$1:$Z$1),0)</f>
        <v>3</v>
      </c>
      <c r="V346" s="18" cm="1">
        <f t="array" ref="V346">VLOOKUP($A346,'movie-row'!$A$2:$Z$101,_xlfn.XMATCH(V$29,'movie-row'!$A$1:$Z$1),0)</f>
        <v>4</v>
      </c>
      <c r="W346" s="18" cm="1">
        <f t="array" ref="W346">VLOOKUP($A346,'movie-row'!$A$2:$Z$101,_xlfn.XMATCH(W$29,'movie-row'!$A$1:$Z$1),0)</f>
        <v>3.5</v>
      </c>
      <c r="X346" s="18" cm="1">
        <f t="array" ref="X346">VLOOKUP($A346,'movie-row'!$A$2:$Z$101,_xlfn.XMATCH(X$29,'movie-row'!$A$1:$Z$1),0)</f>
        <v>0</v>
      </c>
      <c r="Y346" s="18" cm="1">
        <f t="array" ref="Y346">VLOOKUP($A346,'movie-row'!$A$2:$Z$101,_xlfn.XMATCH(Y$29,'movie-row'!$A$1:$Z$1),0)</f>
        <v>0</v>
      </c>
      <c r="Z346" s="18" cm="1">
        <f t="array" ref="Z346">VLOOKUP($A346,'movie-row'!$A$2:$Z$101,_xlfn.XMATCH(Z$29,'movie-row'!$A$1:$Z$1),0)</f>
        <v>0</v>
      </c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</row>
    <row r="347" spans="1:52">
      <c r="A347" s="1" t="str">
        <f t="shared" ref="A347:A350" si="60">A346</f>
        <v>745: The Sixth Sense (1999)</v>
      </c>
      <c r="B347" s="18" cm="1">
        <f t="array" ref="B347">VLOOKUP($A347,'movie-row'!$A$2:$Z$101,_xlfn.XMATCH(B$30,'movie-row'!$A$1:$Z$1),0)</f>
        <v>0</v>
      </c>
      <c r="C347" s="18" cm="1">
        <f t="array" ref="C347">VLOOKUP($A347,'movie-row'!$A$2:$Z$101,_xlfn.XMATCH(C$30,'movie-row'!$A$1:$Z$1),0)</f>
        <v>3.5</v>
      </c>
      <c r="D347" s="18" cm="1">
        <f t="array" ref="D347">VLOOKUP($A347,'movie-row'!$A$2:$Z$101,_xlfn.XMATCH(D$30,'movie-row'!$A$1:$Z$1),0)</f>
        <v>4</v>
      </c>
      <c r="E347" s="18" cm="1">
        <f t="array" ref="E347">VLOOKUP($A347,'movie-row'!$A$2:$Z$101,_xlfn.XMATCH(E$30,'movie-row'!$A$1:$Z$1),0)</f>
        <v>0</v>
      </c>
      <c r="F347" s="27" cm="1">
        <f t="array" ref="F347">VLOOKUP($A347,'movie-row'!$A$2:$Z$101,_xlfn.XMATCH(F$30,'movie-row'!$A$1:$Z$1),0)</f>
        <v>3</v>
      </c>
      <c r="G347" s="18" cm="1">
        <f t="array" ref="G347">VLOOKUP($A347,'movie-row'!$A$2:$Z$101,_xlfn.XMATCH(G$30,'movie-row'!$A$1:$Z$1),0)</f>
        <v>0</v>
      </c>
      <c r="H347" s="18" cm="1">
        <f t="array" ref="H347">VLOOKUP($A347,'movie-row'!$A$2:$Z$101,_xlfn.XMATCH(H$30,'movie-row'!$A$1:$Z$1),0)</f>
        <v>4</v>
      </c>
      <c r="I347" s="18" cm="1">
        <f t="array" ref="I347">VLOOKUP($A347,'movie-row'!$A$2:$Z$101,_xlfn.XMATCH(I$30,'movie-row'!$A$1:$Z$1),0)</f>
        <v>0</v>
      </c>
      <c r="J347" s="18" cm="1">
        <f t="array" ref="J347">VLOOKUP($A347,'movie-row'!$A$2:$Z$101,_xlfn.XMATCH(J$30,'movie-row'!$A$1:$Z$1),0)</f>
        <v>0</v>
      </c>
      <c r="K347" s="18" cm="1">
        <f t="array" ref="K347">VLOOKUP($A347,'movie-row'!$A$2:$Z$101,_xlfn.XMATCH(K$30,'movie-row'!$A$1:$Z$1),0)</f>
        <v>0</v>
      </c>
      <c r="L347" s="18" cm="1">
        <f t="array" ref="L347">VLOOKUP($A347,'movie-row'!$A$2:$Z$101,_xlfn.XMATCH(L$30,'movie-row'!$A$1:$Z$1),0)</f>
        <v>0</v>
      </c>
      <c r="M347" s="18" cm="1">
        <f t="array" ref="M347">VLOOKUP($A347,'movie-row'!$A$2:$Z$101,_xlfn.XMATCH(M$30,'movie-row'!$A$1:$Z$1),0)</f>
        <v>3</v>
      </c>
      <c r="N347" s="18" cm="1">
        <f t="array" ref="N347">VLOOKUP($A347,'movie-row'!$A$2:$Z$101,_xlfn.XMATCH(N$30,'movie-row'!$A$1:$Z$1),0)</f>
        <v>4</v>
      </c>
      <c r="O347" s="27" cm="1">
        <f t="array" ref="O347">VLOOKUP($A347,'movie-row'!$A$2:$Z$101,_xlfn.XMATCH(O$30,'movie-row'!$A$1:$Z$1),0)</f>
        <v>4</v>
      </c>
      <c r="P347" s="18" cm="1">
        <f t="array" ref="P347">VLOOKUP($A347,'movie-row'!$A$2:$Z$101,_xlfn.XMATCH(P$30,'movie-row'!$A$1:$Z$1),0)</f>
        <v>0</v>
      </c>
      <c r="Q347" s="18" cm="1">
        <f t="array" ref="Q347">VLOOKUP($A347,'movie-row'!$A$2:$Z$101,_xlfn.XMATCH(Q$30,'movie-row'!$A$1:$Z$1),0)</f>
        <v>4</v>
      </c>
      <c r="R347" s="18" cm="1">
        <f t="array" ref="R347">VLOOKUP($A347,'movie-row'!$A$2:$Z$101,_xlfn.XMATCH(R$30,'movie-row'!$A$1:$Z$1),0)</f>
        <v>0</v>
      </c>
      <c r="S347" s="18" cm="1">
        <f t="array" ref="S347">VLOOKUP($A347,'movie-row'!$A$2:$Z$101,_xlfn.XMATCH(S$30,'movie-row'!$A$1:$Z$1),0)</f>
        <v>0</v>
      </c>
      <c r="T347" s="18" cm="1">
        <f t="array" ref="T347">VLOOKUP($A347,'movie-row'!$A$2:$Z$101,_xlfn.XMATCH(T$30,'movie-row'!$A$1:$Z$1),0)</f>
        <v>0</v>
      </c>
      <c r="U347" s="18" cm="1">
        <f t="array" ref="U347">VLOOKUP($A347,'movie-row'!$A$2:$Z$101,_xlfn.XMATCH(U$30,'movie-row'!$A$1:$Z$1),0)</f>
        <v>4</v>
      </c>
      <c r="V347" s="18" cm="1">
        <f t="array" ref="V347">VLOOKUP($A347,'movie-row'!$A$2:$Z$101,_xlfn.XMATCH(V$30,'movie-row'!$A$1:$Z$1),0)</f>
        <v>0</v>
      </c>
      <c r="W347" s="18" cm="1">
        <f t="array" ref="W347">VLOOKUP($A347,'movie-row'!$A$2:$Z$101,_xlfn.XMATCH(W$30,'movie-row'!$A$1:$Z$1),0)</f>
        <v>3.5</v>
      </c>
      <c r="X347" s="18" cm="1">
        <f t="array" ref="X347">VLOOKUP($A347,'movie-row'!$A$2:$Z$101,_xlfn.XMATCH(X$30,'movie-row'!$A$1:$Z$1),0)</f>
        <v>3</v>
      </c>
      <c r="Y347" s="18" cm="1">
        <f t="array" ref="Y347">VLOOKUP($A347,'movie-row'!$A$2:$Z$101,_xlfn.XMATCH(Y$30,'movie-row'!$A$1:$Z$1),0)</f>
        <v>0</v>
      </c>
      <c r="Z347" s="18" cm="1">
        <f t="array" ref="Z347">VLOOKUP($A347,'movie-row'!$A$2:$Z$101,_xlfn.XMATCH(Z$30,'movie-row'!$A$1:$Z$1),0)</f>
        <v>4</v>
      </c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</row>
    <row r="348" spans="1:52">
      <c r="A348" s="1" t="str">
        <f t="shared" si="60"/>
        <v>745: The Sixth Sense (1999)</v>
      </c>
      <c r="B348" s="18" cm="1">
        <f t="array" ref="B348">VLOOKUP($A348,'movie-row'!$A$2:$Z$101,_xlfn.XMATCH(B$31,'movie-row'!$A$1:$Z$1),0)</f>
        <v>4</v>
      </c>
      <c r="C348" s="18" cm="1">
        <f t="array" ref="C348">VLOOKUP($A348,'movie-row'!$A$2:$Z$101,_xlfn.XMATCH(C$31,'movie-row'!$A$1:$Z$1),0)</f>
        <v>4</v>
      </c>
      <c r="D348" s="18" cm="1">
        <f t="array" ref="D348">VLOOKUP($A348,'movie-row'!$A$2:$Z$101,_xlfn.XMATCH(D$31,'movie-row'!$A$1:$Z$1),0)</f>
        <v>4</v>
      </c>
      <c r="E348" s="18" cm="1">
        <f t="array" ref="E348">VLOOKUP($A348,'movie-row'!$A$2:$Z$101,_xlfn.XMATCH(E$31,'movie-row'!$A$1:$Z$1),0)</f>
        <v>0</v>
      </c>
      <c r="F348" s="27" cm="1">
        <f t="array" ref="F348">VLOOKUP($A348,'movie-row'!$A$2:$Z$101,_xlfn.XMATCH(F$31,'movie-row'!$A$1:$Z$1),0)</f>
        <v>3</v>
      </c>
      <c r="G348" s="18" cm="1">
        <f t="array" ref="G348">VLOOKUP($A348,'movie-row'!$A$2:$Z$101,_xlfn.XMATCH(G$31,'movie-row'!$A$1:$Z$1),0)</f>
        <v>0</v>
      </c>
      <c r="H348" s="18" cm="1">
        <f t="array" ref="H348">VLOOKUP($A348,'movie-row'!$A$2:$Z$101,_xlfn.XMATCH(H$31,'movie-row'!$A$1:$Z$1),0)</f>
        <v>0</v>
      </c>
      <c r="I348" s="18" cm="1">
        <f t="array" ref="I348">VLOOKUP($A348,'movie-row'!$A$2:$Z$101,_xlfn.XMATCH(I$31,'movie-row'!$A$1:$Z$1),0)</f>
        <v>4</v>
      </c>
      <c r="J348" s="18" cm="1">
        <f t="array" ref="J348">VLOOKUP($A348,'movie-row'!$A$2:$Z$101,_xlfn.XMATCH(J$31,'movie-row'!$A$1:$Z$1),0)</f>
        <v>4</v>
      </c>
      <c r="K348" s="18" cm="1">
        <f t="array" ref="K348">VLOOKUP($A348,'movie-row'!$A$2:$Z$101,_xlfn.XMATCH(K$31,'movie-row'!$A$1:$Z$1),0)</f>
        <v>0</v>
      </c>
      <c r="L348" s="18" cm="1">
        <f t="array" ref="L348">VLOOKUP($A348,'movie-row'!$A$2:$Z$101,_xlfn.XMATCH(L$31,'movie-row'!$A$1:$Z$1),0)</f>
        <v>0</v>
      </c>
      <c r="M348" s="18" cm="1">
        <f t="array" ref="M348">VLOOKUP($A348,'movie-row'!$A$2:$Z$101,_xlfn.XMATCH(M$31,'movie-row'!$A$1:$Z$1),0)</f>
        <v>0</v>
      </c>
      <c r="N348" s="18" cm="1">
        <f t="array" ref="N348">VLOOKUP($A348,'movie-row'!$A$2:$Z$101,_xlfn.XMATCH(N$31,'movie-row'!$A$1:$Z$1),0)</f>
        <v>0</v>
      </c>
      <c r="O348" s="27" cm="1">
        <f t="array" ref="O348">VLOOKUP($A348,'movie-row'!$A$2:$Z$101,_xlfn.XMATCH(O$31,'movie-row'!$A$1:$Z$1),0)</f>
        <v>4</v>
      </c>
      <c r="P348" s="18" cm="1">
        <f t="array" ref="P348">VLOOKUP($A348,'movie-row'!$A$2:$Z$101,_xlfn.XMATCH(P$31,'movie-row'!$A$1:$Z$1),0)</f>
        <v>0</v>
      </c>
      <c r="Q348" s="18" cm="1">
        <f t="array" ref="Q348">VLOOKUP($A348,'movie-row'!$A$2:$Z$101,_xlfn.XMATCH(Q$31,'movie-row'!$A$1:$Z$1),0)</f>
        <v>4.5</v>
      </c>
      <c r="R348" s="18" cm="1">
        <f t="array" ref="R348">VLOOKUP($A348,'movie-row'!$A$2:$Z$101,_xlfn.XMATCH(R$31,'movie-row'!$A$1:$Z$1),0)</f>
        <v>0</v>
      </c>
      <c r="S348" s="18" cm="1">
        <f t="array" ref="S348">VLOOKUP($A348,'movie-row'!$A$2:$Z$101,_xlfn.XMATCH(S$31,'movie-row'!$A$1:$Z$1),0)</f>
        <v>4</v>
      </c>
      <c r="T348" s="18" cm="1">
        <f t="array" ref="T348">VLOOKUP($A348,'movie-row'!$A$2:$Z$101,_xlfn.XMATCH(T$31,'movie-row'!$A$1:$Z$1),0)</f>
        <v>0</v>
      </c>
      <c r="U348" s="18" cm="1">
        <f t="array" ref="U348">VLOOKUP($A348,'movie-row'!$A$2:$Z$101,_xlfn.XMATCH(U$31,'movie-row'!$A$1:$Z$1),0)</f>
        <v>0</v>
      </c>
      <c r="V348" s="18" cm="1">
        <f t="array" ref="V348">VLOOKUP($A348,'movie-row'!$A$2:$Z$101,_xlfn.XMATCH(V$31,'movie-row'!$A$1:$Z$1),0)</f>
        <v>0</v>
      </c>
      <c r="W348" s="18" cm="1">
        <f t="array" ref="W348">VLOOKUP($A348,'movie-row'!$A$2:$Z$101,_xlfn.XMATCH(W$31,'movie-row'!$A$1:$Z$1),0)</f>
        <v>5</v>
      </c>
      <c r="X348" s="18" cm="1">
        <f t="array" ref="X348">VLOOKUP($A348,'movie-row'!$A$2:$Z$101,_xlfn.XMATCH(X$31,'movie-row'!$A$1:$Z$1),0)</f>
        <v>0</v>
      </c>
      <c r="Y348" s="18" cm="1">
        <f t="array" ref="Y348">VLOOKUP($A348,'movie-row'!$A$2:$Z$101,_xlfn.XMATCH(Y$31,'movie-row'!$A$1:$Z$1),0)</f>
        <v>3</v>
      </c>
      <c r="Z348" s="18" cm="1">
        <f t="array" ref="Z348">VLOOKUP($A348,'movie-row'!$A$2:$Z$101,_xlfn.XMATCH(Z$31,'movie-row'!$A$1:$Z$1),0)</f>
        <v>4</v>
      </c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</row>
    <row r="349" spans="1:52">
      <c r="A349" s="1" t="str">
        <f t="shared" si="60"/>
        <v>745: The Sixth Sense (1999)</v>
      </c>
      <c r="B349" s="18" cm="1">
        <f t="array" ref="B349">VLOOKUP($A349,'movie-row'!$A$2:$Z$101,_xlfn.XMATCH(B$32,'movie-row'!$A$1:$Z$1),0)</f>
        <v>4</v>
      </c>
      <c r="C349" s="18" cm="1">
        <f t="array" ref="C349">VLOOKUP($A349,'movie-row'!$A$2:$Z$101,_xlfn.XMATCH(C$32,'movie-row'!$A$1:$Z$1),0)</f>
        <v>4</v>
      </c>
      <c r="D349" s="18" cm="1">
        <f t="array" ref="D349">VLOOKUP($A349,'movie-row'!$A$2:$Z$101,_xlfn.XMATCH(D$32,'movie-row'!$A$1:$Z$1),0)</f>
        <v>3.5</v>
      </c>
      <c r="E349" s="18" cm="1">
        <f t="array" ref="E349">VLOOKUP($A349,'movie-row'!$A$2:$Z$101,_xlfn.XMATCH(E$32,'movie-row'!$A$1:$Z$1),0)</f>
        <v>0</v>
      </c>
      <c r="F349" s="27" cm="1">
        <f t="array" ref="F349">VLOOKUP($A349,'movie-row'!$A$2:$Z$101,_xlfn.XMATCH(F$32,'movie-row'!$A$1:$Z$1),0)</f>
        <v>0</v>
      </c>
      <c r="G349" s="18" cm="1">
        <f t="array" ref="G349">VLOOKUP($A349,'movie-row'!$A$2:$Z$101,_xlfn.XMATCH(G$32,'movie-row'!$A$1:$Z$1),0)</f>
        <v>4</v>
      </c>
      <c r="H349" s="18" cm="1">
        <f t="array" ref="H349">VLOOKUP($A349,'movie-row'!$A$2:$Z$101,_xlfn.XMATCH(H$32,'movie-row'!$A$1:$Z$1),0)</f>
        <v>4</v>
      </c>
      <c r="I349" s="18" cm="1">
        <f t="array" ref="I349">VLOOKUP($A349,'movie-row'!$A$2:$Z$101,_xlfn.XMATCH(I$32,'movie-row'!$A$1:$Z$1),0)</f>
        <v>4.5</v>
      </c>
      <c r="J349" s="18" cm="1">
        <f t="array" ref="J349">VLOOKUP($A349,'movie-row'!$A$2:$Z$101,_xlfn.XMATCH(J$32,'movie-row'!$A$1:$Z$1),0)</f>
        <v>0</v>
      </c>
      <c r="K349" s="18" cm="1">
        <f t="array" ref="K349">VLOOKUP($A349,'movie-row'!$A$2:$Z$101,_xlfn.XMATCH(K$32,'movie-row'!$A$1:$Z$1),0)</f>
        <v>3.5</v>
      </c>
      <c r="L349" s="18" cm="1">
        <f t="array" ref="L349">VLOOKUP($A349,'movie-row'!$A$2:$Z$101,_xlfn.XMATCH(L$32,'movie-row'!$A$1:$Z$1),0)</f>
        <v>0</v>
      </c>
      <c r="M349" s="18" cm="1">
        <f t="array" ref="M349">VLOOKUP($A349,'movie-row'!$A$2:$Z$101,_xlfn.XMATCH(M$32,'movie-row'!$A$1:$Z$1),0)</f>
        <v>5</v>
      </c>
      <c r="N349" s="18" cm="1">
        <f t="array" ref="N349">VLOOKUP($A349,'movie-row'!$A$2:$Z$101,_xlfn.XMATCH(N$32,'movie-row'!$A$1:$Z$1),0)</f>
        <v>0</v>
      </c>
      <c r="O349" s="27" cm="1">
        <f t="array" ref="O349">VLOOKUP($A349,'movie-row'!$A$2:$Z$101,_xlfn.XMATCH(O$32,'movie-row'!$A$1:$Z$1),0)</f>
        <v>0</v>
      </c>
      <c r="P349" s="18" cm="1">
        <f t="array" ref="P349">VLOOKUP($A349,'movie-row'!$A$2:$Z$101,_xlfn.XMATCH(P$32,'movie-row'!$A$1:$Z$1),0)</f>
        <v>3</v>
      </c>
      <c r="Q349" s="18" cm="1">
        <f t="array" ref="Q349">VLOOKUP($A349,'movie-row'!$A$2:$Z$101,_xlfn.XMATCH(Q$32,'movie-row'!$A$1:$Z$1),0)</f>
        <v>3</v>
      </c>
      <c r="R349" s="18" cm="1">
        <f t="array" ref="R349">VLOOKUP($A349,'movie-row'!$A$2:$Z$101,_xlfn.XMATCH(R$32,'movie-row'!$A$1:$Z$1),0)</f>
        <v>4</v>
      </c>
      <c r="S349" s="18" cm="1">
        <f t="array" ref="S349">VLOOKUP($A349,'movie-row'!$A$2:$Z$101,_xlfn.XMATCH(S$32,'movie-row'!$A$1:$Z$1),0)</f>
        <v>0</v>
      </c>
      <c r="T349" s="18" cm="1">
        <f t="array" ref="T349">VLOOKUP($A349,'movie-row'!$A$2:$Z$101,_xlfn.XMATCH(T$32,'movie-row'!$A$1:$Z$1),0)</f>
        <v>3</v>
      </c>
      <c r="U349" s="18" cm="1">
        <f t="array" ref="U349">VLOOKUP($A349,'movie-row'!$A$2:$Z$101,_xlfn.XMATCH(U$32,'movie-row'!$A$1:$Z$1),0)</f>
        <v>4</v>
      </c>
      <c r="V349" s="18" cm="1">
        <f t="array" ref="V349">VLOOKUP($A349,'movie-row'!$A$2:$Z$101,_xlfn.XMATCH(V$32,'movie-row'!$A$1:$Z$1),0)</f>
        <v>0</v>
      </c>
      <c r="W349" s="18" cm="1">
        <f t="array" ref="W349">VLOOKUP($A349,'movie-row'!$A$2:$Z$101,_xlfn.XMATCH(W$32,'movie-row'!$A$1:$Z$1),0)</f>
        <v>4</v>
      </c>
      <c r="X349" s="18" cm="1">
        <f t="array" ref="X349">VLOOKUP($A349,'movie-row'!$A$2:$Z$101,_xlfn.XMATCH(X$32,'movie-row'!$A$1:$Z$1),0)</f>
        <v>4</v>
      </c>
      <c r="Y349" s="18" cm="1">
        <f t="array" ref="Y349">VLOOKUP($A349,'movie-row'!$A$2:$Z$101,_xlfn.XMATCH(Y$32,'movie-row'!$A$1:$Z$1),0)</f>
        <v>4</v>
      </c>
      <c r="Z349" s="18" cm="1">
        <f t="array" ref="Z349">VLOOKUP($A349,'movie-row'!$A$2:$Z$101,_xlfn.XMATCH(Z$32,'movie-row'!$A$1:$Z$1),0)</f>
        <v>4</v>
      </c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</row>
    <row r="350" spans="1:52">
      <c r="A350" s="1" t="str">
        <f t="shared" si="60"/>
        <v>745: The Sixth Sense (1999)</v>
      </c>
      <c r="B350" s="18" cm="1">
        <f t="array" ref="B350">VLOOKUP($A350,'movie-row'!$A$2:$Z$101,_xlfn.XMATCH(B$33,'movie-row'!$A$1:$Z$1),0)</f>
        <v>0</v>
      </c>
      <c r="C350" s="18" cm="1">
        <f t="array" ref="C350">VLOOKUP($A350,'movie-row'!$A$2:$Z$101,_xlfn.XMATCH(C$33,'movie-row'!$A$1:$Z$1),0)</f>
        <v>0</v>
      </c>
      <c r="D350" s="18" cm="1">
        <f t="array" ref="D350">VLOOKUP($A350,'movie-row'!$A$2:$Z$101,_xlfn.XMATCH(D$33,'movie-row'!$A$1:$Z$1),0)</f>
        <v>4.5</v>
      </c>
      <c r="E350" s="18" cm="1">
        <f t="array" ref="E350">VLOOKUP($A350,'movie-row'!$A$2:$Z$101,_xlfn.XMATCH(E$33,'movie-row'!$A$1:$Z$1),0)</f>
        <v>0</v>
      </c>
      <c r="F350" s="27" cm="1">
        <f t="array" ref="F350">VLOOKUP($A350,'movie-row'!$A$2:$Z$101,_xlfn.XMATCH(F$33,'movie-row'!$A$1:$Z$1),0)</f>
        <v>4.5</v>
      </c>
      <c r="G350" s="18" cm="1">
        <f t="array" ref="G350">VLOOKUP($A350,'movie-row'!$A$2:$Z$101,_xlfn.XMATCH(G$33,'movie-row'!$A$1:$Z$1),0)</f>
        <v>4.5</v>
      </c>
      <c r="H350" s="18" cm="1">
        <f t="array" ref="H350">VLOOKUP($A350,'movie-row'!$A$2:$Z$101,_xlfn.XMATCH(H$33,'movie-row'!$A$1:$Z$1),0)</f>
        <v>3</v>
      </c>
      <c r="I350" s="18" cm="1">
        <f t="array" ref="I350">VLOOKUP($A350,'movie-row'!$A$2:$Z$101,_xlfn.XMATCH(I$33,'movie-row'!$A$1:$Z$1),0)</f>
        <v>0</v>
      </c>
      <c r="J350" s="18" cm="1">
        <f t="array" ref="J350">VLOOKUP($A350,'movie-row'!$A$2:$Z$101,_xlfn.XMATCH(J$33,'movie-row'!$A$1:$Z$1),0)</f>
        <v>4</v>
      </c>
      <c r="K350" s="18" cm="1">
        <f t="array" ref="K350">VLOOKUP($A350,'movie-row'!$A$2:$Z$101,_xlfn.XMATCH(K$33,'movie-row'!$A$1:$Z$1),0)</f>
        <v>4.5</v>
      </c>
      <c r="L350" s="18" cm="1">
        <f t="array" ref="L350">VLOOKUP($A350,'movie-row'!$A$2:$Z$101,_xlfn.XMATCH(L$33,'movie-row'!$A$1:$Z$1),0)</f>
        <v>4.5</v>
      </c>
      <c r="M350" s="18" cm="1">
        <f t="array" ref="M350">VLOOKUP($A350,'movie-row'!$A$2:$Z$101,_xlfn.XMATCH(M$33,'movie-row'!$A$1:$Z$1),0)</f>
        <v>4</v>
      </c>
      <c r="N350" s="18" cm="1">
        <f t="array" ref="N350">VLOOKUP($A350,'movie-row'!$A$2:$Z$101,_xlfn.XMATCH(N$33,'movie-row'!$A$1:$Z$1),0)</f>
        <v>3</v>
      </c>
      <c r="O350" s="27" cm="1">
        <f t="array" ref="O350">VLOOKUP($A350,'movie-row'!$A$2:$Z$101,_xlfn.XMATCH(O$33,'movie-row'!$A$1:$Z$1),0)</f>
        <v>4.5</v>
      </c>
      <c r="P350" s="18" cm="1">
        <f t="array" ref="P350">VLOOKUP($A350,'movie-row'!$A$2:$Z$101,_xlfn.XMATCH(P$33,'movie-row'!$A$1:$Z$1),0)</f>
        <v>0</v>
      </c>
      <c r="Q350" s="18" cm="1">
        <f t="array" ref="Q350">VLOOKUP($A350,'movie-row'!$A$2:$Z$101,_xlfn.XMATCH(Q$33,'movie-row'!$A$1:$Z$1),0)</f>
        <v>0</v>
      </c>
      <c r="R350" s="18" cm="1">
        <f t="array" ref="R350">VLOOKUP($A350,'movie-row'!$A$2:$Z$101,_xlfn.XMATCH(R$33,'movie-row'!$A$1:$Z$1),0)</f>
        <v>4.5</v>
      </c>
      <c r="S350" s="18" cm="1">
        <f t="array" ref="S350">VLOOKUP($A350,'movie-row'!$A$2:$Z$101,_xlfn.XMATCH(S$33,'movie-row'!$A$1:$Z$1),0)</f>
        <v>0</v>
      </c>
      <c r="T350" s="18" cm="1">
        <f t="array" ref="T350">VLOOKUP($A350,'movie-row'!$A$2:$Z$101,_xlfn.XMATCH(T$33,'movie-row'!$A$1:$Z$1),0)</f>
        <v>3</v>
      </c>
      <c r="U350" s="18" cm="1">
        <f t="array" ref="U350">VLOOKUP($A350,'movie-row'!$A$2:$Z$101,_xlfn.XMATCH(U$33,'movie-row'!$A$1:$Z$1),0)</f>
        <v>4</v>
      </c>
      <c r="V350" s="18" cm="1">
        <f t="array" ref="V350">VLOOKUP($A350,'movie-row'!$A$2:$Z$101,_xlfn.XMATCH(V$33,'movie-row'!$A$1:$Z$1),0)</f>
        <v>3</v>
      </c>
      <c r="W350" s="18" cm="1">
        <f t="array" ref="W350">VLOOKUP($A350,'movie-row'!$A$2:$Z$101,_xlfn.XMATCH(W$33,'movie-row'!$A$1:$Z$1),0)</f>
        <v>4</v>
      </c>
      <c r="X350" s="18" cm="1">
        <f t="array" ref="X350">VLOOKUP($A350,'movie-row'!$A$2:$Z$101,_xlfn.XMATCH(X$33,'movie-row'!$A$1:$Z$1),0)</f>
        <v>4</v>
      </c>
      <c r="Y350" s="18" cm="1">
        <f t="array" ref="Y350">VLOOKUP($A350,'movie-row'!$A$2:$Z$101,_xlfn.XMATCH(Y$33,'movie-row'!$A$1:$Z$1),0)</f>
        <v>3.5</v>
      </c>
      <c r="Z350" s="18" cm="1">
        <f t="array" ref="Z350">VLOOKUP($A350,'movie-row'!$A$2:$Z$101,_xlfn.XMATCH(Z$33,'movie-row'!$A$1:$Z$1),0)</f>
        <v>4</v>
      </c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</row>
    <row r="351" spans="1:52">
      <c r="A351" s="21" t="s">
        <v>61</v>
      </c>
      <c r="B351" s="18" cm="1">
        <f t="array" ref="B351">VLOOKUP($A351,'movie-row'!$A$2:$Z$101,_xlfn.XMATCH(B$29,'movie-row'!$A$1:$Z$1),0)</f>
        <v>0</v>
      </c>
      <c r="C351" s="18" cm="1">
        <f t="array" ref="C351">VLOOKUP($A351,'movie-row'!$A$2:$Z$101,_xlfn.XMATCH(C$29,'movie-row'!$A$1:$Z$1),0)</f>
        <v>4.5</v>
      </c>
      <c r="D351" s="18" cm="1">
        <f t="array" ref="D351">VLOOKUP($A351,'movie-row'!$A$2:$Z$101,_xlfn.XMATCH(D$29,'movie-row'!$A$1:$Z$1),0)</f>
        <v>3.5</v>
      </c>
      <c r="E351" s="18" cm="1">
        <f t="array" ref="E351">VLOOKUP($A351,'movie-row'!$A$2:$Z$101,_xlfn.XMATCH(E$29,'movie-row'!$A$1:$Z$1),0)</f>
        <v>0</v>
      </c>
      <c r="F351" s="27" cm="1">
        <f t="array" ref="F351">VLOOKUP($A351,'movie-row'!$A$2:$Z$101,_xlfn.XMATCH(F$29,'movie-row'!$A$1:$Z$1),0)</f>
        <v>0</v>
      </c>
      <c r="G351" s="18" cm="1">
        <f t="array" ref="G351">VLOOKUP($A351,'movie-row'!$A$2:$Z$101,_xlfn.XMATCH(G$29,'movie-row'!$A$1:$Z$1),0)</f>
        <v>4.5</v>
      </c>
      <c r="H351" s="18" cm="1">
        <f t="array" ref="H351">VLOOKUP($A351,'movie-row'!$A$2:$Z$101,_xlfn.XMATCH(H$29,'movie-row'!$A$1:$Z$1),0)</f>
        <v>4</v>
      </c>
      <c r="I351" s="18" cm="1">
        <f t="array" ref="I351">VLOOKUP($A351,'movie-row'!$A$2:$Z$101,_xlfn.XMATCH(I$29,'movie-row'!$A$1:$Z$1),0)</f>
        <v>0</v>
      </c>
      <c r="J351" s="18" cm="1">
        <f t="array" ref="J351">VLOOKUP($A351,'movie-row'!$A$2:$Z$101,_xlfn.XMATCH(J$29,'movie-row'!$A$1:$Z$1),0)</f>
        <v>0</v>
      </c>
      <c r="K351" s="18" cm="1">
        <f t="array" ref="K351">VLOOKUP($A351,'movie-row'!$A$2:$Z$101,_xlfn.XMATCH(K$29,'movie-row'!$A$1:$Z$1),0)</f>
        <v>2.5</v>
      </c>
      <c r="L351" s="18" cm="1">
        <f t="array" ref="L351">VLOOKUP($A351,'movie-row'!$A$2:$Z$101,_xlfn.XMATCH(L$29,'movie-row'!$A$1:$Z$1),0)</f>
        <v>2</v>
      </c>
      <c r="M351" s="18" cm="1">
        <f t="array" ref="M351">VLOOKUP($A351,'movie-row'!$A$2:$Z$101,_xlfn.XMATCH(M$29,'movie-row'!$A$1:$Z$1),0)</f>
        <v>2.5</v>
      </c>
      <c r="N351" s="18" cm="1">
        <f t="array" ref="N351">VLOOKUP($A351,'movie-row'!$A$2:$Z$101,_xlfn.XMATCH(N$29,'movie-row'!$A$1:$Z$1),0)</f>
        <v>4</v>
      </c>
      <c r="O351" s="27" cm="1">
        <f t="array" ref="O351">VLOOKUP($A351,'movie-row'!$A$2:$Z$101,_xlfn.XMATCH(O$29,'movie-row'!$A$1:$Z$1),0)</f>
        <v>0</v>
      </c>
      <c r="P351" s="18" cm="1">
        <f t="array" ref="P351">VLOOKUP($A351,'movie-row'!$A$2:$Z$101,_xlfn.XMATCH(P$29,'movie-row'!$A$1:$Z$1),0)</f>
        <v>4</v>
      </c>
      <c r="Q351" s="18" cm="1">
        <f t="array" ref="Q351">VLOOKUP($A351,'movie-row'!$A$2:$Z$101,_xlfn.XMATCH(Q$29,'movie-row'!$A$1:$Z$1),0)</f>
        <v>2.5</v>
      </c>
      <c r="R351" s="18" cm="1">
        <f t="array" ref="R351">VLOOKUP($A351,'movie-row'!$A$2:$Z$101,_xlfn.XMATCH(R$29,'movie-row'!$A$1:$Z$1),0)</f>
        <v>0</v>
      </c>
      <c r="S351" s="18" cm="1">
        <f t="array" ref="S351">VLOOKUP($A351,'movie-row'!$A$2:$Z$101,_xlfn.XMATCH(S$29,'movie-row'!$A$1:$Z$1),0)</f>
        <v>5</v>
      </c>
      <c r="T351" s="18" cm="1">
        <f t="array" ref="T351">VLOOKUP($A351,'movie-row'!$A$2:$Z$101,_xlfn.XMATCH(T$29,'movie-row'!$A$1:$Z$1),0)</f>
        <v>0</v>
      </c>
      <c r="U351" s="18" cm="1">
        <f t="array" ref="U351">VLOOKUP($A351,'movie-row'!$A$2:$Z$101,_xlfn.XMATCH(U$29,'movie-row'!$A$1:$Z$1),0)</f>
        <v>3.5</v>
      </c>
      <c r="V351" s="18" cm="1">
        <f t="array" ref="V351">VLOOKUP($A351,'movie-row'!$A$2:$Z$101,_xlfn.XMATCH(V$29,'movie-row'!$A$1:$Z$1),0)</f>
        <v>4.5</v>
      </c>
      <c r="W351" s="18" cm="1">
        <f t="array" ref="W351">VLOOKUP($A351,'movie-row'!$A$2:$Z$101,_xlfn.XMATCH(W$29,'movie-row'!$A$1:$Z$1),0)</f>
        <v>0</v>
      </c>
      <c r="X351" s="18" cm="1">
        <f t="array" ref="X351">VLOOKUP($A351,'movie-row'!$A$2:$Z$101,_xlfn.XMATCH(X$29,'movie-row'!$A$1:$Z$1),0)</f>
        <v>4.5</v>
      </c>
      <c r="Y351" s="18" cm="1">
        <f t="array" ref="Y351">VLOOKUP($A351,'movie-row'!$A$2:$Z$101,_xlfn.XMATCH(Y$29,'movie-row'!$A$1:$Z$1),0)</f>
        <v>5</v>
      </c>
      <c r="Z351" s="18" cm="1">
        <f t="array" ref="Z351">VLOOKUP($A351,'movie-row'!$A$2:$Z$101,_xlfn.XMATCH(Z$29,'movie-row'!$A$1:$Z$1),0)</f>
        <v>0</v>
      </c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</row>
    <row r="352" spans="1:52">
      <c r="A352" s="1" t="str">
        <f t="shared" ref="A352:A355" si="61">A351</f>
        <v>752: V for Vendetta (2006)</v>
      </c>
      <c r="B352" s="18" cm="1">
        <f t="array" ref="B352">VLOOKUP($A352,'movie-row'!$A$2:$Z$101,_xlfn.XMATCH(B$30,'movie-row'!$A$1:$Z$1),0)</f>
        <v>4</v>
      </c>
      <c r="C352" s="18" cm="1">
        <f t="array" ref="C352">VLOOKUP($A352,'movie-row'!$A$2:$Z$101,_xlfn.XMATCH(C$30,'movie-row'!$A$1:$Z$1),0)</f>
        <v>0</v>
      </c>
      <c r="D352" s="18" cm="1">
        <f t="array" ref="D352">VLOOKUP($A352,'movie-row'!$A$2:$Z$101,_xlfn.XMATCH(D$30,'movie-row'!$A$1:$Z$1),0)</f>
        <v>4.5</v>
      </c>
      <c r="E352" s="18" cm="1">
        <f t="array" ref="E352">VLOOKUP($A352,'movie-row'!$A$2:$Z$101,_xlfn.XMATCH(E$30,'movie-row'!$A$1:$Z$1),0)</f>
        <v>0</v>
      </c>
      <c r="F352" s="27" cm="1">
        <f t="array" ref="F352">VLOOKUP($A352,'movie-row'!$A$2:$Z$101,_xlfn.XMATCH(F$30,'movie-row'!$A$1:$Z$1),0)</f>
        <v>3.5</v>
      </c>
      <c r="G352" s="18" cm="1">
        <f t="array" ref="G352">VLOOKUP($A352,'movie-row'!$A$2:$Z$101,_xlfn.XMATCH(G$30,'movie-row'!$A$1:$Z$1),0)</f>
        <v>0</v>
      </c>
      <c r="H352" s="18" cm="1">
        <f t="array" ref="H352">VLOOKUP($A352,'movie-row'!$A$2:$Z$101,_xlfn.XMATCH(H$30,'movie-row'!$A$1:$Z$1),0)</f>
        <v>5</v>
      </c>
      <c r="I352" s="18" cm="1">
        <f t="array" ref="I352">VLOOKUP($A352,'movie-row'!$A$2:$Z$101,_xlfn.XMATCH(I$30,'movie-row'!$A$1:$Z$1),0)</f>
        <v>3</v>
      </c>
      <c r="J352" s="18" cm="1">
        <f t="array" ref="J352">VLOOKUP($A352,'movie-row'!$A$2:$Z$101,_xlfn.XMATCH(J$30,'movie-row'!$A$1:$Z$1),0)</f>
        <v>4.5</v>
      </c>
      <c r="K352" s="18" cm="1">
        <f t="array" ref="K352">VLOOKUP($A352,'movie-row'!$A$2:$Z$101,_xlfn.XMATCH(K$30,'movie-row'!$A$1:$Z$1),0)</f>
        <v>0</v>
      </c>
      <c r="L352" s="18" cm="1">
        <f t="array" ref="L352">VLOOKUP($A352,'movie-row'!$A$2:$Z$101,_xlfn.XMATCH(L$30,'movie-row'!$A$1:$Z$1),0)</f>
        <v>4</v>
      </c>
      <c r="M352" s="18" cm="1">
        <f t="array" ref="M352">VLOOKUP($A352,'movie-row'!$A$2:$Z$101,_xlfn.XMATCH(M$30,'movie-row'!$A$1:$Z$1),0)</f>
        <v>3.5</v>
      </c>
      <c r="N352" s="18" cm="1">
        <f t="array" ref="N352">VLOOKUP($A352,'movie-row'!$A$2:$Z$101,_xlfn.XMATCH(N$30,'movie-row'!$A$1:$Z$1),0)</f>
        <v>5</v>
      </c>
      <c r="O352" s="27" cm="1">
        <f t="array" ref="O352">VLOOKUP($A352,'movie-row'!$A$2:$Z$101,_xlfn.XMATCH(O$30,'movie-row'!$A$1:$Z$1),0)</f>
        <v>4</v>
      </c>
      <c r="P352" s="18" cm="1">
        <f t="array" ref="P352">VLOOKUP($A352,'movie-row'!$A$2:$Z$101,_xlfn.XMATCH(P$30,'movie-row'!$A$1:$Z$1),0)</f>
        <v>5</v>
      </c>
      <c r="Q352" s="18" cm="1">
        <f t="array" ref="Q352">VLOOKUP($A352,'movie-row'!$A$2:$Z$101,_xlfn.XMATCH(Q$30,'movie-row'!$A$1:$Z$1),0)</f>
        <v>4</v>
      </c>
      <c r="R352" s="18" cm="1">
        <f t="array" ref="R352">VLOOKUP($A352,'movie-row'!$A$2:$Z$101,_xlfn.XMATCH(R$30,'movie-row'!$A$1:$Z$1),0)</f>
        <v>5</v>
      </c>
      <c r="S352" s="18" cm="1">
        <f t="array" ref="S352">VLOOKUP($A352,'movie-row'!$A$2:$Z$101,_xlfn.XMATCH(S$30,'movie-row'!$A$1:$Z$1),0)</f>
        <v>0</v>
      </c>
      <c r="T352" s="18" cm="1">
        <f t="array" ref="T352">VLOOKUP($A352,'movie-row'!$A$2:$Z$101,_xlfn.XMATCH(T$30,'movie-row'!$A$1:$Z$1),0)</f>
        <v>4.5</v>
      </c>
      <c r="U352" s="18" cm="1">
        <f t="array" ref="U352">VLOOKUP($A352,'movie-row'!$A$2:$Z$101,_xlfn.XMATCH(U$30,'movie-row'!$A$1:$Z$1),0)</f>
        <v>5</v>
      </c>
      <c r="V352" s="18" cm="1">
        <f t="array" ref="V352">VLOOKUP($A352,'movie-row'!$A$2:$Z$101,_xlfn.XMATCH(V$30,'movie-row'!$A$1:$Z$1),0)</f>
        <v>4.5</v>
      </c>
      <c r="W352" s="18" cm="1">
        <f t="array" ref="W352">VLOOKUP($A352,'movie-row'!$A$2:$Z$101,_xlfn.XMATCH(W$30,'movie-row'!$A$1:$Z$1),0)</f>
        <v>2.5</v>
      </c>
      <c r="X352" s="18" cm="1">
        <f t="array" ref="X352">VLOOKUP($A352,'movie-row'!$A$2:$Z$101,_xlfn.XMATCH(X$30,'movie-row'!$A$1:$Z$1),0)</f>
        <v>3.5</v>
      </c>
      <c r="Y352" s="18" cm="1">
        <f t="array" ref="Y352">VLOOKUP($A352,'movie-row'!$A$2:$Z$101,_xlfn.XMATCH(Y$30,'movie-row'!$A$1:$Z$1),0)</f>
        <v>0</v>
      </c>
      <c r="Z352" s="18" cm="1">
        <f t="array" ref="Z352">VLOOKUP($A352,'movie-row'!$A$2:$Z$101,_xlfn.XMATCH(Z$30,'movie-row'!$A$1:$Z$1),0)</f>
        <v>4</v>
      </c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</row>
    <row r="353" spans="1:52">
      <c r="A353" s="1" t="str">
        <f t="shared" si="61"/>
        <v>752: V for Vendetta (2006)</v>
      </c>
      <c r="B353" s="18" cm="1">
        <f t="array" ref="B353">VLOOKUP($A353,'movie-row'!$A$2:$Z$101,_xlfn.XMATCH(B$31,'movie-row'!$A$1:$Z$1),0)</f>
        <v>4.5</v>
      </c>
      <c r="C353" s="18" cm="1">
        <f t="array" ref="C353">VLOOKUP($A353,'movie-row'!$A$2:$Z$101,_xlfn.XMATCH(C$31,'movie-row'!$A$1:$Z$1),0)</f>
        <v>0</v>
      </c>
      <c r="D353" s="18" cm="1">
        <f t="array" ref="D353">VLOOKUP($A353,'movie-row'!$A$2:$Z$101,_xlfn.XMATCH(D$31,'movie-row'!$A$1:$Z$1),0)</f>
        <v>4</v>
      </c>
      <c r="E353" s="18" cm="1">
        <f t="array" ref="E353">VLOOKUP($A353,'movie-row'!$A$2:$Z$101,_xlfn.XMATCH(E$31,'movie-row'!$A$1:$Z$1),0)</f>
        <v>4.5</v>
      </c>
      <c r="F353" s="27" cm="1">
        <f t="array" ref="F353">VLOOKUP($A353,'movie-row'!$A$2:$Z$101,_xlfn.XMATCH(F$31,'movie-row'!$A$1:$Z$1),0)</f>
        <v>4.5</v>
      </c>
      <c r="G353" s="18" cm="1">
        <f t="array" ref="G353">VLOOKUP($A353,'movie-row'!$A$2:$Z$101,_xlfn.XMATCH(G$31,'movie-row'!$A$1:$Z$1),0)</f>
        <v>5</v>
      </c>
      <c r="H353" s="18" cm="1">
        <f t="array" ref="H353">VLOOKUP($A353,'movie-row'!$A$2:$Z$101,_xlfn.XMATCH(H$31,'movie-row'!$A$1:$Z$1),0)</f>
        <v>0</v>
      </c>
      <c r="I353" s="18" cm="1">
        <f t="array" ref="I353">VLOOKUP($A353,'movie-row'!$A$2:$Z$101,_xlfn.XMATCH(I$31,'movie-row'!$A$1:$Z$1),0)</f>
        <v>5</v>
      </c>
      <c r="J353" s="18" cm="1">
        <f t="array" ref="J353">VLOOKUP($A353,'movie-row'!$A$2:$Z$101,_xlfn.XMATCH(J$31,'movie-row'!$A$1:$Z$1),0)</f>
        <v>4</v>
      </c>
      <c r="K353" s="18" cm="1">
        <f t="array" ref="K353">VLOOKUP($A353,'movie-row'!$A$2:$Z$101,_xlfn.XMATCH(K$31,'movie-row'!$A$1:$Z$1),0)</f>
        <v>4.5</v>
      </c>
      <c r="L353" s="18" cm="1">
        <f t="array" ref="L353">VLOOKUP($A353,'movie-row'!$A$2:$Z$101,_xlfn.XMATCH(L$31,'movie-row'!$A$1:$Z$1),0)</f>
        <v>4.5</v>
      </c>
      <c r="M353" s="18" cm="1">
        <f t="array" ref="M353">VLOOKUP($A353,'movie-row'!$A$2:$Z$101,_xlfn.XMATCH(M$31,'movie-row'!$A$1:$Z$1),0)</f>
        <v>0</v>
      </c>
      <c r="N353" s="18" cm="1">
        <f t="array" ref="N353">VLOOKUP($A353,'movie-row'!$A$2:$Z$101,_xlfn.XMATCH(N$31,'movie-row'!$A$1:$Z$1),0)</f>
        <v>4.5</v>
      </c>
      <c r="O353" s="27" cm="1">
        <f t="array" ref="O353">VLOOKUP($A353,'movie-row'!$A$2:$Z$101,_xlfn.XMATCH(O$31,'movie-row'!$A$1:$Z$1),0)</f>
        <v>4</v>
      </c>
      <c r="P353" s="18" cm="1">
        <f t="array" ref="P353">VLOOKUP($A353,'movie-row'!$A$2:$Z$101,_xlfn.XMATCH(P$31,'movie-row'!$A$1:$Z$1),0)</f>
        <v>4.5</v>
      </c>
      <c r="Q353" s="18" cm="1">
        <f t="array" ref="Q353">VLOOKUP($A353,'movie-row'!$A$2:$Z$101,_xlfn.XMATCH(Q$31,'movie-row'!$A$1:$Z$1),0)</f>
        <v>3.5</v>
      </c>
      <c r="R353" s="18" cm="1">
        <f t="array" ref="R353">VLOOKUP($A353,'movie-row'!$A$2:$Z$101,_xlfn.XMATCH(R$31,'movie-row'!$A$1:$Z$1),0)</f>
        <v>0</v>
      </c>
      <c r="S353" s="18" cm="1">
        <f t="array" ref="S353">VLOOKUP($A353,'movie-row'!$A$2:$Z$101,_xlfn.XMATCH(S$31,'movie-row'!$A$1:$Z$1),0)</f>
        <v>4</v>
      </c>
      <c r="T353" s="18" cm="1">
        <f t="array" ref="T353">VLOOKUP($A353,'movie-row'!$A$2:$Z$101,_xlfn.XMATCH(T$31,'movie-row'!$A$1:$Z$1),0)</f>
        <v>0</v>
      </c>
      <c r="U353" s="18" cm="1">
        <f t="array" ref="U353">VLOOKUP($A353,'movie-row'!$A$2:$Z$101,_xlfn.XMATCH(U$31,'movie-row'!$A$1:$Z$1),0)</f>
        <v>0</v>
      </c>
      <c r="V353" s="18" cm="1">
        <f t="array" ref="V353">VLOOKUP($A353,'movie-row'!$A$2:$Z$101,_xlfn.XMATCH(V$31,'movie-row'!$A$1:$Z$1),0)</f>
        <v>4</v>
      </c>
      <c r="W353" s="18" cm="1">
        <f t="array" ref="W353">VLOOKUP($A353,'movie-row'!$A$2:$Z$101,_xlfn.XMATCH(W$31,'movie-row'!$A$1:$Z$1),0)</f>
        <v>3.5</v>
      </c>
      <c r="X353" s="18" cm="1">
        <f t="array" ref="X353">VLOOKUP($A353,'movie-row'!$A$2:$Z$101,_xlfn.XMATCH(X$31,'movie-row'!$A$1:$Z$1),0)</f>
        <v>4</v>
      </c>
      <c r="Y353" s="18" cm="1">
        <f t="array" ref="Y353">VLOOKUP($A353,'movie-row'!$A$2:$Z$101,_xlfn.XMATCH(Y$31,'movie-row'!$A$1:$Z$1),0)</f>
        <v>4.5</v>
      </c>
      <c r="Z353" s="18" cm="1">
        <f t="array" ref="Z353">VLOOKUP($A353,'movie-row'!$A$2:$Z$101,_xlfn.XMATCH(Z$31,'movie-row'!$A$1:$Z$1),0)</f>
        <v>5</v>
      </c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</row>
    <row r="354" spans="1:52">
      <c r="A354" s="1" t="str">
        <f t="shared" si="61"/>
        <v>752: V for Vendetta (2006)</v>
      </c>
      <c r="B354" s="18" cm="1">
        <f t="array" ref="B354">VLOOKUP($A354,'movie-row'!$A$2:$Z$101,_xlfn.XMATCH(B$32,'movie-row'!$A$1:$Z$1),0)</f>
        <v>4</v>
      </c>
      <c r="C354" s="18" cm="1">
        <f t="array" ref="C354">VLOOKUP($A354,'movie-row'!$A$2:$Z$101,_xlfn.XMATCH(C$32,'movie-row'!$A$1:$Z$1),0)</f>
        <v>3</v>
      </c>
      <c r="D354" s="18" cm="1">
        <f t="array" ref="D354">VLOOKUP($A354,'movie-row'!$A$2:$Z$101,_xlfn.XMATCH(D$32,'movie-row'!$A$1:$Z$1),0)</f>
        <v>0</v>
      </c>
      <c r="E354" s="18" cm="1">
        <f t="array" ref="E354">VLOOKUP($A354,'movie-row'!$A$2:$Z$101,_xlfn.XMATCH(E$32,'movie-row'!$A$1:$Z$1),0)</f>
        <v>3</v>
      </c>
      <c r="F354" s="27" cm="1">
        <f t="array" ref="F354">VLOOKUP($A354,'movie-row'!$A$2:$Z$101,_xlfn.XMATCH(F$32,'movie-row'!$A$1:$Z$1),0)</f>
        <v>4.5</v>
      </c>
      <c r="G354" s="18" cm="1">
        <f t="array" ref="G354">VLOOKUP($A354,'movie-row'!$A$2:$Z$101,_xlfn.XMATCH(G$32,'movie-row'!$A$1:$Z$1),0)</f>
        <v>4.5</v>
      </c>
      <c r="H354" s="18" cm="1">
        <f t="array" ref="H354">VLOOKUP($A354,'movie-row'!$A$2:$Z$101,_xlfn.XMATCH(H$32,'movie-row'!$A$1:$Z$1),0)</f>
        <v>3</v>
      </c>
      <c r="I354" s="18" cm="1">
        <f t="array" ref="I354">VLOOKUP($A354,'movie-row'!$A$2:$Z$101,_xlfn.XMATCH(I$32,'movie-row'!$A$1:$Z$1),0)</f>
        <v>3.5</v>
      </c>
      <c r="J354" s="18" cm="1">
        <f t="array" ref="J354">VLOOKUP($A354,'movie-row'!$A$2:$Z$101,_xlfn.XMATCH(J$32,'movie-row'!$A$1:$Z$1),0)</f>
        <v>5</v>
      </c>
      <c r="K354" s="18" cm="1">
        <f t="array" ref="K354">VLOOKUP($A354,'movie-row'!$A$2:$Z$101,_xlfn.XMATCH(K$32,'movie-row'!$A$1:$Z$1),0)</f>
        <v>2.5</v>
      </c>
      <c r="L354" s="18" cm="1">
        <f t="array" ref="L354">VLOOKUP($A354,'movie-row'!$A$2:$Z$101,_xlfn.XMATCH(L$32,'movie-row'!$A$1:$Z$1),0)</f>
        <v>0</v>
      </c>
      <c r="M354" s="18" cm="1">
        <f t="array" ref="M354">VLOOKUP($A354,'movie-row'!$A$2:$Z$101,_xlfn.XMATCH(M$32,'movie-row'!$A$1:$Z$1),0)</f>
        <v>3.5</v>
      </c>
      <c r="N354" s="18" cm="1">
        <f t="array" ref="N354">VLOOKUP($A354,'movie-row'!$A$2:$Z$101,_xlfn.XMATCH(N$32,'movie-row'!$A$1:$Z$1),0)</f>
        <v>0</v>
      </c>
      <c r="O354" s="27" cm="1">
        <f t="array" ref="O354">VLOOKUP($A354,'movie-row'!$A$2:$Z$101,_xlfn.XMATCH(O$32,'movie-row'!$A$1:$Z$1),0)</f>
        <v>0</v>
      </c>
      <c r="P354" s="18" cm="1">
        <f t="array" ref="P354">VLOOKUP($A354,'movie-row'!$A$2:$Z$101,_xlfn.XMATCH(P$32,'movie-row'!$A$1:$Z$1),0)</f>
        <v>4.5</v>
      </c>
      <c r="Q354" s="18" cm="1">
        <f t="array" ref="Q354">VLOOKUP($A354,'movie-row'!$A$2:$Z$101,_xlfn.XMATCH(Q$32,'movie-row'!$A$1:$Z$1),0)</f>
        <v>3.5</v>
      </c>
      <c r="R354" s="18" cm="1">
        <f t="array" ref="R354">VLOOKUP($A354,'movie-row'!$A$2:$Z$101,_xlfn.XMATCH(R$32,'movie-row'!$A$1:$Z$1),0)</f>
        <v>4</v>
      </c>
      <c r="S354" s="18" cm="1">
        <f t="array" ref="S354">VLOOKUP($A354,'movie-row'!$A$2:$Z$101,_xlfn.XMATCH(S$32,'movie-row'!$A$1:$Z$1),0)</f>
        <v>4.5</v>
      </c>
      <c r="T354" s="18" cm="1">
        <f t="array" ref="T354">VLOOKUP($A354,'movie-row'!$A$2:$Z$101,_xlfn.XMATCH(T$32,'movie-row'!$A$1:$Z$1),0)</f>
        <v>3.5</v>
      </c>
      <c r="U354" s="18" cm="1">
        <f t="array" ref="U354">VLOOKUP($A354,'movie-row'!$A$2:$Z$101,_xlfn.XMATCH(U$32,'movie-row'!$A$1:$Z$1),0)</f>
        <v>4</v>
      </c>
      <c r="V354" s="18" cm="1">
        <f t="array" ref="V354">VLOOKUP($A354,'movie-row'!$A$2:$Z$101,_xlfn.XMATCH(V$32,'movie-row'!$A$1:$Z$1),0)</f>
        <v>4.5</v>
      </c>
      <c r="W354" s="18" cm="1">
        <f t="array" ref="W354">VLOOKUP($A354,'movie-row'!$A$2:$Z$101,_xlfn.XMATCH(W$32,'movie-row'!$A$1:$Z$1),0)</f>
        <v>3</v>
      </c>
      <c r="X354" s="18" cm="1">
        <f t="array" ref="X354">VLOOKUP($A354,'movie-row'!$A$2:$Z$101,_xlfn.XMATCH(X$32,'movie-row'!$A$1:$Z$1),0)</f>
        <v>4.5</v>
      </c>
      <c r="Y354" s="18" cm="1">
        <f t="array" ref="Y354">VLOOKUP($A354,'movie-row'!$A$2:$Z$101,_xlfn.XMATCH(Y$32,'movie-row'!$A$1:$Z$1),0)</f>
        <v>5</v>
      </c>
      <c r="Z354" s="18" cm="1">
        <f t="array" ref="Z354">VLOOKUP($A354,'movie-row'!$A$2:$Z$101,_xlfn.XMATCH(Z$32,'movie-row'!$A$1:$Z$1),0)</f>
        <v>4.5</v>
      </c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</row>
    <row r="355" spans="1:52">
      <c r="A355" s="1" t="str">
        <f t="shared" si="61"/>
        <v>752: V for Vendetta (2006)</v>
      </c>
      <c r="B355" s="18" cm="1">
        <f t="array" ref="B355">VLOOKUP($A355,'movie-row'!$A$2:$Z$101,_xlfn.XMATCH(B$33,'movie-row'!$A$1:$Z$1),0)</f>
        <v>4.5</v>
      </c>
      <c r="C355" s="18" cm="1">
        <f t="array" ref="C355">VLOOKUP($A355,'movie-row'!$A$2:$Z$101,_xlfn.XMATCH(C$33,'movie-row'!$A$1:$Z$1),0)</f>
        <v>0</v>
      </c>
      <c r="D355" s="18" cm="1">
        <f t="array" ref="D355">VLOOKUP($A355,'movie-row'!$A$2:$Z$101,_xlfn.XMATCH(D$33,'movie-row'!$A$1:$Z$1),0)</f>
        <v>3.5</v>
      </c>
      <c r="E355" s="18" cm="1">
        <f t="array" ref="E355">VLOOKUP($A355,'movie-row'!$A$2:$Z$101,_xlfn.XMATCH(E$33,'movie-row'!$A$1:$Z$1),0)</f>
        <v>0</v>
      </c>
      <c r="F355" s="27" cm="1">
        <f t="array" ref="F355">VLOOKUP($A355,'movie-row'!$A$2:$Z$101,_xlfn.XMATCH(F$33,'movie-row'!$A$1:$Z$1),0)</f>
        <v>3.5</v>
      </c>
      <c r="G355" s="18" cm="1">
        <f t="array" ref="G355">VLOOKUP($A355,'movie-row'!$A$2:$Z$101,_xlfn.XMATCH(G$33,'movie-row'!$A$1:$Z$1),0)</f>
        <v>3.5</v>
      </c>
      <c r="H355" s="18" cm="1">
        <f t="array" ref="H355">VLOOKUP($A355,'movie-row'!$A$2:$Z$101,_xlfn.XMATCH(H$33,'movie-row'!$A$1:$Z$1),0)</f>
        <v>3.5</v>
      </c>
      <c r="I355" s="18" cm="1">
        <f t="array" ref="I355">VLOOKUP($A355,'movie-row'!$A$2:$Z$101,_xlfn.XMATCH(I$33,'movie-row'!$A$1:$Z$1),0)</f>
        <v>4</v>
      </c>
      <c r="J355" s="18" cm="1">
        <f t="array" ref="J355">VLOOKUP($A355,'movie-row'!$A$2:$Z$101,_xlfn.XMATCH(J$33,'movie-row'!$A$1:$Z$1),0)</f>
        <v>4</v>
      </c>
      <c r="K355" s="18" cm="1">
        <f t="array" ref="K355">VLOOKUP($A355,'movie-row'!$A$2:$Z$101,_xlfn.XMATCH(K$33,'movie-row'!$A$1:$Z$1),0)</f>
        <v>3.5</v>
      </c>
      <c r="L355" s="18" cm="1">
        <f t="array" ref="L355">VLOOKUP($A355,'movie-row'!$A$2:$Z$101,_xlfn.XMATCH(L$33,'movie-row'!$A$1:$Z$1),0)</f>
        <v>3.5</v>
      </c>
      <c r="M355" s="18" cm="1">
        <f t="array" ref="M355">VLOOKUP($A355,'movie-row'!$A$2:$Z$101,_xlfn.XMATCH(M$33,'movie-row'!$A$1:$Z$1),0)</f>
        <v>3</v>
      </c>
      <c r="N355" s="18" cm="1">
        <f t="array" ref="N355">VLOOKUP($A355,'movie-row'!$A$2:$Z$101,_xlfn.XMATCH(N$33,'movie-row'!$A$1:$Z$1),0)</f>
        <v>3.5</v>
      </c>
      <c r="O355" s="27" cm="1">
        <f t="array" ref="O355">VLOOKUP($A355,'movie-row'!$A$2:$Z$101,_xlfn.XMATCH(O$33,'movie-row'!$A$1:$Z$1),0)</f>
        <v>3.5</v>
      </c>
      <c r="P355" s="18" cm="1">
        <f t="array" ref="P355">VLOOKUP($A355,'movie-row'!$A$2:$Z$101,_xlfn.XMATCH(P$33,'movie-row'!$A$1:$Z$1),0)</f>
        <v>2.5</v>
      </c>
      <c r="Q355" s="18" cm="1">
        <f t="array" ref="Q355">VLOOKUP($A355,'movie-row'!$A$2:$Z$101,_xlfn.XMATCH(Q$33,'movie-row'!$A$1:$Z$1),0)</f>
        <v>5</v>
      </c>
      <c r="R355" s="18" cm="1">
        <f t="array" ref="R355">VLOOKUP($A355,'movie-row'!$A$2:$Z$101,_xlfn.XMATCH(R$33,'movie-row'!$A$1:$Z$1),0)</f>
        <v>3.5</v>
      </c>
      <c r="S355" s="18" cm="1">
        <f t="array" ref="S355">VLOOKUP($A355,'movie-row'!$A$2:$Z$101,_xlfn.XMATCH(S$33,'movie-row'!$A$1:$Z$1),0)</f>
        <v>0</v>
      </c>
      <c r="T355" s="18" cm="1">
        <f t="array" ref="T355">VLOOKUP($A355,'movie-row'!$A$2:$Z$101,_xlfn.XMATCH(T$33,'movie-row'!$A$1:$Z$1),0)</f>
        <v>4.5</v>
      </c>
      <c r="U355" s="18" cm="1">
        <f t="array" ref="U355">VLOOKUP($A355,'movie-row'!$A$2:$Z$101,_xlfn.XMATCH(U$33,'movie-row'!$A$1:$Z$1),0)</f>
        <v>3</v>
      </c>
      <c r="V355" s="18" cm="1">
        <f t="array" ref="V355">VLOOKUP($A355,'movie-row'!$A$2:$Z$101,_xlfn.XMATCH(V$33,'movie-row'!$A$1:$Z$1),0)</f>
        <v>3.5</v>
      </c>
      <c r="W355" s="18" cm="1">
        <f t="array" ref="W355">VLOOKUP($A355,'movie-row'!$A$2:$Z$101,_xlfn.XMATCH(W$33,'movie-row'!$A$1:$Z$1),0)</f>
        <v>4</v>
      </c>
      <c r="X355" s="18" cm="1">
        <f t="array" ref="X355">VLOOKUP($A355,'movie-row'!$A$2:$Z$101,_xlfn.XMATCH(X$33,'movie-row'!$A$1:$Z$1),0)</f>
        <v>0</v>
      </c>
      <c r="Y355" s="18" cm="1">
        <f t="array" ref="Y355">VLOOKUP($A355,'movie-row'!$A$2:$Z$101,_xlfn.XMATCH(Y$33,'movie-row'!$A$1:$Z$1),0)</f>
        <v>0</v>
      </c>
      <c r="Z355" s="18" cm="1">
        <f t="array" ref="Z355">VLOOKUP($A355,'movie-row'!$A$2:$Z$101,_xlfn.XMATCH(Z$33,'movie-row'!$A$1:$Z$1),0)</f>
        <v>4</v>
      </c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</row>
    <row r="356" spans="1:52">
      <c r="A356" s="21" t="s">
        <v>62</v>
      </c>
      <c r="B356" s="18" cm="1">
        <f t="array" ref="B356">VLOOKUP($A356,'movie-row'!$A$2:$Z$101,_xlfn.XMATCH(B$29,'movie-row'!$A$1:$Z$1),0)</f>
        <v>0</v>
      </c>
      <c r="C356" s="18" cm="1">
        <f t="array" ref="C356">VLOOKUP($A356,'movie-row'!$A$2:$Z$101,_xlfn.XMATCH(C$29,'movie-row'!$A$1:$Z$1),0)</f>
        <v>0</v>
      </c>
      <c r="D356" s="18" cm="1">
        <f t="array" ref="D356">VLOOKUP($A356,'movie-row'!$A$2:$Z$101,_xlfn.XMATCH(D$29,'movie-row'!$A$1:$Z$1),0)</f>
        <v>0</v>
      </c>
      <c r="E356" s="18" cm="1">
        <f t="array" ref="E356">VLOOKUP($A356,'movie-row'!$A$2:$Z$101,_xlfn.XMATCH(E$29,'movie-row'!$A$1:$Z$1),0)</f>
        <v>0</v>
      </c>
      <c r="F356" s="27" cm="1">
        <f t="array" ref="F356">VLOOKUP($A356,'movie-row'!$A$2:$Z$101,_xlfn.XMATCH(F$29,'movie-row'!$A$1:$Z$1),0)</f>
        <v>0</v>
      </c>
      <c r="G356" s="18" cm="1">
        <f t="array" ref="G356">VLOOKUP($A356,'movie-row'!$A$2:$Z$101,_xlfn.XMATCH(G$29,'movie-row'!$A$1:$Z$1),0)</f>
        <v>0</v>
      </c>
      <c r="H356" s="18" cm="1">
        <f t="array" ref="H356">VLOOKUP($A356,'movie-row'!$A$2:$Z$101,_xlfn.XMATCH(H$29,'movie-row'!$A$1:$Z$1),0)</f>
        <v>0</v>
      </c>
      <c r="I356" s="18" cm="1">
        <f t="array" ref="I356">VLOOKUP($A356,'movie-row'!$A$2:$Z$101,_xlfn.XMATCH(I$29,'movie-row'!$A$1:$Z$1),0)</f>
        <v>0</v>
      </c>
      <c r="J356" s="18" cm="1">
        <f t="array" ref="J356">VLOOKUP($A356,'movie-row'!$A$2:$Z$101,_xlfn.XMATCH(J$29,'movie-row'!$A$1:$Z$1),0)</f>
        <v>0</v>
      </c>
      <c r="K356" s="18" cm="1">
        <f t="array" ref="K356">VLOOKUP($A356,'movie-row'!$A$2:$Z$101,_xlfn.XMATCH(K$29,'movie-row'!$A$1:$Z$1),0)</f>
        <v>0</v>
      </c>
      <c r="L356" s="18" cm="1">
        <f t="array" ref="L356">VLOOKUP($A356,'movie-row'!$A$2:$Z$101,_xlfn.XMATCH(L$29,'movie-row'!$A$1:$Z$1),0)</f>
        <v>5</v>
      </c>
      <c r="M356" s="18" cm="1">
        <f t="array" ref="M356">VLOOKUP($A356,'movie-row'!$A$2:$Z$101,_xlfn.XMATCH(M$29,'movie-row'!$A$1:$Z$1),0)</f>
        <v>0</v>
      </c>
      <c r="N356" s="18" cm="1">
        <f t="array" ref="N356">VLOOKUP($A356,'movie-row'!$A$2:$Z$101,_xlfn.XMATCH(N$29,'movie-row'!$A$1:$Z$1),0)</f>
        <v>0</v>
      </c>
      <c r="O356" s="27" cm="1">
        <f t="array" ref="O356">VLOOKUP($A356,'movie-row'!$A$2:$Z$101,_xlfn.XMATCH(O$29,'movie-row'!$A$1:$Z$1),0)</f>
        <v>0</v>
      </c>
      <c r="P356" s="18" cm="1">
        <f t="array" ref="P356">VLOOKUP($A356,'movie-row'!$A$2:$Z$101,_xlfn.XMATCH(P$29,'movie-row'!$A$1:$Z$1),0)</f>
        <v>3.5</v>
      </c>
      <c r="Q356" s="18" cm="1">
        <f t="array" ref="Q356">VLOOKUP($A356,'movie-row'!$A$2:$Z$101,_xlfn.XMATCH(Q$29,'movie-row'!$A$1:$Z$1),0)</f>
        <v>0</v>
      </c>
      <c r="R356" s="18" cm="1">
        <f t="array" ref="R356">VLOOKUP($A356,'movie-row'!$A$2:$Z$101,_xlfn.XMATCH(R$29,'movie-row'!$A$1:$Z$1),0)</f>
        <v>0</v>
      </c>
      <c r="S356" s="18" cm="1">
        <f t="array" ref="S356">VLOOKUP($A356,'movie-row'!$A$2:$Z$101,_xlfn.XMATCH(S$29,'movie-row'!$A$1:$Z$1),0)</f>
        <v>0</v>
      </c>
      <c r="T356" s="18" cm="1">
        <f t="array" ref="T356">VLOOKUP($A356,'movie-row'!$A$2:$Z$101,_xlfn.XMATCH(T$29,'movie-row'!$A$1:$Z$1),0)</f>
        <v>0</v>
      </c>
      <c r="U356" s="18" cm="1">
        <f t="array" ref="U356">VLOOKUP($A356,'movie-row'!$A$2:$Z$101,_xlfn.XMATCH(U$29,'movie-row'!$A$1:$Z$1),0)</f>
        <v>0</v>
      </c>
      <c r="V356" s="18" cm="1">
        <f t="array" ref="V356">VLOOKUP($A356,'movie-row'!$A$2:$Z$101,_xlfn.XMATCH(V$29,'movie-row'!$A$1:$Z$1),0)</f>
        <v>0</v>
      </c>
      <c r="W356" s="18" cm="1">
        <f t="array" ref="W356">VLOOKUP($A356,'movie-row'!$A$2:$Z$101,_xlfn.XMATCH(W$29,'movie-row'!$A$1:$Z$1),0)</f>
        <v>0</v>
      </c>
      <c r="X356" s="18" cm="1">
        <f t="array" ref="X356">VLOOKUP($A356,'movie-row'!$A$2:$Z$101,_xlfn.XMATCH(X$29,'movie-row'!$A$1:$Z$1),0)</f>
        <v>0</v>
      </c>
      <c r="Y356" s="18" cm="1">
        <f t="array" ref="Y356">VLOOKUP($A356,'movie-row'!$A$2:$Z$101,_xlfn.XMATCH(Y$29,'movie-row'!$A$1:$Z$1),0)</f>
        <v>0</v>
      </c>
      <c r="Z356" s="18" cm="1">
        <f t="array" ref="Z356">VLOOKUP($A356,'movie-row'!$A$2:$Z$101,_xlfn.XMATCH(Z$29,'movie-row'!$A$1:$Z$1),0)</f>
        <v>0</v>
      </c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</row>
    <row r="357" spans="1:52">
      <c r="A357" s="1" t="str">
        <f t="shared" ref="A357:A360" si="62">A356</f>
        <v>786: Almost Famous (2000)</v>
      </c>
      <c r="B357" s="18" cm="1">
        <f t="array" ref="B357">VLOOKUP($A357,'movie-row'!$A$2:$Z$101,_xlfn.XMATCH(B$30,'movie-row'!$A$1:$Z$1),0)</f>
        <v>0</v>
      </c>
      <c r="C357" s="18" cm="1">
        <f t="array" ref="C357">VLOOKUP($A357,'movie-row'!$A$2:$Z$101,_xlfn.XMATCH(C$30,'movie-row'!$A$1:$Z$1),0)</f>
        <v>0</v>
      </c>
      <c r="D357" s="18" cm="1">
        <f t="array" ref="D357">VLOOKUP($A357,'movie-row'!$A$2:$Z$101,_xlfn.XMATCH(D$30,'movie-row'!$A$1:$Z$1),0)</f>
        <v>0</v>
      </c>
      <c r="E357" s="18" cm="1">
        <f t="array" ref="E357">VLOOKUP($A357,'movie-row'!$A$2:$Z$101,_xlfn.XMATCH(E$30,'movie-row'!$A$1:$Z$1),0)</f>
        <v>0</v>
      </c>
      <c r="F357" s="27" cm="1">
        <f t="array" ref="F357">VLOOKUP($A357,'movie-row'!$A$2:$Z$101,_xlfn.XMATCH(F$30,'movie-row'!$A$1:$Z$1),0)</f>
        <v>0</v>
      </c>
      <c r="G357" s="18" cm="1">
        <f t="array" ref="G357">VLOOKUP($A357,'movie-row'!$A$2:$Z$101,_xlfn.XMATCH(G$30,'movie-row'!$A$1:$Z$1),0)</f>
        <v>0</v>
      </c>
      <c r="H357" s="18" cm="1">
        <f t="array" ref="H357">VLOOKUP($A357,'movie-row'!$A$2:$Z$101,_xlfn.XMATCH(H$30,'movie-row'!$A$1:$Z$1),0)</f>
        <v>0</v>
      </c>
      <c r="I357" s="18" cm="1">
        <f t="array" ref="I357">VLOOKUP($A357,'movie-row'!$A$2:$Z$101,_xlfn.XMATCH(I$30,'movie-row'!$A$1:$Z$1),0)</f>
        <v>0</v>
      </c>
      <c r="J357" s="18" cm="1">
        <f t="array" ref="J357">VLOOKUP($A357,'movie-row'!$A$2:$Z$101,_xlfn.XMATCH(J$30,'movie-row'!$A$1:$Z$1),0)</f>
        <v>0</v>
      </c>
      <c r="K357" s="18" cm="1">
        <f t="array" ref="K357">VLOOKUP($A357,'movie-row'!$A$2:$Z$101,_xlfn.XMATCH(K$30,'movie-row'!$A$1:$Z$1),0)</f>
        <v>0</v>
      </c>
      <c r="L357" s="18" cm="1">
        <f t="array" ref="L357">VLOOKUP($A357,'movie-row'!$A$2:$Z$101,_xlfn.XMATCH(L$30,'movie-row'!$A$1:$Z$1),0)</f>
        <v>0</v>
      </c>
      <c r="M357" s="18" cm="1">
        <f t="array" ref="M357">VLOOKUP($A357,'movie-row'!$A$2:$Z$101,_xlfn.XMATCH(M$30,'movie-row'!$A$1:$Z$1),0)</f>
        <v>0</v>
      </c>
      <c r="N357" s="18" cm="1">
        <f t="array" ref="N357">VLOOKUP($A357,'movie-row'!$A$2:$Z$101,_xlfn.XMATCH(N$30,'movie-row'!$A$1:$Z$1),0)</f>
        <v>0</v>
      </c>
      <c r="O357" s="27" cm="1">
        <f t="array" ref="O357">VLOOKUP($A357,'movie-row'!$A$2:$Z$101,_xlfn.XMATCH(O$30,'movie-row'!$A$1:$Z$1),0)</f>
        <v>3.5</v>
      </c>
      <c r="P357" s="18" cm="1">
        <f t="array" ref="P357">VLOOKUP($A357,'movie-row'!$A$2:$Z$101,_xlfn.XMATCH(P$30,'movie-row'!$A$1:$Z$1),0)</f>
        <v>0</v>
      </c>
      <c r="Q357" s="18" cm="1">
        <f t="array" ref="Q357">VLOOKUP($A357,'movie-row'!$A$2:$Z$101,_xlfn.XMATCH(Q$30,'movie-row'!$A$1:$Z$1),0)</f>
        <v>3.5</v>
      </c>
      <c r="R357" s="18" cm="1">
        <f t="array" ref="R357">VLOOKUP($A357,'movie-row'!$A$2:$Z$101,_xlfn.XMATCH(R$30,'movie-row'!$A$1:$Z$1),0)</f>
        <v>0</v>
      </c>
      <c r="S357" s="18" cm="1">
        <f t="array" ref="S357">VLOOKUP($A357,'movie-row'!$A$2:$Z$101,_xlfn.XMATCH(S$30,'movie-row'!$A$1:$Z$1),0)</f>
        <v>0</v>
      </c>
      <c r="T357" s="18" cm="1">
        <f t="array" ref="T357">VLOOKUP($A357,'movie-row'!$A$2:$Z$101,_xlfn.XMATCH(T$30,'movie-row'!$A$1:$Z$1),0)</f>
        <v>0</v>
      </c>
      <c r="U357" s="18" cm="1">
        <f t="array" ref="U357">VLOOKUP($A357,'movie-row'!$A$2:$Z$101,_xlfn.XMATCH(U$30,'movie-row'!$A$1:$Z$1),0)</f>
        <v>0</v>
      </c>
      <c r="V357" s="18" cm="1">
        <f t="array" ref="V357">VLOOKUP($A357,'movie-row'!$A$2:$Z$101,_xlfn.XMATCH(V$30,'movie-row'!$A$1:$Z$1),0)</f>
        <v>0</v>
      </c>
      <c r="W357" s="18" cm="1">
        <f t="array" ref="W357">VLOOKUP($A357,'movie-row'!$A$2:$Z$101,_xlfn.XMATCH(W$30,'movie-row'!$A$1:$Z$1),0)</f>
        <v>1.5</v>
      </c>
      <c r="X357" s="18" cm="1">
        <f t="array" ref="X357">VLOOKUP($A357,'movie-row'!$A$2:$Z$101,_xlfn.XMATCH(X$30,'movie-row'!$A$1:$Z$1),0)</f>
        <v>0</v>
      </c>
      <c r="Y357" s="18" cm="1">
        <f t="array" ref="Y357">VLOOKUP($A357,'movie-row'!$A$2:$Z$101,_xlfn.XMATCH(Y$30,'movie-row'!$A$1:$Z$1),0)</f>
        <v>0</v>
      </c>
      <c r="Z357" s="18" cm="1">
        <f t="array" ref="Z357">VLOOKUP($A357,'movie-row'!$A$2:$Z$101,_xlfn.XMATCH(Z$30,'movie-row'!$A$1:$Z$1),0)</f>
        <v>3.5</v>
      </c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</row>
    <row r="358" spans="1:52">
      <c r="A358" s="1" t="str">
        <f t="shared" si="62"/>
        <v>786: Almost Famous (2000)</v>
      </c>
      <c r="B358" s="18" cm="1">
        <f t="array" ref="B358">VLOOKUP($A358,'movie-row'!$A$2:$Z$101,_xlfn.XMATCH(B$31,'movie-row'!$A$1:$Z$1),0)</f>
        <v>0</v>
      </c>
      <c r="C358" s="18" cm="1">
        <f t="array" ref="C358">VLOOKUP($A358,'movie-row'!$A$2:$Z$101,_xlfn.XMATCH(C$31,'movie-row'!$A$1:$Z$1),0)</f>
        <v>0</v>
      </c>
      <c r="D358" s="18" cm="1">
        <f t="array" ref="D358">VLOOKUP($A358,'movie-row'!$A$2:$Z$101,_xlfn.XMATCH(D$31,'movie-row'!$A$1:$Z$1),0)</f>
        <v>0</v>
      </c>
      <c r="E358" s="18" cm="1">
        <f t="array" ref="E358">VLOOKUP($A358,'movie-row'!$A$2:$Z$101,_xlfn.XMATCH(E$31,'movie-row'!$A$1:$Z$1),0)</f>
        <v>0</v>
      </c>
      <c r="F358" s="27" cm="1">
        <f t="array" ref="F358">VLOOKUP($A358,'movie-row'!$A$2:$Z$101,_xlfn.XMATCH(F$31,'movie-row'!$A$1:$Z$1),0)</f>
        <v>3</v>
      </c>
      <c r="G358" s="18" cm="1">
        <f t="array" ref="G358">VLOOKUP($A358,'movie-row'!$A$2:$Z$101,_xlfn.XMATCH(G$31,'movie-row'!$A$1:$Z$1),0)</f>
        <v>0</v>
      </c>
      <c r="H358" s="18" cm="1">
        <f t="array" ref="H358">VLOOKUP($A358,'movie-row'!$A$2:$Z$101,_xlfn.XMATCH(H$31,'movie-row'!$A$1:$Z$1),0)</f>
        <v>0</v>
      </c>
      <c r="I358" s="18" cm="1">
        <f t="array" ref="I358">VLOOKUP($A358,'movie-row'!$A$2:$Z$101,_xlfn.XMATCH(I$31,'movie-row'!$A$1:$Z$1),0)</f>
        <v>0</v>
      </c>
      <c r="J358" s="18" cm="1">
        <f t="array" ref="J358">VLOOKUP($A358,'movie-row'!$A$2:$Z$101,_xlfn.XMATCH(J$31,'movie-row'!$A$1:$Z$1),0)</f>
        <v>0</v>
      </c>
      <c r="K358" s="18" cm="1">
        <f t="array" ref="K358">VLOOKUP($A358,'movie-row'!$A$2:$Z$101,_xlfn.XMATCH(K$31,'movie-row'!$A$1:$Z$1),0)</f>
        <v>0</v>
      </c>
      <c r="L358" s="18" cm="1">
        <f t="array" ref="L358">VLOOKUP($A358,'movie-row'!$A$2:$Z$101,_xlfn.XMATCH(L$31,'movie-row'!$A$1:$Z$1),0)</f>
        <v>0</v>
      </c>
      <c r="M358" s="18" cm="1">
        <f t="array" ref="M358">VLOOKUP($A358,'movie-row'!$A$2:$Z$101,_xlfn.XMATCH(M$31,'movie-row'!$A$1:$Z$1),0)</f>
        <v>0</v>
      </c>
      <c r="N358" s="18" cm="1">
        <f t="array" ref="N358">VLOOKUP($A358,'movie-row'!$A$2:$Z$101,_xlfn.XMATCH(N$31,'movie-row'!$A$1:$Z$1),0)</f>
        <v>0</v>
      </c>
      <c r="O358" s="27" cm="1">
        <f t="array" ref="O358">VLOOKUP($A358,'movie-row'!$A$2:$Z$101,_xlfn.XMATCH(O$31,'movie-row'!$A$1:$Z$1),0)</f>
        <v>0</v>
      </c>
      <c r="P358" s="18" cm="1">
        <f t="array" ref="P358">VLOOKUP($A358,'movie-row'!$A$2:$Z$101,_xlfn.XMATCH(P$31,'movie-row'!$A$1:$Z$1),0)</f>
        <v>0</v>
      </c>
      <c r="Q358" s="18" cm="1">
        <f t="array" ref="Q358">VLOOKUP($A358,'movie-row'!$A$2:$Z$101,_xlfn.XMATCH(Q$31,'movie-row'!$A$1:$Z$1),0)</f>
        <v>4</v>
      </c>
      <c r="R358" s="18" cm="1">
        <f t="array" ref="R358">VLOOKUP($A358,'movie-row'!$A$2:$Z$101,_xlfn.XMATCH(R$31,'movie-row'!$A$1:$Z$1),0)</f>
        <v>0</v>
      </c>
      <c r="S358" s="18" cm="1">
        <f t="array" ref="S358">VLOOKUP($A358,'movie-row'!$A$2:$Z$101,_xlfn.XMATCH(S$31,'movie-row'!$A$1:$Z$1),0)</f>
        <v>3.5</v>
      </c>
      <c r="T358" s="18" cm="1">
        <f t="array" ref="T358">VLOOKUP($A358,'movie-row'!$A$2:$Z$101,_xlfn.XMATCH(T$31,'movie-row'!$A$1:$Z$1),0)</f>
        <v>0</v>
      </c>
      <c r="U358" s="18" cm="1">
        <f t="array" ref="U358">VLOOKUP($A358,'movie-row'!$A$2:$Z$101,_xlfn.XMATCH(U$31,'movie-row'!$A$1:$Z$1),0)</f>
        <v>0</v>
      </c>
      <c r="V358" s="18" cm="1">
        <f t="array" ref="V358">VLOOKUP($A358,'movie-row'!$A$2:$Z$101,_xlfn.XMATCH(V$31,'movie-row'!$A$1:$Z$1),0)</f>
        <v>0</v>
      </c>
      <c r="W358" s="18" cm="1">
        <f t="array" ref="W358">VLOOKUP($A358,'movie-row'!$A$2:$Z$101,_xlfn.XMATCH(W$31,'movie-row'!$A$1:$Z$1),0)</f>
        <v>0</v>
      </c>
      <c r="X358" s="18" cm="1">
        <f t="array" ref="X358">VLOOKUP($A358,'movie-row'!$A$2:$Z$101,_xlfn.XMATCH(X$31,'movie-row'!$A$1:$Z$1),0)</f>
        <v>0</v>
      </c>
      <c r="Y358" s="18" cm="1">
        <f t="array" ref="Y358">VLOOKUP($A358,'movie-row'!$A$2:$Z$101,_xlfn.XMATCH(Y$31,'movie-row'!$A$1:$Z$1),0)</f>
        <v>3</v>
      </c>
      <c r="Z358" s="18" cm="1">
        <f t="array" ref="Z358">VLOOKUP($A358,'movie-row'!$A$2:$Z$101,_xlfn.XMATCH(Z$31,'movie-row'!$A$1:$Z$1),0)</f>
        <v>0</v>
      </c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</row>
    <row r="359" spans="1:52">
      <c r="A359" s="1" t="str">
        <f t="shared" si="62"/>
        <v>786: Almost Famous (2000)</v>
      </c>
      <c r="B359" s="18" cm="1">
        <f t="array" ref="B359">VLOOKUP($A359,'movie-row'!$A$2:$Z$101,_xlfn.XMATCH(B$32,'movie-row'!$A$1:$Z$1),0)</f>
        <v>0</v>
      </c>
      <c r="C359" s="18" cm="1">
        <f t="array" ref="C359">VLOOKUP($A359,'movie-row'!$A$2:$Z$101,_xlfn.XMATCH(C$32,'movie-row'!$A$1:$Z$1),0)</f>
        <v>0</v>
      </c>
      <c r="D359" s="18" cm="1">
        <f t="array" ref="D359">VLOOKUP($A359,'movie-row'!$A$2:$Z$101,_xlfn.XMATCH(D$32,'movie-row'!$A$1:$Z$1),0)</f>
        <v>0</v>
      </c>
      <c r="E359" s="18" cm="1">
        <f t="array" ref="E359">VLOOKUP($A359,'movie-row'!$A$2:$Z$101,_xlfn.XMATCH(E$32,'movie-row'!$A$1:$Z$1),0)</f>
        <v>0</v>
      </c>
      <c r="F359" s="27" cm="1">
        <f t="array" ref="F359">VLOOKUP($A359,'movie-row'!$A$2:$Z$101,_xlfn.XMATCH(F$32,'movie-row'!$A$1:$Z$1),0)</f>
        <v>0</v>
      </c>
      <c r="G359" s="18" cm="1">
        <f t="array" ref="G359">VLOOKUP($A359,'movie-row'!$A$2:$Z$101,_xlfn.XMATCH(G$32,'movie-row'!$A$1:$Z$1),0)</f>
        <v>0</v>
      </c>
      <c r="H359" s="18" cm="1">
        <f t="array" ref="H359">VLOOKUP($A359,'movie-row'!$A$2:$Z$101,_xlfn.XMATCH(H$32,'movie-row'!$A$1:$Z$1),0)</f>
        <v>0</v>
      </c>
      <c r="I359" s="18" cm="1">
        <f t="array" ref="I359">VLOOKUP($A359,'movie-row'!$A$2:$Z$101,_xlfn.XMATCH(I$32,'movie-row'!$A$1:$Z$1),0)</f>
        <v>0</v>
      </c>
      <c r="J359" s="18" cm="1">
        <f t="array" ref="J359">VLOOKUP($A359,'movie-row'!$A$2:$Z$101,_xlfn.XMATCH(J$32,'movie-row'!$A$1:$Z$1),0)</f>
        <v>0</v>
      </c>
      <c r="K359" s="18" cm="1">
        <f t="array" ref="K359">VLOOKUP($A359,'movie-row'!$A$2:$Z$101,_xlfn.XMATCH(K$32,'movie-row'!$A$1:$Z$1),0)</f>
        <v>1.5</v>
      </c>
      <c r="L359" s="18" cm="1">
        <f t="array" ref="L359">VLOOKUP($A359,'movie-row'!$A$2:$Z$101,_xlfn.XMATCH(L$32,'movie-row'!$A$1:$Z$1),0)</f>
        <v>0</v>
      </c>
      <c r="M359" s="18" cm="1">
        <f t="array" ref="M359">VLOOKUP($A359,'movie-row'!$A$2:$Z$101,_xlfn.XMATCH(M$32,'movie-row'!$A$1:$Z$1),0)</f>
        <v>0</v>
      </c>
      <c r="N359" s="18" cm="1">
        <f t="array" ref="N359">VLOOKUP($A359,'movie-row'!$A$2:$Z$101,_xlfn.XMATCH(N$32,'movie-row'!$A$1:$Z$1),0)</f>
        <v>0</v>
      </c>
      <c r="O359" s="27" cm="1">
        <f t="array" ref="O359">VLOOKUP($A359,'movie-row'!$A$2:$Z$101,_xlfn.XMATCH(O$32,'movie-row'!$A$1:$Z$1),0)</f>
        <v>0</v>
      </c>
      <c r="P359" s="18" cm="1">
        <f t="array" ref="P359">VLOOKUP($A359,'movie-row'!$A$2:$Z$101,_xlfn.XMATCH(P$32,'movie-row'!$A$1:$Z$1),0)</f>
        <v>3</v>
      </c>
      <c r="Q359" s="18" cm="1">
        <f t="array" ref="Q359">VLOOKUP($A359,'movie-row'!$A$2:$Z$101,_xlfn.XMATCH(Q$32,'movie-row'!$A$1:$Z$1),0)</f>
        <v>0</v>
      </c>
      <c r="R359" s="18" cm="1">
        <f t="array" ref="R359">VLOOKUP($A359,'movie-row'!$A$2:$Z$101,_xlfn.XMATCH(R$32,'movie-row'!$A$1:$Z$1),0)</f>
        <v>0</v>
      </c>
      <c r="S359" s="18" cm="1">
        <f t="array" ref="S359">VLOOKUP($A359,'movie-row'!$A$2:$Z$101,_xlfn.XMATCH(S$32,'movie-row'!$A$1:$Z$1),0)</f>
        <v>0</v>
      </c>
      <c r="T359" s="18" cm="1">
        <f t="array" ref="T359">VLOOKUP($A359,'movie-row'!$A$2:$Z$101,_xlfn.XMATCH(T$32,'movie-row'!$A$1:$Z$1),0)</f>
        <v>0</v>
      </c>
      <c r="U359" s="18" cm="1">
        <f t="array" ref="U359">VLOOKUP($A359,'movie-row'!$A$2:$Z$101,_xlfn.XMATCH(U$32,'movie-row'!$A$1:$Z$1),0)</f>
        <v>3.5</v>
      </c>
      <c r="V359" s="18" cm="1">
        <f t="array" ref="V359">VLOOKUP($A359,'movie-row'!$A$2:$Z$101,_xlfn.XMATCH(V$32,'movie-row'!$A$1:$Z$1),0)</f>
        <v>0</v>
      </c>
      <c r="W359" s="18" cm="1">
        <f t="array" ref="W359">VLOOKUP($A359,'movie-row'!$A$2:$Z$101,_xlfn.XMATCH(W$32,'movie-row'!$A$1:$Z$1),0)</f>
        <v>0</v>
      </c>
      <c r="X359" s="18" cm="1">
        <f t="array" ref="X359">VLOOKUP($A359,'movie-row'!$A$2:$Z$101,_xlfn.XMATCH(X$32,'movie-row'!$A$1:$Z$1),0)</f>
        <v>0</v>
      </c>
      <c r="Y359" s="18" cm="1">
        <f t="array" ref="Y359">VLOOKUP($A359,'movie-row'!$A$2:$Z$101,_xlfn.XMATCH(Y$32,'movie-row'!$A$1:$Z$1),0)</f>
        <v>0</v>
      </c>
      <c r="Z359" s="18" cm="1">
        <f t="array" ref="Z359">VLOOKUP($A359,'movie-row'!$A$2:$Z$101,_xlfn.XMATCH(Z$32,'movie-row'!$A$1:$Z$1),0)</f>
        <v>0</v>
      </c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</row>
    <row r="360" spans="1:52">
      <c r="A360" s="1" t="str">
        <f t="shared" si="62"/>
        <v>786: Almost Famous (2000)</v>
      </c>
      <c r="B360" s="18" cm="1">
        <f t="array" ref="B360">VLOOKUP($A360,'movie-row'!$A$2:$Z$101,_xlfn.XMATCH(B$33,'movie-row'!$A$1:$Z$1),0)</f>
        <v>0</v>
      </c>
      <c r="C360" s="18" cm="1">
        <f t="array" ref="C360">VLOOKUP($A360,'movie-row'!$A$2:$Z$101,_xlfn.XMATCH(C$33,'movie-row'!$A$1:$Z$1),0)</f>
        <v>0</v>
      </c>
      <c r="D360" s="18" cm="1">
        <f t="array" ref="D360">VLOOKUP($A360,'movie-row'!$A$2:$Z$101,_xlfn.XMATCH(D$33,'movie-row'!$A$1:$Z$1),0)</f>
        <v>4</v>
      </c>
      <c r="E360" s="18" cm="1">
        <f t="array" ref="E360">VLOOKUP($A360,'movie-row'!$A$2:$Z$101,_xlfn.XMATCH(E$33,'movie-row'!$A$1:$Z$1),0)</f>
        <v>0</v>
      </c>
      <c r="F360" s="27" cm="1">
        <f t="array" ref="F360">VLOOKUP($A360,'movie-row'!$A$2:$Z$101,_xlfn.XMATCH(F$33,'movie-row'!$A$1:$Z$1),0)</f>
        <v>0</v>
      </c>
      <c r="G360" s="18" cm="1">
        <f t="array" ref="G360">VLOOKUP($A360,'movie-row'!$A$2:$Z$101,_xlfn.XMATCH(G$33,'movie-row'!$A$1:$Z$1),0)</f>
        <v>4</v>
      </c>
      <c r="H360" s="18" cm="1">
        <f t="array" ref="H360">VLOOKUP($A360,'movie-row'!$A$2:$Z$101,_xlfn.XMATCH(H$33,'movie-row'!$A$1:$Z$1),0)</f>
        <v>0</v>
      </c>
      <c r="I360" s="18" cm="1">
        <f t="array" ref="I360">VLOOKUP($A360,'movie-row'!$A$2:$Z$101,_xlfn.XMATCH(I$33,'movie-row'!$A$1:$Z$1),0)</f>
        <v>0</v>
      </c>
      <c r="J360" s="18" cm="1">
        <f t="array" ref="J360">VLOOKUP($A360,'movie-row'!$A$2:$Z$101,_xlfn.XMATCH(J$33,'movie-row'!$A$1:$Z$1),0)</f>
        <v>3.5</v>
      </c>
      <c r="K360" s="18" cm="1">
        <f t="array" ref="K360">VLOOKUP($A360,'movie-row'!$A$2:$Z$101,_xlfn.XMATCH(K$33,'movie-row'!$A$1:$Z$1),0)</f>
        <v>4</v>
      </c>
      <c r="L360" s="18" cm="1">
        <f t="array" ref="L360">VLOOKUP($A360,'movie-row'!$A$2:$Z$101,_xlfn.XMATCH(L$33,'movie-row'!$A$1:$Z$1),0)</f>
        <v>4</v>
      </c>
      <c r="M360" s="18" cm="1">
        <f t="array" ref="M360">VLOOKUP($A360,'movie-row'!$A$2:$Z$101,_xlfn.XMATCH(M$33,'movie-row'!$A$1:$Z$1),0)</f>
        <v>0</v>
      </c>
      <c r="N360" s="18" cm="1">
        <f t="array" ref="N360">VLOOKUP($A360,'movie-row'!$A$2:$Z$101,_xlfn.XMATCH(N$33,'movie-row'!$A$1:$Z$1),0)</f>
        <v>0</v>
      </c>
      <c r="O360" s="27" cm="1">
        <f t="array" ref="O360">VLOOKUP($A360,'movie-row'!$A$2:$Z$101,_xlfn.XMATCH(O$33,'movie-row'!$A$1:$Z$1),0)</f>
        <v>4</v>
      </c>
      <c r="P360" s="18" cm="1">
        <f t="array" ref="P360">VLOOKUP($A360,'movie-row'!$A$2:$Z$101,_xlfn.XMATCH(P$33,'movie-row'!$A$1:$Z$1),0)</f>
        <v>0</v>
      </c>
      <c r="Q360" s="18" cm="1">
        <f t="array" ref="Q360">VLOOKUP($A360,'movie-row'!$A$2:$Z$101,_xlfn.XMATCH(Q$33,'movie-row'!$A$1:$Z$1),0)</f>
        <v>0</v>
      </c>
      <c r="R360" s="18" cm="1">
        <f t="array" ref="R360">VLOOKUP($A360,'movie-row'!$A$2:$Z$101,_xlfn.XMATCH(R$33,'movie-row'!$A$1:$Z$1),0)</f>
        <v>0</v>
      </c>
      <c r="S360" s="18" cm="1">
        <f t="array" ref="S360">VLOOKUP($A360,'movie-row'!$A$2:$Z$101,_xlfn.XMATCH(S$33,'movie-row'!$A$1:$Z$1),0)</f>
        <v>0</v>
      </c>
      <c r="T360" s="18" cm="1">
        <f t="array" ref="T360">VLOOKUP($A360,'movie-row'!$A$2:$Z$101,_xlfn.XMATCH(T$33,'movie-row'!$A$1:$Z$1),0)</f>
        <v>3</v>
      </c>
      <c r="U360" s="18" cm="1">
        <f t="array" ref="U360">VLOOKUP($A360,'movie-row'!$A$2:$Z$101,_xlfn.XMATCH(U$33,'movie-row'!$A$1:$Z$1),0)</f>
        <v>0</v>
      </c>
      <c r="V360" s="18" cm="1">
        <f t="array" ref="V360">VLOOKUP($A360,'movie-row'!$A$2:$Z$101,_xlfn.XMATCH(V$33,'movie-row'!$A$1:$Z$1),0)</f>
        <v>0</v>
      </c>
      <c r="W360" s="18" cm="1">
        <f t="array" ref="W360">VLOOKUP($A360,'movie-row'!$A$2:$Z$101,_xlfn.XMATCH(W$33,'movie-row'!$A$1:$Z$1),0)</f>
        <v>3.5</v>
      </c>
      <c r="X360" s="18" cm="1">
        <f t="array" ref="X360">VLOOKUP($A360,'movie-row'!$A$2:$Z$101,_xlfn.XMATCH(X$33,'movie-row'!$A$1:$Z$1),0)</f>
        <v>0</v>
      </c>
      <c r="Y360" s="18" cm="1">
        <f t="array" ref="Y360">VLOOKUP($A360,'movie-row'!$A$2:$Z$101,_xlfn.XMATCH(Y$33,'movie-row'!$A$1:$Z$1),0)</f>
        <v>0</v>
      </c>
      <c r="Z360" s="18" cm="1">
        <f t="array" ref="Z360">VLOOKUP($A360,'movie-row'!$A$2:$Z$101,_xlfn.XMATCH(Z$33,'movie-row'!$A$1:$Z$1),0)</f>
        <v>0</v>
      </c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</row>
    <row r="361" spans="1:52">
      <c r="A361" s="21" t="s">
        <v>63</v>
      </c>
      <c r="B361" s="18" cm="1">
        <f t="array" ref="B361">VLOOKUP($A361,'movie-row'!$A$2:$Z$101,_xlfn.XMATCH(B$29,'movie-row'!$A$1:$Z$1),0)</f>
        <v>3.5</v>
      </c>
      <c r="C361" s="18" cm="1">
        <f t="array" ref="C361">VLOOKUP($A361,'movie-row'!$A$2:$Z$101,_xlfn.XMATCH(C$29,'movie-row'!$A$1:$Z$1),0)</f>
        <v>0</v>
      </c>
      <c r="D361" s="18" cm="1">
        <f t="array" ref="D361">VLOOKUP($A361,'movie-row'!$A$2:$Z$101,_xlfn.XMATCH(D$29,'movie-row'!$A$1:$Z$1),0)</f>
        <v>1.5</v>
      </c>
      <c r="E361" s="18" cm="1">
        <f t="array" ref="E361">VLOOKUP($A361,'movie-row'!$A$2:$Z$101,_xlfn.XMATCH(E$29,'movie-row'!$A$1:$Z$1),0)</f>
        <v>0</v>
      </c>
      <c r="F361" s="27" cm="1">
        <f t="array" ref="F361">VLOOKUP($A361,'movie-row'!$A$2:$Z$101,_xlfn.XMATCH(F$29,'movie-row'!$A$1:$Z$1),0)</f>
        <v>2.5</v>
      </c>
      <c r="G361" s="18" cm="1">
        <f t="array" ref="G361">VLOOKUP($A361,'movie-row'!$A$2:$Z$101,_xlfn.XMATCH(G$29,'movie-row'!$A$1:$Z$1),0)</f>
        <v>0</v>
      </c>
      <c r="H361" s="18" cm="1">
        <f t="array" ref="H361">VLOOKUP($A361,'movie-row'!$A$2:$Z$101,_xlfn.XMATCH(H$29,'movie-row'!$A$1:$Z$1),0)</f>
        <v>0</v>
      </c>
      <c r="I361" s="18" cm="1">
        <f t="array" ref="I361">VLOOKUP($A361,'movie-row'!$A$2:$Z$101,_xlfn.XMATCH(I$29,'movie-row'!$A$1:$Z$1),0)</f>
        <v>0</v>
      </c>
      <c r="J361" s="18" cm="1">
        <f t="array" ref="J361">VLOOKUP($A361,'movie-row'!$A$2:$Z$101,_xlfn.XMATCH(J$29,'movie-row'!$A$1:$Z$1),0)</f>
        <v>3.5</v>
      </c>
      <c r="K361" s="18" cm="1">
        <f t="array" ref="K361">VLOOKUP($A361,'movie-row'!$A$2:$Z$101,_xlfn.XMATCH(K$29,'movie-row'!$A$1:$Z$1),0)</f>
        <v>0</v>
      </c>
      <c r="L361" s="18" cm="1">
        <f t="array" ref="L361">VLOOKUP($A361,'movie-row'!$A$2:$Z$101,_xlfn.XMATCH(L$29,'movie-row'!$A$1:$Z$1),0)</f>
        <v>2</v>
      </c>
      <c r="M361" s="18" cm="1">
        <f t="array" ref="M361">VLOOKUP($A361,'movie-row'!$A$2:$Z$101,_xlfn.XMATCH(M$29,'movie-row'!$A$1:$Z$1),0)</f>
        <v>0</v>
      </c>
      <c r="N361" s="18" cm="1">
        <f t="array" ref="N361">VLOOKUP($A361,'movie-row'!$A$2:$Z$101,_xlfn.XMATCH(N$29,'movie-row'!$A$1:$Z$1),0)</f>
        <v>4</v>
      </c>
      <c r="O361" s="27" cm="1">
        <f t="array" ref="O361">VLOOKUP($A361,'movie-row'!$A$2:$Z$101,_xlfn.XMATCH(O$29,'movie-row'!$A$1:$Z$1),0)</f>
        <v>0</v>
      </c>
      <c r="P361" s="18" cm="1">
        <f t="array" ref="P361">VLOOKUP($A361,'movie-row'!$A$2:$Z$101,_xlfn.XMATCH(P$29,'movie-row'!$A$1:$Z$1),0)</f>
        <v>5</v>
      </c>
      <c r="Q361" s="18" cm="1">
        <f t="array" ref="Q361">VLOOKUP($A361,'movie-row'!$A$2:$Z$101,_xlfn.XMATCH(Q$29,'movie-row'!$A$1:$Z$1),0)</f>
        <v>0</v>
      </c>
      <c r="R361" s="18" cm="1">
        <f t="array" ref="R361">VLOOKUP($A361,'movie-row'!$A$2:$Z$101,_xlfn.XMATCH(R$29,'movie-row'!$A$1:$Z$1),0)</f>
        <v>0</v>
      </c>
      <c r="S361" s="18" cm="1">
        <f t="array" ref="S361">VLOOKUP($A361,'movie-row'!$A$2:$Z$101,_xlfn.XMATCH(S$29,'movie-row'!$A$1:$Z$1),0)</f>
        <v>2.5</v>
      </c>
      <c r="T361" s="18" cm="1">
        <f t="array" ref="T361">VLOOKUP($A361,'movie-row'!$A$2:$Z$101,_xlfn.XMATCH(T$29,'movie-row'!$A$1:$Z$1),0)</f>
        <v>0</v>
      </c>
      <c r="U361" s="18" cm="1">
        <f t="array" ref="U361">VLOOKUP($A361,'movie-row'!$A$2:$Z$101,_xlfn.XMATCH(U$29,'movie-row'!$A$1:$Z$1),0)</f>
        <v>1.5</v>
      </c>
      <c r="V361" s="18" cm="1">
        <f t="array" ref="V361">VLOOKUP($A361,'movie-row'!$A$2:$Z$101,_xlfn.XMATCH(V$29,'movie-row'!$A$1:$Z$1),0)</f>
        <v>0</v>
      </c>
      <c r="W361" s="18" cm="1">
        <f t="array" ref="W361">VLOOKUP($A361,'movie-row'!$A$2:$Z$101,_xlfn.XMATCH(W$29,'movie-row'!$A$1:$Z$1),0)</f>
        <v>3.5</v>
      </c>
      <c r="X361" s="18" cm="1">
        <f t="array" ref="X361">VLOOKUP($A361,'movie-row'!$A$2:$Z$101,_xlfn.XMATCH(X$29,'movie-row'!$A$1:$Z$1),0)</f>
        <v>0</v>
      </c>
      <c r="Y361" s="18" cm="1">
        <f t="array" ref="Y361">VLOOKUP($A361,'movie-row'!$A$2:$Z$101,_xlfn.XMATCH(Y$29,'movie-row'!$A$1:$Z$1),0)</f>
        <v>0</v>
      </c>
      <c r="Z361" s="18" cm="1">
        <f t="array" ref="Z361">VLOOKUP($A361,'movie-row'!$A$2:$Z$101,_xlfn.XMATCH(Z$29,'movie-row'!$A$1:$Z$1),0)</f>
        <v>0</v>
      </c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</row>
    <row r="362" spans="1:52">
      <c r="A362" s="1" t="str">
        <f t="shared" ref="A362:A365" si="63">A361</f>
        <v>788: Mrs. Doubtfire (1993)</v>
      </c>
      <c r="B362" s="18" cm="1">
        <f t="array" ref="B362">VLOOKUP($A362,'movie-row'!$A$2:$Z$101,_xlfn.XMATCH(B$30,'movie-row'!$A$1:$Z$1),0)</f>
        <v>0</v>
      </c>
      <c r="C362" s="18" cm="1">
        <f t="array" ref="C362">VLOOKUP($A362,'movie-row'!$A$2:$Z$101,_xlfn.XMATCH(C$30,'movie-row'!$A$1:$Z$1),0)</f>
        <v>3.5</v>
      </c>
      <c r="D362" s="18" cm="1">
        <f t="array" ref="D362">VLOOKUP($A362,'movie-row'!$A$2:$Z$101,_xlfn.XMATCH(D$30,'movie-row'!$A$1:$Z$1),0)</f>
        <v>0</v>
      </c>
      <c r="E362" s="18" cm="1">
        <f t="array" ref="E362">VLOOKUP($A362,'movie-row'!$A$2:$Z$101,_xlfn.XMATCH(E$30,'movie-row'!$A$1:$Z$1),0)</f>
        <v>0</v>
      </c>
      <c r="F362" s="27" cm="1">
        <f t="array" ref="F362">VLOOKUP($A362,'movie-row'!$A$2:$Z$101,_xlfn.XMATCH(F$30,'movie-row'!$A$1:$Z$1),0)</f>
        <v>1.5</v>
      </c>
      <c r="G362" s="18" cm="1">
        <f t="array" ref="G362">VLOOKUP($A362,'movie-row'!$A$2:$Z$101,_xlfn.XMATCH(G$30,'movie-row'!$A$1:$Z$1),0)</f>
        <v>0</v>
      </c>
      <c r="H362" s="18" cm="1">
        <f t="array" ref="H362">VLOOKUP($A362,'movie-row'!$A$2:$Z$101,_xlfn.XMATCH(H$30,'movie-row'!$A$1:$Z$1),0)</f>
        <v>2.5</v>
      </c>
      <c r="I362" s="18" cm="1">
        <f t="array" ref="I362">VLOOKUP($A362,'movie-row'!$A$2:$Z$101,_xlfn.XMATCH(I$30,'movie-row'!$A$1:$Z$1),0)</f>
        <v>0</v>
      </c>
      <c r="J362" s="18" cm="1">
        <f t="array" ref="J362">VLOOKUP($A362,'movie-row'!$A$2:$Z$101,_xlfn.XMATCH(J$30,'movie-row'!$A$1:$Z$1),0)</f>
        <v>0</v>
      </c>
      <c r="K362" s="18" cm="1">
        <f t="array" ref="K362">VLOOKUP($A362,'movie-row'!$A$2:$Z$101,_xlfn.XMATCH(K$30,'movie-row'!$A$1:$Z$1),0)</f>
        <v>3.5</v>
      </c>
      <c r="L362" s="18" cm="1">
        <f t="array" ref="L362">VLOOKUP($A362,'movie-row'!$A$2:$Z$101,_xlfn.XMATCH(L$30,'movie-row'!$A$1:$Z$1),0)</f>
        <v>0</v>
      </c>
      <c r="M362" s="18" cm="1">
        <f t="array" ref="M362">VLOOKUP($A362,'movie-row'!$A$2:$Z$101,_xlfn.XMATCH(M$30,'movie-row'!$A$1:$Z$1),0)</f>
        <v>1.5</v>
      </c>
      <c r="N362" s="18" cm="1">
        <f t="array" ref="N362">VLOOKUP($A362,'movie-row'!$A$2:$Z$101,_xlfn.XMATCH(N$30,'movie-row'!$A$1:$Z$1),0)</f>
        <v>2.5</v>
      </c>
      <c r="O362" s="27" cm="1">
        <f t="array" ref="O362">VLOOKUP($A362,'movie-row'!$A$2:$Z$101,_xlfn.XMATCH(O$30,'movie-row'!$A$1:$Z$1),0)</f>
        <v>5</v>
      </c>
      <c r="P362" s="18" cm="1">
        <f t="array" ref="P362">VLOOKUP($A362,'movie-row'!$A$2:$Z$101,_xlfn.XMATCH(P$30,'movie-row'!$A$1:$Z$1),0)</f>
        <v>0</v>
      </c>
      <c r="Q362" s="18" cm="1">
        <f t="array" ref="Q362">VLOOKUP($A362,'movie-row'!$A$2:$Z$101,_xlfn.XMATCH(Q$30,'movie-row'!$A$1:$Z$1),0)</f>
        <v>5</v>
      </c>
      <c r="R362" s="18" cm="1">
        <f t="array" ref="R362">VLOOKUP($A362,'movie-row'!$A$2:$Z$101,_xlfn.XMATCH(R$30,'movie-row'!$A$1:$Z$1),0)</f>
        <v>0</v>
      </c>
      <c r="S362" s="18" cm="1">
        <f t="array" ref="S362">VLOOKUP($A362,'movie-row'!$A$2:$Z$101,_xlfn.XMATCH(S$30,'movie-row'!$A$1:$Z$1),0)</f>
        <v>0</v>
      </c>
      <c r="T362" s="18" cm="1">
        <f t="array" ref="T362">VLOOKUP($A362,'movie-row'!$A$2:$Z$101,_xlfn.XMATCH(T$30,'movie-row'!$A$1:$Z$1),0)</f>
        <v>0</v>
      </c>
      <c r="U362" s="18" cm="1">
        <f t="array" ref="U362">VLOOKUP($A362,'movie-row'!$A$2:$Z$101,_xlfn.XMATCH(U$30,'movie-row'!$A$1:$Z$1),0)</f>
        <v>2.5</v>
      </c>
      <c r="V362" s="18" cm="1">
        <f t="array" ref="V362">VLOOKUP($A362,'movie-row'!$A$2:$Z$101,_xlfn.XMATCH(V$30,'movie-row'!$A$1:$Z$1),0)</f>
        <v>0</v>
      </c>
      <c r="W362" s="18" cm="1">
        <f t="array" ref="W362">VLOOKUP($A362,'movie-row'!$A$2:$Z$101,_xlfn.XMATCH(W$30,'movie-row'!$A$1:$Z$1),0)</f>
        <v>3</v>
      </c>
      <c r="X362" s="18" cm="1">
        <f t="array" ref="X362">VLOOKUP($A362,'movie-row'!$A$2:$Z$101,_xlfn.XMATCH(X$30,'movie-row'!$A$1:$Z$1),0)</f>
        <v>1.5</v>
      </c>
      <c r="Y362" s="18" cm="1">
        <f t="array" ref="Y362">VLOOKUP($A362,'movie-row'!$A$2:$Z$101,_xlfn.XMATCH(Y$30,'movie-row'!$A$1:$Z$1),0)</f>
        <v>0</v>
      </c>
      <c r="Z362" s="18" cm="1">
        <f t="array" ref="Z362">VLOOKUP($A362,'movie-row'!$A$2:$Z$101,_xlfn.XMATCH(Z$30,'movie-row'!$A$1:$Z$1),0)</f>
        <v>5</v>
      </c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</row>
    <row r="363" spans="1:52">
      <c r="A363" s="1" t="str">
        <f t="shared" si="63"/>
        <v>788: Mrs. Doubtfire (1993)</v>
      </c>
      <c r="B363" s="18" cm="1">
        <f t="array" ref="B363">VLOOKUP($A363,'movie-row'!$A$2:$Z$101,_xlfn.XMATCH(B$31,'movie-row'!$A$1:$Z$1),0)</f>
        <v>0</v>
      </c>
      <c r="C363" s="18" cm="1">
        <f t="array" ref="C363">VLOOKUP($A363,'movie-row'!$A$2:$Z$101,_xlfn.XMATCH(C$31,'movie-row'!$A$1:$Z$1),0)</f>
        <v>2.5</v>
      </c>
      <c r="D363" s="18" cm="1">
        <f t="array" ref="D363">VLOOKUP($A363,'movie-row'!$A$2:$Z$101,_xlfn.XMATCH(D$31,'movie-row'!$A$1:$Z$1),0)</f>
        <v>4</v>
      </c>
      <c r="E363" s="18" cm="1">
        <f t="array" ref="E363">VLOOKUP($A363,'movie-row'!$A$2:$Z$101,_xlfn.XMATCH(E$31,'movie-row'!$A$1:$Z$1),0)</f>
        <v>0</v>
      </c>
      <c r="F363" s="27" cm="1">
        <f t="array" ref="F363">VLOOKUP($A363,'movie-row'!$A$2:$Z$101,_xlfn.XMATCH(F$31,'movie-row'!$A$1:$Z$1),0)</f>
        <v>2</v>
      </c>
      <c r="G363" s="18" cm="1">
        <f t="array" ref="G363">VLOOKUP($A363,'movie-row'!$A$2:$Z$101,_xlfn.XMATCH(G$31,'movie-row'!$A$1:$Z$1),0)</f>
        <v>0</v>
      </c>
      <c r="H363" s="18" cm="1">
        <f t="array" ref="H363">VLOOKUP($A363,'movie-row'!$A$2:$Z$101,_xlfn.XMATCH(H$31,'movie-row'!$A$1:$Z$1),0)</f>
        <v>3.5</v>
      </c>
      <c r="I363" s="18" cm="1">
        <f t="array" ref="I363">VLOOKUP($A363,'movie-row'!$A$2:$Z$101,_xlfn.XMATCH(I$31,'movie-row'!$A$1:$Z$1),0)</f>
        <v>2.5</v>
      </c>
      <c r="J363" s="18" cm="1">
        <f t="array" ref="J363">VLOOKUP($A363,'movie-row'!$A$2:$Z$101,_xlfn.XMATCH(J$31,'movie-row'!$A$1:$Z$1),0)</f>
        <v>4</v>
      </c>
      <c r="K363" s="18" cm="1">
        <f t="array" ref="K363">VLOOKUP($A363,'movie-row'!$A$2:$Z$101,_xlfn.XMATCH(K$31,'movie-row'!$A$1:$Z$1),0)</f>
        <v>0</v>
      </c>
      <c r="L363" s="18" cm="1">
        <f t="array" ref="L363">VLOOKUP($A363,'movie-row'!$A$2:$Z$101,_xlfn.XMATCH(L$31,'movie-row'!$A$1:$Z$1),0)</f>
        <v>0</v>
      </c>
      <c r="M363" s="18" cm="1">
        <f t="array" ref="M363">VLOOKUP($A363,'movie-row'!$A$2:$Z$101,_xlfn.XMATCH(M$31,'movie-row'!$A$1:$Z$1),0)</f>
        <v>0</v>
      </c>
      <c r="N363" s="18" cm="1">
        <f t="array" ref="N363">VLOOKUP($A363,'movie-row'!$A$2:$Z$101,_xlfn.XMATCH(N$31,'movie-row'!$A$1:$Z$1),0)</f>
        <v>0</v>
      </c>
      <c r="O363" s="27" cm="1">
        <f t="array" ref="O363">VLOOKUP($A363,'movie-row'!$A$2:$Z$101,_xlfn.XMATCH(O$31,'movie-row'!$A$1:$Z$1),0)</f>
        <v>4</v>
      </c>
      <c r="P363" s="18" cm="1">
        <f t="array" ref="P363">VLOOKUP($A363,'movie-row'!$A$2:$Z$101,_xlfn.XMATCH(P$31,'movie-row'!$A$1:$Z$1),0)</f>
        <v>0</v>
      </c>
      <c r="Q363" s="18" cm="1">
        <f t="array" ref="Q363">VLOOKUP($A363,'movie-row'!$A$2:$Z$101,_xlfn.XMATCH(Q$31,'movie-row'!$A$1:$Z$1),0)</f>
        <v>3.5</v>
      </c>
      <c r="R363" s="18" cm="1">
        <f t="array" ref="R363">VLOOKUP($A363,'movie-row'!$A$2:$Z$101,_xlfn.XMATCH(R$31,'movie-row'!$A$1:$Z$1),0)</f>
        <v>0</v>
      </c>
      <c r="S363" s="18" cm="1">
        <f t="array" ref="S363">VLOOKUP($A363,'movie-row'!$A$2:$Z$101,_xlfn.XMATCH(S$31,'movie-row'!$A$1:$Z$1),0)</f>
        <v>5</v>
      </c>
      <c r="T363" s="18" cm="1">
        <f t="array" ref="T363">VLOOKUP($A363,'movie-row'!$A$2:$Z$101,_xlfn.XMATCH(T$31,'movie-row'!$A$1:$Z$1),0)</f>
        <v>0</v>
      </c>
      <c r="U363" s="18" cm="1">
        <f t="array" ref="U363">VLOOKUP($A363,'movie-row'!$A$2:$Z$101,_xlfn.XMATCH(U$31,'movie-row'!$A$1:$Z$1),0)</f>
        <v>3.5</v>
      </c>
      <c r="V363" s="18" cm="1">
        <f t="array" ref="V363">VLOOKUP($A363,'movie-row'!$A$2:$Z$101,_xlfn.XMATCH(V$31,'movie-row'!$A$1:$Z$1),0)</f>
        <v>0</v>
      </c>
      <c r="W363" s="18" cm="1">
        <f t="array" ref="W363">VLOOKUP($A363,'movie-row'!$A$2:$Z$101,_xlfn.XMATCH(W$31,'movie-row'!$A$1:$Z$1),0)</f>
        <v>5</v>
      </c>
      <c r="X363" s="18" cm="1">
        <f t="array" ref="X363">VLOOKUP($A363,'movie-row'!$A$2:$Z$101,_xlfn.XMATCH(X$31,'movie-row'!$A$1:$Z$1),0)</f>
        <v>0</v>
      </c>
      <c r="Y363" s="18" cm="1">
        <f t="array" ref="Y363">VLOOKUP($A363,'movie-row'!$A$2:$Z$101,_xlfn.XMATCH(Y$31,'movie-row'!$A$1:$Z$1),0)</f>
        <v>2</v>
      </c>
      <c r="Z363" s="18" cm="1">
        <f t="array" ref="Z363">VLOOKUP($A363,'movie-row'!$A$2:$Z$101,_xlfn.XMATCH(Z$31,'movie-row'!$A$1:$Z$1),0)</f>
        <v>2.5</v>
      </c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</row>
    <row r="364" spans="1:52">
      <c r="A364" s="1" t="str">
        <f t="shared" si="63"/>
        <v>788: Mrs. Doubtfire (1993)</v>
      </c>
      <c r="B364" s="18" cm="1">
        <f t="array" ref="B364">VLOOKUP($A364,'movie-row'!$A$2:$Z$101,_xlfn.XMATCH(B$32,'movie-row'!$A$1:$Z$1),0)</f>
        <v>4</v>
      </c>
      <c r="C364" s="18" cm="1">
        <f t="array" ref="C364">VLOOKUP($A364,'movie-row'!$A$2:$Z$101,_xlfn.XMATCH(C$32,'movie-row'!$A$1:$Z$1),0)</f>
        <v>0</v>
      </c>
      <c r="D364" s="18" cm="1">
        <f t="array" ref="D364">VLOOKUP($A364,'movie-row'!$A$2:$Z$101,_xlfn.XMATCH(D$32,'movie-row'!$A$1:$Z$1),0)</f>
        <v>3.5</v>
      </c>
      <c r="E364" s="18" cm="1">
        <f t="array" ref="E364">VLOOKUP($A364,'movie-row'!$A$2:$Z$101,_xlfn.XMATCH(E$32,'movie-row'!$A$1:$Z$1),0)</f>
        <v>0</v>
      </c>
      <c r="F364" s="27" cm="1">
        <f t="array" ref="F364">VLOOKUP($A364,'movie-row'!$A$2:$Z$101,_xlfn.XMATCH(F$32,'movie-row'!$A$1:$Z$1),0)</f>
        <v>0</v>
      </c>
      <c r="G364" s="18" cm="1">
        <f t="array" ref="G364">VLOOKUP($A364,'movie-row'!$A$2:$Z$101,_xlfn.XMATCH(G$32,'movie-row'!$A$1:$Z$1),0)</f>
        <v>0</v>
      </c>
      <c r="H364" s="18" cm="1">
        <f t="array" ref="H364">VLOOKUP($A364,'movie-row'!$A$2:$Z$101,_xlfn.XMATCH(H$32,'movie-row'!$A$1:$Z$1),0)</f>
        <v>0</v>
      </c>
      <c r="I364" s="18" cm="1">
        <f t="array" ref="I364">VLOOKUP($A364,'movie-row'!$A$2:$Z$101,_xlfn.XMATCH(I$32,'movie-row'!$A$1:$Z$1),0)</f>
        <v>2</v>
      </c>
      <c r="J364" s="18" cm="1">
        <f t="array" ref="J364">VLOOKUP($A364,'movie-row'!$A$2:$Z$101,_xlfn.XMATCH(J$32,'movie-row'!$A$1:$Z$1),0)</f>
        <v>0</v>
      </c>
      <c r="K364" s="18" cm="1">
        <f t="array" ref="K364">VLOOKUP($A364,'movie-row'!$A$2:$Z$101,_xlfn.XMATCH(K$32,'movie-row'!$A$1:$Z$1),0)</f>
        <v>3</v>
      </c>
      <c r="L364" s="18" cm="1">
        <f t="array" ref="L364">VLOOKUP($A364,'movie-row'!$A$2:$Z$101,_xlfn.XMATCH(L$32,'movie-row'!$A$1:$Z$1),0)</f>
        <v>0</v>
      </c>
      <c r="M364" s="18" cm="1">
        <f t="array" ref="M364">VLOOKUP($A364,'movie-row'!$A$2:$Z$101,_xlfn.XMATCH(M$32,'movie-row'!$A$1:$Z$1),0)</f>
        <v>5</v>
      </c>
      <c r="N364" s="18" cm="1">
        <f t="array" ref="N364">VLOOKUP($A364,'movie-row'!$A$2:$Z$101,_xlfn.XMATCH(N$32,'movie-row'!$A$1:$Z$1),0)</f>
        <v>0</v>
      </c>
      <c r="O364" s="27" cm="1">
        <f t="array" ref="O364">VLOOKUP($A364,'movie-row'!$A$2:$Z$101,_xlfn.XMATCH(O$32,'movie-row'!$A$1:$Z$1),0)</f>
        <v>3.5</v>
      </c>
      <c r="P364" s="18" cm="1">
        <f t="array" ref="P364">VLOOKUP($A364,'movie-row'!$A$2:$Z$101,_xlfn.XMATCH(P$32,'movie-row'!$A$1:$Z$1),0)</f>
        <v>2</v>
      </c>
      <c r="Q364" s="18" cm="1">
        <f t="array" ref="Q364">VLOOKUP($A364,'movie-row'!$A$2:$Z$101,_xlfn.XMATCH(Q$32,'movie-row'!$A$1:$Z$1),0)</f>
        <v>1.5</v>
      </c>
      <c r="R364" s="18" cm="1">
        <f t="array" ref="R364">VLOOKUP($A364,'movie-row'!$A$2:$Z$101,_xlfn.XMATCH(R$32,'movie-row'!$A$1:$Z$1),0)</f>
        <v>4</v>
      </c>
      <c r="S364" s="18" cm="1">
        <f t="array" ref="S364">VLOOKUP($A364,'movie-row'!$A$2:$Z$101,_xlfn.XMATCH(S$32,'movie-row'!$A$1:$Z$1),0)</f>
        <v>0</v>
      </c>
      <c r="T364" s="18" cm="1">
        <f t="array" ref="T364">VLOOKUP($A364,'movie-row'!$A$2:$Z$101,_xlfn.XMATCH(T$32,'movie-row'!$A$1:$Z$1),0)</f>
        <v>1.5</v>
      </c>
      <c r="U364" s="18" cm="1">
        <f t="array" ref="U364">VLOOKUP($A364,'movie-row'!$A$2:$Z$101,_xlfn.XMATCH(U$32,'movie-row'!$A$1:$Z$1),0)</f>
        <v>5</v>
      </c>
      <c r="V364" s="18" cm="1">
        <f t="array" ref="V364">VLOOKUP($A364,'movie-row'!$A$2:$Z$101,_xlfn.XMATCH(V$32,'movie-row'!$A$1:$Z$1),0)</f>
        <v>0</v>
      </c>
      <c r="W364" s="18" cm="1">
        <f t="array" ref="W364">VLOOKUP($A364,'movie-row'!$A$2:$Z$101,_xlfn.XMATCH(W$32,'movie-row'!$A$1:$Z$1),0)</f>
        <v>0</v>
      </c>
      <c r="X364" s="18" cm="1">
        <f t="array" ref="X364">VLOOKUP($A364,'movie-row'!$A$2:$Z$101,_xlfn.XMATCH(X$32,'movie-row'!$A$1:$Z$1),0)</f>
        <v>0</v>
      </c>
      <c r="Y364" s="18" cm="1">
        <f t="array" ref="Y364">VLOOKUP($A364,'movie-row'!$A$2:$Z$101,_xlfn.XMATCH(Y$32,'movie-row'!$A$1:$Z$1),0)</f>
        <v>2.5</v>
      </c>
      <c r="Z364" s="18" cm="1">
        <f t="array" ref="Z364">VLOOKUP($A364,'movie-row'!$A$2:$Z$101,_xlfn.XMATCH(Z$32,'movie-row'!$A$1:$Z$1),0)</f>
        <v>0</v>
      </c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</row>
    <row r="365" spans="1:52">
      <c r="A365" s="1" t="str">
        <f t="shared" si="63"/>
        <v>788: Mrs. Doubtfire (1993)</v>
      </c>
      <c r="B365" s="18" cm="1">
        <f t="array" ref="B365">VLOOKUP($A365,'movie-row'!$A$2:$Z$101,_xlfn.XMATCH(B$33,'movie-row'!$A$1:$Z$1),0)</f>
        <v>0</v>
      </c>
      <c r="C365" s="18" cm="1">
        <f t="array" ref="C365">VLOOKUP($A365,'movie-row'!$A$2:$Z$101,_xlfn.XMATCH(C$33,'movie-row'!$A$1:$Z$1),0)</f>
        <v>0</v>
      </c>
      <c r="D365" s="18" cm="1">
        <f t="array" ref="D365">VLOOKUP($A365,'movie-row'!$A$2:$Z$101,_xlfn.XMATCH(D$33,'movie-row'!$A$1:$Z$1),0)</f>
        <v>3.5</v>
      </c>
      <c r="E365" s="18" cm="1">
        <f t="array" ref="E365">VLOOKUP($A365,'movie-row'!$A$2:$Z$101,_xlfn.XMATCH(E$33,'movie-row'!$A$1:$Z$1),0)</f>
        <v>3.5</v>
      </c>
      <c r="F365" s="27" cm="1">
        <f t="array" ref="F365">VLOOKUP($A365,'movie-row'!$A$2:$Z$101,_xlfn.XMATCH(F$33,'movie-row'!$A$1:$Z$1),0)</f>
        <v>2</v>
      </c>
      <c r="G365" s="18" cm="1">
        <f t="array" ref="G365">VLOOKUP($A365,'movie-row'!$A$2:$Z$101,_xlfn.XMATCH(G$33,'movie-row'!$A$1:$Z$1),0)</f>
        <v>3.5</v>
      </c>
      <c r="H365" s="18" cm="1">
        <f t="array" ref="H365">VLOOKUP($A365,'movie-row'!$A$2:$Z$101,_xlfn.XMATCH(H$33,'movie-row'!$A$1:$Z$1),0)</f>
        <v>1.5</v>
      </c>
      <c r="I365" s="18" cm="1">
        <f t="array" ref="I365">VLOOKUP($A365,'movie-row'!$A$2:$Z$101,_xlfn.XMATCH(I$33,'movie-row'!$A$1:$Z$1),0)</f>
        <v>0</v>
      </c>
      <c r="J365" s="18" cm="1">
        <f t="array" ref="J365">VLOOKUP($A365,'movie-row'!$A$2:$Z$101,_xlfn.XMATCH(J$33,'movie-row'!$A$1:$Z$1),0)</f>
        <v>5</v>
      </c>
      <c r="K365" s="18" cm="1">
        <f t="array" ref="K365">VLOOKUP($A365,'movie-row'!$A$2:$Z$101,_xlfn.XMATCH(K$33,'movie-row'!$A$1:$Z$1),0)</f>
        <v>3.5</v>
      </c>
      <c r="L365" s="18" cm="1">
        <f t="array" ref="L365">VLOOKUP($A365,'movie-row'!$A$2:$Z$101,_xlfn.XMATCH(L$33,'movie-row'!$A$1:$Z$1),0)</f>
        <v>3.5</v>
      </c>
      <c r="M365" s="18" cm="1">
        <f t="array" ref="M365">VLOOKUP($A365,'movie-row'!$A$2:$Z$101,_xlfn.XMATCH(M$33,'movie-row'!$A$1:$Z$1),0)</f>
        <v>0</v>
      </c>
      <c r="N365" s="18" cm="1">
        <f t="array" ref="N365">VLOOKUP($A365,'movie-row'!$A$2:$Z$101,_xlfn.XMATCH(N$33,'movie-row'!$A$1:$Z$1),0)</f>
        <v>1.5</v>
      </c>
      <c r="O365" s="27" cm="1">
        <f t="array" ref="O365">VLOOKUP($A365,'movie-row'!$A$2:$Z$101,_xlfn.XMATCH(O$33,'movie-row'!$A$1:$Z$1),0)</f>
        <v>3.5</v>
      </c>
      <c r="P365" s="18" cm="1">
        <f t="array" ref="P365">VLOOKUP($A365,'movie-row'!$A$2:$Z$101,_xlfn.XMATCH(P$33,'movie-row'!$A$1:$Z$1),0)</f>
        <v>0</v>
      </c>
      <c r="Q365" s="18" cm="1">
        <f t="array" ref="Q365">VLOOKUP($A365,'movie-row'!$A$2:$Z$101,_xlfn.XMATCH(Q$33,'movie-row'!$A$1:$Z$1),0)</f>
        <v>0</v>
      </c>
      <c r="R365" s="18" cm="1">
        <f t="array" ref="R365">VLOOKUP($A365,'movie-row'!$A$2:$Z$101,_xlfn.XMATCH(R$33,'movie-row'!$A$1:$Z$1),0)</f>
        <v>2</v>
      </c>
      <c r="S365" s="18" cm="1">
        <f t="array" ref="S365">VLOOKUP($A365,'movie-row'!$A$2:$Z$101,_xlfn.XMATCH(S$33,'movie-row'!$A$1:$Z$1),0)</f>
        <v>0</v>
      </c>
      <c r="T365" s="18" cm="1">
        <f t="array" ref="T365">VLOOKUP($A365,'movie-row'!$A$2:$Z$101,_xlfn.XMATCH(T$33,'movie-row'!$A$1:$Z$1),0)</f>
        <v>2</v>
      </c>
      <c r="U365" s="18" cm="1">
        <f t="array" ref="U365">VLOOKUP($A365,'movie-row'!$A$2:$Z$101,_xlfn.XMATCH(U$33,'movie-row'!$A$1:$Z$1),0)</f>
        <v>0</v>
      </c>
      <c r="V365" s="18" cm="1">
        <f t="array" ref="V365">VLOOKUP($A365,'movie-row'!$A$2:$Z$101,_xlfn.XMATCH(V$33,'movie-row'!$A$1:$Z$1),0)</f>
        <v>1.5</v>
      </c>
      <c r="W365" s="18" cm="1">
        <f t="array" ref="W365">VLOOKUP($A365,'movie-row'!$A$2:$Z$101,_xlfn.XMATCH(W$33,'movie-row'!$A$1:$Z$1),0)</f>
        <v>5</v>
      </c>
      <c r="X365" s="18" cm="1">
        <f t="array" ref="X365">VLOOKUP($A365,'movie-row'!$A$2:$Z$101,_xlfn.XMATCH(X$33,'movie-row'!$A$1:$Z$1),0)</f>
        <v>2.5</v>
      </c>
      <c r="Y365" s="18" cm="1">
        <f t="array" ref="Y365">VLOOKUP($A365,'movie-row'!$A$2:$Z$101,_xlfn.XMATCH(Y$33,'movie-row'!$A$1:$Z$1),0)</f>
        <v>3.5</v>
      </c>
      <c r="Z365" s="18" cm="1">
        <f t="array" ref="Z365">VLOOKUP($A365,'movie-row'!$A$2:$Z$101,_xlfn.XMATCH(Z$33,'movie-row'!$A$1:$Z$1),0)</f>
        <v>4</v>
      </c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</row>
    <row r="366" spans="1:52">
      <c r="A366" s="21" t="s">
        <v>64</v>
      </c>
      <c r="B366" s="18" cm="1">
        <f t="array" ref="B366">VLOOKUP($A366,'movie-row'!$A$2:$Z$101,_xlfn.XMATCH(B$29,'movie-row'!$A$1:$Z$1),0)</f>
        <v>0</v>
      </c>
      <c r="C366" s="18" cm="1">
        <f t="array" ref="C366">VLOOKUP($A366,'movie-row'!$A$2:$Z$101,_xlfn.XMATCH(C$29,'movie-row'!$A$1:$Z$1),0)</f>
        <v>0</v>
      </c>
      <c r="D366" s="18" cm="1">
        <f t="array" ref="D366">VLOOKUP($A366,'movie-row'!$A$2:$Z$101,_xlfn.XMATCH(D$29,'movie-row'!$A$1:$Z$1),0)</f>
        <v>4</v>
      </c>
      <c r="E366" s="18" cm="1">
        <f t="array" ref="E366">VLOOKUP($A366,'movie-row'!$A$2:$Z$101,_xlfn.XMATCH(E$29,'movie-row'!$A$1:$Z$1),0)</f>
        <v>0</v>
      </c>
      <c r="F366" s="27" cm="1">
        <f t="array" ref="F366">VLOOKUP($A366,'movie-row'!$A$2:$Z$101,_xlfn.XMATCH(F$29,'movie-row'!$A$1:$Z$1),0)</f>
        <v>0</v>
      </c>
      <c r="G366" s="18" cm="1">
        <f t="array" ref="G366">VLOOKUP($A366,'movie-row'!$A$2:$Z$101,_xlfn.XMATCH(G$29,'movie-row'!$A$1:$Z$1),0)</f>
        <v>0</v>
      </c>
      <c r="H366" s="18" cm="1">
        <f t="array" ref="H366">VLOOKUP($A366,'movie-row'!$A$2:$Z$101,_xlfn.XMATCH(H$29,'movie-row'!$A$1:$Z$1),0)</f>
        <v>4</v>
      </c>
      <c r="I366" s="18" cm="1">
        <f t="array" ref="I366">VLOOKUP($A366,'movie-row'!$A$2:$Z$101,_xlfn.XMATCH(I$29,'movie-row'!$A$1:$Z$1),0)</f>
        <v>0</v>
      </c>
      <c r="J366" s="18" cm="1">
        <f t="array" ref="J366">VLOOKUP($A366,'movie-row'!$A$2:$Z$101,_xlfn.XMATCH(J$29,'movie-row'!$A$1:$Z$1),0)</f>
        <v>0</v>
      </c>
      <c r="K366" s="18" cm="1">
        <f t="array" ref="K366">VLOOKUP($A366,'movie-row'!$A$2:$Z$101,_xlfn.XMATCH(K$29,'movie-row'!$A$1:$Z$1),0)</f>
        <v>2</v>
      </c>
      <c r="L366" s="18" cm="1">
        <f t="array" ref="L366">VLOOKUP($A366,'movie-row'!$A$2:$Z$101,_xlfn.XMATCH(L$29,'movie-row'!$A$1:$Z$1),0)</f>
        <v>1</v>
      </c>
      <c r="M366" s="18" cm="1">
        <f t="array" ref="M366">VLOOKUP($A366,'movie-row'!$A$2:$Z$101,_xlfn.XMATCH(M$29,'movie-row'!$A$1:$Z$1),0)</f>
        <v>2</v>
      </c>
      <c r="N366" s="18" cm="1">
        <f t="array" ref="N366">VLOOKUP($A366,'movie-row'!$A$2:$Z$101,_xlfn.XMATCH(N$29,'movie-row'!$A$1:$Z$1),0)</f>
        <v>4.5</v>
      </c>
      <c r="O366" s="27" cm="1">
        <f t="array" ref="O366">VLOOKUP($A366,'movie-row'!$A$2:$Z$101,_xlfn.XMATCH(O$29,'movie-row'!$A$1:$Z$1),0)</f>
        <v>5</v>
      </c>
      <c r="P366" s="18" cm="1">
        <f t="array" ref="P366">VLOOKUP($A366,'movie-row'!$A$2:$Z$101,_xlfn.XMATCH(P$29,'movie-row'!$A$1:$Z$1),0)</f>
        <v>5</v>
      </c>
      <c r="Q366" s="18" cm="1">
        <f t="array" ref="Q366">VLOOKUP($A366,'movie-row'!$A$2:$Z$101,_xlfn.XMATCH(Q$29,'movie-row'!$A$1:$Z$1),0)</f>
        <v>2</v>
      </c>
      <c r="R366" s="18" cm="1">
        <f t="array" ref="R366">VLOOKUP($A366,'movie-row'!$A$2:$Z$101,_xlfn.XMATCH(R$29,'movie-row'!$A$1:$Z$1),0)</f>
        <v>0</v>
      </c>
      <c r="S366" s="18" cm="1">
        <f t="array" ref="S366">VLOOKUP($A366,'movie-row'!$A$2:$Z$101,_xlfn.XMATCH(S$29,'movie-row'!$A$1:$Z$1),0)</f>
        <v>0</v>
      </c>
      <c r="T366" s="18" cm="1">
        <f t="array" ref="T366">VLOOKUP($A366,'movie-row'!$A$2:$Z$101,_xlfn.XMATCH(T$29,'movie-row'!$A$1:$Z$1),0)</f>
        <v>0</v>
      </c>
      <c r="U366" s="18" cm="1">
        <f t="array" ref="U366">VLOOKUP($A366,'movie-row'!$A$2:$Z$101,_xlfn.XMATCH(U$29,'movie-row'!$A$1:$Z$1),0)</f>
        <v>4</v>
      </c>
      <c r="V366" s="18" cm="1">
        <f t="array" ref="V366">VLOOKUP($A366,'movie-row'!$A$2:$Z$101,_xlfn.XMATCH(V$29,'movie-row'!$A$1:$Z$1),0)</f>
        <v>5</v>
      </c>
      <c r="W366" s="18" cm="1">
        <f t="array" ref="W366">VLOOKUP($A366,'movie-row'!$A$2:$Z$101,_xlfn.XMATCH(W$29,'movie-row'!$A$1:$Z$1),0)</f>
        <v>0</v>
      </c>
      <c r="X366" s="18" cm="1">
        <f t="array" ref="X366">VLOOKUP($A366,'movie-row'!$A$2:$Z$101,_xlfn.XMATCH(X$29,'movie-row'!$A$1:$Z$1),0)</f>
        <v>0</v>
      </c>
      <c r="Y366" s="18" cm="1">
        <f t="array" ref="Y366">VLOOKUP($A366,'movie-row'!$A$2:$Z$101,_xlfn.XMATCH(Y$29,'movie-row'!$A$1:$Z$1),0)</f>
        <v>5</v>
      </c>
      <c r="Z366" s="18" cm="1">
        <f t="array" ref="Z366">VLOOKUP($A366,'movie-row'!$A$2:$Z$101,_xlfn.XMATCH(Z$29,'movie-row'!$A$1:$Z$1),0)</f>
        <v>5</v>
      </c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</row>
    <row r="367" spans="1:52">
      <c r="A367" s="1" t="str">
        <f t="shared" ref="A367:A370" si="64">A366</f>
        <v>807: Seven (a.k.a. Se7en) (1995)</v>
      </c>
      <c r="B367" s="18" cm="1">
        <f t="array" ref="B367">VLOOKUP($A367,'movie-row'!$A$2:$Z$101,_xlfn.XMATCH(B$30,'movie-row'!$A$1:$Z$1),0)</f>
        <v>4</v>
      </c>
      <c r="C367" s="18" cm="1">
        <f t="array" ref="C367">VLOOKUP($A367,'movie-row'!$A$2:$Z$101,_xlfn.XMATCH(C$30,'movie-row'!$A$1:$Z$1),0)</f>
        <v>0</v>
      </c>
      <c r="D367" s="18" cm="1">
        <f t="array" ref="D367">VLOOKUP($A367,'movie-row'!$A$2:$Z$101,_xlfn.XMATCH(D$30,'movie-row'!$A$1:$Z$1),0)</f>
        <v>5</v>
      </c>
      <c r="E367" s="18" cm="1">
        <f t="array" ref="E367">VLOOKUP($A367,'movie-row'!$A$2:$Z$101,_xlfn.XMATCH(E$30,'movie-row'!$A$1:$Z$1),0)</f>
        <v>5</v>
      </c>
      <c r="F367" s="27" cm="1">
        <f t="array" ref="F367">VLOOKUP($A367,'movie-row'!$A$2:$Z$101,_xlfn.XMATCH(F$30,'movie-row'!$A$1:$Z$1),0)</f>
        <v>4</v>
      </c>
      <c r="G367" s="18" cm="1">
        <f t="array" ref="G367">VLOOKUP($A367,'movie-row'!$A$2:$Z$101,_xlfn.XMATCH(G$30,'movie-row'!$A$1:$Z$1),0)</f>
        <v>0</v>
      </c>
      <c r="H367" s="18" cm="1">
        <f t="array" ref="H367">VLOOKUP($A367,'movie-row'!$A$2:$Z$101,_xlfn.XMATCH(H$30,'movie-row'!$A$1:$Z$1),0)</f>
        <v>0</v>
      </c>
      <c r="I367" s="18" cm="1">
        <f t="array" ref="I367">VLOOKUP($A367,'movie-row'!$A$2:$Z$101,_xlfn.XMATCH(I$30,'movie-row'!$A$1:$Z$1),0)</f>
        <v>0</v>
      </c>
      <c r="J367" s="18" cm="1">
        <f t="array" ref="J367">VLOOKUP($A367,'movie-row'!$A$2:$Z$101,_xlfn.XMATCH(J$30,'movie-row'!$A$1:$Z$1),0)</f>
        <v>0</v>
      </c>
      <c r="K367" s="18" cm="1">
        <f t="array" ref="K367">VLOOKUP($A367,'movie-row'!$A$2:$Z$101,_xlfn.XMATCH(K$30,'movie-row'!$A$1:$Z$1),0)</f>
        <v>0</v>
      </c>
      <c r="L367" s="18" cm="1">
        <f t="array" ref="L367">VLOOKUP($A367,'movie-row'!$A$2:$Z$101,_xlfn.XMATCH(L$30,'movie-row'!$A$1:$Z$1),0)</f>
        <v>4</v>
      </c>
      <c r="M367" s="18" cm="1">
        <f t="array" ref="M367">VLOOKUP($A367,'movie-row'!$A$2:$Z$101,_xlfn.XMATCH(M$30,'movie-row'!$A$1:$Z$1),0)</f>
        <v>4</v>
      </c>
      <c r="N367" s="18" cm="1">
        <f t="array" ref="N367">VLOOKUP($A367,'movie-row'!$A$2:$Z$101,_xlfn.XMATCH(N$30,'movie-row'!$A$1:$Z$1),0)</f>
        <v>0</v>
      </c>
      <c r="O367" s="27" cm="1">
        <f t="array" ref="O367">VLOOKUP($A367,'movie-row'!$A$2:$Z$101,_xlfn.XMATCH(O$30,'movie-row'!$A$1:$Z$1),0)</f>
        <v>5</v>
      </c>
      <c r="P367" s="18" cm="1">
        <f t="array" ref="P367">VLOOKUP($A367,'movie-row'!$A$2:$Z$101,_xlfn.XMATCH(P$30,'movie-row'!$A$1:$Z$1),0)</f>
        <v>5</v>
      </c>
      <c r="Q367" s="18" cm="1">
        <f t="array" ref="Q367">VLOOKUP($A367,'movie-row'!$A$2:$Z$101,_xlfn.XMATCH(Q$30,'movie-row'!$A$1:$Z$1),0)</f>
        <v>5</v>
      </c>
      <c r="R367" s="18" cm="1">
        <f t="array" ref="R367">VLOOKUP($A367,'movie-row'!$A$2:$Z$101,_xlfn.XMATCH(R$30,'movie-row'!$A$1:$Z$1),0)</f>
        <v>5</v>
      </c>
      <c r="S367" s="18" cm="1">
        <f t="array" ref="S367">VLOOKUP($A367,'movie-row'!$A$2:$Z$101,_xlfn.XMATCH(S$30,'movie-row'!$A$1:$Z$1),0)</f>
        <v>5</v>
      </c>
      <c r="T367" s="18" cm="1">
        <f t="array" ref="T367">VLOOKUP($A367,'movie-row'!$A$2:$Z$101,_xlfn.XMATCH(T$30,'movie-row'!$A$1:$Z$1),0)</f>
        <v>0</v>
      </c>
      <c r="U367" s="18" cm="1">
        <f t="array" ref="U367">VLOOKUP($A367,'movie-row'!$A$2:$Z$101,_xlfn.XMATCH(U$30,'movie-row'!$A$1:$Z$1),0)</f>
        <v>0</v>
      </c>
      <c r="V367" s="18" cm="1">
        <f t="array" ref="V367">VLOOKUP($A367,'movie-row'!$A$2:$Z$101,_xlfn.XMATCH(V$30,'movie-row'!$A$1:$Z$1),0)</f>
        <v>0</v>
      </c>
      <c r="W367" s="18" cm="1">
        <f t="array" ref="W367">VLOOKUP($A367,'movie-row'!$A$2:$Z$101,_xlfn.XMATCH(W$30,'movie-row'!$A$1:$Z$1),0)</f>
        <v>0</v>
      </c>
      <c r="X367" s="18" cm="1">
        <f t="array" ref="X367">VLOOKUP($A367,'movie-row'!$A$2:$Z$101,_xlfn.XMATCH(X$30,'movie-row'!$A$1:$Z$1),0)</f>
        <v>4</v>
      </c>
      <c r="Y367" s="18" cm="1">
        <f t="array" ref="Y367">VLOOKUP($A367,'movie-row'!$A$2:$Z$101,_xlfn.XMATCH(Y$30,'movie-row'!$A$1:$Z$1),0)</f>
        <v>5</v>
      </c>
      <c r="Z367" s="18" cm="1">
        <f t="array" ref="Z367">VLOOKUP($A367,'movie-row'!$A$2:$Z$101,_xlfn.XMATCH(Z$30,'movie-row'!$A$1:$Z$1),0)</f>
        <v>5</v>
      </c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</row>
    <row r="368" spans="1:52">
      <c r="A368" s="1" t="str">
        <f t="shared" si="64"/>
        <v>807: Seven (a.k.a. Se7en) (1995)</v>
      </c>
      <c r="B368" s="18" cm="1">
        <f t="array" ref="B368">VLOOKUP($A368,'movie-row'!$A$2:$Z$101,_xlfn.XMATCH(B$31,'movie-row'!$A$1:$Z$1),0)</f>
        <v>5</v>
      </c>
      <c r="C368" s="18" cm="1">
        <f t="array" ref="C368">VLOOKUP($A368,'movie-row'!$A$2:$Z$101,_xlfn.XMATCH(C$31,'movie-row'!$A$1:$Z$1),0)</f>
        <v>0</v>
      </c>
      <c r="D368" s="18" cm="1">
        <f t="array" ref="D368">VLOOKUP($A368,'movie-row'!$A$2:$Z$101,_xlfn.XMATCH(D$31,'movie-row'!$A$1:$Z$1),0)</f>
        <v>4.5</v>
      </c>
      <c r="E368" s="18" cm="1">
        <f t="array" ref="E368">VLOOKUP($A368,'movie-row'!$A$2:$Z$101,_xlfn.XMATCH(E$31,'movie-row'!$A$1:$Z$1),0)</f>
        <v>0</v>
      </c>
      <c r="F368" s="27" cm="1">
        <f t="array" ref="F368">VLOOKUP($A368,'movie-row'!$A$2:$Z$101,_xlfn.XMATCH(F$31,'movie-row'!$A$1:$Z$1),0)</f>
        <v>4.5</v>
      </c>
      <c r="G368" s="18" cm="1">
        <f t="array" ref="G368">VLOOKUP($A368,'movie-row'!$A$2:$Z$101,_xlfn.XMATCH(G$31,'movie-row'!$A$1:$Z$1),0)</f>
        <v>5</v>
      </c>
      <c r="H368" s="18" cm="1">
        <f t="array" ref="H368">VLOOKUP($A368,'movie-row'!$A$2:$Z$101,_xlfn.XMATCH(H$31,'movie-row'!$A$1:$Z$1),0)</f>
        <v>0</v>
      </c>
      <c r="I368" s="18" cm="1">
        <f t="array" ref="I368">VLOOKUP($A368,'movie-row'!$A$2:$Z$101,_xlfn.XMATCH(I$31,'movie-row'!$A$1:$Z$1),0)</f>
        <v>0</v>
      </c>
      <c r="J368" s="18" cm="1">
        <f t="array" ref="J368">VLOOKUP($A368,'movie-row'!$A$2:$Z$101,_xlfn.XMATCH(J$31,'movie-row'!$A$1:$Z$1),0)</f>
        <v>4.5</v>
      </c>
      <c r="K368" s="18" cm="1">
        <f t="array" ref="K368">VLOOKUP($A368,'movie-row'!$A$2:$Z$101,_xlfn.XMATCH(K$31,'movie-row'!$A$1:$Z$1),0)</f>
        <v>0</v>
      </c>
      <c r="L368" s="18" cm="1">
        <f t="array" ref="L368">VLOOKUP($A368,'movie-row'!$A$2:$Z$101,_xlfn.XMATCH(L$31,'movie-row'!$A$1:$Z$1),0)</f>
        <v>0</v>
      </c>
      <c r="M368" s="18" cm="1">
        <f t="array" ref="M368">VLOOKUP($A368,'movie-row'!$A$2:$Z$101,_xlfn.XMATCH(M$31,'movie-row'!$A$1:$Z$1),0)</f>
        <v>0</v>
      </c>
      <c r="N368" s="18" cm="1">
        <f t="array" ref="N368">VLOOKUP($A368,'movie-row'!$A$2:$Z$101,_xlfn.XMATCH(N$31,'movie-row'!$A$1:$Z$1),0)</f>
        <v>0</v>
      </c>
      <c r="O368" s="27" cm="1">
        <f t="array" ref="O368">VLOOKUP($A368,'movie-row'!$A$2:$Z$101,_xlfn.XMATCH(O$31,'movie-row'!$A$1:$Z$1),0)</f>
        <v>4.5</v>
      </c>
      <c r="P368" s="18" cm="1">
        <f t="array" ref="P368">VLOOKUP($A368,'movie-row'!$A$2:$Z$101,_xlfn.XMATCH(P$31,'movie-row'!$A$1:$Z$1),0)</f>
        <v>0</v>
      </c>
      <c r="Q368" s="18" cm="1">
        <f t="array" ref="Q368">VLOOKUP($A368,'movie-row'!$A$2:$Z$101,_xlfn.XMATCH(Q$31,'movie-row'!$A$1:$Z$1),0)</f>
        <v>4.5</v>
      </c>
      <c r="R368" s="18" cm="1">
        <f t="array" ref="R368">VLOOKUP($A368,'movie-row'!$A$2:$Z$101,_xlfn.XMATCH(R$31,'movie-row'!$A$1:$Z$1),0)</f>
        <v>5</v>
      </c>
      <c r="S368" s="18" cm="1">
        <f t="array" ref="S368">VLOOKUP($A368,'movie-row'!$A$2:$Z$101,_xlfn.XMATCH(S$31,'movie-row'!$A$1:$Z$1),0)</f>
        <v>5</v>
      </c>
      <c r="T368" s="18" cm="1">
        <f t="array" ref="T368">VLOOKUP($A368,'movie-row'!$A$2:$Z$101,_xlfn.XMATCH(T$31,'movie-row'!$A$1:$Z$1),0)</f>
        <v>5</v>
      </c>
      <c r="U368" s="18" cm="1">
        <f t="array" ref="U368">VLOOKUP($A368,'movie-row'!$A$2:$Z$101,_xlfn.XMATCH(U$31,'movie-row'!$A$1:$Z$1),0)</f>
        <v>0</v>
      </c>
      <c r="V368" s="18" cm="1">
        <f t="array" ref="V368">VLOOKUP($A368,'movie-row'!$A$2:$Z$101,_xlfn.XMATCH(V$31,'movie-row'!$A$1:$Z$1),0)</f>
        <v>4</v>
      </c>
      <c r="W368" s="18" cm="1">
        <f t="array" ref="W368">VLOOKUP($A368,'movie-row'!$A$2:$Z$101,_xlfn.XMATCH(W$31,'movie-row'!$A$1:$Z$1),0)</f>
        <v>5</v>
      </c>
      <c r="X368" s="18" cm="1">
        <f t="array" ref="X368">VLOOKUP($A368,'movie-row'!$A$2:$Z$101,_xlfn.XMATCH(X$31,'movie-row'!$A$1:$Z$1),0)</f>
        <v>4</v>
      </c>
      <c r="Y368" s="18" cm="1">
        <f t="array" ref="Y368">VLOOKUP($A368,'movie-row'!$A$2:$Z$101,_xlfn.XMATCH(Y$31,'movie-row'!$A$1:$Z$1),0)</f>
        <v>4.5</v>
      </c>
      <c r="Z368" s="18" cm="1">
        <f t="array" ref="Z368">VLOOKUP($A368,'movie-row'!$A$2:$Z$101,_xlfn.XMATCH(Z$31,'movie-row'!$A$1:$Z$1),0)</f>
        <v>0</v>
      </c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>
      <c r="A369" s="1" t="str">
        <f t="shared" si="64"/>
        <v>807: Seven (a.k.a. Se7en) (1995)</v>
      </c>
      <c r="B369" s="18" cm="1">
        <f t="array" ref="B369">VLOOKUP($A369,'movie-row'!$A$2:$Z$101,_xlfn.XMATCH(B$32,'movie-row'!$A$1:$Z$1),0)</f>
        <v>4.5</v>
      </c>
      <c r="C369" s="18" cm="1">
        <f t="array" ref="C369">VLOOKUP($A369,'movie-row'!$A$2:$Z$101,_xlfn.XMATCH(C$32,'movie-row'!$A$1:$Z$1),0)</f>
        <v>3</v>
      </c>
      <c r="D369" s="18" cm="1">
        <f t="array" ref="D369">VLOOKUP($A369,'movie-row'!$A$2:$Z$101,_xlfn.XMATCH(D$32,'movie-row'!$A$1:$Z$1),0)</f>
        <v>0</v>
      </c>
      <c r="E369" s="18" cm="1">
        <f t="array" ref="E369">VLOOKUP($A369,'movie-row'!$A$2:$Z$101,_xlfn.XMATCH(E$32,'movie-row'!$A$1:$Z$1),0)</f>
        <v>0</v>
      </c>
      <c r="F369" s="27" cm="1">
        <f t="array" ref="F369">VLOOKUP($A369,'movie-row'!$A$2:$Z$101,_xlfn.XMATCH(F$32,'movie-row'!$A$1:$Z$1),0)</f>
        <v>0</v>
      </c>
      <c r="G369" s="18" cm="1">
        <f t="array" ref="G369">VLOOKUP($A369,'movie-row'!$A$2:$Z$101,_xlfn.XMATCH(G$32,'movie-row'!$A$1:$Z$1),0)</f>
        <v>5</v>
      </c>
      <c r="H369" s="18" cm="1">
        <f t="array" ref="H369">VLOOKUP($A369,'movie-row'!$A$2:$Z$101,_xlfn.XMATCH(H$32,'movie-row'!$A$1:$Z$1),0)</f>
        <v>3</v>
      </c>
      <c r="I369" s="18" cm="1">
        <f t="array" ref="I369">VLOOKUP($A369,'movie-row'!$A$2:$Z$101,_xlfn.XMATCH(I$32,'movie-row'!$A$1:$Z$1),0)</f>
        <v>4.5</v>
      </c>
      <c r="J369" s="18" cm="1">
        <f t="array" ref="J369">VLOOKUP($A369,'movie-row'!$A$2:$Z$101,_xlfn.XMATCH(J$32,'movie-row'!$A$1:$Z$1),0)</f>
        <v>5</v>
      </c>
      <c r="K369" s="18" cm="1">
        <f t="array" ref="K369">VLOOKUP($A369,'movie-row'!$A$2:$Z$101,_xlfn.XMATCH(K$32,'movie-row'!$A$1:$Z$1),0)</f>
        <v>0</v>
      </c>
      <c r="L369" s="18" cm="1">
        <f t="array" ref="L369">VLOOKUP($A369,'movie-row'!$A$2:$Z$101,_xlfn.XMATCH(L$32,'movie-row'!$A$1:$Z$1),0)</f>
        <v>5</v>
      </c>
      <c r="M369" s="18" cm="1">
        <f t="array" ref="M369">VLOOKUP($A369,'movie-row'!$A$2:$Z$101,_xlfn.XMATCH(M$32,'movie-row'!$A$1:$Z$1),0)</f>
        <v>5</v>
      </c>
      <c r="N369" s="18" cm="1">
        <f t="array" ref="N369">VLOOKUP($A369,'movie-row'!$A$2:$Z$101,_xlfn.XMATCH(N$32,'movie-row'!$A$1:$Z$1),0)</f>
        <v>0</v>
      </c>
      <c r="O369" s="27" cm="1">
        <f t="array" ref="O369">VLOOKUP($A369,'movie-row'!$A$2:$Z$101,_xlfn.XMATCH(O$32,'movie-row'!$A$1:$Z$1),0)</f>
        <v>0</v>
      </c>
      <c r="P369" s="18" cm="1">
        <f t="array" ref="P369">VLOOKUP($A369,'movie-row'!$A$2:$Z$101,_xlfn.XMATCH(P$32,'movie-row'!$A$1:$Z$1),0)</f>
        <v>4.5</v>
      </c>
      <c r="Q369" s="18" cm="1">
        <f t="array" ref="Q369">VLOOKUP($A369,'movie-row'!$A$2:$Z$101,_xlfn.XMATCH(Q$32,'movie-row'!$A$1:$Z$1),0)</f>
        <v>4</v>
      </c>
      <c r="R369" s="18" cm="1">
        <f t="array" ref="R369">VLOOKUP($A369,'movie-row'!$A$2:$Z$101,_xlfn.XMATCH(R$32,'movie-row'!$A$1:$Z$1),0)</f>
        <v>4.5</v>
      </c>
      <c r="S369" s="18" cm="1">
        <f t="array" ref="S369">VLOOKUP($A369,'movie-row'!$A$2:$Z$101,_xlfn.XMATCH(S$32,'movie-row'!$A$1:$Z$1),0)</f>
        <v>0</v>
      </c>
      <c r="T369" s="18" cm="1">
        <f t="array" ref="T369">VLOOKUP($A369,'movie-row'!$A$2:$Z$101,_xlfn.XMATCH(T$32,'movie-row'!$A$1:$Z$1),0)</f>
        <v>4</v>
      </c>
      <c r="U369" s="18" cm="1">
        <f t="array" ref="U369">VLOOKUP($A369,'movie-row'!$A$2:$Z$101,_xlfn.XMATCH(U$32,'movie-row'!$A$1:$Z$1),0)</f>
        <v>5</v>
      </c>
      <c r="V369" s="18" cm="1">
        <f t="array" ref="V369">VLOOKUP($A369,'movie-row'!$A$2:$Z$101,_xlfn.XMATCH(V$32,'movie-row'!$A$1:$Z$1),0)</f>
        <v>0</v>
      </c>
      <c r="W369" s="18" cm="1">
        <f t="array" ref="W369">VLOOKUP($A369,'movie-row'!$A$2:$Z$101,_xlfn.XMATCH(W$32,'movie-row'!$A$1:$Z$1),0)</f>
        <v>3</v>
      </c>
      <c r="X369" s="18" cm="1">
        <f t="array" ref="X369">VLOOKUP($A369,'movie-row'!$A$2:$Z$101,_xlfn.XMATCH(X$32,'movie-row'!$A$1:$Z$1),0)</f>
        <v>5</v>
      </c>
      <c r="Y369" s="18" cm="1">
        <f t="array" ref="Y369">VLOOKUP($A369,'movie-row'!$A$2:$Z$101,_xlfn.XMATCH(Y$32,'movie-row'!$A$1:$Z$1),0)</f>
        <v>0</v>
      </c>
      <c r="Z369" s="18" cm="1">
        <f t="array" ref="Z369">VLOOKUP($A369,'movie-row'!$A$2:$Z$101,_xlfn.XMATCH(Z$32,'movie-row'!$A$1:$Z$1),0)</f>
        <v>5</v>
      </c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</row>
    <row r="370" spans="1:52">
      <c r="A370" s="1" t="str">
        <f t="shared" si="64"/>
        <v>807: Seven (a.k.a. Se7en) (1995)</v>
      </c>
      <c r="B370" s="18" cm="1">
        <f t="array" ref="B370">VLOOKUP($A370,'movie-row'!$A$2:$Z$101,_xlfn.XMATCH(B$33,'movie-row'!$A$1:$Z$1),0)</f>
        <v>0</v>
      </c>
      <c r="C370" s="18" cm="1">
        <f t="array" ref="C370">VLOOKUP($A370,'movie-row'!$A$2:$Z$101,_xlfn.XMATCH(C$33,'movie-row'!$A$1:$Z$1),0)</f>
        <v>5</v>
      </c>
      <c r="D370" s="18" cm="1">
        <f t="array" ref="D370">VLOOKUP($A370,'movie-row'!$A$2:$Z$101,_xlfn.XMATCH(D$33,'movie-row'!$A$1:$Z$1),0)</f>
        <v>4.5</v>
      </c>
      <c r="E370" s="18" cm="1">
        <f t="array" ref="E370">VLOOKUP($A370,'movie-row'!$A$2:$Z$101,_xlfn.XMATCH(E$33,'movie-row'!$A$1:$Z$1),0)</f>
        <v>0</v>
      </c>
      <c r="F370" s="27" cm="1">
        <f t="array" ref="F370">VLOOKUP($A370,'movie-row'!$A$2:$Z$101,_xlfn.XMATCH(F$33,'movie-row'!$A$1:$Z$1),0)</f>
        <v>4.5</v>
      </c>
      <c r="G370" s="18" cm="1">
        <f t="array" ref="G370">VLOOKUP($A370,'movie-row'!$A$2:$Z$101,_xlfn.XMATCH(G$33,'movie-row'!$A$1:$Z$1),0)</f>
        <v>4.5</v>
      </c>
      <c r="H370" s="18" cm="1">
        <f t="array" ref="H370">VLOOKUP($A370,'movie-row'!$A$2:$Z$101,_xlfn.XMATCH(H$33,'movie-row'!$A$1:$Z$1),0)</f>
        <v>4</v>
      </c>
      <c r="I370" s="18" cm="1">
        <f t="array" ref="I370">VLOOKUP($A370,'movie-row'!$A$2:$Z$101,_xlfn.XMATCH(I$33,'movie-row'!$A$1:$Z$1),0)</f>
        <v>4</v>
      </c>
      <c r="J370" s="18" cm="1">
        <f t="array" ref="J370">VLOOKUP($A370,'movie-row'!$A$2:$Z$101,_xlfn.XMATCH(J$33,'movie-row'!$A$1:$Z$1),0)</f>
        <v>5</v>
      </c>
      <c r="K370" s="18" cm="1">
        <f t="array" ref="K370">VLOOKUP($A370,'movie-row'!$A$2:$Z$101,_xlfn.XMATCH(K$33,'movie-row'!$A$1:$Z$1),0)</f>
        <v>4.5</v>
      </c>
      <c r="L370" s="18" cm="1">
        <f t="array" ref="L370">VLOOKUP($A370,'movie-row'!$A$2:$Z$101,_xlfn.XMATCH(L$33,'movie-row'!$A$1:$Z$1),0)</f>
        <v>4.5</v>
      </c>
      <c r="M370" s="18" cm="1">
        <f t="array" ref="M370">VLOOKUP($A370,'movie-row'!$A$2:$Z$101,_xlfn.XMATCH(M$33,'movie-row'!$A$1:$Z$1),0)</f>
        <v>3</v>
      </c>
      <c r="N370" s="18" cm="1">
        <f t="array" ref="N370">VLOOKUP($A370,'movie-row'!$A$2:$Z$101,_xlfn.XMATCH(N$33,'movie-row'!$A$1:$Z$1),0)</f>
        <v>4</v>
      </c>
      <c r="O370" s="27" cm="1">
        <f t="array" ref="O370">VLOOKUP($A370,'movie-row'!$A$2:$Z$101,_xlfn.XMATCH(O$33,'movie-row'!$A$1:$Z$1),0)</f>
        <v>4.5</v>
      </c>
      <c r="P370" s="18" cm="1">
        <f t="array" ref="P370">VLOOKUP($A370,'movie-row'!$A$2:$Z$101,_xlfn.XMATCH(P$33,'movie-row'!$A$1:$Z$1),0)</f>
        <v>2</v>
      </c>
      <c r="Q370" s="18" cm="1">
        <f t="array" ref="Q370">VLOOKUP($A370,'movie-row'!$A$2:$Z$101,_xlfn.XMATCH(Q$33,'movie-row'!$A$1:$Z$1),0)</f>
        <v>5</v>
      </c>
      <c r="R370" s="18" cm="1">
        <f t="array" ref="R370">VLOOKUP($A370,'movie-row'!$A$2:$Z$101,_xlfn.XMATCH(R$33,'movie-row'!$A$1:$Z$1),0)</f>
        <v>4.5</v>
      </c>
      <c r="S370" s="18" cm="1">
        <f t="array" ref="S370">VLOOKUP($A370,'movie-row'!$A$2:$Z$101,_xlfn.XMATCH(S$33,'movie-row'!$A$1:$Z$1),0)</f>
        <v>0</v>
      </c>
      <c r="T370" s="18" cm="1">
        <f t="array" ref="T370">VLOOKUP($A370,'movie-row'!$A$2:$Z$101,_xlfn.XMATCH(T$33,'movie-row'!$A$1:$Z$1),0)</f>
        <v>4.5</v>
      </c>
      <c r="U370" s="18" cm="1">
        <f t="array" ref="U370">VLOOKUP($A370,'movie-row'!$A$2:$Z$101,_xlfn.XMATCH(U$33,'movie-row'!$A$1:$Z$1),0)</f>
        <v>3</v>
      </c>
      <c r="V370" s="18" cm="1">
        <f t="array" ref="V370">VLOOKUP($A370,'movie-row'!$A$2:$Z$101,_xlfn.XMATCH(V$33,'movie-row'!$A$1:$Z$1),0)</f>
        <v>4</v>
      </c>
      <c r="W370" s="18" cm="1">
        <f t="array" ref="W370">VLOOKUP($A370,'movie-row'!$A$2:$Z$101,_xlfn.XMATCH(W$33,'movie-row'!$A$1:$Z$1),0)</f>
        <v>5</v>
      </c>
      <c r="X370" s="18" cm="1">
        <f t="array" ref="X370">VLOOKUP($A370,'movie-row'!$A$2:$Z$101,_xlfn.XMATCH(X$33,'movie-row'!$A$1:$Z$1),0)</f>
        <v>0</v>
      </c>
      <c r="Y370" s="18" cm="1">
        <f t="array" ref="Y370">VLOOKUP($A370,'movie-row'!$A$2:$Z$101,_xlfn.XMATCH(Y$33,'movie-row'!$A$1:$Z$1),0)</f>
        <v>0</v>
      </c>
      <c r="Z370" s="18" cm="1">
        <f t="array" ref="Z370">VLOOKUP($A370,'movie-row'!$A$2:$Z$101,_xlfn.XMATCH(Z$33,'movie-row'!$A$1:$Z$1),0)</f>
        <v>4.5</v>
      </c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</row>
    <row r="371" spans="1:52">
      <c r="A371" s="21" t="s">
        <v>65</v>
      </c>
      <c r="B371" s="18" cm="1">
        <f t="array" ref="B371">VLOOKUP($A371,'movie-row'!$A$2:$Z$101,_xlfn.XMATCH(B$29,'movie-row'!$A$1:$Z$1),0)</f>
        <v>3.5</v>
      </c>
      <c r="C371" s="18" cm="1">
        <f t="array" ref="C371">VLOOKUP($A371,'movie-row'!$A$2:$Z$101,_xlfn.XMATCH(C$29,'movie-row'!$A$1:$Z$1),0)</f>
        <v>3.5</v>
      </c>
      <c r="D371" s="18" cm="1">
        <f t="array" ref="D371">VLOOKUP($A371,'movie-row'!$A$2:$Z$101,_xlfn.XMATCH(D$29,'movie-row'!$A$1:$Z$1),0)</f>
        <v>4</v>
      </c>
      <c r="E371" s="18" cm="1">
        <f t="array" ref="E371">VLOOKUP($A371,'movie-row'!$A$2:$Z$101,_xlfn.XMATCH(E$29,'movie-row'!$A$1:$Z$1),0)</f>
        <v>0</v>
      </c>
      <c r="F371" s="27" cm="1">
        <f t="array" ref="F371">VLOOKUP($A371,'movie-row'!$A$2:$Z$101,_xlfn.XMATCH(F$29,'movie-row'!$A$1:$Z$1),0)</f>
        <v>3.5</v>
      </c>
      <c r="G371" s="18" cm="1">
        <f t="array" ref="G371">VLOOKUP($A371,'movie-row'!$A$2:$Z$101,_xlfn.XMATCH(G$29,'movie-row'!$A$1:$Z$1),0)</f>
        <v>3.5</v>
      </c>
      <c r="H371" s="18" cm="1">
        <f t="array" ref="H371">VLOOKUP($A371,'movie-row'!$A$2:$Z$101,_xlfn.XMATCH(H$29,'movie-row'!$A$1:$Z$1),0)</f>
        <v>3</v>
      </c>
      <c r="I371" s="18" cm="1">
        <f t="array" ref="I371">VLOOKUP($A371,'movie-row'!$A$2:$Z$101,_xlfn.XMATCH(I$29,'movie-row'!$A$1:$Z$1),0)</f>
        <v>0</v>
      </c>
      <c r="J371" s="18" cm="1">
        <f t="array" ref="J371">VLOOKUP($A371,'movie-row'!$A$2:$Z$101,_xlfn.XMATCH(J$29,'movie-row'!$A$1:$Z$1),0)</f>
        <v>4.5</v>
      </c>
      <c r="K371" s="18" cm="1">
        <f t="array" ref="K371">VLOOKUP($A371,'movie-row'!$A$2:$Z$101,_xlfn.XMATCH(K$29,'movie-row'!$A$1:$Z$1),0)</f>
        <v>0</v>
      </c>
      <c r="L371" s="18" cm="1">
        <f t="array" ref="L371">VLOOKUP($A371,'movie-row'!$A$2:$Z$101,_xlfn.XMATCH(L$29,'movie-row'!$A$1:$Z$1),0)</f>
        <v>5</v>
      </c>
      <c r="M371" s="18" cm="1">
        <f t="array" ref="M371">VLOOKUP($A371,'movie-row'!$A$2:$Z$101,_xlfn.XMATCH(M$29,'movie-row'!$A$1:$Z$1),0)</f>
        <v>0</v>
      </c>
      <c r="N371" s="18" cm="1">
        <f t="array" ref="N371">VLOOKUP($A371,'movie-row'!$A$2:$Z$101,_xlfn.XMATCH(N$29,'movie-row'!$A$1:$Z$1),0)</f>
        <v>4</v>
      </c>
      <c r="O371" s="27" cm="1">
        <f t="array" ref="O371">VLOOKUP($A371,'movie-row'!$A$2:$Z$101,_xlfn.XMATCH(O$29,'movie-row'!$A$1:$Z$1),0)</f>
        <v>4</v>
      </c>
      <c r="P371" s="18" cm="1">
        <f t="array" ref="P371">VLOOKUP($A371,'movie-row'!$A$2:$Z$101,_xlfn.XMATCH(P$29,'movie-row'!$A$1:$Z$1),0)</f>
        <v>4.5</v>
      </c>
      <c r="Q371" s="18" cm="1">
        <f t="array" ref="Q371">VLOOKUP($A371,'movie-row'!$A$2:$Z$101,_xlfn.XMATCH(Q$29,'movie-row'!$A$1:$Z$1),0)</f>
        <v>0</v>
      </c>
      <c r="R371" s="18" cm="1">
        <f t="array" ref="R371">VLOOKUP($A371,'movie-row'!$A$2:$Z$101,_xlfn.XMATCH(R$29,'movie-row'!$A$1:$Z$1),0)</f>
        <v>0</v>
      </c>
      <c r="S371" s="18" cm="1">
        <f t="array" ref="S371">VLOOKUP($A371,'movie-row'!$A$2:$Z$101,_xlfn.XMATCH(S$29,'movie-row'!$A$1:$Z$1),0)</f>
        <v>5</v>
      </c>
      <c r="T371" s="18" cm="1">
        <f t="array" ref="T371">VLOOKUP($A371,'movie-row'!$A$2:$Z$101,_xlfn.XMATCH(T$29,'movie-row'!$A$1:$Z$1),0)</f>
        <v>0</v>
      </c>
      <c r="U371" s="18" cm="1">
        <f t="array" ref="U371">VLOOKUP($A371,'movie-row'!$A$2:$Z$101,_xlfn.XMATCH(U$29,'movie-row'!$A$1:$Z$1),0)</f>
        <v>4</v>
      </c>
      <c r="V371" s="18" cm="1">
        <f t="array" ref="V371">VLOOKUP($A371,'movie-row'!$A$2:$Z$101,_xlfn.XMATCH(V$29,'movie-row'!$A$1:$Z$1),0)</f>
        <v>2</v>
      </c>
      <c r="W371" s="18" cm="1">
        <f t="array" ref="W371">VLOOKUP($A371,'movie-row'!$A$2:$Z$101,_xlfn.XMATCH(W$29,'movie-row'!$A$1:$Z$1),0)</f>
        <v>4.5</v>
      </c>
      <c r="X371" s="18" cm="1">
        <f t="array" ref="X371">VLOOKUP($A371,'movie-row'!$A$2:$Z$101,_xlfn.XMATCH(X$29,'movie-row'!$A$1:$Z$1),0)</f>
        <v>3.5</v>
      </c>
      <c r="Y371" s="18" cm="1">
        <f t="array" ref="Y371">VLOOKUP($A371,'movie-row'!$A$2:$Z$101,_xlfn.XMATCH(Y$29,'movie-row'!$A$1:$Z$1),0)</f>
        <v>5</v>
      </c>
      <c r="Z371" s="18" cm="1">
        <f t="array" ref="Z371">VLOOKUP($A371,'movie-row'!$A$2:$Z$101,_xlfn.XMATCH(Z$29,'movie-row'!$A$1:$Z$1),0)</f>
        <v>4</v>
      </c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</row>
    <row r="372" spans="1:52">
      <c r="A372" s="1" t="str">
        <f t="shared" ref="A372:A375" si="65">A371</f>
        <v>808: Shrek (2001)</v>
      </c>
      <c r="B372" s="18" cm="1">
        <f t="array" ref="B372">VLOOKUP($A372,'movie-row'!$A$2:$Z$101,_xlfn.XMATCH(B$30,'movie-row'!$A$1:$Z$1),0)</f>
        <v>3</v>
      </c>
      <c r="C372" s="18" cm="1">
        <f t="array" ref="C372">VLOOKUP($A372,'movie-row'!$A$2:$Z$101,_xlfn.XMATCH(C$30,'movie-row'!$A$1:$Z$1),0)</f>
        <v>4.5</v>
      </c>
      <c r="D372" s="18" cm="1">
        <f t="array" ref="D372">VLOOKUP($A372,'movie-row'!$A$2:$Z$101,_xlfn.XMATCH(D$30,'movie-row'!$A$1:$Z$1),0)</f>
        <v>2</v>
      </c>
      <c r="E372" s="18" cm="1">
        <f t="array" ref="E372">VLOOKUP($A372,'movie-row'!$A$2:$Z$101,_xlfn.XMATCH(E$30,'movie-row'!$A$1:$Z$1),0)</f>
        <v>4</v>
      </c>
      <c r="F372" s="27" cm="1">
        <f t="array" ref="F372">VLOOKUP($A372,'movie-row'!$A$2:$Z$101,_xlfn.XMATCH(F$30,'movie-row'!$A$1:$Z$1),0)</f>
        <v>4</v>
      </c>
      <c r="G372" s="18" cm="1">
        <f t="array" ref="G372">VLOOKUP($A372,'movie-row'!$A$2:$Z$101,_xlfn.XMATCH(G$30,'movie-row'!$A$1:$Z$1),0)</f>
        <v>0</v>
      </c>
      <c r="H372" s="18" cm="1">
        <f t="array" ref="H372">VLOOKUP($A372,'movie-row'!$A$2:$Z$101,_xlfn.XMATCH(H$30,'movie-row'!$A$1:$Z$1),0)</f>
        <v>5</v>
      </c>
      <c r="I372" s="18" cm="1">
        <f t="array" ref="I372">VLOOKUP($A372,'movie-row'!$A$2:$Z$101,_xlfn.XMATCH(I$30,'movie-row'!$A$1:$Z$1),0)</f>
        <v>4.5</v>
      </c>
      <c r="J372" s="18" cm="1">
        <f t="array" ref="J372">VLOOKUP($A372,'movie-row'!$A$2:$Z$101,_xlfn.XMATCH(J$30,'movie-row'!$A$1:$Z$1),0)</f>
        <v>3.5</v>
      </c>
      <c r="K372" s="18" cm="1">
        <f t="array" ref="K372">VLOOKUP($A372,'movie-row'!$A$2:$Z$101,_xlfn.XMATCH(K$30,'movie-row'!$A$1:$Z$1),0)</f>
        <v>3.5</v>
      </c>
      <c r="L372" s="18" cm="1">
        <f t="array" ref="L372">VLOOKUP($A372,'movie-row'!$A$2:$Z$101,_xlfn.XMATCH(L$30,'movie-row'!$A$1:$Z$1),0)</f>
        <v>3</v>
      </c>
      <c r="M372" s="18" cm="1">
        <f t="array" ref="M372">VLOOKUP($A372,'movie-row'!$A$2:$Z$101,_xlfn.XMATCH(M$30,'movie-row'!$A$1:$Z$1),0)</f>
        <v>4</v>
      </c>
      <c r="N372" s="18" cm="1">
        <f t="array" ref="N372">VLOOKUP($A372,'movie-row'!$A$2:$Z$101,_xlfn.XMATCH(N$30,'movie-row'!$A$1:$Z$1),0)</f>
        <v>5</v>
      </c>
      <c r="O372" s="27" cm="1">
        <f t="array" ref="O372">VLOOKUP($A372,'movie-row'!$A$2:$Z$101,_xlfn.XMATCH(O$30,'movie-row'!$A$1:$Z$1),0)</f>
        <v>4.5</v>
      </c>
      <c r="P372" s="18" cm="1">
        <f t="array" ref="P372">VLOOKUP($A372,'movie-row'!$A$2:$Z$101,_xlfn.XMATCH(P$30,'movie-row'!$A$1:$Z$1),0)</f>
        <v>5</v>
      </c>
      <c r="Q372" s="18" cm="1">
        <f t="array" ref="Q372">VLOOKUP($A372,'movie-row'!$A$2:$Z$101,_xlfn.XMATCH(Q$30,'movie-row'!$A$1:$Z$1),0)</f>
        <v>4.5</v>
      </c>
      <c r="R372" s="18" cm="1">
        <f t="array" ref="R372">VLOOKUP($A372,'movie-row'!$A$2:$Z$101,_xlfn.XMATCH(R$30,'movie-row'!$A$1:$Z$1),0)</f>
        <v>5</v>
      </c>
      <c r="S372" s="18" cm="1">
        <f t="array" ref="S372">VLOOKUP($A372,'movie-row'!$A$2:$Z$101,_xlfn.XMATCH(S$30,'movie-row'!$A$1:$Z$1),0)</f>
        <v>4</v>
      </c>
      <c r="T372" s="18" cm="1">
        <f t="array" ref="T372">VLOOKUP($A372,'movie-row'!$A$2:$Z$101,_xlfn.XMATCH(T$30,'movie-row'!$A$1:$Z$1),0)</f>
        <v>3.5</v>
      </c>
      <c r="U372" s="18" cm="1">
        <f t="array" ref="U372">VLOOKUP($A372,'movie-row'!$A$2:$Z$101,_xlfn.XMATCH(U$30,'movie-row'!$A$1:$Z$1),0)</f>
        <v>5</v>
      </c>
      <c r="V372" s="18" cm="1">
        <f t="array" ref="V372">VLOOKUP($A372,'movie-row'!$A$2:$Z$101,_xlfn.XMATCH(V$30,'movie-row'!$A$1:$Z$1),0)</f>
        <v>3.5</v>
      </c>
      <c r="W372" s="18" cm="1">
        <f t="array" ref="W372">VLOOKUP($A372,'movie-row'!$A$2:$Z$101,_xlfn.XMATCH(W$30,'movie-row'!$A$1:$Z$1),0)</f>
        <v>3</v>
      </c>
      <c r="X372" s="18" cm="1">
        <f t="array" ref="X372">VLOOKUP($A372,'movie-row'!$A$2:$Z$101,_xlfn.XMATCH(X$30,'movie-row'!$A$1:$Z$1),0)</f>
        <v>4</v>
      </c>
      <c r="Y372" s="18" cm="1">
        <f t="array" ref="Y372">VLOOKUP($A372,'movie-row'!$A$2:$Z$101,_xlfn.XMATCH(Y$30,'movie-row'!$A$1:$Z$1),0)</f>
        <v>4</v>
      </c>
      <c r="Z372" s="18" cm="1">
        <f t="array" ref="Z372">VLOOKUP($A372,'movie-row'!$A$2:$Z$101,_xlfn.XMATCH(Z$30,'movie-row'!$A$1:$Z$1),0)</f>
        <v>4.5</v>
      </c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</row>
    <row r="373" spans="1:52">
      <c r="A373" s="1" t="str">
        <f t="shared" si="65"/>
        <v>808: Shrek (2001)</v>
      </c>
      <c r="B373" s="18" cm="1">
        <f t="array" ref="B373">VLOOKUP($A373,'movie-row'!$A$2:$Z$101,_xlfn.XMATCH(B$31,'movie-row'!$A$1:$Z$1),0)</f>
        <v>2</v>
      </c>
      <c r="C373" s="18" cm="1">
        <f t="array" ref="C373">VLOOKUP($A373,'movie-row'!$A$2:$Z$101,_xlfn.XMATCH(C$31,'movie-row'!$A$1:$Z$1),0)</f>
        <v>3.5</v>
      </c>
      <c r="D373" s="18" cm="1">
        <f t="array" ref="D373">VLOOKUP($A373,'movie-row'!$A$2:$Z$101,_xlfn.XMATCH(D$31,'movie-row'!$A$1:$Z$1),0)</f>
        <v>4</v>
      </c>
      <c r="E373" s="18" cm="1">
        <f t="array" ref="E373">VLOOKUP($A373,'movie-row'!$A$2:$Z$101,_xlfn.XMATCH(E$31,'movie-row'!$A$1:$Z$1),0)</f>
        <v>5</v>
      </c>
      <c r="F373" s="27" cm="1">
        <f t="array" ref="F373">VLOOKUP($A373,'movie-row'!$A$2:$Z$101,_xlfn.XMATCH(F$31,'movie-row'!$A$1:$Z$1),0)</f>
        <v>3</v>
      </c>
      <c r="G373" s="18" cm="1">
        <f t="array" ref="G373">VLOOKUP($A373,'movie-row'!$A$2:$Z$101,_xlfn.XMATCH(G$31,'movie-row'!$A$1:$Z$1),0)</f>
        <v>5</v>
      </c>
      <c r="H373" s="18" cm="1">
        <f t="array" ref="H373">VLOOKUP($A373,'movie-row'!$A$2:$Z$101,_xlfn.XMATCH(H$31,'movie-row'!$A$1:$Z$1),0)</f>
        <v>3.5</v>
      </c>
      <c r="I373" s="18" cm="1">
        <f t="array" ref="I373">VLOOKUP($A373,'movie-row'!$A$2:$Z$101,_xlfn.XMATCH(I$31,'movie-row'!$A$1:$Z$1),0)</f>
        <v>5</v>
      </c>
      <c r="J373" s="18" cm="1">
        <f t="array" ref="J373">VLOOKUP($A373,'movie-row'!$A$2:$Z$101,_xlfn.XMATCH(J$31,'movie-row'!$A$1:$Z$1),0)</f>
        <v>4</v>
      </c>
      <c r="K373" s="18" cm="1">
        <f t="array" ref="K373">VLOOKUP($A373,'movie-row'!$A$2:$Z$101,_xlfn.XMATCH(K$31,'movie-row'!$A$1:$Z$1),0)</f>
        <v>3.5</v>
      </c>
      <c r="L373" s="18" cm="1">
        <f t="array" ref="L373">VLOOKUP($A373,'movie-row'!$A$2:$Z$101,_xlfn.XMATCH(L$31,'movie-row'!$A$1:$Z$1),0)</f>
        <v>3.5</v>
      </c>
      <c r="M373" s="18" cm="1">
        <f t="array" ref="M373">VLOOKUP($A373,'movie-row'!$A$2:$Z$101,_xlfn.XMATCH(M$31,'movie-row'!$A$1:$Z$1),0)</f>
        <v>0</v>
      </c>
      <c r="N373" s="18" cm="1">
        <f t="array" ref="N373">VLOOKUP($A373,'movie-row'!$A$2:$Z$101,_xlfn.XMATCH(N$31,'movie-row'!$A$1:$Z$1),0)</f>
        <v>3.5</v>
      </c>
      <c r="O373" s="27" cm="1">
        <f t="array" ref="O373">VLOOKUP($A373,'movie-row'!$A$2:$Z$101,_xlfn.XMATCH(O$31,'movie-row'!$A$1:$Z$1),0)</f>
        <v>4</v>
      </c>
      <c r="P373" s="18" cm="1">
        <f t="array" ref="P373">VLOOKUP($A373,'movie-row'!$A$2:$Z$101,_xlfn.XMATCH(P$31,'movie-row'!$A$1:$Z$1),0)</f>
        <v>3.5</v>
      </c>
      <c r="Q373" s="18" cm="1">
        <f t="array" ref="Q373">VLOOKUP($A373,'movie-row'!$A$2:$Z$101,_xlfn.XMATCH(Q$31,'movie-row'!$A$1:$Z$1),0)</f>
        <v>3.5</v>
      </c>
      <c r="R373" s="18" cm="1">
        <f t="array" ref="R373">VLOOKUP($A373,'movie-row'!$A$2:$Z$101,_xlfn.XMATCH(R$31,'movie-row'!$A$1:$Z$1),0)</f>
        <v>4</v>
      </c>
      <c r="S373" s="18" cm="1">
        <f t="array" ref="S373">VLOOKUP($A373,'movie-row'!$A$2:$Z$101,_xlfn.XMATCH(S$31,'movie-row'!$A$1:$Z$1),0)</f>
        <v>4.5</v>
      </c>
      <c r="T373" s="18" cm="1">
        <f t="array" ref="T373">VLOOKUP($A373,'movie-row'!$A$2:$Z$101,_xlfn.XMATCH(T$31,'movie-row'!$A$1:$Z$1),0)</f>
        <v>4</v>
      </c>
      <c r="U373" s="18" cm="1">
        <f t="array" ref="U373">VLOOKUP($A373,'movie-row'!$A$2:$Z$101,_xlfn.XMATCH(U$31,'movie-row'!$A$1:$Z$1),0)</f>
        <v>3.5</v>
      </c>
      <c r="V373" s="18" cm="1">
        <f t="array" ref="V373">VLOOKUP($A373,'movie-row'!$A$2:$Z$101,_xlfn.XMATCH(V$31,'movie-row'!$A$1:$Z$1),0)</f>
        <v>3</v>
      </c>
      <c r="W373" s="18" cm="1">
        <f t="array" ref="W373">VLOOKUP($A373,'movie-row'!$A$2:$Z$101,_xlfn.XMATCH(W$31,'movie-row'!$A$1:$Z$1),0)</f>
        <v>1.5</v>
      </c>
      <c r="X373" s="18" cm="1">
        <f t="array" ref="X373">VLOOKUP($A373,'movie-row'!$A$2:$Z$101,_xlfn.XMATCH(X$31,'movie-row'!$A$1:$Z$1),0)</f>
        <v>3</v>
      </c>
      <c r="Y373" s="18" cm="1">
        <f t="array" ref="Y373">VLOOKUP($A373,'movie-row'!$A$2:$Z$101,_xlfn.XMATCH(Y$31,'movie-row'!$A$1:$Z$1),0)</f>
        <v>3</v>
      </c>
      <c r="Z373" s="18" cm="1">
        <f t="array" ref="Z373">VLOOKUP($A373,'movie-row'!$A$2:$Z$101,_xlfn.XMATCH(Z$31,'movie-row'!$A$1:$Z$1),0)</f>
        <v>5</v>
      </c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</row>
    <row r="374" spans="1:52">
      <c r="A374" s="1" t="str">
        <f t="shared" si="65"/>
        <v>808: Shrek (2001)</v>
      </c>
      <c r="B374" s="18" cm="1">
        <f t="array" ref="B374">VLOOKUP($A374,'movie-row'!$A$2:$Z$101,_xlfn.XMATCH(B$32,'movie-row'!$A$1:$Z$1),0)</f>
        <v>4</v>
      </c>
      <c r="C374" s="18" cm="1">
        <f t="array" ref="C374">VLOOKUP($A374,'movie-row'!$A$2:$Z$101,_xlfn.XMATCH(C$32,'movie-row'!$A$1:$Z$1),0)</f>
        <v>3</v>
      </c>
      <c r="D374" s="18" cm="1">
        <f t="array" ref="D374">VLOOKUP($A374,'movie-row'!$A$2:$Z$101,_xlfn.XMATCH(D$32,'movie-row'!$A$1:$Z$1),0)</f>
        <v>4.5</v>
      </c>
      <c r="E374" s="18" cm="1">
        <f t="array" ref="E374">VLOOKUP($A374,'movie-row'!$A$2:$Z$101,_xlfn.XMATCH(E$32,'movie-row'!$A$1:$Z$1),0)</f>
        <v>4.5</v>
      </c>
      <c r="F374" s="27" cm="1">
        <f t="array" ref="F374">VLOOKUP($A374,'movie-row'!$A$2:$Z$101,_xlfn.XMATCH(F$32,'movie-row'!$A$1:$Z$1),0)</f>
        <v>5</v>
      </c>
      <c r="G374" s="18" cm="1">
        <f t="array" ref="G374">VLOOKUP($A374,'movie-row'!$A$2:$Z$101,_xlfn.XMATCH(G$32,'movie-row'!$A$1:$Z$1),0)</f>
        <v>2</v>
      </c>
      <c r="H374" s="18" cm="1">
        <f t="array" ref="H374">VLOOKUP($A374,'movie-row'!$A$2:$Z$101,_xlfn.XMATCH(H$32,'movie-row'!$A$1:$Z$1),0)</f>
        <v>3</v>
      </c>
      <c r="I374" s="18" cm="1">
        <f t="array" ref="I374">VLOOKUP($A374,'movie-row'!$A$2:$Z$101,_xlfn.XMATCH(I$32,'movie-row'!$A$1:$Z$1),0)</f>
        <v>4</v>
      </c>
      <c r="J374" s="18" cm="1">
        <f t="array" ref="J374">VLOOKUP($A374,'movie-row'!$A$2:$Z$101,_xlfn.XMATCH(J$32,'movie-row'!$A$1:$Z$1),0)</f>
        <v>5</v>
      </c>
      <c r="K374" s="18" cm="1">
        <f t="array" ref="K374">VLOOKUP($A374,'movie-row'!$A$2:$Z$101,_xlfn.XMATCH(K$32,'movie-row'!$A$1:$Z$1),0)</f>
        <v>3</v>
      </c>
      <c r="L374" s="18" cm="1">
        <f t="array" ref="L374">VLOOKUP($A374,'movie-row'!$A$2:$Z$101,_xlfn.XMATCH(L$32,'movie-row'!$A$1:$Z$1),0)</f>
        <v>4</v>
      </c>
      <c r="M374" s="18" cm="1">
        <f t="array" ref="M374">VLOOKUP($A374,'movie-row'!$A$2:$Z$101,_xlfn.XMATCH(M$32,'movie-row'!$A$1:$Z$1),0)</f>
        <v>1.5</v>
      </c>
      <c r="N374" s="18" cm="1">
        <f t="array" ref="N374">VLOOKUP($A374,'movie-row'!$A$2:$Z$101,_xlfn.XMATCH(N$32,'movie-row'!$A$1:$Z$1),0)</f>
        <v>0</v>
      </c>
      <c r="O374" s="27" cm="1">
        <f t="array" ref="O374">VLOOKUP($A374,'movie-row'!$A$2:$Z$101,_xlfn.XMATCH(O$32,'movie-row'!$A$1:$Z$1),0)</f>
        <v>3.5</v>
      </c>
      <c r="P374" s="18" cm="1">
        <f t="array" ref="P374">VLOOKUP($A374,'movie-row'!$A$2:$Z$101,_xlfn.XMATCH(P$32,'movie-row'!$A$1:$Z$1),0)</f>
        <v>3</v>
      </c>
      <c r="Q374" s="18" cm="1">
        <f t="array" ref="Q374">VLOOKUP($A374,'movie-row'!$A$2:$Z$101,_xlfn.XMATCH(Q$32,'movie-row'!$A$1:$Z$1),0)</f>
        <v>4</v>
      </c>
      <c r="R374" s="18" cm="1">
        <f t="array" ref="R374">VLOOKUP($A374,'movie-row'!$A$2:$Z$101,_xlfn.XMATCH(R$32,'movie-row'!$A$1:$Z$1),0)</f>
        <v>4</v>
      </c>
      <c r="S374" s="18" cm="1">
        <f t="array" ref="S374">VLOOKUP($A374,'movie-row'!$A$2:$Z$101,_xlfn.XMATCH(S$32,'movie-row'!$A$1:$Z$1),0)</f>
        <v>3.5</v>
      </c>
      <c r="T374" s="18" cm="1">
        <f t="array" ref="T374">VLOOKUP($A374,'movie-row'!$A$2:$Z$101,_xlfn.XMATCH(T$32,'movie-row'!$A$1:$Z$1),0)</f>
        <v>4</v>
      </c>
      <c r="U374" s="18" cm="1">
        <f t="array" ref="U374">VLOOKUP($A374,'movie-row'!$A$2:$Z$101,_xlfn.XMATCH(U$32,'movie-row'!$A$1:$Z$1),0)</f>
        <v>4.5</v>
      </c>
      <c r="V374" s="18" cm="1">
        <f t="array" ref="V374">VLOOKUP($A374,'movie-row'!$A$2:$Z$101,_xlfn.XMATCH(V$32,'movie-row'!$A$1:$Z$1),0)</f>
        <v>5</v>
      </c>
      <c r="W374" s="18" cm="1">
        <f t="array" ref="W374">VLOOKUP($A374,'movie-row'!$A$2:$Z$101,_xlfn.XMATCH(W$32,'movie-row'!$A$1:$Z$1),0)</f>
        <v>3</v>
      </c>
      <c r="X374" s="18" cm="1">
        <f t="array" ref="X374">VLOOKUP($A374,'movie-row'!$A$2:$Z$101,_xlfn.XMATCH(X$32,'movie-row'!$A$1:$Z$1),0)</f>
        <v>2</v>
      </c>
      <c r="Y374" s="18" cm="1">
        <f t="array" ref="Y374">VLOOKUP($A374,'movie-row'!$A$2:$Z$101,_xlfn.XMATCH(Y$32,'movie-row'!$A$1:$Z$1),0)</f>
        <v>5</v>
      </c>
      <c r="Z374" s="18" cm="1">
        <f t="array" ref="Z374">VLOOKUP($A374,'movie-row'!$A$2:$Z$101,_xlfn.XMATCH(Z$32,'movie-row'!$A$1:$Z$1),0)</f>
        <v>2</v>
      </c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</row>
    <row r="375" spans="1:52">
      <c r="A375" s="1" t="str">
        <f t="shared" si="65"/>
        <v>808: Shrek (2001)</v>
      </c>
      <c r="B375" s="18" cm="1">
        <f t="array" ref="B375">VLOOKUP($A375,'movie-row'!$A$2:$Z$101,_xlfn.XMATCH(B$33,'movie-row'!$A$1:$Z$1),0)</f>
        <v>3.5</v>
      </c>
      <c r="C375" s="18" cm="1">
        <f t="array" ref="C375">VLOOKUP($A375,'movie-row'!$A$2:$Z$101,_xlfn.XMATCH(C$33,'movie-row'!$A$1:$Z$1),0)</f>
        <v>4</v>
      </c>
      <c r="D375" s="18" cm="1">
        <f t="array" ref="D375">VLOOKUP($A375,'movie-row'!$A$2:$Z$101,_xlfn.XMATCH(D$33,'movie-row'!$A$1:$Z$1),0)</f>
        <v>3.5</v>
      </c>
      <c r="E375" s="18" cm="1">
        <f t="array" ref="E375">VLOOKUP($A375,'movie-row'!$A$2:$Z$101,_xlfn.XMATCH(E$33,'movie-row'!$A$1:$Z$1),0)</f>
        <v>3.5</v>
      </c>
      <c r="F375" s="27" cm="1">
        <f t="array" ref="F375">VLOOKUP($A375,'movie-row'!$A$2:$Z$101,_xlfn.XMATCH(F$33,'movie-row'!$A$1:$Z$1),0)</f>
        <v>4</v>
      </c>
      <c r="G375" s="18" cm="1">
        <f t="array" ref="G375">VLOOKUP($A375,'movie-row'!$A$2:$Z$101,_xlfn.XMATCH(G$33,'movie-row'!$A$1:$Z$1),0)</f>
        <v>3.5</v>
      </c>
      <c r="H375" s="18" cm="1">
        <f t="array" ref="H375">VLOOKUP($A375,'movie-row'!$A$2:$Z$101,_xlfn.XMATCH(H$33,'movie-row'!$A$1:$Z$1),0)</f>
        <v>4</v>
      </c>
      <c r="I375" s="18" cm="1">
        <f t="array" ref="I375">VLOOKUP($A375,'movie-row'!$A$2:$Z$101,_xlfn.XMATCH(I$33,'movie-row'!$A$1:$Z$1),0)</f>
        <v>3</v>
      </c>
      <c r="J375" s="18" cm="1">
        <f t="array" ref="J375">VLOOKUP($A375,'movie-row'!$A$2:$Z$101,_xlfn.XMATCH(J$33,'movie-row'!$A$1:$Z$1),0)</f>
        <v>4.5</v>
      </c>
      <c r="K375" s="18" cm="1">
        <f t="array" ref="K375">VLOOKUP($A375,'movie-row'!$A$2:$Z$101,_xlfn.XMATCH(K$33,'movie-row'!$A$1:$Z$1),0)</f>
        <v>3.5</v>
      </c>
      <c r="L375" s="18" cm="1">
        <f t="array" ref="L375">VLOOKUP($A375,'movie-row'!$A$2:$Z$101,_xlfn.XMATCH(L$33,'movie-row'!$A$1:$Z$1),0)</f>
        <v>3.5</v>
      </c>
      <c r="M375" s="18" cm="1">
        <f t="array" ref="M375">VLOOKUP($A375,'movie-row'!$A$2:$Z$101,_xlfn.XMATCH(M$33,'movie-row'!$A$1:$Z$1),0)</f>
        <v>3</v>
      </c>
      <c r="N375" s="18" cm="1">
        <f t="array" ref="N375">VLOOKUP($A375,'movie-row'!$A$2:$Z$101,_xlfn.XMATCH(N$33,'movie-row'!$A$1:$Z$1),0)</f>
        <v>4</v>
      </c>
      <c r="O375" s="27" cm="1">
        <f t="array" ref="O375">VLOOKUP($A375,'movie-row'!$A$2:$Z$101,_xlfn.XMATCH(O$33,'movie-row'!$A$1:$Z$1),0)</f>
        <v>3.5</v>
      </c>
      <c r="P375" s="18" cm="1">
        <f t="array" ref="P375">VLOOKUP($A375,'movie-row'!$A$2:$Z$101,_xlfn.XMATCH(P$33,'movie-row'!$A$1:$Z$1),0)</f>
        <v>0</v>
      </c>
      <c r="Q375" s="18" cm="1">
        <f t="array" ref="Q375">VLOOKUP($A375,'movie-row'!$A$2:$Z$101,_xlfn.XMATCH(Q$33,'movie-row'!$A$1:$Z$1),0)</f>
        <v>5</v>
      </c>
      <c r="R375" s="18" cm="1">
        <f t="array" ref="R375">VLOOKUP($A375,'movie-row'!$A$2:$Z$101,_xlfn.XMATCH(R$33,'movie-row'!$A$1:$Z$1),0)</f>
        <v>4</v>
      </c>
      <c r="S375" s="18" cm="1">
        <f t="array" ref="S375">VLOOKUP($A375,'movie-row'!$A$2:$Z$101,_xlfn.XMATCH(S$33,'movie-row'!$A$1:$Z$1),0)</f>
        <v>0</v>
      </c>
      <c r="T375" s="18" cm="1">
        <f t="array" ref="T375">VLOOKUP($A375,'movie-row'!$A$2:$Z$101,_xlfn.XMATCH(T$33,'movie-row'!$A$1:$Z$1),0)</f>
        <v>3</v>
      </c>
      <c r="U375" s="18" cm="1">
        <f t="array" ref="U375">VLOOKUP($A375,'movie-row'!$A$2:$Z$101,_xlfn.XMATCH(U$33,'movie-row'!$A$1:$Z$1),0)</f>
        <v>3</v>
      </c>
      <c r="V375" s="18" cm="1">
        <f t="array" ref="V375">VLOOKUP($A375,'movie-row'!$A$2:$Z$101,_xlfn.XMATCH(V$33,'movie-row'!$A$1:$Z$1),0)</f>
        <v>4</v>
      </c>
      <c r="W375" s="18" cm="1">
        <f t="array" ref="W375">VLOOKUP($A375,'movie-row'!$A$2:$Z$101,_xlfn.XMATCH(W$33,'movie-row'!$A$1:$Z$1),0)</f>
        <v>4.5</v>
      </c>
      <c r="X375" s="18" cm="1">
        <f t="array" ref="X375">VLOOKUP($A375,'movie-row'!$A$2:$Z$101,_xlfn.XMATCH(X$33,'movie-row'!$A$1:$Z$1),0)</f>
        <v>3.5</v>
      </c>
      <c r="Y375" s="18" cm="1">
        <f t="array" ref="Y375">VLOOKUP($A375,'movie-row'!$A$2:$Z$101,_xlfn.XMATCH(Y$33,'movie-row'!$A$1:$Z$1),0)</f>
        <v>4.5</v>
      </c>
      <c r="Z375" s="18" cm="1">
        <f t="array" ref="Z375">VLOOKUP($A375,'movie-row'!$A$2:$Z$101,_xlfn.XMATCH(Z$33,'movie-row'!$A$1:$Z$1),0)</f>
        <v>4</v>
      </c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</row>
    <row r="376" spans="1:52">
      <c r="A376" s="21" t="s">
        <v>66</v>
      </c>
      <c r="B376" s="18" cm="1">
        <f t="array" ref="B376">VLOOKUP($A376,'movie-row'!$A$2:$Z$101,_xlfn.XMATCH(B$29,'movie-row'!$A$1:$Z$1),0)</f>
        <v>0</v>
      </c>
      <c r="C376" s="18" cm="1">
        <f t="array" ref="C376">VLOOKUP($A376,'movie-row'!$A$2:$Z$101,_xlfn.XMATCH(C$29,'movie-row'!$A$1:$Z$1),0)</f>
        <v>0</v>
      </c>
      <c r="D376" s="18" cm="1">
        <f t="array" ref="D376">VLOOKUP($A376,'movie-row'!$A$2:$Z$101,_xlfn.XMATCH(D$29,'movie-row'!$A$1:$Z$1),0)</f>
        <v>0</v>
      </c>
      <c r="E376" s="18" cm="1">
        <f t="array" ref="E376">VLOOKUP($A376,'movie-row'!$A$2:$Z$101,_xlfn.XMATCH(E$29,'movie-row'!$A$1:$Z$1),0)</f>
        <v>0</v>
      </c>
      <c r="F376" s="27" cm="1">
        <f t="array" ref="F376">VLOOKUP($A376,'movie-row'!$A$2:$Z$101,_xlfn.XMATCH(F$29,'movie-row'!$A$1:$Z$1),0)</f>
        <v>1.5</v>
      </c>
      <c r="G376" s="18" cm="1">
        <f t="array" ref="G376">VLOOKUP($A376,'movie-row'!$A$2:$Z$101,_xlfn.XMATCH(G$29,'movie-row'!$A$1:$Z$1),0)</f>
        <v>0</v>
      </c>
      <c r="H376" s="18" cm="1">
        <f t="array" ref="H376">VLOOKUP($A376,'movie-row'!$A$2:$Z$101,_xlfn.XMATCH(H$29,'movie-row'!$A$1:$Z$1),0)</f>
        <v>4</v>
      </c>
      <c r="I376" s="18" cm="1">
        <f t="array" ref="I376">VLOOKUP($A376,'movie-row'!$A$2:$Z$101,_xlfn.XMATCH(I$29,'movie-row'!$A$1:$Z$1),0)</f>
        <v>0</v>
      </c>
      <c r="J376" s="18" cm="1">
        <f t="array" ref="J376">VLOOKUP($A376,'movie-row'!$A$2:$Z$101,_xlfn.XMATCH(J$29,'movie-row'!$A$1:$Z$1),0)</f>
        <v>4</v>
      </c>
      <c r="K376" s="18" cm="1">
        <f t="array" ref="K376">VLOOKUP($A376,'movie-row'!$A$2:$Z$101,_xlfn.XMATCH(K$29,'movie-row'!$A$1:$Z$1),0)</f>
        <v>0</v>
      </c>
      <c r="L376" s="18" cm="1">
        <f t="array" ref="L376">VLOOKUP($A376,'movie-row'!$A$2:$Z$101,_xlfn.XMATCH(L$29,'movie-row'!$A$1:$Z$1),0)</f>
        <v>4.5</v>
      </c>
      <c r="M376" s="18" cm="1">
        <f t="array" ref="M376">VLOOKUP($A376,'movie-row'!$A$2:$Z$101,_xlfn.XMATCH(M$29,'movie-row'!$A$1:$Z$1),0)</f>
        <v>0</v>
      </c>
      <c r="N376" s="18" cm="1">
        <f t="array" ref="N376">VLOOKUP($A376,'movie-row'!$A$2:$Z$101,_xlfn.XMATCH(N$29,'movie-row'!$A$1:$Z$1),0)</f>
        <v>3.5</v>
      </c>
      <c r="O376" s="27" cm="1">
        <f t="array" ref="O376">VLOOKUP($A376,'movie-row'!$A$2:$Z$101,_xlfn.XMATCH(O$29,'movie-row'!$A$1:$Z$1),0)</f>
        <v>3.5</v>
      </c>
      <c r="P376" s="18" cm="1">
        <f t="array" ref="P376">VLOOKUP($A376,'movie-row'!$A$2:$Z$101,_xlfn.XMATCH(P$29,'movie-row'!$A$1:$Z$1),0)</f>
        <v>4</v>
      </c>
      <c r="Q376" s="18" cm="1">
        <f t="array" ref="Q376">VLOOKUP($A376,'movie-row'!$A$2:$Z$101,_xlfn.XMATCH(Q$29,'movie-row'!$A$1:$Z$1),0)</f>
        <v>0</v>
      </c>
      <c r="R376" s="18" cm="1">
        <f t="array" ref="R376">VLOOKUP($A376,'movie-row'!$A$2:$Z$101,_xlfn.XMATCH(R$29,'movie-row'!$A$1:$Z$1),0)</f>
        <v>0</v>
      </c>
      <c r="S376" s="18" cm="1">
        <f t="array" ref="S376">VLOOKUP($A376,'movie-row'!$A$2:$Z$101,_xlfn.XMATCH(S$29,'movie-row'!$A$1:$Z$1),0)</f>
        <v>3.5</v>
      </c>
      <c r="T376" s="18" cm="1">
        <f t="array" ref="T376">VLOOKUP($A376,'movie-row'!$A$2:$Z$101,_xlfn.XMATCH(T$29,'movie-row'!$A$1:$Z$1),0)</f>
        <v>0</v>
      </c>
      <c r="U376" s="18" cm="1">
        <f t="array" ref="U376">VLOOKUP($A376,'movie-row'!$A$2:$Z$101,_xlfn.XMATCH(U$29,'movie-row'!$A$1:$Z$1),0)</f>
        <v>0</v>
      </c>
      <c r="V376" s="18" cm="1">
        <f t="array" ref="V376">VLOOKUP($A376,'movie-row'!$A$2:$Z$101,_xlfn.XMATCH(V$29,'movie-row'!$A$1:$Z$1),0)</f>
        <v>1.5</v>
      </c>
      <c r="W376" s="18" cm="1">
        <f t="array" ref="W376">VLOOKUP($A376,'movie-row'!$A$2:$Z$101,_xlfn.XMATCH(W$29,'movie-row'!$A$1:$Z$1),0)</f>
        <v>4</v>
      </c>
      <c r="X376" s="18" cm="1">
        <f t="array" ref="X376">VLOOKUP($A376,'movie-row'!$A$2:$Z$101,_xlfn.XMATCH(X$29,'movie-row'!$A$1:$Z$1),0)</f>
        <v>0</v>
      </c>
      <c r="Y376" s="18" cm="1">
        <f t="array" ref="Y376">VLOOKUP($A376,'movie-row'!$A$2:$Z$101,_xlfn.XMATCH(Y$29,'movie-row'!$A$1:$Z$1),0)</f>
        <v>5</v>
      </c>
      <c r="Z376" s="18" cm="1">
        <f t="array" ref="Z376">VLOOKUP($A376,'movie-row'!$A$2:$Z$101,_xlfn.XMATCH(Z$29,'movie-row'!$A$1:$Z$1),0)</f>
        <v>3.5</v>
      </c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</row>
    <row r="377" spans="1:52">
      <c r="A377" s="1" t="str">
        <f t="shared" ref="A377:A380" si="66">A376</f>
        <v>809: Shrek 2 (2004)</v>
      </c>
      <c r="B377" s="18" cm="1">
        <f t="array" ref="B377">VLOOKUP($A377,'movie-row'!$A$2:$Z$101,_xlfn.XMATCH(B$30,'movie-row'!$A$1:$Z$1),0)</f>
        <v>4</v>
      </c>
      <c r="C377" s="18" cm="1">
        <f t="array" ref="C377">VLOOKUP($A377,'movie-row'!$A$2:$Z$101,_xlfn.XMATCH(C$30,'movie-row'!$A$1:$Z$1),0)</f>
        <v>4</v>
      </c>
      <c r="D377" s="18" cm="1">
        <f t="array" ref="D377">VLOOKUP($A377,'movie-row'!$A$2:$Z$101,_xlfn.XMATCH(D$30,'movie-row'!$A$1:$Z$1),0)</f>
        <v>1.5</v>
      </c>
      <c r="E377" s="18" cm="1">
        <f t="array" ref="E377">VLOOKUP($A377,'movie-row'!$A$2:$Z$101,_xlfn.XMATCH(E$30,'movie-row'!$A$1:$Z$1),0)</f>
        <v>3.5</v>
      </c>
      <c r="F377" s="27" cm="1">
        <f t="array" ref="F377">VLOOKUP($A377,'movie-row'!$A$2:$Z$101,_xlfn.XMATCH(F$30,'movie-row'!$A$1:$Z$1),0)</f>
        <v>0</v>
      </c>
      <c r="G377" s="18" cm="1">
        <f t="array" ref="G377">VLOOKUP($A377,'movie-row'!$A$2:$Z$101,_xlfn.XMATCH(G$30,'movie-row'!$A$1:$Z$1),0)</f>
        <v>0</v>
      </c>
      <c r="H377" s="18" cm="1">
        <f t="array" ref="H377">VLOOKUP($A377,'movie-row'!$A$2:$Z$101,_xlfn.XMATCH(H$30,'movie-row'!$A$1:$Z$1),0)</f>
        <v>3.5</v>
      </c>
      <c r="I377" s="18" cm="1">
        <f t="array" ref="I377">VLOOKUP($A377,'movie-row'!$A$2:$Z$101,_xlfn.XMATCH(I$30,'movie-row'!$A$1:$Z$1),0)</f>
        <v>4.5</v>
      </c>
      <c r="J377" s="18" cm="1">
        <f t="array" ref="J377">VLOOKUP($A377,'movie-row'!$A$2:$Z$101,_xlfn.XMATCH(J$30,'movie-row'!$A$1:$Z$1),0)</f>
        <v>0</v>
      </c>
      <c r="K377" s="18" cm="1">
        <f t="array" ref="K377">VLOOKUP($A377,'movie-row'!$A$2:$Z$101,_xlfn.XMATCH(K$30,'movie-row'!$A$1:$Z$1),0)</f>
        <v>0</v>
      </c>
      <c r="L377" s="18" cm="1">
        <f t="array" ref="L377">VLOOKUP($A377,'movie-row'!$A$2:$Z$101,_xlfn.XMATCH(L$30,'movie-row'!$A$1:$Z$1),0)</f>
        <v>4</v>
      </c>
      <c r="M377" s="18" cm="1">
        <f t="array" ref="M377">VLOOKUP($A377,'movie-row'!$A$2:$Z$101,_xlfn.XMATCH(M$30,'movie-row'!$A$1:$Z$1),0)</f>
        <v>0</v>
      </c>
      <c r="N377" s="18" cm="1">
        <f t="array" ref="N377">VLOOKUP($A377,'movie-row'!$A$2:$Z$101,_xlfn.XMATCH(N$30,'movie-row'!$A$1:$Z$1),0)</f>
        <v>3.5</v>
      </c>
      <c r="O377" s="27" cm="1">
        <f t="array" ref="O377">VLOOKUP($A377,'movie-row'!$A$2:$Z$101,_xlfn.XMATCH(O$30,'movie-row'!$A$1:$Z$1),0)</f>
        <v>4</v>
      </c>
      <c r="P377" s="18" cm="1">
        <f t="array" ref="P377">VLOOKUP($A377,'movie-row'!$A$2:$Z$101,_xlfn.XMATCH(P$30,'movie-row'!$A$1:$Z$1),0)</f>
        <v>5</v>
      </c>
      <c r="Q377" s="18" cm="1">
        <f t="array" ref="Q377">VLOOKUP($A377,'movie-row'!$A$2:$Z$101,_xlfn.XMATCH(Q$30,'movie-row'!$A$1:$Z$1),0)</f>
        <v>4</v>
      </c>
      <c r="R377" s="18" cm="1">
        <f t="array" ref="R377">VLOOKUP($A377,'movie-row'!$A$2:$Z$101,_xlfn.XMATCH(R$30,'movie-row'!$A$1:$Z$1),0)</f>
        <v>5</v>
      </c>
      <c r="S377" s="18" cm="1">
        <f t="array" ref="S377">VLOOKUP($A377,'movie-row'!$A$2:$Z$101,_xlfn.XMATCH(S$30,'movie-row'!$A$1:$Z$1),0)</f>
        <v>3.5</v>
      </c>
      <c r="T377" s="18" cm="1">
        <f t="array" ref="T377">VLOOKUP($A377,'movie-row'!$A$2:$Z$101,_xlfn.XMATCH(T$30,'movie-row'!$A$1:$Z$1),0)</f>
        <v>0</v>
      </c>
      <c r="U377" s="18" cm="1">
        <f t="array" ref="U377">VLOOKUP($A377,'movie-row'!$A$2:$Z$101,_xlfn.XMATCH(U$30,'movie-row'!$A$1:$Z$1),0)</f>
        <v>3.5</v>
      </c>
      <c r="V377" s="18" cm="1">
        <f t="array" ref="V377">VLOOKUP($A377,'movie-row'!$A$2:$Z$101,_xlfn.XMATCH(V$30,'movie-row'!$A$1:$Z$1),0)</f>
        <v>0</v>
      </c>
      <c r="W377" s="18" cm="1">
        <f t="array" ref="W377">VLOOKUP($A377,'movie-row'!$A$2:$Z$101,_xlfn.XMATCH(W$30,'movie-row'!$A$1:$Z$1),0)</f>
        <v>3</v>
      </c>
      <c r="X377" s="18" cm="1">
        <f t="array" ref="X377">VLOOKUP($A377,'movie-row'!$A$2:$Z$101,_xlfn.XMATCH(X$30,'movie-row'!$A$1:$Z$1),0)</f>
        <v>0</v>
      </c>
      <c r="Y377" s="18" cm="1">
        <f t="array" ref="Y377">VLOOKUP($A377,'movie-row'!$A$2:$Z$101,_xlfn.XMATCH(Y$30,'movie-row'!$A$1:$Z$1),0)</f>
        <v>3.5</v>
      </c>
      <c r="Z377" s="18" cm="1">
        <f t="array" ref="Z377">VLOOKUP($A377,'movie-row'!$A$2:$Z$101,_xlfn.XMATCH(Z$30,'movie-row'!$A$1:$Z$1),0)</f>
        <v>4</v>
      </c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</row>
    <row r="378" spans="1:52">
      <c r="A378" s="1" t="str">
        <f t="shared" si="66"/>
        <v>809: Shrek 2 (2004)</v>
      </c>
      <c r="B378" s="18" cm="1">
        <f t="array" ref="B378">VLOOKUP($A378,'movie-row'!$A$2:$Z$101,_xlfn.XMATCH(B$31,'movie-row'!$A$1:$Z$1),0)</f>
        <v>1.5</v>
      </c>
      <c r="C378" s="18" cm="1">
        <f t="array" ref="C378">VLOOKUP($A378,'movie-row'!$A$2:$Z$101,_xlfn.XMATCH(C$31,'movie-row'!$A$1:$Z$1),0)</f>
        <v>1.5</v>
      </c>
      <c r="D378" s="18" cm="1">
        <f t="array" ref="D378">VLOOKUP($A378,'movie-row'!$A$2:$Z$101,_xlfn.XMATCH(D$31,'movie-row'!$A$1:$Z$1),0)</f>
        <v>3.5</v>
      </c>
      <c r="E378" s="18" cm="1">
        <f t="array" ref="E378">VLOOKUP($A378,'movie-row'!$A$2:$Z$101,_xlfn.XMATCH(E$31,'movie-row'!$A$1:$Z$1),0)</f>
        <v>5</v>
      </c>
      <c r="F378" s="27" cm="1">
        <f t="array" ref="F378">VLOOKUP($A378,'movie-row'!$A$2:$Z$101,_xlfn.XMATCH(F$31,'movie-row'!$A$1:$Z$1),0)</f>
        <v>3</v>
      </c>
      <c r="G378" s="18" cm="1">
        <f t="array" ref="G378">VLOOKUP($A378,'movie-row'!$A$2:$Z$101,_xlfn.XMATCH(G$31,'movie-row'!$A$1:$Z$1),0)</f>
        <v>5</v>
      </c>
      <c r="H378" s="18" cm="1">
        <f t="array" ref="H378">VLOOKUP($A378,'movie-row'!$A$2:$Z$101,_xlfn.XMATCH(H$31,'movie-row'!$A$1:$Z$1),0)</f>
        <v>0</v>
      </c>
      <c r="I378" s="18" cm="1">
        <f t="array" ref="I378">VLOOKUP($A378,'movie-row'!$A$2:$Z$101,_xlfn.XMATCH(I$31,'movie-row'!$A$1:$Z$1),0)</f>
        <v>3.5</v>
      </c>
      <c r="J378" s="18" cm="1">
        <f t="array" ref="J378">VLOOKUP($A378,'movie-row'!$A$2:$Z$101,_xlfn.XMATCH(J$31,'movie-row'!$A$1:$Z$1),0)</f>
        <v>3.5</v>
      </c>
      <c r="K378" s="18" cm="1">
        <f t="array" ref="K378">VLOOKUP($A378,'movie-row'!$A$2:$Z$101,_xlfn.XMATCH(K$31,'movie-row'!$A$1:$Z$1),0)</f>
        <v>0</v>
      </c>
      <c r="L378" s="18" cm="1">
        <f t="array" ref="L378">VLOOKUP($A378,'movie-row'!$A$2:$Z$101,_xlfn.XMATCH(L$31,'movie-row'!$A$1:$Z$1),0)</f>
        <v>0</v>
      </c>
      <c r="M378" s="18" cm="1">
        <f t="array" ref="M378">VLOOKUP($A378,'movie-row'!$A$2:$Z$101,_xlfn.XMATCH(M$31,'movie-row'!$A$1:$Z$1),0)</f>
        <v>0</v>
      </c>
      <c r="N378" s="18" cm="1">
        <f t="array" ref="N378">VLOOKUP($A378,'movie-row'!$A$2:$Z$101,_xlfn.XMATCH(N$31,'movie-row'!$A$1:$Z$1),0)</f>
        <v>0</v>
      </c>
      <c r="O378" s="27" cm="1">
        <f t="array" ref="O378">VLOOKUP($A378,'movie-row'!$A$2:$Z$101,_xlfn.XMATCH(O$31,'movie-row'!$A$1:$Z$1),0)</f>
        <v>3.5</v>
      </c>
      <c r="P378" s="18" cm="1">
        <f t="array" ref="P378">VLOOKUP($A378,'movie-row'!$A$2:$Z$101,_xlfn.XMATCH(P$31,'movie-row'!$A$1:$Z$1),0)</f>
        <v>0</v>
      </c>
      <c r="Q378" s="18" cm="1">
        <f t="array" ref="Q378">VLOOKUP($A378,'movie-row'!$A$2:$Z$101,_xlfn.XMATCH(Q$31,'movie-row'!$A$1:$Z$1),0)</f>
        <v>3.5</v>
      </c>
      <c r="R378" s="18" cm="1">
        <f t="array" ref="R378">VLOOKUP($A378,'movie-row'!$A$2:$Z$101,_xlfn.XMATCH(R$31,'movie-row'!$A$1:$Z$1),0)</f>
        <v>3.5</v>
      </c>
      <c r="S378" s="18" cm="1">
        <f t="array" ref="S378">VLOOKUP($A378,'movie-row'!$A$2:$Z$101,_xlfn.XMATCH(S$31,'movie-row'!$A$1:$Z$1),0)</f>
        <v>4</v>
      </c>
      <c r="T378" s="18" cm="1">
        <f t="array" ref="T378">VLOOKUP($A378,'movie-row'!$A$2:$Z$101,_xlfn.XMATCH(T$31,'movie-row'!$A$1:$Z$1),0)</f>
        <v>3.5</v>
      </c>
      <c r="U378" s="18" cm="1">
        <f t="array" ref="U378">VLOOKUP($A378,'movie-row'!$A$2:$Z$101,_xlfn.XMATCH(U$31,'movie-row'!$A$1:$Z$1),0)</f>
        <v>0</v>
      </c>
      <c r="V378" s="18" cm="1">
        <f t="array" ref="V378">VLOOKUP($A378,'movie-row'!$A$2:$Z$101,_xlfn.XMATCH(V$31,'movie-row'!$A$1:$Z$1),0)</f>
        <v>4</v>
      </c>
      <c r="W378" s="18" cm="1">
        <f t="array" ref="W378">VLOOKUP($A378,'movie-row'!$A$2:$Z$101,_xlfn.XMATCH(W$31,'movie-row'!$A$1:$Z$1),0)</f>
        <v>0</v>
      </c>
      <c r="X378" s="18" cm="1">
        <f t="array" ref="X378">VLOOKUP($A378,'movie-row'!$A$2:$Z$101,_xlfn.XMATCH(X$31,'movie-row'!$A$1:$Z$1),0)</f>
        <v>4</v>
      </c>
      <c r="Y378" s="18" cm="1">
        <f t="array" ref="Y378">VLOOKUP($A378,'movie-row'!$A$2:$Z$101,_xlfn.XMATCH(Y$31,'movie-row'!$A$1:$Z$1),0)</f>
        <v>3</v>
      </c>
      <c r="Z378" s="18" cm="1">
        <f t="array" ref="Z378">VLOOKUP($A378,'movie-row'!$A$2:$Z$101,_xlfn.XMATCH(Z$31,'movie-row'!$A$1:$Z$1),0)</f>
        <v>3.5</v>
      </c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</row>
    <row r="379" spans="1:52">
      <c r="A379" s="1" t="str">
        <f t="shared" si="66"/>
        <v>809: Shrek 2 (2004)</v>
      </c>
      <c r="B379" s="18" cm="1">
        <f t="array" ref="B379">VLOOKUP($A379,'movie-row'!$A$2:$Z$101,_xlfn.XMATCH(B$32,'movie-row'!$A$1:$Z$1),0)</f>
        <v>3.5</v>
      </c>
      <c r="C379" s="18" cm="1">
        <f t="array" ref="C379">VLOOKUP($A379,'movie-row'!$A$2:$Z$101,_xlfn.XMATCH(C$32,'movie-row'!$A$1:$Z$1),0)</f>
        <v>3</v>
      </c>
      <c r="D379" s="18" cm="1">
        <f t="array" ref="D379">VLOOKUP($A379,'movie-row'!$A$2:$Z$101,_xlfn.XMATCH(D$32,'movie-row'!$A$1:$Z$1),0)</f>
        <v>4</v>
      </c>
      <c r="E379" s="18" cm="1">
        <f t="array" ref="E379">VLOOKUP($A379,'movie-row'!$A$2:$Z$101,_xlfn.XMATCH(E$32,'movie-row'!$A$1:$Z$1),0)</f>
        <v>4.5</v>
      </c>
      <c r="F379" s="27" cm="1">
        <f t="array" ref="F379">VLOOKUP($A379,'movie-row'!$A$2:$Z$101,_xlfn.XMATCH(F$32,'movie-row'!$A$1:$Z$1),0)</f>
        <v>5</v>
      </c>
      <c r="G379" s="18" cm="1">
        <f t="array" ref="G379">VLOOKUP($A379,'movie-row'!$A$2:$Z$101,_xlfn.XMATCH(G$32,'movie-row'!$A$1:$Z$1),0)</f>
        <v>1.5</v>
      </c>
      <c r="H379" s="18" cm="1">
        <f t="array" ref="H379">VLOOKUP($A379,'movie-row'!$A$2:$Z$101,_xlfn.XMATCH(H$32,'movie-row'!$A$1:$Z$1),0)</f>
        <v>3</v>
      </c>
      <c r="I379" s="18" cm="1">
        <f t="array" ref="I379">VLOOKUP($A379,'movie-row'!$A$2:$Z$101,_xlfn.XMATCH(I$32,'movie-row'!$A$1:$Z$1),0)</f>
        <v>3.5</v>
      </c>
      <c r="J379" s="18" cm="1">
        <f t="array" ref="J379">VLOOKUP($A379,'movie-row'!$A$2:$Z$101,_xlfn.XMATCH(J$32,'movie-row'!$A$1:$Z$1),0)</f>
        <v>5</v>
      </c>
      <c r="K379" s="18" cm="1">
        <f t="array" ref="K379">VLOOKUP($A379,'movie-row'!$A$2:$Z$101,_xlfn.XMATCH(K$32,'movie-row'!$A$1:$Z$1),0)</f>
        <v>3</v>
      </c>
      <c r="L379" s="18" cm="1">
        <f t="array" ref="L379">VLOOKUP($A379,'movie-row'!$A$2:$Z$101,_xlfn.XMATCH(L$32,'movie-row'!$A$1:$Z$1),0)</f>
        <v>3.5</v>
      </c>
      <c r="M379" s="18" cm="1">
        <f t="array" ref="M379">VLOOKUP($A379,'movie-row'!$A$2:$Z$101,_xlfn.XMATCH(M$32,'movie-row'!$A$1:$Z$1),0)</f>
        <v>0</v>
      </c>
      <c r="N379" s="18" cm="1">
        <f t="array" ref="N379">VLOOKUP($A379,'movie-row'!$A$2:$Z$101,_xlfn.XMATCH(N$32,'movie-row'!$A$1:$Z$1),0)</f>
        <v>0</v>
      </c>
      <c r="O379" s="27" cm="1">
        <f t="array" ref="O379">VLOOKUP($A379,'movie-row'!$A$2:$Z$101,_xlfn.XMATCH(O$32,'movie-row'!$A$1:$Z$1),0)</f>
        <v>0</v>
      </c>
      <c r="P379" s="18" cm="1">
        <f t="array" ref="P379">VLOOKUP($A379,'movie-row'!$A$2:$Z$101,_xlfn.XMATCH(P$32,'movie-row'!$A$1:$Z$1),0)</f>
        <v>3</v>
      </c>
      <c r="Q379" s="18" cm="1">
        <f t="array" ref="Q379">VLOOKUP($A379,'movie-row'!$A$2:$Z$101,_xlfn.XMATCH(Q$32,'movie-row'!$A$1:$Z$1),0)</f>
        <v>0</v>
      </c>
      <c r="R379" s="18" cm="1">
        <f t="array" ref="R379">VLOOKUP($A379,'movie-row'!$A$2:$Z$101,_xlfn.XMATCH(R$32,'movie-row'!$A$1:$Z$1),0)</f>
        <v>3.5</v>
      </c>
      <c r="S379" s="18" cm="1">
        <f t="array" ref="S379">VLOOKUP($A379,'movie-row'!$A$2:$Z$101,_xlfn.XMATCH(S$32,'movie-row'!$A$1:$Z$1),0)</f>
        <v>0</v>
      </c>
      <c r="T379" s="18" cm="1">
        <f t="array" ref="T379">VLOOKUP($A379,'movie-row'!$A$2:$Z$101,_xlfn.XMATCH(T$32,'movie-row'!$A$1:$Z$1),0)</f>
        <v>0</v>
      </c>
      <c r="U379" s="18" cm="1">
        <f t="array" ref="U379">VLOOKUP($A379,'movie-row'!$A$2:$Z$101,_xlfn.XMATCH(U$32,'movie-row'!$A$1:$Z$1),0)</f>
        <v>4</v>
      </c>
      <c r="V379" s="18" cm="1">
        <f t="array" ref="V379">VLOOKUP($A379,'movie-row'!$A$2:$Z$101,_xlfn.XMATCH(V$32,'movie-row'!$A$1:$Z$1),0)</f>
        <v>5</v>
      </c>
      <c r="W379" s="18" cm="1">
        <f t="array" ref="W379">VLOOKUP($A379,'movie-row'!$A$2:$Z$101,_xlfn.XMATCH(W$32,'movie-row'!$A$1:$Z$1),0)</f>
        <v>3</v>
      </c>
      <c r="X379" s="18" cm="1">
        <f t="array" ref="X379">VLOOKUP($A379,'movie-row'!$A$2:$Z$101,_xlfn.XMATCH(X$32,'movie-row'!$A$1:$Z$1),0)</f>
        <v>1.5</v>
      </c>
      <c r="Y379" s="18" cm="1">
        <f t="array" ref="Y379">VLOOKUP($A379,'movie-row'!$A$2:$Z$101,_xlfn.XMATCH(Y$32,'movie-row'!$A$1:$Z$1),0)</f>
        <v>3.5</v>
      </c>
      <c r="Z379" s="18" cm="1">
        <f t="array" ref="Z379">VLOOKUP($A379,'movie-row'!$A$2:$Z$101,_xlfn.XMATCH(Z$32,'movie-row'!$A$1:$Z$1),0)</f>
        <v>1.5</v>
      </c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</row>
    <row r="380" spans="1:52">
      <c r="A380" s="1" t="str">
        <f t="shared" si="66"/>
        <v>809: Shrek 2 (2004)</v>
      </c>
      <c r="B380" s="18" cm="1">
        <f t="array" ref="B380">VLOOKUP($A380,'movie-row'!$A$2:$Z$101,_xlfn.XMATCH(B$33,'movie-row'!$A$1:$Z$1),0)</f>
        <v>0</v>
      </c>
      <c r="C380" s="18" cm="1">
        <f t="array" ref="C380">VLOOKUP($A380,'movie-row'!$A$2:$Z$101,_xlfn.XMATCH(C$33,'movie-row'!$A$1:$Z$1),0)</f>
        <v>3.5</v>
      </c>
      <c r="D380" s="18" cm="1">
        <f t="array" ref="D380">VLOOKUP($A380,'movie-row'!$A$2:$Z$101,_xlfn.XMATCH(D$33,'movie-row'!$A$1:$Z$1),0)</f>
        <v>3.5</v>
      </c>
      <c r="E380" s="18" cm="1">
        <f t="array" ref="E380">VLOOKUP($A380,'movie-row'!$A$2:$Z$101,_xlfn.XMATCH(E$33,'movie-row'!$A$1:$Z$1),0)</f>
        <v>0</v>
      </c>
      <c r="F380" s="27" cm="1">
        <f t="array" ref="F380">VLOOKUP($A380,'movie-row'!$A$2:$Z$101,_xlfn.XMATCH(F$33,'movie-row'!$A$1:$Z$1),0)</f>
        <v>3.5</v>
      </c>
      <c r="G380" s="18" cm="1">
        <f t="array" ref="G380">VLOOKUP($A380,'movie-row'!$A$2:$Z$101,_xlfn.XMATCH(G$33,'movie-row'!$A$1:$Z$1),0)</f>
        <v>3.5</v>
      </c>
      <c r="H380" s="18" cm="1">
        <f t="array" ref="H380">VLOOKUP($A380,'movie-row'!$A$2:$Z$101,_xlfn.XMATCH(H$33,'movie-row'!$A$1:$Z$1),0)</f>
        <v>0</v>
      </c>
      <c r="I380" s="18" cm="1">
        <f t="array" ref="I380">VLOOKUP($A380,'movie-row'!$A$2:$Z$101,_xlfn.XMATCH(I$33,'movie-row'!$A$1:$Z$1),0)</f>
        <v>4</v>
      </c>
      <c r="J380" s="18" cm="1">
        <f t="array" ref="J380">VLOOKUP($A380,'movie-row'!$A$2:$Z$101,_xlfn.XMATCH(J$33,'movie-row'!$A$1:$Z$1),0)</f>
        <v>4</v>
      </c>
      <c r="K380" s="18" cm="1">
        <f t="array" ref="K380">VLOOKUP($A380,'movie-row'!$A$2:$Z$101,_xlfn.XMATCH(K$33,'movie-row'!$A$1:$Z$1),0)</f>
        <v>3.5</v>
      </c>
      <c r="L380" s="18" cm="1">
        <f t="array" ref="L380">VLOOKUP($A380,'movie-row'!$A$2:$Z$101,_xlfn.XMATCH(L$33,'movie-row'!$A$1:$Z$1),0)</f>
        <v>3.5</v>
      </c>
      <c r="M380" s="18" cm="1">
        <f t="array" ref="M380">VLOOKUP($A380,'movie-row'!$A$2:$Z$101,_xlfn.XMATCH(M$33,'movie-row'!$A$1:$Z$1),0)</f>
        <v>3</v>
      </c>
      <c r="N380" s="18" cm="1">
        <f t="array" ref="N380">VLOOKUP($A380,'movie-row'!$A$2:$Z$101,_xlfn.XMATCH(N$33,'movie-row'!$A$1:$Z$1),0)</f>
        <v>0</v>
      </c>
      <c r="O380" s="27" cm="1">
        <f t="array" ref="O380">VLOOKUP($A380,'movie-row'!$A$2:$Z$101,_xlfn.XMATCH(O$33,'movie-row'!$A$1:$Z$1),0)</f>
        <v>3.5</v>
      </c>
      <c r="P380" s="18" cm="1">
        <f t="array" ref="P380">VLOOKUP($A380,'movie-row'!$A$2:$Z$101,_xlfn.XMATCH(P$33,'movie-row'!$A$1:$Z$1),0)</f>
        <v>0</v>
      </c>
      <c r="Q380" s="18" cm="1">
        <f t="array" ref="Q380">VLOOKUP($A380,'movie-row'!$A$2:$Z$101,_xlfn.XMATCH(Q$33,'movie-row'!$A$1:$Z$1),0)</f>
        <v>5</v>
      </c>
      <c r="R380" s="18" cm="1">
        <f t="array" ref="R380">VLOOKUP($A380,'movie-row'!$A$2:$Z$101,_xlfn.XMATCH(R$33,'movie-row'!$A$1:$Z$1),0)</f>
        <v>3.5</v>
      </c>
      <c r="S380" s="18" cm="1">
        <f t="array" ref="S380">VLOOKUP($A380,'movie-row'!$A$2:$Z$101,_xlfn.XMATCH(S$33,'movie-row'!$A$1:$Z$1),0)</f>
        <v>0</v>
      </c>
      <c r="T380" s="18" cm="1">
        <f t="array" ref="T380">VLOOKUP($A380,'movie-row'!$A$2:$Z$101,_xlfn.XMATCH(T$33,'movie-row'!$A$1:$Z$1),0)</f>
        <v>3</v>
      </c>
      <c r="U380" s="18" cm="1">
        <f t="array" ref="U380">VLOOKUP($A380,'movie-row'!$A$2:$Z$101,_xlfn.XMATCH(U$33,'movie-row'!$A$1:$Z$1),0)</f>
        <v>3</v>
      </c>
      <c r="V380" s="18" cm="1">
        <f t="array" ref="V380">VLOOKUP($A380,'movie-row'!$A$2:$Z$101,_xlfn.XMATCH(V$33,'movie-row'!$A$1:$Z$1),0)</f>
        <v>0</v>
      </c>
      <c r="W380" s="18" cm="1">
        <f t="array" ref="W380">VLOOKUP($A380,'movie-row'!$A$2:$Z$101,_xlfn.XMATCH(W$33,'movie-row'!$A$1:$Z$1),0)</f>
        <v>4</v>
      </c>
      <c r="X380" s="18" cm="1">
        <f t="array" ref="X380">VLOOKUP($A380,'movie-row'!$A$2:$Z$101,_xlfn.XMATCH(X$33,'movie-row'!$A$1:$Z$1),0)</f>
        <v>1.5</v>
      </c>
      <c r="Y380" s="18" cm="1">
        <f t="array" ref="Y380">VLOOKUP($A380,'movie-row'!$A$2:$Z$101,_xlfn.XMATCH(Y$33,'movie-row'!$A$1:$Z$1),0)</f>
        <v>4</v>
      </c>
      <c r="Z380" s="18" cm="1">
        <f t="array" ref="Z380">VLOOKUP($A380,'movie-row'!$A$2:$Z$101,_xlfn.XMATCH(Z$33,'movie-row'!$A$1:$Z$1),0)</f>
        <v>3.5</v>
      </c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</row>
    <row r="381" spans="1:52">
      <c r="A381" s="21" t="s">
        <v>67</v>
      </c>
      <c r="B381" s="18" cm="1">
        <f t="array" ref="B381">VLOOKUP($A381,'movie-row'!$A$2:$Z$101,_xlfn.XMATCH(B$29,'movie-row'!$A$1:$Z$1),0)</f>
        <v>3.5</v>
      </c>
      <c r="C381" s="18" cm="1">
        <f t="array" ref="C381">VLOOKUP($A381,'movie-row'!$A$2:$Z$101,_xlfn.XMATCH(C$29,'movie-row'!$A$1:$Z$1),0)</f>
        <v>0</v>
      </c>
      <c r="D381" s="18" cm="1">
        <f t="array" ref="D381">VLOOKUP($A381,'movie-row'!$A$2:$Z$101,_xlfn.XMATCH(D$29,'movie-row'!$A$1:$Z$1),0)</f>
        <v>0</v>
      </c>
      <c r="E381" s="18" cm="1">
        <f t="array" ref="E381">VLOOKUP($A381,'movie-row'!$A$2:$Z$101,_xlfn.XMATCH(E$29,'movie-row'!$A$1:$Z$1),0)</f>
        <v>0</v>
      </c>
      <c r="F381" s="27" cm="1">
        <f t="array" ref="F381">VLOOKUP($A381,'movie-row'!$A$2:$Z$101,_xlfn.XMATCH(F$29,'movie-row'!$A$1:$Z$1),0)</f>
        <v>2.5</v>
      </c>
      <c r="G381" s="18" cm="1">
        <f t="array" ref="G381">VLOOKUP($A381,'movie-row'!$A$2:$Z$101,_xlfn.XMATCH(G$29,'movie-row'!$A$1:$Z$1),0)</f>
        <v>0</v>
      </c>
      <c r="H381" s="18" cm="1">
        <f t="array" ref="H381">VLOOKUP($A381,'movie-row'!$A$2:$Z$101,_xlfn.XMATCH(H$29,'movie-row'!$A$1:$Z$1),0)</f>
        <v>2.5</v>
      </c>
      <c r="I381" s="18" cm="1">
        <f t="array" ref="I381">VLOOKUP($A381,'movie-row'!$A$2:$Z$101,_xlfn.XMATCH(I$29,'movie-row'!$A$1:$Z$1),0)</f>
        <v>0</v>
      </c>
      <c r="J381" s="18" cm="1">
        <f t="array" ref="J381">VLOOKUP($A381,'movie-row'!$A$2:$Z$101,_xlfn.XMATCH(J$29,'movie-row'!$A$1:$Z$1),0)</f>
        <v>3.5</v>
      </c>
      <c r="K381" s="18" cm="1">
        <f t="array" ref="K381">VLOOKUP($A381,'movie-row'!$A$2:$Z$101,_xlfn.XMATCH(K$29,'movie-row'!$A$1:$Z$1),0)</f>
        <v>0</v>
      </c>
      <c r="L381" s="18" cm="1">
        <f t="array" ref="L381">VLOOKUP($A381,'movie-row'!$A$2:$Z$101,_xlfn.XMATCH(L$29,'movie-row'!$A$1:$Z$1),0)</f>
        <v>1.5</v>
      </c>
      <c r="M381" s="18" cm="1">
        <f t="array" ref="M381">VLOOKUP($A381,'movie-row'!$A$2:$Z$101,_xlfn.XMATCH(M$29,'movie-row'!$A$1:$Z$1),0)</f>
        <v>0</v>
      </c>
      <c r="N381" s="18" cm="1">
        <f t="array" ref="N381">VLOOKUP($A381,'movie-row'!$A$2:$Z$101,_xlfn.XMATCH(N$29,'movie-row'!$A$1:$Z$1),0)</f>
        <v>3</v>
      </c>
      <c r="O381" s="27" cm="1">
        <f t="array" ref="O381">VLOOKUP($A381,'movie-row'!$A$2:$Z$101,_xlfn.XMATCH(O$29,'movie-row'!$A$1:$Z$1),0)</f>
        <v>4</v>
      </c>
      <c r="P381" s="18" cm="1">
        <f t="array" ref="P381">VLOOKUP($A381,'movie-row'!$A$2:$Z$101,_xlfn.XMATCH(P$29,'movie-row'!$A$1:$Z$1),0)</f>
        <v>5</v>
      </c>
      <c r="Q381" s="18" cm="1">
        <f t="array" ref="Q381">VLOOKUP($A381,'movie-row'!$A$2:$Z$101,_xlfn.XMATCH(Q$29,'movie-row'!$A$1:$Z$1),0)</f>
        <v>0</v>
      </c>
      <c r="R381" s="18" cm="1">
        <f t="array" ref="R381">VLOOKUP($A381,'movie-row'!$A$2:$Z$101,_xlfn.XMATCH(R$29,'movie-row'!$A$1:$Z$1),0)</f>
        <v>0</v>
      </c>
      <c r="S381" s="18" cm="1">
        <f t="array" ref="S381">VLOOKUP($A381,'movie-row'!$A$2:$Z$101,_xlfn.XMATCH(S$29,'movie-row'!$A$1:$Z$1),0)</f>
        <v>3</v>
      </c>
      <c r="T381" s="18" cm="1">
        <f t="array" ref="T381">VLOOKUP($A381,'movie-row'!$A$2:$Z$101,_xlfn.XMATCH(T$29,'movie-row'!$A$1:$Z$1),0)</f>
        <v>0</v>
      </c>
      <c r="U381" s="18" cm="1">
        <f t="array" ref="U381">VLOOKUP($A381,'movie-row'!$A$2:$Z$101,_xlfn.XMATCH(U$29,'movie-row'!$A$1:$Z$1),0)</f>
        <v>0</v>
      </c>
      <c r="V381" s="18" cm="1">
        <f t="array" ref="V381">VLOOKUP($A381,'movie-row'!$A$2:$Z$101,_xlfn.XMATCH(V$29,'movie-row'!$A$1:$Z$1),0)</f>
        <v>0</v>
      </c>
      <c r="W381" s="18" cm="1">
        <f t="array" ref="W381">VLOOKUP($A381,'movie-row'!$A$2:$Z$101,_xlfn.XMATCH(W$29,'movie-row'!$A$1:$Z$1),0)</f>
        <v>3.5</v>
      </c>
      <c r="X381" s="18" cm="1">
        <f t="array" ref="X381">VLOOKUP($A381,'movie-row'!$A$2:$Z$101,_xlfn.XMATCH(X$29,'movie-row'!$A$1:$Z$1),0)</f>
        <v>0</v>
      </c>
      <c r="Y381" s="18" cm="1">
        <f t="array" ref="Y381">VLOOKUP($A381,'movie-row'!$A$2:$Z$101,_xlfn.XMATCH(Y$29,'movie-row'!$A$1:$Z$1),0)</f>
        <v>0</v>
      </c>
      <c r="Z381" s="18" cm="1">
        <f t="array" ref="Z381">VLOOKUP($A381,'movie-row'!$A$2:$Z$101,_xlfn.XMATCH(Z$29,'movie-row'!$A$1:$Z$1),0)</f>
        <v>4</v>
      </c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</row>
    <row r="382" spans="1:52">
      <c r="A382" s="1" t="str">
        <f t="shared" ref="A382:A385" si="67">A381</f>
        <v>812: Aladdin (1992)</v>
      </c>
      <c r="B382" s="18" cm="1">
        <f t="array" ref="B382">VLOOKUP($A382,'movie-row'!$A$2:$Z$101,_xlfn.XMATCH(B$30,'movie-row'!$A$1:$Z$1),0)</f>
        <v>2.5</v>
      </c>
      <c r="C382" s="18" cm="1">
        <f t="array" ref="C382">VLOOKUP($A382,'movie-row'!$A$2:$Z$101,_xlfn.XMATCH(C$30,'movie-row'!$A$1:$Z$1),0)</f>
        <v>3.5</v>
      </c>
      <c r="D382" s="18" cm="1">
        <f t="array" ref="D382">VLOOKUP($A382,'movie-row'!$A$2:$Z$101,_xlfn.XMATCH(D$30,'movie-row'!$A$1:$Z$1),0)</f>
        <v>0</v>
      </c>
      <c r="E382" s="18" cm="1">
        <f t="array" ref="E382">VLOOKUP($A382,'movie-row'!$A$2:$Z$101,_xlfn.XMATCH(E$30,'movie-row'!$A$1:$Z$1),0)</f>
        <v>4</v>
      </c>
      <c r="F382" s="27" cm="1">
        <f t="array" ref="F382">VLOOKUP($A382,'movie-row'!$A$2:$Z$101,_xlfn.XMATCH(F$30,'movie-row'!$A$1:$Z$1),0)</f>
        <v>0</v>
      </c>
      <c r="G382" s="18" cm="1">
        <f t="array" ref="G382">VLOOKUP($A382,'movie-row'!$A$2:$Z$101,_xlfn.XMATCH(G$30,'movie-row'!$A$1:$Z$1),0)</f>
        <v>0</v>
      </c>
      <c r="H382" s="18" cm="1">
        <f t="array" ref="H382">VLOOKUP($A382,'movie-row'!$A$2:$Z$101,_xlfn.XMATCH(H$30,'movie-row'!$A$1:$Z$1),0)</f>
        <v>3</v>
      </c>
      <c r="I382" s="18" cm="1">
        <f t="array" ref="I382">VLOOKUP($A382,'movie-row'!$A$2:$Z$101,_xlfn.XMATCH(I$30,'movie-row'!$A$1:$Z$1),0)</f>
        <v>0</v>
      </c>
      <c r="J382" s="18" cm="1">
        <f t="array" ref="J382">VLOOKUP($A382,'movie-row'!$A$2:$Z$101,_xlfn.XMATCH(J$30,'movie-row'!$A$1:$Z$1),0)</f>
        <v>0</v>
      </c>
      <c r="K382" s="18" cm="1">
        <f t="array" ref="K382">VLOOKUP($A382,'movie-row'!$A$2:$Z$101,_xlfn.XMATCH(K$30,'movie-row'!$A$1:$Z$1),0)</f>
        <v>3.5</v>
      </c>
      <c r="L382" s="18" cm="1">
        <f t="array" ref="L382">VLOOKUP($A382,'movie-row'!$A$2:$Z$101,_xlfn.XMATCH(L$30,'movie-row'!$A$1:$Z$1),0)</f>
        <v>2.5</v>
      </c>
      <c r="M382" s="18" cm="1">
        <f t="array" ref="M382">VLOOKUP($A382,'movie-row'!$A$2:$Z$101,_xlfn.XMATCH(M$30,'movie-row'!$A$1:$Z$1),0)</f>
        <v>0</v>
      </c>
      <c r="N382" s="18" cm="1">
        <f t="array" ref="N382">VLOOKUP($A382,'movie-row'!$A$2:$Z$101,_xlfn.XMATCH(N$30,'movie-row'!$A$1:$Z$1),0)</f>
        <v>3</v>
      </c>
      <c r="O382" s="27" cm="1">
        <f t="array" ref="O382">VLOOKUP($A382,'movie-row'!$A$2:$Z$101,_xlfn.XMATCH(O$30,'movie-row'!$A$1:$Z$1),0)</f>
        <v>5</v>
      </c>
      <c r="P382" s="18" cm="1">
        <f t="array" ref="P382">VLOOKUP($A382,'movie-row'!$A$2:$Z$101,_xlfn.XMATCH(P$30,'movie-row'!$A$1:$Z$1),0)</f>
        <v>0</v>
      </c>
      <c r="Q382" s="18" cm="1">
        <f t="array" ref="Q382">VLOOKUP($A382,'movie-row'!$A$2:$Z$101,_xlfn.XMATCH(Q$30,'movie-row'!$A$1:$Z$1),0)</f>
        <v>5</v>
      </c>
      <c r="R382" s="18" cm="1">
        <f t="array" ref="R382">VLOOKUP($A382,'movie-row'!$A$2:$Z$101,_xlfn.XMATCH(R$30,'movie-row'!$A$1:$Z$1),0)</f>
        <v>0</v>
      </c>
      <c r="S382" s="18" cm="1">
        <f t="array" ref="S382">VLOOKUP($A382,'movie-row'!$A$2:$Z$101,_xlfn.XMATCH(S$30,'movie-row'!$A$1:$Z$1),0)</f>
        <v>4</v>
      </c>
      <c r="T382" s="18" cm="1">
        <f t="array" ref="T382">VLOOKUP($A382,'movie-row'!$A$2:$Z$101,_xlfn.XMATCH(T$30,'movie-row'!$A$1:$Z$1),0)</f>
        <v>0</v>
      </c>
      <c r="U382" s="18" cm="1">
        <f t="array" ref="U382">VLOOKUP($A382,'movie-row'!$A$2:$Z$101,_xlfn.XMATCH(U$30,'movie-row'!$A$1:$Z$1),0)</f>
        <v>3</v>
      </c>
      <c r="V382" s="18" cm="1">
        <f t="array" ref="V382">VLOOKUP($A382,'movie-row'!$A$2:$Z$101,_xlfn.XMATCH(V$30,'movie-row'!$A$1:$Z$1),0)</f>
        <v>0</v>
      </c>
      <c r="W382" s="18" cm="1">
        <f t="array" ref="W382">VLOOKUP($A382,'movie-row'!$A$2:$Z$101,_xlfn.XMATCH(W$30,'movie-row'!$A$1:$Z$1),0)</f>
        <v>4</v>
      </c>
      <c r="X382" s="18" cm="1">
        <f t="array" ref="X382">VLOOKUP($A382,'movie-row'!$A$2:$Z$101,_xlfn.XMATCH(X$30,'movie-row'!$A$1:$Z$1),0)</f>
        <v>0</v>
      </c>
      <c r="Y382" s="18" cm="1">
        <f t="array" ref="Y382">VLOOKUP($A382,'movie-row'!$A$2:$Z$101,_xlfn.XMATCH(Y$30,'movie-row'!$A$1:$Z$1),0)</f>
        <v>4</v>
      </c>
      <c r="Z382" s="18" cm="1">
        <f t="array" ref="Z382">VLOOKUP($A382,'movie-row'!$A$2:$Z$101,_xlfn.XMATCH(Z$30,'movie-row'!$A$1:$Z$1),0)</f>
        <v>5</v>
      </c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</row>
    <row r="383" spans="1:52">
      <c r="A383" s="1" t="str">
        <f t="shared" si="67"/>
        <v>812: Aladdin (1992)</v>
      </c>
      <c r="B383" s="18" cm="1">
        <f t="array" ref="B383">VLOOKUP($A383,'movie-row'!$A$2:$Z$101,_xlfn.XMATCH(B$31,'movie-row'!$A$1:$Z$1),0)</f>
        <v>0</v>
      </c>
      <c r="C383" s="18" cm="1">
        <f t="array" ref="C383">VLOOKUP($A383,'movie-row'!$A$2:$Z$101,_xlfn.XMATCH(C$31,'movie-row'!$A$1:$Z$1),0)</f>
        <v>2.5</v>
      </c>
      <c r="D383" s="18" cm="1">
        <f t="array" ref="D383">VLOOKUP($A383,'movie-row'!$A$2:$Z$101,_xlfn.XMATCH(D$31,'movie-row'!$A$1:$Z$1),0)</f>
        <v>3</v>
      </c>
      <c r="E383" s="18" cm="1">
        <f t="array" ref="E383">VLOOKUP($A383,'movie-row'!$A$2:$Z$101,_xlfn.XMATCH(E$31,'movie-row'!$A$1:$Z$1),0)</f>
        <v>0</v>
      </c>
      <c r="F383" s="27" cm="1">
        <f t="array" ref="F383">VLOOKUP($A383,'movie-row'!$A$2:$Z$101,_xlfn.XMATCH(F$31,'movie-row'!$A$1:$Z$1),0)</f>
        <v>2</v>
      </c>
      <c r="G383" s="18" cm="1">
        <f t="array" ref="G383">VLOOKUP($A383,'movie-row'!$A$2:$Z$101,_xlfn.XMATCH(G$31,'movie-row'!$A$1:$Z$1),0)</f>
        <v>0</v>
      </c>
      <c r="H383" s="18" cm="1">
        <f t="array" ref="H383">VLOOKUP($A383,'movie-row'!$A$2:$Z$101,_xlfn.XMATCH(H$31,'movie-row'!$A$1:$Z$1),0)</f>
        <v>3.5</v>
      </c>
      <c r="I383" s="18" cm="1">
        <f t="array" ref="I383">VLOOKUP($A383,'movie-row'!$A$2:$Z$101,_xlfn.XMATCH(I$31,'movie-row'!$A$1:$Z$1),0)</f>
        <v>3</v>
      </c>
      <c r="J383" s="18" cm="1">
        <f t="array" ref="J383">VLOOKUP($A383,'movie-row'!$A$2:$Z$101,_xlfn.XMATCH(J$31,'movie-row'!$A$1:$Z$1),0)</f>
        <v>3</v>
      </c>
      <c r="K383" s="18" cm="1">
        <f t="array" ref="K383">VLOOKUP($A383,'movie-row'!$A$2:$Z$101,_xlfn.XMATCH(K$31,'movie-row'!$A$1:$Z$1),0)</f>
        <v>0</v>
      </c>
      <c r="L383" s="18" cm="1">
        <f t="array" ref="L383">VLOOKUP($A383,'movie-row'!$A$2:$Z$101,_xlfn.XMATCH(L$31,'movie-row'!$A$1:$Z$1),0)</f>
        <v>0</v>
      </c>
      <c r="M383" s="18" cm="1">
        <f t="array" ref="M383">VLOOKUP($A383,'movie-row'!$A$2:$Z$101,_xlfn.XMATCH(M$31,'movie-row'!$A$1:$Z$1),0)</f>
        <v>0</v>
      </c>
      <c r="N383" s="18" cm="1">
        <f t="array" ref="N383">VLOOKUP($A383,'movie-row'!$A$2:$Z$101,_xlfn.XMATCH(N$31,'movie-row'!$A$1:$Z$1),0)</f>
        <v>0</v>
      </c>
      <c r="O383" s="27" cm="1">
        <f t="array" ref="O383">VLOOKUP($A383,'movie-row'!$A$2:$Z$101,_xlfn.XMATCH(O$31,'movie-row'!$A$1:$Z$1),0)</f>
        <v>3</v>
      </c>
      <c r="P383" s="18" cm="1">
        <f t="array" ref="P383">VLOOKUP($A383,'movie-row'!$A$2:$Z$101,_xlfn.XMATCH(P$31,'movie-row'!$A$1:$Z$1),0)</f>
        <v>0</v>
      </c>
      <c r="Q383" s="18" cm="1">
        <f t="array" ref="Q383">VLOOKUP($A383,'movie-row'!$A$2:$Z$101,_xlfn.XMATCH(Q$31,'movie-row'!$A$1:$Z$1),0)</f>
        <v>3.5</v>
      </c>
      <c r="R383" s="18" cm="1">
        <f t="array" ref="R383">VLOOKUP($A383,'movie-row'!$A$2:$Z$101,_xlfn.XMATCH(R$31,'movie-row'!$A$1:$Z$1),0)</f>
        <v>4</v>
      </c>
      <c r="S383" s="18" cm="1">
        <f t="array" ref="S383">VLOOKUP($A383,'movie-row'!$A$2:$Z$101,_xlfn.XMATCH(S$31,'movie-row'!$A$1:$Z$1),0)</f>
        <v>5</v>
      </c>
      <c r="T383" s="18" cm="1">
        <f t="array" ref="T383">VLOOKUP($A383,'movie-row'!$A$2:$Z$101,_xlfn.XMATCH(T$31,'movie-row'!$A$1:$Z$1),0)</f>
        <v>4</v>
      </c>
      <c r="U383" s="18" cm="1">
        <f t="array" ref="U383">VLOOKUP($A383,'movie-row'!$A$2:$Z$101,_xlfn.XMATCH(U$31,'movie-row'!$A$1:$Z$1),0)</f>
        <v>3.5</v>
      </c>
      <c r="V383" s="18" cm="1">
        <f t="array" ref="V383">VLOOKUP($A383,'movie-row'!$A$2:$Z$101,_xlfn.XMATCH(V$31,'movie-row'!$A$1:$Z$1),0)</f>
        <v>2.5</v>
      </c>
      <c r="W383" s="18" cm="1">
        <f t="array" ref="W383">VLOOKUP($A383,'movie-row'!$A$2:$Z$101,_xlfn.XMATCH(W$31,'movie-row'!$A$1:$Z$1),0)</f>
        <v>3</v>
      </c>
      <c r="X383" s="18" cm="1">
        <f t="array" ref="X383">VLOOKUP($A383,'movie-row'!$A$2:$Z$101,_xlfn.XMATCH(X$31,'movie-row'!$A$1:$Z$1),0)</f>
        <v>2.5</v>
      </c>
      <c r="Y383" s="18" cm="1">
        <f t="array" ref="Y383">VLOOKUP($A383,'movie-row'!$A$2:$Z$101,_xlfn.XMATCH(Y$31,'movie-row'!$A$1:$Z$1),0)</f>
        <v>2</v>
      </c>
      <c r="Z383" s="18" cm="1">
        <f t="array" ref="Z383">VLOOKUP($A383,'movie-row'!$A$2:$Z$101,_xlfn.XMATCH(Z$31,'movie-row'!$A$1:$Z$1),0)</f>
        <v>3</v>
      </c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</row>
    <row r="384" spans="1:52">
      <c r="A384" s="1" t="str">
        <f t="shared" si="67"/>
        <v>812: Aladdin (1992)</v>
      </c>
      <c r="B384" s="18" cm="1">
        <f t="array" ref="B384">VLOOKUP($A384,'movie-row'!$A$2:$Z$101,_xlfn.XMATCH(B$32,'movie-row'!$A$1:$Z$1),0)</f>
        <v>3</v>
      </c>
      <c r="C384" s="18" cm="1">
        <f t="array" ref="C384">VLOOKUP($A384,'movie-row'!$A$2:$Z$101,_xlfn.XMATCH(C$32,'movie-row'!$A$1:$Z$1),0)</f>
        <v>0</v>
      </c>
      <c r="D384" s="18" cm="1">
        <f t="array" ref="D384">VLOOKUP($A384,'movie-row'!$A$2:$Z$101,_xlfn.XMATCH(D$32,'movie-row'!$A$1:$Z$1),0)</f>
        <v>3.5</v>
      </c>
      <c r="E384" s="18" cm="1">
        <f t="array" ref="E384">VLOOKUP($A384,'movie-row'!$A$2:$Z$101,_xlfn.XMATCH(E$32,'movie-row'!$A$1:$Z$1),0)</f>
        <v>0</v>
      </c>
      <c r="F384" s="27" cm="1">
        <f t="array" ref="F384">VLOOKUP($A384,'movie-row'!$A$2:$Z$101,_xlfn.XMATCH(F$32,'movie-row'!$A$1:$Z$1),0)</f>
        <v>0</v>
      </c>
      <c r="G384" s="18" cm="1">
        <f t="array" ref="G384">VLOOKUP($A384,'movie-row'!$A$2:$Z$101,_xlfn.XMATCH(G$32,'movie-row'!$A$1:$Z$1),0)</f>
        <v>0</v>
      </c>
      <c r="H384" s="18" cm="1">
        <f t="array" ref="H384">VLOOKUP($A384,'movie-row'!$A$2:$Z$101,_xlfn.XMATCH(H$32,'movie-row'!$A$1:$Z$1),0)</f>
        <v>0</v>
      </c>
      <c r="I384" s="18" cm="1">
        <f t="array" ref="I384">VLOOKUP($A384,'movie-row'!$A$2:$Z$101,_xlfn.XMATCH(I$32,'movie-row'!$A$1:$Z$1),0)</f>
        <v>0</v>
      </c>
      <c r="J384" s="18" cm="1">
        <f t="array" ref="J384">VLOOKUP($A384,'movie-row'!$A$2:$Z$101,_xlfn.XMATCH(J$32,'movie-row'!$A$1:$Z$1),0)</f>
        <v>0</v>
      </c>
      <c r="K384" s="18" cm="1">
        <f t="array" ref="K384">VLOOKUP($A384,'movie-row'!$A$2:$Z$101,_xlfn.XMATCH(K$32,'movie-row'!$A$1:$Z$1),0)</f>
        <v>4</v>
      </c>
      <c r="L384" s="18" cm="1">
        <f t="array" ref="L384">VLOOKUP($A384,'movie-row'!$A$2:$Z$101,_xlfn.XMATCH(L$32,'movie-row'!$A$1:$Z$1),0)</f>
        <v>4</v>
      </c>
      <c r="M384" s="18" cm="1">
        <f t="array" ref="M384">VLOOKUP($A384,'movie-row'!$A$2:$Z$101,_xlfn.XMATCH(M$32,'movie-row'!$A$1:$Z$1),0)</f>
        <v>3</v>
      </c>
      <c r="N384" s="18" cm="1">
        <f t="array" ref="N384">VLOOKUP($A384,'movie-row'!$A$2:$Z$101,_xlfn.XMATCH(N$32,'movie-row'!$A$1:$Z$1),0)</f>
        <v>0</v>
      </c>
      <c r="O384" s="27" cm="1">
        <f t="array" ref="O384">VLOOKUP($A384,'movie-row'!$A$2:$Z$101,_xlfn.XMATCH(O$32,'movie-row'!$A$1:$Z$1),0)</f>
        <v>3.5</v>
      </c>
      <c r="P384" s="18" cm="1">
        <f t="array" ref="P384">VLOOKUP($A384,'movie-row'!$A$2:$Z$101,_xlfn.XMATCH(P$32,'movie-row'!$A$1:$Z$1),0)</f>
        <v>2</v>
      </c>
      <c r="Q384" s="18" cm="1">
        <f t="array" ref="Q384">VLOOKUP($A384,'movie-row'!$A$2:$Z$101,_xlfn.XMATCH(Q$32,'movie-row'!$A$1:$Z$1),0)</f>
        <v>0</v>
      </c>
      <c r="R384" s="18" cm="1">
        <f t="array" ref="R384">VLOOKUP($A384,'movie-row'!$A$2:$Z$101,_xlfn.XMATCH(R$32,'movie-row'!$A$1:$Z$1),0)</f>
        <v>3</v>
      </c>
      <c r="S384" s="18" cm="1">
        <f t="array" ref="S384">VLOOKUP($A384,'movie-row'!$A$2:$Z$101,_xlfn.XMATCH(S$32,'movie-row'!$A$1:$Z$1),0)</f>
        <v>0</v>
      </c>
      <c r="T384" s="18" cm="1">
        <f t="array" ref="T384">VLOOKUP($A384,'movie-row'!$A$2:$Z$101,_xlfn.XMATCH(T$32,'movie-row'!$A$1:$Z$1),0)</f>
        <v>0</v>
      </c>
      <c r="U384" s="18" cm="1">
        <f t="array" ref="U384">VLOOKUP($A384,'movie-row'!$A$2:$Z$101,_xlfn.XMATCH(U$32,'movie-row'!$A$1:$Z$1),0)</f>
        <v>5</v>
      </c>
      <c r="V384" s="18" cm="1">
        <f t="array" ref="V384">VLOOKUP($A384,'movie-row'!$A$2:$Z$101,_xlfn.XMATCH(V$32,'movie-row'!$A$1:$Z$1),0)</f>
        <v>0</v>
      </c>
      <c r="W384" s="18" cm="1">
        <f t="array" ref="W384">VLOOKUP($A384,'movie-row'!$A$2:$Z$101,_xlfn.XMATCH(W$32,'movie-row'!$A$1:$Z$1),0)</f>
        <v>0</v>
      </c>
      <c r="X384" s="18" cm="1">
        <f t="array" ref="X384">VLOOKUP($A384,'movie-row'!$A$2:$Z$101,_xlfn.XMATCH(X$32,'movie-row'!$A$1:$Z$1),0)</f>
        <v>0</v>
      </c>
      <c r="Y384" s="18" cm="1">
        <f t="array" ref="Y384">VLOOKUP($A384,'movie-row'!$A$2:$Z$101,_xlfn.XMATCH(Y$32,'movie-row'!$A$1:$Z$1),0)</f>
        <v>3</v>
      </c>
      <c r="Z384" s="18" cm="1">
        <f t="array" ref="Z384">VLOOKUP($A384,'movie-row'!$A$2:$Z$101,_xlfn.XMATCH(Z$32,'movie-row'!$A$1:$Z$1),0)</f>
        <v>0</v>
      </c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</row>
    <row r="385" spans="1:52">
      <c r="A385" s="1" t="str">
        <f t="shared" si="67"/>
        <v>812: Aladdin (1992)</v>
      </c>
      <c r="B385" s="18" cm="1">
        <f t="array" ref="B385">VLOOKUP($A385,'movie-row'!$A$2:$Z$101,_xlfn.XMATCH(B$33,'movie-row'!$A$1:$Z$1),0)</f>
        <v>0</v>
      </c>
      <c r="C385" s="18" cm="1">
        <f t="array" ref="C385">VLOOKUP($A385,'movie-row'!$A$2:$Z$101,_xlfn.XMATCH(C$33,'movie-row'!$A$1:$Z$1),0)</f>
        <v>4</v>
      </c>
      <c r="D385" s="18" cm="1">
        <f t="array" ref="D385">VLOOKUP($A385,'movie-row'!$A$2:$Z$101,_xlfn.XMATCH(D$33,'movie-row'!$A$1:$Z$1),0)</f>
        <v>3.5</v>
      </c>
      <c r="E385" s="18" cm="1">
        <f t="array" ref="E385">VLOOKUP($A385,'movie-row'!$A$2:$Z$101,_xlfn.XMATCH(E$33,'movie-row'!$A$1:$Z$1),0)</f>
        <v>3.5</v>
      </c>
      <c r="F385" s="27" cm="1">
        <f t="array" ref="F385">VLOOKUP($A385,'movie-row'!$A$2:$Z$101,_xlfn.XMATCH(F$33,'movie-row'!$A$1:$Z$1),0)</f>
        <v>0</v>
      </c>
      <c r="G385" s="18" cm="1">
        <f t="array" ref="G385">VLOOKUP($A385,'movie-row'!$A$2:$Z$101,_xlfn.XMATCH(G$33,'movie-row'!$A$1:$Z$1),0)</f>
        <v>3.5</v>
      </c>
      <c r="H385" s="18" cm="1">
        <f t="array" ref="H385">VLOOKUP($A385,'movie-row'!$A$2:$Z$101,_xlfn.XMATCH(H$33,'movie-row'!$A$1:$Z$1),0)</f>
        <v>0</v>
      </c>
      <c r="I385" s="18" cm="1">
        <f t="array" ref="I385">VLOOKUP($A385,'movie-row'!$A$2:$Z$101,_xlfn.XMATCH(I$33,'movie-row'!$A$1:$Z$1),0)</f>
        <v>2.5</v>
      </c>
      <c r="J385" s="18" cm="1">
        <f t="array" ref="J385">VLOOKUP($A385,'movie-row'!$A$2:$Z$101,_xlfn.XMATCH(J$33,'movie-row'!$A$1:$Z$1),0)</f>
        <v>5</v>
      </c>
      <c r="K385" s="18" cm="1">
        <f t="array" ref="K385">VLOOKUP($A385,'movie-row'!$A$2:$Z$101,_xlfn.XMATCH(K$33,'movie-row'!$A$1:$Z$1),0)</f>
        <v>3.5</v>
      </c>
      <c r="L385" s="18" cm="1">
        <f t="array" ref="L385">VLOOKUP($A385,'movie-row'!$A$2:$Z$101,_xlfn.XMATCH(L$33,'movie-row'!$A$1:$Z$1),0)</f>
        <v>3.5</v>
      </c>
      <c r="M385" s="18" cm="1">
        <f t="array" ref="M385">VLOOKUP($A385,'movie-row'!$A$2:$Z$101,_xlfn.XMATCH(M$33,'movie-row'!$A$1:$Z$1),0)</f>
        <v>0</v>
      </c>
      <c r="N385" s="18" cm="1">
        <f t="array" ref="N385">VLOOKUP($A385,'movie-row'!$A$2:$Z$101,_xlfn.XMATCH(N$33,'movie-row'!$A$1:$Z$1),0)</f>
        <v>0</v>
      </c>
      <c r="O385" s="27" cm="1">
        <f t="array" ref="O385">VLOOKUP($A385,'movie-row'!$A$2:$Z$101,_xlfn.XMATCH(O$33,'movie-row'!$A$1:$Z$1),0)</f>
        <v>3.5</v>
      </c>
      <c r="P385" s="18" cm="1">
        <f t="array" ref="P385">VLOOKUP($A385,'movie-row'!$A$2:$Z$101,_xlfn.XMATCH(P$33,'movie-row'!$A$1:$Z$1),0)</f>
        <v>0</v>
      </c>
      <c r="Q385" s="18" cm="1">
        <f t="array" ref="Q385">VLOOKUP($A385,'movie-row'!$A$2:$Z$101,_xlfn.XMATCH(Q$33,'movie-row'!$A$1:$Z$1),0)</f>
        <v>0</v>
      </c>
      <c r="R385" s="18" cm="1">
        <f t="array" ref="R385">VLOOKUP($A385,'movie-row'!$A$2:$Z$101,_xlfn.XMATCH(R$33,'movie-row'!$A$1:$Z$1),0)</f>
        <v>0</v>
      </c>
      <c r="S385" s="18" cm="1">
        <f t="array" ref="S385">VLOOKUP($A385,'movie-row'!$A$2:$Z$101,_xlfn.XMATCH(S$33,'movie-row'!$A$1:$Z$1),0)</f>
        <v>0</v>
      </c>
      <c r="T385" s="18" cm="1">
        <f t="array" ref="T385">VLOOKUP($A385,'movie-row'!$A$2:$Z$101,_xlfn.XMATCH(T$33,'movie-row'!$A$1:$Z$1),0)</f>
        <v>2</v>
      </c>
      <c r="U385" s="18" cm="1">
        <f t="array" ref="U385">VLOOKUP($A385,'movie-row'!$A$2:$Z$101,_xlfn.XMATCH(U$33,'movie-row'!$A$1:$Z$1),0)</f>
        <v>0</v>
      </c>
      <c r="V385" s="18" cm="1">
        <f t="array" ref="V385">VLOOKUP($A385,'movie-row'!$A$2:$Z$101,_xlfn.XMATCH(V$33,'movie-row'!$A$1:$Z$1),0)</f>
        <v>0</v>
      </c>
      <c r="W385" s="18" cm="1">
        <f t="array" ref="W385">VLOOKUP($A385,'movie-row'!$A$2:$Z$101,_xlfn.XMATCH(W$33,'movie-row'!$A$1:$Z$1),0)</f>
        <v>5</v>
      </c>
      <c r="X385" s="18" cm="1">
        <f t="array" ref="X385">VLOOKUP($A385,'movie-row'!$A$2:$Z$101,_xlfn.XMATCH(X$33,'movie-row'!$A$1:$Z$1),0)</f>
        <v>2.5</v>
      </c>
      <c r="Y385" s="18" cm="1">
        <f t="array" ref="Y385">VLOOKUP($A385,'movie-row'!$A$2:$Z$101,_xlfn.XMATCH(Y$33,'movie-row'!$A$1:$Z$1),0)</f>
        <v>3.5</v>
      </c>
      <c r="Z385" s="18" cm="1">
        <f t="array" ref="Z385">VLOOKUP($A385,'movie-row'!$A$2:$Z$101,_xlfn.XMATCH(Z$33,'movie-row'!$A$1:$Z$1),0)</f>
        <v>3</v>
      </c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</row>
    <row r="386" spans="1:52">
      <c r="A386" s="21" t="s">
        <v>68</v>
      </c>
      <c r="B386" s="18" cm="1">
        <f t="array" ref="B386">VLOOKUP($A386,'movie-row'!$A$2:$Z$101,_xlfn.XMATCH(B$29,'movie-row'!$A$1:$Z$1),0)</f>
        <v>4</v>
      </c>
      <c r="C386" s="18" cm="1">
        <f t="array" ref="C386">VLOOKUP($A386,'movie-row'!$A$2:$Z$101,_xlfn.XMATCH(C$29,'movie-row'!$A$1:$Z$1),0)</f>
        <v>0</v>
      </c>
      <c r="D386" s="18" cm="1">
        <f t="array" ref="D386">VLOOKUP($A386,'movie-row'!$A$2:$Z$101,_xlfn.XMATCH(D$29,'movie-row'!$A$1:$Z$1),0)</f>
        <v>3.5</v>
      </c>
      <c r="E386" s="18" cm="1">
        <f t="array" ref="E386">VLOOKUP($A386,'movie-row'!$A$2:$Z$101,_xlfn.XMATCH(E$29,'movie-row'!$A$1:$Z$1),0)</f>
        <v>0</v>
      </c>
      <c r="F386" s="27" cm="1">
        <f t="array" ref="F386">VLOOKUP($A386,'movie-row'!$A$2:$Z$101,_xlfn.XMATCH(F$29,'movie-row'!$A$1:$Z$1),0)</f>
        <v>2.5</v>
      </c>
      <c r="G386" s="18" cm="1">
        <f t="array" ref="G386">VLOOKUP($A386,'movie-row'!$A$2:$Z$101,_xlfn.XMATCH(G$29,'movie-row'!$A$1:$Z$1),0)</f>
        <v>0</v>
      </c>
      <c r="H386" s="18" cm="1">
        <f t="array" ref="H386">VLOOKUP($A386,'movie-row'!$A$2:$Z$101,_xlfn.XMATCH(H$29,'movie-row'!$A$1:$Z$1),0)</f>
        <v>0</v>
      </c>
      <c r="I386" s="18" cm="1">
        <f t="array" ref="I386">VLOOKUP($A386,'movie-row'!$A$2:$Z$101,_xlfn.XMATCH(I$29,'movie-row'!$A$1:$Z$1),0)</f>
        <v>0</v>
      </c>
      <c r="J386" s="18" cm="1">
        <f t="array" ref="J386">VLOOKUP($A386,'movie-row'!$A$2:$Z$101,_xlfn.XMATCH(J$29,'movie-row'!$A$1:$Z$1),0)</f>
        <v>2.5</v>
      </c>
      <c r="K386" s="18" cm="1">
        <f t="array" ref="K386">VLOOKUP($A386,'movie-row'!$A$2:$Z$101,_xlfn.XMATCH(K$29,'movie-row'!$A$1:$Z$1),0)</f>
        <v>0</v>
      </c>
      <c r="L386" s="18" cm="1">
        <f t="array" ref="L386">VLOOKUP($A386,'movie-row'!$A$2:$Z$101,_xlfn.XMATCH(L$29,'movie-row'!$A$1:$Z$1),0)</f>
        <v>2</v>
      </c>
      <c r="M386" s="18" cm="1">
        <f t="array" ref="M386">VLOOKUP($A386,'movie-row'!$A$2:$Z$101,_xlfn.XMATCH(M$29,'movie-row'!$A$1:$Z$1),0)</f>
        <v>0</v>
      </c>
      <c r="N386" s="18" cm="1">
        <f t="array" ref="N386">VLOOKUP($A386,'movie-row'!$A$2:$Z$101,_xlfn.XMATCH(N$29,'movie-row'!$A$1:$Z$1),0)</f>
        <v>3</v>
      </c>
      <c r="O386" s="27" cm="1">
        <f t="array" ref="O386">VLOOKUP($A386,'movie-row'!$A$2:$Z$101,_xlfn.XMATCH(O$29,'movie-row'!$A$1:$Z$1),0)</f>
        <v>5</v>
      </c>
      <c r="P386" s="18" cm="1">
        <f t="array" ref="P386">VLOOKUP($A386,'movie-row'!$A$2:$Z$101,_xlfn.XMATCH(P$29,'movie-row'!$A$1:$Z$1),0)</f>
        <v>2.5</v>
      </c>
      <c r="Q386" s="18" cm="1">
        <f t="array" ref="Q386">VLOOKUP($A386,'movie-row'!$A$2:$Z$101,_xlfn.XMATCH(Q$29,'movie-row'!$A$1:$Z$1),0)</f>
        <v>0</v>
      </c>
      <c r="R386" s="18" cm="1">
        <f t="array" ref="R386">VLOOKUP($A386,'movie-row'!$A$2:$Z$101,_xlfn.XMATCH(R$29,'movie-row'!$A$1:$Z$1),0)</f>
        <v>0</v>
      </c>
      <c r="S386" s="18" cm="1">
        <f t="array" ref="S386">VLOOKUP($A386,'movie-row'!$A$2:$Z$101,_xlfn.XMATCH(S$29,'movie-row'!$A$1:$Z$1),0)</f>
        <v>3.5</v>
      </c>
      <c r="T386" s="18" cm="1">
        <f t="array" ref="T386">VLOOKUP($A386,'movie-row'!$A$2:$Z$101,_xlfn.XMATCH(T$29,'movie-row'!$A$1:$Z$1),0)</f>
        <v>0</v>
      </c>
      <c r="U386" s="18" cm="1">
        <f t="array" ref="U386">VLOOKUP($A386,'movie-row'!$A$2:$Z$101,_xlfn.XMATCH(U$29,'movie-row'!$A$1:$Z$1),0)</f>
        <v>3.5</v>
      </c>
      <c r="V386" s="18" cm="1">
        <f t="array" ref="V386">VLOOKUP($A386,'movie-row'!$A$2:$Z$101,_xlfn.XMATCH(V$29,'movie-row'!$A$1:$Z$1),0)</f>
        <v>2.5</v>
      </c>
      <c r="W386" s="18" cm="1">
        <f t="array" ref="W386">VLOOKUP($A386,'movie-row'!$A$2:$Z$101,_xlfn.XMATCH(W$29,'movie-row'!$A$1:$Z$1),0)</f>
        <v>2.5</v>
      </c>
      <c r="X386" s="18" cm="1">
        <f t="array" ref="X386">VLOOKUP($A386,'movie-row'!$A$2:$Z$101,_xlfn.XMATCH(X$29,'movie-row'!$A$1:$Z$1),0)</f>
        <v>0</v>
      </c>
      <c r="Y386" s="18" cm="1">
        <f t="array" ref="Y386">VLOOKUP($A386,'movie-row'!$A$2:$Z$101,_xlfn.XMATCH(Y$29,'movie-row'!$A$1:$Z$1),0)</f>
        <v>0</v>
      </c>
      <c r="Z386" s="18" cm="1">
        <f t="array" ref="Z386">VLOOKUP($A386,'movie-row'!$A$2:$Z$101,_xlfn.XMATCH(Z$29,'movie-row'!$A$1:$Z$1),0)</f>
        <v>5</v>
      </c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</row>
    <row r="387" spans="1:52">
      <c r="A387" s="1" t="str">
        <f t="shared" ref="A387:A390" si="68">A386</f>
        <v>854: The Mask (1994)</v>
      </c>
      <c r="B387" s="18" cm="1">
        <f t="array" ref="B387">VLOOKUP($A387,'movie-row'!$A$2:$Z$101,_xlfn.XMATCH(B$30,'movie-row'!$A$1:$Z$1),0)</f>
        <v>0</v>
      </c>
      <c r="C387" s="18" cm="1">
        <f t="array" ref="C387">VLOOKUP($A387,'movie-row'!$A$2:$Z$101,_xlfn.XMATCH(C$30,'movie-row'!$A$1:$Z$1),0)</f>
        <v>2.5</v>
      </c>
      <c r="D387" s="18" cm="1">
        <f t="array" ref="D387">VLOOKUP($A387,'movie-row'!$A$2:$Z$101,_xlfn.XMATCH(D$30,'movie-row'!$A$1:$Z$1),0)</f>
        <v>2.5</v>
      </c>
      <c r="E387" s="18" cm="1">
        <f t="array" ref="E387">VLOOKUP($A387,'movie-row'!$A$2:$Z$101,_xlfn.XMATCH(E$30,'movie-row'!$A$1:$Z$1),0)</f>
        <v>5</v>
      </c>
      <c r="F387" s="27" cm="1">
        <f t="array" ref="F387">VLOOKUP($A387,'movie-row'!$A$2:$Z$101,_xlfn.XMATCH(F$30,'movie-row'!$A$1:$Z$1),0)</f>
        <v>3.5</v>
      </c>
      <c r="G387" s="18" cm="1">
        <f t="array" ref="G387">VLOOKUP($A387,'movie-row'!$A$2:$Z$101,_xlfn.XMATCH(G$30,'movie-row'!$A$1:$Z$1),0)</f>
        <v>0</v>
      </c>
      <c r="H387" s="18" cm="1">
        <f t="array" ref="H387">VLOOKUP($A387,'movie-row'!$A$2:$Z$101,_xlfn.XMATCH(H$30,'movie-row'!$A$1:$Z$1),0)</f>
        <v>3.5</v>
      </c>
      <c r="I387" s="18" cm="1">
        <f t="array" ref="I387">VLOOKUP($A387,'movie-row'!$A$2:$Z$101,_xlfn.XMATCH(I$30,'movie-row'!$A$1:$Z$1),0)</f>
        <v>0</v>
      </c>
      <c r="J387" s="18" cm="1">
        <f t="array" ref="J387">VLOOKUP($A387,'movie-row'!$A$2:$Z$101,_xlfn.XMATCH(J$30,'movie-row'!$A$1:$Z$1),0)</f>
        <v>0</v>
      </c>
      <c r="K387" s="18" cm="1">
        <f t="array" ref="K387">VLOOKUP($A387,'movie-row'!$A$2:$Z$101,_xlfn.XMATCH(K$30,'movie-row'!$A$1:$Z$1),0)</f>
        <v>4</v>
      </c>
      <c r="L387" s="18" cm="1">
        <f t="array" ref="L387">VLOOKUP($A387,'movie-row'!$A$2:$Z$101,_xlfn.XMATCH(L$30,'movie-row'!$A$1:$Z$1),0)</f>
        <v>0</v>
      </c>
      <c r="M387" s="18" cm="1">
        <f t="array" ref="M387">VLOOKUP($A387,'movie-row'!$A$2:$Z$101,_xlfn.XMATCH(M$30,'movie-row'!$A$1:$Z$1),0)</f>
        <v>3.5</v>
      </c>
      <c r="N387" s="18" cm="1">
        <f t="array" ref="N387">VLOOKUP($A387,'movie-row'!$A$2:$Z$101,_xlfn.XMATCH(N$30,'movie-row'!$A$1:$Z$1),0)</f>
        <v>3.5</v>
      </c>
      <c r="O387" s="27" cm="1">
        <f t="array" ref="O387">VLOOKUP($A387,'movie-row'!$A$2:$Z$101,_xlfn.XMATCH(O$30,'movie-row'!$A$1:$Z$1),0)</f>
        <v>2.5</v>
      </c>
      <c r="P387" s="18" cm="1">
        <f t="array" ref="P387">VLOOKUP($A387,'movie-row'!$A$2:$Z$101,_xlfn.XMATCH(P$30,'movie-row'!$A$1:$Z$1),0)</f>
        <v>0</v>
      </c>
      <c r="Q387" s="18" cm="1">
        <f t="array" ref="Q387">VLOOKUP($A387,'movie-row'!$A$2:$Z$101,_xlfn.XMATCH(Q$30,'movie-row'!$A$1:$Z$1),0)</f>
        <v>2.5</v>
      </c>
      <c r="R387" s="18" cm="1">
        <f t="array" ref="R387">VLOOKUP($A387,'movie-row'!$A$2:$Z$101,_xlfn.XMATCH(R$30,'movie-row'!$A$1:$Z$1),0)</f>
        <v>0</v>
      </c>
      <c r="S387" s="18" cm="1">
        <f t="array" ref="S387">VLOOKUP($A387,'movie-row'!$A$2:$Z$101,_xlfn.XMATCH(S$30,'movie-row'!$A$1:$Z$1),0)</f>
        <v>5</v>
      </c>
      <c r="T387" s="18" cm="1">
        <f t="array" ref="T387">VLOOKUP($A387,'movie-row'!$A$2:$Z$101,_xlfn.XMATCH(T$30,'movie-row'!$A$1:$Z$1),0)</f>
        <v>0</v>
      </c>
      <c r="U387" s="18" cm="1">
        <f t="array" ref="U387">VLOOKUP($A387,'movie-row'!$A$2:$Z$101,_xlfn.XMATCH(U$30,'movie-row'!$A$1:$Z$1),0)</f>
        <v>3.5</v>
      </c>
      <c r="V387" s="18" cm="1">
        <f t="array" ref="V387">VLOOKUP($A387,'movie-row'!$A$2:$Z$101,_xlfn.XMATCH(V$30,'movie-row'!$A$1:$Z$1),0)</f>
        <v>0</v>
      </c>
      <c r="W387" s="18" cm="1">
        <f t="array" ref="W387">VLOOKUP($A387,'movie-row'!$A$2:$Z$101,_xlfn.XMATCH(W$30,'movie-row'!$A$1:$Z$1),0)</f>
        <v>2</v>
      </c>
      <c r="X387" s="18" cm="1">
        <f t="array" ref="X387">VLOOKUP($A387,'movie-row'!$A$2:$Z$101,_xlfn.XMATCH(X$30,'movie-row'!$A$1:$Z$1),0)</f>
        <v>3.5</v>
      </c>
      <c r="Y387" s="18" cm="1">
        <f t="array" ref="Y387">VLOOKUP($A387,'movie-row'!$A$2:$Z$101,_xlfn.XMATCH(Y$30,'movie-row'!$A$1:$Z$1),0)</f>
        <v>5</v>
      </c>
      <c r="Z387" s="18" cm="1">
        <f t="array" ref="Z387">VLOOKUP($A387,'movie-row'!$A$2:$Z$101,_xlfn.XMATCH(Z$30,'movie-row'!$A$1:$Z$1),0)</f>
        <v>2.5</v>
      </c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</row>
    <row r="388" spans="1:52">
      <c r="A388" s="1" t="str">
        <f t="shared" si="68"/>
        <v>854: The Mask (1994)</v>
      </c>
      <c r="B388" s="18" cm="1">
        <f t="array" ref="B388">VLOOKUP($A388,'movie-row'!$A$2:$Z$101,_xlfn.XMATCH(B$31,'movie-row'!$A$1:$Z$1),0)</f>
        <v>2.5</v>
      </c>
      <c r="C388" s="18" cm="1">
        <f t="array" ref="C388">VLOOKUP($A388,'movie-row'!$A$2:$Z$101,_xlfn.XMATCH(C$31,'movie-row'!$A$1:$Z$1),0)</f>
        <v>2.5</v>
      </c>
      <c r="D388" s="18" cm="1">
        <f t="array" ref="D388">VLOOKUP($A388,'movie-row'!$A$2:$Z$101,_xlfn.XMATCH(D$31,'movie-row'!$A$1:$Z$1),0)</f>
        <v>3</v>
      </c>
      <c r="E388" s="18" cm="1">
        <f t="array" ref="E388">VLOOKUP($A388,'movie-row'!$A$2:$Z$101,_xlfn.XMATCH(E$31,'movie-row'!$A$1:$Z$1),0)</f>
        <v>4.5</v>
      </c>
      <c r="F388" s="27" cm="1">
        <f t="array" ref="F388">VLOOKUP($A388,'movie-row'!$A$2:$Z$101,_xlfn.XMATCH(F$31,'movie-row'!$A$1:$Z$1),0)</f>
        <v>2.5</v>
      </c>
      <c r="G388" s="18" cm="1">
        <f t="array" ref="G388">VLOOKUP($A388,'movie-row'!$A$2:$Z$101,_xlfn.XMATCH(G$31,'movie-row'!$A$1:$Z$1),0)</f>
        <v>0</v>
      </c>
      <c r="H388" s="18" cm="1">
        <f t="array" ref="H388">VLOOKUP($A388,'movie-row'!$A$2:$Z$101,_xlfn.XMATCH(H$31,'movie-row'!$A$1:$Z$1),0)</f>
        <v>4</v>
      </c>
      <c r="I388" s="18" cm="1">
        <f t="array" ref="I388">VLOOKUP($A388,'movie-row'!$A$2:$Z$101,_xlfn.XMATCH(I$31,'movie-row'!$A$1:$Z$1),0)</f>
        <v>3.5</v>
      </c>
      <c r="J388" s="18" cm="1">
        <f t="array" ref="J388">VLOOKUP($A388,'movie-row'!$A$2:$Z$101,_xlfn.XMATCH(J$31,'movie-row'!$A$1:$Z$1),0)</f>
        <v>3</v>
      </c>
      <c r="K388" s="18" cm="1">
        <f t="array" ref="K388">VLOOKUP($A388,'movie-row'!$A$2:$Z$101,_xlfn.XMATCH(K$31,'movie-row'!$A$1:$Z$1),0)</f>
        <v>0</v>
      </c>
      <c r="L388" s="18" cm="1">
        <f t="array" ref="L388">VLOOKUP($A388,'movie-row'!$A$2:$Z$101,_xlfn.XMATCH(L$31,'movie-row'!$A$1:$Z$1),0)</f>
        <v>0</v>
      </c>
      <c r="M388" s="18" cm="1">
        <f t="array" ref="M388">VLOOKUP($A388,'movie-row'!$A$2:$Z$101,_xlfn.XMATCH(M$31,'movie-row'!$A$1:$Z$1),0)</f>
        <v>0</v>
      </c>
      <c r="N388" s="18" cm="1">
        <f t="array" ref="N388">VLOOKUP($A388,'movie-row'!$A$2:$Z$101,_xlfn.XMATCH(N$31,'movie-row'!$A$1:$Z$1),0)</f>
        <v>0</v>
      </c>
      <c r="O388" s="27" cm="1">
        <f t="array" ref="O388">VLOOKUP($A388,'movie-row'!$A$2:$Z$101,_xlfn.XMATCH(O$31,'movie-row'!$A$1:$Z$1),0)</f>
        <v>3</v>
      </c>
      <c r="P388" s="18" cm="1">
        <f t="array" ref="P388">VLOOKUP($A388,'movie-row'!$A$2:$Z$101,_xlfn.XMATCH(P$31,'movie-row'!$A$1:$Z$1),0)</f>
        <v>0</v>
      </c>
      <c r="Q388" s="18" cm="1">
        <f t="array" ref="Q388">VLOOKUP($A388,'movie-row'!$A$2:$Z$101,_xlfn.XMATCH(Q$31,'movie-row'!$A$1:$Z$1),0)</f>
        <v>3</v>
      </c>
      <c r="R388" s="18" cm="1">
        <f t="array" ref="R388">VLOOKUP($A388,'movie-row'!$A$2:$Z$101,_xlfn.XMATCH(R$31,'movie-row'!$A$1:$Z$1),0)</f>
        <v>5</v>
      </c>
      <c r="S388" s="18" cm="1">
        <f t="array" ref="S388">VLOOKUP($A388,'movie-row'!$A$2:$Z$101,_xlfn.XMATCH(S$31,'movie-row'!$A$1:$Z$1),0)</f>
        <v>2.5</v>
      </c>
      <c r="T388" s="18" cm="1">
        <f t="array" ref="T388">VLOOKUP($A388,'movie-row'!$A$2:$Z$101,_xlfn.XMATCH(T$31,'movie-row'!$A$1:$Z$1),0)</f>
        <v>5</v>
      </c>
      <c r="U388" s="18" cm="1">
        <f t="array" ref="U388">VLOOKUP($A388,'movie-row'!$A$2:$Z$101,_xlfn.XMATCH(U$31,'movie-row'!$A$1:$Z$1),0)</f>
        <v>4</v>
      </c>
      <c r="V388" s="18" cm="1">
        <f t="array" ref="V388">VLOOKUP($A388,'movie-row'!$A$2:$Z$101,_xlfn.XMATCH(V$31,'movie-row'!$A$1:$Z$1),0)</f>
        <v>0</v>
      </c>
      <c r="W388" s="18" cm="1">
        <f t="array" ref="W388">VLOOKUP($A388,'movie-row'!$A$2:$Z$101,_xlfn.XMATCH(W$31,'movie-row'!$A$1:$Z$1),0)</f>
        <v>4</v>
      </c>
      <c r="X388" s="18" cm="1">
        <f t="array" ref="X388">VLOOKUP($A388,'movie-row'!$A$2:$Z$101,_xlfn.XMATCH(X$31,'movie-row'!$A$1:$Z$1),0)</f>
        <v>0</v>
      </c>
      <c r="Y388" s="18" cm="1">
        <f t="array" ref="Y388">VLOOKUP($A388,'movie-row'!$A$2:$Z$101,_xlfn.XMATCH(Y$31,'movie-row'!$A$1:$Z$1),0)</f>
        <v>2.5</v>
      </c>
      <c r="Z388" s="18" cm="1">
        <f t="array" ref="Z388">VLOOKUP($A388,'movie-row'!$A$2:$Z$101,_xlfn.XMATCH(Z$31,'movie-row'!$A$1:$Z$1),0)</f>
        <v>3.5</v>
      </c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</row>
    <row r="389" spans="1:52">
      <c r="A389" s="1" t="str">
        <f t="shared" si="68"/>
        <v>854: The Mask (1994)</v>
      </c>
      <c r="B389" s="18" cm="1">
        <f t="array" ref="B389">VLOOKUP($A389,'movie-row'!$A$2:$Z$101,_xlfn.XMATCH(B$32,'movie-row'!$A$1:$Z$1),0)</f>
        <v>3</v>
      </c>
      <c r="C389" s="18" cm="1">
        <f t="array" ref="C389">VLOOKUP($A389,'movie-row'!$A$2:$Z$101,_xlfn.XMATCH(C$32,'movie-row'!$A$1:$Z$1),0)</f>
        <v>1</v>
      </c>
      <c r="D389" s="18" cm="1">
        <f t="array" ref="D389">VLOOKUP($A389,'movie-row'!$A$2:$Z$101,_xlfn.XMATCH(D$32,'movie-row'!$A$1:$Z$1),0)</f>
        <v>2.5</v>
      </c>
      <c r="E389" s="18" cm="1">
        <f t="array" ref="E389">VLOOKUP($A389,'movie-row'!$A$2:$Z$101,_xlfn.XMATCH(E$32,'movie-row'!$A$1:$Z$1),0)</f>
        <v>0</v>
      </c>
      <c r="F389" s="27" cm="1">
        <f t="array" ref="F389">VLOOKUP($A389,'movie-row'!$A$2:$Z$101,_xlfn.XMATCH(F$32,'movie-row'!$A$1:$Z$1),0)</f>
        <v>4.5</v>
      </c>
      <c r="G389" s="18" cm="1">
        <f t="array" ref="G389">VLOOKUP($A389,'movie-row'!$A$2:$Z$101,_xlfn.XMATCH(G$32,'movie-row'!$A$1:$Z$1),0)</f>
        <v>2.5</v>
      </c>
      <c r="H389" s="18" cm="1">
        <f t="array" ref="H389">VLOOKUP($A389,'movie-row'!$A$2:$Z$101,_xlfn.XMATCH(H$32,'movie-row'!$A$1:$Z$1),0)</f>
        <v>1</v>
      </c>
      <c r="I389" s="18" cm="1">
        <f t="array" ref="I389">VLOOKUP($A389,'movie-row'!$A$2:$Z$101,_xlfn.XMATCH(I$32,'movie-row'!$A$1:$Z$1),0)</f>
        <v>2.5</v>
      </c>
      <c r="J389" s="18" cm="1">
        <f t="array" ref="J389">VLOOKUP($A389,'movie-row'!$A$2:$Z$101,_xlfn.XMATCH(J$32,'movie-row'!$A$1:$Z$1),0)</f>
        <v>0</v>
      </c>
      <c r="K389" s="18" cm="1">
        <f t="array" ref="K389">VLOOKUP($A389,'movie-row'!$A$2:$Z$101,_xlfn.XMATCH(K$32,'movie-row'!$A$1:$Z$1),0)</f>
        <v>2</v>
      </c>
      <c r="L389" s="18" cm="1">
        <f t="array" ref="L389">VLOOKUP($A389,'movie-row'!$A$2:$Z$101,_xlfn.XMATCH(L$32,'movie-row'!$A$1:$Z$1),0)</f>
        <v>5</v>
      </c>
      <c r="M389" s="18" cm="1">
        <f t="array" ref="M389">VLOOKUP($A389,'movie-row'!$A$2:$Z$101,_xlfn.XMATCH(M$32,'movie-row'!$A$1:$Z$1),0)</f>
        <v>4</v>
      </c>
      <c r="N389" s="18" cm="1">
        <f t="array" ref="N389">VLOOKUP($A389,'movie-row'!$A$2:$Z$101,_xlfn.XMATCH(N$32,'movie-row'!$A$1:$Z$1),0)</f>
        <v>0</v>
      </c>
      <c r="O389" s="27" cm="1">
        <f t="array" ref="O389">VLOOKUP($A389,'movie-row'!$A$2:$Z$101,_xlfn.XMATCH(O$32,'movie-row'!$A$1:$Z$1),0)</f>
        <v>4</v>
      </c>
      <c r="P389" s="18" cm="1">
        <f t="array" ref="P389">VLOOKUP($A389,'movie-row'!$A$2:$Z$101,_xlfn.XMATCH(P$32,'movie-row'!$A$1:$Z$1),0)</f>
        <v>2.5</v>
      </c>
      <c r="Q389" s="18" cm="1">
        <f t="array" ref="Q389">VLOOKUP($A389,'movie-row'!$A$2:$Z$101,_xlfn.XMATCH(Q$32,'movie-row'!$A$1:$Z$1),0)</f>
        <v>3.5</v>
      </c>
      <c r="R389" s="18" cm="1">
        <f t="array" ref="R389">VLOOKUP($A389,'movie-row'!$A$2:$Z$101,_xlfn.XMATCH(R$32,'movie-row'!$A$1:$Z$1),0)</f>
        <v>3</v>
      </c>
      <c r="S389" s="18" cm="1">
        <f t="array" ref="S389">VLOOKUP($A389,'movie-row'!$A$2:$Z$101,_xlfn.XMATCH(S$32,'movie-row'!$A$1:$Z$1),0)</f>
        <v>0</v>
      </c>
      <c r="T389" s="18" cm="1">
        <f t="array" ref="T389">VLOOKUP($A389,'movie-row'!$A$2:$Z$101,_xlfn.XMATCH(T$32,'movie-row'!$A$1:$Z$1),0)</f>
        <v>3.5</v>
      </c>
      <c r="U389" s="18" cm="1">
        <f t="array" ref="U389">VLOOKUP($A389,'movie-row'!$A$2:$Z$101,_xlfn.XMATCH(U$32,'movie-row'!$A$1:$Z$1),0)</f>
        <v>2.5</v>
      </c>
      <c r="V389" s="18" cm="1">
        <f t="array" ref="V389">VLOOKUP($A389,'movie-row'!$A$2:$Z$101,_xlfn.XMATCH(V$32,'movie-row'!$A$1:$Z$1),0)</f>
        <v>4.5</v>
      </c>
      <c r="W389" s="18" cm="1">
        <f t="array" ref="W389">VLOOKUP($A389,'movie-row'!$A$2:$Z$101,_xlfn.XMATCH(W$32,'movie-row'!$A$1:$Z$1),0)</f>
        <v>1</v>
      </c>
      <c r="X389" s="18" cm="1">
        <f t="array" ref="X389">VLOOKUP($A389,'movie-row'!$A$2:$Z$101,_xlfn.XMATCH(X$32,'movie-row'!$A$1:$Z$1),0)</f>
        <v>2.5</v>
      </c>
      <c r="Y389" s="18" cm="1">
        <f t="array" ref="Y389">VLOOKUP($A389,'movie-row'!$A$2:$Z$101,_xlfn.XMATCH(Y$32,'movie-row'!$A$1:$Z$1),0)</f>
        <v>3.5</v>
      </c>
      <c r="Z389" s="18" cm="1">
        <f t="array" ref="Z389">VLOOKUP($A389,'movie-row'!$A$2:$Z$101,_xlfn.XMATCH(Z$32,'movie-row'!$A$1:$Z$1),0)</f>
        <v>2.5</v>
      </c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</row>
    <row r="390" spans="1:52">
      <c r="A390" s="1" t="str">
        <f t="shared" si="68"/>
        <v>854: The Mask (1994)</v>
      </c>
      <c r="B390" s="18" cm="1">
        <f t="array" ref="B390">VLOOKUP($A390,'movie-row'!$A$2:$Z$101,_xlfn.XMATCH(B$33,'movie-row'!$A$1:$Z$1),0)</f>
        <v>0</v>
      </c>
      <c r="C390" s="18" cm="1">
        <f t="array" ref="C390">VLOOKUP($A390,'movie-row'!$A$2:$Z$101,_xlfn.XMATCH(C$33,'movie-row'!$A$1:$Z$1),0)</f>
        <v>5</v>
      </c>
      <c r="D390" s="18" cm="1">
        <f t="array" ref="D390">VLOOKUP($A390,'movie-row'!$A$2:$Z$101,_xlfn.XMATCH(D$33,'movie-row'!$A$1:$Z$1),0)</f>
        <v>3</v>
      </c>
      <c r="E390" s="18" cm="1">
        <f t="array" ref="E390">VLOOKUP($A390,'movie-row'!$A$2:$Z$101,_xlfn.XMATCH(E$33,'movie-row'!$A$1:$Z$1),0)</f>
        <v>4</v>
      </c>
      <c r="F390" s="27" cm="1">
        <f t="array" ref="F390">VLOOKUP($A390,'movie-row'!$A$2:$Z$101,_xlfn.XMATCH(F$33,'movie-row'!$A$1:$Z$1),0)</f>
        <v>2.5</v>
      </c>
      <c r="G390" s="18" cm="1">
        <f t="array" ref="G390">VLOOKUP($A390,'movie-row'!$A$2:$Z$101,_xlfn.XMATCH(G$33,'movie-row'!$A$1:$Z$1),0)</f>
        <v>3</v>
      </c>
      <c r="H390" s="18" cm="1">
        <f t="array" ref="H390">VLOOKUP($A390,'movie-row'!$A$2:$Z$101,_xlfn.XMATCH(H$33,'movie-row'!$A$1:$Z$1),0)</f>
        <v>3.5</v>
      </c>
      <c r="I390" s="18" cm="1">
        <f t="array" ref="I390">VLOOKUP($A390,'movie-row'!$A$2:$Z$101,_xlfn.XMATCH(I$33,'movie-row'!$A$1:$Z$1),0)</f>
        <v>0</v>
      </c>
      <c r="J390" s="18" cm="1">
        <f t="array" ref="J390">VLOOKUP($A390,'movie-row'!$A$2:$Z$101,_xlfn.XMATCH(J$33,'movie-row'!$A$1:$Z$1),0)</f>
        <v>2.5</v>
      </c>
      <c r="K390" s="18" cm="1">
        <f t="array" ref="K390">VLOOKUP($A390,'movie-row'!$A$2:$Z$101,_xlfn.XMATCH(K$33,'movie-row'!$A$1:$Z$1),0)</f>
        <v>3</v>
      </c>
      <c r="L390" s="18" cm="1">
        <f t="array" ref="L390">VLOOKUP($A390,'movie-row'!$A$2:$Z$101,_xlfn.XMATCH(L$33,'movie-row'!$A$1:$Z$1),0)</f>
        <v>3</v>
      </c>
      <c r="M390" s="18" cm="1">
        <f t="array" ref="M390">VLOOKUP($A390,'movie-row'!$A$2:$Z$101,_xlfn.XMATCH(M$33,'movie-row'!$A$1:$Z$1),0)</f>
        <v>1</v>
      </c>
      <c r="N390" s="18" cm="1">
        <f t="array" ref="N390">VLOOKUP($A390,'movie-row'!$A$2:$Z$101,_xlfn.XMATCH(N$33,'movie-row'!$A$1:$Z$1),0)</f>
        <v>3.5</v>
      </c>
      <c r="O390" s="27" cm="1">
        <f t="array" ref="O390">VLOOKUP($A390,'movie-row'!$A$2:$Z$101,_xlfn.XMATCH(O$33,'movie-row'!$A$1:$Z$1),0)</f>
        <v>3</v>
      </c>
      <c r="P390" s="18" cm="1">
        <f t="array" ref="P390">VLOOKUP($A390,'movie-row'!$A$2:$Z$101,_xlfn.XMATCH(P$33,'movie-row'!$A$1:$Z$1),0)</f>
        <v>0</v>
      </c>
      <c r="Q390" s="18" cm="1">
        <f t="array" ref="Q390">VLOOKUP($A390,'movie-row'!$A$2:$Z$101,_xlfn.XMATCH(Q$33,'movie-row'!$A$1:$Z$1),0)</f>
        <v>0</v>
      </c>
      <c r="R390" s="18" cm="1">
        <f t="array" ref="R390">VLOOKUP($A390,'movie-row'!$A$2:$Z$101,_xlfn.XMATCH(R$33,'movie-row'!$A$1:$Z$1),0)</f>
        <v>2.5</v>
      </c>
      <c r="S390" s="18" cm="1">
        <f t="array" ref="S390">VLOOKUP($A390,'movie-row'!$A$2:$Z$101,_xlfn.XMATCH(S$33,'movie-row'!$A$1:$Z$1),0)</f>
        <v>0</v>
      </c>
      <c r="T390" s="18" cm="1">
        <f t="array" ref="T390">VLOOKUP($A390,'movie-row'!$A$2:$Z$101,_xlfn.XMATCH(T$33,'movie-row'!$A$1:$Z$1),0)</f>
        <v>2.5</v>
      </c>
      <c r="U390" s="18" cm="1">
        <f t="array" ref="U390">VLOOKUP($A390,'movie-row'!$A$2:$Z$101,_xlfn.XMATCH(U$33,'movie-row'!$A$1:$Z$1),0)</f>
        <v>1</v>
      </c>
      <c r="V390" s="18" cm="1">
        <f t="array" ref="V390">VLOOKUP($A390,'movie-row'!$A$2:$Z$101,_xlfn.XMATCH(V$33,'movie-row'!$A$1:$Z$1),0)</f>
        <v>3.5</v>
      </c>
      <c r="W390" s="18" cm="1">
        <f t="array" ref="W390">VLOOKUP($A390,'movie-row'!$A$2:$Z$101,_xlfn.XMATCH(W$33,'movie-row'!$A$1:$Z$1),0)</f>
        <v>2.5</v>
      </c>
      <c r="X390" s="18" cm="1">
        <f t="array" ref="X390">VLOOKUP($A390,'movie-row'!$A$2:$Z$101,_xlfn.XMATCH(X$33,'movie-row'!$A$1:$Z$1),0)</f>
        <v>2.5</v>
      </c>
      <c r="Y390" s="18" cm="1">
        <f t="array" ref="Y390">VLOOKUP($A390,'movie-row'!$A$2:$Z$101,_xlfn.XMATCH(Y$33,'movie-row'!$A$1:$Z$1),0)</f>
        <v>2.5</v>
      </c>
      <c r="Z390" s="18" cm="1">
        <f t="array" ref="Z390">VLOOKUP($A390,'movie-row'!$A$2:$Z$101,_xlfn.XMATCH(Z$33,'movie-row'!$A$1:$Z$1),0)</f>
        <v>3</v>
      </c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</row>
    <row r="391" spans="1:52">
      <c r="A391" s="21" t="s">
        <v>69</v>
      </c>
      <c r="B391" s="18" cm="1">
        <f t="array" ref="B391">VLOOKUP($A391,'movie-row'!$A$2:$Z$101,_xlfn.XMATCH(B$29,'movie-row'!$A$1:$Z$1),0)</f>
        <v>0</v>
      </c>
      <c r="C391" s="18" cm="1">
        <f t="array" ref="C391">VLOOKUP($A391,'movie-row'!$A$2:$Z$101,_xlfn.XMATCH(C$29,'movie-row'!$A$1:$Z$1),0)</f>
        <v>5</v>
      </c>
      <c r="D391" s="18" cm="1">
        <f t="array" ref="D391">VLOOKUP($A391,'movie-row'!$A$2:$Z$101,_xlfn.XMATCH(D$29,'movie-row'!$A$1:$Z$1),0)</f>
        <v>3</v>
      </c>
      <c r="E391" s="18" cm="1">
        <f t="array" ref="E391">VLOOKUP($A391,'movie-row'!$A$2:$Z$101,_xlfn.XMATCH(E$29,'movie-row'!$A$1:$Z$1),0)</f>
        <v>0</v>
      </c>
      <c r="F391" s="27" cm="1">
        <f t="array" ref="F391">VLOOKUP($A391,'movie-row'!$A$2:$Z$101,_xlfn.XMATCH(F$29,'movie-row'!$A$1:$Z$1),0)</f>
        <v>0</v>
      </c>
      <c r="G391" s="18" cm="1">
        <f t="array" ref="G391">VLOOKUP($A391,'movie-row'!$A$2:$Z$101,_xlfn.XMATCH(G$29,'movie-row'!$A$1:$Z$1),0)</f>
        <v>5</v>
      </c>
      <c r="H391" s="18" cm="1">
        <f t="array" ref="H391">VLOOKUP($A391,'movie-row'!$A$2:$Z$101,_xlfn.XMATCH(H$29,'movie-row'!$A$1:$Z$1),0)</f>
        <v>0</v>
      </c>
      <c r="I391" s="18" cm="1">
        <f t="array" ref="I391">VLOOKUP($A391,'movie-row'!$A$2:$Z$101,_xlfn.XMATCH(I$29,'movie-row'!$A$1:$Z$1),0)</f>
        <v>0</v>
      </c>
      <c r="J391" s="18" cm="1">
        <f t="array" ref="J391">VLOOKUP($A391,'movie-row'!$A$2:$Z$101,_xlfn.XMATCH(J$29,'movie-row'!$A$1:$Z$1),0)</f>
        <v>4</v>
      </c>
      <c r="K391" s="18" cm="1">
        <f t="array" ref="K391">VLOOKUP($A391,'movie-row'!$A$2:$Z$101,_xlfn.XMATCH(K$29,'movie-row'!$A$1:$Z$1),0)</f>
        <v>5</v>
      </c>
      <c r="L391" s="18" cm="1">
        <f t="array" ref="L391">VLOOKUP($A391,'movie-row'!$A$2:$Z$101,_xlfn.XMATCH(L$29,'movie-row'!$A$1:$Z$1),0)</f>
        <v>4.5</v>
      </c>
      <c r="M391" s="18" cm="1">
        <f t="array" ref="M391">VLOOKUP($A391,'movie-row'!$A$2:$Z$101,_xlfn.XMATCH(M$29,'movie-row'!$A$1:$Z$1),0)</f>
        <v>5</v>
      </c>
      <c r="N391" s="18" cm="1">
        <f t="array" ref="N391">VLOOKUP($A391,'movie-row'!$A$2:$Z$101,_xlfn.XMATCH(N$29,'movie-row'!$A$1:$Z$1),0)</f>
        <v>5</v>
      </c>
      <c r="O391" s="27" cm="1">
        <f t="array" ref="O391">VLOOKUP($A391,'movie-row'!$A$2:$Z$101,_xlfn.XMATCH(O$29,'movie-row'!$A$1:$Z$1),0)</f>
        <v>4</v>
      </c>
      <c r="P391" s="18" cm="1">
        <f t="array" ref="P391">VLOOKUP($A391,'movie-row'!$A$2:$Z$101,_xlfn.XMATCH(P$29,'movie-row'!$A$1:$Z$1),0)</f>
        <v>4</v>
      </c>
      <c r="Q391" s="18" cm="1">
        <f t="array" ref="Q391">VLOOKUP($A391,'movie-row'!$A$2:$Z$101,_xlfn.XMATCH(Q$29,'movie-row'!$A$1:$Z$1),0)</f>
        <v>5</v>
      </c>
      <c r="R391" s="18" cm="1">
        <f t="array" ref="R391">VLOOKUP($A391,'movie-row'!$A$2:$Z$101,_xlfn.XMATCH(R$29,'movie-row'!$A$1:$Z$1),0)</f>
        <v>0</v>
      </c>
      <c r="S391" s="18" cm="1">
        <f t="array" ref="S391">VLOOKUP($A391,'movie-row'!$A$2:$Z$101,_xlfn.XMATCH(S$29,'movie-row'!$A$1:$Z$1),0)</f>
        <v>3.5</v>
      </c>
      <c r="T391" s="18" cm="1">
        <f t="array" ref="T391">VLOOKUP($A391,'movie-row'!$A$2:$Z$101,_xlfn.XMATCH(T$29,'movie-row'!$A$1:$Z$1),0)</f>
        <v>0</v>
      </c>
      <c r="U391" s="18" cm="1">
        <f t="array" ref="U391">VLOOKUP($A391,'movie-row'!$A$2:$Z$101,_xlfn.XMATCH(U$29,'movie-row'!$A$1:$Z$1),0)</f>
        <v>3</v>
      </c>
      <c r="V391" s="18" cm="1">
        <f t="array" ref="V391">VLOOKUP($A391,'movie-row'!$A$2:$Z$101,_xlfn.XMATCH(V$29,'movie-row'!$A$1:$Z$1),0)</f>
        <v>2</v>
      </c>
      <c r="W391" s="18" cm="1">
        <f t="array" ref="W391">VLOOKUP($A391,'movie-row'!$A$2:$Z$101,_xlfn.XMATCH(W$29,'movie-row'!$A$1:$Z$1),0)</f>
        <v>4</v>
      </c>
      <c r="X391" s="18" cm="1">
        <f t="array" ref="X391">VLOOKUP($A391,'movie-row'!$A$2:$Z$101,_xlfn.XMATCH(X$29,'movie-row'!$A$1:$Z$1),0)</f>
        <v>5</v>
      </c>
      <c r="Y391" s="18" cm="1">
        <f t="array" ref="Y391">VLOOKUP($A391,'movie-row'!$A$2:$Z$101,_xlfn.XMATCH(Y$29,'movie-row'!$A$1:$Z$1),0)</f>
        <v>0</v>
      </c>
      <c r="Z391" s="18" cm="1">
        <f t="array" ref="Z391">VLOOKUP($A391,'movie-row'!$A$2:$Z$101,_xlfn.XMATCH(Z$29,'movie-row'!$A$1:$Z$1),0)</f>
        <v>4</v>
      </c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</row>
    <row r="392" spans="1:52">
      <c r="A392" s="1" t="str">
        <f t="shared" ref="A392:A395" si="69">A391</f>
        <v>857: Saving Private Ryan (1998)</v>
      </c>
      <c r="B392" s="18" cm="1">
        <f t="array" ref="B392">VLOOKUP($A392,'movie-row'!$A$2:$Z$101,_xlfn.XMATCH(B$30,'movie-row'!$A$1:$Z$1),0)</f>
        <v>0</v>
      </c>
      <c r="C392" s="18" cm="1">
        <f t="array" ref="C392">VLOOKUP($A392,'movie-row'!$A$2:$Z$101,_xlfn.XMATCH(C$30,'movie-row'!$A$1:$Z$1),0)</f>
        <v>4</v>
      </c>
      <c r="D392" s="18" cm="1">
        <f t="array" ref="D392">VLOOKUP($A392,'movie-row'!$A$2:$Z$101,_xlfn.XMATCH(D$30,'movie-row'!$A$1:$Z$1),0)</f>
        <v>2</v>
      </c>
      <c r="E392" s="18" cm="1">
        <f t="array" ref="E392">VLOOKUP($A392,'movie-row'!$A$2:$Z$101,_xlfn.XMATCH(E$30,'movie-row'!$A$1:$Z$1),0)</f>
        <v>4</v>
      </c>
      <c r="F392" s="27" cm="1">
        <f t="array" ref="F392">VLOOKUP($A392,'movie-row'!$A$2:$Z$101,_xlfn.XMATCH(F$30,'movie-row'!$A$1:$Z$1),0)</f>
        <v>3</v>
      </c>
      <c r="G392" s="18" cm="1">
        <f t="array" ref="G392">VLOOKUP($A392,'movie-row'!$A$2:$Z$101,_xlfn.XMATCH(G$30,'movie-row'!$A$1:$Z$1),0)</f>
        <v>0</v>
      </c>
      <c r="H392" s="18" cm="1">
        <f t="array" ref="H392">VLOOKUP($A392,'movie-row'!$A$2:$Z$101,_xlfn.XMATCH(H$30,'movie-row'!$A$1:$Z$1),0)</f>
        <v>3.5</v>
      </c>
      <c r="I392" s="18" cm="1">
        <f t="array" ref="I392">VLOOKUP($A392,'movie-row'!$A$2:$Z$101,_xlfn.XMATCH(I$30,'movie-row'!$A$1:$Z$1),0)</f>
        <v>5</v>
      </c>
      <c r="J392" s="18" cm="1">
        <f t="array" ref="J392">VLOOKUP($A392,'movie-row'!$A$2:$Z$101,_xlfn.XMATCH(J$30,'movie-row'!$A$1:$Z$1),0)</f>
        <v>5</v>
      </c>
      <c r="K392" s="18" cm="1">
        <f t="array" ref="K392">VLOOKUP($A392,'movie-row'!$A$2:$Z$101,_xlfn.XMATCH(K$30,'movie-row'!$A$1:$Z$1),0)</f>
        <v>0</v>
      </c>
      <c r="L392" s="18" cm="1">
        <f t="array" ref="L392">VLOOKUP($A392,'movie-row'!$A$2:$Z$101,_xlfn.XMATCH(L$30,'movie-row'!$A$1:$Z$1),0)</f>
        <v>0</v>
      </c>
      <c r="M392" s="18" cm="1">
        <f t="array" ref="M392">VLOOKUP($A392,'movie-row'!$A$2:$Z$101,_xlfn.XMATCH(M$30,'movie-row'!$A$1:$Z$1),0)</f>
        <v>3</v>
      </c>
      <c r="N392" s="18" cm="1">
        <f t="array" ref="N392">VLOOKUP($A392,'movie-row'!$A$2:$Z$101,_xlfn.XMATCH(N$30,'movie-row'!$A$1:$Z$1),0)</f>
        <v>3.5</v>
      </c>
      <c r="O392" s="27" cm="1">
        <f t="array" ref="O392">VLOOKUP($A392,'movie-row'!$A$2:$Z$101,_xlfn.XMATCH(O$30,'movie-row'!$A$1:$Z$1),0)</f>
        <v>4</v>
      </c>
      <c r="P392" s="18" cm="1">
        <f t="array" ref="P392">VLOOKUP($A392,'movie-row'!$A$2:$Z$101,_xlfn.XMATCH(P$30,'movie-row'!$A$1:$Z$1),0)</f>
        <v>0</v>
      </c>
      <c r="Q392" s="18" cm="1">
        <f t="array" ref="Q392">VLOOKUP($A392,'movie-row'!$A$2:$Z$101,_xlfn.XMATCH(Q$30,'movie-row'!$A$1:$Z$1),0)</f>
        <v>4</v>
      </c>
      <c r="R392" s="18" cm="1">
        <f t="array" ref="R392">VLOOKUP($A392,'movie-row'!$A$2:$Z$101,_xlfn.XMATCH(R$30,'movie-row'!$A$1:$Z$1),0)</f>
        <v>0</v>
      </c>
      <c r="S392" s="18" cm="1">
        <f t="array" ref="S392">VLOOKUP($A392,'movie-row'!$A$2:$Z$101,_xlfn.XMATCH(S$30,'movie-row'!$A$1:$Z$1),0)</f>
        <v>4</v>
      </c>
      <c r="T392" s="18" cm="1">
        <f t="array" ref="T392">VLOOKUP($A392,'movie-row'!$A$2:$Z$101,_xlfn.XMATCH(T$30,'movie-row'!$A$1:$Z$1),0)</f>
        <v>5</v>
      </c>
      <c r="U392" s="18" cm="1">
        <f t="array" ref="U392">VLOOKUP($A392,'movie-row'!$A$2:$Z$101,_xlfn.XMATCH(U$30,'movie-row'!$A$1:$Z$1),0)</f>
        <v>3.5</v>
      </c>
      <c r="V392" s="18" cm="1">
        <f t="array" ref="V392">VLOOKUP($A392,'movie-row'!$A$2:$Z$101,_xlfn.XMATCH(V$30,'movie-row'!$A$1:$Z$1),0)</f>
        <v>5</v>
      </c>
      <c r="W392" s="18" cm="1">
        <f t="array" ref="W392">VLOOKUP($A392,'movie-row'!$A$2:$Z$101,_xlfn.XMATCH(W$30,'movie-row'!$A$1:$Z$1),0)</f>
        <v>3.5</v>
      </c>
      <c r="X392" s="18" cm="1">
        <f t="array" ref="X392">VLOOKUP($A392,'movie-row'!$A$2:$Z$101,_xlfn.XMATCH(X$30,'movie-row'!$A$1:$Z$1),0)</f>
        <v>3</v>
      </c>
      <c r="Y392" s="18" cm="1">
        <f t="array" ref="Y392">VLOOKUP($A392,'movie-row'!$A$2:$Z$101,_xlfn.XMATCH(Y$30,'movie-row'!$A$1:$Z$1),0)</f>
        <v>4</v>
      </c>
      <c r="Z392" s="18" cm="1">
        <f t="array" ref="Z392">VLOOKUP($A392,'movie-row'!$A$2:$Z$101,_xlfn.XMATCH(Z$30,'movie-row'!$A$1:$Z$1),0)</f>
        <v>4</v>
      </c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</row>
    <row r="393" spans="1:52">
      <c r="A393" s="1" t="str">
        <f t="shared" si="69"/>
        <v>857: Saving Private Ryan (1998)</v>
      </c>
      <c r="B393" s="18" cm="1">
        <f t="array" ref="B393">VLOOKUP($A393,'movie-row'!$A$2:$Z$101,_xlfn.XMATCH(B$31,'movie-row'!$A$1:$Z$1),0)</f>
        <v>2</v>
      </c>
      <c r="C393" s="18" cm="1">
        <f t="array" ref="C393">VLOOKUP($A393,'movie-row'!$A$2:$Z$101,_xlfn.XMATCH(C$31,'movie-row'!$A$1:$Z$1),0)</f>
        <v>0</v>
      </c>
      <c r="D393" s="18" cm="1">
        <f t="array" ref="D393">VLOOKUP($A393,'movie-row'!$A$2:$Z$101,_xlfn.XMATCH(D$31,'movie-row'!$A$1:$Z$1),0)</f>
        <v>5</v>
      </c>
      <c r="E393" s="18" cm="1">
        <f t="array" ref="E393">VLOOKUP($A393,'movie-row'!$A$2:$Z$101,_xlfn.XMATCH(E$31,'movie-row'!$A$1:$Z$1),0)</f>
        <v>4.5</v>
      </c>
      <c r="F393" s="27" cm="1">
        <f t="array" ref="F393">VLOOKUP($A393,'movie-row'!$A$2:$Z$101,_xlfn.XMATCH(F$31,'movie-row'!$A$1:$Z$1),0)</f>
        <v>3.5</v>
      </c>
      <c r="G393" s="18" cm="1">
        <f t="array" ref="G393">VLOOKUP($A393,'movie-row'!$A$2:$Z$101,_xlfn.XMATCH(G$31,'movie-row'!$A$1:$Z$1),0)</f>
        <v>0</v>
      </c>
      <c r="H393" s="18" cm="1">
        <f t="array" ref="H393">VLOOKUP($A393,'movie-row'!$A$2:$Z$101,_xlfn.XMATCH(H$31,'movie-row'!$A$1:$Z$1),0)</f>
        <v>0</v>
      </c>
      <c r="I393" s="18" cm="1">
        <f t="array" ref="I393">VLOOKUP($A393,'movie-row'!$A$2:$Z$101,_xlfn.XMATCH(I$31,'movie-row'!$A$1:$Z$1),0)</f>
        <v>3.5</v>
      </c>
      <c r="J393" s="18" cm="1">
        <f t="array" ref="J393">VLOOKUP($A393,'movie-row'!$A$2:$Z$101,_xlfn.XMATCH(J$31,'movie-row'!$A$1:$Z$1),0)</f>
        <v>5</v>
      </c>
      <c r="K393" s="18" cm="1">
        <f t="array" ref="K393">VLOOKUP($A393,'movie-row'!$A$2:$Z$101,_xlfn.XMATCH(K$31,'movie-row'!$A$1:$Z$1),0)</f>
        <v>5</v>
      </c>
      <c r="L393" s="18" cm="1">
        <f t="array" ref="L393">VLOOKUP($A393,'movie-row'!$A$2:$Z$101,_xlfn.XMATCH(L$31,'movie-row'!$A$1:$Z$1),0)</f>
        <v>5</v>
      </c>
      <c r="M393" s="18" cm="1">
        <f t="array" ref="M393">VLOOKUP($A393,'movie-row'!$A$2:$Z$101,_xlfn.XMATCH(M$31,'movie-row'!$A$1:$Z$1),0)</f>
        <v>0</v>
      </c>
      <c r="N393" s="18" cm="1">
        <f t="array" ref="N393">VLOOKUP($A393,'movie-row'!$A$2:$Z$101,_xlfn.XMATCH(N$31,'movie-row'!$A$1:$Z$1),0)</f>
        <v>5</v>
      </c>
      <c r="O393" s="27" cm="1">
        <f t="array" ref="O393">VLOOKUP($A393,'movie-row'!$A$2:$Z$101,_xlfn.XMATCH(O$31,'movie-row'!$A$1:$Z$1),0)</f>
        <v>5</v>
      </c>
      <c r="P393" s="18" cm="1">
        <f t="array" ref="P393">VLOOKUP($A393,'movie-row'!$A$2:$Z$101,_xlfn.XMATCH(P$31,'movie-row'!$A$1:$Z$1),0)</f>
        <v>5</v>
      </c>
      <c r="Q393" s="18" cm="1">
        <f t="array" ref="Q393">VLOOKUP($A393,'movie-row'!$A$2:$Z$101,_xlfn.XMATCH(Q$31,'movie-row'!$A$1:$Z$1),0)</f>
        <v>4.5</v>
      </c>
      <c r="R393" s="18" cm="1">
        <f t="array" ref="R393">VLOOKUP($A393,'movie-row'!$A$2:$Z$101,_xlfn.XMATCH(R$31,'movie-row'!$A$1:$Z$1),0)</f>
        <v>4</v>
      </c>
      <c r="S393" s="18" cm="1">
        <f t="array" ref="S393">VLOOKUP($A393,'movie-row'!$A$2:$Z$101,_xlfn.XMATCH(S$31,'movie-row'!$A$1:$Z$1),0)</f>
        <v>4</v>
      </c>
      <c r="T393" s="18" cm="1">
        <f t="array" ref="T393">VLOOKUP($A393,'movie-row'!$A$2:$Z$101,_xlfn.XMATCH(T$31,'movie-row'!$A$1:$Z$1),0)</f>
        <v>4</v>
      </c>
      <c r="U393" s="18" cm="1">
        <f t="array" ref="U393">VLOOKUP($A393,'movie-row'!$A$2:$Z$101,_xlfn.XMATCH(U$31,'movie-row'!$A$1:$Z$1),0)</f>
        <v>0</v>
      </c>
      <c r="V393" s="18" cm="1">
        <f t="array" ref="V393">VLOOKUP($A393,'movie-row'!$A$2:$Z$101,_xlfn.XMATCH(V$31,'movie-row'!$A$1:$Z$1),0)</f>
        <v>0</v>
      </c>
      <c r="W393" s="18" cm="1">
        <f t="array" ref="W393">VLOOKUP($A393,'movie-row'!$A$2:$Z$101,_xlfn.XMATCH(W$31,'movie-row'!$A$1:$Z$1),0)</f>
        <v>3.5</v>
      </c>
      <c r="X393" s="18" cm="1">
        <f t="array" ref="X393">VLOOKUP($A393,'movie-row'!$A$2:$Z$101,_xlfn.XMATCH(X$31,'movie-row'!$A$1:$Z$1),0)</f>
        <v>0</v>
      </c>
      <c r="Y393" s="18" cm="1">
        <f t="array" ref="Y393">VLOOKUP($A393,'movie-row'!$A$2:$Z$101,_xlfn.XMATCH(Y$31,'movie-row'!$A$1:$Z$1),0)</f>
        <v>3.5</v>
      </c>
      <c r="Z393" s="18" cm="1">
        <f t="array" ref="Z393">VLOOKUP($A393,'movie-row'!$A$2:$Z$101,_xlfn.XMATCH(Z$31,'movie-row'!$A$1:$Z$1),0)</f>
        <v>3.5</v>
      </c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</row>
    <row r="394" spans="1:52">
      <c r="A394" s="1" t="str">
        <f t="shared" si="69"/>
        <v>857: Saving Private Ryan (1998)</v>
      </c>
      <c r="B394" s="18" cm="1">
        <f t="array" ref="B394">VLOOKUP($A394,'movie-row'!$A$2:$Z$101,_xlfn.XMATCH(B$32,'movie-row'!$A$1:$Z$1),0)</f>
        <v>5</v>
      </c>
      <c r="C394" s="18" cm="1">
        <f t="array" ref="C394">VLOOKUP($A394,'movie-row'!$A$2:$Z$101,_xlfn.XMATCH(C$32,'movie-row'!$A$1:$Z$1),0)</f>
        <v>2</v>
      </c>
      <c r="D394" s="18" cm="1">
        <f t="array" ref="D394">VLOOKUP($A394,'movie-row'!$A$2:$Z$101,_xlfn.XMATCH(D$32,'movie-row'!$A$1:$Z$1),0)</f>
        <v>4</v>
      </c>
      <c r="E394" s="18" cm="1">
        <f t="array" ref="E394">VLOOKUP($A394,'movie-row'!$A$2:$Z$101,_xlfn.XMATCH(E$32,'movie-row'!$A$1:$Z$1),0)</f>
        <v>5</v>
      </c>
      <c r="F394" s="27" cm="1">
        <f t="array" ref="F394">VLOOKUP($A394,'movie-row'!$A$2:$Z$101,_xlfn.XMATCH(F$32,'movie-row'!$A$1:$Z$1),0)</f>
        <v>4.5</v>
      </c>
      <c r="G394" s="18" cm="1">
        <f t="array" ref="G394">VLOOKUP($A394,'movie-row'!$A$2:$Z$101,_xlfn.XMATCH(G$32,'movie-row'!$A$1:$Z$1),0)</f>
        <v>2</v>
      </c>
      <c r="H394" s="18" cm="1">
        <f t="array" ref="H394">VLOOKUP($A394,'movie-row'!$A$2:$Z$101,_xlfn.XMATCH(H$32,'movie-row'!$A$1:$Z$1),0)</f>
        <v>2</v>
      </c>
      <c r="I394" s="18" cm="1">
        <f t="array" ref="I394">VLOOKUP($A394,'movie-row'!$A$2:$Z$101,_xlfn.XMATCH(I$32,'movie-row'!$A$1:$Z$1),0)</f>
        <v>3.5</v>
      </c>
      <c r="J394" s="18" cm="1">
        <f t="array" ref="J394">VLOOKUP($A394,'movie-row'!$A$2:$Z$101,_xlfn.XMATCH(J$32,'movie-row'!$A$1:$Z$1),0)</f>
        <v>0</v>
      </c>
      <c r="K394" s="18" cm="1">
        <f t="array" ref="K394">VLOOKUP($A394,'movie-row'!$A$2:$Z$101,_xlfn.XMATCH(K$32,'movie-row'!$A$1:$Z$1),0)</f>
        <v>3.5</v>
      </c>
      <c r="L394" s="18" cm="1">
        <f t="array" ref="L394">VLOOKUP($A394,'movie-row'!$A$2:$Z$101,_xlfn.XMATCH(L$32,'movie-row'!$A$1:$Z$1),0)</f>
        <v>4</v>
      </c>
      <c r="M394" s="18" cm="1">
        <f t="array" ref="M394">VLOOKUP($A394,'movie-row'!$A$2:$Z$101,_xlfn.XMATCH(M$32,'movie-row'!$A$1:$Z$1),0)</f>
        <v>3.5</v>
      </c>
      <c r="N394" s="18" cm="1">
        <f t="array" ref="N394">VLOOKUP($A394,'movie-row'!$A$2:$Z$101,_xlfn.XMATCH(N$32,'movie-row'!$A$1:$Z$1),0)</f>
        <v>0</v>
      </c>
      <c r="O394" s="27" cm="1">
        <f t="array" ref="O394">VLOOKUP($A394,'movie-row'!$A$2:$Z$101,_xlfn.XMATCH(O$32,'movie-row'!$A$1:$Z$1),0)</f>
        <v>0</v>
      </c>
      <c r="P394" s="18" cm="1">
        <f t="array" ref="P394">VLOOKUP($A394,'movie-row'!$A$2:$Z$101,_xlfn.XMATCH(P$32,'movie-row'!$A$1:$Z$1),0)</f>
        <v>3.5</v>
      </c>
      <c r="Q394" s="18" cm="1">
        <f t="array" ref="Q394">VLOOKUP($A394,'movie-row'!$A$2:$Z$101,_xlfn.XMATCH(Q$32,'movie-row'!$A$1:$Z$1),0)</f>
        <v>3</v>
      </c>
      <c r="R394" s="18" cm="1">
        <f t="array" ref="R394">VLOOKUP($A394,'movie-row'!$A$2:$Z$101,_xlfn.XMATCH(R$32,'movie-row'!$A$1:$Z$1),0)</f>
        <v>5</v>
      </c>
      <c r="S394" s="18" cm="1">
        <f t="array" ref="S394">VLOOKUP($A394,'movie-row'!$A$2:$Z$101,_xlfn.XMATCH(S$32,'movie-row'!$A$1:$Z$1),0)</f>
        <v>5</v>
      </c>
      <c r="T394" s="18" cm="1">
        <f t="array" ref="T394">VLOOKUP($A394,'movie-row'!$A$2:$Z$101,_xlfn.XMATCH(T$32,'movie-row'!$A$1:$Z$1),0)</f>
        <v>3</v>
      </c>
      <c r="U394" s="18" cm="1">
        <f t="array" ref="U394">VLOOKUP($A394,'movie-row'!$A$2:$Z$101,_xlfn.XMATCH(U$32,'movie-row'!$A$1:$Z$1),0)</f>
        <v>4</v>
      </c>
      <c r="V394" s="18" cm="1">
        <f t="array" ref="V394">VLOOKUP($A394,'movie-row'!$A$2:$Z$101,_xlfn.XMATCH(V$32,'movie-row'!$A$1:$Z$1),0)</f>
        <v>4.5</v>
      </c>
      <c r="W394" s="18" cm="1">
        <f t="array" ref="W394">VLOOKUP($A394,'movie-row'!$A$2:$Z$101,_xlfn.XMATCH(W$32,'movie-row'!$A$1:$Z$1),0)</f>
        <v>2</v>
      </c>
      <c r="X394" s="18" cm="1">
        <f t="array" ref="X394">VLOOKUP($A394,'movie-row'!$A$2:$Z$101,_xlfn.XMATCH(X$32,'movie-row'!$A$1:$Z$1),0)</f>
        <v>2</v>
      </c>
      <c r="Y394" s="18" cm="1">
        <f t="array" ref="Y394">VLOOKUP($A394,'movie-row'!$A$2:$Z$101,_xlfn.XMATCH(Y$32,'movie-row'!$A$1:$Z$1),0)</f>
        <v>3.5</v>
      </c>
      <c r="Z394" s="18" cm="1">
        <f t="array" ref="Z394">VLOOKUP($A394,'movie-row'!$A$2:$Z$101,_xlfn.XMATCH(Z$32,'movie-row'!$A$1:$Z$1),0)</f>
        <v>2</v>
      </c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</row>
    <row r="395" spans="1:52">
      <c r="A395" s="1" t="str">
        <f t="shared" si="69"/>
        <v>857: Saving Private Ryan (1998)</v>
      </c>
      <c r="B395" s="18" cm="1">
        <f t="array" ref="B395">VLOOKUP($A395,'movie-row'!$A$2:$Z$101,_xlfn.XMATCH(B$33,'movie-row'!$A$1:$Z$1),0)</f>
        <v>5</v>
      </c>
      <c r="C395" s="18" cm="1">
        <f t="array" ref="C395">VLOOKUP($A395,'movie-row'!$A$2:$Z$101,_xlfn.XMATCH(C$33,'movie-row'!$A$1:$Z$1),0)</f>
        <v>4</v>
      </c>
      <c r="D395" s="18" cm="1">
        <f t="array" ref="D395">VLOOKUP($A395,'movie-row'!$A$2:$Z$101,_xlfn.XMATCH(D$33,'movie-row'!$A$1:$Z$1),0)</f>
        <v>4.5</v>
      </c>
      <c r="E395" s="18" cm="1">
        <f t="array" ref="E395">VLOOKUP($A395,'movie-row'!$A$2:$Z$101,_xlfn.XMATCH(E$33,'movie-row'!$A$1:$Z$1),0)</f>
        <v>0</v>
      </c>
      <c r="F395" s="27" cm="1">
        <f t="array" ref="F395">VLOOKUP($A395,'movie-row'!$A$2:$Z$101,_xlfn.XMATCH(F$33,'movie-row'!$A$1:$Z$1),0)</f>
        <v>3.5</v>
      </c>
      <c r="G395" s="18" cm="1">
        <f t="array" ref="G395">VLOOKUP($A395,'movie-row'!$A$2:$Z$101,_xlfn.XMATCH(G$33,'movie-row'!$A$1:$Z$1),0)</f>
        <v>4.5</v>
      </c>
      <c r="H395" s="18" cm="1">
        <f t="array" ref="H395">VLOOKUP($A395,'movie-row'!$A$2:$Z$101,_xlfn.XMATCH(H$33,'movie-row'!$A$1:$Z$1),0)</f>
        <v>3</v>
      </c>
      <c r="I395" s="18" cm="1">
        <f t="array" ref="I395">VLOOKUP($A395,'movie-row'!$A$2:$Z$101,_xlfn.XMATCH(I$33,'movie-row'!$A$1:$Z$1),0)</f>
        <v>0</v>
      </c>
      <c r="J395" s="18" cm="1">
        <f t="array" ref="J395">VLOOKUP($A395,'movie-row'!$A$2:$Z$101,_xlfn.XMATCH(J$33,'movie-row'!$A$1:$Z$1),0)</f>
        <v>4</v>
      </c>
      <c r="K395" s="18" cm="1">
        <f t="array" ref="K395">VLOOKUP($A395,'movie-row'!$A$2:$Z$101,_xlfn.XMATCH(K$33,'movie-row'!$A$1:$Z$1),0)</f>
        <v>4.5</v>
      </c>
      <c r="L395" s="18" cm="1">
        <f t="array" ref="L395">VLOOKUP($A395,'movie-row'!$A$2:$Z$101,_xlfn.XMATCH(L$33,'movie-row'!$A$1:$Z$1),0)</f>
        <v>4.5</v>
      </c>
      <c r="M395" s="18" cm="1">
        <f t="array" ref="M395">VLOOKUP($A395,'movie-row'!$A$2:$Z$101,_xlfn.XMATCH(M$33,'movie-row'!$A$1:$Z$1),0)</f>
        <v>2</v>
      </c>
      <c r="N395" s="18" cm="1">
        <f t="array" ref="N395">VLOOKUP($A395,'movie-row'!$A$2:$Z$101,_xlfn.XMATCH(N$33,'movie-row'!$A$1:$Z$1),0)</f>
        <v>3</v>
      </c>
      <c r="O395" s="27" cm="1">
        <f t="array" ref="O395">VLOOKUP($A395,'movie-row'!$A$2:$Z$101,_xlfn.XMATCH(O$33,'movie-row'!$A$1:$Z$1),0)</f>
        <v>4.5</v>
      </c>
      <c r="P395" s="18" cm="1">
        <f t="array" ref="P395">VLOOKUP($A395,'movie-row'!$A$2:$Z$101,_xlfn.XMATCH(P$33,'movie-row'!$A$1:$Z$1),0)</f>
        <v>5</v>
      </c>
      <c r="Q395" s="18" cm="1">
        <f t="array" ref="Q395">VLOOKUP($A395,'movie-row'!$A$2:$Z$101,_xlfn.XMATCH(Q$33,'movie-row'!$A$1:$Z$1),0)</f>
        <v>0</v>
      </c>
      <c r="R395" s="18" cm="1">
        <f t="array" ref="R395">VLOOKUP($A395,'movie-row'!$A$2:$Z$101,_xlfn.XMATCH(R$33,'movie-row'!$A$1:$Z$1),0)</f>
        <v>3.5</v>
      </c>
      <c r="S395" s="18" cm="1">
        <f t="array" ref="S395">VLOOKUP($A395,'movie-row'!$A$2:$Z$101,_xlfn.XMATCH(S$33,'movie-row'!$A$1:$Z$1),0)</f>
        <v>0</v>
      </c>
      <c r="T395" s="18" cm="1">
        <f t="array" ref="T395">VLOOKUP($A395,'movie-row'!$A$2:$Z$101,_xlfn.XMATCH(T$33,'movie-row'!$A$1:$Z$1),0)</f>
        <v>3.5</v>
      </c>
      <c r="U395" s="18" cm="1">
        <f t="array" ref="U395">VLOOKUP($A395,'movie-row'!$A$2:$Z$101,_xlfn.XMATCH(U$33,'movie-row'!$A$1:$Z$1),0)</f>
        <v>2</v>
      </c>
      <c r="V395" s="18" cm="1">
        <f t="array" ref="V395">VLOOKUP($A395,'movie-row'!$A$2:$Z$101,_xlfn.XMATCH(V$33,'movie-row'!$A$1:$Z$1),0)</f>
        <v>3</v>
      </c>
      <c r="W395" s="18" cm="1">
        <f t="array" ref="W395">VLOOKUP($A395,'movie-row'!$A$2:$Z$101,_xlfn.XMATCH(W$33,'movie-row'!$A$1:$Z$1),0)</f>
        <v>4</v>
      </c>
      <c r="X395" s="18" cm="1">
        <f t="array" ref="X395">VLOOKUP($A395,'movie-row'!$A$2:$Z$101,_xlfn.XMATCH(X$33,'movie-row'!$A$1:$Z$1),0)</f>
        <v>0</v>
      </c>
      <c r="Y395" s="18" cm="1">
        <f t="array" ref="Y395">VLOOKUP($A395,'movie-row'!$A$2:$Z$101,_xlfn.XMATCH(Y$33,'movie-row'!$A$1:$Z$1),0)</f>
        <v>4</v>
      </c>
      <c r="Z395" s="18" cm="1">
        <f t="array" ref="Z395">VLOOKUP($A395,'movie-row'!$A$2:$Z$101,_xlfn.XMATCH(Z$33,'movie-row'!$A$1:$Z$1),0)</f>
        <v>5</v>
      </c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</row>
    <row r="396" spans="1:52">
      <c r="A396" s="21" t="s">
        <v>70</v>
      </c>
      <c r="B396" s="18" cm="1">
        <f t="array" ref="B396">VLOOKUP($A396,'movie-row'!$A$2:$Z$101,_xlfn.XMATCH(B$29,'movie-row'!$A$1:$Z$1),0)</f>
        <v>3.5</v>
      </c>
      <c r="C396" s="18" cm="1">
        <f t="array" ref="C396">VLOOKUP($A396,'movie-row'!$A$2:$Z$101,_xlfn.XMATCH(C$29,'movie-row'!$A$1:$Z$1),0)</f>
        <v>4.5</v>
      </c>
      <c r="D396" s="18" cm="1">
        <f t="array" ref="D396">VLOOKUP($A396,'movie-row'!$A$2:$Z$101,_xlfn.XMATCH(D$29,'movie-row'!$A$1:$Z$1),0)</f>
        <v>0</v>
      </c>
      <c r="E396" s="18" cm="1">
        <f t="array" ref="E396">VLOOKUP($A396,'movie-row'!$A$2:$Z$101,_xlfn.XMATCH(E$29,'movie-row'!$A$1:$Z$1),0)</f>
        <v>4</v>
      </c>
      <c r="F396" s="27" cm="1">
        <f t="array" ref="F396">VLOOKUP($A396,'movie-row'!$A$2:$Z$101,_xlfn.XMATCH(F$29,'movie-row'!$A$1:$Z$1),0)</f>
        <v>4</v>
      </c>
      <c r="G396" s="18" cm="1">
        <f t="array" ref="G396">VLOOKUP($A396,'movie-row'!$A$2:$Z$101,_xlfn.XMATCH(G$29,'movie-row'!$A$1:$Z$1),0)</f>
        <v>4.5</v>
      </c>
      <c r="H396" s="18" cm="1">
        <f t="array" ref="H396">VLOOKUP($A396,'movie-row'!$A$2:$Z$101,_xlfn.XMATCH(H$29,'movie-row'!$A$1:$Z$1),0)</f>
        <v>0</v>
      </c>
      <c r="I396" s="18" cm="1">
        <f t="array" ref="I396">VLOOKUP($A396,'movie-row'!$A$2:$Z$101,_xlfn.XMATCH(I$29,'movie-row'!$A$1:$Z$1),0)</f>
        <v>4</v>
      </c>
      <c r="J396" s="18" cm="1">
        <f t="array" ref="J396">VLOOKUP($A396,'movie-row'!$A$2:$Z$101,_xlfn.XMATCH(J$29,'movie-row'!$A$1:$Z$1),0)</f>
        <v>4.5</v>
      </c>
      <c r="K396" s="18" cm="1">
        <f t="array" ref="K396">VLOOKUP($A396,'movie-row'!$A$2:$Z$101,_xlfn.XMATCH(K$29,'movie-row'!$A$1:$Z$1),0)</f>
        <v>3</v>
      </c>
      <c r="L396" s="18" cm="1">
        <f t="array" ref="L396">VLOOKUP($A396,'movie-row'!$A$2:$Z$101,_xlfn.XMATCH(L$29,'movie-row'!$A$1:$Z$1),0)</f>
        <v>5</v>
      </c>
      <c r="M396" s="18" cm="1">
        <f t="array" ref="M396">VLOOKUP($A396,'movie-row'!$A$2:$Z$101,_xlfn.XMATCH(M$29,'movie-row'!$A$1:$Z$1),0)</f>
        <v>3</v>
      </c>
      <c r="N396" s="18" cm="1">
        <f t="array" ref="N396">VLOOKUP($A396,'movie-row'!$A$2:$Z$101,_xlfn.XMATCH(N$29,'movie-row'!$A$1:$Z$1),0)</f>
        <v>4</v>
      </c>
      <c r="O396" s="27" cm="1">
        <f t="array" ref="O396">VLOOKUP($A396,'movie-row'!$A$2:$Z$101,_xlfn.XMATCH(O$29,'movie-row'!$A$1:$Z$1),0)</f>
        <v>0</v>
      </c>
      <c r="P396" s="18" cm="1">
        <f t="array" ref="P396">VLOOKUP($A396,'movie-row'!$A$2:$Z$101,_xlfn.XMATCH(P$29,'movie-row'!$A$1:$Z$1),0)</f>
        <v>5</v>
      </c>
      <c r="Q396" s="18" cm="1">
        <f t="array" ref="Q396">VLOOKUP($A396,'movie-row'!$A$2:$Z$101,_xlfn.XMATCH(Q$29,'movie-row'!$A$1:$Z$1),0)</f>
        <v>3</v>
      </c>
      <c r="R396" s="18" cm="1">
        <f t="array" ref="R396">VLOOKUP($A396,'movie-row'!$A$2:$Z$101,_xlfn.XMATCH(R$29,'movie-row'!$A$1:$Z$1),0)</f>
        <v>4</v>
      </c>
      <c r="S396" s="18" cm="1">
        <f t="array" ref="S396">VLOOKUP($A396,'movie-row'!$A$2:$Z$101,_xlfn.XMATCH(S$29,'movie-row'!$A$1:$Z$1),0)</f>
        <v>3</v>
      </c>
      <c r="T396" s="18" cm="1">
        <f t="array" ref="T396">VLOOKUP($A396,'movie-row'!$A$2:$Z$101,_xlfn.XMATCH(T$29,'movie-row'!$A$1:$Z$1),0)</f>
        <v>4</v>
      </c>
      <c r="U396" s="18" cm="1">
        <f t="array" ref="U396">VLOOKUP($A396,'movie-row'!$A$2:$Z$101,_xlfn.XMATCH(U$29,'movie-row'!$A$1:$Z$1),0)</f>
        <v>0</v>
      </c>
      <c r="V396" s="18" cm="1">
        <f t="array" ref="V396">VLOOKUP($A396,'movie-row'!$A$2:$Z$101,_xlfn.XMATCH(V$29,'movie-row'!$A$1:$Z$1),0)</f>
        <v>5</v>
      </c>
      <c r="W396" s="18" cm="1">
        <f t="array" ref="W396">VLOOKUP($A396,'movie-row'!$A$2:$Z$101,_xlfn.XMATCH(W$29,'movie-row'!$A$1:$Z$1),0)</f>
        <v>4.5</v>
      </c>
      <c r="X396" s="18" cm="1">
        <f t="array" ref="X396">VLOOKUP($A396,'movie-row'!$A$2:$Z$101,_xlfn.XMATCH(X$29,'movie-row'!$A$1:$Z$1),0)</f>
        <v>4.5</v>
      </c>
      <c r="Y396" s="18" cm="1">
        <f t="array" ref="Y396">VLOOKUP($A396,'movie-row'!$A$2:$Z$101,_xlfn.XMATCH(Y$29,'movie-row'!$A$1:$Z$1),0)</f>
        <v>5</v>
      </c>
      <c r="Z396" s="18" cm="1">
        <f t="array" ref="Z396">VLOOKUP($A396,'movie-row'!$A$2:$Z$101,_xlfn.XMATCH(Z$29,'movie-row'!$A$1:$Z$1),0)</f>
        <v>0</v>
      </c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</row>
    <row r="397" spans="1:52">
      <c r="A397" s="1" t="str">
        <f t="shared" ref="A397:A400" si="70">A396</f>
        <v>862: Toy Story (1995)</v>
      </c>
      <c r="B397" s="18" cm="1">
        <f t="array" ref="B397">VLOOKUP($A397,'movie-row'!$A$2:$Z$101,_xlfn.XMATCH(B$30,'movie-row'!$A$1:$Z$1),0)</f>
        <v>0</v>
      </c>
      <c r="C397" s="18" cm="1">
        <f t="array" ref="C397">VLOOKUP($A397,'movie-row'!$A$2:$Z$101,_xlfn.XMATCH(C$30,'movie-row'!$A$1:$Z$1),0)</f>
        <v>4.5</v>
      </c>
      <c r="D397" s="18" cm="1">
        <f t="array" ref="D397">VLOOKUP($A397,'movie-row'!$A$2:$Z$101,_xlfn.XMATCH(D$30,'movie-row'!$A$1:$Z$1),0)</f>
        <v>5</v>
      </c>
      <c r="E397" s="18" cm="1">
        <f t="array" ref="E397">VLOOKUP($A397,'movie-row'!$A$2:$Z$101,_xlfn.XMATCH(E$30,'movie-row'!$A$1:$Z$1),0)</f>
        <v>0</v>
      </c>
      <c r="F397" s="27" cm="1">
        <f t="array" ref="F397">VLOOKUP($A397,'movie-row'!$A$2:$Z$101,_xlfn.XMATCH(F$30,'movie-row'!$A$1:$Z$1),0)</f>
        <v>0</v>
      </c>
      <c r="G397" s="18" cm="1">
        <f t="array" ref="G397">VLOOKUP($A397,'movie-row'!$A$2:$Z$101,_xlfn.XMATCH(G$30,'movie-row'!$A$1:$Z$1),0)</f>
        <v>4</v>
      </c>
      <c r="H397" s="18" cm="1">
        <f t="array" ref="H397">VLOOKUP($A397,'movie-row'!$A$2:$Z$101,_xlfn.XMATCH(H$30,'movie-row'!$A$1:$Z$1),0)</f>
        <v>3</v>
      </c>
      <c r="I397" s="18" cm="1">
        <f t="array" ref="I397">VLOOKUP($A397,'movie-row'!$A$2:$Z$101,_xlfn.XMATCH(I$30,'movie-row'!$A$1:$Z$1),0)</f>
        <v>4</v>
      </c>
      <c r="J397" s="18" cm="1">
        <f t="array" ref="J397">VLOOKUP($A397,'movie-row'!$A$2:$Z$101,_xlfn.XMATCH(J$30,'movie-row'!$A$1:$Z$1),0)</f>
        <v>4.5</v>
      </c>
      <c r="K397" s="18" cm="1">
        <f t="array" ref="K397">VLOOKUP($A397,'movie-row'!$A$2:$Z$101,_xlfn.XMATCH(K$30,'movie-row'!$A$1:$Z$1),0)</f>
        <v>3.5</v>
      </c>
      <c r="L397" s="18" cm="1">
        <f t="array" ref="L397">VLOOKUP($A397,'movie-row'!$A$2:$Z$101,_xlfn.XMATCH(L$30,'movie-row'!$A$1:$Z$1),0)</f>
        <v>0</v>
      </c>
      <c r="M397" s="18" cm="1">
        <f t="array" ref="M397">VLOOKUP($A397,'movie-row'!$A$2:$Z$101,_xlfn.XMATCH(M$30,'movie-row'!$A$1:$Z$1),0)</f>
        <v>0</v>
      </c>
      <c r="N397" s="18" cm="1">
        <f t="array" ref="N397">VLOOKUP($A397,'movie-row'!$A$2:$Z$101,_xlfn.XMATCH(N$30,'movie-row'!$A$1:$Z$1),0)</f>
        <v>3</v>
      </c>
      <c r="O397" s="27" cm="1">
        <f t="array" ref="O397">VLOOKUP($A397,'movie-row'!$A$2:$Z$101,_xlfn.XMATCH(O$30,'movie-row'!$A$1:$Z$1),0)</f>
        <v>5</v>
      </c>
      <c r="P397" s="18" cm="1">
        <f t="array" ref="P397">VLOOKUP($A397,'movie-row'!$A$2:$Z$101,_xlfn.XMATCH(P$30,'movie-row'!$A$1:$Z$1),0)</f>
        <v>5</v>
      </c>
      <c r="Q397" s="18" cm="1">
        <f t="array" ref="Q397">VLOOKUP($A397,'movie-row'!$A$2:$Z$101,_xlfn.XMATCH(Q$30,'movie-row'!$A$1:$Z$1),0)</f>
        <v>5</v>
      </c>
      <c r="R397" s="18" cm="1">
        <f t="array" ref="R397">VLOOKUP($A397,'movie-row'!$A$2:$Z$101,_xlfn.XMATCH(R$30,'movie-row'!$A$1:$Z$1),0)</f>
        <v>5</v>
      </c>
      <c r="S397" s="18" cm="1">
        <f t="array" ref="S397">VLOOKUP($A397,'movie-row'!$A$2:$Z$101,_xlfn.XMATCH(S$30,'movie-row'!$A$1:$Z$1),0)</f>
        <v>0</v>
      </c>
      <c r="T397" s="18" cm="1">
        <f t="array" ref="T397">VLOOKUP($A397,'movie-row'!$A$2:$Z$101,_xlfn.XMATCH(T$30,'movie-row'!$A$1:$Z$1),0)</f>
        <v>4.5</v>
      </c>
      <c r="U397" s="18" cm="1">
        <f t="array" ref="U397">VLOOKUP($A397,'movie-row'!$A$2:$Z$101,_xlfn.XMATCH(U$30,'movie-row'!$A$1:$Z$1),0)</f>
        <v>3</v>
      </c>
      <c r="V397" s="18" cm="1">
        <f t="array" ref="V397">VLOOKUP($A397,'movie-row'!$A$2:$Z$101,_xlfn.XMATCH(V$30,'movie-row'!$A$1:$Z$1),0)</f>
        <v>4.5</v>
      </c>
      <c r="W397" s="18" cm="1">
        <f t="array" ref="W397">VLOOKUP($A397,'movie-row'!$A$2:$Z$101,_xlfn.XMATCH(W$30,'movie-row'!$A$1:$Z$1),0)</f>
        <v>0</v>
      </c>
      <c r="X397" s="18" cm="1">
        <f t="array" ref="X397">VLOOKUP($A397,'movie-row'!$A$2:$Z$101,_xlfn.XMATCH(X$30,'movie-row'!$A$1:$Z$1),0)</f>
        <v>0</v>
      </c>
      <c r="Y397" s="18" cm="1">
        <f t="array" ref="Y397">VLOOKUP($A397,'movie-row'!$A$2:$Z$101,_xlfn.XMATCH(Y$30,'movie-row'!$A$1:$Z$1),0)</f>
        <v>0</v>
      </c>
      <c r="Z397" s="18" cm="1">
        <f t="array" ref="Z397">VLOOKUP($A397,'movie-row'!$A$2:$Z$101,_xlfn.XMATCH(Z$30,'movie-row'!$A$1:$Z$1),0)</f>
        <v>5</v>
      </c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</row>
    <row r="398" spans="1:52">
      <c r="A398" s="1" t="str">
        <f t="shared" si="70"/>
        <v>862: Toy Story (1995)</v>
      </c>
      <c r="B398" s="18" cm="1">
        <f t="array" ref="B398">VLOOKUP($A398,'movie-row'!$A$2:$Z$101,_xlfn.XMATCH(B$31,'movie-row'!$A$1:$Z$1),0)</f>
        <v>5</v>
      </c>
      <c r="C398" s="18" cm="1">
        <f t="array" ref="C398">VLOOKUP($A398,'movie-row'!$A$2:$Z$101,_xlfn.XMATCH(C$31,'movie-row'!$A$1:$Z$1),0)</f>
        <v>4</v>
      </c>
      <c r="D398" s="18" cm="1">
        <f t="array" ref="D398">VLOOKUP($A398,'movie-row'!$A$2:$Z$101,_xlfn.XMATCH(D$31,'movie-row'!$A$1:$Z$1),0)</f>
        <v>4</v>
      </c>
      <c r="E398" s="18" cm="1">
        <f t="array" ref="E398">VLOOKUP($A398,'movie-row'!$A$2:$Z$101,_xlfn.XMATCH(E$31,'movie-row'!$A$1:$Z$1),0)</f>
        <v>3.5</v>
      </c>
      <c r="F398" s="27" cm="1">
        <f t="array" ref="F398">VLOOKUP($A398,'movie-row'!$A$2:$Z$101,_xlfn.XMATCH(F$31,'movie-row'!$A$1:$Z$1),0)</f>
        <v>3.5</v>
      </c>
      <c r="G398" s="18" cm="1">
        <f t="array" ref="G398">VLOOKUP($A398,'movie-row'!$A$2:$Z$101,_xlfn.XMATCH(G$31,'movie-row'!$A$1:$Z$1),0)</f>
        <v>5</v>
      </c>
      <c r="H398" s="18" cm="1">
        <f t="array" ref="H398">VLOOKUP($A398,'movie-row'!$A$2:$Z$101,_xlfn.XMATCH(H$31,'movie-row'!$A$1:$Z$1),0)</f>
        <v>3.5</v>
      </c>
      <c r="I398" s="18" cm="1">
        <f t="array" ref="I398">VLOOKUP($A398,'movie-row'!$A$2:$Z$101,_xlfn.XMATCH(I$31,'movie-row'!$A$1:$Z$1),0)</f>
        <v>3</v>
      </c>
      <c r="J398" s="18" cm="1">
        <f t="array" ref="J398">VLOOKUP($A398,'movie-row'!$A$2:$Z$101,_xlfn.XMATCH(J$31,'movie-row'!$A$1:$Z$1),0)</f>
        <v>4</v>
      </c>
      <c r="K398" s="18" cm="1">
        <f t="array" ref="K398">VLOOKUP($A398,'movie-row'!$A$2:$Z$101,_xlfn.XMATCH(K$31,'movie-row'!$A$1:$Z$1),0)</f>
        <v>4.5</v>
      </c>
      <c r="L398" s="18" cm="1">
        <f t="array" ref="L398">VLOOKUP($A398,'movie-row'!$A$2:$Z$101,_xlfn.XMATCH(L$31,'movie-row'!$A$1:$Z$1),0)</f>
        <v>4.5</v>
      </c>
      <c r="M398" s="18" cm="1">
        <f t="array" ref="M398">VLOOKUP($A398,'movie-row'!$A$2:$Z$101,_xlfn.XMATCH(M$31,'movie-row'!$A$1:$Z$1),0)</f>
        <v>4</v>
      </c>
      <c r="N398" s="18" cm="1">
        <f t="array" ref="N398">VLOOKUP($A398,'movie-row'!$A$2:$Z$101,_xlfn.XMATCH(N$31,'movie-row'!$A$1:$Z$1),0)</f>
        <v>4.5</v>
      </c>
      <c r="O398" s="27" cm="1">
        <f t="array" ref="O398">VLOOKUP($A398,'movie-row'!$A$2:$Z$101,_xlfn.XMATCH(O$31,'movie-row'!$A$1:$Z$1),0)</f>
        <v>4</v>
      </c>
      <c r="P398" s="18" cm="1">
        <f t="array" ref="P398">VLOOKUP($A398,'movie-row'!$A$2:$Z$101,_xlfn.XMATCH(P$31,'movie-row'!$A$1:$Z$1),0)</f>
        <v>4.5</v>
      </c>
      <c r="Q398" s="18" cm="1">
        <f t="array" ref="Q398">VLOOKUP($A398,'movie-row'!$A$2:$Z$101,_xlfn.XMATCH(Q$31,'movie-row'!$A$1:$Z$1),0)</f>
        <v>4.5</v>
      </c>
      <c r="R398" s="18" cm="1">
        <f t="array" ref="R398">VLOOKUP($A398,'movie-row'!$A$2:$Z$101,_xlfn.XMATCH(R$31,'movie-row'!$A$1:$Z$1),0)</f>
        <v>0</v>
      </c>
      <c r="S398" s="18" cm="1">
        <f t="array" ref="S398">VLOOKUP($A398,'movie-row'!$A$2:$Z$101,_xlfn.XMATCH(S$31,'movie-row'!$A$1:$Z$1),0)</f>
        <v>5</v>
      </c>
      <c r="T398" s="18" cm="1">
        <f t="array" ref="T398">VLOOKUP($A398,'movie-row'!$A$2:$Z$101,_xlfn.XMATCH(T$31,'movie-row'!$A$1:$Z$1),0)</f>
        <v>0</v>
      </c>
      <c r="U398" s="18" cm="1">
        <f t="array" ref="U398">VLOOKUP($A398,'movie-row'!$A$2:$Z$101,_xlfn.XMATCH(U$31,'movie-row'!$A$1:$Z$1),0)</f>
        <v>3.5</v>
      </c>
      <c r="V398" s="18" cm="1">
        <f t="array" ref="V398">VLOOKUP($A398,'movie-row'!$A$2:$Z$101,_xlfn.XMATCH(V$31,'movie-row'!$A$1:$Z$1),0)</f>
        <v>0</v>
      </c>
      <c r="W398" s="18" cm="1">
        <f t="array" ref="W398">VLOOKUP($A398,'movie-row'!$A$2:$Z$101,_xlfn.XMATCH(W$31,'movie-row'!$A$1:$Z$1),0)</f>
        <v>4</v>
      </c>
      <c r="X398" s="18" cm="1">
        <f t="array" ref="X398">VLOOKUP($A398,'movie-row'!$A$2:$Z$101,_xlfn.XMATCH(X$31,'movie-row'!$A$1:$Z$1),0)</f>
        <v>0</v>
      </c>
      <c r="Y398" s="18" cm="1">
        <f t="array" ref="Y398">VLOOKUP($A398,'movie-row'!$A$2:$Z$101,_xlfn.XMATCH(Y$31,'movie-row'!$A$1:$Z$1),0)</f>
        <v>3.5</v>
      </c>
      <c r="Z398" s="18" cm="1">
        <f t="array" ref="Z398">VLOOKUP($A398,'movie-row'!$A$2:$Z$101,_xlfn.XMATCH(Z$31,'movie-row'!$A$1:$Z$1),0)</f>
        <v>3</v>
      </c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</row>
    <row r="399" spans="1:52">
      <c r="A399" s="1" t="str">
        <f t="shared" si="70"/>
        <v>862: Toy Story (1995)</v>
      </c>
      <c r="B399" s="18" cm="1">
        <f t="array" ref="B399">VLOOKUP($A399,'movie-row'!$A$2:$Z$101,_xlfn.XMATCH(B$32,'movie-row'!$A$1:$Z$1),0)</f>
        <v>4</v>
      </c>
      <c r="C399" s="18" cm="1">
        <f t="array" ref="C399">VLOOKUP($A399,'movie-row'!$A$2:$Z$101,_xlfn.XMATCH(C$32,'movie-row'!$A$1:$Z$1),0)</f>
        <v>0</v>
      </c>
      <c r="D399" s="18" cm="1">
        <f t="array" ref="D399">VLOOKUP($A399,'movie-row'!$A$2:$Z$101,_xlfn.XMATCH(D$32,'movie-row'!$A$1:$Z$1),0)</f>
        <v>4.5</v>
      </c>
      <c r="E399" s="18" cm="1">
        <f t="array" ref="E399">VLOOKUP($A399,'movie-row'!$A$2:$Z$101,_xlfn.XMATCH(E$32,'movie-row'!$A$1:$Z$1),0)</f>
        <v>4</v>
      </c>
      <c r="F399" s="27" cm="1">
        <f t="array" ref="F399">VLOOKUP($A399,'movie-row'!$A$2:$Z$101,_xlfn.XMATCH(F$32,'movie-row'!$A$1:$Z$1),0)</f>
        <v>3.5</v>
      </c>
      <c r="G399" s="18" cm="1">
        <f t="array" ref="G399">VLOOKUP($A399,'movie-row'!$A$2:$Z$101,_xlfn.XMATCH(G$32,'movie-row'!$A$1:$Z$1),0)</f>
        <v>5</v>
      </c>
      <c r="H399" s="18" cm="1">
        <f t="array" ref="H399">VLOOKUP($A399,'movie-row'!$A$2:$Z$101,_xlfn.XMATCH(H$32,'movie-row'!$A$1:$Z$1),0)</f>
        <v>0</v>
      </c>
      <c r="I399" s="18" cm="1">
        <f t="array" ref="I399">VLOOKUP($A399,'movie-row'!$A$2:$Z$101,_xlfn.XMATCH(I$32,'movie-row'!$A$1:$Z$1),0)</f>
        <v>3</v>
      </c>
      <c r="J399" s="18" cm="1">
        <f t="array" ref="J399">VLOOKUP($A399,'movie-row'!$A$2:$Z$101,_xlfn.XMATCH(J$32,'movie-row'!$A$1:$Z$1),0)</f>
        <v>5</v>
      </c>
      <c r="K399" s="18" cm="1">
        <f t="array" ref="K399">VLOOKUP($A399,'movie-row'!$A$2:$Z$101,_xlfn.XMATCH(K$32,'movie-row'!$A$1:$Z$1),0)</f>
        <v>0</v>
      </c>
      <c r="L399" s="18" cm="1">
        <f t="array" ref="L399">VLOOKUP($A399,'movie-row'!$A$2:$Z$101,_xlfn.XMATCH(L$32,'movie-row'!$A$1:$Z$1),0)</f>
        <v>0</v>
      </c>
      <c r="M399" s="18" cm="1">
        <f t="array" ref="M399">VLOOKUP($A399,'movie-row'!$A$2:$Z$101,_xlfn.XMATCH(M$32,'movie-row'!$A$1:$Z$1),0)</f>
        <v>4</v>
      </c>
      <c r="N399" s="18" cm="1">
        <f t="array" ref="N399">VLOOKUP($A399,'movie-row'!$A$2:$Z$101,_xlfn.XMATCH(N$32,'movie-row'!$A$1:$Z$1),0)</f>
        <v>4</v>
      </c>
      <c r="O399" s="27" cm="1">
        <f t="array" ref="O399">VLOOKUP($A399,'movie-row'!$A$2:$Z$101,_xlfn.XMATCH(O$32,'movie-row'!$A$1:$Z$1),0)</f>
        <v>3.5</v>
      </c>
      <c r="P399" s="18" cm="1">
        <f t="array" ref="P399">VLOOKUP($A399,'movie-row'!$A$2:$Z$101,_xlfn.XMATCH(P$32,'movie-row'!$A$1:$Z$1),0)</f>
        <v>3.5</v>
      </c>
      <c r="Q399" s="18" cm="1">
        <f t="array" ref="Q399">VLOOKUP($A399,'movie-row'!$A$2:$Z$101,_xlfn.XMATCH(Q$32,'movie-row'!$A$1:$Z$1),0)</f>
        <v>0</v>
      </c>
      <c r="R399" s="18" cm="1">
        <f t="array" ref="R399">VLOOKUP($A399,'movie-row'!$A$2:$Z$101,_xlfn.XMATCH(R$32,'movie-row'!$A$1:$Z$1),0)</f>
        <v>4</v>
      </c>
      <c r="S399" s="18" cm="1">
        <f t="array" ref="S399">VLOOKUP($A399,'movie-row'!$A$2:$Z$101,_xlfn.XMATCH(S$32,'movie-row'!$A$1:$Z$1),0)</f>
        <v>4.5</v>
      </c>
      <c r="T399" s="18" cm="1">
        <f t="array" ref="T399">VLOOKUP($A399,'movie-row'!$A$2:$Z$101,_xlfn.XMATCH(T$32,'movie-row'!$A$1:$Z$1),0)</f>
        <v>0</v>
      </c>
      <c r="U399" s="18" cm="1">
        <f t="array" ref="U399">VLOOKUP($A399,'movie-row'!$A$2:$Z$101,_xlfn.XMATCH(U$32,'movie-row'!$A$1:$Z$1),0)</f>
        <v>5</v>
      </c>
      <c r="V399" s="18" cm="1">
        <f t="array" ref="V399">VLOOKUP($A399,'movie-row'!$A$2:$Z$101,_xlfn.XMATCH(V$32,'movie-row'!$A$1:$Z$1),0)</f>
        <v>3.5</v>
      </c>
      <c r="W399" s="18" cm="1">
        <f t="array" ref="W399">VLOOKUP($A399,'movie-row'!$A$2:$Z$101,_xlfn.XMATCH(W$32,'movie-row'!$A$1:$Z$1),0)</f>
        <v>0</v>
      </c>
      <c r="X399" s="18" cm="1">
        <f t="array" ref="X399">VLOOKUP($A399,'movie-row'!$A$2:$Z$101,_xlfn.XMATCH(X$32,'movie-row'!$A$1:$Z$1),0)</f>
        <v>5</v>
      </c>
      <c r="Y399" s="18" cm="1">
        <f t="array" ref="Y399">VLOOKUP($A399,'movie-row'!$A$2:$Z$101,_xlfn.XMATCH(Y$32,'movie-row'!$A$1:$Z$1),0)</f>
        <v>3</v>
      </c>
      <c r="Z399" s="18" cm="1">
        <f t="array" ref="Z399">VLOOKUP($A399,'movie-row'!$A$2:$Z$101,_xlfn.XMATCH(Z$32,'movie-row'!$A$1:$Z$1),0)</f>
        <v>5</v>
      </c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</row>
    <row r="400" spans="1:52">
      <c r="A400" s="1" t="str">
        <f t="shared" si="70"/>
        <v>862: Toy Story (1995)</v>
      </c>
      <c r="B400" s="18" cm="1">
        <f t="array" ref="B400">VLOOKUP($A400,'movie-row'!$A$2:$Z$101,_xlfn.XMATCH(B$33,'movie-row'!$A$1:$Z$1),0)</f>
        <v>4.5</v>
      </c>
      <c r="C400" s="18" cm="1">
        <f t="array" ref="C400">VLOOKUP($A400,'movie-row'!$A$2:$Z$101,_xlfn.XMATCH(C$33,'movie-row'!$A$1:$Z$1),0)</f>
        <v>0</v>
      </c>
      <c r="D400" s="18" cm="1">
        <f t="array" ref="D400">VLOOKUP($A400,'movie-row'!$A$2:$Z$101,_xlfn.XMATCH(D$33,'movie-row'!$A$1:$Z$1),0)</f>
        <v>4.5</v>
      </c>
      <c r="E400" s="18" cm="1">
        <f t="array" ref="E400">VLOOKUP($A400,'movie-row'!$A$2:$Z$101,_xlfn.XMATCH(E$33,'movie-row'!$A$1:$Z$1),0)</f>
        <v>3.5</v>
      </c>
      <c r="F400" s="27" cm="1">
        <f t="array" ref="F400">VLOOKUP($A400,'movie-row'!$A$2:$Z$101,_xlfn.XMATCH(F$33,'movie-row'!$A$1:$Z$1),0)</f>
        <v>3</v>
      </c>
      <c r="G400" s="18" cm="1">
        <f t="array" ref="G400">VLOOKUP($A400,'movie-row'!$A$2:$Z$101,_xlfn.XMATCH(G$33,'movie-row'!$A$1:$Z$1),0)</f>
        <v>4.5</v>
      </c>
      <c r="H400" s="18" cm="1">
        <f t="array" ref="H400">VLOOKUP($A400,'movie-row'!$A$2:$Z$101,_xlfn.XMATCH(H$33,'movie-row'!$A$1:$Z$1),0)</f>
        <v>0</v>
      </c>
      <c r="I400" s="18" cm="1">
        <f t="array" ref="I400">VLOOKUP($A400,'movie-row'!$A$2:$Z$101,_xlfn.XMATCH(I$33,'movie-row'!$A$1:$Z$1),0)</f>
        <v>0</v>
      </c>
      <c r="J400" s="18" cm="1">
        <f t="array" ref="J400">VLOOKUP($A400,'movie-row'!$A$2:$Z$101,_xlfn.XMATCH(J$33,'movie-row'!$A$1:$Z$1),0)</f>
        <v>5</v>
      </c>
      <c r="K400" s="18" cm="1">
        <f t="array" ref="K400">VLOOKUP($A400,'movie-row'!$A$2:$Z$101,_xlfn.XMATCH(K$33,'movie-row'!$A$1:$Z$1),0)</f>
        <v>4.5</v>
      </c>
      <c r="L400" s="18" cm="1">
        <f t="array" ref="L400">VLOOKUP($A400,'movie-row'!$A$2:$Z$101,_xlfn.XMATCH(L$33,'movie-row'!$A$1:$Z$1),0)</f>
        <v>4.5</v>
      </c>
      <c r="M400" s="18" cm="1">
        <f t="array" ref="M400">VLOOKUP($A400,'movie-row'!$A$2:$Z$101,_xlfn.XMATCH(M$33,'movie-row'!$A$1:$Z$1),0)</f>
        <v>0</v>
      </c>
      <c r="N400" s="18" cm="1">
        <f t="array" ref="N400">VLOOKUP($A400,'movie-row'!$A$2:$Z$101,_xlfn.XMATCH(N$33,'movie-row'!$A$1:$Z$1),0)</f>
        <v>0</v>
      </c>
      <c r="O400" s="27" cm="1">
        <f t="array" ref="O400">VLOOKUP($A400,'movie-row'!$A$2:$Z$101,_xlfn.XMATCH(O$33,'movie-row'!$A$1:$Z$1),0)</f>
        <v>4.5</v>
      </c>
      <c r="P400" s="18" cm="1">
        <f t="array" ref="P400">VLOOKUP($A400,'movie-row'!$A$2:$Z$101,_xlfn.XMATCH(P$33,'movie-row'!$A$1:$Z$1),0)</f>
        <v>3</v>
      </c>
      <c r="Q400" s="18" cm="1">
        <f t="array" ref="Q400">VLOOKUP($A400,'movie-row'!$A$2:$Z$101,_xlfn.XMATCH(Q$33,'movie-row'!$A$1:$Z$1),0)</f>
        <v>5</v>
      </c>
      <c r="R400" s="18" cm="1">
        <f t="array" ref="R400">VLOOKUP($A400,'movie-row'!$A$2:$Z$101,_xlfn.XMATCH(R$33,'movie-row'!$A$1:$Z$1),0)</f>
        <v>3</v>
      </c>
      <c r="S400" s="18" cm="1">
        <f t="array" ref="S400">VLOOKUP($A400,'movie-row'!$A$2:$Z$101,_xlfn.XMATCH(S$33,'movie-row'!$A$1:$Z$1),0)</f>
        <v>4</v>
      </c>
      <c r="T400" s="18" cm="1">
        <f t="array" ref="T400">VLOOKUP($A400,'movie-row'!$A$2:$Z$101,_xlfn.XMATCH(T$33,'movie-row'!$A$1:$Z$1),0)</f>
        <v>3.5</v>
      </c>
      <c r="U400" s="18" cm="1">
        <f t="array" ref="U400">VLOOKUP($A400,'movie-row'!$A$2:$Z$101,_xlfn.XMATCH(U$33,'movie-row'!$A$1:$Z$1),0)</f>
        <v>0</v>
      </c>
      <c r="V400" s="18" cm="1">
        <f t="array" ref="V400">VLOOKUP($A400,'movie-row'!$A$2:$Z$101,_xlfn.XMATCH(V$33,'movie-row'!$A$1:$Z$1),0)</f>
        <v>0</v>
      </c>
      <c r="W400" s="18" cm="1">
        <f t="array" ref="W400">VLOOKUP($A400,'movie-row'!$A$2:$Z$101,_xlfn.XMATCH(W$33,'movie-row'!$A$1:$Z$1),0)</f>
        <v>5</v>
      </c>
      <c r="X400" s="18" cm="1">
        <f t="array" ref="X400">VLOOKUP($A400,'movie-row'!$A$2:$Z$101,_xlfn.XMATCH(X$33,'movie-row'!$A$1:$Z$1),0)</f>
        <v>4</v>
      </c>
      <c r="Y400" s="18" cm="1">
        <f t="array" ref="Y400">VLOOKUP($A400,'movie-row'!$A$2:$Z$101,_xlfn.XMATCH(Y$33,'movie-row'!$A$1:$Z$1),0)</f>
        <v>4.5</v>
      </c>
      <c r="Z400" s="18" cm="1">
        <f t="array" ref="Z400">VLOOKUP($A400,'movie-row'!$A$2:$Z$101,_xlfn.XMATCH(Z$33,'movie-row'!$A$1:$Z$1),0)</f>
        <v>4</v>
      </c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</row>
    <row r="401" spans="1:52">
      <c r="A401" s="21" t="s">
        <v>71</v>
      </c>
      <c r="B401" s="18" cm="1">
        <f t="array" ref="B401">VLOOKUP($A401,'movie-row'!$A$2:$Z$101,_xlfn.XMATCH(B$29,'movie-row'!$A$1:$Z$1),0)</f>
        <v>4</v>
      </c>
      <c r="C401" s="18" cm="1">
        <f t="array" ref="C401">VLOOKUP($A401,'movie-row'!$A$2:$Z$101,_xlfn.XMATCH(C$29,'movie-row'!$A$1:$Z$1),0)</f>
        <v>0</v>
      </c>
      <c r="D401" s="18" cm="1">
        <f t="array" ref="D401">VLOOKUP($A401,'movie-row'!$A$2:$Z$101,_xlfn.XMATCH(D$29,'movie-row'!$A$1:$Z$1),0)</f>
        <v>2</v>
      </c>
      <c r="E401" s="18" cm="1">
        <f t="array" ref="E401">VLOOKUP($A401,'movie-row'!$A$2:$Z$101,_xlfn.XMATCH(E$29,'movie-row'!$A$1:$Z$1),0)</f>
        <v>4.5</v>
      </c>
      <c r="F401" s="27" cm="1">
        <f t="array" ref="F401">VLOOKUP($A401,'movie-row'!$A$2:$Z$101,_xlfn.XMATCH(F$29,'movie-row'!$A$1:$Z$1),0)</f>
        <v>4</v>
      </c>
      <c r="G401" s="18" cm="1">
        <f t="array" ref="G401">VLOOKUP($A401,'movie-row'!$A$2:$Z$101,_xlfn.XMATCH(G$29,'movie-row'!$A$1:$Z$1),0)</f>
        <v>0</v>
      </c>
      <c r="H401" s="18" cm="1">
        <f t="array" ref="H401">VLOOKUP($A401,'movie-row'!$A$2:$Z$101,_xlfn.XMATCH(H$29,'movie-row'!$A$1:$Z$1),0)</f>
        <v>0</v>
      </c>
      <c r="I401" s="18" cm="1">
        <f t="array" ref="I401">VLOOKUP($A401,'movie-row'!$A$2:$Z$101,_xlfn.XMATCH(I$29,'movie-row'!$A$1:$Z$1),0)</f>
        <v>4.5</v>
      </c>
      <c r="J401" s="18" cm="1">
        <f t="array" ref="J401">VLOOKUP($A401,'movie-row'!$A$2:$Z$101,_xlfn.XMATCH(J$29,'movie-row'!$A$1:$Z$1),0)</f>
        <v>2.5</v>
      </c>
      <c r="K401" s="18" cm="1">
        <f t="array" ref="K401">VLOOKUP($A401,'movie-row'!$A$2:$Z$101,_xlfn.XMATCH(K$29,'movie-row'!$A$1:$Z$1),0)</f>
        <v>0</v>
      </c>
      <c r="L401" s="18" cm="1">
        <f t="array" ref="L401">VLOOKUP($A401,'movie-row'!$A$2:$Z$101,_xlfn.XMATCH(L$29,'movie-row'!$A$1:$Z$1),0)</f>
        <v>4.5</v>
      </c>
      <c r="M401" s="18" cm="1">
        <f t="array" ref="M401">VLOOKUP($A401,'movie-row'!$A$2:$Z$101,_xlfn.XMATCH(M$29,'movie-row'!$A$1:$Z$1),0)</f>
        <v>0</v>
      </c>
      <c r="N401" s="18" cm="1">
        <f t="array" ref="N401">VLOOKUP($A401,'movie-row'!$A$2:$Z$101,_xlfn.XMATCH(N$29,'movie-row'!$A$1:$Z$1),0)</f>
        <v>0</v>
      </c>
      <c r="O401" s="27" cm="1">
        <f t="array" ref="O401">VLOOKUP($A401,'movie-row'!$A$2:$Z$101,_xlfn.XMATCH(O$29,'movie-row'!$A$1:$Z$1),0)</f>
        <v>4</v>
      </c>
      <c r="P401" s="18" cm="1">
        <f t="array" ref="P401">VLOOKUP($A401,'movie-row'!$A$2:$Z$101,_xlfn.XMATCH(P$29,'movie-row'!$A$1:$Z$1),0)</f>
        <v>4</v>
      </c>
      <c r="Q401" s="18" cm="1">
        <f t="array" ref="Q401">VLOOKUP($A401,'movie-row'!$A$2:$Z$101,_xlfn.XMATCH(Q$29,'movie-row'!$A$1:$Z$1),0)</f>
        <v>0</v>
      </c>
      <c r="R401" s="18" cm="1">
        <f t="array" ref="R401">VLOOKUP($A401,'movie-row'!$A$2:$Z$101,_xlfn.XMATCH(R$29,'movie-row'!$A$1:$Z$1),0)</f>
        <v>4.5</v>
      </c>
      <c r="S401" s="18" cm="1">
        <f t="array" ref="S401">VLOOKUP($A401,'movie-row'!$A$2:$Z$101,_xlfn.XMATCH(S$29,'movie-row'!$A$1:$Z$1),0)</f>
        <v>0</v>
      </c>
      <c r="T401" s="18" cm="1">
        <f t="array" ref="T401">VLOOKUP($A401,'movie-row'!$A$2:$Z$101,_xlfn.XMATCH(T$29,'movie-row'!$A$1:$Z$1),0)</f>
        <v>4.5</v>
      </c>
      <c r="U401" s="18" cm="1">
        <f t="array" ref="U401">VLOOKUP($A401,'movie-row'!$A$2:$Z$101,_xlfn.XMATCH(U$29,'movie-row'!$A$1:$Z$1),0)</f>
        <v>2</v>
      </c>
      <c r="V401" s="18" cm="1">
        <f t="array" ref="V401">VLOOKUP($A401,'movie-row'!$A$2:$Z$101,_xlfn.XMATCH(V$29,'movie-row'!$A$1:$Z$1),0)</f>
        <v>2</v>
      </c>
      <c r="W401" s="18" cm="1">
        <f t="array" ref="W401">VLOOKUP($A401,'movie-row'!$A$2:$Z$101,_xlfn.XMATCH(W$29,'movie-row'!$A$1:$Z$1),0)</f>
        <v>2.5</v>
      </c>
      <c r="X401" s="18" cm="1">
        <f t="array" ref="X401">VLOOKUP($A401,'movie-row'!$A$2:$Z$101,_xlfn.XMATCH(X$29,'movie-row'!$A$1:$Z$1),0)</f>
        <v>0</v>
      </c>
      <c r="Y401" s="18" cm="1">
        <f t="array" ref="Y401">VLOOKUP($A401,'movie-row'!$A$2:$Z$101,_xlfn.XMATCH(Y$29,'movie-row'!$A$1:$Z$1),0)</f>
        <v>4</v>
      </c>
      <c r="Z401" s="18" cm="1">
        <f t="array" ref="Z401">VLOOKUP($A401,'movie-row'!$A$2:$Z$101,_xlfn.XMATCH(Z$29,'movie-row'!$A$1:$Z$1),0)</f>
        <v>4</v>
      </c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</row>
    <row r="402" spans="1:52">
      <c r="A402" s="1" t="str">
        <f t="shared" ref="A402:A405" si="71">A401</f>
        <v>954: Mission: Impossible (1996)</v>
      </c>
      <c r="B402" s="18" cm="1">
        <f t="array" ref="B402">VLOOKUP($A402,'movie-row'!$A$2:$Z$101,_xlfn.XMATCH(B$30,'movie-row'!$A$1:$Z$1),0)</f>
        <v>0</v>
      </c>
      <c r="C402" s="18" cm="1">
        <f t="array" ref="C402">VLOOKUP($A402,'movie-row'!$A$2:$Z$101,_xlfn.XMATCH(C$30,'movie-row'!$A$1:$Z$1),0)</f>
        <v>2.5</v>
      </c>
      <c r="D402" s="18" cm="1">
        <f t="array" ref="D402">VLOOKUP($A402,'movie-row'!$A$2:$Z$101,_xlfn.XMATCH(D$30,'movie-row'!$A$1:$Z$1),0)</f>
        <v>2</v>
      </c>
      <c r="E402" s="18" cm="1">
        <f t="array" ref="E402">VLOOKUP($A402,'movie-row'!$A$2:$Z$101,_xlfn.XMATCH(E$30,'movie-row'!$A$1:$Z$1),0)</f>
        <v>4</v>
      </c>
      <c r="F402" s="27" cm="1">
        <f t="array" ref="F402">VLOOKUP($A402,'movie-row'!$A$2:$Z$101,_xlfn.XMATCH(F$30,'movie-row'!$A$1:$Z$1),0)</f>
        <v>2</v>
      </c>
      <c r="G402" s="18" cm="1">
        <f t="array" ref="G402">VLOOKUP($A402,'movie-row'!$A$2:$Z$101,_xlfn.XMATCH(G$30,'movie-row'!$A$1:$Z$1),0)</f>
        <v>4.5</v>
      </c>
      <c r="H402" s="18" cm="1">
        <f t="array" ref="H402">VLOOKUP($A402,'movie-row'!$A$2:$Z$101,_xlfn.XMATCH(H$30,'movie-row'!$A$1:$Z$1),0)</f>
        <v>0</v>
      </c>
      <c r="I402" s="18" cm="1">
        <f t="array" ref="I402">VLOOKUP($A402,'movie-row'!$A$2:$Z$101,_xlfn.XMATCH(I$30,'movie-row'!$A$1:$Z$1),0)</f>
        <v>3.5</v>
      </c>
      <c r="J402" s="18" cm="1">
        <f t="array" ref="J402">VLOOKUP($A402,'movie-row'!$A$2:$Z$101,_xlfn.XMATCH(J$30,'movie-row'!$A$1:$Z$1),0)</f>
        <v>0</v>
      </c>
      <c r="K402" s="18" cm="1">
        <f t="array" ref="K402">VLOOKUP($A402,'movie-row'!$A$2:$Z$101,_xlfn.XMATCH(K$30,'movie-row'!$A$1:$Z$1),0)</f>
        <v>4</v>
      </c>
      <c r="L402" s="18" cm="1">
        <f t="array" ref="L402">VLOOKUP($A402,'movie-row'!$A$2:$Z$101,_xlfn.XMATCH(L$30,'movie-row'!$A$1:$Z$1),0)</f>
        <v>0</v>
      </c>
      <c r="M402" s="18" cm="1">
        <f t="array" ref="M402">VLOOKUP($A402,'movie-row'!$A$2:$Z$101,_xlfn.XMATCH(M$30,'movie-row'!$A$1:$Z$1),0)</f>
        <v>2</v>
      </c>
      <c r="N402" s="18" cm="1">
        <f t="array" ref="N402">VLOOKUP($A402,'movie-row'!$A$2:$Z$101,_xlfn.XMATCH(N$30,'movie-row'!$A$1:$Z$1),0)</f>
        <v>0</v>
      </c>
      <c r="O402" s="27" cm="1">
        <f t="array" ref="O402">VLOOKUP($A402,'movie-row'!$A$2:$Z$101,_xlfn.XMATCH(O$30,'movie-row'!$A$1:$Z$1),0)</f>
        <v>4</v>
      </c>
      <c r="P402" s="18" cm="1">
        <f t="array" ref="P402">VLOOKUP($A402,'movie-row'!$A$2:$Z$101,_xlfn.XMATCH(P$30,'movie-row'!$A$1:$Z$1),0)</f>
        <v>4</v>
      </c>
      <c r="Q402" s="18" cm="1">
        <f t="array" ref="Q402">VLOOKUP($A402,'movie-row'!$A$2:$Z$101,_xlfn.XMATCH(Q$30,'movie-row'!$A$1:$Z$1),0)</f>
        <v>4</v>
      </c>
      <c r="R402" s="18" cm="1">
        <f t="array" ref="R402">VLOOKUP($A402,'movie-row'!$A$2:$Z$101,_xlfn.XMATCH(R$30,'movie-row'!$A$1:$Z$1),0)</f>
        <v>4</v>
      </c>
      <c r="S402" s="18" cm="1">
        <f t="array" ref="S402">VLOOKUP($A402,'movie-row'!$A$2:$Z$101,_xlfn.XMATCH(S$30,'movie-row'!$A$1:$Z$1),0)</f>
        <v>4</v>
      </c>
      <c r="T402" s="18" cm="1">
        <f t="array" ref="T402">VLOOKUP($A402,'movie-row'!$A$2:$Z$101,_xlfn.XMATCH(T$30,'movie-row'!$A$1:$Z$1),0)</f>
        <v>0</v>
      </c>
      <c r="U402" s="18" cm="1">
        <f t="array" ref="U402">VLOOKUP($A402,'movie-row'!$A$2:$Z$101,_xlfn.XMATCH(U$30,'movie-row'!$A$1:$Z$1),0)</f>
        <v>0</v>
      </c>
      <c r="V402" s="18" cm="1">
        <f t="array" ref="V402">VLOOKUP($A402,'movie-row'!$A$2:$Z$101,_xlfn.XMATCH(V$30,'movie-row'!$A$1:$Z$1),0)</f>
        <v>0</v>
      </c>
      <c r="W402" s="18" cm="1">
        <f t="array" ref="W402">VLOOKUP($A402,'movie-row'!$A$2:$Z$101,_xlfn.XMATCH(W$30,'movie-row'!$A$1:$Z$1),0)</f>
        <v>0</v>
      </c>
      <c r="X402" s="18" cm="1">
        <f t="array" ref="X402">VLOOKUP($A402,'movie-row'!$A$2:$Z$101,_xlfn.XMATCH(X$30,'movie-row'!$A$1:$Z$1),0)</f>
        <v>2</v>
      </c>
      <c r="Y402" s="18" cm="1">
        <f t="array" ref="Y402">VLOOKUP($A402,'movie-row'!$A$2:$Z$101,_xlfn.XMATCH(Y$30,'movie-row'!$A$1:$Z$1),0)</f>
        <v>4</v>
      </c>
      <c r="Z402" s="18" cm="1">
        <f t="array" ref="Z402">VLOOKUP($A402,'movie-row'!$A$2:$Z$101,_xlfn.XMATCH(Z$30,'movie-row'!$A$1:$Z$1),0)</f>
        <v>4</v>
      </c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</row>
    <row r="403" spans="1:52">
      <c r="A403" s="1" t="str">
        <f t="shared" si="71"/>
        <v>954: Mission: Impossible (1996)</v>
      </c>
      <c r="B403" s="18" cm="1">
        <f t="array" ref="B403">VLOOKUP($A403,'movie-row'!$A$2:$Z$101,_xlfn.XMATCH(B$31,'movie-row'!$A$1:$Z$1),0)</f>
        <v>2</v>
      </c>
      <c r="C403" s="18" cm="1">
        <f t="array" ref="C403">VLOOKUP($A403,'movie-row'!$A$2:$Z$101,_xlfn.XMATCH(C$31,'movie-row'!$A$1:$Z$1),0)</f>
        <v>4</v>
      </c>
      <c r="D403" s="18" cm="1">
        <f t="array" ref="D403">VLOOKUP($A403,'movie-row'!$A$2:$Z$101,_xlfn.XMATCH(D$31,'movie-row'!$A$1:$Z$1),0)</f>
        <v>0</v>
      </c>
      <c r="E403" s="18" cm="1">
        <f t="array" ref="E403">VLOOKUP($A403,'movie-row'!$A$2:$Z$101,_xlfn.XMATCH(E$31,'movie-row'!$A$1:$Z$1),0)</f>
        <v>4.5</v>
      </c>
      <c r="F403" s="27" cm="1">
        <f t="array" ref="F403">VLOOKUP($A403,'movie-row'!$A$2:$Z$101,_xlfn.XMATCH(F$31,'movie-row'!$A$1:$Z$1),0)</f>
        <v>2.5</v>
      </c>
      <c r="G403" s="18" cm="1">
        <f t="array" ref="G403">VLOOKUP($A403,'movie-row'!$A$2:$Z$101,_xlfn.XMATCH(G$31,'movie-row'!$A$1:$Z$1),0)</f>
        <v>4</v>
      </c>
      <c r="H403" s="18" cm="1">
        <f t="array" ref="H403">VLOOKUP($A403,'movie-row'!$A$2:$Z$101,_xlfn.XMATCH(H$31,'movie-row'!$A$1:$Z$1),0)</f>
        <v>4</v>
      </c>
      <c r="I403" s="18" cm="1">
        <f t="array" ref="I403">VLOOKUP($A403,'movie-row'!$A$2:$Z$101,_xlfn.XMATCH(I$31,'movie-row'!$A$1:$Z$1),0)</f>
        <v>0</v>
      </c>
      <c r="J403" s="18" cm="1">
        <f t="array" ref="J403">VLOOKUP($A403,'movie-row'!$A$2:$Z$101,_xlfn.XMATCH(J$31,'movie-row'!$A$1:$Z$1),0)</f>
        <v>0</v>
      </c>
      <c r="K403" s="18" cm="1">
        <f t="array" ref="K403">VLOOKUP($A403,'movie-row'!$A$2:$Z$101,_xlfn.XMATCH(K$31,'movie-row'!$A$1:$Z$1),0)</f>
        <v>0</v>
      </c>
      <c r="L403" s="18" cm="1">
        <f t="array" ref="L403">VLOOKUP($A403,'movie-row'!$A$2:$Z$101,_xlfn.XMATCH(L$31,'movie-row'!$A$1:$Z$1),0)</f>
        <v>0</v>
      </c>
      <c r="M403" s="18" cm="1">
        <f t="array" ref="M403">VLOOKUP($A403,'movie-row'!$A$2:$Z$101,_xlfn.XMATCH(M$31,'movie-row'!$A$1:$Z$1),0)</f>
        <v>4.5</v>
      </c>
      <c r="N403" s="18" cm="1">
        <f t="array" ref="N403">VLOOKUP($A403,'movie-row'!$A$2:$Z$101,_xlfn.XMATCH(N$31,'movie-row'!$A$1:$Z$1),0)</f>
        <v>0</v>
      </c>
      <c r="O403" s="27" cm="1">
        <f t="array" ref="O403">VLOOKUP($A403,'movie-row'!$A$2:$Z$101,_xlfn.XMATCH(O$31,'movie-row'!$A$1:$Z$1),0)</f>
        <v>0</v>
      </c>
      <c r="P403" s="18" cm="1">
        <f t="array" ref="P403">VLOOKUP($A403,'movie-row'!$A$2:$Z$101,_xlfn.XMATCH(P$31,'movie-row'!$A$1:$Z$1),0)</f>
        <v>0</v>
      </c>
      <c r="Q403" s="18" cm="1">
        <f t="array" ref="Q403">VLOOKUP($A403,'movie-row'!$A$2:$Z$101,_xlfn.XMATCH(Q$31,'movie-row'!$A$1:$Z$1),0)</f>
        <v>3.5</v>
      </c>
      <c r="R403" s="18" cm="1">
        <f t="array" ref="R403">VLOOKUP($A403,'movie-row'!$A$2:$Z$101,_xlfn.XMATCH(R$31,'movie-row'!$A$1:$Z$1),0)</f>
        <v>4</v>
      </c>
      <c r="S403" s="18" cm="1">
        <f t="array" ref="S403">VLOOKUP($A403,'movie-row'!$A$2:$Z$101,_xlfn.XMATCH(S$31,'movie-row'!$A$1:$Z$1),0)</f>
        <v>4</v>
      </c>
      <c r="T403" s="18" cm="1">
        <f t="array" ref="T403">VLOOKUP($A403,'movie-row'!$A$2:$Z$101,_xlfn.XMATCH(T$31,'movie-row'!$A$1:$Z$1),0)</f>
        <v>4</v>
      </c>
      <c r="U403" s="18" cm="1">
        <f t="array" ref="U403">VLOOKUP($A403,'movie-row'!$A$2:$Z$101,_xlfn.XMATCH(U$31,'movie-row'!$A$1:$Z$1),0)</f>
        <v>4</v>
      </c>
      <c r="V403" s="18" cm="1">
        <f t="array" ref="V403">VLOOKUP($A403,'movie-row'!$A$2:$Z$101,_xlfn.XMATCH(V$31,'movie-row'!$A$1:$Z$1),0)</f>
        <v>0</v>
      </c>
      <c r="W403" s="18" cm="1">
        <f t="array" ref="W403">VLOOKUP($A403,'movie-row'!$A$2:$Z$101,_xlfn.XMATCH(W$31,'movie-row'!$A$1:$Z$1),0)</f>
        <v>3.5</v>
      </c>
      <c r="X403" s="18" cm="1">
        <f t="array" ref="X403">VLOOKUP($A403,'movie-row'!$A$2:$Z$101,_xlfn.XMATCH(X$31,'movie-row'!$A$1:$Z$1),0)</f>
        <v>0</v>
      </c>
      <c r="Y403" s="18" cm="1">
        <f t="array" ref="Y403">VLOOKUP($A403,'movie-row'!$A$2:$Z$101,_xlfn.XMATCH(Y$31,'movie-row'!$A$1:$Z$1),0)</f>
        <v>2.5</v>
      </c>
      <c r="Z403" s="18" cm="1">
        <f t="array" ref="Z403">VLOOKUP($A403,'movie-row'!$A$2:$Z$101,_xlfn.XMATCH(Z$31,'movie-row'!$A$1:$Z$1),0)</f>
        <v>0</v>
      </c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</row>
    <row r="404" spans="1:52">
      <c r="A404" s="1" t="str">
        <f t="shared" si="71"/>
        <v>954: Mission: Impossible (1996)</v>
      </c>
      <c r="B404" s="18" cm="1">
        <f t="array" ref="B404">VLOOKUP($A404,'movie-row'!$A$2:$Z$101,_xlfn.XMATCH(B$32,'movie-row'!$A$1:$Z$1),0)</f>
        <v>0</v>
      </c>
      <c r="C404" s="18" cm="1">
        <f t="array" ref="C404">VLOOKUP($A404,'movie-row'!$A$2:$Z$101,_xlfn.XMATCH(C$32,'movie-row'!$A$1:$Z$1),0)</f>
        <v>4</v>
      </c>
      <c r="D404" s="18" cm="1">
        <f t="array" ref="D404">VLOOKUP($A404,'movie-row'!$A$2:$Z$101,_xlfn.XMATCH(D$32,'movie-row'!$A$1:$Z$1),0)</f>
        <v>2.5</v>
      </c>
      <c r="E404" s="18" cm="1">
        <f t="array" ref="E404">VLOOKUP($A404,'movie-row'!$A$2:$Z$101,_xlfn.XMATCH(E$32,'movie-row'!$A$1:$Z$1),0)</f>
        <v>3.5</v>
      </c>
      <c r="F404" s="27" cm="1">
        <f t="array" ref="F404">VLOOKUP($A404,'movie-row'!$A$2:$Z$101,_xlfn.XMATCH(F$32,'movie-row'!$A$1:$Z$1),0)</f>
        <v>4.5</v>
      </c>
      <c r="G404" s="18" cm="1">
        <f t="array" ref="G404">VLOOKUP($A404,'movie-row'!$A$2:$Z$101,_xlfn.XMATCH(G$32,'movie-row'!$A$1:$Z$1),0)</f>
        <v>2</v>
      </c>
      <c r="H404" s="18" cm="1">
        <f t="array" ref="H404">VLOOKUP($A404,'movie-row'!$A$2:$Z$101,_xlfn.XMATCH(H$32,'movie-row'!$A$1:$Z$1),0)</f>
        <v>4</v>
      </c>
      <c r="I404" s="18" cm="1">
        <f t="array" ref="I404">VLOOKUP($A404,'movie-row'!$A$2:$Z$101,_xlfn.XMATCH(I$32,'movie-row'!$A$1:$Z$1),0)</f>
        <v>4</v>
      </c>
      <c r="J404" s="18" cm="1">
        <f t="array" ref="J404">VLOOKUP($A404,'movie-row'!$A$2:$Z$101,_xlfn.XMATCH(J$32,'movie-row'!$A$1:$Z$1),0)</f>
        <v>4</v>
      </c>
      <c r="K404" s="18" cm="1">
        <f t="array" ref="K404">VLOOKUP($A404,'movie-row'!$A$2:$Z$101,_xlfn.XMATCH(K$32,'movie-row'!$A$1:$Z$1),0)</f>
        <v>0</v>
      </c>
      <c r="L404" s="18" cm="1">
        <f t="array" ref="L404">VLOOKUP($A404,'movie-row'!$A$2:$Z$101,_xlfn.XMATCH(L$32,'movie-row'!$A$1:$Z$1),0)</f>
        <v>4</v>
      </c>
      <c r="M404" s="18" cm="1">
        <f t="array" ref="M404">VLOOKUP($A404,'movie-row'!$A$2:$Z$101,_xlfn.XMATCH(M$32,'movie-row'!$A$1:$Z$1),0)</f>
        <v>3.5</v>
      </c>
      <c r="N404" s="18" cm="1">
        <f t="array" ref="N404">VLOOKUP($A404,'movie-row'!$A$2:$Z$101,_xlfn.XMATCH(N$32,'movie-row'!$A$1:$Z$1),0)</f>
        <v>4.5</v>
      </c>
      <c r="O404" s="27" cm="1">
        <f t="array" ref="O404">VLOOKUP($A404,'movie-row'!$A$2:$Z$101,_xlfn.XMATCH(O$32,'movie-row'!$A$1:$Z$1),0)</f>
        <v>4</v>
      </c>
      <c r="P404" s="18" cm="1">
        <f t="array" ref="P404">VLOOKUP($A404,'movie-row'!$A$2:$Z$101,_xlfn.XMATCH(P$32,'movie-row'!$A$1:$Z$1),0)</f>
        <v>2.5</v>
      </c>
      <c r="Q404" s="18" cm="1">
        <f t="array" ref="Q404">VLOOKUP($A404,'movie-row'!$A$2:$Z$101,_xlfn.XMATCH(Q$32,'movie-row'!$A$1:$Z$1),0)</f>
        <v>2</v>
      </c>
      <c r="R404" s="18" cm="1">
        <f t="array" ref="R404">VLOOKUP($A404,'movie-row'!$A$2:$Z$101,_xlfn.XMATCH(R$32,'movie-row'!$A$1:$Z$1),0)</f>
        <v>0</v>
      </c>
      <c r="S404" s="18" cm="1">
        <f t="array" ref="S404">VLOOKUP($A404,'movie-row'!$A$2:$Z$101,_xlfn.XMATCH(S$32,'movie-row'!$A$1:$Z$1),0)</f>
        <v>0</v>
      </c>
      <c r="T404" s="18" cm="1">
        <f t="array" ref="T404">VLOOKUP($A404,'movie-row'!$A$2:$Z$101,_xlfn.XMATCH(T$32,'movie-row'!$A$1:$Z$1),0)</f>
        <v>2</v>
      </c>
      <c r="U404" s="18" cm="1">
        <f t="array" ref="U404">VLOOKUP($A404,'movie-row'!$A$2:$Z$101,_xlfn.XMATCH(U$32,'movie-row'!$A$1:$Z$1),0)</f>
        <v>4</v>
      </c>
      <c r="V404" s="18" cm="1">
        <f t="array" ref="V404">VLOOKUP($A404,'movie-row'!$A$2:$Z$101,_xlfn.XMATCH(V$32,'movie-row'!$A$1:$Z$1),0)</f>
        <v>4.5</v>
      </c>
      <c r="W404" s="18" cm="1">
        <f t="array" ref="W404">VLOOKUP($A404,'movie-row'!$A$2:$Z$101,_xlfn.XMATCH(W$32,'movie-row'!$A$1:$Z$1),0)</f>
        <v>4</v>
      </c>
      <c r="X404" s="18" cm="1">
        <f t="array" ref="X404">VLOOKUP($A404,'movie-row'!$A$2:$Z$101,_xlfn.XMATCH(X$32,'movie-row'!$A$1:$Z$1),0)</f>
        <v>2</v>
      </c>
      <c r="Y404" s="18" cm="1">
        <f t="array" ref="Y404">VLOOKUP($A404,'movie-row'!$A$2:$Z$101,_xlfn.XMATCH(Y$32,'movie-row'!$A$1:$Z$1),0)</f>
        <v>0</v>
      </c>
      <c r="Z404" s="18" cm="1">
        <f t="array" ref="Z404">VLOOKUP($A404,'movie-row'!$A$2:$Z$101,_xlfn.XMATCH(Z$32,'movie-row'!$A$1:$Z$1),0)</f>
        <v>2</v>
      </c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</row>
    <row r="405" spans="1:52">
      <c r="A405" s="1" t="str">
        <f t="shared" si="71"/>
        <v>954: Mission: Impossible (1996)</v>
      </c>
      <c r="B405" s="18" cm="1">
        <f t="array" ref="B405">VLOOKUP($A405,'movie-row'!$A$2:$Z$101,_xlfn.XMATCH(B$33,'movie-row'!$A$1:$Z$1),0)</f>
        <v>0</v>
      </c>
      <c r="C405" s="18" cm="1">
        <f t="array" ref="C405">VLOOKUP($A405,'movie-row'!$A$2:$Z$101,_xlfn.XMATCH(C$33,'movie-row'!$A$1:$Z$1),0)</f>
        <v>4</v>
      </c>
      <c r="D405" s="18" cm="1">
        <f t="array" ref="D405">VLOOKUP($A405,'movie-row'!$A$2:$Z$101,_xlfn.XMATCH(D$33,'movie-row'!$A$1:$Z$1),0)</f>
        <v>3.5</v>
      </c>
      <c r="E405" s="18" cm="1">
        <f t="array" ref="E405">VLOOKUP($A405,'movie-row'!$A$2:$Z$101,_xlfn.XMATCH(E$33,'movie-row'!$A$1:$Z$1),0)</f>
        <v>4</v>
      </c>
      <c r="F405" s="27" cm="1">
        <f t="array" ref="F405">VLOOKUP($A405,'movie-row'!$A$2:$Z$101,_xlfn.XMATCH(F$33,'movie-row'!$A$1:$Z$1),0)</f>
        <v>4</v>
      </c>
      <c r="G405" s="18" cm="1">
        <f t="array" ref="G405">VLOOKUP($A405,'movie-row'!$A$2:$Z$101,_xlfn.XMATCH(G$33,'movie-row'!$A$1:$Z$1),0)</f>
        <v>3.5</v>
      </c>
      <c r="H405" s="18" cm="1">
        <f t="array" ref="H405">VLOOKUP($A405,'movie-row'!$A$2:$Z$101,_xlfn.XMATCH(H$33,'movie-row'!$A$1:$Z$1),0)</f>
        <v>2</v>
      </c>
      <c r="I405" s="18" cm="1">
        <f t="array" ref="I405">VLOOKUP($A405,'movie-row'!$A$2:$Z$101,_xlfn.XMATCH(I$33,'movie-row'!$A$1:$Z$1),0)</f>
        <v>0</v>
      </c>
      <c r="J405" s="18" cm="1">
        <f t="array" ref="J405">VLOOKUP($A405,'movie-row'!$A$2:$Z$101,_xlfn.XMATCH(J$33,'movie-row'!$A$1:$Z$1),0)</f>
        <v>4</v>
      </c>
      <c r="K405" s="18" cm="1">
        <f t="array" ref="K405">VLOOKUP($A405,'movie-row'!$A$2:$Z$101,_xlfn.XMATCH(K$33,'movie-row'!$A$1:$Z$1),0)</f>
        <v>3.5</v>
      </c>
      <c r="L405" s="18" cm="1">
        <f t="array" ref="L405">VLOOKUP($A405,'movie-row'!$A$2:$Z$101,_xlfn.XMATCH(L$33,'movie-row'!$A$1:$Z$1),0)</f>
        <v>3.5</v>
      </c>
      <c r="M405" s="18" cm="1">
        <f t="array" ref="M405">VLOOKUP($A405,'movie-row'!$A$2:$Z$101,_xlfn.XMATCH(M$33,'movie-row'!$A$1:$Z$1),0)</f>
        <v>4</v>
      </c>
      <c r="N405" s="18" cm="1">
        <f t="array" ref="N405">VLOOKUP($A405,'movie-row'!$A$2:$Z$101,_xlfn.XMATCH(N$33,'movie-row'!$A$1:$Z$1),0)</f>
        <v>2</v>
      </c>
      <c r="O405" s="27" cm="1">
        <f t="array" ref="O405">VLOOKUP($A405,'movie-row'!$A$2:$Z$101,_xlfn.XMATCH(O$33,'movie-row'!$A$1:$Z$1),0)</f>
        <v>3.5</v>
      </c>
      <c r="P405" s="18" cm="1">
        <f t="array" ref="P405">VLOOKUP($A405,'movie-row'!$A$2:$Z$101,_xlfn.XMATCH(P$33,'movie-row'!$A$1:$Z$1),0)</f>
        <v>0</v>
      </c>
      <c r="Q405" s="18" cm="1">
        <f t="array" ref="Q405">VLOOKUP($A405,'movie-row'!$A$2:$Z$101,_xlfn.XMATCH(Q$33,'movie-row'!$A$1:$Z$1),0)</f>
        <v>4</v>
      </c>
      <c r="R405" s="18" cm="1">
        <f t="array" ref="R405">VLOOKUP($A405,'movie-row'!$A$2:$Z$101,_xlfn.XMATCH(R$33,'movie-row'!$A$1:$Z$1),0)</f>
        <v>4</v>
      </c>
      <c r="S405" s="18" cm="1">
        <f t="array" ref="S405">VLOOKUP($A405,'movie-row'!$A$2:$Z$101,_xlfn.XMATCH(S$33,'movie-row'!$A$1:$Z$1),0)</f>
        <v>4.5</v>
      </c>
      <c r="T405" s="18" cm="1">
        <f t="array" ref="T405">VLOOKUP($A405,'movie-row'!$A$2:$Z$101,_xlfn.XMATCH(T$33,'movie-row'!$A$1:$Z$1),0)</f>
        <v>2.5</v>
      </c>
      <c r="U405" s="18" cm="1">
        <f t="array" ref="U405">VLOOKUP($A405,'movie-row'!$A$2:$Z$101,_xlfn.XMATCH(U$33,'movie-row'!$A$1:$Z$1),0)</f>
        <v>4</v>
      </c>
      <c r="V405" s="18" cm="1">
        <f t="array" ref="V405">VLOOKUP($A405,'movie-row'!$A$2:$Z$101,_xlfn.XMATCH(V$33,'movie-row'!$A$1:$Z$1),0)</f>
        <v>2</v>
      </c>
      <c r="W405" s="18" cm="1">
        <f t="array" ref="W405">VLOOKUP($A405,'movie-row'!$A$2:$Z$101,_xlfn.XMATCH(W$33,'movie-row'!$A$1:$Z$1),0)</f>
        <v>4</v>
      </c>
      <c r="X405" s="18" cm="1">
        <f t="array" ref="X405">VLOOKUP($A405,'movie-row'!$A$2:$Z$101,_xlfn.XMATCH(X$33,'movie-row'!$A$1:$Z$1),0)</f>
        <v>4</v>
      </c>
      <c r="Y405" s="18" cm="1">
        <f t="array" ref="Y405">VLOOKUP($A405,'movie-row'!$A$2:$Z$101,_xlfn.XMATCH(Y$33,'movie-row'!$A$1:$Z$1),0)</f>
        <v>2.5</v>
      </c>
      <c r="Z405" s="18" cm="1">
        <f t="array" ref="Z405">VLOOKUP($A405,'movie-row'!$A$2:$Z$101,_xlfn.XMATCH(Z$33,'movie-row'!$A$1:$Z$1),0)</f>
        <v>0</v>
      </c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</row>
    <row r="406" spans="1:52">
      <c r="A406" s="21" t="s">
        <v>72</v>
      </c>
      <c r="B406" s="18" cm="1">
        <f t="array" ref="B406">VLOOKUP($A406,'movie-row'!$A$2:$Z$101,_xlfn.XMATCH(B$29,'movie-row'!$A$1:$Z$1),0)</f>
        <v>3.5</v>
      </c>
      <c r="C406" s="18" cm="1">
        <f t="array" ref="C406">VLOOKUP($A406,'movie-row'!$A$2:$Z$101,_xlfn.XMATCH(C$29,'movie-row'!$A$1:$Z$1),0)</f>
        <v>0</v>
      </c>
      <c r="D406" s="18" cm="1">
        <f t="array" ref="D406">VLOOKUP($A406,'movie-row'!$A$2:$Z$101,_xlfn.XMATCH(D$29,'movie-row'!$A$1:$Z$1),0)</f>
        <v>2.5</v>
      </c>
      <c r="E406" s="18" cm="1">
        <f t="array" ref="E406">VLOOKUP($A406,'movie-row'!$A$2:$Z$101,_xlfn.XMATCH(E$29,'movie-row'!$A$1:$Z$1),0)</f>
        <v>4</v>
      </c>
      <c r="F406" s="27" cm="1">
        <f t="array" ref="F406">VLOOKUP($A406,'movie-row'!$A$2:$Z$101,_xlfn.XMATCH(F$29,'movie-row'!$A$1:$Z$1),0)</f>
        <v>3</v>
      </c>
      <c r="G406" s="18" cm="1">
        <f t="array" ref="G406">VLOOKUP($A406,'movie-row'!$A$2:$Z$101,_xlfn.XMATCH(G$29,'movie-row'!$A$1:$Z$1),0)</f>
        <v>0</v>
      </c>
      <c r="H406" s="18" cm="1">
        <f t="array" ref="H406">VLOOKUP($A406,'movie-row'!$A$2:$Z$101,_xlfn.XMATCH(H$29,'movie-row'!$A$1:$Z$1),0)</f>
        <v>0</v>
      </c>
      <c r="I406" s="18" cm="1">
        <f t="array" ref="I406">VLOOKUP($A406,'movie-row'!$A$2:$Z$101,_xlfn.XMATCH(I$29,'movie-row'!$A$1:$Z$1),0)</f>
        <v>4</v>
      </c>
      <c r="J406" s="18" cm="1">
        <f t="array" ref="J406">VLOOKUP($A406,'movie-row'!$A$2:$Z$101,_xlfn.XMATCH(J$29,'movie-row'!$A$1:$Z$1),0)</f>
        <v>3</v>
      </c>
      <c r="K406" s="18" cm="1">
        <f t="array" ref="K406">VLOOKUP($A406,'movie-row'!$A$2:$Z$101,_xlfn.XMATCH(K$29,'movie-row'!$A$1:$Z$1),0)</f>
        <v>0</v>
      </c>
      <c r="L406" s="18" cm="1">
        <f t="array" ref="L406">VLOOKUP($A406,'movie-row'!$A$2:$Z$101,_xlfn.XMATCH(L$29,'movie-row'!$A$1:$Z$1),0)</f>
        <v>4.5</v>
      </c>
      <c r="M406" s="18" cm="1">
        <f t="array" ref="M406">VLOOKUP($A406,'movie-row'!$A$2:$Z$101,_xlfn.XMATCH(M$29,'movie-row'!$A$1:$Z$1),0)</f>
        <v>0</v>
      </c>
      <c r="N406" s="18" cm="1">
        <f t="array" ref="N406">VLOOKUP($A406,'movie-row'!$A$2:$Z$101,_xlfn.XMATCH(N$29,'movie-row'!$A$1:$Z$1),0)</f>
        <v>0</v>
      </c>
      <c r="O406" s="27" cm="1">
        <f t="array" ref="O406">VLOOKUP($A406,'movie-row'!$A$2:$Z$101,_xlfn.XMATCH(O$29,'movie-row'!$A$1:$Z$1),0)</f>
        <v>4</v>
      </c>
      <c r="P406" s="18" cm="1">
        <f t="array" ref="P406">VLOOKUP($A406,'movie-row'!$A$2:$Z$101,_xlfn.XMATCH(P$29,'movie-row'!$A$1:$Z$1),0)</f>
        <v>3.5</v>
      </c>
      <c r="Q406" s="18" cm="1">
        <f t="array" ref="Q406">VLOOKUP($A406,'movie-row'!$A$2:$Z$101,_xlfn.XMATCH(Q$29,'movie-row'!$A$1:$Z$1),0)</f>
        <v>0</v>
      </c>
      <c r="R406" s="18" cm="1">
        <f t="array" ref="R406">VLOOKUP($A406,'movie-row'!$A$2:$Z$101,_xlfn.XMATCH(R$29,'movie-row'!$A$1:$Z$1),0)</f>
        <v>4</v>
      </c>
      <c r="S406" s="18" cm="1">
        <f t="array" ref="S406">VLOOKUP($A406,'movie-row'!$A$2:$Z$101,_xlfn.XMATCH(S$29,'movie-row'!$A$1:$Z$1),0)</f>
        <v>0</v>
      </c>
      <c r="T406" s="18" cm="1">
        <f t="array" ref="T406">VLOOKUP($A406,'movie-row'!$A$2:$Z$101,_xlfn.XMATCH(T$29,'movie-row'!$A$1:$Z$1),0)</f>
        <v>4</v>
      </c>
      <c r="U406" s="18" cm="1">
        <f t="array" ref="U406">VLOOKUP($A406,'movie-row'!$A$2:$Z$101,_xlfn.XMATCH(U$29,'movie-row'!$A$1:$Z$1),0)</f>
        <v>2.5</v>
      </c>
      <c r="V406" s="18" cm="1">
        <f t="array" ref="V406">VLOOKUP($A406,'movie-row'!$A$2:$Z$101,_xlfn.XMATCH(V$29,'movie-row'!$A$1:$Z$1),0)</f>
        <v>0</v>
      </c>
      <c r="W406" s="18" cm="1">
        <f t="array" ref="W406">VLOOKUP($A406,'movie-row'!$A$2:$Z$101,_xlfn.XMATCH(W$29,'movie-row'!$A$1:$Z$1),0)</f>
        <v>3</v>
      </c>
      <c r="X406" s="18" cm="1">
        <f t="array" ref="X406">VLOOKUP($A406,'movie-row'!$A$2:$Z$101,_xlfn.XMATCH(X$29,'movie-row'!$A$1:$Z$1),0)</f>
        <v>0</v>
      </c>
      <c r="Y406" s="18" cm="1">
        <f t="array" ref="Y406">VLOOKUP($A406,'movie-row'!$A$2:$Z$101,_xlfn.XMATCH(Y$29,'movie-row'!$A$1:$Z$1),0)</f>
        <v>4</v>
      </c>
      <c r="Z406" s="18" cm="1">
        <f t="array" ref="Z406">VLOOKUP($A406,'movie-row'!$A$2:$Z$101,_xlfn.XMATCH(Z$29,'movie-row'!$A$1:$Z$1),0)</f>
        <v>4</v>
      </c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</row>
    <row r="407" spans="1:52">
      <c r="A407" s="1" t="str">
        <f t="shared" ref="A407:A410" si="72">A406</f>
        <v>955: Mission: Impossible II (2000)</v>
      </c>
      <c r="B407" s="18" cm="1">
        <f t="array" ref="B407">VLOOKUP($A407,'movie-row'!$A$2:$Z$101,_xlfn.XMATCH(B$30,'movie-row'!$A$1:$Z$1),0)</f>
        <v>0</v>
      </c>
      <c r="C407" s="18" cm="1">
        <f t="array" ref="C407">VLOOKUP($A407,'movie-row'!$A$2:$Z$101,_xlfn.XMATCH(C$30,'movie-row'!$A$1:$Z$1),0)</f>
        <v>3</v>
      </c>
      <c r="D407" s="18" cm="1">
        <f t="array" ref="D407">VLOOKUP($A407,'movie-row'!$A$2:$Z$101,_xlfn.XMATCH(D$30,'movie-row'!$A$1:$Z$1),0)</f>
        <v>0</v>
      </c>
      <c r="E407" s="18" cm="1">
        <f t="array" ref="E407">VLOOKUP($A407,'movie-row'!$A$2:$Z$101,_xlfn.XMATCH(E$30,'movie-row'!$A$1:$Z$1),0)</f>
        <v>4</v>
      </c>
      <c r="F407" s="27" cm="1">
        <f t="array" ref="F407">VLOOKUP($A407,'movie-row'!$A$2:$Z$101,_xlfn.XMATCH(F$30,'movie-row'!$A$1:$Z$1),0)</f>
        <v>2.5</v>
      </c>
      <c r="G407" s="18" cm="1">
        <f t="array" ref="G407">VLOOKUP($A407,'movie-row'!$A$2:$Z$101,_xlfn.XMATCH(G$30,'movie-row'!$A$1:$Z$1),0)</f>
        <v>4</v>
      </c>
      <c r="H407" s="18" cm="1">
        <f t="array" ref="H407">VLOOKUP($A407,'movie-row'!$A$2:$Z$101,_xlfn.XMATCH(H$30,'movie-row'!$A$1:$Z$1),0)</f>
        <v>0</v>
      </c>
      <c r="I407" s="18" cm="1">
        <f t="array" ref="I407">VLOOKUP($A407,'movie-row'!$A$2:$Z$101,_xlfn.XMATCH(I$30,'movie-row'!$A$1:$Z$1),0)</f>
        <v>4.5</v>
      </c>
      <c r="J407" s="18" cm="1">
        <f t="array" ref="J407">VLOOKUP($A407,'movie-row'!$A$2:$Z$101,_xlfn.XMATCH(J$30,'movie-row'!$A$1:$Z$1),0)</f>
        <v>0</v>
      </c>
      <c r="K407" s="18" cm="1">
        <f t="array" ref="K407">VLOOKUP($A407,'movie-row'!$A$2:$Z$101,_xlfn.XMATCH(K$30,'movie-row'!$A$1:$Z$1),0)</f>
        <v>3.5</v>
      </c>
      <c r="L407" s="18" cm="1">
        <f t="array" ref="L407">VLOOKUP($A407,'movie-row'!$A$2:$Z$101,_xlfn.XMATCH(L$30,'movie-row'!$A$1:$Z$1),0)</f>
        <v>0</v>
      </c>
      <c r="M407" s="18" cm="1">
        <f t="array" ref="M407">VLOOKUP($A407,'movie-row'!$A$2:$Z$101,_xlfn.XMATCH(M$30,'movie-row'!$A$1:$Z$1),0)</f>
        <v>2.5</v>
      </c>
      <c r="N407" s="18" cm="1">
        <f t="array" ref="N407">VLOOKUP($A407,'movie-row'!$A$2:$Z$101,_xlfn.XMATCH(N$30,'movie-row'!$A$1:$Z$1),0)</f>
        <v>0</v>
      </c>
      <c r="O407" s="27" cm="1">
        <f t="array" ref="O407">VLOOKUP($A407,'movie-row'!$A$2:$Z$101,_xlfn.XMATCH(O$30,'movie-row'!$A$1:$Z$1),0)</f>
        <v>3.5</v>
      </c>
      <c r="P407" s="18" cm="1">
        <f t="array" ref="P407">VLOOKUP($A407,'movie-row'!$A$2:$Z$101,_xlfn.XMATCH(P$30,'movie-row'!$A$1:$Z$1),0)</f>
        <v>4</v>
      </c>
      <c r="Q407" s="18" cm="1">
        <f t="array" ref="Q407">VLOOKUP($A407,'movie-row'!$A$2:$Z$101,_xlfn.XMATCH(Q$30,'movie-row'!$A$1:$Z$1),0)</f>
        <v>3.5</v>
      </c>
      <c r="R407" s="18" cm="1">
        <f t="array" ref="R407">VLOOKUP($A407,'movie-row'!$A$2:$Z$101,_xlfn.XMATCH(R$30,'movie-row'!$A$1:$Z$1),0)</f>
        <v>4</v>
      </c>
      <c r="S407" s="18" cm="1">
        <f t="array" ref="S407">VLOOKUP($A407,'movie-row'!$A$2:$Z$101,_xlfn.XMATCH(S$30,'movie-row'!$A$1:$Z$1),0)</f>
        <v>4</v>
      </c>
      <c r="T407" s="18" cm="1">
        <f t="array" ref="T407">VLOOKUP($A407,'movie-row'!$A$2:$Z$101,_xlfn.XMATCH(T$30,'movie-row'!$A$1:$Z$1),0)</f>
        <v>0</v>
      </c>
      <c r="U407" s="18" cm="1">
        <f t="array" ref="U407">VLOOKUP($A407,'movie-row'!$A$2:$Z$101,_xlfn.XMATCH(U$30,'movie-row'!$A$1:$Z$1),0)</f>
        <v>0</v>
      </c>
      <c r="V407" s="18" cm="1">
        <f t="array" ref="V407">VLOOKUP($A407,'movie-row'!$A$2:$Z$101,_xlfn.XMATCH(V$30,'movie-row'!$A$1:$Z$1),0)</f>
        <v>0</v>
      </c>
      <c r="W407" s="18" cm="1">
        <f t="array" ref="W407">VLOOKUP($A407,'movie-row'!$A$2:$Z$101,_xlfn.XMATCH(W$30,'movie-row'!$A$1:$Z$1),0)</f>
        <v>0</v>
      </c>
      <c r="X407" s="18" cm="1">
        <f t="array" ref="X407">VLOOKUP($A407,'movie-row'!$A$2:$Z$101,_xlfn.XMATCH(X$30,'movie-row'!$A$1:$Z$1),0)</f>
        <v>2.5</v>
      </c>
      <c r="Y407" s="18" cm="1">
        <f t="array" ref="Y407">VLOOKUP($A407,'movie-row'!$A$2:$Z$101,_xlfn.XMATCH(Y$30,'movie-row'!$A$1:$Z$1),0)</f>
        <v>4</v>
      </c>
      <c r="Z407" s="18" cm="1">
        <f t="array" ref="Z407">VLOOKUP($A407,'movie-row'!$A$2:$Z$101,_xlfn.XMATCH(Z$30,'movie-row'!$A$1:$Z$1),0)</f>
        <v>3.5</v>
      </c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</row>
    <row r="408" spans="1:52">
      <c r="A408" s="1" t="str">
        <f t="shared" si="72"/>
        <v>955: Mission: Impossible II (2000)</v>
      </c>
      <c r="B408" s="18" cm="1">
        <f t="array" ref="B408">VLOOKUP($A408,'movie-row'!$A$2:$Z$101,_xlfn.XMATCH(B$31,'movie-row'!$A$1:$Z$1),0)</f>
        <v>0</v>
      </c>
      <c r="C408" s="18" cm="1">
        <f t="array" ref="C408">VLOOKUP($A408,'movie-row'!$A$2:$Z$101,_xlfn.XMATCH(C$31,'movie-row'!$A$1:$Z$1),0)</f>
        <v>3</v>
      </c>
      <c r="D408" s="18" cm="1">
        <f t="array" ref="D408">VLOOKUP($A408,'movie-row'!$A$2:$Z$101,_xlfn.XMATCH(D$31,'movie-row'!$A$1:$Z$1),0)</f>
        <v>0</v>
      </c>
      <c r="E408" s="18" cm="1">
        <f t="array" ref="E408">VLOOKUP($A408,'movie-row'!$A$2:$Z$101,_xlfn.XMATCH(E$31,'movie-row'!$A$1:$Z$1),0)</f>
        <v>4</v>
      </c>
      <c r="F408" s="27" cm="1">
        <f t="array" ref="F408">VLOOKUP($A408,'movie-row'!$A$2:$Z$101,_xlfn.XMATCH(F$31,'movie-row'!$A$1:$Z$1),0)</f>
        <v>2</v>
      </c>
      <c r="G408" s="18" cm="1">
        <f t="array" ref="G408">VLOOKUP($A408,'movie-row'!$A$2:$Z$101,_xlfn.XMATCH(G$31,'movie-row'!$A$1:$Z$1),0)</f>
        <v>4</v>
      </c>
      <c r="H408" s="18" cm="1">
        <f t="array" ref="H408">VLOOKUP($A408,'movie-row'!$A$2:$Z$101,_xlfn.XMATCH(H$31,'movie-row'!$A$1:$Z$1),0)</f>
        <v>3.5</v>
      </c>
      <c r="I408" s="18" cm="1">
        <f t="array" ref="I408">VLOOKUP($A408,'movie-row'!$A$2:$Z$101,_xlfn.XMATCH(I$31,'movie-row'!$A$1:$Z$1),0)</f>
        <v>0</v>
      </c>
      <c r="J408" s="18" cm="1">
        <f t="array" ref="J408">VLOOKUP($A408,'movie-row'!$A$2:$Z$101,_xlfn.XMATCH(J$31,'movie-row'!$A$1:$Z$1),0)</f>
        <v>0</v>
      </c>
      <c r="K408" s="18" cm="1">
        <f t="array" ref="K408">VLOOKUP($A408,'movie-row'!$A$2:$Z$101,_xlfn.XMATCH(K$31,'movie-row'!$A$1:$Z$1),0)</f>
        <v>0</v>
      </c>
      <c r="L408" s="18" cm="1">
        <f t="array" ref="L408">VLOOKUP($A408,'movie-row'!$A$2:$Z$101,_xlfn.XMATCH(L$31,'movie-row'!$A$1:$Z$1),0)</f>
        <v>0</v>
      </c>
      <c r="M408" s="18" cm="1">
        <f t="array" ref="M408">VLOOKUP($A408,'movie-row'!$A$2:$Z$101,_xlfn.XMATCH(M$31,'movie-row'!$A$1:$Z$1),0)</f>
        <v>4</v>
      </c>
      <c r="N408" s="18" cm="1">
        <f t="array" ref="N408">VLOOKUP($A408,'movie-row'!$A$2:$Z$101,_xlfn.XMATCH(N$31,'movie-row'!$A$1:$Z$1),0)</f>
        <v>0</v>
      </c>
      <c r="O408" s="27" cm="1">
        <f t="array" ref="O408">VLOOKUP($A408,'movie-row'!$A$2:$Z$101,_xlfn.XMATCH(O$31,'movie-row'!$A$1:$Z$1),0)</f>
        <v>0</v>
      </c>
      <c r="P408" s="18" cm="1">
        <f t="array" ref="P408">VLOOKUP($A408,'movie-row'!$A$2:$Z$101,_xlfn.XMATCH(P$31,'movie-row'!$A$1:$Z$1),0)</f>
        <v>0</v>
      </c>
      <c r="Q408" s="18" cm="1">
        <f t="array" ref="Q408">VLOOKUP($A408,'movie-row'!$A$2:$Z$101,_xlfn.XMATCH(Q$31,'movie-row'!$A$1:$Z$1),0)</f>
        <v>3</v>
      </c>
      <c r="R408" s="18" cm="1">
        <f t="array" ref="R408">VLOOKUP($A408,'movie-row'!$A$2:$Z$101,_xlfn.XMATCH(R$31,'movie-row'!$A$1:$Z$1),0)</f>
        <v>4</v>
      </c>
      <c r="S408" s="18" cm="1">
        <f t="array" ref="S408">VLOOKUP($A408,'movie-row'!$A$2:$Z$101,_xlfn.XMATCH(S$31,'movie-row'!$A$1:$Z$1),0)</f>
        <v>3.5</v>
      </c>
      <c r="T408" s="18" cm="1">
        <f t="array" ref="T408">VLOOKUP($A408,'movie-row'!$A$2:$Z$101,_xlfn.XMATCH(T$31,'movie-row'!$A$1:$Z$1),0)</f>
        <v>4</v>
      </c>
      <c r="U408" s="18" cm="1">
        <f t="array" ref="U408">VLOOKUP($A408,'movie-row'!$A$2:$Z$101,_xlfn.XMATCH(U$31,'movie-row'!$A$1:$Z$1),0)</f>
        <v>3.5</v>
      </c>
      <c r="V408" s="18" cm="1">
        <f t="array" ref="V408">VLOOKUP($A408,'movie-row'!$A$2:$Z$101,_xlfn.XMATCH(V$31,'movie-row'!$A$1:$Z$1),0)</f>
        <v>0</v>
      </c>
      <c r="W408" s="18" cm="1">
        <f t="array" ref="W408">VLOOKUP($A408,'movie-row'!$A$2:$Z$101,_xlfn.XMATCH(W$31,'movie-row'!$A$1:$Z$1),0)</f>
        <v>5</v>
      </c>
      <c r="X408" s="18" cm="1">
        <f t="array" ref="X408">VLOOKUP($A408,'movie-row'!$A$2:$Z$101,_xlfn.XMATCH(X$31,'movie-row'!$A$1:$Z$1),0)</f>
        <v>0</v>
      </c>
      <c r="Y408" s="18" cm="1">
        <f t="array" ref="Y408">VLOOKUP($A408,'movie-row'!$A$2:$Z$101,_xlfn.XMATCH(Y$31,'movie-row'!$A$1:$Z$1),0)</f>
        <v>2</v>
      </c>
      <c r="Z408" s="18" cm="1">
        <f t="array" ref="Z408">VLOOKUP($A408,'movie-row'!$A$2:$Z$101,_xlfn.XMATCH(Z$31,'movie-row'!$A$1:$Z$1),0)</f>
        <v>0</v>
      </c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</row>
    <row r="409" spans="1:52">
      <c r="A409" s="1" t="str">
        <f t="shared" si="72"/>
        <v>955: Mission: Impossible II (2000)</v>
      </c>
      <c r="B409" s="18" cm="1">
        <f t="array" ref="B409">VLOOKUP($A409,'movie-row'!$A$2:$Z$101,_xlfn.XMATCH(B$32,'movie-row'!$A$1:$Z$1),0)</f>
        <v>0</v>
      </c>
      <c r="C409" s="18" cm="1">
        <f t="array" ref="C409">VLOOKUP($A409,'movie-row'!$A$2:$Z$101,_xlfn.XMATCH(C$32,'movie-row'!$A$1:$Z$1),0)</f>
        <v>4</v>
      </c>
      <c r="D409" s="18" cm="1">
        <f t="array" ref="D409">VLOOKUP($A409,'movie-row'!$A$2:$Z$101,_xlfn.XMATCH(D$32,'movie-row'!$A$1:$Z$1),0)</f>
        <v>3</v>
      </c>
      <c r="E409" s="18" cm="1">
        <f t="array" ref="E409">VLOOKUP($A409,'movie-row'!$A$2:$Z$101,_xlfn.XMATCH(E$32,'movie-row'!$A$1:$Z$1),0)</f>
        <v>4.5</v>
      </c>
      <c r="F409" s="27" cm="1">
        <f t="array" ref="F409">VLOOKUP($A409,'movie-row'!$A$2:$Z$101,_xlfn.XMATCH(F$32,'movie-row'!$A$1:$Z$1),0)</f>
        <v>4</v>
      </c>
      <c r="G409" s="18" cm="1">
        <f t="array" ref="G409">VLOOKUP($A409,'movie-row'!$A$2:$Z$101,_xlfn.XMATCH(G$32,'movie-row'!$A$1:$Z$1),0)</f>
        <v>0</v>
      </c>
      <c r="H409" s="18" cm="1">
        <f t="array" ref="H409">VLOOKUP($A409,'movie-row'!$A$2:$Z$101,_xlfn.XMATCH(H$32,'movie-row'!$A$1:$Z$1),0)</f>
        <v>4</v>
      </c>
      <c r="I409" s="18" cm="1">
        <f t="array" ref="I409">VLOOKUP($A409,'movie-row'!$A$2:$Z$101,_xlfn.XMATCH(I$32,'movie-row'!$A$1:$Z$1),0)</f>
        <v>3.5</v>
      </c>
      <c r="J409" s="18" cm="1">
        <f t="array" ref="J409">VLOOKUP($A409,'movie-row'!$A$2:$Z$101,_xlfn.XMATCH(J$32,'movie-row'!$A$1:$Z$1),0)</f>
        <v>4</v>
      </c>
      <c r="K409" s="18" cm="1">
        <f t="array" ref="K409">VLOOKUP($A409,'movie-row'!$A$2:$Z$101,_xlfn.XMATCH(K$32,'movie-row'!$A$1:$Z$1),0)</f>
        <v>0</v>
      </c>
      <c r="L409" s="18" cm="1">
        <f t="array" ref="L409">VLOOKUP($A409,'movie-row'!$A$2:$Z$101,_xlfn.XMATCH(L$32,'movie-row'!$A$1:$Z$1),0)</f>
        <v>4</v>
      </c>
      <c r="M409" s="18" cm="1">
        <f t="array" ref="M409">VLOOKUP($A409,'movie-row'!$A$2:$Z$101,_xlfn.XMATCH(M$32,'movie-row'!$A$1:$Z$1),0)</f>
        <v>5</v>
      </c>
      <c r="N409" s="18" cm="1">
        <f t="array" ref="N409">VLOOKUP($A409,'movie-row'!$A$2:$Z$101,_xlfn.XMATCH(N$32,'movie-row'!$A$1:$Z$1),0)</f>
        <v>4</v>
      </c>
      <c r="O409" s="27" cm="1">
        <f t="array" ref="O409">VLOOKUP($A409,'movie-row'!$A$2:$Z$101,_xlfn.XMATCH(O$32,'movie-row'!$A$1:$Z$1),0)</f>
        <v>3.5</v>
      </c>
      <c r="P409" s="18" cm="1">
        <f t="array" ref="P409">VLOOKUP($A409,'movie-row'!$A$2:$Z$101,_xlfn.XMATCH(P$32,'movie-row'!$A$1:$Z$1),0)</f>
        <v>2</v>
      </c>
      <c r="Q409" s="18" cm="1">
        <f t="array" ref="Q409">VLOOKUP($A409,'movie-row'!$A$2:$Z$101,_xlfn.XMATCH(Q$32,'movie-row'!$A$1:$Z$1),0)</f>
        <v>2.5</v>
      </c>
      <c r="R409" s="18" cm="1">
        <f t="array" ref="R409">VLOOKUP($A409,'movie-row'!$A$2:$Z$101,_xlfn.XMATCH(R$32,'movie-row'!$A$1:$Z$1),0)</f>
        <v>0</v>
      </c>
      <c r="S409" s="18" cm="1">
        <f t="array" ref="S409">VLOOKUP($A409,'movie-row'!$A$2:$Z$101,_xlfn.XMATCH(S$32,'movie-row'!$A$1:$Z$1),0)</f>
        <v>0</v>
      </c>
      <c r="T409" s="18" cm="1">
        <f t="array" ref="T409">VLOOKUP($A409,'movie-row'!$A$2:$Z$101,_xlfn.XMATCH(T$32,'movie-row'!$A$1:$Z$1),0)</f>
        <v>2.5</v>
      </c>
      <c r="U409" s="18" cm="1">
        <f t="array" ref="U409">VLOOKUP($A409,'movie-row'!$A$2:$Z$101,_xlfn.XMATCH(U$32,'movie-row'!$A$1:$Z$1),0)</f>
        <v>3.5</v>
      </c>
      <c r="V409" s="18" cm="1">
        <f t="array" ref="V409">VLOOKUP($A409,'movie-row'!$A$2:$Z$101,_xlfn.XMATCH(V$32,'movie-row'!$A$1:$Z$1),0)</f>
        <v>4</v>
      </c>
      <c r="W409" s="18" cm="1">
        <f t="array" ref="W409">VLOOKUP($A409,'movie-row'!$A$2:$Z$101,_xlfn.XMATCH(W$32,'movie-row'!$A$1:$Z$1),0)</f>
        <v>4</v>
      </c>
      <c r="X409" s="18" cm="1">
        <f t="array" ref="X409">VLOOKUP($A409,'movie-row'!$A$2:$Z$101,_xlfn.XMATCH(X$32,'movie-row'!$A$1:$Z$1),0)</f>
        <v>0</v>
      </c>
      <c r="Y409" s="18" cm="1">
        <f t="array" ref="Y409">VLOOKUP($A409,'movie-row'!$A$2:$Z$101,_xlfn.XMATCH(Y$32,'movie-row'!$A$1:$Z$1),0)</f>
        <v>0</v>
      </c>
      <c r="Z409" s="18" cm="1">
        <f t="array" ref="Z409">VLOOKUP($A409,'movie-row'!$A$2:$Z$101,_xlfn.XMATCH(Z$32,'movie-row'!$A$1:$Z$1),0)</f>
        <v>0</v>
      </c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</row>
    <row r="410" spans="1:52">
      <c r="A410" s="1" t="str">
        <f t="shared" si="72"/>
        <v>955: Mission: Impossible II (2000)</v>
      </c>
      <c r="B410" s="18" cm="1">
        <f t="array" ref="B410">VLOOKUP($A410,'movie-row'!$A$2:$Z$101,_xlfn.XMATCH(B$33,'movie-row'!$A$1:$Z$1),0)</f>
        <v>0</v>
      </c>
      <c r="C410" s="18" cm="1">
        <f t="array" ref="C410">VLOOKUP($A410,'movie-row'!$A$2:$Z$101,_xlfn.XMATCH(C$33,'movie-row'!$A$1:$Z$1),0)</f>
        <v>4</v>
      </c>
      <c r="D410" s="18" cm="1">
        <f t="array" ref="D410">VLOOKUP($A410,'movie-row'!$A$2:$Z$101,_xlfn.XMATCH(D$33,'movie-row'!$A$1:$Z$1),0)</f>
        <v>3</v>
      </c>
      <c r="E410" s="18" cm="1">
        <f t="array" ref="E410">VLOOKUP($A410,'movie-row'!$A$2:$Z$101,_xlfn.XMATCH(E$33,'movie-row'!$A$1:$Z$1),0)</f>
        <v>3.5</v>
      </c>
      <c r="F410" s="27" cm="1">
        <f t="array" ref="F410">VLOOKUP($A410,'movie-row'!$A$2:$Z$101,_xlfn.XMATCH(F$33,'movie-row'!$A$1:$Z$1),0)</f>
        <v>3.5</v>
      </c>
      <c r="G410" s="18" cm="1">
        <f t="array" ref="G410">VLOOKUP($A410,'movie-row'!$A$2:$Z$101,_xlfn.XMATCH(G$33,'movie-row'!$A$1:$Z$1),0)</f>
        <v>3</v>
      </c>
      <c r="H410" s="18" cm="1">
        <f t="array" ref="H410">VLOOKUP($A410,'movie-row'!$A$2:$Z$101,_xlfn.XMATCH(H$33,'movie-row'!$A$1:$Z$1),0)</f>
        <v>2.5</v>
      </c>
      <c r="I410" s="18" cm="1">
        <f t="array" ref="I410">VLOOKUP($A410,'movie-row'!$A$2:$Z$101,_xlfn.XMATCH(I$33,'movie-row'!$A$1:$Z$1),0)</f>
        <v>0</v>
      </c>
      <c r="J410" s="18" cm="1">
        <f t="array" ref="J410">VLOOKUP($A410,'movie-row'!$A$2:$Z$101,_xlfn.XMATCH(J$33,'movie-row'!$A$1:$Z$1),0)</f>
        <v>3.5</v>
      </c>
      <c r="K410" s="18" cm="1">
        <f t="array" ref="K410">VLOOKUP($A410,'movie-row'!$A$2:$Z$101,_xlfn.XMATCH(K$33,'movie-row'!$A$1:$Z$1),0)</f>
        <v>3</v>
      </c>
      <c r="L410" s="18" cm="1">
        <f t="array" ref="L410">VLOOKUP($A410,'movie-row'!$A$2:$Z$101,_xlfn.XMATCH(L$33,'movie-row'!$A$1:$Z$1),0)</f>
        <v>3</v>
      </c>
      <c r="M410" s="18" cm="1">
        <f t="array" ref="M410">VLOOKUP($A410,'movie-row'!$A$2:$Z$101,_xlfn.XMATCH(M$33,'movie-row'!$A$1:$Z$1),0)</f>
        <v>4</v>
      </c>
      <c r="N410" s="18" cm="1">
        <f t="array" ref="N410">VLOOKUP($A410,'movie-row'!$A$2:$Z$101,_xlfn.XMATCH(N$33,'movie-row'!$A$1:$Z$1),0)</f>
        <v>2.5</v>
      </c>
      <c r="O410" s="27" cm="1">
        <f t="array" ref="O410">VLOOKUP($A410,'movie-row'!$A$2:$Z$101,_xlfn.XMATCH(O$33,'movie-row'!$A$1:$Z$1),0)</f>
        <v>3</v>
      </c>
      <c r="P410" s="18" cm="1">
        <f t="array" ref="P410">VLOOKUP($A410,'movie-row'!$A$2:$Z$101,_xlfn.XMATCH(P$33,'movie-row'!$A$1:$Z$1),0)</f>
        <v>0</v>
      </c>
      <c r="Q410" s="18" cm="1">
        <f t="array" ref="Q410">VLOOKUP($A410,'movie-row'!$A$2:$Z$101,_xlfn.XMATCH(Q$33,'movie-row'!$A$1:$Z$1),0)</f>
        <v>4</v>
      </c>
      <c r="R410" s="18" cm="1">
        <f t="array" ref="R410">VLOOKUP($A410,'movie-row'!$A$2:$Z$101,_xlfn.XMATCH(R$33,'movie-row'!$A$1:$Z$1),0)</f>
        <v>3.5</v>
      </c>
      <c r="S410" s="18" cm="1">
        <f t="array" ref="S410">VLOOKUP($A410,'movie-row'!$A$2:$Z$101,_xlfn.XMATCH(S$33,'movie-row'!$A$1:$Z$1),0)</f>
        <v>4</v>
      </c>
      <c r="T410" s="18" cm="1">
        <f t="array" ref="T410">VLOOKUP($A410,'movie-row'!$A$2:$Z$101,_xlfn.XMATCH(T$33,'movie-row'!$A$1:$Z$1),0)</f>
        <v>2</v>
      </c>
      <c r="U410" s="18" cm="1">
        <f t="array" ref="U410">VLOOKUP($A410,'movie-row'!$A$2:$Z$101,_xlfn.XMATCH(U$33,'movie-row'!$A$1:$Z$1),0)</f>
        <v>4</v>
      </c>
      <c r="V410" s="18" cm="1">
        <f t="array" ref="V410">VLOOKUP($A410,'movie-row'!$A$2:$Z$101,_xlfn.XMATCH(V$33,'movie-row'!$A$1:$Z$1),0)</f>
        <v>2.5</v>
      </c>
      <c r="W410" s="18" cm="1">
        <f t="array" ref="W410">VLOOKUP($A410,'movie-row'!$A$2:$Z$101,_xlfn.XMATCH(W$33,'movie-row'!$A$1:$Z$1),0)</f>
        <v>3.5</v>
      </c>
      <c r="X410" s="18" cm="1">
        <f t="array" ref="X410">VLOOKUP($A410,'movie-row'!$A$2:$Z$101,_xlfn.XMATCH(X$33,'movie-row'!$A$1:$Z$1),0)</f>
        <v>3</v>
      </c>
      <c r="Y410" s="18" cm="1">
        <f t="array" ref="Y410">VLOOKUP($A410,'movie-row'!$A$2:$Z$101,_xlfn.XMATCH(Y$33,'movie-row'!$A$1:$Z$1),0)</f>
        <v>3</v>
      </c>
      <c r="Z410" s="18" cm="1">
        <f t="array" ref="Z410">VLOOKUP($A410,'movie-row'!$A$2:$Z$101,_xlfn.XMATCH(Z$33,'movie-row'!$A$1:$Z$1),0)</f>
        <v>0</v>
      </c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</row>
    <row r="411" spans="1:52">
      <c r="A411" s="21" t="s">
        <v>73</v>
      </c>
      <c r="B411" s="18" cm="1">
        <f t="array" ref="B411">VLOOKUP($A411,'movie-row'!$A$2:$Z$101,_xlfn.XMATCH(B$29,'movie-row'!$A$1:$Z$1),0)</f>
        <v>0</v>
      </c>
      <c r="C411" s="18" cm="1">
        <f t="array" ref="C411">VLOOKUP($A411,'movie-row'!$A$2:$Z$101,_xlfn.XMATCH(C$29,'movie-row'!$A$1:$Z$1),0)</f>
        <v>0</v>
      </c>
      <c r="D411" s="18" cm="1">
        <f t="array" ref="D411">VLOOKUP($A411,'movie-row'!$A$2:$Z$101,_xlfn.XMATCH(D$29,'movie-row'!$A$1:$Z$1),0)</f>
        <v>0</v>
      </c>
      <c r="E411" s="18" cm="1">
        <f t="array" ref="E411">VLOOKUP($A411,'movie-row'!$A$2:$Z$101,_xlfn.XMATCH(E$29,'movie-row'!$A$1:$Z$1),0)</f>
        <v>0</v>
      </c>
      <c r="F411" s="27" cm="1">
        <f t="array" ref="F411">VLOOKUP($A411,'movie-row'!$A$2:$Z$101,_xlfn.XMATCH(F$29,'movie-row'!$A$1:$Z$1),0)</f>
        <v>0</v>
      </c>
      <c r="G411" s="18" cm="1">
        <f t="array" ref="G411">VLOOKUP($A411,'movie-row'!$A$2:$Z$101,_xlfn.XMATCH(G$29,'movie-row'!$A$1:$Z$1),0)</f>
        <v>0</v>
      </c>
      <c r="H411" s="18" cm="1">
        <f t="array" ref="H411">VLOOKUP($A411,'movie-row'!$A$2:$Z$101,_xlfn.XMATCH(H$29,'movie-row'!$A$1:$Z$1),0)</f>
        <v>3.5</v>
      </c>
      <c r="I411" s="18" cm="1">
        <f t="array" ref="I411">VLOOKUP($A411,'movie-row'!$A$2:$Z$101,_xlfn.XMATCH(I$29,'movie-row'!$A$1:$Z$1),0)</f>
        <v>0</v>
      </c>
      <c r="J411" s="18" cm="1">
        <f t="array" ref="J411">VLOOKUP($A411,'movie-row'!$A$2:$Z$101,_xlfn.XMATCH(J$29,'movie-row'!$A$1:$Z$1),0)</f>
        <v>0</v>
      </c>
      <c r="K411" s="18" cm="1">
        <f t="array" ref="K411">VLOOKUP($A411,'movie-row'!$A$2:$Z$101,_xlfn.XMATCH(K$29,'movie-row'!$A$1:$Z$1),0)</f>
        <v>4.5</v>
      </c>
      <c r="L411" s="18" cm="1">
        <f t="array" ref="L411">VLOOKUP($A411,'movie-row'!$A$2:$Z$101,_xlfn.XMATCH(L$29,'movie-row'!$A$1:$Z$1),0)</f>
        <v>5</v>
      </c>
      <c r="M411" s="18" cm="1">
        <f t="array" ref="M411">VLOOKUP($A411,'movie-row'!$A$2:$Z$101,_xlfn.XMATCH(M$29,'movie-row'!$A$1:$Z$1),0)</f>
        <v>4.5</v>
      </c>
      <c r="N411" s="18" cm="1">
        <f t="array" ref="N411">VLOOKUP($A411,'movie-row'!$A$2:$Z$101,_xlfn.XMATCH(N$29,'movie-row'!$A$1:$Z$1),0)</f>
        <v>4</v>
      </c>
      <c r="O411" s="27" cm="1">
        <f t="array" ref="O411">VLOOKUP($A411,'movie-row'!$A$2:$Z$101,_xlfn.XMATCH(O$29,'movie-row'!$A$1:$Z$1),0)</f>
        <v>4</v>
      </c>
      <c r="P411" s="18" cm="1">
        <f t="array" ref="P411">VLOOKUP($A411,'movie-row'!$A$2:$Z$101,_xlfn.XMATCH(P$29,'movie-row'!$A$1:$Z$1),0)</f>
        <v>5</v>
      </c>
      <c r="Q411" s="18" cm="1">
        <f t="array" ref="Q411">VLOOKUP($A411,'movie-row'!$A$2:$Z$101,_xlfn.XMATCH(Q$29,'movie-row'!$A$1:$Z$1),0)</f>
        <v>4.5</v>
      </c>
      <c r="R411" s="18" cm="1">
        <f t="array" ref="R411">VLOOKUP($A411,'movie-row'!$A$2:$Z$101,_xlfn.XMATCH(R$29,'movie-row'!$A$1:$Z$1),0)</f>
        <v>0</v>
      </c>
      <c r="S411" s="18" cm="1">
        <f t="array" ref="S411">VLOOKUP($A411,'movie-row'!$A$2:$Z$101,_xlfn.XMATCH(S$29,'movie-row'!$A$1:$Z$1),0)</f>
        <v>3</v>
      </c>
      <c r="T411" s="18" cm="1">
        <f t="array" ref="T411">VLOOKUP($A411,'movie-row'!$A$2:$Z$101,_xlfn.XMATCH(T$29,'movie-row'!$A$1:$Z$1),0)</f>
        <v>0</v>
      </c>
      <c r="U411" s="18" cm="1">
        <f t="array" ref="U411">VLOOKUP($A411,'movie-row'!$A$2:$Z$101,_xlfn.XMATCH(U$29,'movie-row'!$A$1:$Z$1),0)</f>
        <v>0</v>
      </c>
      <c r="V411" s="18" cm="1">
        <f t="array" ref="V411">VLOOKUP($A411,'movie-row'!$A$2:$Z$101,_xlfn.XMATCH(V$29,'movie-row'!$A$1:$Z$1),0)</f>
        <v>5</v>
      </c>
      <c r="W411" s="18" cm="1">
        <f t="array" ref="W411">VLOOKUP($A411,'movie-row'!$A$2:$Z$101,_xlfn.XMATCH(W$29,'movie-row'!$A$1:$Z$1),0)</f>
        <v>0</v>
      </c>
      <c r="X411" s="18" cm="1">
        <f t="array" ref="X411">VLOOKUP($A411,'movie-row'!$A$2:$Z$101,_xlfn.XMATCH(X$29,'movie-row'!$A$1:$Z$1),0)</f>
        <v>0</v>
      </c>
      <c r="Y411" s="18" cm="1">
        <f t="array" ref="Y411">VLOOKUP($A411,'movie-row'!$A$2:$Z$101,_xlfn.XMATCH(Y$29,'movie-row'!$A$1:$Z$1),0)</f>
        <v>0</v>
      </c>
      <c r="Z411" s="18" cm="1">
        <f t="array" ref="Z411">VLOOKUP($A411,'movie-row'!$A$2:$Z$101,_xlfn.XMATCH(Z$29,'movie-row'!$A$1:$Z$1),0)</f>
        <v>4</v>
      </c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</row>
    <row r="412" spans="1:52">
      <c r="A412" s="1" t="str">
        <f t="shared" ref="A412:A415" si="73">A411</f>
        <v>1422: The Departed (2006)</v>
      </c>
      <c r="B412" s="18" cm="1">
        <f t="array" ref="B412">VLOOKUP($A412,'movie-row'!$A$2:$Z$101,_xlfn.XMATCH(B$30,'movie-row'!$A$1:$Z$1),0)</f>
        <v>3.5</v>
      </c>
      <c r="C412" s="18" cm="1">
        <f t="array" ref="C412">VLOOKUP($A412,'movie-row'!$A$2:$Z$101,_xlfn.XMATCH(C$30,'movie-row'!$A$1:$Z$1),0)</f>
        <v>0</v>
      </c>
      <c r="D412" s="18" cm="1">
        <f t="array" ref="D412">VLOOKUP($A412,'movie-row'!$A$2:$Z$101,_xlfn.XMATCH(D$30,'movie-row'!$A$1:$Z$1),0)</f>
        <v>5</v>
      </c>
      <c r="E412" s="18" cm="1">
        <f t="array" ref="E412">VLOOKUP($A412,'movie-row'!$A$2:$Z$101,_xlfn.XMATCH(E$30,'movie-row'!$A$1:$Z$1),0)</f>
        <v>4</v>
      </c>
      <c r="F412" s="27" cm="1">
        <f t="array" ref="F412">VLOOKUP($A412,'movie-row'!$A$2:$Z$101,_xlfn.XMATCH(F$30,'movie-row'!$A$1:$Z$1),0)</f>
        <v>0</v>
      </c>
      <c r="G412" s="18" cm="1">
        <f t="array" ref="G412">VLOOKUP($A412,'movie-row'!$A$2:$Z$101,_xlfn.XMATCH(G$30,'movie-row'!$A$1:$Z$1),0)</f>
        <v>0</v>
      </c>
      <c r="H412" s="18" cm="1">
        <f t="array" ref="H412">VLOOKUP($A412,'movie-row'!$A$2:$Z$101,_xlfn.XMATCH(H$30,'movie-row'!$A$1:$Z$1),0)</f>
        <v>3</v>
      </c>
      <c r="I412" s="18" cm="1">
        <f t="array" ref="I412">VLOOKUP($A412,'movie-row'!$A$2:$Z$101,_xlfn.XMATCH(I$30,'movie-row'!$A$1:$Z$1),0)</f>
        <v>3.5</v>
      </c>
      <c r="J412" s="18" cm="1">
        <f t="array" ref="J412">VLOOKUP($A412,'movie-row'!$A$2:$Z$101,_xlfn.XMATCH(J$30,'movie-row'!$A$1:$Z$1),0)</f>
        <v>0</v>
      </c>
      <c r="K412" s="18" cm="1">
        <f t="array" ref="K412">VLOOKUP($A412,'movie-row'!$A$2:$Z$101,_xlfn.XMATCH(K$30,'movie-row'!$A$1:$Z$1),0)</f>
        <v>0</v>
      </c>
      <c r="L412" s="18" cm="1">
        <f t="array" ref="L412">VLOOKUP($A412,'movie-row'!$A$2:$Z$101,_xlfn.XMATCH(L$30,'movie-row'!$A$1:$Z$1),0)</f>
        <v>3.5</v>
      </c>
      <c r="M412" s="18" cm="1">
        <f t="array" ref="M412">VLOOKUP($A412,'movie-row'!$A$2:$Z$101,_xlfn.XMATCH(M$30,'movie-row'!$A$1:$Z$1),0)</f>
        <v>0</v>
      </c>
      <c r="N412" s="18" cm="1">
        <f t="array" ref="N412">VLOOKUP($A412,'movie-row'!$A$2:$Z$101,_xlfn.XMATCH(N$30,'movie-row'!$A$1:$Z$1),0)</f>
        <v>3</v>
      </c>
      <c r="O412" s="27" cm="1">
        <f t="array" ref="O412">VLOOKUP($A412,'movie-row'!$A$2:$Z$101,_xlfn.XMATCH(O$30,'movie-row'!$A$1:$Z$1),0)</f>
        <v>5</v>
      </c>
      <c r="P412" s="18" cm="1">
        <f t="array" ref="P412">VLOOKUP($A412,'movie-row'!$A$2:$Z$101,_xlfn.XMATCH(P$30,'movie-row'!$A$1:$Z$1),0)</f>
        <v>0</v>
      </c>
      <c r="Q412" s="18" cm="1">
        <f t="array" ref="Q412">VLOOKUP($A412,'movie-row'!$A$2:$Z$101,_xlfn.XMATCH(Q$30,'movie-row'!$A$1:$Z$1),0)</f>
        <v>5</v>
      </c>
      <c r="R412" s="18" cm="1">
        <f t="array" ref="R412">VLOOKUP($A412,'movie-row'!$A$2:$Z$101,_xlfn.XMATCH(R$30,'movie-row'!$A$1:$Z$1),0)</f>
        <v>0</v>
      </c>
      <c r="S412" s="18" cm="1">
        <f t="array" ref="S412">VLOOKUP($A412,'movie-row'!$A$2:$Z$101,_xlfn.XMATCH(S$30,'movie-row'!$A$1:$Z$1),0)</f>
        <v>4</v>
      </c>
      <c r="T412" s="18" cm="1">
        <f t="array" ref="T412">VLOOKUP($A412,'movie-row'!$A$2:$Z$101,_xlfn.XMATCH(T$30,'movie-row'!$A$1:$Z$1),0)</f>
        <v>0</v>
      </c>
      <c r="U412" s="18" cm="1">
        <f t="array" ref="U412">VLOOKUP($A412,'movie-row'!$A$2:$Z$101,_xlfn.XMATCH(U$30,'movie-row'!$A$1:$Z$1),0)</f>
        <v>3</v>
      </c>
      <c r="V412" s="18" cm="1">
        <f t="array" ref="V412">VLOOKUP($A412,'movie-row'!$A$2:$Z$101,_xlfn.XMATCH(V$30,'movie-row'!$A$1:$Z$1),0)</f>
        <v>0</v>
      </c>
      <c r="W412" s="18" cm="1">
        <f t="array" ref="W412">VLOOKUP($A412,'movie-row'!$A$2:$Z$101,_xlfn.XMATCH(W$30,'movie-row'!$A$1:$Z$1),0)</f>
        <v>5</v>
      </c>
      <c r="X412" s="18" cm="1">
        <f t="array" ref="X412">VLOOKUP($A412,'movie-row'!$A$2:$Z$101,_xlfn.XMATCH(X$30,'movie-row'!$A$1:$Z$1),0)</f>
        <v>0</v>
      </c>
      <c r="Y412" s="18" cm="1">
        <f t="array" ref="Y412">VLOOKUP($A412,'movie-row'!$A$2:$Z$101,_xlfn.XMATCH(Y$30,'movie-row'!$A$1:$Z$1),0)</f>
        <v>4</v>
      </c>
      <c r="Z412" s="18" cm="1">
        <f t="array" ref="Z412">VLOOKUP($A412,'movie-row'!$A$2:$Z$101,_xlfn.XMATCH(Z$30,'movie-row'!$A$1:$Z$1),0)</f>
        <v>5</v>
      </c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</row>
    <row r="413" spans="1:52">
      <c r="A413" s="1" t="str">
        <f t="shared" si="73"/>
        <v>1422: The Departed (2006)</v>
      </c>
      <c r="B413" s="18" cm="1">
        <f t="array" ref="B413">VLOOKUP($A413,'movie-row'!$A$2:$Z$101,_xlfn.XMATCH(B$31,'movie-row'!$A$1:$Z$1),0)</f>
        <v>5</v>
      </c>
      <c r="C413" s="18" cm="1">
        <f t="array" ref="C413">VLOOKUP($A413,'movie-row'!$A$2:$Z$101,_xlfn.XMATCH(C$31,'movie-row'!$A$1:$Z$1),0)</f>
        <v>0</v>
      </c>
      <c r="D413" s="18" cm="1">
        <f t="array" ref="D413">VLOOKUP($A413,'movie-row'!$A$2:$Z$101,_xlfn.XMATCH(D$31,'movie-row'!$A$1:$Z$1),0)</f>
        <v>4</v>
      </c>
      <c r="E413" s="18" cm="1">
        <f t="array" ref="E413">VLOOKUP($A413,'movie-row'!$A$2:$Z$101,_xlfn.XMATCH(E$31,'movie-row'!$A$1:$Z$1),0)</f>
        <v>0</v>
      </c>
      <c r="F413" s="27" cm="1">
        <f t="array" ref="F413">VLOOKUP($A413,'movie-row'!$A$2:$Z$101,_xlfn.XMATCH(F$31,'movie-row'!$A$1:$Z$1),0)</f>
        <v>2</v>
      </c>
      <c r="G413" s="18" cm="1">
        <f t="array" ref="G413">VLOOKUP($A413,'movie-row'!$A$2:$Z$101,_xlfn.XMATCH(G$31,'movie-row'!$A$1:$Z$1),0)</f>
        <v>0</v>
      </c>
      <c r="H413" s="18" cm="1">
        <f t="array" ref="H413">VLOOKUP($A413,'movie-row'!$A$2:$Z$101,_xlfn.XMATCH(H$31,'movie-row'!$A$1:$Z$1),0)</f>
        <v>0</v>
      </c>
      <c r="I413" s="18" cm="1">
        <f t="array" ref="I413">VLOOKUP($A413,'movie-row'!$A$2:$Z$101,_xlfn.XMATCH(I$31,'movie-row'!$A$1:$Z$1),0)</f>
        <v>3</v>
      </c>
      <c r="J413" s="18" cm="1">
        <f t="array" ref="J413">VLOOKUP($A413,'movie-row'!$A$2:$Z$101,_xlfn.XMATCH(J$31,'movie-row'!$A$1:$Z$1),0)</f>
        <v>4</v>
      </c>
      <c r="K413" s="18" cm="1">
        <f t="array" ref="K413">VLOOKUP($A413,'movie-row'!$A$2:$Z$101,_xlfn.XMATCH(K$31,'movie-row'!$A$1:$Z$1),0)</f>
        <v>0</v>
      </c>
      <c r="L413" s="18" cm="1">
        <f t="array" ref="L413">VLOOKUP($A413,'movie-row'!$A$2:$Z$101,_xlfn.XMATCH(L$31,'movie-row'!$A$1:$Z$1),0)</f>
        <v>0</v>
      </c>
      <c r="M413" s="18" cm="1">
        <f t="array" ref="M413">VLOOKUP($A413,'movie-row'!$A$2:$Z$101,_xlfn.XMATCH(M$31,'movie-row'!$A$1:$Z$1),0)</f>
        <v>0</v>
      </c>
      <c r="N413" s="18" cm="1">
        <f t="array" ref="N413">VLOOKUP($A413,'movie-row'!$A$2:$Z$101,_xlfn.XMATCH(N$31,'movie-row'!$A$1:$Z$1),0)</f>
        <v>0</v>
      </c>
      <c r="O413" s="27" cm="1">
        <f t="array" ref="O413">VLOOKUP($A413,'movie-row'!$A$2:$Z$101,_xlfn.XMATCH(O$31,'movie-row'!$A$1:$Z$1),0)</f>
        <v>4</v>
      </c>
      <c r="P413" s="18" cm="1">
        <f t="array" ref="P413">VLOOKUP($A413,'movie-row'!$A$2:$Z$101,_xlfn.XMATCH(P$31,'movie-row'!$A$1:$Z$1),0)</f>
        <v>0</v>
      </c>
      <c r="Q413" s="18" cm="1">
        <f t="array" ref="Q413">VLOOKUP($A413,'movie-row'!$A$2:$Z$101,_xlfn.XMATCH(Q$31,'movie-row'!$A$1:$Z$1),0)</f>
        <v>4</v>
      </c>
      <c r="R413" s="18" cm="1">
        <f t="array" ref="R413">VLOOKUP($A413,'movie-row'!$A$2:$Z$101,_xlfn.XMATCH(R$31,'movie-row'!$A$1:$Z$1),0)</f>
        <v>4</v>
      </c>
      <c r="S413" s="18" cm="1">
        <f t="array" ref="S413">VLOOKUP($A413,'movie-row'!$A$2:$Z$101,_xlfn.XMATCH(S$31,'movie-row'!$A$1:$Z$1),0)</f>
        <v>5</v>
      </c>
      <c r="T413" s="18" cm="1">
        <f t="array" ref="T413">VLOOKUP($A413,'movie-row'!$A$2:$Z$101,_xlfn.XMATCH(T$31,'movie-row'!$A$1:$Z$1),0)</f>
        <v>4</v>
      </c>
      <c r="U413" s="18" cm="1">
        <f t="array" ref="U413">VLOOKUP($A413,'movie-row'!$A$2:$Z$101,_xlfn.XMATCH(U$31,'movie-row'!$A$1:$Z$1),0)</f>
        <v>0</v>
      </c>
      <c r="V413" s="18" cm="1">
        <f t="array" ref="V413">VLOOKUP($A413,'movie-row'!$A$2:$Z$101,_xlfn.XMATCH(V$31,'movie-row'!$A$1:$Z$1),0)</f>
        <v>3.5</v>
      </c>
      <c r="W413" s="18" cm="1">
        <f t="array" ref="W413">VLOOKUP($A413,'movie-row'!$A$2:$Z$101,_xlfn.XMATCH(W$31,'movie-row'!$A$1:$Z$1),0)</f>
        <v>5</v>
      </c>
      <c r="X413" s="18" cm="1">
        <f t="array" ref="X413">VLOOKUP($A413,'movie-row'!$A$2:$Z$101,_xlfn.XMATCH(X$31,'movie-row'!$A$1:$Z$1),0)</f>
        <v>3.5</v>
      </c>
      <c r="Y413" s="18" cm="1">
        <f t="array" ref="Y413">VLOOKUP($A413,'movie-row'!$A$2:$Z$101,_xlfn.XMATCH(Y$31,'movie-row'!$A$1:$Z$1),0)</f>
        <v>2</v>
      </c>
      <c r="Z413" s="18" cm="1">
        <f t="array" ref="Z413">VLOOKUP($A413,'movie-row'!$A$2:$Z$101,_xlfn.XMATCH(Z$31,'movie-row'!$A$1:$Z$1),0)</f>
        <v>3</v>
      </c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</row>
    <row r="414" spans="1:52">
      <c r="A414" s="1" t="str">
        <f t="shared" si="73"/>
        <v>1422: The Departed (2006)</v>
      </c>
      <c r="B414" s="18" cm="1">
        <f t="array" ref="B414">VLOOKUP($A414,'movie-row'!$A$2:$Z$101,_xlfn.XMATCH(B$32,'movie-row'!$A$1:$Z$1),0)</f>
        <v>4</v>
      </c>
      <c r="C414" s="18" cm="1">
        <f t="array" ref="C414">VLOOKUP($A414,'movie-row'!$A$2:$Z$101,_xlfn.XMATCH(C$32,'movie-row'!$A$1:$Z$1),0)</f>
        <v>4</v>
      </c>
      <c r="D414" s="18" cm="1">
        <f t="array" ref="D414">VLOOKUP($A414,'movie-row'!$A$2:$Z$101,_xlfn.XMATCH(D$32,'movie-row'!$A$1:$Z$1),0)</f>
        <v>0</v>
      </c>
      <c r="E414" s="18" cm="1">
        <f t="array" ref="E414">VLOOKUP($A414,'movie-row'!$A$2:$Z$101,_xlfn.XMATCH(E$32,'movie-row'!$A$1:$Z$1),0)</f>
        <v>3.5</v>
      </c>
      <c r="F414" s="27" cm="1">
        <f t="array" ref="F414">VLOOKUP($A414,'movie-row'!$A$2:$Z$101,_xlfn.XMATCH(F$32,'movie-row'!$A$1:$Z$1),0)</f>
        <v>0</v>
      </c>
      <c r="G414" s="18" cm="1">
        <f t="array" ref="G414">VLOOKUP($A414,'movie-row'!$A$2:$Z$101,_xlfn.XMATCH(G$32,'movie-row'!$A$1:$Z$1),0)</f>
        <v>5</v>
      </c>
      <c r="H414" s="18" cm="1">
        <f t="array" ref="H414">VLOOKUP($A414,'movie-row'!$A$2:$Z$101,_xlfn.XMATCH(H$32,'movie-row'!$A$1:$Z$1),0)</f>
        <v>4</v>
      </c>
      <c r="I414" s="18" cm="1">
        <f t="array" ref="I414">VLOOKUP($A414,'movie-row'!$A$2:$Z$101,_xlfn.XMATCH(I$32,'movie-row'!$A$1:$Z$1),0)</f>
        <v>0</v>
      </c>
      <c r="J414" s="18" cm="1">
        <f t="array" ref="J414">VLOOKUP($A414,'movie-row'!$A$2:$Z$101,_xlfn.XMATCH(J$32,'movie-row'!$A$1:$Z$1),0)</f>
        <v>0</v>
      </c>
      <c r="K414" s="18" cm="1">
        <f t="array" ref="K414">VLOOKUP($A414,'movie-row'!$A$2:$Z$101,_xlfn.XMATCH(K$32,'movie-row'!$A$1:$Z$1),0)</f>
        <v>5</v>
      </c>
      <c r="L414" s="18" cm="1">
        <f t="array" ref="L414">VLOOKUP($A414,'movie-row'!$A$2:$Z$101,_xlfn.XMATCH(L$32,'movie-row'!$A$1:$Z$1),0)</f>
        <v>4</v>
      </c>
      <c r="M414" s="18" cm="1">
        <f t="array" ref="M414">VLOOKUP($A414,'movie-row'!$A$2:$Z$101,_xlfn.XMATCH(M$32,'movie-row'!$A$1:$Z$1),0)</f>
        <v>5</v>
      </c>
      <c r="N414" s="18" cm="1">
        <f t="array" ref="N414">VLOOKUP($A414,'movie-row'!$A$2:$Z$101,_xlfn.XMATCH(N$32,'movie-row'!$A$1:$Z$1),0)</f>
        <v>0</v>
      </c>
      <c r="O414" s="27" cm="1">
        <f t="array" ref="O414">VLOOKUP($A414,'movie-row'!$A$2:$Z$101,_xlfn.XMATCH(O$32,'movie-row'!$A$1:$Z$1),0)</f>
        <v>0</v>
      </c>
      <c r="P414" s="18" cm="1">
        <f t="array" ref="P414">VLOOKUP($A414,'movie-row'!$A$2:$Z$101,_xlfn.XMATCH(P$32,'movie-row'!$A$1:$Z$1),0)</f>
        <v>2</v>
      </c>
      <c r="Q414" s="18" cm="1">
        <f t="array" ref="Q414">VLOOKUP($A414,'movie-row'!$A$2:$Z$101,_xlfn.XMATCH(Q$32,'movie-row'!$A$1:$Z$1),0)</f>
        <v>0</v>
      </c>
      <c r="R414" s="18" cm="1">
        <f t="array" ref="R414">VLOOKUP($A414,'movie-row'!$A$2:$Z$101,_xlfn.XMATCH(R$32,'movie-row'!$A$1:$Z$1),0)</f>
        <v>4</v>
      </c>
      <c r="S414" s="18" cm="1">
        <f t="array" ref="S414">VLOOKUP($A414,'movie-row'!$A$2:$Z$101,_xlfn.XMATCH(S$32,'movie-row'!$A$1:$Z$1),0)</f>
        <v>0</v>
      </c>
      <c r="T414" s="18" cm="1">
        <f t="array" ref="T414">VLOOKUP($A414,'movie-row'!$A$2:$Z$101,_xlfn.XMATCH(T$32,'movie-row'!$A$1:$Z$1),0)</f>
        <v>0</v>
      </c>
      <c r="U414" s="18" cm="1">
        <f t="array" ref="U414">VLOOKUP($A414,'movie-row'!$A$2:$Z$101,_xlfn.XMATCH(U$32,'movie-row'!$A$1:$Z$1),0)</f>
        <v>5</v>
      </c>
      <c r="V414" s="18" cm="1">
        <f t="array" ref="V414">VLOOKUP($A414,'movie-row'!$A$2:$Z$101,_xlfn.XMATCH(V$32,'movie-row'!$A$1:$Z$1),0)</f>
        <v>0</v>
      </c>
      <c r="W414" s="18" cm="1">
        <f t="array" ref="W414">VLOOKUP($A414,'movie-row'!$A$2:$Z$101,_xlfn.XMATCH(W$32,'movie-row'!$A$1:$Z$1),0)</f>
        <v>4</v>
      </c>
      <c r="X414" s="18" cm="1">
        <f t="array" ref="X414">VLOOKUP($A414,'movie-row'!$A$2:$Z$101,_xlfn.XMATCH(X$32,'movie-row'!$A$1:$Z$1),0)</f>
        <v>5</v>
      </c>
      <c r="Y414" s="18" cm="1">
        <f t="array" ref="Y414">VLOOKUP($A414,'movie-row'!$A$2:$Z$101,_xlfn.XMATCH(Y$32,'movie-row'!$A$1:$Z$1),0)</f>
        <v>3</v>
      </c>
      <c r="Z414" s="18" cm="1">
        <f t="array" ref="Z414">VLOOKUP($A414,'movie-row'!$A$2:$Z$101,_xlfn.XMATCH(Z$32,'movie-row'!$A$1:$Z$1),0)</f>
        <v>5</v>
      </c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</row>
    <row r="415" spans="1:52">
      <c r="A415" s="1" t="str">
        <f t="shared" si="73"/>
        <v>1422: The Departed (2006)</v>
      </c>
      <c r="B415" s="18" cm="1">
        <f t="array" ref="B415">VLOOKUP($A415,'movie-row'!$A$2:$Z$101,_xlfn.XMATCH(B$33,'movie-row'!$A$1:$Z$1),0)</f>
        <v>0</v>
      </c>
      <c r="C415" s="18" cm="1">
        <f t="array" ref="C415">VLOOKUP($A415,'movie-row'!$A$2:$Z$101,_xlfn.XMATCH(C$33,'movie-row'!$A$1:$Z$1),0)</f>
        <v>4</v>
      </c>
      <c r="D415" s="18" cm="1">
        <f t="array" ref="D415">VLOOKUP($A415,'movie-row'!$A$2:$Z$101,_xlfn.XMATCH(D$33,'movie-row'!$A$1:$Z$1),0)</f>
        <v>4</v>
      </c>
      <c r="E415" s="18" cm="1">
        <f t="array" ref="E415">VLOOKUP($A415,'movie-row'!$A$2:$Z$101,_xlfn.XMATCH(E$33,'movie-row'!$A$1:$Z$1),0)</f>
        <v>0</v>
      </c>
      <c r="F415" s="27" cm="1">
        <f t="array" ref="F415">VLOOKUP($A415,'movie-row'!$A$2:$Z$101,_xlfn.XMATCH(F$33,'movie-row'!$A$1:$Z$1),0)</f>
        <v>0</v>
      </c>
      <c r="G415" s="18" cm="1">
        <f t="array" ref="G415">VLOOKUP($A415,'movie-row'!$A$2:$Z$101,_xlfn.XMATCH(G$33,'movie-row'!$A$1:$Z$1),0)</f>
        <v>4</v>
      </c>
      <c r="H415" s="18" cm="1">
        <f t="array" ref="H415">VLOOKUP($A415,'movie-row'!$A$2:$Z$101,_xlfn.XMATCH(H$33,'movie-row'!$A$1:$Z$1),0)</f>
        <v>0</v>
      </c>
      <c r="I415" s="18" cm="1">
        <f t="array" ref="I415">VLOOKUP($A415,'movie-row'!$A$2:$Z$101,_xlfn.XMATCH(I$33,'movie-row'!$A$1:$Z$1),0)</f>
        <v>3.5</v>
      </c>
      <c r="J415" s="18" cm="1">
        <f t="array" ref="J415">VLOOKUP($A415,'movie-row'!$A$2:$Z$101,_xlfn.XMATCH(J$33,'movie-row'!$A$1:$Z$1),0)</f>
        <v>5</v>
      </c>
      <c r="K415" s="18" cm="1">
        <f t="array" ref="K415">VLOOKUP($A415,'movie-row'!$A$2:$Z$101,_xlfn.XMATCH(K$33,'movie-row'!$A$1:$Z$1),0)</f>
        <v>4</v>
      </c>
      <c r="L415" s="18" cm="1">
        <f t="array" ref="L415">VLOOKUP($A415,'movie-row'!$A$2:$Z$101,_xlfn.XMATCH(L$33,'movie-row'!$A$1:$Z$1),0)</f>
        <v>4</v>
      </c>
      <c r="M415" s="18" cm="1">
        <f t="array" ref="M415">VLOOKUP($A415,'movie-row'!$A$2:$Z$101,_xlfn.XMATCH(M$33,'movie-row'!$A$1:$Z$1),0)</f>
        <v>4</v>
      </c>
      <c r="N415" s="18" cm="1">
        <f t="array" ref="N415">VLOOKUP($A415,'movie-row'!$A$2:$Z$101,_xlfn.XMATCH(N$33,'movie-row'!$A$1:$Z$1),0)</f>
        <v>0</v>
      </c>
      <c r="O415" s="27" cm="1">
        <f t="array" ref="O415">VLOOKUP($A415,'movie-row'!$A$2:$Z$101,_xlfn.XMATCH(O$33,'movie-row'!$A$1:$Z$1),0)</f>
        <v>4</v>
      </c>
      <c r="P415" s="18" cm="1">
        <f t="array" ref="P415">VLOOKUP($A415,'movie-row'!$A$2:$Z$101,_xlfn.XMATCH(P$33,'movie-row'!$A$1:$Z$1),0)</f>
        <v>4.5</v>
      </c>
      <c r="Q415" s="18" cm="1">
        <f t="array" ref="Q415">VLOOKUP($A415,'movie-row'!$A$2:$Z$101,_xlfn.XMATCH(Q$33,'movie-row'!$A$1:$Z$1),0)</f>
        <v>0</v>
      </c>
      <c r="R415" s="18" cm="1">
        <f t="array" ref="R415">VLOOKUP($A415,'movie-row'!$A$2:$Z$101,_xlfn.XMATCH(R$33,'movie-row'!$A$1:$Z$1),0)</f>
        <v>0</v>
      </c>
      <c r="S415" s="18" cm="1">
        <f t="array" ref="S415">VLOOKUP($A415,'movie-row'!$A$2:$Z$101,_xlfn.XMATCH(S$33,'movie-row'!$A$1:$Z$1),0)</f>
        <v>0</v>
      </c>
      <c r="T415" s="18" cm="1">
        <f t="array" ref="T415">VLOOKUP($A415,'movie-row'!$A$2:$Z$101,_xlfn.XMATCH(T$33,'movie-row'!$A$1:$Z$1),0)</f>
        <v>2</v>
      </c>
      <c r="U415" s="18" cm="1">
        <f t="array" ref="U415">VLOOKUP($A415,'movie-row'!$A$2:$Z$101,_xlfn.XMATCH(U$33,'movie-row'!$A$1:$Z$1),0)</f>
        <v>4</v>
      </c>
      <c r="V415" s="18" cm="1">
        <f t="array" ref="V415">VLOOKUP($A415,'movie-row'!$A$2:$Z$101,_xlfn.XMATCH(V$33,'movie-row'!$A$1:$Z$1),0)</f>
        <v>0</v>
      </c>
      <c r="W415" s="18" cm="1">
        <f t="array" ref="W415">VLOOKUP($A415,'movie-row'!$A$2:$Z$101,_xlfn.XMATCH(W$33,'movie-row'!$A$1:$Z$1),0)</f>
        <v>5</v>
      </c>
      <c r="X415" s="18" cm="1">
        <f t="array" ref="X415">VLOOKUP($A415,'movie-row'!$A$2:$Z$101,_xlfn.XMATCH(X$33,'movie-row'!$A$1:$Z$1),0)</f>
        <v>0</v>
      </c>
      <c r="Y415" s="18" cm="1">
        <f t="array" ref="Y415">VLOOKUP($A415,'movie-row'!$A$2:$Z$101,_xlfn.XMATCH(Y$33,'movie-row'!$A$1:$Z$1),0)</f>
        <v>0</v>
      </c>
      <c r="Z415" s="18" cm="1">
        <f t="array" ref="Z415">VLOOKUP($A415,'movie-row'!$A$2:$Z$101,_xlfn.XMATCH(Z$33,'movie-row'!$A$1:$Z$1),0)</f>
        <v>4</v>
      </c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</row>
    <row r="416" spans="1:52">
      <c r="A416" s="21" t="s">
        <v>74</v>
      </c>
      <c r="B416" s="18" cm="1">
        <f t="array" ref="B416">VLOOKUP($A416,'movie-row'!$A$2:$Z$101,_xlfn.XMATCH(B$29,'movie-row'!$A$1:$Z$1),0)</f>
        <v>4</v>
      </c>
      <c r="C416" s="18" cm="1">
        <f t="array" ref="C416">VLOOKUP($A416,'movie-row'!$A$2:$Z$101,_xlfn.XMATCH(C$29,'movie-row'!$A$1:$Z$1),0)</f>
        <v>0</v>
      </c>
      <c r="D416" s="18" cm="1">
        <f t="array" ref="D416">VLOOKUP($A416,'movie-row'!$A$2:$Z$101,_xlfn.XMATCH(D$29,'movie-row'!$A$1:$Z$1),0)</f>
        <v>0</v>
      </c>
      <c r="E416" s="18" cm="1">
        <f t="array" ref="E416">VLOOKUP($A416,'movie-row'!$A$2:$Z$101,_xlfn.XMATCH(E$29,'movie-row'!$A$1:$Z$1),0)</f>
        <v>0</v>
      </c>
      <c r="F416" s="27" cm="1">
        <f t="array" ref="F416">VLOOKUP($A416,'movie-row'!$A$2:$Z$101,_xlfn.XMATCH(F$29,'movie-row'!$A$1:$Z$1),0)</f>
        <v>5</v>
      </c>
      <c r="G416" s="18" cm="1">
        <f t="array" ref="G416">VLOOKUP($A416,'movie-row'!$A$2:$Z$101,_xlfn.XMATCH(G$29,'movie-row'!$A$1:$Z$1),0)</f>
        <v>0</v>
      </c>
      <c r="H416" s="18" cm="1">
        <f t="array" ref="H416">VLOOKUP($A416,'movie-row'!$A$2:$Z$101,_xlfn.XMATCH(H$29,'movie-row'!$A$1:$Z$1),0)</f>
        <v>0</v>
      </c>
      <c r="I416" s="18" cm="1">
        <f t="array" ref="I416">VLOOKUP($A416,'movie-row'!$A$2:$Z$101,_xlfn.XMATCH(I$29,'movie-row'!$A$1:$Z$1),0)</f>
        <v>0</v>
      </c>
      <c r="J416" s="18" cm="1">
        <f t="array" ref="J416">VLOOKUP($A416,'movie-row'!$A$2:$Z$101,_xlfn.XMATCH(J$29,'movie-row'!$A$1:$Z$1),0)</f>
        <v>3.5</v>
      </c>
      <c r="K416" s="18" cm="1">
        <f t="array" ref="K416">VLOOKUP($A416,'movie-row'!$A$2:$Z$101,_xlfn.XMATCH(K$29,'movie-row'!$A$1:$Z$1),0)</f>
        <v>2</v>
      </c>
      <c r="L416" s="18" cm="1">
        <f t="array" ref="L416">VLOOKUP($A416,'movie-row'!$A$2:$Z$101,_xlfn.XMATCH(L$29,'movie-row'!$A$1:$Z$1),0)</f>
        <v>2</v>
      </c>
      <c r="M416" s="18" cm="1">
        <f t="array" ref="M416">VLOOKUP($A416,'movie-row'!$A$2:$Z$101,_xlfn.XMATCH(M$29,'movie-row'!$A$1:$Z$1),0)</f>
        <v>2</v>
      </c>
      <c r="N416" s="18" cm="1">
        <f t="array" ref="N416">VLOOKUP($A416,'movie-row'!$A$2:$Z$101,_xlfn.XMATCH(N$29,'movie-row'!$A$1:$Z$1),0)</f>
        <v>0</v>
      </c>
      <c r="O416" s="27" cm="1">
        <f t="array" ref="O416">VLOOKUP($A416,'movie-row'!$A$2:$Z$101,_xlfn.XMATCH(O$29,'movie-row'!$A$1:$Z$1),0)</f>
        <v>0</v>
      </c>
      <c r="P416" s="18" cm="1">
        <f t="array" ref="P416">VLOOKUP($A416,'movie-row'!$A$2:$Z$101,_xlfn.XMATCH(P$29,'movie-row'!$A$1:$Z$1),0)</f>
        <v>0</v>
      </c>
      <c r="Q416" s="18" cm="1">
        <f t="array" ref="Q416">VLOOKUP($A416,'movie-row'!$A$2:$Z$101,_xlfn.XMATCH(Q$29,'movie-row'!$A$1:$Z$1),0)</f>
        <v>2</v>
      </c>
      <c r="R416" s="18" cm="1">
        <f t="array" ref="R416">VLOOKUP($A416,'movie-row'!$A$2:$Z$101,_xlfn.XMATCH(R$29,'movie-row'!$A$1:$Z$1),0)</f>
        <v>0</v>
      </c>
      <c r="S416" s="18" cm="1">
        <f t="array" ref="S416">VLOOKUP($A416,'movie-row'!$A$2:$Z$101,_xlfn.XMATCH(S$29,'movie-row'!$A$1:$Z$1),0)</f>
        <v>5</v>
      </c>
      <c r="T416" s="18" cm="1">
        <f t="array" ref="T416">VLOOKUP($A416,'movie-row'!$A$2:$Z$101,_xlfn.XMATCH(T$29,'movie-row'!$A$1:$Z$1),0)</f>
        <v>0</v>
      </c>
      <c r="U416" s="18" cm="1">
        <f t="array" ref="U416">VLOOKUP($A416,'movie-row'!$A$2:$Z$101,_xlfn.XMATCH(U$29,'movie-row'!$A$1:$Z$1),0)</f>
        <v>0</v>
      </c>
      <c r="V416" s="18" cm="1">
        <f t="array" ref="V416">VLOOKUP($A416,'movie-row'!$A$2:$Z$101,_xlfn.XMATCH(V$29,'movie-row'!$A$1:$Z$1),0)</f>
        <v>5</v>
      </c>
      <c r="W416" s="18" cm="1">
        <f t="array" ref="W416">VLOOKUP($A416,'movie-row'!$A$2:$Z$101,_xlfn.XMATCH(W$29,'movie-row'!$A$1:$Z$1),0)</f>
        <v>3.5</v>
      </c>
      <c r="X416" s="18" cm="1">
        <f t="array" ref="X416">VLOOKUP($A416,'movie-row'!$A$2:$Z$101,_xlfn.XMATCH(X$29,'movie-row'!$A$1:$Z$1),0)</f>
        <v>0</v>
      </c>
      <c r="Y416" s="18" cm="1">
        <f t="array" ref="Y416">VLOOKUP($A416,'movie-row'!$A$2:$Z$101,_xlfn.XMATCH(Y$29,'movie-row'!$A$1:$Z$1),0)</f>
        <v>0</v>
      </c>
      <c r="Z416" s="18" cm="1">
        <f t="array" ref="Z416">VLOOKUP($A416,'movie-row'!$A$2:$Z$101,_xlfn.XMATCH(Z$29,'movie-row'!$A$1:$Z$1),0)</f>
        <v>0</v>
      </c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</row>
    <row r="417" spans="1:52">
      <c r="A417" s="1" t="str">
        <f t="shared" ref="A417:A420" si="74">A416</f>
        <v>1572: Die Hard: With a Vengeance (1995)</v>
      </c>
      <c r="B417" s="18" cm="1">
        <f t="array" ref="B417">VLOOKUP($A417,'movie-row'!$A$2:$Z$101,_xlfn.XMATCH(B$30,'movie-row'!$A$1:$Z$1),0)</f>
        <v>0</v>
      </c>
      <c r="C417" s="18" cm="1">
        <f t="array" ref="C417">VLOOKUP($A417,'movie-row'!$A$2:$Z$101,_xlfn.XMATCH(C$30,'movie-row'!$A$1:$Z$1),0)</f>
        <v>3.5</v>
      </c>
      <c r="D417" s="18" cm="1">
        <f t="array" ref="D417">VLOOKUP($A417,'movie-row'!$A$2:$Z$101,_xlfn.XMATCH(D$30,'movie-row'!$A$1:$Z$1),0)</f>
        <v>5</v>
      </c>
      <c r="E417" s="18" cm="1">
        <f t="array" ref="E417">VLOOKUP($A417,'movie-row'!$A$2:$Z$101,_xlfn.XMATCH(E$30,'movie-row'!$A$1:$Z$1),0)</f>
        <v>0</v>
      </c>
      <c r="F417" s="27" cm="1">
        <f t="array" ref="F417">VLOOKUP($A417,'movie-row'!$A$2:$Z$101,_xlfn.XMATCH(F$30,'movie-row'!$A$1:$Z$1),0)</f>
        <v>0</v>
      </c>
      <c r="G417" s="18" cm="1">
        <f t="array" ref="G417">VLOOKUP($A417,'movie-row'!$A$2:$Z$101,_xlfn.XMATCH(G$30,'movie-row'!$A$1:$Z$1),0)</f>
        <v>0</v>
      </c>
      <c r="H417" s="18" cm="1">
        <f t="array" ref="H417">VLOOKUP($A417,'movie-row'!$A$2:$Z$101,_xlfn.XMATCH(H$30,'movie-row'!$A$1:$Z$1),0)</f>
        <v>5</v>
      </c>
      <c r="I417" s="18" cm="1">
        <f t="array" ref="I417">VLOOKUP($A417,'movie-row'!$A$2:$Z$101,_xlfn.XMATCH(I$30,'movie-row'!$A$1:$Z$1),0)</f>
        <v>4</v>
      </c>
      <c r="J417" s="18" cm="1">
        <f t="array" ref="J417">VLOOKUP($A417,'movie-row'!$A$2:$Z$101,_xlfn.XMATCH(J$30,'movie-row'!$A$1:$Z$1),0)</f>
        <v>0</v>
      </c>
      <c r="K417" s="18" cm="1">
        <f t="array" ref="K417">VLOOKUP($A417,'movie-row'!$A$2:$Z$101,_xlfn.XMATCH(K$30,'movie-row'!$A$1:$Z$1),0)</f>
        <v>4</v>
      </c>
      <c r="L417" s="18" cm="1">
        <f t="array" ref="L417">VLOOKUP($A417,'movie-row'!$A$2:$Z$101,_xlfn.XMATCH(L$30,'movie-row'!$A$1:$Z$1),0)</f>
        <v>0</v>
      </c>
      <c r="M417" s="18" cm="1">
        <f t="array" ref="M417">VLOOKUP($A417,'movie-row'!$A$2:$Z$101,_xlfn.XMATCH(M$30,'movie-row'!$A$1:$Z$1),0)</f>
        <v>0</v>
      </c>
      <c r="N417" s="18" cm="1">
        <f t="array" ref="N417">VLOOKUP($A417,'movie-row'!$A$2:$Z$101,_xlfn.XMATCH(N$30,'movie-row'!$A$1:$Z$1),0)</f>
        <v>5</v>
      </c>
      <c r="O417" s="27" cm="1">
        <f t="array" ref="O417">VLOOKUP($A417,'movie-row'!$A$2:$Z$101,_xlfn.XMATCH(O$30,'movie-row'!$A$1:$Z$1),0)</f>
        <v>0</v>
      </c>
      <c r="P417" s="18" cm="1">
        <f t="array" ref="P417">VLOOKUP($A417,'movie-row'!$A$2:$Z$101,_xlfn.XMATCH(P$30,'movie-row'!$A$1:$Z$1),0)</f>
        <v>0</v>
      </c>
      <c r="Q417" s="18" cm="1">
        <f t="array" ref="Q417">VLOOKUP($A417,'movie-row'!$A$2:$Z$101,_xlfn.XMATCH(Q$30,'movie-row'!$A$1:$Z$1),0)</f>
        <v>0</v>
      </c>
      <c r="R417" s="18" cm="1">
        <f t="array" ref="R417">VLOOKUP($A417,'movie-row'!$A$2:$Z$101,_xlfn.XMATCH(R$30,'movie-row'!$A$1:$Z$1),0)</f>
        <v>0</v>
      </c>
      <c r="S417" s="18" cm="1">
        <f t="array" ref="S417">VLOOKUP($A417,'movie-row'!$A$2:$Z$101,_xlfn.XMATCH(S$30,'movie-row'!$A$1:$Z$1),0)</f>
        <v>0</v>
      </c>
      <c r="T417" s="18" cm="1">
        <f t="array" ref="T417">VLOOKUP($A417,'movie-row'!$A$2:$Z$101,_xlfn.XMATCH(T$30,'movie-row'!$A$1:$Z$1),0)</f>
        <v>0</v>
      </c>
      <c r="U417" s="18" cm="1">
        <f t="array" ref="U417">VLOOKUP($A417,'movie-row'!$A$2:$Z$101,_xlfn.XMATCH(U$30,'movie-row'!$A$1:$Z$1),0)</f>
        <v>5</v>
      </c>
      <c r="V417" s="18" cm="1">
        <f t="array" ref="V417">VLOOKUP($A417,'movie-row'!$A$2:$Z$101,_xlfn.XMATCH(V$30,'movie-row'!$A$1:$Z$1),0)</f>
        <v>0</v>
      </c>
      <c r="W417" s="18" cm="1">
        <f t="array" ref="W417">VLOOKUP($A417,'movie-row'!$A$2:$Z$101,_xlfn.XMATCH(W$30,'movie-row'!$A$1:$Z$1),0)</f>
        <v>0</v>
      </c>
      <c r="X417" s="18" cm="1">
        <f t="array" ref="X417">VLOOKUP($A417,'movie-row'!$A$2:$Z$101,_xlfn.XMATCH(X$30,'movie-row'!$A$1:$Z$1),0)</f>
        <v>0</v>
      </c>
      <c r="Y417" s="18" cm="1">
        <f t="array" ref="Y417">VLOOKUP($A417,'movie-row'!$A$2:$Z$101,_xlfn.XMATCH(Y$30,'movie-row'!$A$1:$Z$1),0)</f>
        <v>0</v>
      </c>
      <c r="Z417" s="18" cm="1">
        <f t="array" ref="Z417">VLOOKUP($A417,'movie-row'!$A$2:$Z$101,_xlfn.XMATCH(Z$30,'movie-row'!$A$1:$Z$1),0)</f>
        <v>0</v>
      </c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</row>
    <row r="418" spans="1:52">
      <c r="A418" s="1" t="str">
        <f t="shared" si="74"/>
        <v>1572: Die Hard: With a Vengeance (1995)</v>
      </c>
      <c r="B418" s="18" cm="1">
        <f t="array" ref="B418">VLOOKUP($A418,'movie-row'!$A$2:$Z$101,_xlfn.XMATCH(B$31,'movie-row'!$A$1:$Z$1),0)</f>
        <v>5</v>
      </c>
      <c r="C418" s="18" cm="1">
        <f t="array" ref="C418">VLOOKUP($A418,'movie-row'!$A$2:$Z$101,_xlfn.XMATCH(C$31,'movie-row'!$A$1:$Z$1),0)</f>
        <v>5</v>
      </c>
      <c r="D418" s="18" cm="1">
        <f t="array" ref="D418">VLOOKUP($A418,'movie-row'!$A$2:$Z$101,_xlfn.XMATCH(D$31,'movie-row'!$A$1:$Z$1),0)</f>
        <v>0</v>
      </c>
      <c r="E418" s="18" cm="1">
        <f t="array" ref="E418">VLOOKUP($A418,'movie-row'!$A$2:$Z$101,_xlfn.XMATCH(E$31,'movie-row'!$A$1:$Z$1),0)</f>
        <v>0</v>
      </c>
      <c r="F418" s="27" cm="1">
        <f t="array" ref="F418">VLOOKUP($A418,'movie-row'!$A$2:$Z$101,_xlfn.XMATCH(F$31,'movie-row'!$A$1:$Z$1),0)</f>
        <v>3.5</v>
      </c>
      <c r="G418" s="18" cm="1">
        <f t="array" ref="G418">VLOOKUP($A418,'movie-row'!$A$2:$Z$101,_xlfn.XMATCH(G$31,'movie-row'!$A$1:$Z$1),0)</f>
        <v>0</v>
      </c>
      <c r="H418" s="18" cm="1">
        <f t="array" ref="H418">VLOOKUP($A418,'movie-row'!$A$2:$Z$101,_xlfn.XMATCH(H$31,'movie-row'!$A$1:$Z$1),0)</f>
        <v>4</v>
      </c>
      <c r="I418" s="18" cm="1">
        <f t="array" ref="I418">VLOOKUP($A418,'movie-row'!$A$2:$Z$101,_xlfn.XMATCH(I$31,'movie-row'!$A$1:$Z$1),0)</f>
        <v>5</v>
      </c>
      <c r="J418" s="18" cm="1">
        <f t="array" ref="J418">VLOOKUP($A418,'movie-row'!$A$2:$Z$101,_xlfn.XMATCH(J$31,'movie-row'!$A$1:$Z$1),0)</f>
        <v>0</v>
      </c>
      <c r="K418" s="18" cm="1">
        <f t="array" ref="K418">VLOOKUP($A418,'movie-row'!$A$2:$Z$101,_xlfn.XMATCH(K$31,'movie-row'!$A$1:$Z$1),0)</f>
        <v>0</v>
      </c>
      <c r="L418" s="18" cm="1">
        <f t="array" ref="L418">VLOOKUP($A418,'movie-row'!$A$2:$Z$101,_xlfn.XMATCH(L$31,'movie-row'!$A$1:$Z$1),0)</f>
        <v>0</v>
      </c>
      <c r="M418" s="18" cm="1">
        <f t="array" ref="M418">VLOOKUP($A418,'movie-row'!$A$2:$Z$101,_xlfn.XMATCH(M$31,'movie-row'!$A$1:$Z$1),0)</f>
        <v>0</v>
      </c>
      <c r="N418" s="18" cm="1">
        <f t="array" ref="N418">VLOOKUP($A418,'movie-row'!$A$2:$Z$101,_xlfn.XMATCH(N$31,'movie-row'!$A$1:$Z$1),0)</f>
        <v>0</v>
      </c>
      <c r="O418" s="27" cm="1">
        <f t="array" ref="O418">VLOOKUP($A418,'movie-row'!$A$2:$Z$101,_xlfn.XMATCH(O$31,'movie-row'!$A$1:$Z$1),0)</f>
        <v>0</v>
      </c>
      <c r="P418" s="18" cm="1">
        <f t="array" ref="P418">VLOOKUP($A418,'movie-row'!$A$2:$Z$101,_xlfn.XMATCH(P$31,'movie-row'!$A$1:$Z$1),0)</f>
        <v>0</v>
      </c>
      <c r="Q418" s="18" cm="1">
        <f t="array" ref="Q418">VLOOKUP($A418,'movie-row'!$A$2:$Z$101,_xlfn.XMATCH(Q$31,'movie-row'!$A$1:$Z$1),0)</f>
        <v>3</v>
      </c>
      <c r="R418" s="18" cm="1">
        <f t="array" ref="R418">VLOOKUP($A418,'movie-row'!$A$2:$Z$101,_xlfn.XMATCH(R$31,'movie-row'!$A$1:$Z$1),0)</f>
        <v>0</v>
      </c>
      <c r="S418" s="18" cm="1">
        <f t="array" ref="S418">VLOOKUP($A418,'movie-row'!$A$2:$Z$101,_xlfn.XMATCH(S$31,'movie-row'!$A$1:$Z$1),0)</f>
        <v>0</v>
      </c>
      <c r="T418" s="18" cm="1">
        <f t="array" ref="T418">VLOOKUP($A418,'movie-row'!$A$2:$Z$101,_xlfn.XMATCH(T$31,'movie-row'!$A$1:$Z$1),0)</f>
        <v>0</v>
      </c>
      <c r="U418" s="18" cm="1">
        <f t="array" ref="U418">VLOOKUP($A418,'movie-row'!$A$2:$Z$101,_xlfn.XMATCH(U$31,'movie-row'!$A$1:$Z$1),0)</f>
        <v>4</v>
      </c>
      <c r="V418" s="18" cm="1">
        <f t="array" ref="V418">VLOOKUP($A418,'movie-row'!$A$2:$Z$101,_xlfn.XMATCH(V$31,'movie-row'!$A$1:$Z$1),0)</f>
        <v>0</v>
      </c>
      <c r="W418" s="18" cm="1">
        <f t="array" ref="W418">VLOOKUP($A418,'movie-row'!$A$2:$Z$101,_xlfn.XMATCH(W$31,'movie-row'!$A$1:$Z$1),0)</f>
        <v>3</v>
      </c>
      <c r="X418" s="18" cm="1">
        <f t="array" ref="X418">VLOOKUP($A418,'movie-row'!$A$2:$Z$101,_xlfn.XMATCH(X$31,'movie-row'!$A$1:$Z$1),0)</f>
        <v>0</v>
      </c>
      <c r="Y418" s="18" cm="1">
        <f t="array" ref="Y418">VLOOKUP($A418,'movie-row'!$A$2:$Z$101,_xlfn.XMATCH(Y$31,'movie-row'!$A$1:$Z$1),0)</f>
        <v>3.5</v>
      </c>
      <c r="Z418" s="18" cm="1">
        <f t="array" ref="Z418">VLOOKUP($A418,'movie-row'!$A$2:$Z$101,_xlfn.XMATCH(Z$31,'movie-row'!$A$1:$Z$1),0)</f>
        <v>5</v>
      </c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</row>
    <row r="419" spans="1:52">
      <c r="A419" s="1" t="str">
        <f t="shared" si="74"/>
        <v>1572: Die Hard: With a Vengeance (1995)</v>
      </c>
      <c r="B419" s="18" cm="1">
        <f t="array" ref="B419">VLOOKUP($A419,'movie-row'!$A$2:$Z$101,_xlfn.XMATCH(B$32,'movie-row'!$A$1:$Z$1),0)</f>
        <v>0</v>
      </c>
      <c r="C419" s="18" cm="1">
        <f t="array" ref="C419">VLOOKUP($A419,'movie-row'!$A$2:$Z$101,_xlfn.XMATCH(C$32,'movie-row'!$A$1:$Z$1),0)</f>
        <v>4</v>
      </c>
      <c r="D419" s="18" cm="1">
        <f t="array" ref="D419">VLOOKUP($A419,'movie-row'!$A$2:$Z$101,_xlfn.XMATCH(D$32,'movie-row'!$A$1:$Z$1),0)</f>
        <v>3.5</v>
      </c>
      <c r="E419" s="18" cm="1">
        <f t="array" ref="E419">VLOOKUP($A419,'movie-row'!$A$2:$Z$101,_xlfn.XMATCH(E$32,'movie-row'!$A$1:$Z$1),0)</f>
        <v>4</v>
      </c>
      <c r="F419" s="27" cm="1">
        <f t="array" ref="F419">VLOOKUP($A419,'movie-row'!$A$2:$Z$101,_xlfn.XMATCH(F$32,'movie-row'!$A$1:$Z$1),0)</f>
        <v>0</v>
      </c>
      <c r="G419" s="18" cm="1">
        <f t="array" ref="G419">VLOOKUP($A419,'movie-row'!$A$2:$Z$101,_xlfn.XMATCH(G$32,'movie-row'!$A$1:$Z$1),0)</f>
        <v>5</v>
      </c>
      <c r="H419" s="18" cm="1">
        <f t="array" ref="H419">VLOOKUP($A419,'movie-row'!$A$2:$Z$101,_xlfn.XMATCH(H$32,'movie-row'!$A$1:$Z$1),0)</f>
        <v>4</v>
      </c>
      <c r="I419" s="18" cm="1">
        <f t="array" ref="I419">VLOOKUP($A419,'movie-row'!$A$2:$Z$101,_xlfn.XMATCH(I$32,'movie-row'!$A$1:$Z$1),0)</f>
        <v>3.5</v>
      </c>
      <c r="J419" s="18" cm="1">
        <f t="array" ref="J419">VLOOKUP($A419,'movie-row'!$A$2:$Z$101,_xlfn.XMATCH(J$32,'movie-row'!$A$1:$Z$1),0)</f>
        <v>0</v>
      </c>
      <c r="K419" s="18" cm="1">
        <f t="array" ref="K419">VLOOKUP($A419,'movie-row'!$A$2:$Z$101,_xlfn.XMATCH(K$32,'movie-row'!$A$1:$Z$1),0)</f>
        <v>0</v>
      </c>
      <c r="L419" s="18" cm="1">
        <f t="array" ref="L419">VLOOKUP($A419,'movie-row'!$A$2:$Z$101,_xlfn.XMATCH(L$32,'movie-row'!$A$1:$Z$1),0)</f>
        <v>0</v>
      </c>
      <c r="M419" s="18" cm="1">
        <f t="array" ref="M419">VLOOKUP($A419,'movie-row'!$A$2:$Z$101,_xlfn.XMATCH(M$32,'movie-row'!$A$1:$Z$1),0)</f>
        <v>3</v>
      </c>
      <c r="N419" s="18" cm="1">
        <f t="array" ref="N419">VLOOKUP($A419,'movie-row'!$A$2:$Z$101,_xlfn.XMATCH(N$32,'movie-row'!$A$1:$Z$1),0)</f>
        <v>0</v>
      </c>
      <c r="O419" s="27" cm="1">
        <f t="array" ref="O419">VLOOKUP($A419,'movie-row'!$A$2:$Z$101,_xlfn.XMATCH(O$32,'movie-row'!$A$1:$Z$1),0)</f>
        <v>4</v>
      </c>
      <c r="P419" s="18" cm="1">
        <f t="array" ref="P419">VLOOKUP($A419,'movie-row'!$A$2:$Z$101,_xlfn.XMATCH(P$32,'movie-row'!$A$1:$Z$1),0)</f>
        <v>3.5</v>
      </c>
      <c r="Q419" s="18" cm="1">
        <f t="array" ref="Q419">VLOOKUP($A419,'movie-row'!$A$2:$Z$101,_xlfn.XMATCH(Q$32,'movie-row'!$A$1:$Z$1),0)</f>
        <v>0</v>
      </c>
      <c r="R419" s="18" cm="1">
        <f t="array" ref="R419">VLOOKUP($A419,'movie-row'!$A$2:$Z$101,_xlfn.XMATCH(R$32,'movie-row'!$A$1:$Z$1),0)</f>
        <v>0</v>
      </c>
      <c r="S419" s="18" cm="1">
        <f t="array" ref="S419">VLOOKUP($A419,'movie-row'!$A$2:$Z$101,_xlfn.XMATCH(S$32,'movie-row'!$A$1:$Z$1),0)</f>
        <v>0</v>
      </c>
      <c r="T419" s="18" cm="1">
        <f t="array" ref="T419">VLOOKUP($A419,'movie-row'!$A$2:$Z$101,_xlfn.XMATCH(T$32,'movie-row'!$A$1:$Z$1),0)</f>
        <v>0</v>
      </c>
      <c r="U419" s="18" cm="1">
        <f t="array" ref="U419">VLOOKUP($A419,'movie-row'!$A$2:$Z$101,_xlfn.XMATCH(U$32,'movie-row'!$A$1:$Z$1),0)</f>
        <v>0</v>
      </c>
      <c r="V419" s="18" cm="1">
        <f t="array" ref="V419">VLOOKUP($A419,'movie-row'!$A$2:$Z$101,_xlfn.XMATCH(V$32,'movie-row'!$A$1:$Z$1),0)</f>
        <v>0</v>
      </c>
      <c r="W419" s="18" cm="1">
        <f t="array" ref="W419">VLOOKUP($A419,'movie-row'!$A$2:$Z$101,_xlfn.XMATCH(W$32,'movie-row'!$A$1:$Z$1),0)</f>
        <v>4</v>
      </c>
      <c r="X419" s="18" cm="1">
        <f t="array" ref="X419">VLOOKUP($A419,'movie-row'!$A$2:$Z$101,_xlfn.XMATCH(X$32,'movie-row'!$A$1:$Z$1),0)</f>
        <v>5</v>
      </c>
      <c r="Y419" s="18" cm="1">
        <f t="array" ref="Y419">VLOOKUP($A419,'movie-row'!$A$2:$Z$101,_xlfn.XMATCH(Y$32,'movie-row'!$A$1:$Z$1),0)</f>
        <v>5</v>
      </c>
      <c r="Z419" s="18" cm="1">
        <f t="array" ref="Z419">VLOOKUP($A419,'movie-row'!$A$2:$Z$101,_xlfn.XMATCH(Z$32,'movie-row'!$A$1:$Z$1),0)</f>
        <v>5</v>
      </c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</row>
    <row r="420" spans="1:52">
      <c r="A420" s="1" t="str">
        <f t="shared" si="74"/>
        <v>1572: Die Hard: With a Vengeance (1995)</v>
      </c>
      <c r="B420" s="18" cm="1">
        <f t="array" ref="B420">VLOOKUP($A420,'movie-row'!$A$2:$Z$101,_xlfn.XMATCH(B$33,'movie-row'!$A$1:$Z$1),0)</f>
        <v>0</v>
      </c>
      <c r="C420" s="18" cm="1">
        <f t="array" ref="C420">VLOOKUP($A420,'movie-row'!$A$2:$Z$101,_xlfn.XMATCH(C$33,'movie-row'!$A$1:$Z$1),0)</f>
        <v>0</v>
      </c>
      <c r="D420" s="18" cm="1">
        <f t="array" ref="D420">VLOOKUP($A420,'movie-row'!$A$2:$Z$101,_xlfn.XMATCH(D$33,'movie-row'!$A$1:$Z$1),0)</f>
        <v>3</v>
      </c>
      <c r="E420" s="18" cm="1">
        <f t="array" ref="E420">VLOOKUP($A420,'movie-row'!$A$2:$Z$101,_xlfn.XMATCH(E$33,'movie-row'!$A$1:$Z$1),0)</f>
        <v>4</v>
      </c>
      <c r="F420" s="27" cm="1">
        <f t="array" ref="F420">VLOOKUP($A420,'movie-row'!$A$2:$Z$101,_xlfn.XMATCH(F$33,'movie-row'!$A$1:$Z$1),0)</f>
        <v>3.5</v>
      </c>
      <c r="G420" s="18" cm="1">
        <f t="array" ref="G420">VLOOKUP($A420,'movie-row'!$A$2:$Z$101,_xlfn.XMATCH(G$33,'movie-row'!$A$1:$Z$1),0)</f>
        <v>3</v>
      </c>
      <c r="H420" s="18" cm="1">
        <f t="array" ref="H420">VLOOKUP($A420,'movie-row'!$A$2:$Z$101,_xlfn.XMATCH(H$33,'movie-row'!$A$1:$Z$1),0)</f>
        <v>0</v>
      </c>
      <c r="I420" s="18" cm="1">
        <f t="array" ref="I420">VLOOKUP($A420,'movie-row'!$A$2:$Z$101,_xlfn.XMATCH(I$33,'movie-row'!$A$1:$Z$1),0)</f>
        <v>0</v>
      </c>
      <c r="J420" s="18" cm="1">
        <f t="array" ref="J420">VLOOKUP($A420,'movie-row'!$A$2:$Z$101,_xlfn.XMATCH(J$33,'movie-row'!$A$1:$Z$1),0)</f>
        <v>0</v>
      </c>
      <c r="K420" s="18" cm="1">
        <f t="array" ref="K420">VLOOKUP($A420,'movie-row'!$A$2:$Z$101,_xlfn.XMATCH(K$33,'movie-row'!$A$1:$Z$1),0)</f>
        <v>3</v>
      </c>
      <c r="L420" s="18" cm="1">
        <f t="array" ref="L420">VLOOKUP($A420,'movie-row'!$A$2:$Z$101,_xlfn.XMATCH(L$33,'movie-row'!$A$1:$Z$1),0)</f>
        <v>3</v>
      </c>
      <c r="M420" s="18" cm="1">
        <f t="array" ref="M420">VLOOKUP($A420,'movie-row'!$A$2:$Z$101,_xlfn.XMATCH(M$33,'movie-row'!$A$1:$Z$1),0)</f>
        <v>4</v>
      </c>
      <c r="N420" s="18" cm="1">
        <f t="array" ref="N420">VLOOKUP($A420,'movie-row'!$A$2:$Z$101,_xlfn.XMATCH(N$33,'movie-row'!$A$1:$Z$1),0)</f>
        <v>0</v>
      </c>
      <c r="O420" s="27" cm="1">
        <f t="array" ref="O420">VLOOKUP($A420,'movie-row'!$A$2:$Z$101,_xlfn.XMATCH(O$33,'movie-row'!$A$1:$Z$1),0)</f>
        <v>3</v>
      </c>
      <c r="P420" s="18" cm="1">
        <f t="array" ref="P420">VLOOKUP($A420,'movie-row'!$A$2:$Z$101,_xlfn.XMATCH(P$33,'movie-row'!$A$1:$Z$1),0)</f>
        <v>2</v>
      </c>
      <c r="Q420" s="18" cm="1">
        <f t="array" ref="Q420">VLOOKUP($A420,'movie-row'!$A$2:$Z$101,_xlfn.XMATCH(Q$33,'movie-row'!$A$1:$Z$1),0)</f>
        <v>0</v>
      </c>
      <c r="R420" s="18" cm="1">
        <f t="array" ref="R420">VLOOKUP($A420,'movie-row'!$A$2:$Z$101,_xlfn.XMATCH(R$33,'movie-row'!$A$1:$Z$1),0)</f>
        <v>3.5</v>
      </c>
      <c r="S420" s="18" cm="1">
        <f t="array" ref="S420">VLOOKUP($A420,'movie-row'!$A$2:$Z$101,_xlfn.XMATCH(S$33,'movie-row'!$A$1:$Z$1),0)</f>
        <v>0</v>
      </c>
      <c r="T420" s="18" cm="1">
        <f t="array" ref="T420">VLOOKUP($A420,'movie-row'!$A$2:$Z$101,_xlfn.XMATCH(T$33,'movie-row'!$A$1:$Z$1),0)</f>
        <v>3.5</v>
      </c>
      <c r="U420" s="18" cm="1">
        <f t="array" ref="U420">VLOOKUP($A420,'movie-row'!$A$2:$Z$101,_xlfn.XMATCH(U$33,'movie-row'!$A$1:$Z$1),0)</f>
        <v>4</v>
      </c>
      <c r="V420" s="18" cm="1">
        <f t="array" ref="V420">VLOOKUP($A420,'movie-row'!$A$2:$Z$101,_xlfn.XMATCH(V$33,'movie-row'!$A$1:$Z$1),0)</f>
        <v>0</v>
      </c>
      <c r="W420" s="18" cm="1">
        <f t="array" ref="W420">VLOOKUP($A420,'movie-row'!$A$2:$Z$101,_xlfn.XMATCH(W$33,'movie-row'!$A$1:$Z$1),0)</f>
        <v>0</v>
      </c>
      <c r="X420" s="18" cm="1">
        <f t="array" ref="X420">VLOOKUP($A420,'movie-row'!$A$2:$Z$101,_xlfn.XMATCH(X$33,'movie-row'!$A$1:$Z$1),0)</f>
        <v>5</v>
      </c>
      <c r="Y420" s="18" cm="1">
        <f t="array" ref="Y420">VLOOKUP($A420,'movie-row'!$A$2:$Z$101,_xlfn.XMATCH(Y$33,'movie-row'!$A$1:$Z$1),0)</f>
        <v>3.5</v>
      </c>
      <c r="Z420" s="18" cm="1">
        <f t="array" ref="Z420">VLOOKUP($A420,'movie-row'!$A$2:$Z$101,_xlfn.XMATCH(Z$33,'movie-row'!$A$1:$Z$1),0)</f>
        <v>0</v>
      </c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</row>
    <row r="421" spans="1:52">
      <c r="A421" s="21" t="s">
        <v>75</v>
      </c>
      <c r="B421" s="18" cm="1">
        <f t="array" ref="B421">VLOOKUP($A421,'movie-row'!$A$2:$Z$101,_xlfn.XMATCH(B$29,'movie-row'!$A$1:$Z$1),0)</f>
        <v>4</v>
      </c>
      <c r="C421" s="18" cm="1">
        <f t="array" ref="C421">VLOOKUP($A421,'movie-row'!$A$2:$Z$101,_xlfn.XMATCH(C$29,'movie-row'!$A$1:$Z$1),0)</f>
        <v>0</v>
      </c>
      <c r="D421" s="18" cm="1">
        <f t="array" ref="D421">VLOOKUP($A421,'movie-row'!$A$2:$Z$101,_xlfn.XMATCH(D$29,'movie-row'!$A$1:$Z$1),0)</f>
        <v>0</v>
      </c>
      <c r="E421" s="18" cm="1">
        <f t="array" ref="E421">VLOOKUP($A421,'movie-row'!$A$2:$Z$101,_xlfn.XMATCH(E$29,'movie-row'!$A$1:$Z$1),0)</f>
        <v>0</v>
      </c>
      <c r="F421" s="27" cm="1">
        <f t="array" ref="F421">VLOOKUP($A421,'movie-row'!$A$2:$Z$101,_xlfn.XMATCH(F$29,'movie-row'!$A$1:$Z$1),0)</f>
        <v>0</v>
      </c>
      <c r="G421" s="18" cm="1">
        <f t="array" ref="G421">VLOOKUP($A421,'movie-row'!$A$2:$Z$101,_xlfn.XMATCH(G$29,'movie-row'!$A$1:$Z$1),0)</f>
        <v>0</v>
      </c>
      <c r="H421" s="18" cm="1">
        <f t="array" ref="H421">VLOOKUP($A421,'movie-row'!$A$2:$Z$101,_xlfn.XMATCH(H$29,'movie-row'!$A$1:$Z$1),0)</f>
        <v>0</v>
      </c>
      <c r="I421" s="18" cm="1">
        <f t="array" ref="I421">VLOOKUP($A421,'movie-row'!$A$2:$Z$101,_xlfn.XMATCH(I$29,'movie-row'!$A$1:$Z$1),0)</f>
        <v>0</v>
      </c>
      <c r="J421" s="18" cm="1">
        <f t="array" ref="J421">VLOOKUP($A421,'movie-row'!$A$2:$Z$101,_xlfn.XMATCH(J$29,'movie-row'!$A$1:$Z$1),0)</f>
        <v>3</v>
      </c>
      <c r="K421" s="18" cm="1">
        <f t="array" ref="K421">VLOOKUP($A421,'movie-row'!$A$2:$Z$101,_xlfn.XMATCH(K$29,'movie-row'!$A$1:$Z$1),0)</f>
        <v>0</v>
      </c>
      <c r="L421" s="18" cm="1">
        <f t="array" ref="L421">VLOOKUP($A421,'movie-row'!$A$2:$Z$101,_xlfn.XMATCH(L$29,'movie-row'!$A$1:$Z$1),0)</f>
        <v>1</v>
      </c>
      <c r="M421" s="18" cm="1">
        <f t="array" ref="M421">VLOOKUP($A421,'movie-row'!$A$2:$Z$101,_xlfn.XMATCH(M$29,'movie-row'!$A$1:$Z$1),0)</f>
        <v>0</v>
      </c>
      <c r="N421" s="18" cm="1">
        <f t="array" ref="N421">VLOOKUP($A421,'movie-row'!$A$2:$Z$101,_xlfn.XMATCH(N$29,'movie-row'!$A$1:$Z$1),0)</f>
        <v>3.5</v>
      </c>
      <c r="O421" s="27" cm="1">
        <f t="array" ref="O421">VLOOKUP($A421,'movie-row'!$A$2:$Z$101,_xlfn.XMATCH(O$29,'movie-row'!$A$1:$Z$1),0)</f>
        <v>0</v>
      </c>
      <c r="P421" s="18" cm="1">
        <f t="array" ref="P421">VLOOKUP($A421,'movie-row'!$A$2:$Z$101,_xlfn.XMATCH(P$29,'movie-row'!$A$1:$Z$1),0)</f>
        <v>2</v>
      </c>
      <c r="Q421" s="18" cm="1">
        <f t="array" ref="Q421">VLOOKUP($A421,'movie-row'!$A$2:$Z$101,_xlfn.XMATCH(Q$29,'movie-row'!$A$1:$Z$1),0)</f>
        <v>0</v>
      </c>
      <c r="R421" s="18" cm="1">
        <f t="array" ref="R421">VLOOKUP($A421,'movie-row'!$A$2:$Z$101,_xlfn.XMATCH(R$29,'movie-row'!$A$1:$Z$1),0)</f>
        <v>0</v>
      </c>
      <c r="S421" s="18" cm="1">
        <f t="array" ref="S421">VLOOKUP($A421,'movie-row'!$A$2:$Z$101,_xlfn.XMATCH(S$29,'movie-row'!$A$1:$Z$1),0)</f>
        <v>3.5</v>
      </c>
      <c r="T421" s="18" cm="1">
        <f t="array" ref="T421">VLOOKUP($A421,'movie-row'!$A$2:$Z$101,_xlfn.XMATCH(T$29,'movie-row'!$A$1:$Z$1),0)</f>
        <v>0</v>
      </c>
      <c r="U421" s="18" cm="1">
        <f t="array" ref="U421">VLOOKUP($A421,'movie-row'!$A$2:$Z$101,_xlfn.XMATCH(U$29,'movie-row'!$A$1:$Z$1),0)</f>
        <v>0</v>
      </c>
      <c r="V421" s="18" cm="1">
        <f t="array" ref="V421">VLOOKUP($A421,'movie-row'!$A$2:$Z$101,_xlfn.XMATCH(V$29,'movie-row'!$A$1:$Z$1),0)</f>
        <v>0</v>
      </c>
      <c r="W421" s="18" cm="1">
        <f t="array" ref="W421">VLOOKUP($A421,'movie-row'!$A$2:$Z$101,_xlfn.XMATCH(W$29,'movie-row'!$A$1:$Z$1),0)</f>
        <v>3</v>
      </c>
      <c r="X421" s="18" cm="1">
        <f t="array" ref="X421">VLOOKUP($A421,'movie-row'!$A$2:$Z$101,_xlfn.XMATCH(X$29,'movie-row'!$A$1:$Z$1),0)</f>
        <v>0</v>
      </c>
      <c r="Y421" s="18" cm="1">
        <f t="array" ref="Y421">VLOOKUP($A421,'movie-row'!$A$2:$Z$101,_xlfn.XMATCH(Y$29,'movie-row'!$A$1:$Z$1),0)</f>
        <v>0</v>
      </c>
      <c r="Z421" s="18" cm="1">
        <f t="array" ref="Z421">VLOOKUP($A421,'movie-row'!$A$2:$Z$101,_xlfn.XMATCH(Z$29,'movie-row'!$A$1:$Z$1),0)</f>
        <v>0</v>
      </c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</row>
    <row r="422" spans="1:52">
      <c r="A422" s="1" t="str">
        <f t="shared" ref="A422:A425" si="75">A421</f>
        <v>1597: Meet the Parents (2000)</v>
      </c>
      <c r="B422" s="18" cm="1">
        <f t="array" ref="B422">VLOOKUP($A422,'movie-row'!$A$2:$Z$101,_xlfn.XMATCH(B$30,'movie-row'!$A$1:$Z$1),0)</f>
        <v>0</v>
      </c>
      <c r="C422" s="18" cm="1">
        <f t="array" ref="C422">VLOOKUP($A422,'movie-row'!$A$2:$Z$101,_xlfn.XMATCH(C$30,'movie-row'!$A$1:$Z$1),0)</f>
        <v>3</v>
      </c>
      <c r="D422" s="18" cm="1">
        <f t="array" ref="D422">VLOOKUP($A422,'movie-row'!$A$2:$Z$101,_xlfn.XMATCH(D$30,'movie-row'!$A$1:$Z$1),0)</f>
        <v>0</v>
      </c>
      <c r="E422" s="18" cm="1">
        <f t="array" ref="E422">VLOOKUP($A422,'movie-row'!$A$2:$Z$101,_xlfn.XMATCH(E$30,'movie-row'!$A$1:$Z$1),0)</f>
        <v>0</v>
      </c>
      <c r="F422" s="27" cm="1">
        <f t="array" ref="F422">VLOOKUP($A422,'movie-row'!$A$2:$Z$101,_xlfn.XMATCH(F$30,'movie-row'!$A$1:$Z$1),0)</f>
        <v>0</v>
      </c>
      <c r="G422" s="18" cm="1">
        <f t="array" ref="G422">VLOOKUP($A422,'movie-row'!$A$2:$Z$101,_xlfn.XMATCH(G$30,'movie-row'!$A$1:$Z$1),0)</f>
        <v>0</v>
      </c>
      <c r="H422" s="18" cm="1">
        <f t="array" ref="H422">VLOOKUP($A422,'movie-row'!$A$2:$Z$101,_xlfn.XMATCH(H$30,'movie-row'!$A$1:$Z$1),0)</f>
        <v>3.5</v>
      </c>
      <c r="I422" s="18" cm="1">
        <f t="array" ref="I422">VLOOKUP($A422,'movie-row'!$A$2:$Z$101,_xlfn.XMATCH(I$30,'movie-row'!$A$1:$Z$1),0)</f>
        <v>0</v>
      </c>
      <c r="J422" s="18" cm="1">
        <f t="array" ref="J422">VLOOKUP($A422,'movie-row'!$A$2:$Z$101,_xlfn.XMATCH(J$30,'movie-row'!$A$1:$Z$1),0)</f>
        <v>0</v>
      </c>
      <c r="K422" s="18" cm="1">
        <f t="array" ref="K422">VLOOKUP($A422,'movie-row'!$A$2:$Z$101,_xlfn.XMATCH(K$30,'movie-row'!$A$1:$Z$1),0)</f>
        <v>4</v>
      </c>
      <c r="L422" s="18" cm="1">
        <f t="array" ref="L422">VLOOKUP($A422,'movie-row'!$A$2:$Z$101,_xlfn.XMATCH(L$30,'movie-row'!$A$1:$Z$1),0)</f>
        <v>0</v>
      </c>
      <c r="M422" s="18" cm="1">
        <f t="array" ref="M422">VLOOKUP($A422,'movie-row'!$A$2:$Z$101,_xlfn.XMATCH(M$30,'movie-row'!$A$1:$Z$1),0)</f>
        <v>0</v>
      </c>
      <c r="N422" s="18" cm="1">
        <f t="array" ref="N422">VLOOKUP($A422,'movie-row'!$A$2:$Z$101,_xlfn.XMATCH(N$30,'movie-row'!$A$1:$Z$1),0)</f>
        <v>3.5</v>
      </c>
      <c r="O422" s="27" cm="1">
        <f t="array" ref="O422">VLOOKUP($A422,'movie-row'!$A$2:$Z$101,_xlfn.XMATCH(O$30,'movie-row'!$A$1:$Z$1),0)</f>
        <v>2</v>
      </c>
      <c r="P422" s="18" cm="1">
        <f t="array" ref="P422">VLOOKUP($A422,'movie-row'!$A$2:$Z$101,_xlfn.XMATCH(P$30,'movie-row'!$A$1:$Z$1),0)</f>
        <v>0</v>
      </c>
      <c r="Q422" s="18" cm="1">
        <f t="array" ref="Q422">VLOOKUP($A422,'movie-row'!$A$2:$Z$101,_xlfn.XMATCH(Q$30,'movie-row'!$A$1:$Z$1),0)</f>
        <v>2</v>
      </c>
      <c r="R422" s="18" cm="1">
        <f t="array" ref="R422">VLOOKUP($A422,'movie-row'!$A$2:$Z$101,_xlfn.XMATCH(R$30,'movie-row'!$A$1:$Z$1),0)</f>
        <v>0</v>
      </c>
      <c r="S422" s="18" cm="1">
        <f t="array" ref="S422">VLOOKUP($A422,'movie-row'!$A$2:$Z$101,_xlfn.XMATCH(S$30,'movie-row'!$A$1:$Z$1),0)</f>
        <v>0</v>
      </c>
      <c r="T422" s="18" cm="1">
        <f t="array" ref="T422">VLOOKUP($A422,'movie-row'!$A$2:$Z$101,_xlfn.XMATCH(T$30,'movie-row'!$A$1:$Z$1),0)</f>
        <v>0</v>
      </c>
      <c r="U422" s="18" cm="1">
        <f t="array" ref="U422">VLOOKUP($A422,'movie-row'!$A$2:$Z$101,_xlfn.XMATCH(U$30,'movie-row'!$A$1:$Z$1),0)</f>
        <v>3.5</v>
      </c>
      <c r="V422" s="18" cm="1">
        <f t="array" ref="V422">VLOOKUP($A422,'movie-row'!$A$2:$Z$101,_xlfn.XMATCH(V$30,'movie-row'!$A$1:$Z$1),0)</f>
        <v>0</v>
      </c>
      <c r="W422" s="18" cm="1">
        <f t="array" ref="W422">VLOOKUP($A422,'movie-row'!$A$2:$Z$101,_xlfn.XMATCH(W$30,'movie-row'!$A$1:$Z$1),0)</f>
        <v>4</v>
      </c>
      <c r="X422" s="18" cm="1">
        <f t="array" ref="X422">VLOOKUP($A422,'movie-row'!$A$2:$Z$101,_xlfn.XMATCH(X$30,'movie-row'!$A$1:$Z$1),0)</f>
        <v>0</v>
      </c>
      <c r="Y422" s="18" cm="1">
        <f t="array" ref="Y422">VLOOKUP($A422,'movie-row'!$A$2:$Z$101,_xlfn.XMATCH(Y$30,'movie-row'!$A$1:$Z$1),0)</f>
        <v>0</v>
      </c>
      <c r="Z422" s="18" cm="1">
        <f t="array" ref="Z422">VLOOKUP($A422,'movie-row'!$A$2:$Z$101,_xlfn.XMATCH(Z$30,'movie-row'!$A$1:$Z$1),0)</f>
        <v>2</v>
      </c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</row>
    <row r="423" spans="1:52">
      <c r="A423" s="1" t="str">
        <f t="shared" si="75"/>
        <v>1597: Meet the Parents (2000)</v>
      </c>
      <c r="B423" s="18" cm="1">
        <f t="array" ref="B423">VLOOKUP($A423,'movie-row'!$A$2:$Z$101,_xlfn.XMATCH(B$31,'movie-row'!$A$1:$Z$1),0)</f>
        <v>0</v>
      </c>
      <c r="C423" s="18" cm="1">
        <f t="array" ref="C423">VLOOKUP($A423,'movie-row'!$A$2:$Z$101,_xlfn.XMATCH(C$31,'movie-row'!$A$1:$Z$1),0)</f>
        <v>0</v>
      </c>
      <c r="D423" s="18" cm="1">
        <f t="array" ref="D423">VLOOKUP($A423,'movie-row'!$A$2:$Z$101,_xlfn.XMATCH(D$31,'movie-row'!$A$1:$Z$1),0)</f>
        <v>3.5</v>
      </c>
      <c r="E423" s="18" cm="1">
        <f t="array" ref="E423">VLOOKUP($A423,'movie-row'!$A$2:$Z$101,_xlfn.XMATCH(E$31,'movie-row'!$A$1:$Z$1),0)</f>
        <v>5</v>
      </c>
      <c r="F423" s="27" cm="1">
        <f t="array" ref="F423">VLOOKUP($A423,'movie-row'!$A$2:$Z$101,_xlfn.XMATCH(F$31,'movie-row'!$A$1:$Z$1),0)</f>
        <v>2</v>
      </c>
      <c r="G423" s="18" cm="1">
        <f t="array" ref="G423">VLOOKUP($A423,'movie-row'!$A$2:$Z$101,_xlfn.XMATCH(G$31,'movie-row'!$A$1:$Z$1),0)</f>
        <v>0</v>
      </c>
      <c r="H423" s="18" cm="1">
        <f t="array" ref="H423">VLOOKUP($A423,'movie-row'!$A$2:$Z$101,_xlfn.XMATCH(H$31,'movie-row'!$A$1:$Z$1),0)</f>
        <v>4</v>
      </c>
      <c r="I423" s="18" cm="1">
        <f t="array" ref="I423">VLOOKUP($A423,'movie-row'!$A$2:$Z$101,_xlfn.XMATCH(I$31,'movie-row'!$A$1:$Z$1),0)</f>
        <v>3.5</v>
      </c>
      <c r="J423" s="18" cm="1">
        <f t="array" ref="J423">VLOOKUP($A423,'movie-row'!$A$2:$Z$101,_xlfn.XMATCH(J$31,'movie-row'!$A$1:$Z$1),0)</f>
        <v>3.5</v>
      </c>
      <c r="K423" s="18" cm="1">
        <f t="array" ref="K423">VLOOKUP($A423,'movie-row'!$A$2:$Z$101,_xlfn.XMATCH(K$31,'movie-row'!$A$1:$Z$1),0)</f>
        <v>0</v>
      </c>
      <c r="L423" s="18" cm="1">
        <f t="array" ref="L423">VLOOKUP($A423,'movie-row'!$A$2:$Z$101,_xlfn.XMATCH(L$31,'movie-row'!$A$1:$Z$1),0)</f>
        <v>0</v>
      </c>
      <c r="M423" s="18" cm="1">
        <f t="array" ref="M423">VLOOKUP($A423,'movie-row'!$A$2:$Z$101,_xlfn.XMATCH(M$31,'movie-row'!$A$1:$Z$1),0)</f>
        <v>0</v>
      </c>
      <c r="N423" s="18" cm="1">
        <f t="array" ref="N423">VLOOKUP($A423,'movie-row'!$A$2:$Z$101,_xlfn.XMATCH(N$31,'movie-row'!$A$1:$Z$1),0)</f>
        <v>0</v>
      </c>
      <c r="O423" s="27" cm="1">
        <f t="array" ref="O423">VLOOKUP($A423,'movie-row'!$A$2:$Z$101,_xlfn.XMATCH(O$31,'movie-row'!$A$1:$Z$1),0)</f>
        <v>3.5</v>
      </c>
      <c r="P423" s="18" cm="1">
        <f t="array" ref="P423">VLOOKUP($A423,'movie-row'!$A$2:$Z$101,_xlfn.XMATCH(P$31,'movie-row'!$A$1:$Z$1),0)</f>
        <v>0</v>
      </c>
      <c r="Q423" s="18" cm="1">
        <f t="array" ref="Q423">VLOOKUP($A423,'movie-row'!$A$2:$Z$101,_xlfn.XMATCH(Q$31,'movie-row'!$A$1:$Z$1),0)</f>
        <v>3</v>
      </c>
      <c r="R423" s="18" cm="1">
        <f t="array" ref="R423">VLOOKUP($A423,'movie-row'!$A$2:$Z$101,_xlfn.XMATCH(R$31,'movie-row'!$A$1:$Z$1),0)</f>
        <v>0</v>
      </c>
      <c r="S423" s="18" cm="1">
        <f t="array" ref="S423">VLOOKUP($A423,'movie-row'!$A$2:$Z$101,_xlfn.XMATCH(S$31,'movie-row'!$A$1:$Z$1),0)</f>
        <v>2</v>
      </c>
      <c r="T423" s="18" cm="1">
        <f t="array" ref="T423">VLOOKUP($A423,'movie-row'!$A$2:$Z$101,_xlfn.XMATCH(T$31,'movie-row'!$A$1:$Z$1),0)</f>
        <v>0</v>
      </c>
      <c r="U423" s="18" cm="1">
        <f t="array" ref="U423">VLOOKUP($A423,'movie-row'!$A$2:$Z$101,_xlfn.XMATCH(U$31,'movie-row'!$A$1:$Z$1),0)</f>
        <v>4</v>
      </c>
      <c r="V423" s="18" cm="1">
        <f t="array" ref="V423">VLOOKUP($A423,'movie-row'!$A$2:$Z$101,_xlfn.XMATCH(V$31,'movie-row'!$A$1:$Z$1),0)</f>
        <v>0</v>
      </c>
      <c r="W423" s="18" cm="1">
        <f t="array" ref="W423">VLOOKUP($A423,'movie-row'!$A$2:$Z$101,_xlfn.XMATCH(W$31,'movie-row'!$A$1:$Z$1),0)</f>
        <v>5</v>
      </c>
      <c r="X423" s="18" cm="1">
        <f t="array" ref="X423">VLOOKUP($A423,'movie-row'!$A$2:$Z$101,_xlfn.XMATCH(X$31,'movie-row'!$A$1:$Z$1),0)</f>
        <v>0</v>
      </c>
      <c r="Y423" s="18" cm="1">
        <f t="array" ref="Y423">VLOOKUP($A423,'movie-row'!$A$2:$Z$101,_xlfn.XMATCH(Y$31,'movie-row'!$A$1:$Z$1),0)</f>
        <v>2</v>
      </c>
      <c r="Z423" s="18" cm="1">
        <f t="array" ref="Z423">VLOOKUP($A423,'movie-row'!$A$2:$Z$101,_xlfn.XMATCH(Z$31,'movie-row'!$A$1:$Z$1),0)</f>
        <v>3.5</v>
      </c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</row>
    <row r="424" spans="1:52">
      <c r="A424" s="1" t="str">
        <f t="shared" si="75"/>
        <v>1597: Meet the Parents (2000)</v>
      </c>
      <c r="B424" s="18" cm="1">
        <f t="array" ref="B424">VLOOKUP($A424,'movie-row'!$A$2:$Z$101,_xlfn.XMATCH(B$32,'movie-row'!$A$1:$Z$1),0)</f>
        <v>3.5</v>
      </c>
      <c r="C424" s="18" cm="1">
        <f t="array" ref="C424">VLOOKUP($A424,'movie-row'!$A$2:$Z$101,_xlfn.XMATCH(C$32,'movie-row'!$A$1:$Z$1),0)</f>
        <v>0</v>
      </c>
      <c r="D424" s="18" cm="1">
        <f t="array" ref="D424">VLOOKUP($A424,'movie-row'!$A$2:$Z$101,_xlfn.XMATCH(D$32,'movie-row'!$A$1:$Z$1),0)</f>
        <v>3</v>
      </c>
      <c r="E424" s="18" cm="1">
        <f t="array" ref="E424">VLOOKUP($A424,'movie-row'!$A$2:$Z$101,_xlfn.XMATCH(E$32,'movie-row'!$A$1:$Z$1),0)</f>
        <v>0</v>
      </c>
      <c r="F424" s="27" cm="1">
        <f t="array" ref="F424">VLOOKUP($A424,'movie-row'!$A$2:$Z$101,_xlfn.XMATCH(F$32,'movie-row'!$A$1:$Z$1),0)</f>
        <v>5</v>
      </c>
      <c r="G424" s="18" cm="1">
        <f t="array" ref="G424">VLOOKUP($A424,'movie-row'!$A$2:$Z$101,_xlfn.XMATCH(G$32,'movie-row'!$A$1:$Z$1),0)</f>
        <v>0</v>
      </c>
      <c r="H424" s="18" cm="1">
        <f t="array" ref="H424">VLOOKUP($A424,'movie-row'!$A$2:$Z$101,_xlfn.XMATCH(H$32,'movie-row'!$A$1:$Z$1),0)</f>
        <v>0</v>
      </c>
      <c r="I424" s="18" cm="1">
        <f t="array" ref="I424">VLOOKUP($A424,'movie-row'!$A$2:$Z$101,_xlfn.XMATCH(I$32,'movie-row'!$A$1:$Z$1),0)</f>
        <v>2</v>
      </c>
      <c r="J424" s="18" cm="1">
        <f t="array" ref="J424">VLOOKUP($A424,'movie-row'!$A$2:$Z$101,_xlfn.XMATCH(J$32,'movie-row'!$A$1:$Z$1),0)</f>
        <v>0</v>
      </c>
      <c r="K424" s="18" cm="1">
        <f t="array" ref="K424">VLOOKUP($A424,'movie-row'!$A$2:$Z$101,_xlfn.XMATCH(K$32,'movie-row'!$A$1:$Z$1),0)</f>
        <v>4</v>
      </c>
      <c r="L424" s="18" cm="1">
        <f t="array" ref="L424">VLOOKUP($A424,'movie-row'!$A$2:$Z$101,_xlfn.XMATCH(L$32,'movie-row'!$A$1:$Z$1),0)</f>
        <v>0</v>
      </c>
      <c r="M424" s="18" cm="1">
        <f t="array" ref="M424">VLOOKUP($A424,'movie-row'!$A$2:$Z$101,_xlfn.XMATCH(M$32,'movie-row'!$A$1:$Z$1),0)</f>
        <v>5</v>
      </c>
      <c r="N424" s="18" cm="1">
        <f t="array" ref="N424">VLOOKUP($A424,'movie-row'!$A$2:$Z$101,_xlfn.XMATCH(N$32,'movie-row'!$A$1:$Z$1),0)</f>
        <v>0</v>
      </c>
      <c r="O424" s="27" cm="1">
        <f t="array" ref="O424">VLOOKUP($A424,'movie-row'!$A$2:$Z$101,_xlfn.XMATCH(O$32,'movie-row'!$A$1:$Z$1),0)</f>
        <v>4</v>
      </c>
      <c r="P424" s="18" cm="1">
        <f t="array" ref="P424">VLOOKUP($A424,'movie-row'!$A$2:$Z$101,_xlfn.XMATCH(P$32,'movie-row'!$A$1:$Z$1),0)</f>
        <v>2</v>
      </c>
      <c r="Q424" s="18" cm="1">
        <f t="array" ref="Q424">VLOOKUP($A424,'movie-row'!$A$2:$Z$101,_xlfn.XMATCH(Q$32,'movie-row'!$A$1:$Z$1),0)</f>
        <v>0</v>
      </c>
      <c r="R424" s="18" cm="1">
        <f t="array" ref="R424">VLOOKUP($A424,'movie-row'!$A$2:$Z$101,_xlfn.XMATCH(R$32,'movie-row'!$A$1:$Z$1),0)</f>
        <v>3.5</v>
      </c>
      <c r="S424" s="18" cm="1">
        <f t="array" ref="S424">VLOOKUP($A424,'movie-row'!$A$2:$Z$101,_xlfn.XMATCH(S$32,'movie-row'!$A$1:$Z$1),0)</f>
        <v>0</v>
      </c>
      <c r="T424" s="18" cm="1">
        <f t="array" ref="T424">VLOOKUP($A424,'movie-row'!$A$2:$Z$101,_xlfn.XMATCH(T$32,'movie-row'!$A$1:$Z$1),0)</f>
        <v>0</v>
      </c>
      <c r="U424" s="18" cm="1">
        <f t="array" ref="U424">VLOOKUP($A424,'movie-row'!$A$2:$Z$101,_xlfn.XMATCH(U$32,'movie-row'!$A$1:$Z$1),0)</f>
        <v>2</v>
      </c>
      <c r="V424" s="18" cm="1">
        <f t="array" ref="V424">VLOOKUP($A424,'movie-row'!$A$2:$Z$101,_xlfn.XMATCH(V$32,'movie-row'!$A$1:$Z$1),0)</f>
        <v>5</v>
      </c>
      <c r="W424" s="18" cm="1">
        <f t="array" ref="W424">VLOOKUP($A424,'movie-row'!$A$2:$Z$101,_xlfn.XMATCH(W$32,'movie-row'!$A$1:$Z$1),0)</f>
        <v>0</v>
      </c>
      <c r="X424" s="18" cm="1">
        <f t="array" ref="X424">VLOOKUP($A424,'movie-row'!$A$2:$Z$101,_xlfn.XMATCH(X$32,'movie-row'!$A$1:$Z$1),0)</f>
        <v>0</v>
      </c>
      <c r="Y424" s="18" cm="1">
        <f t="array" ref="Y424">VLOOKUP($A424,'movie-row'!$A$2:$Z$101,_xlfn.XMATCH(Y$32,'movie-row'!$A$1:$Z$1),0)</f>
        <v>3.5</v>
      </c>
      <c r="Z424" s="18" cm="1">
        <f t="array" ref="Z424">VLOOKUP($A424,'movie-row'!$A$2:$Z$101,_xlfn.XMATCH(Z$32,'movie-row'!$A$1:$Z$1),0)</f>
        <v>0</v>
      </c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</row>
    <row r="425" spans="1:52">
      <c r="A425" s="1" t="str">
        <f t="shared" si="75"/>
        <v>1597: Meet the Parents (2000)</v>
      </c>
      <c r="B425" s="18" cm="1">
        <f t="array" ref="B425">VLOOKUP($A425,'movie-row'!$A$2:$Z$101,_xlfn.XMATCH(B$33,'movie-row'!$A$1:$Z$1),0)</f>
        <v>0</v>
      </c>
      <c r="C425" s="18" cm="1">
        <f t="array" ref="C425">VLOOKUP($A425,'movie-row'!$A$2:$Z$101,_xlfn.XMATCH(C$33,'movie-row'!$A$1:$Z$1),0)</f>
        <v>0</v>
      </c>
      <c r="D425" s="18" cm="1">
        <f t="array" ref="D425">VLOOKUP($A425,'movie-row'!$A$2:$Z$101,_xlfn.XMATCH(D$33,'movie-row'!$A$1:$Z$1),0)</f>
        <v>3</v>
      </c>
      <c r="E425" s="18" cm="1">
        <f t="array" ref="E425">VLOOKUP($A425,'movie-row'!$A$2:$Z$101,_xlfn.XMATCH(E$33,'movie-row'!$A$1:$Z$1),0)</f>
        <v>4</v>
      </c>
      <c r="F425" s="27" cm="1">
        <f t="array" ref="F425">VLOOKUP($A425,'movie-row'!$A$2:$Z$101,_xlfn.XMATCH(F$33,'movie-row'!$A$1:$Z$1),0)</f>
        <v>2</v>
      </c>
      <c r="G425" s="18" cm="1">
        <f t="array" ref="G425">VLOOKUP($A425,'movie-row'!$A$2:$Z$101,_xlfn.XMATCH(G$33,'movie-row'!$A$1:$Z$1),0)</f>
        <v>3</v>
      </c>
      <c r="H425" s="18" cm="1">
        <f t="array" ref="H425">VLOOKUP($A425,'movie-row'!$A$2:$Z$101,_xlfn.XMATCH(H$33,'movie-row'!$A$1:$Z$1),0)</f>
        <v>0</v>
      </c>
      <c r="I425" s="18" cm="1">
        <f t="array" ref="I425">VLOOKUP($A425,'movie-row'!$A$2:$Z$101,_xlfn.XMATCH(I$33,'movie-row'!$A$1:$Z$1),0)</f>
        <v>0</v>
      </c>
      <c r="J425" s="18" cm="1">
        <f t="array" ref="J425">VLOOKUP($A425,'movie-row'!$A$2:$Z$101,_xlfn.XMATCH(J$33,'movie-row'!$A$1:$Z$1),0)</f>
        <v>2</v>
      </c>
      <c r="K425" s="18" cm="1">
        <f t="array" ref="K425">VLOOKUP($A425,'movie-row'!$A$2:$Z$101,_xlfn.XMATCH(K$33,'movie-row'!$A$1:$Z$1),0)</f>
        <v>3</v>
      </c>
      <c r="L425" s="18" cm="1">
        <f t="array" ref="L425">VLOOKUP($A425,'movie-row'!$A$2:$Z$101,_xlfn.XMATCH(L$33,'movie-row'!$A$1:$Z$1),0)</f>
        <v>3</v>
      </c>
      <c r="M425" s="18" cm="1">
        <f t="array" ref="M425">VLOOKUP($A425,'movie-row'!$A$2:$Z$101,_xlfn.XMATCH(M$33,'movie-row'!$A$1:$Z$1),0)</f>
        <v>0</v>
      </c>
      <c r="N425" s="18" cm="1">
        <f t="array" ref="N425">VLOOKUP($A425,'movie-row'!$A$2:$Z$101,_xlfn.XMATCH(N$33,'movie-row'!$A$1:$Z$1),0)</f>
        <v>0</v>
      </c>
      <c r="O425" s="27" cm="1">
        <f t="array" ref="O425">VLOOKUP($A425,'movie-row'!$A$2:$Z$101,_xlfn.XMATCH(O$33,'movie-row'!$A$1:$Z$1),0)</f>
        <v>3</v>
      </c>
      <c r="P425" s="18" cm="1">
        <f t="array" ref="P425">VLOOKUP($A425,'movie-row'!$A$2:$Z$101,_xlfn.XMATCH(P$33,'movie-row'!$A$1:$Z$1),0)</f>
        <v>0</v>
      </c>
      <c r="Q425" s="18" cm="1">
        <f t="array" ref="Q425">VLOOKUP($A425,'movie-row'!$A$2:$Z$101,_xlfn.XMATCH(Q$33,'movie-row'!$A$1:$Z$1),0)</f>
        <v>0</v>
      </c>
      <c r="R425" s="18" cm="1">
        <f t="array" ref="R425">VLOOKUP($A425,'movie-row'!$A$2:$Z$101,_xlfn.XMATCH(R$33,'movie-row'!$A$1:$Z$1),0)</f>
        <v>2</v>
      </c>
      <c r="S425" s="18" cm="1">
        <f t="array" ref="S425">VLOOKUP($A425,'movie-row'!$A$2:$Z$101,_xlfn.XMATCH(S$33,'movie-row'!$A$1:$Z$1),0)</f>
        <v>0</v>
      </c>
      <c r="T425" s="18" cm="1">
        <f t="array" ref="T425">VLOOKUP($A425,'movie-row'!$A$2:$Z$101,_xlfn.XMATCH(T$33,'movie-row'!$A$1:$Z$1),0)</f>
        <v>2</v>
      </c>
      <c r="U425" s="18" cm="1">
        <f t="array" ref="U425">VLOOKUP($A425,'movie-row'!$A$2:$Z$101,_xlfn.XMATCH(U$33,'movie-row'!$A$1:$Z$1),0)</f>
        <v>0</v>
      </c>
      <c r="V425" s="18" cm="1">
        <f t="array" ref="V425">VLOOKUP($A425,'movie-row'!$A$2:$Z$101,_xlfn.XMATCH(V$33,'movie-row'!$A$1:$Z$1),0)</f>
        <v>0</v>
      </c>
      <c r="W425" s="18" cm="1">
        <f t="array" ref="W425">VLOOKUP($A425,'movie-row'!$A$2:$Z$101,_xlfn.XMATCH(W$33,'movie-row'!$A$1:$Z$1),0)</f>
        <v>2</v>
      </c>
      <c r="X425" s="18" cm="1">
        <f t="array" ref="X425">VLOOKUP($A425,'movie-row'!$A$2:$Z$101,_xlfn.XMATCH(X$33,'movie-row'!$A$1:$Z$1),0)</f>
        <v>0</v>
      </c>
      <c r="Y425" s="18" cm="1">
        <f t="array" ref="Y425">VLOOKUP($A425,'movie-row'!$A$2:$Z$101,_xlfn.XMATCH(Y$33,'movie-row'!$A$1:$Z$1),0)</f>
        <v>3</v>
      </c>
      <c r="Z425" s="18" cm="1">
        <f t="array" ref="Z425">VLOOKUP($A425,'movie-row'!$A$2:$Z$101,_xlfn.XMATCH(Z$33,'movie-row'!$A$1:$Z$1),0)</f>
        <v>3.5</v>
      </c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</row>
    <row r="426" spans="1:52">
      <c r="A426" s="21" t="s">
        <v>76</v>
      </c>
      <c r="B426" s="18" cm="1">
        <f t="array" ref="B426">VLOOKUP($A426,'movie-row'!$A$2:$Z$101,_xlfn.XMATCH(B$29,'movie-row'!$A$1:$Z$1),0)</f>
        <v>3.5</v>
      </c>
      <c r="C426" s="18" cm="1">
        <f t="array" ref="C426">VLOOKUP($A426,'movie-row'!$A$2:$Z$101,_xlfn.XMATCH(C$29,'movie-row'!$A$1:$Z$1),0)</f>
        <v>0</v>
      </c>
      <c r="D426" s="18" cm="1">
        <f t="array" ref="D426">VLOOKUP($A426,'movie-row'!$A$2:$Z$101,_xlfn.XMATCH(D$29,'movie-row'!$A$1:$Z$1),0)</f>
        <v>0</v>
      </c>
      <c r="E426" s="18" cm="1">
        <f t="array" ref="E426">VLOOKUP($A426,'movie-row'!$A$2:$Z$101,_xlfn.XMATCH(E$29,'movie-row'!$A$1:$Z$1),0)</f>
        <v>0</v>
      </c>
      <c r="F426" s="27" cm="1">
        <f t="array" ref="F426">VLOOKUP($A426,'movie-row'!$A$2:$Z$101,_xlfn.XMATCH(F$29,'movie-row'!$A$1:$Z$1),0)</f>
        <v>4.5</v>
      </c>
      <c r="G426" s="18" cm="1">
        <f t="array" ref="G426">VLOOKUP($A426,'movie-row'!$A$2:$Z$101,_xlfn.XMATCH(G$29,'movie-row'!$A$1:$Z$1),0)</f>
        <v>0</v>
      </c>
      <c r="H426" s="18" cm="1">
        <f t="array" ref="H426">VLOOKUP($A426,'movie-row'!$A$2:$Z$101,_xlfn.XMATCH(H$29,'movie-row'!$A$1:$Z$1),0)</f>
        <v>0</v>
      </c>
      <c r="I426" s="18" cm="1">
        <f t="array" ref="I426">VLOOKUP($A426,'movie-row'!$A$2:$Z$101,_xlfn.XMATCH(I$29,'movie-row'!$A$1:$Z$1),0)</f>
        <v>0</v>
      </c>
      <c r="J426" s="18" cm="1">
        <f t="array" ref="J426">VLOOKUP($A426,'movie-row'!$A$2:$Z$101,_xlfn.XMATCH(J$29,'movie-row'!$A$1:$Z$1),0)</f>
        <v>3</v>
      </c>
      <c r="K426" s="18" cm="1">
        <f t="array" ref="K426">VLOOKUP($A426,'movie-row'!$A$2:$Z$101,_xlfn.XMATCH(K$29,'movie-row'!$A$1:$Z$1),0)</f>
        <v>0</v>
      </c>
      <c r="L426" s="18" cm="1">
        <f t="array" ref="L426">VLOOKUP($A426,'movie-row'!$A$2:$Z$101,_xlfn.XMATCH(L$29,'movie-row'!$A$1:$Z$1),0)</f>
        <v>4.5</v>
      </c>
      <c r="M426" s="18" cm="1">
        <f t="array" ref="M426">VLOOKUP($A426,'movie-row'!$A$2:$Z$101,_xlfn.XMATCH(M$29,'movie-row'!$A$1:$Z$1),0)</f>
        <v>0</v>
      </c>
      <c r="N426" s="18" cm="1">
        <f t="array" ref="N426">VLOOKUP($A426,'movie-row'!$A$2:$Z$101,_xlfn.XMATCH(N$29,'movie-row'!$A$1:$Z$1),0)</f>
        <v>0</v>
      </c>
      <c r="O426" s="27" cm="1">
        <f t="array" ref="O426">VLOOKUP($A426,'movie-row'!$A$2:$Z$101,_xlfn.XMATCH(O$29,'movie-row'!$A$1:$Z$1),0)</f>
        <v>0</v>
      </c>
      <c r="P426" s="18" cm="1">
        <f t="array" ref="P426">VLOOKUP($A426,'movie-row'!$A$2:$Z$101,_xlfn.XMATCH(P$29,'movie-row'!$A$1:$Z$1),0)</f>
        <v>3</v>
      </c>
      <c r="Q426" s="18" cm="1">
        <f t="array" ref="Q426">VLOOKUP($A426,'movie-row'!$A$2:$Z$101,_xlfn.XMATCH(Q$29,'movie-row'!$A$1:$Z$1),0)</f>
        <v>0</v>
      </c>
      <c r="R426" s="18" cm="1">
        <f t="array" ref="R426">VLOOKUP($A426,'movie-row'!$A$2:$Z$101,_xlfn.XMATCH(R$29,'movie-row'!$A$1:$Z$1),0)</f>
        <v>0</v>
      </c>
      <c r="S426" s="18" cm="1">
        <f t="array" ref="S426">VLOOKUP($A426,'movie-row'!$A$2:$Z$101,_xlfn.XMATCH(S$29,'movie-row'!$A$1:$Z$1),0)</f>
        <v>2</v>
      </c>
      <c r="T426" s="18" cm="1">
        <f t="array" ref="T426">VLOOKUP($A426,'movie-row'!$A$2:$Z$101,_xlfn.XMATCH(T$29,'movie-row'!$A$1:$Z$1),0)</f>
        <v>0</v>
      </c>
      <c r="U426" s="18" cm="1">
        <f t="array" ref="U426">VLOOKUP($A426,'movie-row'!$A$2:$Z$101,_xlfn.XMATCH(U$29,'movie-row'!$A$1:$Z$1),0)</f>
        <v>0</v>
      </c>
      <c r="V426" s="18" cm="1">
        <f t="array" ref="V426">VLOOKUP($A426,'movie-row'!$A$2:$Z$101,_xlfn.XMATCH(V$29,'movie-row'!$A$1:$Z$1),0)</f>
        <v>0</v>
      </c>
      <c r="W426" s="18" cm="1">
        <f t="array" ref="W426">VLOOKUP($A426,'movie-row'!$A$2:$Z$101,_xlfn.XMATCH(W$29,'movie-row'!$A$1:$Z$1),0)</f>
        <v>3</v>
      </c>
      <c r="X426" s="18" cm="1">
        <f t="array" ref="X426">VLOOKUP($A426,'movie-row'!$A$2:$Z$101,_xlfn.XMATCH(X$29,'movie-row'!$A$1:$Z$1),0)</f>
        <v>0</v>
      </c>
      <c r="Y426" s="18" cm="1">
        <f t="array" ref="Y426">VLOOKUP($A426,'movie-row'!$A$2:$Z$101,_xlfn.XMATCH(Y$29,'movie-row'!$A$1:$Z$1),0)</f>
        <v>0</v>
      </c>
      <c r="Z426" s="18" cm="1">
        <f t="array" ref="Z426">VLOOKUP($A426,'movie-row'!$A$2:$Z$101,_xlfn.XMATCH(Z$29,'movie-row'!$A$1:$Z$1),0)</f>
        <v>0</v>
      </c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</row>
    <row r="427" spans="1:52">
      <c r="A427" s="1" t="str">
        <f t="shared" ref="A427:A430" si="76">A426</f>
        <v>1637: Speed (1994)</v>
      </c>
      <c r="B427" s="18" cm="1">
        <f t="array" ref="B427">VLOOKUP($A427,'movie-row'!$A$2:$Z$101,_xlfn.XMATCH(B$30,'movie-row'!$A$1:$Z$1),0)</f>
        <v>0</v>
      </c>
      <c r="C427" s="18" cm="1">
        <f t="array" ref="C427">VLOOKUP($A427,'movie-row'!$A$2:$Z$101,_xlfn.XMATCH(C$30,'movie-row'!$A$1:$Z$1),0)</f>
        <v>3</v>
      </c>
      <c r="D427" s="18" cm="1">
        <f t="array" ref="D427">VLOOKUP($A427,'movie-row'!$A$2:$Z$101,_xlfn.XMATCH(D$30,'movie-row'!$A$1:$Z$1),0)</f>
        <v>0</v>
      </c>
      <c r="E427" s="18" cm="1">
        <f t="array" ref="E427">VLOOKUP($A427,'movie-row'!$A$2:$Z$101,_xlfn.XMATCH(E$30,'movie-row'!$A$1:$Z$1),0)</f>
        <v>0</v>
      </c>
      <c r="F427" s="27" cm="1">
        <f t="array" ref="F427">VLOOKUP($A427,'movie-row'!$A$2:$Z$101,_xlfn.XMATCH(F$30,'movie-row'!$A$1:$Z$1),0)</f>
        <v>0</v>
      </c>
      <c r="G427" s="18" cm="1">
        <f t="array" ref="G427">VLOOKUP($A427,'movie-row'!$A$2:$Z$101,_xlfn.XMATCH(G$30,'movie-row'!$A$1:$Z$1),0)</f>
        <v>0</v>
      </c>
      <c r="H427" s="18" cm="1">
        <f t="array" ref="H427">VLOOKUP($A427,'movie-row'!$A$2:$Z$101,_xlfn.XMATCH(H$30,'movie-row'!$A$1:$Z$1),0)</f>
        <v>2</v>
      </c>
      <c r="I427" s="18" cm="1">
        <f t="array" ref="I427">VLOOKUP($A427,'movie-row'!$A$2:$Z$101,_xlfn.XMATCH(I$30,'movie-row'!$A$1:$Z$1),0)</f>
        <v>4</v>
      </c>
      <c r="J427" s="18" cm="1">
        <f t="array" ref="J427">VLOOKUP($A427,'movie-row'!$A$2:$Z$101,_xlfn.XMATCH(J$30,'movie-row'!$A$1:$Z$1),0)</f>
        <v>0</v>
      </c>
      <c r="K427" s="18" cm="1">
        <f t="array" ref="K427">VLOOKUP($A427,'movie-row'!$A$2:$Z$101,_xlfn.XMATCH(K$30,'movie-row'!$A$1:$Z$1),0)</f>
        <v>3.5</v>
      </c>
      <c r="L427" s="18" cm="1">
        <f t="array" ref="L427">VLOOKUP($A427,'movie-row'!$A$2:$Z$101,_xlfn.XMATCH(L$30,'movie-row'!$A$1:$Z$1),0)</f>
        <v>0</v>
      </c>
      <c r="M427" s="18" cm="1">
        <f t="array" ref="M427">VLOOKUP($A427,'movie-row'!$A$2:$Z$101,_xlfn.XMATCH(M$30,'movie-row'!$A$1:$Z$1),0)</f>
        <v>0</v>
      </c>
      <c r="N427" s="18" cm="1">
        <f t="array" ref="N427">VLOOKUP($A427,'movie-row'!$A$2:$Z$101,_xlfn.XMATCH(N$30,'movie-row'!$A$1:$Z$1),0)</f>
        <v>2</v>
      </c>
      <c r="O427" s="27" cm="1">
        <f t="array" ref="O427">VLOOKUP($A427,'movie-row'!$A$2:$Z$101,_xlfn.XMATCH(O$30,'movie-row'!$A$1:$Z$1),0)</f>
        <v>3</v>
      </c>
      <c r="P427" s="18" cm="1">
        <f t="array" ref="P427">VLOOKUP($A427,'movie-row'!$A$2:$Z$101,_xlfn.XMATCH(P$30,'movie-row'!$A$1:$Z$1),0)</f>
        <v>0</v>
      </c>
      <c r="Q427" s="18" cm="1">
        <f t="array" ref="Q427">VLOOKUP($A427,'movie-row'!$A$2:$Z$101,_xlfn.XMATCH(Q$30,'movie-row'!$A$1:$Z$1),0)</f>
        <v>3</v>
      </c>
      <c r="R427" s="18" cm="1">
        <f t="array" ref="R427">VLOOKUP($A427,'movie-row'!$A$2:$Z$101,_xlfn.XMATCH(R$30,'movie-row'!$A$1:$Z$1),0)</f>
        <v>0</v>
      </c>
      <c r="S427" s="18" cm="1">
        <f t="array" ref="S427">VLOOKUP($A427,'movie-row'!$A$2:$Z$101,_xlfn.XMATCH(S$30,'movie-row'!$A$1:$Z$1),0)</f>
        <v>0</v>
      </c>
      <c r="T427" s="18" cm="1">
        <f t="array" ref="T427">VLOOKUP($A427,'movie-row'!$A$2:$Z$101,_xlfn.XMATCH(T$30,'movie-row'!$A$1:$Z$1),0)</f>
        <v>0</v>
      </c>
      <c r="U427" s="18" cm="1">
        <f t="array" ref="U427">VLOOKUP($A427,'movie-row'!$A$2:$Z$101,_xlfn.XMATCH(U$30,'movie-row'!$A$1:$Z$1),0)</f>
        <v>2</v>
      </c>
      <c r="V427" s="18" cm="1">
        <f t="array" ref="V427">VLOOKUP($A427,'movie-row'!$A$2:$Z$101,_xlfn.XMATCH(V$30,'movie-row'!$A$1:$Z$1),0)</f>
        <v>0</v>
      </c>
      <c r="W427" s="18" cm="1">
        <f t="array" ref="W427">VLOOKUP($A427,'movie-row'!$A$2:$Z$101,_xlfn.XMATCH(W$30,'movie-row'!$A$1:$Z$1),0)</f>
        <v>0</v>
      </c>
      <c r="X427" s="18" cm="1">
        <f t="array" ref="X427">VLOOKUP($A427,'movie-row'!$A$2:$Z$101,_xlfn.XMATCH(X$30,'movie-row'!$A$1:$Z$1),0)</f>
        <v>0</v>
      </c>
      <c r="Y427" s="18" cm="1">
        <f t="array" ref="Y427">VLOOKUP($A427,'movie-row'!$A$2:$Z$101,_xlfn.XMATCH(Y$30,'movie-row'!$A$1:$Z$1),0)</f>
        <v>0</v>
      </c>
      <c r="Z427" s="18" cm="1">
        <f t="array" ref="Z427">VLOOKUP($A427,'movie-row'!$A$2:$Z$101,_xlfn.XMATCH(Z$30,'movie-row'!$A$1:$Z$1),0)</f>
        <v>3</v>
      </c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</row>
    <row r="428" spans="1:52">
      <c r="A428" s="1" t="str">
        <f t="shared" si="76"/>
        <v>1637: Speed (1994)</v>
      </c>
      <c r="B428" s="18" cm="1">
        <f t="array" ref="B428">VLOOKUP($A428,'movie-row'!$A$2:$Z$101,_xlfn.XMATCH(B$31,'movie-row'!$A$1:$Z$1),0)</f>
        <v>0</v>
      </c>
      <c r="C428" s="18" cm="1">
        <f t="array" ref="C428">VLOOKUP($A428,'movie-row'!$A$2:$Z$101,_xlfn.XMATCH(C$31,'movie-row'!$A$1:$Z$1),0)</f>
        <v>4.5</v>
      </c>
      <c r="D428" s="18" cm="1">
        <f t="array" ref="D428">VLOOKUP($A428,'movie-row'!$A$2:$Z$101,_xlfn.XMATCH(D$31,'movie-row'!$A$1:$Z$1),0)</f>
        <v>0</v>
      </c>
      <c r="E428" s="18" cm="1">
        <f t="array" ref="E428">VLOOKUP($A428,'movie-row'!$A$2:$Z$101,_xlfn.XMATCH(E$31,'movie-row'!$A$1:$Z$1),0)</f>
        <v>4</v>
      </c>
      <c r="F428" s="27" cm="1">
        <f t="array" ref="F428">VLOOKUP($A428,'movie-row'!$A$2:$Z$101,_xlfn.XMATCH(F$31,'movie-row'!$A$1:$Z$1),0)</f>
        <v>2</v>
      </c>
      <c r="G428" s="18" cm="1">
        <f t="array" ref="G428">VLOOKUP($A428,'movie-row'!$A$2:$Z$101,_xlfn.XMATCH(G$31,'movie-row'!$A$1:$Z$1),0)</f>
        <v>0</v>
      </c>
      <c r="H428" s="18" cm="1">
        <f t="array" ref="H428">VLOOKUP($A428,'movie-row'!$A$2:$Z$101,_xlfn.XMATCH(H$31,'movie-row'!$A$1:$Z$1),0)</f>
        <v>3.5</v>
      </c>
      <c r="I428" s="18" cm="1">
        <f t="array" ref="I428">VLOOKUP($A428,'movie-row'!$A$2:$Z$101,_xlfn.XMATCH(I$31,'movie-row'!$A$1:$Z$1),0)</f>
        <v>2</v>
      </c>
      <c r="J428" s="18" cm="1">
        <f t="array" ref="J428">VLOOKUP($A428,'movie-row'!$A$2:$Z$101,_xlfn.XMATCH(J$31,'movie-row'!$A$1:$Z$1),0)</f>
        <v>0</v>
      </c>
      <c r="K428" s="18" cm="1">
        <f t="array" ref="K428">VLOOKUP($A428,'movie-row'!$A$2:$Z$101,_xlfn.XMATCH(K$31,'movie-row'!$A$1:$Z$1),0)</f>
        <v>0</v>
      </c>
      <c r="L428" s="18" cm="1">
        <f t="array" ref="L428">VLOOKUP($A428,'movie-row'!$A$2:$Z$101,_xlfn.XMATCH(L$31,'movie-row'!$A$1:$Z$1),0)</f>
        <v>0</v>
      </c>
      <c r="M428" s="18" cm="1">
        <f t="array" ref="M428">VLOOKUP($A428,'movie-row'!$A$2:$Z$101,_xlfn.XMATCH(M$31,'movie-row'!$A$1:$Z$1),0)</f>
        <v>0</v>
      </c>
      <c r="N428" s="18" cm="1">
        <f t="array" ref="N428">VLOOKUP($A428,'movie-row'!$A$2:$Z$101,_xlfn.XMATCH(N$31,'movie-row'!$A$1:$Z$1),0)</f>
        <v>0</v>
      </c>
      <c r="O428" s="27" cm="1">
        <f t="array" ref="O428">VLOOKUP($A428,'movie-row'!$A$2:$Z$101,_xlfn.XMATCH(O$31,'movie-row'!$A$1:$Z$1),0)</f>
        <v>0</v>
      </c>
      <c r="P428" s="18" cm="1">
        <f t="array" ref="P428">VLOOKUP($A428,'movie-row'!$A$2:$Z$101,_xlfn.XMATCH(P$31,'movie-row'!$A$1:$Z$1),0)</f>
        <v>0</v>
      </c>
      <c r="Q428" s="18" cm="1">
        <f t="array" ref="Q428">VLOOKUP($A428,'movie-row'!$A$2:$Z$101,_xlfn.XMATCH(Q$31,'movie-row'!$A$1:$Z$1),0)</f>
        <v>2.5</v>
      </c>
      <c r="R428" s="18" cm="1">
        <f t="array" ref="R428">VLOOKUP($A428,'movie-row'!$A$2:$Z$101,_xlfn.XMATCH(R$31,'movie-row'!$A$1:$Z$1),0)</f>
        <v>0</v>
      </c>
      <c r="S428" s="18" cm="1">
        <f t="array" ref="S428">VLOOKUP($A428,'movie-row'!$A$2:$Z$101,_xlfn.XMATCH(S$31,'movie-row'!$A$1:$Z$1),0)</f>
        <v>3</v>
      </c>
      <c r="T428" s="18" cm="1">
        <f t="array" ref="T428">VLOOKUP($A428,'movie-row'!$A$2:$Z$101,_xlfn.XMATCH(T$31,'movie-row'!$A$1:$Z$1),0)</f>
        <v>0</v>
      </c>
      <c r="U428" s="18" cm="1">
        <f t="array" ref="U428">VLOOKUP($A428,'movie-row'!$A$2:$Z$101,_xlfn.XMATCH(U$31,'movie-row'!$A$1:$Z$1),0)</f>
        <v>3.5</v>
      </c>
      <c r="V428" s="18" cm="1">
        <f t="array" ref="V428">VLOOKUP($A428,'movie-row'!$A$2:$Z$101,_xlfn.XMATCH(V$31,'movie-row'!$A$1:$Z$1),0)</f>
        <v>0</v>
      </c>
      <c r="W428" s="18" cm="1">
        <f t="array" ref="W428">VLOOKUP($A428,'movie-row'!$A$2:$Z$101,_xlfn.XMATCH(W$31,'movie-row'!$A$1:$Z$1),0)</f>
        <v>3</v>
      </c>
      <c r="X428" s="18" cm="1">
        <f t="array" ref="X428">VLOOKUP($A428,'movie-row'!$A$2:$Z$101,_xlfn.XMATCH(X$31,'movie-row'!$A$1:$Z$1),0)</f>
        <v>0</v>
      </c>
      <c r="Y428" s="18" cm="1">
        <f t="array" ref="Y428">VLOOKUP($A428,'movie-row'!$A$2:$Z$101,_xlfn.XMATCH(Y$31,'movie-row'!$A$1:$Z$1),0)</f>
        <v>2</v>
      </c>
      <c r="Z428" s="18" cm="1">
        <f t="array" ref="Z428">VLOOKUP($A428,'movie-row'!$A$2:$Z$101,_xlfn.XMATCH(Z$31,'movie-row'!$A$1:$Z$1),0)</f>
        <v>2</v>
      </c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</row>
    <row r="429" spans="1:52">
      <c r="A429" s="1" t="str">
        <f t="shared" si="76"/>
        <v>1637: Speed (1994)</v>
      </c>
      <c r="B429" s="18" cm="1">
        <f t="array" ref="B429">VLOOKUP($A429,'movie-row'!$A$2:$Z$101,_xlfn.XMATCH(B$32,'movie-row'!$A$1:$Z$1),0)</f>
        <v>0</v>
      </c>
      <c r="C429" s="18" cm="1">
        <f t="array" ref="C429">VLOOKUP($A429,'movie-row'!$A$2:$Z$101,_xlfn.XMATCH(C$32,'movie-row'!$A$1:$Z$1),0)</f>
        <v>0</v>
      </c>
      <c r="D429" s="18" cm="1">
        <f t="array" ref="D429">VLOOKUP($A429,'movie-row'!$A$2:$Z$101,_xlfn.XMATCH(D$32,'movie-row'!$A$1:$Z$1),0)</f>
        <v>3</v>
      </c>
      <c r="E429" s="18" cm="1">
        <f t="array" ref="E429">VLOOKUP($A429,'movie-row'!$A$2:$Z$101,_xlfn.XMATCH(E$32,'movie-row'!$A$1:$Z$1),0)</f>
        <v>4</v>
      </c>
      <c r="F429" s="27" cm="1">
        <f t="array" ref="F429">VLOOKUP($A429,'movie-row'!$A$2:$Z$101,_xlfn.XMATCH(F$32,'movie-row'!$A$1:$Z$1),0)</f>
        <v>4</v>
      </c>
      <c r="G429" s="18" cm="1">
        <f t="array" ref="G429">VLOOKUP($A429,'movie-row'!$A$2:$Z$101,_xlfn.XMATCH(G$32,'movie-row'!$A$1:$Z$1),0)</f>
        <v>0</v>
      </c>
      <c r="H429" s="18" cm="1">
        <f t="array" ref="H429">VLOOKUP($A429,'movie-row'!$A$2:$Z$101,_xlfn.XMATCH(H$32,'movie-row'!$A$1:$Z$1),0)</f>
        <v>0</v>
      </c>
      <c r="I429" s="18" cm="1">
        <f t="array" ref="I429">VLOOKUP($A429,'movie-row'!$A$2:$Z$101,_xlfn.XMATCH(I$32,'movie-row'!$A$1:$Z$1),0)</f>
        <v>3</v>
      </c>
      <c r="J429" s="18" cm="1">
        <f t="array" ref="J429">VLOOKUP($A429,'movie-row'!$A$2:$Z$101,_xlfn.XMATCH(J$32,'movie-row'!$A$1:$Z$1),0)</f>
        <v>0</v>
      </c>
      <c r="K429" s="18" cm="1">
        <f t="array" ref="K429">VLOOKUP($A429,'movie-row'!$A$2:$Z$101,_xlfn.XMATCH(K$32,'movie-row'!$A$1:$Z$1),0)</f>
        <v>0</v>
      </c>
      <c r="L429" s="18" cm="1">
        <f t="array" ref="L429">VLOOKUP($A429,'movie-row'!$A$2:$Z$101,_xlfn.XMATCH(L$32,'movie-row'!$A$1:$Z$1),0)</f>
        <v>0</v>
      </c>
      <c r="M429" s="18" cm="1">
        <f t="array" ref="M429">VLOOKUP($A429,'movie-row'!$A$2:$Z$101,_xlfn.XMATCH(M$32,'movie-row'!$A$1:$Z$1),0)</f>
        <v>3</v>
      </c>
      <c r="N429" s="18" cm="1">
        <f t="array" ref="N429">VLOOKUP($A429,'movie-row'!$A$2:$Z$101,_xlfn.XMATCH(N$32,'movie-row'!$A$1:$Z$1),0)</f>
        <v>0</v>
      </c>
      <c r="O429" s="27" cm="1">
        <f t="array" ref="O429">VLOOKUP($A429,'movie-row'!$A$2:$Z$101,_xlfn.XMATCH(O$32,'movie-row'!$A$1:$Z$1),0)</f>
        <v>3.5</v>
      </c>
      <c r="P429" s="18" cm="1">
        <f t="array" ref="P429">VLOOKUP($A429,'movie-row'!$A$2:$Z$101,_xlfn.XMATCH(P$32,'movie-row'!$A$1:$Z$1),0)</f>
        <v>2</v>
      </c>
      <c r="Q429" s="18" cm="1">
        <f t="array" ref="Q429">VLOOKUP($A429,'movie-row'!$A$2:$Z$101,_xlfn.XMATCH(Q$32,'movie-row'!$A$1:$Z$1),0)</f>
        <v>0</v>
      </c>
      <c r="R429" s="18" cm="1">
        <f t="array" ref="R429">VLOOKUP($A429,'movie-row'!$A$2:$Z$101,_xlfn.XMATCH(R$32,'movie-row'!$A$1:$Z$1),0)</f>
        <v>0</v>
      </c>
      <c r="S429" s="18" cm="1">
        <f t="array" ref="S429">VLOOKUP($A429,'movie-row'!$A$2:$Z$101,_xlfn.XMATCH(S$32,'movie-row'!$A$1:$Z$1),0)</f>
        <v>0</v>
      </c>
      <c r="T429" s="18" cm="1">
        <f t="array" ref="T429">VLOOKUP($A429,'movie-row'!$A$2:$Z$101,_xlfn.XMATCH(T$32,'movie-row'!$A$1:$Z$1),0)</f>
        <v>0</v>
      </c>
      <c r="U429" s="18" cm="1">
        <f t="array" ref="U429">VLOOKUP($A429,'movie-row'!$A$2:$Z$101,_xlfn.XMATCH(U$32,'movie-row'!$A$1:$Z$1),0)</f>
        <v>3</v>
      </c>
      <c r="V429" s="18" cm="1">
        <f t="array" ref="V429">VLOOKUP($A429,'movie-row'!$A$2:$Z$101,_xlfn.XMATCH(V$32,'movie-row'!$A$1:$Z$1),0)</f>
        <v>4</v>
      </c>
      <c r="W429" s="18" cm="1">
        <f t="array" ref="W429">VLOOKUP($A429,'movie-row'!$A$2:$Z$101,_xlfn.XMATCH(W$32,'movie-row'!$A$1:$Z$1),0)</f>
        <v>0</v>
      </c>
      <c r="X429" s="18" cm="1">
        <f t="array" ref="X429">VLOOKUP($A429,'movie-row'!$A$2:$Z$101,_xlfn.XMATCH(X$32,'movie-row'!$A$1:$Z$1),0)</f>
        <v>0</v>
      </c>
      <c r="Y429" s="18" cm="1">
        <f t="array" ref="Y429">VLOOKUP($A429,'movie-row'!$A$2:$Z$101,_xlfn.XMATCH(Y$32,'movie-row'!$A$1:$Z$1),0)</f>
        <v>2</v>
      </c>
      <c r="Z429" s="18" cm="1">
        <f t="array" ref="Z429">VLOOKUP($A429,'movie-row'!$A$2:$Z$101,_xlfn.XMATCH(Z$32,'movie-row'!$A$1:$Z$1),0)</f>
        <v>0</v>
      </c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>
      <c r="A430" s="1" t="str">
        <f t="shared" si="76"/>
        <v>1637: Speed (1994)</v>
      </c>
      <c r="B430" s="18" cm="1">
        <f t="array" ref="B430">VLOOKUP($A430,'movie-row'!$A$2:$Z$101,_xlfn.XMATCH(B$33,'movie-row'!$A$1:$Z$1),0)</f>
        <v>0</v>
      </c>
      <c r="C430" s="18" cm="1">
        <f t="array" ref="C430">VLOOKUP($A430,'movie-row'!$A$2:$Z$101,_xlfn.XMATCH(C$33,'movie-row'!$A$1:$Z$1),0)</f>
        <v>0</v>
      </c>
      <c r="D430" s="18" cm="1">
        <f t="array" ref="D430">VLOOKUP($A430,'movie-row'!$A$2:$Z$101,_xlfn.XMATCH(D$33,'movie-row'!$A$1:$Z$1),0)</f>
        <v>2.5</v>
      </c>
      <c r="E430" s="18" cm="1">
        <f t="array" ref="E430">VLOOKUP($A430,'movie-row'!$A$2:$Z$101,_xlfn.XMATCH(E$33,'movie-row'!$A$1:$Z$1),0)</f>
        <v>3.5</v>
      </c>
      <c r="F430" s="27" cm="1">
        <f t="array" ref="F430">VLOOKUP($A430,'movie-row'!$A$2:$Z$101,_xlfn.XMATCH(F$33,'movie-row'!$A$1:$Z$1),0)</f>
        <v>3</v>
      </c>
      <c r="G430" s="18" cm="1">
        <f t="array" ref="G430">VLOOKUP($A430,'movie-row'!$A$2:$Z$101,_xlfn.XMATCH(G$33,'movie-row'!$A$1:$Z$1),0)</f>
        <v>2.5</v>
      </c>
      <c r="H430" s="18" cm="1">
        <f t="array" ref="H430">VLOOKUP($A430,'movie-row'!$A$2:$Z$101,_xlfn.XMATCH(H$33,'movie-row'!$A$1:$Z$1),0)</f>
        <v>0</v>
      </c>
      <c r="I430" s="18" cm="1">
        <f t="array" ref="I430">VLOOKUP($A430,'movie-row'!$A$2:$Z$101,_xlfn.XMATCH(I$33,'movie-row'!$A$1:$Z$1),0)</f>
        <v>0</v>
      </c>
      <c r="J430" s="18" cm="1">
        <f t="array" ref="J430">VLOOKUP($A430,'movie-row'!$A$2:$Z$101,_xlfn.XMATCH(J$33,'movie-row'!$A$1:$Z$1),0)</f>
        <v>3</v>
      </c>
      <c r="K430" s="18" cm="1">
        <f t="array" ref="K430">VLOOKUP($A430,'movie-row'!$A$2:$Z$101,_xlfn.XMATCH(K$33,'movie-row'!$A$1:$Z$1),0)</f>
        <v>2.5</v>
      </c>
      <c r="L430" s="18" cm="1">
        <f t="array" ref="L430">VLOOKUP($A430,'movie-row'!$A$2:$Z$101,_xlfn.XMATCH(L$33,'movie-row'!$A$1:$Z$1),0)</f>
        <v>2.5</v>
      </c>
      <c r="M430" s="18" cm="1">
        <f t="array" ref="M430">VLOOKUP($A430,'movie-row'!$A$2:$Z$101,_xlfn.XMATCH(M$33,'movie-row'!$A$1:$Z$1),0)</f>
        <v>0</v>
      </c>
      <c r="N430" s="18" cm="1">
        <f t="array" ref="N430">VLOOKUP($A430,'movie-row'!$A$2:$Z$101,_xlfn.XMATCH(N$33,'movie-row'!$A$1:$Z$1),0)</f>
        <v>0</v>
      </c>
      <c r="O430" s="27" cm="1">
        <f t="array" ref="O430">VLOOKUP($A430,'movie-row'!$A$2:$Z$101,_xlfn.XMATCH(O$33,'movie-row'!$A$1:$Z$1),0)</f>
        <v>2.5</v>
      </c>
      <c r="P430" s="18" cm="1">
        <f t="array" ref="P430">VLOOKUP($A430,'movie-row'!$A$2:$Z$101,_xlfn.XMATCH(P$33,'movie-row'!$A$1:$Z$1),0)</f>
        <v>0</v>
      </c>
      <c r="Q430" s="18" cm="1">
        <f t="array" ref="Q430">VLOOKUP($A430,'movie-row'!$A$2:$Z$101,_xlfn.XMATCH(Q$33,'movie-row'!$A$1:$Z$1),0)</f>
        <v>0</v>
      </c>
      <c r="R430" s="18" cm="1">
        <f t="array" ref="R430">VLOOKUP($A430,'movie-row'!$A$2:$Z$101,_xlfn.XMATCH(R$33,'movie-row'!$A$1:$Z$1),0)</f>
        <v>3</v>
      </c>
      <c r="S430" s="18" cm="1">
        <f t="array" ref="S430">VLOOKUP($A430,'movie-row'!$A$2:$Z$101,_xlfn.XMATCH(S$33,'movie-row'!$A$1:$Z$1),0)</f>
        <v>0</v>
      </c>
      <c r="T430" s="18" cm="1">
        <f t="array" ref="T430">VLOOKUP($A430,'movie-row'!$A$2:$Z$101,_xlfn.XMATCH(T$33,'movie-row'!$A$1:$Z$1),0)</f>
        <v>2</v>
      </c>
      <c r="U430" s="18" cm="1">
        <f t="array" ref="U430">VLOOKUP($A430,'movie-row'!$A$2:$Z$101,_xlfn.XMATCH(U$33,'movie-row'!$A$1:$Z$1),0)</f>
        <v>0</v>
      </c>
      <c r="V430" s="18" cm="1">
        <f t="array" ref="V430">VLOOKUP($A430,'movie-row'!$A$2:$Z$101,_xlfn.XMATCH(V$33,'movie-row'!$A$1:$Z$1),0)</f>
        <v>0</v>
      </c>
      <c r="W430" s="18" cm="1">
        <f t="array" ref="W430">VLOOKUP($A430,'movie-row'!$A$2:$Z$101,_xlfn.XMATCH(W$33,'movie-row'!$A$1:$Z$1),0)</f>
        <v>3</v>
      </c>
      <c r="X430" s="18" cm="1">
        <f t="array" ref="X430">VLOOKUP($A430,'movie-row'!$A$2:$Z$101,_xlfn.XMATCH(X$33,'movie-row'!$A$1:$Z$1),0)</f>
        <v>4.5</v>
      </c>
      <c r="Y430" s="18" cm="1">
        <f t="array" ref="Y430">VLOOKUP($A430,'movie-row'!$A$2:$Z$101,_xlfn.XMATCH(Y$33,'movie-row'!$A$1:$Z$1),0)</f>
        <v>3</v>
      </c>
      <c r="Z430" s="18" cm="1">
        <f t="array" ref="Z430">VLOOKUP($A430,'movie-row'!$A$2:$Z$101,_xlfn.XMATCH(Z$33,'movie-row'!$A$1:$Z$1),0)</f>
        <v>0</v>
      </c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</row>
    <row r="431" spans="1:52">
      <c r="A431" s="21" t="s">
        <v>77</v>
      </c>
      <c r="B431" s="18" cm="1">
        <f t="array" ref="B431">VLOOKUP($A431,'movie-row'!$A$2:$Z$101,_xlfn.XMATCH(B$29,'movie-row'!$A$1:$Z$1),0)</f>
        <v>4.5</v>
      </c>
      <c r="C431" s="18" cm="1">
        <f t="array" ref="C431">VLOOKUP($A431,'movie-row'!$A$2:$Z$101,_xlfn.XMATCH(C$29,'movie-row'!$A$1:$Z$1),0)</f>
        <v>4</v>
      </c>
      <c r="D431" s="18" cm="1">
        <f t="array" ref="D431">VLOOKUP($A431,'movie-row'!$A$2:$Z$101,_xlfn.XMATCH(D$29,'movie-row'!$A$1:$Z$1),0)</f>
        <v>0</v>
      </c>
      <c r="E431" s="18" cm="1">
        <f t="array" ref="E431">VLOOKUP($A431,'movie-row'!$A$2:$Z$101,_xlfn.XMATCH(E$29,'movie-row'!$A$1:$Z$1),0)</f>
        <v>0</v>
      </c>
      <c r="F431" s="27" cm="1">
        <f t="array" ref="F431">VLOOKUP($A431,'movie-row'!$A$2:$Z$101,_xlfn.XMATCH(F$29,'movie-row'!$A$1:$Z$1),0)</f>
        <v>5</v>
      </c>
      <c r="G431" s="18" cm="1">
        <f t="array" ref="G431">VLOOKUP($A431,'movie-row'!$A$2:$Z$101,_xlfn.XMATCH(G$29,'movie-row'!$A$1:$Z$1),0)</f>
        <v>4</v>
      </c>
      <c r="H431" s="18" cm="1">
        <f t="array" ref="H431">VLOOKUP($A431,'movie-row'!$A$2:$Z$101,_xlfn.XMATCH(H$29,'movie-row'!$A$1:$Z$1),0)</f>
        <v>4</v>
      </c>
      <c r="I431" s="18" cm="1">
        <f t="array" ref="I431">VLOOKUP($A431,'movie-row'!$A$2:$Z$101,_xlfn.XMATCH(I$29,'movie-row'!$A$1:$Z$1),0)</f>
        <v>0</v>
      </c>
      <c r="J431" s="18" cm="1">
        <f t="array" ref="J431">VLOOKUP($A431,'movie-row'!$A$2:$Z$101,_xlfn.XMATCH(J$29,'movie-row'!$A$1:$Z$1),0)</f>
        <v>3.5</v>
      </c>
      <c r="K431" s="18" cm="1">
        <f t="array" ref="K431">VLOOKUP($A431,'movie-row'!$A$2:$Z$101,_xlfn.XMATCH(K$29,'movie-row'!$A$1:$Z$1),0)</f>
        <v>0</v>
      </c>
      <c r="L431" s="18" cm="1">
        <f t="array" ref="L431">VLOOKUP($A431,'movie-row'!$A$2:$Z$101,_xlfn.XMATCH(L$29,'movie-row'!$A$1:$Z$1),0)</f>
        <v>5</v>
      </c>
      <c r="M431" s="18" cm="1">
        <f t="array" ref="M431">VLOOKUP($A431,'movie-row'!$A$2:$Z$101,_xlfn.XMATCH(M$29,'movie-row'!$A$1:$Z$1),0)</f>
        <v>0</v>
      </c>
      <c r="N431" s="18" cm="1">
        <f t="array" ref="N431">VLOOKUP($A431,'movie-row'!$A$2:$Z$101,_xlfn.XMATCH(N$29,'movie-row'!$A$1:$Z$1),0)</f>
        <v>4</v>
      </c>
      <c r="O431" s="27" cm="1">
        <f t="array" ref="O431">VLOOKUP($A431,'movie-row'!$A$2:$Z$101,_xlfn.XMATCH(O$29,'movie-row'!$A$1:$Z$1),0)</f>
        <v>0</v>
      </c>
      <c r="P431" s="18" cm="1">
        <f t="array" ref="P431">VLOOKUP($A431,'movie-row'!$A$2:$Z$101,_xlfn.XMATCH(P$29,'movie-row'!$A$1:$Z$1),0)</f>
        <v>4.5</v>
      </c>
      <c r="Q431" s="18" cm="1">
        <f t="array" ref="Q431">VLOOKUP($A431,'movie-row'!$A$2:$Z$101,_xlfn.XMATCH(Q$29,'movie-row'!$A$1:$Z$1),0)</f>
        <v>0</v>
      </c>
      <c r="R431" s="18" cm="1">
        <f t="array" ref="R431">VLOOKUP($A431,'movie-row'!$A$2:$Z$101,_xlfn.XMATCH(R$29,'movie-row'!$A$1:$Z$1),0)</f>
        <v>0</v>
      </c>
      <c r="S431" s="18" cm="1">
        <f t="array" ref="S431">VLOOKUP($A431,'movie-row'!$A$2:$Z$101,_xlfn.XMATCH(S$29,'movie-row'!$A$1:$Z$1),0)</f>
        <v>4.5</v>
      </c>
      <c r="T431" s="18" cm="1">
        <f t="array" ref="T431">VLOOKUP($A431,'movie-row'!$A$2:$Z$101,_xlfn.XMATCH(T$29,'movie-row'!$A$1:$Z$1),0)</f>
        <v>0</v>
      </c>
      <c r="U431" s="18" cm="1">
        <f t="array" ref="U431">VLOOKUP($A431,'movie-row'!$A$2:$Z$101,_xlfn.XMATCH(U$29,'movie-row'!$A$1:$Z$1),0)</f>
        <v>0</v>
      </c>
      <c r="V431" s="18" cm="1">
        <f t="array" ref="V431">VLOOKUP($A431,'movie-row'!$A$2:$Z$101,_xlfn.XMATCH(V$29,'movie-row'!$A$1:$Z$1),0)</f>
        <v>1</v>
      </c>
      <c r="W431" s="18" cm="1">
        <f t="array" ref="W431">VLOOKUP($A431,'movie-row'!$A$2:$Z$101,_xlfn.XMATCH(W$29,'movie-row'!$A$1:$Z$1),0)</f>
        <v>3.5</v>
      </c>
      <c r="X431" s="18" cm="1">
        <f t="array" ref="X431">VLOOKUP($A431,'movie-row'!$A$2:$Z$101,_xlfn.XMATCH(X$29,'movie-row'!$A$1:$Z$1),0)</f>
        <v>4</v>
      </c>
      <c r="Y431" s="18" cm="1">
        <f t="array" ref="Y431">VLOOKUP($A431,'movie-row'!$A$2:$Z$101,_xlfn.XMATCH(Y$29,'movie-row'!$A$1:$Z$1),0)</f>
        <v>5</v>
      </c>
      <c r="Z431" s="18" cm="1">
        <f t="array" ref="Z431">VLOOKUP($A431,'movie-row'!$A$2:$Z$101,_xlfn.XMATCH(Z$29,'movie-row'!$A$1:$Z$1),0)</f>
        <v>0</v>
      </c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</row>
    <row r="432" spans="1:52">
      <c r="A432" s="1" t="str">
        <f t="shared" ref="A432:A435" si="77">A431</f>
        <v>1891: Star Wars: Episode V - The Empire Strikes Back (1980)</v>
      </c>
      <c r="B432" s="18" cm="1">
        <f t="array" ref="B432">VLOOKUP($A432,'movie-row'!$A$2:$Z$101,_xlfn.XMATCH(B$30,'movie-row'!$A$1:$Z$1),0)</f>
        <v>4</v>
      </c>
      <c r="C432" s="18" cm="1">
        <f t="array" ref="C432">VLOOKUP($A432,'movie-row'!$A$2:$Z$101,_xlfn.XMATCH(C$30,'movie-row'!$A$1:$Z$1),0)</f>
        <v>3.5</v>
      </c>
      <c r="D432" s="18" cm="1">
        <f t="array" ref="D432">VLOOKUP($A432,'movie-row'!$A$2:$Z$101,_xlfn.XMATCH(D$30,'movie-row'!$A$1:$Z$1),0)</f>
        <v>1</v>
      </c>
      <c r="E432" s="18" cm="1">
        <f t="array" ref="E432">VLOOKUP($A432,'movie-row'!$A$2:$Z$101,_xlfn.XMATCH(E$30,'movie-row'!$A$1:$Z$1),0)</f>
        <v>0</v>
      </c>
      <c r="F432" s="27" cm="1">
        <f t="array" ref="F432">VLOOKUP($A432,'movie-row'!$A$2:$Z$101,_xlfn.XMATCH(F$30,'movie-row'!$A$1:$Z$1),0)</f>
        <v>0</v>
      </c>
      <c r="G432" s="18" cm="1">
        <f t="array" ref="G432">VLOOKUP($A432,'movie-row'!$A$2:$Z$101,_xlfn.XMATCH(G$30,'movie-row'!$A$1:$Z$1),0)</f>
        <v>0</v>
      </c>
      <c r="H432" s="18" cm="1">
        <f t="array" ref="H432">VLOOKUP($A432,'movie-row'!$A$2:$Z$101,_xlfn.XMATCH(H$30,'movie-row'!$A$1:$Z$1),0)</f>
        <v>4.5</v>
      </c>
      <c r="I432" s="18" cm="1">
        <f t="array" ref="I432">VLOOKUP($A432,'movie-row'!$A$2:$Z$101,_xlfn.XMATCH(I$30,'movie-row'!$A$1:$Z$1),0)</f>
        <v>0</v>
      </c>
      <c r="J432" s="18" cm="1">
        <f t="array" ref="J432">VLOOKUP($A432,'movie-row'!$A$2:$Z$101,_xlfn.XMATCH(J$30,'movie-row'!$A$1:$Z$1),0)</f>
        <v>4</v>
      </c>
      <c r="K432" s="18" cm="1">
        <f t="array" ref="K432">VLOOKUP($A432,'movie-row'!$A$2:$Z$101,_xlfn.XMATCH(K$30,'movie-row'!$A$1:$Z$1),0)</f>
        <v>4.5</v>
      </c>
      <c r="L432" s="18" cm="1">
        <f t="array" ref="L432">VLOOKUP($A432,'movie-row'!$A$2:$Z$101,_xlfn.XMATCH(L$30,'movie-row'!$A$1:$Z$1),0)</f>
        <v>4</v>
      </c>
      <c r="M432" s="18" cm="1">
        <f t="array" ref="M432">VLOOKUP($A432,'movie-row'!$A$2:$Z$101,_xlfn.XMATCH(M$30,'movie-row'!$A$1:$Z$1),0)</f>
        <v>0</v>
      </c>
      <c r="N432" s="18" cm="1">
        <f t="array" ref="N432">VLOOKUP($A432,'movie-row'!$A$2:$Z$101,_xlfn.XMATCH(N$30,'movie-row'!$A$1:$Z$1),0)</f>
        <v>4.5</v>
      </c>
      <c r="O432" s="27" cm="1">
        <f t="array" ref="O432">VLOOKUP($A432,'movie-row'!$A$2:$Z$101,_xlfn.XMATCH(O$30,'movie-row'!$A$1:$Z$1),0)</f>
        <v>4.5</v>
      </c>
      <c r="P432" s="18" cm="1">
        <f t="array" ref="P432">VLOOKUP($A432,'movie-row'!$A$2:$Z$101,_xlfn.XMATCH(P$30,'movie-row'!$A$1:$Z$1),0)</f>
        <v>5</v>
      </c>
      <c r="Q432" s="18" cm="1">
        <f t="array" ref="Q432">VLOOKUP($A432,'movie-row'!$A$2:$Z$101,_xlfn.XMATCH(Q$30,'movie-row'!$A$1:$Z$1),0)</f>
        <v>4.5</v>
      </c>
      <c r="R432" s="18" cm="1">
        <f t="array" ref="R432">VLOOKUP($A432,'movie-row'!$A$2:$Z$101,_xlfn.XMATCH(R$30,'movie-row'!$A$1:$Z$1),0)</f>
        <v>5</v>
      </c>
      <c r="S432" s="18" cm="1">
        <f t="array" ref="S432">VLOOKUP($A432,'movie-row'!$A$2:$Z$101,_xlfn.XMATCH(S$30,'movie-row'!$A$1:$Z$1),0)</f>
        <v>0</v>
      </c>
      <c r="T432" s="18" cm="1">
        <f t="array" ref="T432">VLOOKUP($A432,'movie-row'!$A$2:$Z$101,_xlfn.XMATCH(T$30,'movie-row'!$A$1:$Z$1),0)</f>
        <v>4</v>
      </c>
      <c r="U432" s="18" cm="1">
        <f t="array" ref="U432">VLOOKUP($A432,'movie-row'!$A$2:$Z$101,_xlfn.XMATCH(U$30,'movie-row'!$A$1:$Z$1),0)</f>
        <v>4.5</v>
      </c>
      <c r="V432" s="18" cm="1">
        <f t="array" ref="V432">VLOOKUP($A432,'movie-row'!$A$2:$Z$101,_xlfn.XMATCH(V$30,'movie-row'!$A$1:$Z$1),0)</f>
        <v>4</v>
      </c>
      <c r="W432" s="18" cm="1">
        <f t="array" ref="W432">VLOOKUP($A432,'movie-row'!$A$2:$Z$101,_xlfn.XMATCH(W$30,'movie-row'!$A$1:$Z$1),0)</f>
        <v>4</v>
      </c>
      <c r="X432" s="18" cm="1">
        <f t="array" ref="X432">VLOOKUP($A432,'movie-row'!$A$2:$Z$101,_xlfn.XMATCH(X$30,'movie-row'!$A$1:$Z$1),0)</f>
        <v>0</v>
      </c>
      <c r="Y432" s="18" cm="1">
        <f t="array" ref="Y432">VLOOKUP($A432,'movie-row'!$A$2:$Z$101,_xlfn.XMATCH(Y$30,'movie-row'!$A$1:$Z$1),0)</f>
        <v>0</v>
      </c>
      <c r="Z432" s="18" cm="1">
        <f t="array" ref="Z432">VLOOKUP($A432,'movie-row'!$A$2:$Z$101,_xlfn.XMATCH(Z$30,'movie-row'!$A$1:$Z$1),0)</f>
        <v>4.5</v>
      </c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</row>
    <row r="433" spans="1:52">
      <c r="A433" s="1" t="str">
        <f t="shared" si="77"/>
        <v>1891: Star Wars: Episode V - The Empire Strikes Back (1980)</v>
      </c>
      <c r="B433" s="18" cm="1">
        <f t="array" ref="B433">VLOOKUP($A433,'movie-row'!$A$2:$Z$101,_xlfn.XMATCH(B$31,'movie-row'!$A$1:$Z$1),0)</f>
        <v>1</v>
      </c>
      <c r="C433" s="18" cm="1">
        <f t="array" ref="C433">VLOOKUP($A433,'movie-row'!$A$2:$Z$101,_xlfn.XMATCH(C$31,'movie-row'!$A$1:$Z$1),0)</f>
        <v>5</v>
      </c>
      <c r="D433" s="18" cm="1">
        <f t="array" ref="D433">VLOOKUP($A433,'movie-row'!$A$2:$Z$101,_xlfn.XMATCH(D$31,'movie-row'!$A$1:$Z$1),0)</f>
        <v>4</v>
      </c>
      <c r="E433" s="18" cm="1">
        <f t="array" ref="E433">VLOOKUP($A433,'movie-row'!$A$2:$Z$101,_xlfn.XMATCH(E$31,'movie-row'!$A$1:$Z$1),0)</f>
        <v>0</v>
      </c>
      <c r="F433" s="27" cm="1">
        <f t="array" ref="F433">VLOOKUP($A433,'movie-row'!$A$2:$Z$101,_xlfn.XMATCH(F$31,'movie-row'!$A$1:$Z$1),0)</f>
        <v>4.5</v>
      </c>
      <c r="G433" s="18" cm="1">
        <f t="array" ref="G433">VLOOKUP($A433,'movie-row'!$A$2:$Z$101,_xlfn.XMATCH(G$31,'movie-row'!$A$1:$Z$1),0)</f>
        <v>5</v>
      </c>
      <c r="H433" s="18" cm="1">
        <f t="array" ref="H433">VLOOKUP($A433,'movie-row'!$A$2:$Z$101,_xlfn.XMATCH(H$31,'movie-row'!$A$1:$Z$1),0)</f>
        <v>4.5</v>
      </c>
      <c r="I433" s="18" cm="1">
        <f t="array" ref="I433">VLOOKUP($A433,'movie-row'!$A$2:$Z$101,_xlfn.XMATCH(I$31,'movie-row'!$A$1:$Z$1),0)</f>
        <v>4.5</v>
      </c>
      <c r="J433" s="18" cm="1">
        <f t="array" ref="J433">VLOOKUP($A433,'movie-row'!$A$2:$Z$101,_xlfn.XMATCH(J$31,'movie-row'!$A$1:$Z$1),0)</f>
        <v>4</v>
      </c>
      <c r="K433" s="18" cm="1">
        <f t="array" ref="K433">VLOOKUP($A433,'movie-row'!$A$2:$Z$101,_xlfn.XMATCH(K$31,'movie-row'!$A$1:$Z$1),0)</f>
        <v>4</v>
      </c>
      <c r="L433" s="18" cm="1">
        <f t="array" ref="L433">VLOOKUP($A433,'movie-row'!$A$2:$Z$101,_xlfn.XMATCH(L$31,'movie-row'!$A$1:$Z$1),0)</f>
        <v>4</v>
      </c>
      <c r="M433" s="18" cm="1">
        <f t="array" ref="M433">VLOOKUP($A433,'movie-row'!$A$2:$Z$101,_xlfn.XMATCH(M$31,'movie-row'!$A$1:$Z$1),0)</f>
        <v>0</v>
      </c>
      <c r="N433" s="18" cm="1">
        <f t="array" ref="N433">VLOOKUP($A433,'movie-row'!$A$2:$Z$101,_xlfn.XMATCH(N$31,'movie-row'!$A$1:$Z$1),0)</f>
        <v>4</v>
      </c>
      <c r="O433" s="27" cm="1">
        <f t="array" ref="O433">VLOOKUP($A433,'movie-row'!$A$2:$Z$101,_xlfn.XMATCH(O$31,'movie-row'!$A$1:$Z$1),0)</f>
        <v>4</v>
      </c>
      <c r="P433" s="18" cm="1">
        <f t="array" ref="P433">VLOOKUP($A433,'movie-row'!$A$2:$Z$101,_xlfn.XMATCH(P$31,'movie-row'!$A$1:$Z$1),0)</f>
        <v>4</v>
      </c>
      <c r="Q433" s="18" cm="1">
        <f t="array" ref="Q433">VLOOKUP($A433,'movie-row'!$A$2:$Z$101,_xlfn.XMATCH(Q$31,'movie-row'!$A$1:$Z$1),0)</f>
        <v>4</v>
      </c>
      <c r="R433" s="18" cm="1">
        <f t="array" ref="R433">VLOOKUP($A433,'movie-row'!$A$2:$Z$101,_xlfn.XMATCH(R$31,'movie-row'!$A$1:$Z$1),0)</f>
        <v>0</v>
      </c>
      <c r="S433" s="18" cm="1">
        <f t="array" ref="S433">VLOOKUP($A433,'movie-row'!$A$2:$Z$101,_xlfn.XMATCH(S$31,'movie-row'!$A$1:$Z$1),0)</f>
        <v>4.5</v>
      </c>
      <c r="T433" s="18" cm="1">
        <f t="array" ref="T433">VLOOKUP($A433,'movie-row'!$A$2:$Z$101,_xlfn.XMATCH(T$31,'movie-row'!$A$1:$Z$1),0)</f>
        <v>0</v>
      </c>
      <c r="U433" s="18" cm="1">
        <f t="array" ref="U433">VLOOKUP($A433,'movie-row'!$A$2:$Z$101,_xlfn.XMATCH(U$31,'movie-row'!$A$1:$Z$1),0)</f>
        <v>4.5</v>
      </c>
      <c r="V433" s="18" cm="1">
        <f t="array" ref="V433">VLOOKUP($A433,'movie-row'!$A$2:$Z$101,_xlfn.XMATCH(V$31,'movie-row'!$A$1:$Z$1),0)</f>
        <v>4</v>
      </c>
      <c r="W433" s="18" cm="1">
        <f t="array" ref="W433">VLOOKUP($A433,'movie-row'!$A$2:$Z$101,_xlfn.XMATCH(W$31,'movie-row'!$A$1:$Z$1),0)</f>
        <v>5</v>
      </c>
      <c r="X433" s="18" cm="1">
        <f t="array" ref="X433">VLOOKUP($A433,'movie-row'!$A$2:$Z$101,_xlfn.XMATCH(X$31,'movie-row'!$A$1:$Z$1),0)</f>
        <v>4</v>
      </c>
      <c r="Y433" s="18" cm="1">
        <f t="array" ref="Y433">VLOOKUP($A433,'movie-row'!$A$2:$Z$101,_xlfn.XMATCH(Y$31,'movie-row'!$A$1:$Z$1),0)</f>
        <v>4.5</v>
      </c>
      <c r="Z433" s="18" cm="1">
        <f t="array" ref="Z433">VLOOKUP($A433,'movie-row'!$A$2:$Z$101,_xlfn.XMATCH(Z$31,'movie-row'!$A$1:$Z$1),0)</f>
        <v>4.5</v>
      </c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</row>
    <row r="434" spans="1:52">
      <c r="A434" s="1" t="str">
        <f t="shared" si="77"/>
        <v>1891: Star Wars: Episode V - The Empire Strikes Back (1980)</v>
      </c>
      <c r="B434" s="18" cm="1">
        <f t="array" ref="B434">VLOOKUP($A434,'movie-row'!$A$2:$Z$101,_xlfn.XMATCH(B$32,'movie-row'!$A$1:$Z$1),0)</f>
        <v>4</v>
      </c>
      <c r="C434" s="18" cm="1">
        <f t="array" ref="C434">VLOOKUP($A434,'movie-row'!$A$2:$Z$101,_xlfn.XMATCH(C$32,'movie-row'!$A$1:$Z$1),0)</f>
        <v>3</v>
      </c>
      <c r="D434" s="18" cm="1">
        <f t="array" ref="D434">VLOOKUP($A434,'movie-row'!$A$2:$Z$101,_xlfn.XMATCH(D$32,'movie-row'!$A$1:$Z$1),0)</f>
        <v>3.5</v>
      </c>
      <c r="E434" s="18" cm="1">
        <f t="array" ref="E434">VLOOKUP($A434,'movie-row'!$A$2:$Z$101,_xlfn.XMATCH(E$32,'movie-row'!$A$1:$Z$1),0)</f>
        <v>0</v>
      </c>
      <c r="F434" s="27" cm="1">
        <f t="array" ref="F434">VLOOKUP($A434,'movie-row'!$A$2:$Z$101,_xlfn.XMATCH(F$32,'movie-row'!$A$1:$Z$1),0)</f>
        <v>0</v>
      </c>
      <c r="G434" s="18" cm="1">
        <f t="array" ref="G434">VLOOKUP($A434,'movie-row'!$A$2:$Z$101,_xlfn.XMATCH(G$32,'movie-row'!$A$1:$Z$1),0)</f>
        <v>1</v>
      </c>
      <c r="H434" s="18" cm="1">
        <f t="array" ref="H434">VLOOKUP($A434,'movie-row'!$A$2:$Z$101,_xlfn.XMATCH(H$32,'movie-row'!$A$1:$Z$1),0)</f>
        <v>3</v>
      </c>
      <c r="I434" s="18" cm="1">
        <f t="array" ref="I434">VLOOKUP($A434,'movie-row'!$A$2:$Z$101,_xlfn.XMATCH(I$32,'movie-row'!$A$1:$Z$1),0)</f>
        <v>0</v>
      </c>
      <c r="J434" s="18" cm="1">
        <f t="array" ref="J434">VLOOKUP($A434,'movie-row'!$A$2:$Z$101,_xlfn.XMATCH(J$32,'movie-row'!$A$1:$Z$1),0)</f>
        <v>5</v>
      </c>
      <c r="K434" s="18" cm="1">
        <f t="array" ref="K434">VLOOKUP($A434,'movie-row'!$A$2:$Z$101,_xlfn.XMATCH(K$32,'movie-row'!$A$1:$Z$1),0)</f>
        <v>4</v>
      </c>
      <c r="L434" s="18" cm="1">
        <f t="array" ref="L434">VLOOKUP($A434,'movie-row'!$A$2:$Z$101,_xlfn.XMATCH(L$32,'movie-row'!$A$1:$Z$1),0)</f>
        <v>0</v>
      </c>
      <c r="M434" s="18" cm="1">
        <f t="array" ref="M434">VLOOKUP($A434,'movie-row'!$A$2:$Z$101,_xlfn.XMATCH(M$32,'movie-row'!$A$1:$Z$1),0)</f>
        <v>5</v>
      </c>
      <c r="N434" s="18" cm="1">
        <f t="array" ref="N434">VLOOKUP($A434,'movie-row'!$A$2:$Z$101,_xlfn.XMATCH(N$32,'movie-row'!$A$1:$Z$1),0)</f>
        <v>0</v>
      </c>
      <c r="O434" s="27" cm="1">
        <f t="array" ref="O434">VLOOKUP($A434,'movie-row'!$A$2:$Z$101,_xlfn.XMATCH(O$32,'movie-row'!$A$1:$Z$1),0)</f>
        <v>4.5</v>
      </c>
      <c r="P434" s="18" cm="1">
        <f t="array" ref="P434">VLOOKUP($A434,'movie-row'!$A$2:$Z$101,_xlfn.XMATCH(P$32,'movie-row'!$A$1:$Z$1),0)</f>
        <v>4.5</v>
      </c>
      <c r="Q434" s="18" cm="1">
        <f t="array" ref="Q434">VLOOKUP($A434,'movie-row'!$A$2:$Z$101,_xlfn.XMATCH(Q$32,'movie-row'!$A$1:$Z$1),0)</f>
        <v>0</v>
      </c>
      <c r="R434" s="18" cm="1">
        <f t="array" ref="R434">VLOOKUP($A434,'movie-row'!$A$2:$Z$101,_xlfn.XMATCH(R$32,'movie-row'!$A$1:$Z$1),0)</f>
        <v>4</v>
      </c>
      <c r="S434" s="18" cm="1">
        <f t="array" ref="S434">VLOOKUP($A434,'movie-row'!$A$2:$Z$101,_xlfn.XMATCH(S$32,'movie-row'!$A$1:$Z$1),0)</f>
        <v>4</v>
      </c>
      <c r="T434" s="18" cm="1">
        <f t="array" ref="T434">VLOOKUP($A434,'movie-row'!$A$2:$Z$101,_xlfn.XMATCH(T$32,'movie-row'!$A$1:$Z$1),0)</f>
        <v>0</v>
      </c>
      <c r="U434" s="18" cm="1">
        <f t="array" ref="U434">VLOOKUP($A434,'movie-row'!$A$2:$Z$101,_xlfn.XMATCH(U$32,'movie-row'!$A$1:$Z$1),0)</f>
        <v>4.5</v>
      </c>
      <c r="V434" s="18" cm="1">
        <f t="array" ref="V434">VLOOKUP($A434,'movie-row'!$A$2:$Z$101,_xlfn.XMATCH(V$32,'movie-row'!$A$1:$Z$1),0)</f>
        <v>0</v>
      </c>
      <c r="W434" s="18" cm="1">
        <f t="array" ref="W434">VLOOKUP($A434,'movie-row'!$A$2:$Z$101,_xlfn.XMATCH(W$32,'movie-row'!$A$1:$Z$1),0)</f>
        <v>3</v>
      </c>
      <c r="X434" s="18" cm="1">
        <f t="array" ref="X434">VLOOKUP($A434,'movie-row'!$A$2:$Z$101,_xlfn.XMATCH(X$32,'movie-row'!$A$1:$Z$1),0)</f>
        <v>1</v>
      </c>
      <c r="Y434" s="18" cm="1">
        <f t="array" ref="Y434">VLOOKUP($A434,'movie-row'!$A$2:$Z$101,_xlfn.XMATCH(Y$32,'movie-row'!$A$1:$Z$1),0)</f>
        <v>4.5</v>
      </c>
      <c r="Z434" s="18" cm="1">
        <f t="array" ref="Z434">VLOOKUP($A434,'movie-row'!$A$2:$Z$101,_xlfn.XMATCH(Z$32,'movie-row'!$A$1:$Z$1),0)</f>
        <v>1</v>
      </c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</row>
    <row r="435" spans="1:52">
      <c r="A435" s="1" t="str">
        <f t="shared" si="77"/>
        <v>1891: Star Wars: Episode V - The Empire Strikes Back (1980)</v>
      </c>
      <c r="B435" s="18" cm="1">
        <f t="array" ref="B435">VLOOKUP($A435,'movie-row'!$A$2:$Z$101,_xlfn.XMATCH(B$33,'movie-row'!$A$1:$Z$1),0)</f>
        <v>4</v>
      </c>
      <c r="C435" s="18" cm="1">
        <f t="array" ref="C435">VLOOKUP($A435,'movie-row'!$A$2:$Z$101,_xlfn.XMATCH(C$33,'movie-row'!$A$1:$Z$1),0)</f>
        <v>0</v>
      </c>
      <c r="D435" s="18" cm="1">
        <f t="array" ref="D435">VLOOKUP($A435,'movie-row'!$A$2:$Z$101,_xlfn.XMATCH(D$33,'movie-row'!$A$1:$Z$1),0)</f>
        <v>4</v>
      </c>
      <c r="E435" s="18" cm="1">
        <f t="array" ref="E435">VLOOKUP($A435,'movie-row'!$A$2:$Z$101,_xlfn.XMATCH(E$33,'movie-row'!$A$1:$Z$1),0)</f>
        <v>4.5</v>
      </c>
      <c r="F435" s="27" cm="1">
        <f t="array" ref="F435">VLOOKUP($A435,'movie-row'!$A$2:$Z$101,_xlfn.XMATCH(F$33,'movie-row'!$A$1:$Z$1),0)</f>
        <v>0</v>
      </c>
      <c r="G435" s="18" cm="1">
        <f t="array" ref="G435">VLOOKUP($A435,'movie-row'!$A$2:$Z$101,_xlfn.XMATCH(G$33,'movie-row'!$A$1:$Z$1),0)</f>
        <v>4</v>
      </c>
      <c r="H435" s="18" cm="1">
        <f t="array" ref="H435">VLOOKUP($A435,'movie-row'!$A$2:$Z$101,_xlfn.XMATCH(H$33,'movie-row'!$A$1:$Z$1),0)</f>
        <v>0</v>
      </c>
      <c r="I435" s="18" cm="1">
        <f t="array" ref="I435">VLOOKUP($A435,'movie-row'!$A$2:$Z$101,_xlfn.XMATCH(I$33,'movie-row'!$A$1:$Z$1),0)</f>
        <v>4</v>
      </c>
      <c r="J435" s="18" cm="1">
        <f t="array" ref="J435">VLOOKUP($A435,'movie-row'!$A$2:$Z$101,_xlfn.XMATCH(J$33,'movie-row'!$A$1:$Z$1),0)</f>
        <v>4.5</v>
      </c>
      <c r="K435" s="18" cm="1">
        <f t="array" ref="K435">VLOOKUP($A435,'movie-row'!$A$2:$Z$101,_xlfn.XMATCH(K$33,'movie-row'!$A$1:$Z$1),0)</f>
        <v>4</v>
      </c>
      <c r="L435" s="18" cm="1">
        <f t="array" ref="L435">VLOOKUP($A435,'movie-row'!$A$2:$Z$101,_xlfn.XMATCH(L$33,'movie-row'!$A$1:$Z$1),0)</f>
        <v>4</v>
      </c>
      <c r="M435" s="18" cm="1">
        <f t="array" ref="M435">VLOOKUP($A435,'movie-row'!$A$2:$Z$101,_xlfn.XMATCH(M$33,'movie-row'!$A$1:$Z$1),0)</f>
        <v>3</v>
      </c>
      <c r="N435" s="18" cm="1">
        <f t="array" ref="N435">VLOOKUP($A435,'movie-row'!$A$2:$Z$101,_xlfn.XMATCH(N$33,'movie-row'!$A$1:$Z$1),0)</f>
        <v>0</v>
      </c>
      <c r="O435" s="27" cm="1">
        <f t="array" ref="O435">VLOOKUP($A435,'movie-row'!$A$2:$Z$101,_xlfn.XMATCH(O$33,'movie-row'!$A$1:$Z$1),0)</f>
        <v>4</v>
      </c>
      <c r="P435" s="18" cm="1">
        <f t="array" ref="P435">VLOOKUP($A435,'movie-row'!$A$2:$Z$101,_xlfn.XMATCH(P$33,'movie-row'!$A$1:$Z$1),0)</f>
        <v>0</v>
      </c>
      <c r="Q435" s="18" cm="1">
        <f t="array" ref="Q435">VLOOKUP($A435,'movie-row'!$A$2:$Z$101,_xlfn.XMATCH(Q$33,'movie-row'!$A$1:$Z$1),0)</f>
        <v>5</v>
      </c>
      <c r="R435" s="18" cm="1">
        <f t="array" ref="R435">VLOOKUP($A435,'movie-row'!$A$2:$Z$101,_xlfn.XMATCH(R$33,'movie-row'!$A$1:$Z$1),0)</f>
        <v>0</v>
      </c>
      <c r="S435" s="18" cm="1">
        <f t="array" ref="S435">VLOOKUP($A435,'movie-row'!$A$2:$Z$101,_xlfn.XMATCH(S$33,'movie-row'!$A$1:$Z$1),0)</f>
        <v>0</v>
      </c>
      <c r="T435" s="18" cm="1">
        <f t="array" ref="T435">VLOOKUP($A435,'movie-row'!$A$2:$Z$101,_xlfn.XMATCH(T$33,'movie-row'!$A$1:$Z$1),0)</f>
        <v>4.5</v>
      </c>
      <c r="U435" s="18" cm="1">
        <f t="array" ref="U435">VLOOKUP($A435,'movie-row'!$A$2:$Z$101,_xlfn.XMATCH(U$33,'movie-row'!$A$1:$Z$1),0)</f>
        <v>3</v>
      </c>
      <c r="V435" s="18" cm="1">
        <f t="array" ref="V435">VLOOKUP($A435,'movie-row'!$A$2:$Z$101,_xlfn.XMATCH(V$33,'movie-row'!$A$1:$Z$1),0)</f>
        <v>0</v>
      </c>
      <c r="W435" s="18" cm="1">
        <f t="array" ref="W435">VLOOKUP($A435,'movie-row'!$A$2:$Z$101,_xlfn.XMATCH(W$33,'movie-row'!$A$1:$Z$1),0)</f>
        <v>4.5</v>
      </c>
      <c r="X435" s="18" cm="1">
        <f t="array" ref="X435">VLOOKUP($A435,'movie-row'!$A$2:$Z$101,_xlfn.XMATCH(X$33,'movie-row'!$A$1:$Z$1),0)</f>
        <v>5</v>
      </c>
      <c r="Y435" s="18" cm="1">
        <f t="array" ref="Y435">VLOOKUP($A435,'movie-row'!$A$2:$Z$101,_xlfn.XMATCH(Y$33,'movie-row'!$A$1:$Z$1),0)</f>
        <v>3.5</v>
      </c>
      <c r="Z435" s="18" cm="1">
        <f t="array" ref="Z435">VLOOKUP($A435,'movie-row'!$A$2:$Z$101,_xlfn.XMATCH(Z$33,'movie-row'!$A$1:$Z$1),0)</f>
        <v>4</v>
      </c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</row>
    <row r="436" spans="1:52">
      <c r="A436" s="21" t="s">
        <v>78</v>
      </c>
      <c r="B436" s="18" cm="1">
        <f t="array" ref="B436">VLOOKUP($A436,'movie-row'!$A$2:$Z$101,_xlfn.XMATCH(B$29,'movie-row'!$A$1:$Z$1),0)</f>
        <v>4.5</v>
      </c>
      <c r="C436" s="18" cm="1">
        <f t="array" ref="C436">VLOOKUP($A436,'movie-row'!$A$2:$Z$101,_xlfn.XMATCH(C$29,'movie-row'!$A$1:$Z$1),0)</f>
        <v>4</v>
      </c>
      <c r="D436" s="18" cm="1">
        <f t="array" ref="D436">VLOOKUP($A436,'movie-row'!$A$2:$Z$101,_xlfn.XMATCH(D$29,'movie-row'!$A$1:$Z$1),0)</f>
        <v>0</v>
      </c>
      <c r="E436" s="18" cm="1">
        <f t="array" ref="E436">VLOOKUP($A436,'movie-row'!$A$2:$Z$101,_xlfn.XMATCH(E$29,'movie-row'!$A$1:$Z$1),0)</f>
        <v>0</v>
      </c>
      <c r="F436" s="27" cm="1">
        <f t="array" ref="F436">VLOOKUP($A436,'movie-row'!$A$2:$Z$101,_xlfn.XMATCH(F$29,'movie-row'!$A$1:$Z$1),0)</f>
        <v>3.5</v>
      </c>
      <c r="G436" s="18" cm="1">
        <f t="array" ref="G436">VLOOKUP($A436,'movie-row'!$A$2:$Z$101,_xlfn.XMATCH(G$29,'movie-row'!$A$1:$Z$1),0)</f>
        <v>4</v>
      </c>
      <c r="H436" s="18" cm="1">
        <f t="array" ref="H436">VLOOKUP($A436,'movie-row'!$A$2:$Z$101,_xlfn.XMATCH(H$29,'movie-row'!$A$1:$Z$1),0)</f>
        <v>4.5</v>
      </c>
      <c r="I436" s="18" cm="1">
        <f t="array" ref="I436">VLOOKUP($A436,'movie-row'!$A$2:$Z$101,_xlfn.XMATCH(I$29,'movie-row'!$A$1:$Z$1),0)</f>
        <v>0</v>
      </c>
      <c r="J436" s="18" cm="1">
        <f t="array" ref="J436">VLOOKUP($A436,'movie-row'!$A$2:$Z$101,_xlfn.XMATCH(J$29,'movie-row'!$A$1:$Z$1),0)</f>
        <v>3</v>
      </c>
      <c r="K436" s="18" cm="1">
        <f t="array" ref="K436">VLOOKUP($A436,'movie-row'!$A$2:$Z$101,_xlfn.XMATCH(K$29,'movie-row'!$A$1:$Z$1),0)</f>
        <v>0</v>
      </c>
      <c r="L436" s="18" cm="1">
        <f t="array" ref="L436">VLOOKUP($A436,'movie-row'!$A$2:$Z$101,_xlfn.XMATCH(L$29,'movie-row'!$A$1:$Z$1),0)</f>
        <v>4.5</v>
      </c>
      <c r="M436" s="18" cm="1">
        <f t="array" ref="M436">VLOOKUP($A436,'movie-row'!$A$2:$Z$101,_xlfn.XMATCH(M$29,'movie-row'!$A$1:$Z$1),0)</f>
        <v>0</v>
      </c>
      <c r="N436" s="18" cm="1">
        <f t="array" ref="N436">VLOOKUP($A436,'movie-row'!$A$2:$Z$101,_xlfn.XMATCH(N$29,'movie-row'!$A$1:$Z$1),0)</f>
        <v>3</v>
      </c>
      <c r="O436" s="27" cm="1">
        <f t="array" ref="O436">VLOOKUP($A436,'movie-row'!$A$2:$Z$101,_xlfn.XMATCH(O$29,'movie-row'!$A$1:$Z$1),0)</f>
        <v>0</v>
      </c>
      <c r="P436" s="18" cm="1">
        <f t="array" ref="P436">VLOOKUP($A436,'movie-row'!$A$2:$Z$101,_xlfn.XMATCH(P$29,'movie-row'!$A$1:$Z$1),0)</f>
        <v>4.5</v>
      </c>
      <c r="Q436" s="18" cm="1">
        <f t="array" ref="Q436">VLOOKUP($A436,'movie-row'!$A$2:$Z$101,_xlfn.XMATCH(Q$29,'movie-row'!$A$1:$Z$1),0)</f>
        <v>0</v>
      </c>
      <c r="R436" s="18" cm="1">
        <f t="array" ref="R436">VLOOKUP($A436,'movie-row'!$A$2:$Z$101,_xlfn.XMATCH(R$29,'movie-row'!$A$1:$Z$1),0)</f>
        <v>0</v>
      </c>
      <c r="S436" s="18" cm="1">
        <f t="array" ref="S436">VLOOKUP($A436,'movie-row'!$A$2:$Z$101,_xlfn.XMATCH(S$29,'movie-row'!$A$1:$Z$1),0)</f>
        <v>4</v>
      </c>
      <c r="T436" s="18" cm="1">
        <f t="array" ref="T436">VLOOKUP($A436,'movie-row'!$A$2:$Z$101,_xlfn.XMATCH(T$29,'movie-row'!$A$1:$Z$1),0)</f>
        <v>0</v>
      </c>
      <c r="U436" s="18" cm="1">
        <f t="array" ref="U436">VLOOKUP($A436,'movie-row'!$A$2:$Z$101,_xlfn.XMATCH(U$29,'movie-row'!$A$1:$Z$1),0)</f>
        <v>0</v>
      </c>
      <c r="V436" s="18" cm="1">
        <f t="array" ref="V436">VLOOKUP($A436,'movie-row'!$A$2:$Z$101,_xlfn.XMATCH(V$29,'movie-row'!$A$1:$Z$1),0)</f>
        <v>0</v>
      </c>
      <c r="W436" s="18" cm="1">
        <f t="array" ref="W436">VLOOKUP($A436,'movie-row'!$A$2:$Z$101,_xlfn.XMATCH(W$29,'movie-row'!$A$1:$Z$1),0)</f>
        <v>3</v>
      </c>
      <c r="X436" s="18" cm="1">
        <f t="array" ref="X436">VLOOKUP($A436,'movie-row'!$A$2:$Z$101,_xlfn.XMATCH(X$29,'movie-row'!$A$1:$Z$1),0)</f>
        <v>4</v>
      </c>
      <c r="Y436" s="18" cm="1">
        <f t="array" ref="Y436">VLOOKUP($A436,'movie-row'!$A$2:$Z$101,_xlfn.XMATCH(Y$29,'movie-row'!$A$1:$Z$1),0)</f>
        <v>5</v>
      </c>
      <c r="Z436" s="18" cm="1">
        <f t="array" ref="Z436">VLOOKUP($A436,'movie-row'!$A$2:$Z$101,_xlfn.XMATCH(Z$29,'movie-row'!$A$1:$Z$1),0)</f>
        <v>0</v>
      </c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</row>
    <row r="437" spans="1:52">
      <c r="A437" s="1" t="str">
        <f t="shared" ref="A437:A440" si="78">A436</f>
        <v>1892: Star Wars: Episode VI - Return of the Jedi (1983)</v>
      </c>
      <c r="B437" s="18" cm="1">
        <f t="array" ref="B437">VLOOKUP($A437,'movie-row'!$A$2:$Z$101,_xlfn.XMATCH(B$30,'movie-row'!$A$1:$Z$1),0)</f>
        <v>4.5</v>
      </c>
      <c r="C437" s="18" cm="1">
        <f t="array" ref="C437">VLOOKUP($A437,'movie-row'!$A$2:$Z$101,_xlfn.XMATCH(C$30,'movie-row'!$A$1:$Z$1),0)</f>
        <v>3</v>
      </c>
      <c r="D437" s="18" cm="1">
        <f t="array" ref="D437">VLOOKUP($A437,'movie-row'!$A$2:$Z$101,_xlfn.XMATCH(D$30,'movie-row'!$A$1:$Z$1),0)</f>
        <v>0</v>
      </c>
      <c r="E437" s="18" cm="1">
        <f t="array" ref="E437">VLOOKUP($A437,'movie-row'!$A$2:$Z$101,_xlfn.XMATCH(E$30,'movie-row'!$A$1:$Z$1),0)</f>
        <v>0</v>
      </c>
      <c r="F437" s="27" cm="1">
        <f t="array" ref="F437">VLOOKUP($A437,'movie-row'!$A$2:$Z$101,_xlfn.XMATCH(F$30,'movie-row'!$A$1:$Z$1),0)</f>
        <v>0</v>
      </c>
      <c r="G437" s="18" cm="1">
        <f t="array" ref="G437">VLOOKUP($A437,'movie-row'!$A$2:$Z$101,_xlfn.XMATCH(G$30,'movie-row'!$A$1:$Z$1),0)</f>
        <v>0</v>
      </c>
      <c r="H437" s="18" cm="1">
        <f t="array" ref="H437">VLOOKUP($A437,'movie-row'!$A$2:$Z$101,_xlfn.XMATCH(H$30,'movie-row'!$A$1:$Z$1),0)</f>
        <v>4</v>
      </c>
      <c r="I437" s="18" cm="1">
        <f t="array" ref="I437">VLOOKUP($A437,'movie-row'!$A$2:$Z$101,_xlfn.XMATCH(I$30,'movie-row'!$A$1:$Z$1),0)</f>
        <v>0</v>
      </c>
      <c r="J437" s="18" cm="1">
        <f t="array" ref="J437">VLOOKUP($A437,'movie-row'!$A$2:$Z$101,_xlfn.XMATCH(J$30,'movie-row'!$A$1:$Z$1),0)</f>
        <v>4</v>
      </c>
      <c r="K437" s="18" cm="1">
        <f t="array" ref="K437">VLOOKUP($A437,'movie-row'!$A$2:$Z$101,_xlfn.XMATCH(K$30,'movie-row'!$A$1:$Z$1),0)</f>
        <v>4.5</v>
      </c>
      <c r="L437" s="18" cm="1">
        <f t="array" ref="L437">VLOOKUP($A437,'movie-row'!$A$2:$Z$101,_xlfn.XMATCH(L$30,'movie-row'!$A$1:$Z$1),0)</f>
        <v>4.5</v>
      </c>
      <c r="M437" s="18" cm="1">
        <f t="array" ref="M437">VLOOKUP($A437,'movie-row'!$A$2:$Z$101,_xlfn.XMATCH(M$30,'movie-row'!$A$1:$Z$1),0)</f>
        <v>0</v>
      </c>
      <c r="N437" s="18" cm="1">
        <f t="array" ref="N437">VLOOKUP($A437,'movie-row'!$A$2:$Z$101,_xlfn.XMATCH(N$30,'movie-row'!$A$1:$Z$1),0)</f>
        <v>4</v>
      </c>
      <c r="O437" s="27" cm="1">
        <f t="array" ref="O437">VLOOKUP($A437,'movie-row'!$A$2:$Z$101,_xlfn.XMATCH(O$30,'movie-row'!$A$1:$Z$1),0)</f>
        <v>4.5</v>
      </c>
      <c r="P437" s="18" cm="1">
        <f t="array" ref="P437">VLOOKUP($A437,'movie-row'!$A$2:$Z$101,_xlfn.XMATCH(P$30,'movie-row'!$A$1:$Z$1),0)</f>
        <v>5</v>
      </c>
      <c r="Q437" s="18" cm="1">
        <f t="array" ref="Q437">VLOOKUP($A437,'movie-row'!$A$2:$Z$101,_xlfn.XMATCH(Q$30,'movie-row'!$A$1:$Z$1),0)</f>
        <v>4.5</v>
      </c>
      <c r="R437" s="18" cm="1">
        <f t="array" ref="R437">VLOOKUP($A437,'movie-row'!$A$2:$Z$101,_xlfn.XMATCH(R$30,'movie-row'!$A$1:$Z$1),0)</f>
        <v>5</v>
      </c>
      <c r="S437" s="18" cm="1">
        <f t="array" ref="S437">VLOOKUP($A437,'movie-row'!$A$2:$Z$101,_xlfn.XMATCH(S$30,'movie-row'!$A$1:$Z$1),0)</f>
        <v>0</v>
      </c>
      <c r="T437" s="18" cm="1">
        <f t="array" ref="T437">VLOOKUP($A437,'movie-row'!$A$2:$Z$101,_xlfn.XMATCH(T$30,'movie-row'!$A$1:$Z$1),0)</f>
        <v>4</v>
      </c>
      <c r="U437" s="18" cm="1">
        <f t="array" ref="U437">VLOOKUP($A437,'movie-row'!$A$2:$Z$101,_xlfn.XMATCH(U$30,'movie-row'!$A$1:$Z$1),0)</f>
        <v>4</v>
      </c>
      <c r="V437" s="18" cm="1">
        <f t="array" ref="V437">VLOOKUP($A437,'movie-row'!$A$2:$Z$101,_xlfn.XMATCH(V$30,'movie-row'!$A$1:$Z$1),0)</f>
        <v>4</v>
      </c>
      <c r="W437" s="18" cm="1">
        <f t="array" ref="W437">VLOOKUP($A437,'movie-row'!$A$2:$Z$101,_xlfn.XMATCH(W$30,'movie-row'!$A$1:$Z$1),0)</f>
        <v>4</v>
      </c>
      <c r="X437" s="18" cm="1">
        <f t="array" ref="X437">VLOOKUP($A437,'movie-row'!$A$2:$Z$101,_xlfn.XMATCH(X$30,'movie-row'!$A$1:$Z$1),0)</f>
        <v>0</v>
      </c>
      <c r="Y437" s="18" cm="1">
        <f t="array" ref="Y437">VLOOKUP($A437,'movie-row'!$A$2:$Z$101,_xlfn.XMATCH(Y$30,'movie-row'!$A$1:$Z$1),0)</f>
        <v>0</v>
      </c>
      <c r="Z437" s="18" cm="1">
        <f t="array" ref="Z437">VLOOKUP($A437,'movie-row'!$A$2:$Z$101,_xlfn.XMATCH(Z$30,'movie-row'!$A$1:$Z$1),0)</f>
        <v>4.5</v>
      </c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</row>
    <row r="438" spans="1:52">
      <c r="A438" s="1" t="str">
        <f t="shared" si="78"/>
        <v>1892: Star Wars: Episode VI - Return of the Jedi (1983)</v>
      </c>
      <c r="B438" s="18" cm="1">
        <f t="array" ref="B438">VLOOKUP($A438,'movie-row'!$A$2:$Z$101,_xlfn.XMATCH(B$31,'movie-row'!$A$1:$Z$1),0)</f>
        <v>0</v>
      </c>
      <c r="C438" s="18" cm="1">
        <f t="array" ref="C438">VLOOKUP($A438,'movie-row'!$A$2:$Z$101,_xlfn.XMATCH(C$31,'movie-row'!$A$1:$Z$1),0)</f>
        <v>3.5</v>
      </c>
      <c r="D438" s="18" cm="1">
        <f t="array" ref="D438">VLOOKUP($A438,'movie-row'!$A$2:$Z$101,_xlfn.XMATCH(D$31,'movie-row'!$A$1:$Z$1),0)</f>
        <v>3</v>
      </c>
      <c r="E438" s="18" cm="1">
        <f t="array" ref="E438">VLOOKUP($A438,'movie-row'!$A$2:$Z$101,_xlfn.XMATCH(E$31,'movie-row'!$A$1:$Z$1),0)</f>
        <v>0</v>
      </c>
      <c r="F438" s="27" cm="1">
        <f t="array" ref="F438">VLOOKUP($A438,'movie-row'!$A$2:$Z$101,_xlfn.XMATCH(F$31,'movie-row'!$A$1:$Z$1),0)</f>
        <v>4</v>
      </c>
      <c r="G438" s="18" cm="1">
        <f t="array" ref="G438">VLOOKUP($A438,'movie-row'!$A$2:$Z$101,_xlfn.XMATCH(G$31,'movie-row'!$A$1:$Z$1),0)</f>
        <v>5</v>
      </c>
      <c r="H438" s="18" cm="1">
        <f t="array" ref="H438">VLOOKUP($A438,'movie-row'!$A$2:$Z$101,_xlfn.XMATCH(H$31,'movie-row'!$A$1:$Z$1),0)</f>
        <v>4.5</v>
      </c>
      <c r="I438" s="18" cm="1">
        <f t="array" ref="I438">VLOOKUP($A438,'movie-row'!$A$2:$Z$101,_xlfn.XMATCH(I$31,'movie-row'!$A$1:$Z$1),0)</f>
        <v>4</v>
      </c>
      <c r="J438" s="18" cm="1">
        <f t="array" ref="J438">VLOOKUP($A438,'movie-row'!$A$2:$Z$101,_xlfn.XMATCH(J$31,'movie-row'!$A$1:$Z$1),0)</f>
        <v>3</v>
      </c>
      <c r="K438" s="18" cm="1">
        <f t="array" ref="K438">VLOOKUP($A438,'movie-row'!$A$2:$Z$101,_xlfn.XMATCH(K$31,'movie-row'!$A$1:$Z$1),0)</f>
        <v>4</v>
      </c>
      <c r="L438" s="18" cm="1">
        <f t="array" ref="L438">VLOOKUP($A438,'movie-row'!$A$2:$Z$101,_xlfn.XMATCH(L$31,'movie-row'!$A$1:$Z$1),0)</f>
        <v>4</v>
      </c>
      <c r="M438" s="18" cm="1">
        <f t="array" ref="M438">VLOOKUP($A438,'movie-row'!$A$2:$Z$101,_xlfn.XMATCH(M$31,'movie-row'!$A$1:$Z$1),0)</f>
        <v>0</v>
      </c>
      <c r="N438" s="18" cm="1">
        <f t="array" ref="N438">VLOOKUP($A438,'movie-row'!$A$2:$Z$101,_xlfn.XMATCH(N$31,'movie-row'!$A$1:$Z$1),0)</f>
        <v>4</v>
      </c>
      <c r="O438" s="27" cm="1">
        <f t="array" ref="O438">VLOOKUP($A438,'movie-row'!$A$2:$Z$101,_xlfn.XMATCH(O$31,'movie-row'!$A$1:$Z$1),0)</f>
        <v>3</v>
      </c>
      <c r="P438" s="18" cm="1">
        <f t="array" ref="P438">VLOOKUP($A438,'movie-row'!$A$2:$Z$101,_xlfn.XMATCH(P$31,'movie-row'!$A$1:$Z$1),0)</f>
        <v>4</v>
      </c>
      <c r="Q438" s="18" cm="1">
        <f t="array" ref="Q438">VLOOKUP($A438,'movie-row'!$A$2:$Z$101,_xlfn.XMATCH(Q$31,'movie-row'!$A$1:$Z$1),0)</f>
        <v>4</v>
      </c>
      <c r="R438" s="18" cm="1">
        <f t="array" ref="R438">VLOOKUP($A438,'movie-row'!$A$2:$Z$101,_xlfn.XMATCH(R$31,'movie-row'!$A$1:$Z$1),0)</f>
        <v>0</v>
      </c>
      <c r="S438" s="18" cm="1">
        <f t="array" ref="S438">VLOOKUP($A438,'movie-row'!$A$2:$Z$101,_xlfn.XMATCH(S$31,'movie-row'!$A$1:$Z$1),0)</f>
        <v>4.5</v>
      </c>
      <c r="T438" s="18" cm="1">
        <f t="array" ref="T438">VLOOKUP($A438,'movie-row'!$A$2:$Z$101,_xlfn.XMATCH(T$31,'movie-row'!$A$1:$Z$1),0)</f>
        <v>0</v>
      </c>
      <c r="U438" s="18" cm="1">
        <f t="array" ref="U438">VLOOKUP($A438,'movie-row'!$A$2:$Z$101,_xlfn.XMATCH(U$31,'movie-row'!$A$1:$Z$1),0)</f>
        <v>4.5</v>
      </c>
      <c r="V438" s="18" cm="1">
        <f t="array" ref="V438">VLOOKUP($A438,'movie-row'!$A$2:$Z$101,_xlfn.XMATCH(V$31,'movie-row'!$A$1:$Z$1),0)</f>
        <v>4.5</v>
      </c>
      <c r="W438" s="18" cm="1">
        <f t="array" ref="W438">VLOOKUP($A438,'movie-row'!$A$2:$Z$101,_xlfn.XMATCH(W$31,'movie-row'!$A$1:$Z$1),0)</f>
        <v>5</v>
      </c>
      <c r="X438" s="18" cm="1">
        <f t="array" ref="X438">VLOOKUP($A438,'movie-row'!$A$2:$Z$101,_xlfn.XMATCH(X$31,'movie-row'!$A$1:$Z$1),0)</f>
        <v>4.5</v>
      </c>
      <c r="Y438" s="18" cm="1">
        <f t="array" ref="Y438">VLOOKUP($A438,'movie-row'!$A$2:$Z$101,_xlfn.XMATCH(Y$31,'movie-row'!$A$1:$Z$1),0)</f>
        <v>4</v>
      </c>
      <c r="Z438" s="18" cm="1">
        <f t="array" ref="Z438">VLOOKUP($A438,'movie-row'!$A$2:$Z$101,_xlfn.XMATCH(Z$31,'movie-row'!$A$1:$Z$1),0)</f>
        <v>4</v>
      </c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</row>
    <row r="439" spans="1:52">
      <c r="A439" s="1" t="str">
        <f t="shared" si="78"/>
        <v>1892: Star Wars: Episode VI - Return of the Jedi (1983)</v>
      </c>
      <c r="B439" s="18" cm="1">
        <f t="array" ref="B439">VLOOKUP($A439,'movie-row'!$A$2:$Z$101,_xlfn.XMATCH(B$32,'movie-row'!$A$1:$Z$1),0)</f>
        <v>3</v>
      </c>
      <c r="C439" s="18" cm="1">
        <f t="array" ref="C439">VLOOKUP($A439,'movie-row'!$A$2:$Z$101,_xlfn.XMATCH(C$32,'movie-row'!$A$1:$Z$1),0)</f>
        <v>3</v>
      </c>
      <c r="D439" s="18" cm="1">
        <f t="array" ref="D439">VLOOKUP($A439,'movie-row'!$A$2:$Z$101,_xlfn.XMATCH(D$32,'movie-row'!$A$1:$Z$1),0)</f>
        <v>3</v>
      </c>
      <c r="E439" s="18" cm="1">
        <f t="array" ref="E439">VLOOKUP($A439,'movie-row'!$A$2:$Z$101,_xlfn.XMATCH(E$32,'movie-row'!$A$1:$Z$1),0)</f>
        <v>0</v>
      </c>
      <c r="F439" s="27" cm="1">
        <f t="array" ref="F439">VLOOKUP($A439,'movie-row'!$A$2:$Z$101,_xlfn.XMATCH(F$32,'movie-row'!$A$1:$Z$1),0)</f>
        <v>0</v>
      </c>
      <c r="G439" s="18" cm="1">
        <f t="array" ref="G439">VLOOKUP($A439,'movie-row'!$A$2:$Z$101,_xlfn.XMATCH(G$32,'movie-row'!$A$1:$Z$1),0)</f>
        <v>0</v>
      </c>
      <c r="H439" s="18" cm="1">
        <f t="array" ref="H439">VLOOKUP($A439,'movie-row'!$A$2:$Z$101,_xlfn.XMATCH(H$32,'movie-row'!$A$1:$Z$1),0)</f>
        <v>3</v>
      </c>
      <c r="I439" s="18" cm="1">
        <f t="array" ref="I439">VLOOKUP($A439,'movie-row'!$A$2:$Z$101,_xlfn.XMATCH(I$32,'movie-row'!$A$1:$Z$1),0)</f>
        <v>0</v>
      </c>
      <c r="J439" s="18" cm="1">
        <f t="array" ref="J439">VLOOKUP($A439,'movie-row'!$A$2:$Z$101,_xlfn.XMATCH(J$32,'movie-row'!$A$1:$Z$1),0)</f>
        <v>5</v>
      </c>
      <c r="K439" s="18" cm="1">
        <f t="array" ref="K439">VLOOKUP($A439,'movie-row'!$A$2:$Z$101,_xlfn.XMATCH(K$32,'movie-row'!$A$1:$Z$1),0)</f>
        <v>4</v>
      </c>
      <c r="L439" s="18" cm="1">
        <f t="array" ref="L439">VLOOKUP($A439,'movie-row'!$A$2:$Z$101,_xlfn.XMATCH(L$32,'movie-row'!$A$1:$Z$1),0)</f>
        <v>0</v>
      </c>
      <c r="M439" s="18" cm="1">
        <f t="array" ref="M439">VLOOKUP($A439,'movie-row'!$A$2:$Z$101,_xlfn.XMATCH(M$32,'movie-row'!$A$1:$Z$1),0)</f>
        <v>5</v>
      </c>
      <c r="N439" s="18" cm="1">
        <f t="array" ref="N439">VLOOKUP($A439,'movie-row'!$A$2:$Z$101,_xlfn.XMATCH(N$32,'movie-row'!$A$1:$Z$1),0)</f>
        <v>0</v>
      </c>
      <c r="O439" s="27" cm="1">
        <f t="array" ref="O439">VLOOKUP($A439,'movie-row'!$A$2:$Z$101,_xlfn.XMATCH(O$32,'movie-row'!$A$1:$Z$1),0)</f>
        <v>4.5</v>
      </c>
      <c r="P439" s="18" cm="1">
        <f t="array" ref="P439">VLOOKUP($A439,'movie-row'!$A$2:$Z$101,_xlfn.XMATCH(P$32,'movie-row'!$A$1:$Z$1),0)</f>
        <v>4</v>
      </c>
      <c r="Q439" s="18" cm="1">
        <f t="array" ref="Q439">VLOOKUP($A439,'movie-row'!$A$2:$Z$101,_xlfn.XMATCH(Q$32,'movie-row'!$A$1:$Z$1),0)</f>
        <v>0</v>
      </c>
      <c r="R439" s="18" cm="1">
        <f t="array" ref="R439">VLOOKUP($A439,'movie-row'!$A$2:$Z$101,_xlfn.XMATCH(R$32,'movie-row'!$A$1:$Z$1),0)</f>
        <v>3</v>
      </c>
      <c r="S439" s="18" cm="1">
        <f t="array" ref="S439">VLOOKUP($A439,'movie-row'!$A$2:$Z$101,_xlfn.XMATCH(S$32,'movie-row'!$A$1:$Z$1),0)</f>
        <v>4</v>
      </c>
      <c r="T439" s="18" cm="1">
        <f t="array" ref="T439">VLOOKUP($A439,'movie-row'!$A$2:$Z$101,_xlfn.XMATCH(T$32,'movie-row'!$A$1:$Z$1),0)</f>
        <v>0</v>
      </c>
      <c r="U439" s="18" cm="1">
        <f t="array" ref="U439">VLOOKUP($A439,'movie-row'!$A$2:$Z$101,_xlfn.XMATCH(U$32,'movie-row'!$A$1:$Z$1),0)</f>
        <v>4.5</v>
      </c>
      <c r="V439" s="18" cm="1">
        <f t="array" ref="V439">VLOOKUP($A439,'movie-row'!$A$2:$Z$101,_xlfn.XMATCH(V$32,'movie-row'!$A$1:$Z$1),0)</f>
        <v>0</v>
      </c>
      <c r="W439" s="18" cm="1">
        <f t="array" ref="W439">VLOOKUP($A439,'movie-row'!$A$2:$Z$101,_xlfn.XMATCH(W$32,'movie-row'!$A$1:$Z$1),0)</f>
        <v>3</v>
      </c>
      <c r="X439" s="18" cm="1">
        <f t="array" ref="X439">VLOOKUP($A439,'movie-row'!$A$2:$Z$101,_xlfn.XMATCH(X$32,'movie-row'!$A$1:$Z$1),0)</f>
        <v>0</v>
      </c>
      <c r="Y439" s="18" cm="1">
        <f t="array" ref="Y439">VLOOKUP($A439,'movie-row'!$A$2:$Z$101,_xlfn.XMATCH(Y$32,'movie-row'!$A$1:$Z$1),0)</f>
        <v>4</v>
      </c>
      <c r="Z439" s="18" cm="1">
        <f t="array" ref="Z439">VLOOKUP($A439,'movie-row'!$A$2:$Z$101,_xlfn.XMATCH(Z$32,'movie-row'!$A$1:$Z$1),0)</f>
        <v>0</v>
      </c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</row>
    <row r="440" spans="1:52">
      <c r="A440" s="1" t="str">
        <f t="shared" si="78"/>
        <v>1892: Star Wars: Episode VI - Return of the Jedi (1983)</v>
      </c>
      <c r="B440" s="18" cm="1">
        <f t="array" ref="B440">VLOOKUP($A440,'movie-row'!$A$2:$Z$101,_xlfn.XMATCH(B$33,'movie-row'!$A$1:$Z$1),0)</f>
        <v>4</v>
      </c>
      <c r="C440" s="18" cm="1">
        <f t="array" ref="C440">VLOOKUP($A440,'movie-row'!$A$2:$Z$101,_xlfn.XMATCH(C$33,'movie-row'!$A$1:$Z$1),0)</f>
        <v>0</v>
      </c>
      <c r="D440" s="18" cm="1">
        <f t="array" ref="D440">VLOOKUP($A440,'movie-row'!$A$2:$Z$101,_xlfn.XMATCH(D$33,'movie-row'!$A$1:$Z$1),0)</f>
        <v>4</v>
      </c>
      <c r="E440" s="18" cm="1">
        <f t="array" ref="E440">VLOOKUP($A440,'movie-row'!$A$2:$Z$101,_xlfn.XMATCH(E$33,'movie-row'!$A$1:$Z$1),0)</f>
        <v>4.5</v>
      </c>
      <c r="F440" s="27" cm="1">
        <f t="array" ref="F440">VLOOKUP($A440,'movie-row'!$A$2:$Z$101,_xlfn.XMATCH(F$33,'movie-row'!$A$1:$Z$1),0)</f>
        <v>0</v>
      </c>
      <c r="G440" s="18" cm="1">
        <f t="array" ref="G440">VLOOKUP($A440,'movie-row'!$A$2:$Z$101,_xlfn.XMATCH(G$33,'movie-row'!$A$1:$Z$1),0)</f>
        <v>4</v>
      </c>
      <c r="H440" s="18" cm="1">
        <f t="array" ref="H440">VLOOKUP($A440,'movie-row'!$A$2:$Z$101,_xlfn.XMATCH(H$33,'movie-row'!$A$1:$Z$1),0)</f>
        <v>0</v>
      </c>
      <c r="I440" s="18" cm="1">
        <f t="array" ref="I440">VLOOKUP($A440,'movie-row'!$A$2:$Z$101,_xlfn.XMATCH(I$33,'movie-row'!$A$1:$Z$1),0)</f>
        <v>4.5</v>
      </c>
      <c r="J440" s="18" cm="1">
        <f t="array" ref="J440">VLOOKUP($A440,'movie-row'!$A$2:$Z$101,_xlfn.XMATCH(J$33,'movie-row'!$A$1:$Z$1),0)</f>
        <v>4.5</v>
      </c>
      <c r="K440" s="18" cm="1">
        <f t="array" ref="K440">VLOOKUP($A440,'movie-row'!$A$2:$Z$101,_xlfn.XMATCH(K$33,'movie-row'!$A$1:$Z$1),0)</f>
        <v>4</v>
      </c>
      <c r="L440" s="18" cm="1">
        <f t="array" ref="L440">VLOOKUP($A440,'movie-row'!$A$2:$Z$101,_xlfn.XMATCH(L$33,'movie-row'!$A$1:$Z$1),0)</f>
        <v>4</v>
      </c>
      <c r="M440" s="18" cm="1">
        <f t="array" ref="M440">VLOOKUP($A440,'movie-row'!$A$2:$Z$101,_xlfn.XMATCH(M$33,'movie-row'!$A$1:$Z$1),0)</f>
        <v>3</v>
      </c>
      <c r="N440" s="18" cm="1">
        <f t="array" ref="N440">VLOOKUP($A440,'movie-row'!$A$2:$Z$101,_xlfn.XMATCH(N$33,'movie-row'!$A$1:$Z$1),0)</f>
        <v>0</v>
      </c>
      <c r="O440" s="27" cm="1">
        <f t="array" ref="O440">VLOOKUP($A440,'movie-row'!$A$2:$Z$101,_xlfn.XMATCH(O$33,'movie-row'!$A$1:$Z$1),0)</f>
        <v>4</v>
      </c>
      <c r="P440" s="18" cm="1">
        <f t="array" ref="P440">VLOOKUP($A440,'movie-row'!$A$2:$Z$101,_xlfn.XMATCH(P$33,'movie-row'!$A$1:$Z$1),0)</f>
        <v>0</v>
      </c>
      <c r="Q440" s="18" cm="1">
        <f t="array" ref="Q440">VLOOKUP($A440,'movie-row'!$A$2:$Z$101,_xlfn.XMATCH(Q$33,'movie-row'!$A$1:$Z$1),0)</f>
        <v>5</v>
      </c>
      <c r="R440" s="18" cm="1">
        <f t="array" ref="R440">VLOOKUP($A440,'movie-row'!$A$2:$Z$101,_xlfn.XMATCH(R$33,'movie-row'!$A$1:$Z$1),0)</f>
        <v>0</v>
      </c>
      <c r="S440" s="18" cm="1">
        <f t="array" ref="S440">VLOOKUP($A440,'movie-row'!$A$2:$Z$101,_xlfn.XMATCH(S$33,'movie-row'!$A$1:$Z$1),0)</f>
        <v>0</v>
      </c>
      <c r="T440" s="18" cm="1">
        <f t="array" ref="T440">VLOOKUP($A440,'movie-row'!$A$2:$Z$101,_xlfn.XMATCH(T$33,'movie-row'!$A$1:$Z$1),0)</f>
        <v>4</v>
      </c>
      <c r="U440" s="18" cm="1">
        <f t="array" ref="U440">VLOOKUP($A440,'movie-row'!$A$2:$Z$101,_xlfn.XMATCH(U$33,'movie-row'!$A$1:$Z$1),0)</f>
        <v>3</v>
      </c>
      <c r="V440" s="18" cm="1">
        <f t="array" ref="V440">VLOOKUP($A440,'movie-row'!$A$2:$Z$101,_xlfn.XMATCH(V$33,'movie-row'!$A$1:$Z$1),0)</f>
        <v>0</v>
      </c>
      <c r="W440" s="18" cm="1">
        <f t="array" ref="W440">VLOOKUP($A440,'movie-row'!$A$2:$Z$101,_xlfn.XMATCH(W$33,'movie-row'!$A$1:$Z$1),0)</f>
        <v>4.5</v>
      </c>
      <c r="X440" s="18" cm="1">
        <f t="array" ref="X440">VLOOKUP($A440,'movie-row'!$A$2:$Z$101,_xlfn.XMATCH(X$33,'movie-row'!$A$1:$Z$1),0)</f>
        <v>3.5</v>
      </c>
      <c r="Y440" s="18" cm="1">
        <f t="array" ref="Y440">VLOOKUP($A440,'movie-row'!$A$2:$Z$101,_xlfn.XMATCH(Y$33,'movie-row'!$A$1:$Z$1),0)</f>
        <v>3</v>
      </c>
      <c r="Z440" s="18" cm="1">
        <f t="array" ref="Z440">VLOOKUP($A440,'movie-row'!$A$2:$Z$101,_xlfn.XMATCH(Z$33,'movie-row'!$A$1:$Z$1),0)</f>
        <v>3</v>
      </c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</row>
    <row r="441" spans="1:52">
      <c r="A441" s="21" t="s">
        <v>79</v>
      </c>
      <c r="B441" s="18" cm="1">
        <f t="array" ref="B441">VLOOKUP($A441,'movie-row'!$A$2:$Z$101,_xlfn.XMATCH(B$29,'movie-row'!$A$1:$Z$1),0)</f>
        <v>3</v>
      </c>
      <c r="C441" s="18" cm="1">
        <f t="array" ref="C441">VLOOKUP($A441,'movie-row'!$A$2:$Z$101,_xlfn.XMATCH(C$29,'movie-row'!$A$1:$Z$1),0)</f>
        <v>3</v>
      </c>
      <c r="D441" s="18" cm="1">
        <f t="array" ref="D441">VLOOKUP($A441,'movie-row'!$A$2:$Z$101,_xlfn.XMATCH(D$29,'movie-row'!$A$1:$Z$1),0)</f>
        <v>0</v>
      </c>
      <c r="E441" s="18" cm="1">
        <f t="array" ref="E441">VLOOKUP($A441,'movie-row'!$A$2:$Z$101,_xlfn.XMATCH(E$29,'movie-row'!$A$1:$Z$1),0)</f>
        <v>3</v>
      </c>
      <c r="F441" s="27" cm="1">
        <f t="array" ref="F441">VLOOKUP($A441,'movie-row'!$A$2:$Z$101,_xlfn.XMATCH(F$29,'movie-row'!$A$1:$Z$1),0)</f>
        <v>1.5</v>
      </c>
      <c r="G441" s="18" cm="1">
        <f t="array" ref="G441">VLOOKUP($A441,'movie-row'!$A$2:$Z$101,_xlfn.XMATCH(G$29,'movie-row'!$A$1:$Z$1),0)</f>
        <v>3</v>
      </c>
      <c r="H441" s="18" cm="1">
        <f t="array" ref="H441">VLOOKUP($A441,'movie-row'!$A$2:$Z$101,_xlfn.XMATCH(H$29,'movie-row'!$A$1:$Z$1),0)</f>
        <v>4</v>
      </c>
      <c r="I441" s="18" cm="1">
        <f t="array" ref="I441">VLOOKUP($A441,'movie-row'!$A$2:$Z$101,_xlfn.XMATCH(I$29,'movie-row'!$A$1:$Z$1),0)</f>
        <v>3</v>
      </c>
      <c r="J441" s="18" cm="1">
        <f t="array" ref="J441">VLOOKUP($A441,'movie-row'!$A$2:$Z$101,_xlfn.XMATCH(J$29,'movie-row'!$A$1:$Z$1),0)</f>
        <v>4</v>
      </c>
      <c r="K441" s="18" cm="1">
        <f t="array" ref="K441">VLOOKUP($A441,'movie-row'!$A$2:$Z$101,_xlfn.XMATCH(K$29,'movie-row'!$A$1:$Z$1),0)</f>
        <v>0</v>
      </c>
      <c r="L441" s="18" cm="1">
        <f t="array" ref="L441">VLOOKUP($A441,'movie-row'!$A$2:$Z$101,_xlfn.XMATCH(L$29,'movie-row'!$A$1:$Z$1),0)</f>
        <v>4.5</v>
      </c>
      <c r="M441" s="18" cm="1">
        <f t="array" ref="M441">VLOOKUP($A441,'movie-row'!$A$2:$Z$101,_xlfn.XMATCH(M$29,'movie-row'!$A$1:$Z$1),0)</f>
        <v>0</v>
      </c>
      <c r="N441" s="18" cm="1">
        <f t="array" ref="N441">VLOOKUP($A441,'movie-row'!$A$2:$Z$101,_xlfn.XMATCH(N$29,'movie-row'!$A$1:$Z$1),0)</f>
        <v>0</v>
      </c>
      <c r="O441" s="27" cm="1">
        <f t="array" ref="O441">VLOOKUP($A441,'movie-row'!$A$2:$Z$101,_xlfn.XMATCH(O$29,'movie-row'!$A$1:$Z$1),0)</f>
        <v>0</v>
      </c>
      <c r="P441" s="18" cm="1">
        <f t="array" ref="P441">VLOOKUP($A441,'movie-row'!$A$2:$Z$101,_xlfn.XMATCH(P$29,'movie-row'!$A$1:$Z$1),0)</f>
        <v>2.5</v>
      </c>
      <c r="Q441" s="18" cm="1">
        <f t="array" ref="Q441">VLOOKUP($A441,'movie-row'!$A$2:$Z$101,_xlfn.XMATCH(Q$29,'movie-row'!$A$1:$Z$1),0)</f>
        <v>0</v>
      </c>
      <c r="R441" s="18" cm="1">
        <f t="array" ref="R441">VLOOKUP($A441,'movie-row'!$A$2:$Z$101,_xlfn.XMATCH(R$29,'movie-row'!$A$1:$Z$1),0)</f>
        <v>3</v>
      </c>
      <c r="S441" s="18" cm="1">
        <f t="array" ref="S441">VLOOKUP($A441,'movie-row'!$A$2:$Z$101,_xlfn.XMATCH(S$29,'movie-row'!$A$1:$Z$1),0)</f>
        <v>3.5</v>
      </c>
      <c r="T441" s="18" cm="1">
        <f t="array" ref="T441">VLOOKUP($A441,'movie-row'!$A$2:$Z$101,_xlfn.XMATCH(T$29,'movie-row'!$A$1:$Z$1),0)</f>
        <v>3</v>
      </c>
      <c r="U441" s="18" cm="1">
        <f t="array" ref="U441">VLOOKUP($A441,'movie-row'!$A$2:$Z$101,_xlfn.XMATCH(U$29,'movie-row'!$A$1:$Z$1),0)</f>
        <v>0</v>
      </c>
      <c r="V441" s="18" cm="1">
        <f t="array" ref="V441">VLOOKUP($A441,'movie-row'!$A$2:$Z$101,_xlfn.XMATCH(V$29,'movie-row'!$A$1:$Z$1),0)</f>
        <v>0</v>
      </c>
      <c r="W441" s="18" cm="1">
        <f t="array" ref="W441">VLOOKUP($A441,'movie-row'!$A$2:$Z$101,_xlfn.XMATCH(W$29,'movie-row'!$A$1:$Z$1),0)</f>
        <v>4</v>
      </c>
      <c r="X441" s="18" cm="1">
        <f t="array" ref="X441">VLOOKUP($A441,'movie-row'!$A$2:$Z$101,_xlfn.XMATCH(X$29,'movie-row'!$A$1:$Z$1),0)</f>
        <v>3</v>
      </c>
      <c r="Y441" s="18" cm="1">
        <f t="array" ref="Y441">VLOOKUP($A441,'movie-row'!$A$2:$Z$101,_xlfn.XMATCH(Y$29,'movie-row'!$A$1:$Z$1),0)</f>
        <v>5</v>
      </c>
      <c r="Z441" s="18" cm="1">
        <f t="array" ref="Z441">VLOOKUP($A441,'movie-row'!$A$2:$Z$101,_xlfn.XMATCH(Z$29,'movie-row'!$A$1:$Z$1),0)</f>
        <v>0</v>
      </c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</row>
    <row r="442" spans="1:52">
      <c r="A442" s="1" t="str">
        <f t="shared" ref="A442:A445" si="79">A441</f>
        <v>1894: Star Wars: Episode II - Attack of the Clones (2002)</v>
      </c>
      <c r="B442" s="18" cm="1">
        <f t="array" ref="B442">VLOOKUP($A442,'movie-row'!$A$2:$Z$101,_xlfn.XMATCH(B$30,'movie-row'!$A$1:$Z$1),0)</f>
        <v>4</v>
      </c>
      <c r="C442" s="18" cm="1">
        <f t="array" ref="C442">VLOOKUP($A442,'movie-row'!$A$2:$Z$101,_xlfn.XMATCH(C$30,'movie-row'!$A$1:$Z$1),0)</f>
        <v>4</v>
      </c>
      <c r="D442" s="18" cm="1">
        <f t="array" ref="D442">VLOOKUP($A442,'movie-row'!$A$2:$Z$101,_xlfn.XMATCH(D$30,'movie-row'!$A$1:$Z$1),0)</f>
        <v>0</v>
      </c>
      <c r="E442" s="18" cm="1">
        <f t="array" ref="E442">VLOOKUP($A442,'movie-row'!$A$2:$Z$101,_xlfn.XMATCH(E$30,'movie-row'!$A$1:$Z$1),0)</f>
        <v>0</v>
      </c>
      <c r="F442" s="27" cm="1">
        <f t="array" ref="F442">VLOOKUP($A442,'movie-row'!$A$2:$Z$101,_xlfn.XMATCH(F$30,'movie-row'!$A$1:$Z$1),0)</f>
        <v>0</v>
      </c>
      <c r="G442" s="18" cm="1">
        <f t="array" ref="G442">VLOOKUP($A442,'movie-row'!$A$2:$Z$101,_xlfn.XMATCH(G$30,'movie-row'!$A$1:$Z$1),0)</f>
        <v>3</v>
      </c>
      <c r="H442" s="18" cm="1">
        <f t="array" ref="H442">VLOOKUP($A442,'movie-row'!$A$2:$Z$101,_xlfn.XMATCH(H$30,'movie-row'!$A$1:$Z$1),0)</f>
        <v>3.5</v>
      </c>
      <c r="I442" s="18" cm="1">
        <f t="array" ref="I442">VLOOKUP($A442,'movie-row'!$A$2:$Z$101,_xlfn.XMATCH(I$30,'movie-row'!$A$1:$Z$1),0)</f>
        <v>0</v>
      </c>
      <c r="J442" s="18" cm="1">
        <f t="array" ref="J442">VLOOKUP($A442,'movie-row'!$A$2:$Z$101,_xlfn.XMATCH(J$30,'movie-row'!$A$1:$Z$1),0)</f>
        <v>3</v>
      </c>
      <c r="K442" s="18" cm="1">
        <f t="array" ref="K442">VLOOKUP($A442,'movie-row'!$A$2:$Z$101,_xlfn.XMATCH(K$30,'movie-row'!$A$1:$Z$1),0)</f>
        <v>3</v>
      </c>
      <c r="L442" s="18" cm="1">
        <f t="array" ref="L442">VLOOKUP($A442,'movie-row'!$A$2:$Z$101,_xlfn.XMATCH(L$30,'movie-row'!$A$1:$Z$1),0)</f>
        <v>4</v>
      </c>
      <c r="M442" s="18" cm="1">
        <f t="array" ref="M442">VLOOKUP($A442,'movie-row'!$A$2:$Z$101,_xlfn.XMATCH(M$30,'movie-row'!$A$1:$Z$1),0)</f>
        <v>0</v>
      </c>
      <c r="N442" s="18" cm="1">
        <f t="array" ref="N442">VLOOKUP($A442,'movie-row'!$A$2:$Z$101,_xlfn.XMATCH(N$30,'movie-row'!$A$1:$Z$1),0)</f>
        <v>3.5</v>
      </c>
      <c r="O442" s="27" cm="1">
        <f t="array" ref="O442">VLOOKUP($A442,'movie-row'!$A$2:$Z$101,_xlfn.XMATCH(O$30,'movie-row'!$A$1:$Z$1),0)</f>
        <v>2.5</v>
      </c>
      <c r="P442" s="18" cm="1">
        <f t="array" ref="P442">VLOOKUP($A442,'movie-row'!$A$2:$Z$101,_xlfn.XMATCH(P$30,'movie-row'!$A$1:$Z$1),0)</f>
        <v>5</v>
      </c>
      <c r="Q442" s="18" cm="1">
        <f t="array" ref="Q442">VLOOKUP($A442,'movie-row'!$A$2:$Z$101,_xlfn.XMATCH(Q$30,'movie-row'!$A$1:$Z$1),0)</f>
        <v>2.5</v>
      </c>
      <c r="R442" s="18" cm="1">
        <f t="array" ref="R442">VLOOKUP($A442,'movie-row'!$A$2:$Z$101,_xlfn.XMATCH(R$30,'movie-row'!$A$1:$Z$1),0)</f>
        <v>5</v>
      </c>
      <c r="S442" s="18" cm="1">
        <f t="array" ref="S442">VLOOKUP($A442,'movie-row'!$A$2:$Z$101,_xlfn.XMATCH(S$30,'movie-row'!$A$1:$Z$1),0)</f>
        <v>0</v>
      </c>
      <c r="T442" s="18" cm="1">
        <f t="array" ref="T442">VLOOKUP($A442,'movie-row'!$A$2:$Z$101,_xlfn.XMATCH(T$30,'movie-row'!$A$1:$Z$1),0)</f>
        <v>3</v>
      </c>
      <c r="U442" s="18" cm="1">
        <f t="array" ref="U442">VLOOKUP($A442,'movie-row'!$A$2:$Z$101,_xlfn.XMATCH(U$30,'movie-row'!$A$1:$Z$1),0)</f>
        <v>3.5</v>
      </c>
      <c r="V442" s="18" cm="1">
        <f t="array" ref="V442">VLOOKUP($A442,'movie-row'!$A$2:$Z$101,_xlfn.XMATCH(V$30,'movie-row'!$A$1:$Z$1),0)</f>
        <v>3</v>
      </c>
      <c r="W442" s="18" cm="1">
        <f t="array" ref="W442">VLOOKUP($A442,'movie-row'!$A$2:$Z$101,_xlfn.XMATCH(W$30,'movie-row'!$A$1:$Z$1),0)</f>
        <v>5</v>
      </c>
      <c r="X442" s="18" cm="1">
        <f t="array" ref="X442">VLOOKUP($A442,'movie-row'!$A$2:$Z$101,_xlfn.XMATCH(X$30,'movie-row'!$A$1:$Z$1),0)</f>
        <v>0</v>
      </c>
      <c r="Y442" s="18" cm="1">
        <f t="array" ref="Y442">VLOOKUP($A442,'movie-row'!$A$2:$Z$101,_xlfn.XMATCH(Y$30,'movie-row'!$A$1:$Z$1),0)</f>
        <v>0</v>
      </c>
      <c r="Z442" s="18" cm="1">
        <f t="array" ref="Z442">VLOOKUP($A442,'movie-row'!$A$2:$Z$101,_xlfn.XMATCH(Z$30,'movie-row'!$A$1:$Z$1),0)</f>
        <v>2.5</v>
      </c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</row>
    <row r="443" spans="1:52">
      <c r="A443" s="1" t="str">
        <f t="shared" si="79"/>
        <v>1894: Star Wars: Episode II - Attack of the Clones (2002)</v>
      </c>
      <c r="B443" s="18" cm="1">
        <f t="array" ref="B443">VLOOKUP($A443,'movie-row'!$A$2:$Z$101,_xlfn.XMATCH(B$31,'movie-row'!$A$1:$Z$1),0)</f>
        <v>0</v>
      </c>
      <c r="C443" s="18" cm="1">
        <f t="array" ref="C443">VLOOKUP($A443,'movie-row'!$A$2:$Z$101,_xlfn.XMATCH(C$31,'movie-row'!$A$1:$Z$1),0)</f>
        <v>1.5</v>
      </c>
      <c r="D443" s="18" cm="1">
        <f t="array" ref="D443">VLOOKUP($A443,'movie-row'!$A$2:$Z$101,_xlfn.XMATCH(D$31,'movie-row'!$A$1:$Z$1),0)</f>
        <v>0</v>
      </c>
      <c r="E443" s="18" cm="1">
        <f t="array" ref="E443">VLOOKUP($A443,'movie-row'!$A$2:$Z$101,_xlfn.XMATCH(E$31,'movie-row'!$A$1:$Z$1),0)</f>
        <v>0</v>
      </c>
      <c r="F443" s="27" cm="1">
        <f t="array" ref="F443">VLOOKUP($A443,'movie-row'!$A$2:$Z$101,_xlfn.XMATCH(F$31,'movie-row'!$A$1:$Z$1),0)</f>
        <v>3</v>
      </c>
      <c r="G443" s="18" cm="1">
        <f t="array" ref="G443">VLOOKUP($A443,'movie-row'!$A$2:$Z$101,_xlfn.XMATCH(G$31,'movie-row'!$A$1:$Z$1),0)</f>
        <v>5</v>
      </c>
      <c r="H443" s="18" cm="1">
        <f t="array" ref="H443">VLOOKUP($A443,'movie-row'!$A$2:$Z$101,_xlfn.XMATCH(H$31,'movie-row'!$A$1:$Z$1),0)</f>
        <v>3</v>
      </c>
      <c r="I443" s="18" cm="1">
        <f t="array" ref="I443">VLOOKUP($A443,'movie-row'!$A$2:$Z$101,_xlfn.XMATCH(I$31,'movie-row'!$A$1:$Z$1),0)</f>
        <v>3.5</v>
      </c>
      <c r="J443" s="18" cm="1">
        <f t="array" ref="J443">VLOOKUP($A443,'movie-row'!$A$2:$Z$101,_xlfn.XMATCH(J$31,'movie-row'!$A$1:$Z$1),0)</f>
        <v>0</v>
      </c>
      <c r="K443" s="18" cm="1">
        <f t="array" ref="K443">VLOOKUP($A443,'movie-row'!$A$2:$Z$101,_xlfn.XMATCH(K$31,'movie-row'!$A$1:$Z$1),0)</f>
        <v>3</v>
      </c>
      <c r="L443" s="18" cm="1">
        <f t="array" ref="L443">VLOOKUP($A443,'movie-row'!$A$2:$Z$101,_xlfn.XMATCH(L$31,'movie-row'!$A$1:$Z$1),0)</f>
        <v>3</v>
      </c>
      <c r="M443" s="18" cm="1">
        <f t="array" ref="M443">VLOOKUP($A443,'movie-row'!$A$2:$Z$101,_xlfn.XMATCH(M$31,'movie-row'!$A$1:$Z$1),0)</f>
        <v>3</v>
      </c>
      <c r="N443" s="18" cm="1">
        <f t="array" ref="N443">VLOOKUP($A443,'movie-row'!$A$2:$Z$101,_xlfn.XMATCH(N$31,'movie-row'!$A$1:$Z$1),0)</f>
        <v>3</v>
      </c>
      <c r="O443" s="27" cm="1">
        <f t="array" ref="O443">VLOOKUP($A443,'movie-row'!$A$2:$Z$101,_xlfn.XMATCH(O$31,'movie-row'!$A$1:$Z$1),0)</f>
        <v>0</v>
      </c>
      <c r="P443" s="18" cm="1">
        <f t="array" ref="P443">VLOOKUP($A443,'movie-row'!$A$2:$Z$101,_xlfn.XMATCH(P$31,'movie-row'!$A$1:$Z$1),0)</f>
        <v>3</v>
      </c>
      <c r="Q443" s="18" cm="1">
        <f t="array" ref="Q443">VLOOKUP($A443,'movie-row'!$A$2:$Z$101,_xlfn.XMATCH(Q$31,'movie-row'!$A$1:$Z$1),0)</f>
        <v>3.5</v>
      </c>
      <c r="R443" s="18" cm="1">
        <f t="array" ref="R443">VLOOKUP($A443,'movie-row'!$A$2:$Z$101,_xlfn.XMATCH(R$31,'movie-row'!$A$1:$Z$1),0)</f>
        <v>0</v>
      </c>
      <c r="S443" s="18" cm="1">
        <f t="array" ref="S443">VLOOKUP($A443,'movie-row'!$A$2:$Z$101,_xlfn.XMATCH(S$31,'movie-row'!$A$1:$Z$1),0)</f>
        <v>2.5</v>
      </c>
      <c r="T443" s="18" cm="1">
        <f t="array" ref="T443">VLOOKUP($A443,'movie-row'!$A$2:$Z$101,_xlfn.XMATCH(T$31,'movie-row'!$A$1:$Z$1),0)</f>
        <v>0</v>
      </c>
      <c r="U443" s="18" cm="1">
        <f t="array" ref="U443">VLOOKUP($A443,'movie-row'!$A$2:$Z$101,_xlfn.XMATCH(U$31,'movie-row'!$A$1:$Z$1),0)</f>
        <v>3</v>
      </c>
      <c r="V443" s="18" cm="1">
        <f t="array" ref="V443">VLOOKUP($A443,'movie-row'!$A$2:$Z$101,_xlfn.XMATCH(V$31,'movie-row'!$A$1:$Z$1),0)</f>
        <v>4</v>
      </c>
      <c r="W443" s="18" cm="1">
        <f t="array" ref="W443">VLOOKUP($A443,'movie-row'!$A$2:$Z$101,_xlfn.XMATCH(W$31,'movie-row'!$A$1:$Z$1),0)</f>
        <v>5</v>
      </c>
      <c r="X443" s="18" cm="1">
        <f t="array" ref="X443">VLOOKUP($A443,'movie-row'!$A$2:$Z$101,_xlfn.XMATCH(X$31,'movie-row'!$A$1:$Z$1),0)</f>
        <v>4</v>
      </c>
      <c r="Y443" s="18" cm="1">
        <f t="array" ref="Y443">VLOOKUP($A443,'movie-row'!$A$2:$Z$101,_xlfn.XMATCH(Y$31,'movie-row'!$A$1:$Z$1),0)</f>
        <v>3</v>
      </c>
      <c r="Z443" s="18" cm="1">
        <f t="array" ref="Z443">VLOOKUP($A443,'movie-row'!$A$2:$Z$101,_xlfn.XMATCH(Z$31,'movie-row'!$A$1:$Z$1),0)</f>
        <v>3.5</v>
      </c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</row>
    <row r="444" spans="1:52">
      <c r="A444" s="1" t="str">
        <f t="shared" si="79"/>
        <v>1894: Star Wars: Episode II - Attack of the Clones (2002)</v>
      </c>
      <c r="B444" s="18" cm="1">
        <f t="array" ref="B444">VLOOKUP($A444,'movie-row'!$A$2:$Z$101,_xlfn.XMATCH(B$32,'movie-row'!$A$1:$Z$1),0)</f>
        <v>0</v>
      </c>
      <c r="C444" s="18" cm="1">
        <f t="array" ref="C444">VLOOKUP($A444,'movie-row'!$A$2:$Z$101,_xlfn.XMATCH(C$32,'movie-row'!$A$1:$Z$1),0)</f>
        <v>3</v>
      </c>
      <c r="D444" s="18" cm="1">
        <f t="array" ref="D444">VLOOKUP($A444,'movie-row'!$A$2:$Z$101,_xlfn.XMATCH(D$32,'movie-row'!$A$1:$Z$1),0)</f>
        <v>4</v>
      </c>
      <c r="E444" s="18" cm="1">
        <f t="array" ref="E444">VLOOKUP($A444,'movie-row'!$A$2:$Z$101,_xlfn.XMATCH(E$32,'movie-row'!$A$1:$Z$1),0)</f>
        <v>0</v>
      </c>
      <c r="F444" s="27" cm="1">
        <f t="array" ref="F444">VLOOKUP($A444,'movie-row'!$A$2:$Z$101,_xlfn.XMATCH(F$32,'movie-row'!$A$1:$Z$1),0)</f>
        <v>0</v>
      </c>
      <c r="G444" s="18" cm="1">
        <f t="array" ref="G444">VLOOKUP($A444,'movie-row'!$A$2:$Z$101,_xlfn.XMATCH(G$32,'movie-row'!$A$1:$Z$1),0)</f>
        <v>0</v>
      </c>
      <c r="H444" s="18" cm="1">
        <f t="array" ref="H444">VLOOKUP($A444,'movie-row'!$A$2:$Z$101,_xlfn.XMATCH(H$32,'movie-row'!$A$1:$Z$1),0)</f>
        <v>3</v>
      </c>
      <c r="I444" s="18" cm="1">
        <f t="array" ref="I444">VLOOKUP($A444,'movie-row'!$A$2:$Z$101,_xlfn.XMATCH(I$32,'movie-row'!$A$1:$Z$1),0)</f>
        <v>0</v>
      </c>
      <c r="J444" s="18" cm="1">
        <f t="array" ref="J444">VLOOKUP($A444,'movie-row'!$A$2:$Z$101,_xlfn.XMATCH(J$32,'movie-row'!$A$1:$Z$1),0)</f>
        <v>5</v>
      </c>
      <c r="K444" s="18" cm="1">
        <f t="array" ref="K444">VLOOKUP($A444,'movie-row'!$A$2:$Z$101,_xlfn.XMATCH(K$32,'movie-row'!$A$1:$Z$1),0)</f>
        <v>5</v>
      </c>
      <c r="L444" s="18" cm="1">
        <f t="array" ref="L444">VLOOKUP($A444,'movie-row'!$A$2:$Z$101,_xlfn.XMATCH(L$32,'movie-row'!$A$1:$Z$1),0)</f>
        <v>0</v>
      </c>
      <c r="M444" s="18" cm="1">
        <f t="array" ref="M444">VLOOKUP($A444,'movie-row'!$A$2:$Z$101,_xlfn.XMATCH(M$32,'movie-row'!$A$1:$Z$1),0)</f>
        <v>5</v>
      </c>
      <c r="N444" s="18" cm="1">
        <f t="array" ref="N444">VLOOKUP($A444,'movie-row'!$A$2:$Z$101,_xlfn.XMATCH(N$32,'movie-row'!$A$1:$Z$1),0)</f>
        <v>3</v>
      </c>
      <c r="O444" s="27" cm="1">
        <f t="array" ref="O444">VLOOKUP($A444,'movie-row'!$A$2:$Z$101,_xlfn.XMATCH(O$32,'movie-row'!$A$1:$Z$1),0)</f>
        <v>3</v>
      </c>
      <c r="P444" s="18" cm="1">
        <f t="array" ref="P444">VLOOKUP($A444,'movie-row'!$A$2:$Z$101,_xlfn.XMATCH(P$32,'movie-row'!$A$1:$Z$1),0)</f>
        <v>3</v>
      </c>
      <c r="Q444" s="18" cm="1">
        <f t="array" ref="Q444">VLOOKUP($A444,'movie-row'!$A$2:$Z$101,_xlfn.XMATCH(Q$32,'movie-row'!$A$1:$Z$1),0)</f>
        <v>0</v>
      </c>
      <c r="R444" s="18" cm="1">
        <f t="array" ref="R444">VLOOKUP($A444,'movie-row'!$A$2:$Z$101,_xlfn.XMATCH(R$32,'movie-row'!$A$1:$Z$1),0)</f>
        <v>0</v>
      </c>
      <c r="S444" s="18" cm="1">
        <f t="array" ref="S444">VLOOKUP($A444,'movie-row'!$A$2:$Z$101,_xlfn.XMATCH(S$32,'movie-row'!$A$1:$Z$1),0)</f>
        <v>3</v>
      </c>
      <c r="T444" s="18" cm="1">
        <f t="array" ref="T444">VLOOKUP($A444,'movie-row'!$A$2:$Z$101,_xlfn.XMATCH(T$32,'movie-row'!$A$1:$Z$1),0)</f>
        <v>0</v>
      </c>
      <c r="U444" s="18" cm="1">
        <f t="array" ref="U444">VLOOKUP($A444,'movie-row'!$A$2:$Z$101,_xlfn.XMATCH(U$32,'movie-row'!$A$1:$Z$1),0)</f>
        <v>2.5</v>
      </c>
      <c r="V444" s="18" cm="1">
        <f t="array" ref="V444">VLOOKUP($A444,'movie-row'!$A$2:$Z$101,_xlfn.XMATCH(V$32,'movie-row'!$A$1:$Z$1),0)</f>
        <v>0</v>
      </c>
      <c r="W444" s="18" cm="1">
        <f t="array" ref="W444">VLOOKUP($A444,'movie-row'!$A$2:$Z$101,_xlfn.XMATCH(W$32,'movie-row'!$A$1:$Z$1),0)</f>
        <v>3</v>
      </c>
      <c r="X444" s="18" cm="1">
        <f t="array" ref="X444">VLOOKUP($A444,'movie-row'!$A$2:$Z$101,_xlfn.XMATCH(X$32,'movie-row'!$A$1:$Z$1),0)</f>
        <v>0</v>
      </c>
      <c r="Y444" s="18" cm="1">
        <f t="array" ref="Y444">VLOOKUP($A444,'movie-row'!$A$2:$Z$101,_xlfn.XMATCH(Y$32,'movie-row'!$A$1:$Z$1),0)</f>
        <v>3.5</v>
      </c>
      <c r="Z444" s="18" cm="1">
        <f t="array" ref="Z444">VLOOKUP($A444,'movie-row'!$A$2:$Z$101,_xlfn.XMATCH(Z$32,'movie-row'!$A$1:$Z$1),0)</f>
        <v>0</v>
      </c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</row>
    <row r="445" spans="1:52">
      <c r="A445" s="1" t="str">
        <f t="shared" si="79"/>
        <v>1894: Star Wars: Episode II - Attack of the Clones (2002)</v>
      </c>
      <c r="B445" s="18" cm="1">
        <f t="array" ref="B445">VLOOKUP($A445,'movie-row'!$A$2:$Z$101,_xlfn.XMATCH(B$33,'movie-row'!$A$1:$Z$1),0)</f>
        <v>3</v>
      </c>
      <c r="C445" s="18" cm="1">
        <f t="array" ref="C445">VLOOKUP($A445,'movie-row'!$A$2:$Z$101,_xlfn.XMATCH(C$33,'movie-row'!$A$1:$Z$1),0)</f>
        <v>0</v>
      </c>
      <c r="D445" s="18" cm="1">
        <f t="array" ref="D445">VLOOKUP($A445,'movie-row'!$A$2:$Z$101,_xlfn.XMATCH(D$33,'movie-row'!$A$1:$Z$1),0)</f>
        <v>3.5</v>
      </c>
      <c r="E445" s="18" cm="1">
        <f t="array" ref="E445">VLOOKUP($A445,'movie-row'!$A$2:$Z$101,_xlfn.XMATCH(E$33,'movie-row'!$A$1:$Z$1),0)</f>
        <v>3</v>
      </c>
      <c r="F445" s="27" cm="1">
        <f t="array" ref="F445">VLOOKUP($A445,'movie-row'!$A$2:$Z$101,_xlfn.XMATCH(F$33,'movie-row'!$A$1:$Z$1),0)</f>
        <v>0</v>
      </c>
      <c r="G445" s="18" cm="1">
        <f t="array" ref="G445">VLOOKUP($A445,'movie-row'!$A$2:$Z$101,_xlfn.XMATCH(G$33,'movie-row'!$A$1:$Z$1),0)</f>
        <v>3.5</v>
      </c>
      <c r="H445" s="18" cm="1">
        <f t="array" ref="H445">VLOOKUP($A445,'movie-row'!$A$2:$Z$101,_xlfn.XMATCH(H$33,'movie-row'!$A$1:$Z$1),0)</f>
        <v>0</v>
      </c>
      <c r="I445" s="18" cm="1">
        <f t="array" ref="I445">VLOOKUP($A445,'movie-row'!$A$2:$Z$101,_xlfn.XMATCH(I$33,'movie-row'!$A$1:$Z$1),0)</f>
        <v>4</v>
      </c>
      <c r="J445" s="18" cm="1">
        <f t="array" ref="J445">VLOOKUP($A445,'movie-row'!$A$2:$Z$101,_xlfn.XMATCH(J$33,'movie-row'!$A$1:$Z$1),0)</f>
        <v>2.5</v>
      </c>
      <c r="K445" s="18" cm="1">
        <f t="array" ref="K445">VLOOKUP($A445,'movie-row'!$A$2:$Z$101,_xlfn.XMATCH(K$33,'movie-row'!$A$1:$Z$1),0)</f>
        <v>3.5</v>
      </c>
      <c r="L445" s="18" cm="1">
        <f t="array" ref="L445">VLOOKUP($A445,'movie-row'!$A$2:$Z$101,_xlfn.XMATCH(L$33,'movie-row'!$A$1:$Z$1),0)</f>
        <v>3.5</v>
      </c>
      <c r="M445" s="18" cm="1">
        <f t="array" ref="M445">VLOOKUP($A445,'movie-row'!$A$2:$Z$101,_xlfn.XMATCH(M$33,'movie-row'!$A$1:$Z$1),0)</f>
        <v>3</v>
      </c>
      <c r="N445" s="18" cm="1">
        <f t="array" ref="N445">VLOOKUP($A445,'movie-row'!$A$2:$Z$101,_xlfn.XMATCH(N$33,'movie-row'!$A$1:$Z$1),0)</f>
        <v>0</v>
      </c>
      <c r="O445" s="27" cm="1">
        <f t="array" ref="O445">VLOOKUP($A445,'movie-row'!$A$2:$Z$101,_xlfn.XMATCH(O$33,'movie-row'!$A$1:$Z$1),0)</f>
        <v>3.5</v>
      </c>
      <c r="P445" s="18" cm="1">
        <f t="array" ref="P445">VLOOKUP($A445,'movie-row'!$A$2:$Z$101,_xlfn.XMATCH(P$33,'movie-row'!$A$1:$Z$1),0)</f>
        <v>0</v>
      </c>
      <c r="Q445" s="18" cm="1">
        <f t="array" ref="Q445">VLOOKUP($A445,'movie-row'!$A$2:$Z$101,_xlfn.XMATCH(Q$33,'movie-row'!$A$1:$Z$1),0)</f>
        <v>5</v>
      </c>
      <c r="R445" s="18" cm="1">
        <f t="array" ref="R445">VLOOKUP($A445,'movie-row'!$A$2:$Z$101,_xlfn.XMATCH(R$33,'movie-row'!$A$1:$Z$1),0)</f>
        <v>0</v>
      </c>
      <c r="S445" s="18" cm="1">
        <f t="array" ref="S445">VLOOKUP($A445,'movie-row'!$A$2:$Z$101,_xlfn.XMATCH(S$33,'movie-row'!$A$1:$Z$1),0)</f>
        <v>3</v>
      </c>
      <c r="T445" s="18" cm="1">
        <f t="array" ref="T445">VLOOKUP($A445,'movie-row'!$A$2:$Z$101,_xlfn.XMATCH(T$33,'movie-row'!$A$1:$Z$1),0)</f>
        <v>3</v>
      </c>
      <c r="U445" s="18" cm="1">
        <f t="array" ref="U445">VLOOKUP($A445,'movie-row'!$A$2:$Z$101,_xlfn.XMATCH(U$33,'movie-row'!$A$1:$Z$1),0)</f>
        <v>3</v>
      </c>
      <c r="V445" s="18" cm="1">
        <f t="array" ref="V445">VLOOKUP($A445,'movie-row'!$A$2:$Z$101,_xlfn.XMATCH(V$33,'movie-row'!$A$1:$Z$1),0)</f>
        <v>0</v>
      </c>
      <c r="W445" s="18" cm="1">
        <f t="array" ref="W445">VLOOKUP($A445,'movie-row'!$A$2:$Z$101,_xlfn.XMATCH(W$33,'movie-row'!$A$1:$Z$1),0)</f>
        <v>2.5</v>
      </c>
      <c r="X445" s="18" cm="1">
        <f t="array" ref="X445">VLOOKUP($A445,'movie-row'!$A$2:$Z$101,_xlfn.XMATCH(X$33,'movie-row'!$A$1:$Z$1),0)</f>
        <v>1.5</v>
      </c>
      <c r="Y445" s="18" cm="1">
        <f t="array" ref="Y445">VLOOKUP($A445,'movie-row'!$A$2:$Z$101,_xlfn.XMATCH(Y$33,'movie-row'!$A$1:$Z$1),0)</f>
        <v>4</v>
      </c>
      <c r="Z445" s="18" cm="1">
        <f t="array" ref="Z445">VLOOKUP($A445,'movie-row'!$A$2:$Z$101,_xlfn.XMATCH(Z$33,'movie-row'!$A$1:$Z$1),0)</f>
        <v>0</v>
      </c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</row>
    <row r="446" spans="1:52">
      <c r="A446" s="21" t="s">
        <v>80</v>
      </c>
      <c r="B446" s="18" cm="1">
        <f t="array" ref="B446">VLOOKUP($A446,'movie-row'!$A$2:$Z$101,_xlfn.XMATCH(B$29,'movie-row'!$A$1:$Z$1),0)</f>
        <v>0</v>
      </c>
      <c r="C446" s="18" cm="1">
        <f t="array" ref="C446">VLOOKUP($A446,'movie-row'!$A$2:$Z$101,_xlfn.XMATCH(C$29,'movie-row'!$A$1:$Z$1),0)</f>
        <v>0</v>
      </c>
      <c r="D446" s="18" cm="1">
        <f t="array" ref="D446">VLOOKUP($A446,'movie-row'!$A$2:$Z$101,_xlfn.XMATCH(D$29,'movie-row'!$A$1:$Z$1),0)</f>
        <v>4.5</v>
      </c>
      <c r="E446" s="18" cm="1">
        <f t="array" ref="E446">VLOOKUP($A446,'movie-row'!$A$2:$Z$101,_xlfn.XMATCH(E$29,'movie-row'!$A$1:$Z$1),0)</f>
        <v>0</v>
      </c>
      <c r="F446" s="27" cm="1">
        <f t="array" ref="F446">VLOOKUP($A446,'movie-row'!$A$2:$Z$101,_xlfn.XMATCH(F$29,'movie-row'!$A$1:$Z$1),0)</f>
        <v>0</v>
      </c>
      <c r="G446" s="18" cm="1">
        <f t="array" ref="G446">VLOOKUP($A446,'movie-row'!$A$2:$Z$101,_xlfn.XMATCH(G$29,'movie-row'!$A$1:$Z$1),0)</f>
        <v>0</v>
      </c>
      <c r="H446" s="18" cm="1">
        <f t="array" ref="H446">VLOOKUP($A446,'movie-row'!$A$2:$Z$101,_xlfn.XMATCH(H$29,'movie-row'!$A$1:$Z$1),0)</f>
        <v>0</v>
      </c>
      <c r="I446" s="18" cm="1">
        <f t="array" ref="I446">VLOOKUP($A446,'movie-row'!$A$2:$Z$101,_xlfn.XMATCH(I$29,'movie-row'!$A$1:$Z$1),0)</f>
        <v>0</v>
      </c>
      <c r="J446" s="18" cm="1">
        <f t="array" ref="J446">VLOOKUP($A446,'movie-row'!$A$2:$Z$101,_xlfn.XMATCH(J$29,'movie-row'!$A$1:$Z$1),0)</f>
        <v>3.5</v>
      </c>
      <c r="K446" s="18" cm="1">
        <f t="array" ref="K446">VLOOKUP($A446,'movie-row'!$A$2:$Z$101,_xlfn.XMATCH(K$29,'movie-row'!$A$1:$Z$1),0)</f>
        <v>0</v>
      </c>
      <c r="L446" s="18" cm="1">
        <f t="array" ref="L446">VLOOKUP($A446,'movie-row'!$A$2:$Z$101,_xlfn.XMATCH(L$29,'movie-row'!$A$1:$Z$1),0)</f>
        <v>5</v>
      </c>
      <c r="M446" s="18" cm="1">
        <f t="array" ref="M446">VLOOKUP($A446,'movie-row'!$A$2:$Z$101,_xlfn.XMATCH(M$29,'movie-row'!$A$1:$Z$1),0)</f>
        <v>0</v>
      </c>
      <c r="N446" s="18" cm="1">
        <f t="array" ref="N446">VLOOKUP($A446,'movie-row'!$A$2:$Z$101,_xlfn.XMATCH(N$29,'movie-row'!$A$1:$Z$1),0)</f>
        <v>0</v>
      </c>
      <c r="O446" s="27" cm="1">
        <f t="array" ref="O446">VLOOKUP($A446,'movie-row'!$A$2:$Z$101,_xlfn.XMATCH(O$29,'movie-row'!$A$1:$Z$1),0)</f>
        <v>0</v>
      </c>
      <c r="P446" s="18" cm="1">
        <f t="array" ref="P446">VLOOKUP($A446,'movie-row'!$A$2:$Z$101,_xlfn.XMATCH(P$29,'movie-row'!$A$1:$Z$1),0)</f>
        <v>1</v>
      </c>
      <c r="Q446" s="18" cm="1">
        <f t="array" ref="Q446">VLOOKUP($A446,'movie-row'!$A$2:$Z$101,_xlfn.XMATCH(Q$29,'movie-row'!$A$1:$Z$1),0)</f>
        <v>0</v>
      </c>
      <c r="R446" s="18" cm="1">
        <f t="array" ref="R446">VLOOKUP($A446,'movie-row'!$A$2:$Z$101,_xlfn.XMATCH(R$29,'movie-row'!$A$1:$Z$1),0)</f>
        <v>0</v>
      </c>
      <c r="S446" s="18" cm="1">
        <f t="array" ref="S446">VLOOKUP($A446,'movie-row'!$A$2:$Z$101,_xlfn.XMATCH(S$29,'movie-row'!$A$1:$Z$1),0)</f>
        <v>0</v>
      </c>
      <c r="T446" s="18" cm="1">
        <f t="array" ref="T446">VLOOKUP($A446,'movie-row'!$A$2:$Z$101,_xlfn.XMATCH(T$29,'movie-row'!$A$1:$Z$1),0)</f>
        <v>0</v>
      </c>
      <c r="U446" s="18" cm="1">
        <f t="array" ref="U446">VLOOKUP($A446,'movie-row'!$A$2:$Z$101,_xlfn.XMATCH(U$29,'movie-row'!$A$1:$Z$1),0)</f>
        <v>4.5</v>
      </c>
      <c r="V446" s="18" cm="1">
        <f t="array" ref="V446">VLOOKUP($A446,'movie-row'!$A$2:$Z$101,_xlfn.XMATCH(V$29,'movie-row'!$A$1:$Z$1),0)</f>
        <v>0</v>
      </c>
      <c r="W446" s="18" cm="1">
        <f t="array" ref="W446">VLOOKUP($A446,'movie-row'!$A$2:$Z$101,_xlfn.XMATCH(W$29,'movie-row'!$A$1:$Z$1),0)</f>
        <v>3.5</v>
      </c>
      <c r="X446" s="18" cm="1">
        <f t="array" ref="X446">VLOOKUP($A446,'movie-row'!$A$2:$Z$101,_xlfn.XMATCH(X$29,'movie-row'!$A$1:$Z$1),0)</f>
        <v>0</v>
      </c>
      <c r="Y446" s="18" cm="1">
        <f t="array" ref="Y446">VLOOKUP($A446,'movie-row'!$A$2:$Z$101,_xlfn.XMATCH(Y$29,'movie-row'!$A$1:$Z$1),0)</f>
        <v>0</v>
      </c>
      <c r="Z446" s="18" cm="1">
        <f t="array" ref="Z446">VLOOKUP($A446,'movie-row'!$A$2:$Z$101,_xlfn.XMATCH(Z$29,'movie-row'!$A$1:$Z$1),0)</f>
        <v>0</v>
      </c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</row>
    <row r="447" spans="1:52">
      <c r="A447" s="1" t="str">
        <f t="shared" ref="A447:A450" si="80">A446</f>
        <v>1900: Traffic (2000)</v>
      </c>
      <c r="B447" s="18" cm="1">
        <f t="array" ref="B447">VLOOKUP($A447,'movie-row'!$A$2:$Z$101,_xlfn.XMATCH(B$30,'movie-row'!$A$1:$Z$1),0)</f>
        <v>0</v>
      </c>
      <c r="C447" s="18" cm="1">
        <f t="array" ref="C447">VLOOKUP($A447,'movie-row'!$A$2:$Z$101,_xlfn.XMATCH(C$30,'movie-row'!$A$1:$Z$1),0)</f>
        <v>3.5</v>
      </c>
      <c r="D447" s="18" cm="1">
        <f t="array" ref="D447">VLOOKUP($A447,'movie-row'!$A$2:$Z$101,_xlfn.XMATCH(D$30,'movie-row'!$A$1:$Z$1),0)</f>
        <v>0</v>
      </c>
      <c r="E447" s="18" cm="1">
        <f t="array" ref="E447">VLOOKUP($A447,'movie-row'!$A$2:$Z$101,_xlfn.XMATCH(E$30,'movie-row'!$A$1:$Z$1),0)</f>
        <v>0</v>
      </c>
      <c r="F447" s="27" cm="1">
        <f t="array" ref="F447">VLOOKUP($A447,'movie-row'!$A$2:$Z$101,_xlfn.XMATCH(F$30,'movie-row'!$A$1:$Z$1),0)</f>
        <v>4.5</v>
      </c>
      <c r="G447" s="18" cm="1">
        <f t="array" ref="G447">VLOOKUP($A447,'movie-row'!$A$2:$Z$101,_xlfn.XMATCH(G$30,'movie-row'!$A$1:$Z$1),0)</f>
        <v>0</v>
      </c>
      <c r="H447" s="18" cm="1">
        <f t="array" ref="H447">VLOOKUP($A447,'movie-row'!$A$2:$Z$101,_xlfn.XMATCH(H$30,'movie-row'!$A$1:$Z$1),0)</f>
        <v>0</v>
      </c>
      <c r="I447" s="18" cm="1">
        <f t="array" ref="I447">VLOOKUP($A447,'movie-row'!$A$2:$Z$101,_xlfn.XMATCH(I$30,'movie-row'!$A$1:$Z$1),0)</f>
        <v>0</v>
      </c>
      <c r="J447" s="18" cm="1">
        <f t="array" ref="J447">VLOOKUP($A447,'movie-row'!$A$2:$Z$101,_xlfn.XMATCH(J$30,'movie-row'!$A$1:$Z$1),0)</f>
        <v>0</v>
      </c>
      <c r="K447" s="18" cm="1">
        <f t="array" ref="K447">VLOOKUP($A447,'movie-row'!$A$2:$Z$101,_xlfn.XMATCH(K$30,'movie-row'!$A$1:$Z$1),0)</f>
        <v>0</v>
      </c>
      <c r="L447" s="18" cm="1">
        <f t="array" ref="L447">VLOOKUP($A447,'movie-row'!$A$2:$Z$101,_xlfn.XMATCH(L$30,'movie-row'!$A$1:$Z$1),0)</f>
        <v>0</v>
      </c>
      <c r="M447" s="18" cm="1">
        <f t="array" ref="M447">VLOOKUP($A447,'movie-row'!$A$2:$Z$101,_xlfn.XMATCH(M$30,'movie-row'!$A$1:$Z$1),0)</f>
        <v>4.5</v>
      </c>
      <c r="N447" s="18" cm="1">
        <f t="array" ref="N447">VLOOKUP($A447,'movie-row'!$A$2:$Z$101,_xlfn.XMATCH(N$30,'movie-row'!$A$1:$Z$1),0)</f>
        <v>0</v>
      </c>
      <c r="O447" s="27" cm="1">
        <f t="array" ref="O447">VLOOKUP($A447,'movie-row'!$A$2:$Z$101,_xlfn.XMATCH(O$30,'movie-row'!$A$1:$Z$1),0)</f>
        <v>1</v>
      </c>
      <c r="P447" s="18" cm="1">
        <f t="array" ref="P447">VLOOKUP($A447,'movie-row'!$A$2:$Z$101,_xlfn.XMATCH(P$30,'movie-row'!$A$1:$Z$1),0)</f>
        <v>0</v>
      </c>
      <c r="Q447" s="18" cm="1">
        <f t="array" ref="Q447">VLOOKUP($A447,'movie-row'!$A$2:$Z$101,_xlfn.XMATCH(Q$30,'movie-row'!$A$1:$Z$1),0)</f>
        <v>1</v>
      </c>
      <c r="R447" s="18" cm="1">
        <f t="array" ref="R447">VLOOKUP($A447,'movie-row'!$A$2:$Z$101,_xlfn.XMATCH(R$30,'movie-row'!$A$1:$Z$1),0)</f>
        <v>0</v>
      </c>
      <c r="S447" s="18" cm="1">
        <f t="array" ref="S447">VLOOKUP($A447,'movie-row'!$A$2:$Z$101,_xlfn.XMATCH(S$30,'movie-row'!$A$1:$Z$1),0)</f>
        <v>0</v>
      </c>
      <c r="T447" s="18" cm="1">
        <f t="array" ref="T447">VLOOKUP($A447,'movie-row'!$A$2:$Z$101,_xlfn.XMATCH(T$30,'movie-row'!$A$1:$Z$1),0)</f>
        <v>0</v>
      </c>
      <c r="U447" s="18" cm="1">
        <f t="array" ref="U447">VLOOKUP($A447,'movie-row'!$A$2:$Z$101,_xlfn.XMATCH(U$30,'movie-row'!$A$1:$Z$1),0)</f>
        <v>0</v>
      </c>
      <c r="V447" s="18" cm="1">
        <f t="array" ref="V447">VLOOKUP($A447,'movie-row'!$A$2:$Z$101,_xlfn.XMATCH(V$30,'movie-row'!$A$1:$Z$1),0)</f>
        <v>0</v>
      </c>
      <c r="W447" s="18" cm="1">
        <f t="array" ref="W447">VLOOKUP($A447,'movie-row'!$A$2:$Z$101,_xlfn.XMATCH(W$30,'movie-row'!$A$1:$Z$1),0)</f>
        <v>0</v>
      </c>
      <c r="X447" s="18" cm="1">
        <f t="array" ref="X447">VLOOKUP($A447,'movie-row'!$A$2:$Z$101,_xlfn.XMATCH(X$30,'movie-row'!$A$1:$Z$1),0)</f>
        <v>4.5</v>
      </c>
      <c r="Y447" s="18" cm="1">
        <f t="array" ref="Y447">VLOOKUP($A447,'movie-row'!$A$2:$Z$101,_xlfn.XMATCH(Y$30,'movie-row'!$A$1:$Z$1),0)</f>
        <v>0</v>
      </c>
      <c r="Z447" s="18" cm="1">
        <f t="array" ref="Z447">VLOOKUP($A447,'movie-row'!$A$2:$Z$101,_xlfn.XMATCH(Z$30,'movie-row'!$A$1:$Z$1),0)</f>
        <v>1</v>
      </c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</row>
    <row r="448" spans="1:52">
      <c r="A448" s="1" t="str">
        <f t="shared" si="80"/>
        <v>1900: Traffic (2000)</v>
      </c>
      <c r="B448" s="18" cm="1">
        <f t="array" ref="B448">VLOOKUP($A448,'movie-row'!$A$2:$Z$101,_xlfn.XMATCH(B$31,'movie-row'!$A$1:$Z$1),0)</f>
        <v>0</v>
      </c>
      <c r="C448" s="18" cm="1">
        <f t="array" ref="C448">VLOOKUP($A448,'movie-row'!$A$2:$Z$101,_xlfn.XMATCH(C$31,'movie-row'!$A$1:$Z$1),0)</f>
        <v>0</v>
      </c>
      <c r="D448" s="18" cm="1">
        <f t="array" ref="D448">VLOOKUP($A448,'movie-row'!$A$2:$Z$101,_xlfn.XMATCH(D$31,'movie-row'!$A$1:$Z$1),0)</f>
        <v>0</v>
      </c>
      <c r="E448" s="18" cm="1">
        <f t="array" ref="E448">VLOOKUP($A448,'movie-row'!$A$2:$Z$101,_xlfn.XMATCH(E$31,'movie-row'!$A$1:$Z$1),0)</f>
        <v>0</v>
      </c>
      <c r="F448" s="27" cm="1">
        <f t="array" ref="F448">VLOOKUP($A448,'movie-row'!$A$2:$Z$101,_xlfn.XMATCH(F$31,'movie-row'!$A$1:$Z$1),0)</f>
        <v>3</v>
      </c>
      <c r="G448" s="18" cm="1">
        <f t="array" ref="G448">VLOOKUP($A448,'movie-row'!$A$2:$Z$101,_xlfn.XMATCH(G$31,'movie-row'!$A$1:$Z$1),0)</f>
        <v>0</v>
      </c>
      <c r="H448" s="18" cm="1">
        <f t="array" ref="H448">VLOOKUP($A448,'movie-row'!$A$2:$Z$101,_xlfn.XMATCH(H$31,'movie-row'!$A$1:$Z$1),0)</f>
        <v>0</v>
      </c>
      <c r="I448" s="18" cm="1">
        <f t="array" ref="I448">VLOOKUP($A448,'movie-row'!$A$2:$Z$101,_xlfn.XMATCH(I$31,'movie-row'!$A$1:$Z$1),0)</f>
        <v>0</v>
      </c>
      <c r="J448" s="18" cm="1">
        <f t="array" ref="J448">VLOOKUP($A448,'movie-row'!$A$2:$Z$101,_xlfn.XMATCH(J$31,'movie-row'!$A$1:$Z$1),0)</f>
        <v>0</v>
      </c>
      <c r="K448" s="18" cm="1">
        <f t="array" ref="K448">VLOOKUP($A448,'movie-row'!$A$2:$Z$101,_xlfn.XMATCH(K$31,'movie-row'!$A$1:$Z$1),0)</f>
        <v>0</v>
      </c>
      <c r="L448" s="18" cm="1">
        <f t="array" ref="L448">VLOOKUP($A448,'movie-row'!$A$2:$Z$101,_xlfn.XMATCH(L$31,'movie-row'!$A$1:$Z$1),0)</f>
        <v>0</v>
      </c>
      <c r="M448" s="18" cm="1">
        <f t="array" ref="M448">VLOOKUP($A448,'movie-row'!$A$2:$Z$101,_xlfn.XMATCH(M$31,'movie-row'!$A$1:$Z$1),0)</f>
        <v>0</v>
      </c>
      <c r="N448" s="18" cm="1">
        <f t="array" ref="N448">VLOOKUP($A448,'movie-row'!$A$2:$Z$101,_xlfn.XMATCH(N$31,'movie-row'!$A$1:$Z$1),0)</f>
        <v>0</v>
      </c>
      <c r="O448" s="27" cm="1">
        <f t="array" ref="O448">VLOOKUP($A448,'movie-row'!$A$2:$Z$101,_xlfn.XMATCH(O$31,'movie-row'!$A$1:$Z$1),0)</f>
        <v>0</v>
      </c>
      <c r="P448" s="18" cm="1">
        <f t="array" ref="P448">VLOOKUP($A448,'movie-row'!$A$2:$Z$101,_xlfn.XMATCH(P$31,'movie-row'!$A$1:$Z$1),0)</f>
        <v>0</v>
      </c>
      <c r="Q448" s="18" cm="1">
        <f t="array" ref="Q448">VLOOKUP($A448,'movie-row'!$A$2:$Z$101,_xlfn.XMATCH(Q$31,'movie-row'!$A$1:$Z$1),0)</f>
        <v>4</v>
      </c>
      <c r="R448" s="18" cm="1">
        <f t="array" ref="R448">VLOOKUP($A448,'movie-row'!$A$2:$Z$101,_xlfn.XMATCH(R$31,'movie-row'!$A$1:$Z$1),0)</f>
        <v>0</v>
      </c>
      <c r="S448" s="18" cm="1">
        <f t="array" ref="S448">VLOOKUP($A448,'movie-row'!$A$2:$Z$101,_xlfn.XMATCH(S$31,'movie-row'!$A$1:$Z$1),0)</f>
        <v>1</v>
      </c>
      <c r="T448" s="18" cm="1">
        <f t="array" ref="T448">VLOOKUP($A448,'movie-row'!$A$2:$Z$101,_xlfn.XMATCH(T$31,'movie-row'!$A$1:$Z$1),0)</f>
        <v>0</v>
      </c>
      <c r="U448" s="18" cm="1">
        <f t="array" ref="U448">VLOOKUP($A448,'movie-row'!$A$2:$Z$101,_xlfn.XMATCH(U$31,'movie-row'!$A$1:$Z$1),0)</f>
        <v>0</v>
      </c>
      <c r="V448" s="18" cm="1">
        <f t="array" ref="V448">VLOOKUP($A448,'movie-row'!$A$2:$Z$101,_xlfn.XMATCH(V$31,'movie-row'!$A$1:$Z$1),0)</f>
        <v>0</v>
      </c>
      <c r="W448" s="18" cm="1">
        <f t="array" ref="W448">VLOOKUP($A448,'movie-row'!$A$2:$Z$101,_xlfn.XMATCH(W$31,'movie-row'!$A$1:$Z$1),0)</f>
        <v>3.5</v>
      </c>
      <c r="X448" s="18" cm="1">
        <f t="array" ref="X448">VLOOKUP($A448,'movie-row'!$A$2:$Z$101,_xlfn.XMATCH(X$31,'movie-row'!$A$1:$Z$1),0)</f>
        <v>0</v>
      </c>
      <c r="Y448" s="18" cm="1">
        <f t="array" ref="Y448">VLOOKUP($A448,'movie-row'!$A$2:$Z$101,_xlfn.XMATCH(Y$31,'movie-row'!$A$1:$Z$1),0)</f>
        <v>3</v>
      </c>
      <c r="Z448" s="18" cm="1">
        <f t="array" ref="Z448">VLOOKUP($A448,'movie-row'!$A$2:$Z$101,_xlfn.XMATCH(Z$31,'movie-row'!$A$1:$Z$1),0)</f>
        <v>0</v>
      </c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</row>
    <row r="449" spans="1:52">
      <c r="A449" s="1" t="str">
        <f t="shared" si="80"/>
        <v>1900: Traffic (2000)</v>
      </c>
      <c r="B449" s="18" cm="1">
        <f t="array" ref="B449">VLOOKUP($A449,'movie-row'!$A$2:$Z$101,_xlfn.XMATCH(B$32,'movie-row'!$A$1:$Z$1),0)</f>
        <v>0</v>
      </c>
      <c r="C449" s="18" cm="1">
        <f t="array" ref="C449">VLOOKUP($A449,'movie-row'!$A$2:$Z$101,_xlfn.XMATCH(C$32,'movie-row'!$A$1:$Z$1),0)</f>
        <v>3</v>
      </c>
      <c r="D449" s="18" cm="1">
        <f t="array" ref="D449">VLOOKUP($A449,'movie-row'!$A$2:$Z$101,_xlfn.XMATCH(D$32,'movie-row'!$A$1:$Z$1),0)</f>
        <v>3.5</v>
      </c>
      <c r="E449" s="18" cm="1">
        <f t="array" ref="E449">VLOOKUP($A449,'movie-row'!$A$2:$Z$101,_xlfn.XMATCH(E$32,'movie-row'!$A$1:$Z$1),0)</f>
        <v>0</v>
      </c>
      <c r="F449" s="27" cm="1">
        <f t="array" ref="F449">VLOOKUP($A449,'movie-row'!$A$2:$Z$101,_xlfn.XMATCH(F$32,'movie-row'!$A$1:$Z$1),0)</f>
        <v>0</v>
      </c>
      <c r="G449" s="18" cm="1">
        <f t="array" ref="G449">VLOOKUP($A449,'movie-row'!$A$2:$Z$101,_xlfn.XMATCH(G$32,'movie-row'!$A$1:$Z$1),0)</f>
        <v>0</v>
      </c>
      <c r="H449" s="18" cm="1">
        <f t="array" ref="H449">VLOOKUP($A449,'movie-row'!$A$2:$Z$101,_xlfn.XMATCH(H$32,'movie-row'!$A$1:$Z$1),0)</f>
        <v>3</v>
      </c>
      <c r="I449" s="18" cm="1">
        <f t="array" ref="I449">VLOOKUP($A449,'movie-row'!$A$2:$Z$101,_xlfn.XMATCH(I$32,'movie-row'!$A$1:$Z$1),0)</f>
        <v>0</v>
      </c>
      <c r="J449" s="18" cm="1">
        <f t="array" ref="J449">VLOOKUP($A449,'movie-row'!$A$2:$Z$101,_xlfn.XMATCH(J$32,'movie-row'!$A$1:$Z$1),0)</f>
        <v>0</v>
      </c>
      <c r="K449" s="18" cm="1">
        <f t="array" ref="K449">VLOOKUP($A449,'movie-row'!$A$2:$Z$101,_xlfn.XMATCH(K$32,'movie-row'!$A$1:$Z$1),0)</f>
        <v>0</v>
      </c>
      <c r="L449" s="18" cm="1">
        <f t="array" ref="L449">VLOOKUP($A449,'movie-row'!$A$2:$Z$101,_xlfn.XMATCH(L$32,'movie-row'!$A$1:$Z$1),0)</f>
        <v>0</v>
      </c>
      <c r="M449" s="18" cm="1">
        <f t="array" ref="M449">VLOOKUP($A449,'movie-row'!$A$2:$Z$101,_xlfn.XMATCH(M$32,'movie-row'!$A$1:$Z$1),0)</f>
        <v>3.5</v>
      </c>
      <c r="N449" s="18" cm="1">
        <f t="array" ref="N449">VLOOKUP($A449,'movie-row'!$A$2:$Z$101,_xlfn.XMATCH(N$32,'movie-row'!$A$1:$Z$1),0)</f>
        <v>0</v>
      </c>
      <c r="O449" s="27" cm="1">
        <f t="array" ref="O449">VLOOKUP($A449,'movie-row'!$A$2:$Z$101,_xlfn.XMATCH(O$32,'movie-row'!$A$1:$Z$1),0)</f>
        <v>0</v>
      </c>
      <c r="P449" s="18" cm="1">
        <f t="array" ref="P449">VLOOKUP($A449,'movie-row'!$A$2:$Z$101,_xlfn.XMATCH(P$32,'movie-row'!$A$1:$Z$1),0)</f>
        <v>3</v>
      </c>
      <c r="Q449" s="18" cm="1">
        <f t="array" ref="Q449">VLOOKUP($A449,'movie-row'!$A$2:$Z$101,_xlfn.XMATCH(Q$32,'movie-row'!$A$1:$Z$1),0)</f>
        <v>4.5</v>
      </c>
      <c r="R449" s="18" cm="1">
        <f t="array" ref="R449">VLOOKUP($A449,'movie-row'!$A$2:$Z$101,_xlfn.XMATCH(R$32,'movie-row'!$A$1:$Z$1),0)</f>
        <v>0</v>
      </c>
      <c r="S449" s="18" cm="1">
        <f t="array" ref="S449">VLOOKUP($A449,'movie-row'!$A$2:$Z$101,_xlfn.XMATCH(S$32,'movie-row'!$A$1:$Z$1),0)</f>
        <v>0</v>
      </c>
      <c r="T449" s="18" cm="1">
        <f t="array" ref="T449">VLOOKUP($A449,'movie-row'!$A$2:$Z$101,_xlfn.XMATCH(T$32,'movie-row'!$A$1:$Z$1),0)</f>
        <v>4.5</v>
      </c>
      <c r="U449" s="18" cm="1">
        <f t="array" ref="U449">VLOOKUP($A449,'movie-row'!$A$2:$Z$101,_xlfn.XMATCH(U$32,'movie-row'!$A$1:$Z$1),0)</f>
        <v>1</v>
      </c>
      <c r="V449" s="18" cm="1">
        <f t="array" ref="V449">VLOOKUP($A449,'movie-row'!$A$2:$Z$101,_xlfn.XMATCH(V$32,'movie-row'!$A$1:$Z$1),0)</f>
        <v>0</v>
      </c>
      <c r="W449" s="18" cm="1">
        <f t="array" ref="W449">VLOOKUP($A449,'movie-row'!$A$2:$Z$101,_xlfn.XMATCH(W$32,'movie-row'!$A$1:$Z$1),0)</f>
        <v>3</v>
      </c>
      <c r="X449" s="18" cm="1">
        <f t="array" ref="X449">VLOOKUP($A449,'movie-row'!$A$2:$Z$101,_xlfn.XMATCH(X$32,'movie-row'!$A$1:$Z$1),0)</f>
        <v>0</v>
      </c>
      <c r="Y449" s="18" cm="1">
        <f t="array" ref="Y449">VLOOKUP($A449,'movie-row'!$A$2:$Z$101,_xlfn.XMATCH(Y$32,'movie-row'!$A$1:$Z$1),0)</f>
        <v>0</v>
      </c>
      <c r="Z449" s="18" cm="1">
        <f t="array" ref="Z449">VLOOKUP($A449,'movie-row'!$A$2:$Z$101,_xlfn.XMATCH(Z$32,'movie-row'!$A$1:$Z$1),0)</f>
        <v>0</v>
      </c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</row>
    <row r="450" spans="1:52">
      <c r="A450" s="1" t="str">
        <f t="shared" si="80"/>
        <v>1900: Traffic (2000)</v>
      </c>
      <c r="B450" s="18" cm="1">
        <f t="array" ref="B450">VLOOKUP($A450,'movie-row'!$A$2:$Z$101,_xlfn.XMATCH(B$33,'movie-row'!$A$1:$Z$1),0)</f>
        <v>0</v>
      </c>
      <c r="C450" s="18" cm="1">
        <f t="array" ref="C450">VLOOKUP($A450,'movie-row'!$A$2:$Z$101,_xlfn.XMATCH(C$33,'movie-row'!$A$1:$Z$1),0)</f>
        <v>0</v>
      </c>
      <c r="D450" s="18" cm="1">
        <f t="array" ref="D450">VLOOKUP($A450,'movie-row'!$A$2:$Z$101,_xlfn.XMATCH(D$33,'movie-row'!$A$1:$Z$1),0)</f>
        <v>4</v>
      </c>
      <c r="E450" s="18" cm="1">
        <f t="array" ref="E450">VLOOKUP($A450,'movie-row'!$A$2:$Z$101,_xlfn.XMATCH(E$33,'movie-row'!$A$1:$Z$1),0)</f>
        <v>0</v>
      </c>
      <c r="F450" s="27" cm="1">
        <f t="array" ref="F450">VLOOKUP($A450,'movie-row'!$A$2:$Z$101,_xlfn.XMATCH(F$33,'movie-row'!$A$1:$Z$1),0)</f>
        <v>0</v>
      </c>
      <c r="G450" s="18" cm="1">
        <f t="array" ref="G450">VLOOKUP($A450,'movie-row'!$A$2:$Z$101,_xlfn.XMATCH(G$33,'movie-row'!$A$1:$Z$1),0)</f>
        <v>4</v>
      </c>
      <c r="H450" s="18" cm="1">
        <f t="array" ref="H450">VLOOKUP($A450,'movie-row'!$A$2:$Z$101,_xlfn.XMATCH(H$33,'movie-row'!$A$1:$Z$1),0)</f>
        <v>4.5</v>
      </c>
      <c r="I450" s="18" cm="1">
        <f t="array" ref="I450">VLOOKUP($A450,'movie-row'!$A$2:$Z$101,_xlfn.XMATCH(I$33,'movie-row'!$A$1:$Z$1),0)</f>
        <v>0</v>
      </c>
      <c r="J450" s="18" cm="1">
        <f t="array" ref="J450">VLOOKUP($A450,'movie-row'!$A$2:$Z$101,_xlfn.XMATCH(J$33,'movie-row'!$A$1:$Z$1),0)</f>
        <v>1</v>
      </c>
      <c r="K450" s="18" cm="1">
        <f t="array" ref="K450">VLOOKUP($A450,'movie-row'!$A$2:$Z$101,_xlfn.XMATCH(K$33,'movie-row'!$A$1:$Z$1),0)</f>
        <v>4</v>
      </c>
      <c r="L450" s="18" cm="1">
        <f t="array" ref="L450">VLOOKUP($A450,'movie-row'!$A$2:$Z$101,_xlfn.XMATCH(L$33,'movie-row'!$A$1:$Z$1),0)</f>
        <v>4</v>
      </c>
      <c r="M450" s="18" cm="1">
        <f t="array" ref="M450">VLOOKUP($A450,'movie-row'!$A$2:$Z$101,_xlfn.XMATCH(M$33,'movie-row'!$A$1:$Z$1),0)</f>
        <v>3</v>
      </c>
      <c r="N450" s="18" cm="1">
        <f t="array" ref="N450">VLOOKUP($A450,'movie-row'!$A$2:$Z$101,_xlfn.XMATCH(N$33,'movie-row'!$A$1:$Z$1),0)</f>
        <v>4.5</v>
      </c>
      <c r="O450" s="27" cm="1">
        <f t="array" ref="O450">VLOOKUP($A450,'movie-row'!$A$2:$Z$101,_xlfn.XMATCH(O$33,'movie-row'!$A$1:$Z$1),0)</f>
        <v>4</v>
      </c>
      <c r="P450" s="18" cm="1">
        <f t="array" ref="P450">VLOOKUP($A450,'movie-row'!$A$2:$Z$101,_xlfn.XMATCH(P$33,'movie-row'!$A$1:$Z$1),0)</f>
        <v>0</v>
      </c>
      <c r="Q450" s="18" cm="1">
        <f t="array" ref="Q450">VLOOKUP($A450,'movie-row'!$A$2:$Z$101,_xlfn.XMATCH(Q$33,'movie-row'!$A$1:$Z$1),0)</f>
        <v>0</v>
      </c>
      <c r="R450" s="18" cm="1">
        <f t="array" ref="R450">VLOOKUP($A450,'movie-row'!$A$2:$Z$101,_xlfn.XMATCH(R$33,'movie-row'!$A$1:$Z$1),0)</f>
        <v>0</v>
      </c>
      <c r="S450" s="18" cm="1">
        <f t="array" ref="S450">VLOOKUP($A450,'movie-row'!$A$2:$Z$101,_xlfn.XMATCH(S$33,'movie-row'!$A$1:$Z$1),0)</f>
        <v>0</v>
      </c>
      <c r="T450" s="18" cm="1">
        <f t="array" ref="T450">VLOOKUP($A450,'movie-row'!$A$2:$Z$101,_xlfn.XMATCH(T$33,'movie-row'!$A$1:$Z$1),0)</f>
        <v>3</v>
      </c>
      <c r="U450" s="18" cm="1">
        <f t="array" ref="U450">VLOOKUP($A450,'movie-row'!$A$2:$Z$101,_xlfn.XMATCH(U$33,'movie-row'!$A$1:$Z$1),0)</f>
        <v>3</v>
      </c>
      <c r="V450" s="18" cm="1">
        <f t="array" ref="V450">VLOOKUP($A450,'movie-row'!$A$2:$Z$101,_xlfn.XMATCH(V$33,'movie-row'!$A$1:$Z$1),0)</f>
        <v>4.5</v>
      </c>
      <c r="W450" s="18" cm="1">
        <f t="array" ref="W450">VLOOKUP($A450,'movie-row'!$A$2:$Z$101,_xlfn.XMATCH(W$33,'movie-row'!$A$1:$Z$1),0)</f>
        <v>1</v>
      </c>
      <c r="X450" s="18" cm="1">
        <f t="array" ref="X450">VLOOKUP($A450,'movie-row'!$A$2:$Z$101,_xlfn.XMATCH(X$33,'movie-row'!$A$1:$Z$1),0)</f>
        <v>0</v>
      </c>
      <c r="Y450" s="18" cm="1">
        <f t="array" ref="Y450">VLOOKUP($A450,'movie-row'!$A$2:$Z$101,_xlfn.XMATCH(Y$33,'movie-row'!$A$1:$Z$1),0)</f>
        <v>3.5</v>
      </c>
      <c r="Z450" s="18" cm="1">
        <f t="array" ref="Z450">VLOOKUP($A450,'movie-row'!$A$2:$Z$101,_xlfn.XMATCH(Z$33,'movie-row'!$A$1:$Z$1),0)</f>
        <v>0</v>
      </c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</row>
    <row r="451" spans="1:52">
      <c r="A451" s="21" t="s">
        <v>81</v>
      </c>
      <c r="B451" s="18" cm="1">
        <f t="array" ref="B451">VLOOKUP($A451,'movie-row'!$A$2:$Z$101,_xlfn.XMATCH(B$29,'movie-row'!$A$1:$Z$1),0)</f>
        <v>0</v>
      </c>
      <c r="C451" s="18" cm="1">
        <f t="array" ref="C451">VLOOKUP($A451,'movie-row'!$A$2:$Z$101,_xlfn.XMATCH(C$29,'movie-row'!$A$1:$Z$1),0)</f>
        <v>0</v>
      </c>
      <c r="D451" s="18" cm="1">
        <f t="array" ref="D451">VLOOKUP($A451,'movie-row'!$A$2:$Z$101,_xlfn.XMATCH(D$29,'movie-row'!$A$1:$Z$1),0)</f>
        <v>0</v>
      </c>
      <c r="E451" s="18" cm="1">
        <f t="array" ref="E451">VLOOKUP($A451,'movie-row'!$A$2:$Z$101,_xlfn.XMATCH(E$29,'movie-row'!$A$1:$Z$1),0)</f>
        <v>0</v>
      </c>
      <c r="F451" s="27" cm="1">
        <f t="array" ref="F451">VLOOKUP($A451,'movie-row'!$A$2:$Z$101,_xlfn.XMATCH(F$29,'movie-row'!$A$1:$Z$1),0)</f>
        <v>2.5</v>
      </c>
      <c r="G451" s="18" cm="1">
        <f t="array" ref="G451">VLOOKUP($A451,'movie-row'!$A$2:$Z$101,_xlfn.XMATCH(G$29,'movie-row'!$A$1:$Z$1),0)</f>
        <v>0</v>
      </c>
      <c r="H451" s="18" cm="1">
        <f t="array" ref="H451">VLOOKUP($A451,'movie-row'!$A$2:$Z$101,_xlfn.XMATCH(H$29,'movie-row'!$A$1:$Z$1),0)</f>
        <v>0</v>
      </c>
      <c r="I451" s="18" cm="1">
        <f t="array" ref="I451">VLOOKUP($A451,'movie-row'!$A$2:$Z$101,_xlfn.XMATCH(I$29,'movie-row'!$A$1:$Z$1),0)</f>
        <v>0</v>
      </c>
      <c r="J451" s="18" cm="1">
        <f t="array" ref="J451">VLOOKUP($A451,'movie-row'!$A$2:$Z$101,_xlfn.XMATCH(J$29,'movie-row'!$A$1:$Z$1),0)</f>
        <v>4</v>
      </c>
      <c r="K451" s="18" cm="1">
        <f t="array" ref="K451">VLOOKUP($A451,'movie-row'!$A$2:$Z$101,_xlfn.XMATCH(K$29,'movie-row'!$A$1:$Z$1),0)</f>
        <v>3</v>
      </c>
      <c r="L451" s="18" cm="1">
        <f t="array" ref="L451">VLOOKUP($A451,'movie-row'!$A$2:$Z$101,_xlfn.XMATCH(L$29,'movie-row'!$A$1:$Z$1),0)</f>
        <v>0.5</v>
      </c>
      <c r="M451" s="18" cm="1">
        <f t="array" ref="M451">VLOOKUP($A451,'movie-row'!$A$2:$Z$101,_xlfn.XMATCH(M$29,'movie-row'!$A$1:$Z$1),0)</f>
        <v>3</v>
      </c>
      <c r="N451" s="18" cm="1">
        <f t="array" ref="N451">VLOOKUP($A451,'movie-row'!$A$2:$Z$101,_xlfn.XMATCH(N$29,'movie-row'!$A$1:$Z$1),0)</f>
        <v>4</v>
      </c>
      <c r="O451" s="27" cm="1">
        <f t="array" ref="O451">VLOOKUP($A451,'movie-row'!$A$2:$Z$101,_xlfn.XMATCH(O$29,'movie-row'!$A$1:$Z$1),0)</f>
        <v>0</v>
      </c>
      <c r="P451" s="18" cm="1">
        <f t="array" ref="P451">VLOOKUP($A451,'movie-row'!$A$2:$Z$101,_xlfn.XMATCH(P$29,'movie-row'!$A$1:$Z$1),0)</f>
        <v>0</v>
      </c>
      <c r="Q451" s="18" cm="1">
        <f t="array" ref="Q451">VLOOKUP($A451,'movie-row'!$A$2:$Z$101,_xlfn.XMATCH(Q$29,'movie-row'!$A$1:$Z$1),0)</f>
        <v>3</v>
      </c>
      <c r="R451" s="18" cm="1">
        <f t="array" ref="R451">VLOOKUP($A451,'movie-row'!$A$2:$Z$101,_xlfn.XMATCH(R$29,'movie-row'!$A$1:$Z$1),0)</f>
        <v>0</v>
      </c>
      <c r="S451" s="18" cm="1">
        <f t="array" ref="S451">VLOOKUP($A451,'movie-row'!$A$2:$Z$101,_xlfn.XMATCH(S$29,'movie-row'!$A$1:$Z$1),0)</f>
        <v>0</v>
      </c>
      <c r="T451" s="18" cm="1">
        <f t="array" ref="T451">VLOOKUP($A451,'movie-row'!$A$2:$Z$101,_xlfn.XMATCH(T$29,'movie-row'!$A$1:$Z$1),0)</f>
        <v>0</v>
      </c>
      <c r="U451" s="18" cm="1">
        <f t="array" ref="U451">VLOOKUP($A451,'movie-row'!$A$2:$Z$101,_xlfn.XMATCH(U$29,'movie-row'!$A$1:$Z$1),0)</f>
        <v>0</v>
      </c>
      <c r="V451" s="18" cm="1">
        <f t="array" ref="V451">VLOOKUP($A451,'movie-row'!$A$2:$Z$101,_xlfn.XMATCH(V$29,'movie-row'!$A$1:$Z$1),0)</f>
        <v>0</v>
      </c>
      <c r="W451" s="18" cm="1">
        <f t="array" ref="W451">VLOOKUP($A451,'movie-row'!$A$2:$Z$101,_xlfn.XMATCH(W$29,'movie-row'!$A$1:$Z$1),0)</f>
        <v>4</v>
      </c>
      <c r="X451" s="18" cm="1">
        <f t="array" ref="X451">VLOOKUP($A451,'movie-row'!$A$2:$Z$101,_xlfn.XMATCH(X$29,'movie-row'!$A$1:$Z$1),0)</f>
        <v>0</v>
      </c>
      <c r="Y451" s="18" cm="1">
        <f t="array" ref="Y451">VLOOKUP($A451,'movie-row'!$A$2:$Z$101,_xlfn.XMATCH(Y$29,'movie-row'!$A$1:$Z$1),0)</f>
        <v>0</v>
      </c>
      <c r="Z451" s="18" cm="1">
        <f t="array" ref="Z451">VLOOKUP($A451,'movie-row'!$A$2:$Z$101,_xlfn.XMATCH(Z$29,'movie-row'!$A$1:$Z$1),0)</f>
        <v>0</v>
      </c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</row>
    <row r="452" spans="1:52">
      <c r="A452" s="1" t="str">
        <f t="shared" ref="A452:A455" si="81">A451</f>
        <v>2024: The Patriot (2000)</v>
      </c>
      <c r="B452" s="18" cm="1">
        <f t="array" ref="B452">VLOOKUP($A452,'movie-row'!$A$2:$Z$101,_xlfn.XMATCH(B$30,'movie-row'!$A$1:$Z$1),0)</f>
        <v>0</v>
      </c>
      <c r="C452" s="18" cm="1">
        <f t="array" ref="C452">VLOOKUP($A452,'movie-row'!$A$2:$Z$101,_xlfn.XMATCH(C$30,'movie-row'!$A$1:$Z$1),0)</f>
        <v>4</v>
      </c>
      <c r="D452" s="18" cm="1">
        <f t="array" ref="D452">VLOOKUP($A452,'movie-row'!$A$2:$Z$101,_xlfn.XMATCH(D$30,'movie-row'!$A$1:$Z$1),0)</f>
        <v>0</v>
      </c>
      <c r="E452" s="18" cm="1">
        <f t="array" ref="E452">VLOOKUP($A452,'movie-row'!$A$2:$Z$101,_xlfn.XMATCH(E$30,'movie-row'!$A$1:$Z$1),0)</f>
        <v>0</v>
      </c>
      <c r="F452" s="27" cm="1">
        <f t="array" ref="F452">VLOOKUP($A452,'movie-row'!$A$2:$Z$101,_xlfn.XMATCH(F$30,'movie-row'!$A$1:$Z$1),0)</f>
        <v>0</v>
      </c>
      <c r="G452" s="18" cm="1">
        <f t="array" ref="G452">VLOOKUP($A452,'movie-row'!$A$2:$Z$101,_xlfn.XMATCH(G$30,'movie-row'!$A$1:$Z$1),0)</f>
        <v>0</v>
      </c>
      <c r="H452" s="18" cm="1">
        <f t="array" ref="H452">VLOOKUP($A452,'movie-row'!$A$2:$Z$101,_xlfn.XMATCH(H$30,'movie-row'!$A$1:$Z$1),0)</f>
        <v>0</v>
      </c>
      <c r="I452" s="18" cm="1">
        <f t="array" ref="I452">VLOOKUP($A452,'movie-row'!$A$2:$Z$101,_xlfn.XMATCH(I$30,'movie-row'!$A$1:$Z$1),0)</f>
        <v>0</v>
      </c>
      <c r="J452" s="18" cm="1">
        <f t="array" ref="J452">VLOOKUP($A452,'movie-row'!$A$2:$Z$101,_xlfn.XMATCH(J$30,'movie-row'!$A$1:$Z$1),0)</f>
        <v>0</v>
      </c>
      <c r="K452" s="18" cm="1">
        <f t="array" ref="K452">VLOOKUP($A452,'movie-row'!$A$2:$Z$101,_xlfn.XMATCH(K$30,'movie-row'!$A$1:$Z$1),0)</f>
        <v>0</v>
      </c>
      <c r="L452" s="18" cm="1">
        <f t="array" ref="L452">VLOOKUP($A452,'movie-row'!$A$2:$Z$101,_xlfn.XMATCH(L$30,'movie-row'!$A$1:$Z$1),0)</f>
        <v>0</v>
      </c>
      <c r="M452" s="18" cm="1">
        <f t="array" ref="M452">VLOOKUP($A452,'movie-row'!$A$2:$Z$101,_xlfn.XMATCH(M$30,'movie-row'!$A$1:$Z$1),0)</f>
        <v>0</v>
      </c>
      <c r="N452" s="18" cm="1">
        <f t="array" ref="N452">VLOOKUP($A452,'movie-row'!$A$2:$Z$101,_xlfn.XMATCH(N$30,'movie-row'!$A$1:$Z$1),0)</f>
        <v>0</v>
      </c>
      <c r="O452" s="27" cm="1">
        <f t="array" ref="O452">VLOOKUP($A452,'movie-row'!$A$2:$Z$101,_xlfn.XMATCH(O$30,'movie-row'!$A$1:$Z$1),0)</f>
        <v>0</v>
      </c>
      <c r="P452" s="18" cm="1">
        <f t="array" ref="P452">VLOOKUP($A452,'movie-row'!$A$2:$Z$101,_xlfn.XMATCH(P$30,'movie-row'!$A$1:$Z$1),0)</f>
        <v>0</v>
      </c>
      <c r="Q452" s="18" cm="1">
        <f t="array" ref="Q452">VLOOKUP($A452,'movie-row'!$A$2:$Z$101,_xlfn.XMATCH(Q$30,'movie-row'!$A$1:$Z$1),0)</f>
        <v>0</v>
      </c>
      <c r="R452" s="18" cm="1">
        <f t="array" ref="R452">VLOOKUP($A452,'movie-row'!$A$2:$Z$101,_xlfn.XMATCH(R$30,'movie-row'!$A$1:$Z$1),0)</f>
        <v>0</v>
      </c>
      <c r="S452" s="18" cm="1">
        <f t="array" ref="S452">VLOOKUP($A452,'movie-row'!$A$2:$Z$101,_xlfn.XMATCH(S$30,'movie-row'!$A$1:$Z$1),0)</f>
        <v>0</v>
      </c>
      <c r="T452" s="18" cm="1">
        <f t="array" ref="T452">VLOOKUP($A452,'movie-row'!$A$2:$Z$101,_xlfn.XMATCH(T$30,'movie-row'!$A$1:$Z$1),0)</f>
        <v>0</v>
      </c>
      <c r="U452" s="18" cm="1">
        <f t="array" ref="U452">VLOOKUP($A452,'movie-row'!$A$2:$Z$101,_xlfn.XMATCH(U$30,'movie-row'!$A$1:$Z$1),0)</f>
        <v>0</v>
      </c>
      <c r="V452" s="18" cm="1">
        <f t="array" ref="V452">VLOOKUP($A452,'movie-row'!$A$2:$Z$101,_xlfn.XMATCH(V$30,'movie-row'!$A$1:$Z$1),0)</f>
        <v>0</v>
      </c>
      <c r="W452" s="18" cm="1">
        <f t="array" ref="W452">VLOOKUP($A452,'movie-row'!$A$2:$Z$101,_xlfn.XMATCH(W$30,'movie-row'!$A$1:$Z$1),0)</f>
        <v>0</v>
      </c>
      <c r="X452" s="18" cm="1">
        <f t="array" ref="X452">VLOOKUP($A452,'movie-row'!$A$2:$Z$101,_xlfn.XMATCH(X$30,'movie-row'!$A$1:$Z$1),0)</f>
        <v>0</v>
      </c>
      <c r="Y452" s="18" cm="1">
        <f t="array" ref="Y452">VLOOKUP($A452,'movie-row'!$A$2:$Z$101,_xlfn.XMATCH(Y$30,'movie-row'!$A$1:$Z$1),0)</f>
        <v>0</v>
      </c>
      <c r="Z452" s="18" cm="1">
        <f t="array" ref="Z452">VLOOKUP($A452,'movie-row'!$A$2:$Z$101,_xlfn.XMATCH(Z$30,'movie-row'!$A$1:$Z$1),0)</f>
        <v>0</v>
      </c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</row>
    <row r="453" spans="1:52">
      <c r="A453" s="1" t="str">
        <f t="shared" si="81"/>
        <v>2024: The Patriot (2000)</v>
      </c>
      <c r="B453" s="18" cm="1">
        <f t="array" ref="B453">VLOOKUP($A453,'movie-row'!$A$2:$Z$101,_xlfn.XMATCH(B$31,'movie-row'!$A$1:$Z$1),0)</f>
        <v>0</v>
      </c>
      <c r="C453" s="18" cm="1">
        <f t="array" ref="C453">VLOOKUP($A453,'movie-row'!$A$2:$Z$101,_xlfn.XMATCH(C$31,'movie-row'!$A$1:$Z$1),0)</f>
        <v>2.5</v>
      </c>
      <c r="D453" s="18" cm="1">
        <f t="array" ref="D453">VLOOKUP($A453,'movie-row'!$A$2:$Z$101,_xlfn.XMATCH(D$31,'movie-row'!$A$1:$Z$1),0)</f>
        <v>4</v>
      </c>
      <c r="E453" s="18" cm="1">
        <f t="array" ref="E453">VLOOKUP($A453,'movie-row'!$A$2:$Z$101,_xlfn.XMATCH(E$31,'movie-row'!$A$1:$Z$1),0)</f>
        <v>4.5</v>
      </c>
      <c r="F453" s="27" cm="1">
        <f t="array" ref="F453">VLOOKUP($A453,'movie-row'!$A$2:$Z$101,_xlfn.XMATCH(F$31,'movie-row'!$A$1:$Z$1),0)</f>
        <v>0.5</v>
      </c>
      <c r="G453" s="18" cm="1">
        <f t="array" ref="G453">VLOOKUP($A453,'movie-row'!$A$2:$Z$101,_xlfn.XMATCH(G$31,'movie-row'!$A$1:$Z$1),0)</f>
        <v>0</v>
      </c>
      <c r="H453" s="18" cm="1">
        <f t="array" ref="H453">VLOOKUP($A453,'movie-row'!$A$2:$Z$101,_xlfn.XMATCH(H$31,'movie-row'!$A$1:$Z$1),0)</f>
        <v>0</v>
      </c>
      <c r="I453" s="18" cm="1">
        <f t="array" ref="I453">VLOOKUP($A453,'movie-row'!$A$2:$Z$101,_xlfn.XMATCH(I$31,'movie-row'!$A$1:$Z$1),0)</f>
        <v>0</v>
      </c>
      <c r="J453" s="18" cm="1">
        <f t="array" ref="J453">VLOOKUP($A453,'movie-row'!$A$2:$Z$101,_xlfn.XMATCH(J$31,'movie-row'!$A$1:$Z$1),0)</f>
        <v>4</v>
      </c>
      <c r="K453" s="18" cm="1">
        <f t="array" ref="K453">VLOOKUP($A453,'movie-row'!$A$2:$Z$101,_xlfn.XMATCH(K$31,'movie-row'!$A$1:$Z$1),0)</f>
        <v>0</v>
      </c>
      <c r="L453" s="18" cm="1">
        <f t="array" ref="L453">VLOOKUP($A453,'movie-row'!$A$2:$Z$101,_xlfn.XMATCH(L$31,'movie-row'!$A$1:$Z$1),0)</f>
        <v>0</v>
      </c>
      <c r="M453" s="18" cm="1">
        <f t="array" ref="M453">VLOOKUP($A453,'movie-row'!$A$2:$Z$101,_xlfn.XMATCH(M$31,'movie-row'!$A$1:$Z$1),0)</f>
        <v>0</v>
      </c>
      <c r="N453" s="18" cm="1">
        <f t="array" ref="N453">VLOOKUP($A453,'movie-row'!$A$2:$Z$101,_xlfn.XMATCH(N$31,'movie-row'!$A$1:$Z$1),0)</f>
        <v>0</v>
      </c>
      <c r="O453" s="27" cm="1">
        <f t="array" ref="O453">VLOOKUP($A453,'movie-row'!$A$2:$Z$101,_xlfn.XMATCH(O$31,'movie-row'!$A$1:$Z$1),0)</f>
        <v>4</v>
      </c>
      <c r="P453" s="18" cm="1">
        <f t="array" ref="P453">VLOOKUP($A453,'movie-row'!$A$2:$Z$101,_xlfn.XMATCH(P$31,'movie-row'!$A$1:$Z$1),0)</f>
        <v>0</v>
      </c>
      <c r="Q453" s="18" cm="1">
        <f t="array" ref="Q453">VLOOKUP($A453,'movie-row'!$A$2:$Z$101,_xlfn.XMATCH(Q$31,'movie-row'!$A$1:$Z$1),0)</f>
        <v>3</v>
      </c>
      <c r="R453" s="18" cm="1">
        <f t="array" ref="R453">VLOOKUP($A453,'movie-row'!$A$2:$Z$101,_xlfn.XMATCH(R$31,'movie-row'!$A$1:$Z$1),0)</f>
        <v>0</v>
      </c>
      <c r="S453" s="18" cm="1">
        <f t="array" ref="S453">VLOOKUP($A453,'movie-row'!$A$2:$Z$101,_xlfn.XMATCH(S$31,'movie-row'!$A$1:$Z$1),0)</f>
        <v>0</v>
      </c>
      <c r="T453" s="18" cm="1">
        <f t="array" ref="T453">VLOOKUP($A453,'movie-row'!$A$2:$Z$101,_xlfn.XMATCH(T$31,'movie-row'!$A$1:$Z$1),0)</f>
        <v>0</v>
      </c>
      <c r="U453" s="18" cm="1">
        <f t="array" ref="U453">VLOOKUP($A453,'movie-row'!$A$2:$Z$101,_xlfn.XMATCH(U$31,'movie-row'!$A$1:$Z$1),0)</f>
        <v>0</v>
      </c>
      <c r="V453" s="18" cm="1">
        <f t="array" ref="V453">VLOOKUP($A453,'movie-row'!$A$2:$Z$101,_xlfn.XMATCH(V$31,'movie-row'!$A$1:$Z$1),0)</f>
        <v>0</v>
      </c>
      <c r="W453" s="18" cm="1">
        <f t="array" ref="W453">VLOOKUP($A453,'movie-row'!$A$2:$Z$101,_xlfn.XMATCH(W$31,'movie-row'!$A$1:$Z$1),0)</f>
        <v>1</v>
      </c>
      <c r="X453" s="18" cm="1">
        <f t="array" ref="X453">VLOOKUP($A453,'movie-row'!$A$2:$Z$101,_xlfn.XMATCH(X$31,'movie-row'!$A$1:$Z$1),0)</f>
        <v>0</v>
      </c>
      <c r="Y453" s="18" cm="1">
        <f t="array" ref="Y453">VLOOKUP($A453,'movie-row'!$A$2:$Z$101,_xlfn.XMATCH(Y$31,'movie-row'!$A$1:$Z$1),0)</f>
        <v>0.5</v>
      </c>
      <c r="Z453" s="18" cm="1">
        <f t="array" ref="Z453">VLOOKUP($A453,'movie-row'!$A$2:$Z$101,_xlfn.XMATCH(Z$31,'movie-row'!$A$1:$Z$1),0)</f>
        <v>0</v>
      </c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</row>
    <row r="454" spans="1:52">
      <c r="A454" s="1" t="str">
        <f t="shared" si="81"/>
        <v>2024: The Patriot (2000)</v>
      </c>
      <c r="B454" s="18" cm="1">
        <f t="array" ref="B454">VLOOKUP($A454,'movie-row'!$A$2:$Z$101,_xlfn.XMATCH(B$32,'movie-row'!$A$1:$Z$1),0)</f>
        <v>4</v>
      </c>
      <c r="C454" s="18" cm="1">
        <f t="array" ref="C454">VLOOKUP($A454,'movie-row'!$A$2:$Z$101,_xlfn.XMATCH(C$32,'movie-row'!$A$1:$Z$1),0)</f>
        <v>3</v>
      </c>
      <c r="D454" s="18" cm="1">
        <f t="array" ref="D454">VLOOKUP($A454,'movie-row'!$A$2:$Z$101,_xlfn.XMATCH(D$32,'movie-row'!$A$1:$Z$1),0)</f>
        <v>4</v>
      </c>
      <c r="E454" s="18" cm="1">
        <f t="array" ref="E454">VLOOKUP($A454,'movie-row'!$A$2:$Z$101,_xlfn.XMATCH(E$32,'movie-row'!$A$1:$Z$1),0)</f>
        <v>0</v>
      </c>
      <c r="F454" s="27" cm="1">
        <f t="array" ref="F454">VLOOKUP($A454,'movie-row'!$A$2:$Z$101,_xlfn.XMATCH(F$32,'movie-row'!$A$1:$Z$1),0)</f>
        <v>4.5</v>
      </c>
      <c r="G454" s="18" cm="1">
        <f t="array" ref="G454">VLOOKUP($A454,'movie-row'!$A$2:$Z$101,_xlfn.XMATCH(G$32,'movie-row'!$A$1:$Z$1),0)</f>
        <v>0</v>
      </c>
      <c r="H454" s="18" cm="1">
        <f t="array" ref="H454">VLOOKUP($A454,'movie-row'!$A$2:$Z$101,_xlfn.XMATCH(H$32,'movie-row'!$A$1:$Z$1),0)</f>
        <v>3</v>
      </c>
      <c r="I454" s="18" cm="1">
        <f t="array" ref="I454">VLOOKUP($A454,'movie-row'!$A$2:$Z$101,_xlfn.XMATCH(I$32,'movie-row'!$A$1:$Z$1),0)</f>
        <v>3</v>
      </c>
      <c r="J454" s="18" cm="1">
        <f t="array" ref="J454">VLOOKUP($A454,'movie-row'!$A$2:$Z$101,_xlfn.XMATCH(J$32,'movie-row'!$A$1:$Z$1),0)</f>
        <v>0</v>
      </c>
      <c r="K454" s="18" cm="1">
        <f t="array" ref="K454">VLOOKUP($A454,'movie-row'!$A$2:$Z$101,_xlfn.XMATCH(K$32,'movie-row'!$A$1:$Z$1),0)</f>
        <v>0</v>
      </c>
      <c r="L454" s="18" cm="1">
        <f t="array" ref="L454">VLOOKUP($A454,'movie-row'!$A$2:$Z$101,_xlfn.XMATCH(L$32,'movie-row'!$A$1:$Z$1),0)</f>
        <v>0</v>
      </c>
      <c r="M454" s="18" cm="1">
        <f t="array" ref="M454">VLOOKUP($A454,'movie-row'!$A$2:$Z$101,_xlfn.XMATCH(M$32,'movie-row'!$A$1:$Z$1),0)</f>
        <v>1</v>
      </c>
      <c r="N454" s="18" cm="1">
        <f t="array" ref="N454">VLOOKUP($A454,'movie-row'!$A$2:$Z$101,_xlfn.XMATCH(N$32,'movie-row'!$A$1:$Z$1),0)</f>
        <v>0</v>
      </c>
      <c r="O454" s="27" cm="1">
        <f t="array" ref="O454">VLOOKUP($A454,'movie-row'!$A$2:$Z$101,_xlfn.XMATCH(O$32,'movie-row'!$A$1:$Z$1),0)</f>
        <v>0</v>
      </c>
      <c r="P454" s="18" cm="1">
        <f t="array" ref="P454">VLOOKUP($A454,'movie-row'!$A$2:$Z$101,_xlfn.XMATCH(P$32,'movie-row'!$A$1:$Z$1),0)</f>
        <v>0.5</v>
      </c>
      <c r="Q454" s="18" cm="1">
        <f t="array" ref="Q454">VLOOKUP($A454,'movie-row'!$A$2:$Z$101,_xlfn.XMATCH(Q$32,'movie-row'!$A$1:$Z$1),0)</f>
        <v>0</v>
      </c>
      <c r="R454" s="18" cm="1">
        <f t="array" ref="R454">VLOOKUP($A454,'movie-row'!$A$2:$Z$101,_xlfn.XMATCH(R$32,'movie-row'!$A$1:$Z$1),0)</f>
        <v>4</v>
      </c>
      <c r="S454" s="18" cm="1">
        <f t="array" ref="S454">VLOOKUP($A454,'movie-row'!$A$2:$Z$101,_xlfn.XMATCH(S$32,'movie-row'!$A$1:$Z$1),0)</f>
        <v>0</v>
      </c>
      <c r="T454" s="18" cm="1">
        <f t="array" ref="T454">VLOOKUP($A454,'movie-row'!$A$2:$Z$101,_xlfn.XMATCH(T$32,'movie-row'!$A$1:$Z$1),0)</f>
        <v>0</v>
      </c>
      <c r="U454" s="18" cm="1">
        <f t="array" ref="U454">VLOOKUP($A454,'movie-row'!$A$2:$Z$101,_xlfn.XMATCH(U$32,'movie-row'!$A$1:$Z$1),0)</f>
        <v>0</v>
      </c>
      <c r="V454" s="18" cm="1">
        <f t="array" ref="V454">VLOOKUP($A454,'movie-row'!$A$2:$Z$101,_xlfn.XMATCH(V$32,'movie-row'!$A$1:$Z$1),0)</f>
        <v>4.5</v>
      </c>
      <c r="W454" s="18" cm="1">
        <f t="array" ref="W454">VLOOKUP($A454,'movie-row'!$A$2:$Z$101,_xlfn.XMATCH(W$32,'movie-row'!$A$1:$Z$1),0)</f>
        <v>3</v>
      </c>
      <c r="X454" s="18" cm="1">
        <f t="array" ref="X454">VLOOKUP($A454,'movie-row'!$A$2:$Z$101,_xlfn.XMATCH(X$32,'movie-row'!$A$1:$Z$1),0)</f>
        <v>0</v>
      </c>
      <c r="Y454" s="18" cm="1">
        <f t="array" ref="Y454">VLOOKUP($A454,'movie-row'!$A$2:$Z$101,_xlfn.XMATCH(Y$32,'movie-row'!$A$1:$Z$1),0)</f>
        <v>0</v>
      </c>
      <c r="Z454" s="18" cm="1">
        <f t="array" ref="Z454">VLOOKUP($A454,'movie-row'!$A$2:$Z$101,_xlfn.XMATCH(Z$32,'movie-row'!$A$1:$Z$1),0)</f>
        <v>0</v>
      </c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</row>
    <row r="455" spans="1:52">
      <c r="A455" s="1" t="str">
        <f t="shared" si="81"/>
        <v>2024: The Patriot (2000)</v>
      </c>
      <c r="B455" s="18" cm="1">
        <f t="array" ref="B455">VLOOKUP($A455,'movie-row'!$A$2:$Z$101,_xlfn.XMATCH(B$33,'movie-row'!$A$1:$Z$1),0)</f>
        <v>0</v>
      </c>
      <c r="C455" s="18" cm="1">
        <f t="array" ref="C455">VLOOKUP($A455,'movie-row'!$A$2:$Z$101,_xlfn.XMATCH(C$33,'movie-row'!$A$1:$Z$1),0)</f>
        <v>0</v>
      </c>
      <c r="D455" s="18" cm="1">
        <f t="array" ref="D455">VLOOKUP($A455,'movie-row'!$A$2:$Z$101,_xlfn.XMATCH(D$33,'movie-row'!$A$1:$Z$1),0)</f>
        <v>3</v>
      </c>
      <c r="E455" s="18" cm="1">
        <f t="array" ref="E455">VLOOKUP($A455,'movie-row'!$A$2:$Z$101,_xlfn.XMATCH(E$33,'movie-row'!$A$1:$Z$1),0)</f>
        <v>0</v>
      </c>
      <c r="F455" s="27" cm="1">
        <f t="array" ref="F455">VLOOKUP($A455,'movie-row'!$A$2:$Z$101,_xlfn.XMATCH(F$33,'movie-row'!$A$1:$Z$1),0)</f>
        <v>3</v>
      </c>
      <c r="G455" s="18" cm="1">
        <f t="array" ref="G455">VLOOKUP($A455,'movie-row'!$A$2:$Z$101,_xlfn.XMATCH(G$33,'movie-row'!$A$1:$Z$1),0)</f>
        <v>3</v>
      </c>
      <c r="H455" s="18" cm="1">
        <f t="array" ref="H455">VLOOKUP($A455,'movie-row'!$A$2:$Z$101,_xlfn.XMATCH(H$33,'movie-row'!$A$1:$Z$1),0)</f>
        <v>0</v>
      </c>
      <c r="I455" s="18" cm="1">
        <f t="array" ref="I455">VLOOKUP($A455,'movie-row'!$A$2:$Z$101,_xlfn.XMATCH(I$33,'movie-row'!$A$1:$Z$1),0)</f>
        <v>0</v>
      </c>
      <c r="J455" s="18" cm="1">
        <f t="array" ref="J455">VLOOKUP($A455,'movie-row'!$A$2:$Z$101,_xlfn.XMATCH(J$33,'movie-row'!$A$1:$Z$1),0)</f>
        <v>0</v>
      </c>
      <c r="K455" s="18" cm="1">
        <f t="array" ref="K455">VLOOKUP($A455,'movie-row'!$A$2:$Z$101,_xlfn.XMATCH(K$33,'movie-row'!$A$1:$Z$1),0)</f>
        <v>3</v>
      </c>
      <c r="L455" s="18" cm="1">
        <f t="array" ref="L455">VLOOKUP($A455,'movie-row'!$A$2:$Z$101,_xlfn.XMATCH(L$33,'movie-row'!$A$1:$Z$1),0)</f>
        <v>3</v>
      </c>
      <c r="M455" s="18" cm="1">
        <f t="array" ref="M455">VLOOKUP($A455,'movie-row'!$A$2:$Z$101,_xlfn.XMATCH(M$33,'movie-row'!$A$1:$Z$1),0)</f>
        <v>3</v>
      </c>
      <c r="N455" s="18" cm="1">
        <f t="array" ref="N455">VLOOKUP($A455,'movie-row'!$A$2:$Z$101,_xlfn.XMATCH(N$33,'movie-row'!$A$1:$Z$1),0)</f>
        <v>0</v>
      </c>
      <c r="O455" s="27" cm="1">
        <f t="array" ref="O455">VLOOKUP($A455,'movie-row'!$A$2:$Z$101,_xlfn.XMATCH(O$33,'movie-row'!$A$1:$Z$1),0)</f>
        <v>3</v>
      </c>
      <c r="P455" s="18" cm="1">
        <f t="array" ref="P455">VLOOKUP($A455,'movie-row'!$A$2:$Z$101,_xlfn.XMATCH(P$33,'movie-row'!$A$1:$Z$1),0)</f>
        <v>3</v>
      </c>
      <c r="Q455" s="18" cm="1">
        <f t="array" ref="Q455">VLOOKUP($A455,'movie-row'!$A$2:$Z$101,_xlfn.XMATCH(Q$33,'movie-row'!$A$1:$Z$1),0)</f>
        <v>0</v>
      </c>
      <c r="R455" s="18" cm="1">
        <f t="array" ref="R455">VLOOKUP($A455,'movie-row'!$A$2:$Z$101,_xlfn.XMATCH(R$33,'movie-row'!$A$1:$Z$1),0)</f>
        <v>3</v>
      </c>
      <c r="S455" s="18" cm="1">
        <f t="array" ref="S455">VLOOKUP($A455,'movie-row'!$A$2:$Z$101,_xlfn.XMATCH(S$33,'movie-row'!$A$1:$Z$1),0)</f>
        <v>0</v>
      </c>
      <c r="T455" s="18" cm="1">
        <f t="array" ref="T455">VLOOKUP($A455,'movie-row'!$A$2:$Z$101,_xlfn.XMATCH(T$33,'movie-row'!$A$1:$Z$1),0)</f>
        <v>0.5</v>
      </c>
      <c r="U455" s="18" cm="1">
        <f t="array" ref="U455">VLOOKUP($A455,'movie-row'!$A$2:$Z$101,_xlfn.XMATCH(U$33,'movie-row'!$A$1:$Z$1),0)</f>
        <v>3</v>
      </c>
      <c r="V455" s="18" cm="1">
        <f t="array" ref="V455">VLOOKUP($A455,'movie-row'!$A$2:$Z$101,_xlfn.XMATCH(V$33,'movie-row'!$A$1:$Z$1),0)</f>
        <v>0</v>
      </c>
      <c r="W455" s="18" cm="1">
        <f t="array" ref="W455">VLOOKUP($A455,'movie-row'!$A$2:$Z$101,_xlfn.XMATCH(W$33,'movie-row'!$A$1:$Z$1),0)</f>
        <v>0</v>
      </c>
      <c r="X455" s="18" cm="1">
        <f t="array" ref="X455">VLOOKUP($A455,'movie-row'!$A$2:$Z$101,_xlfn.XMATCH(X$33,'movie-row'!$A$1:$Z$1),0)</f>
        <v>2.5</v>
      </c>
      <c r="Y455" s="18" cm="1">
        <f t="array" ref="Y455">VLOOKUP($A455,'movie-row'!$A$2:$Z$101,_xlfn.XMATCH(Y$33,'movie-row'!$A$1:$Z$1),0)</f>
        <v>4</v>
      </c>
      <c r="Z455" s="18" cm="1">
        <f t="array" ref="Z455">VLOOKUP($A455,'movie-row'!$A$2:$Z$101,_xlfn.XMATCH(Z$33,'movie-row'!$A$1:$Z$1),0)</f>
        <v>4</v>
      </c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</row>
    <row r="456" spans="1:52">
      <c r="A456" s="21" t="s">
        <v>82</v>
      </c>
      <c r="B456" s="18" cm="1">
        <f t="array" ref="B456">VLOOKUP($A456,'movie-row'!$A$2:$Z$101,_xlfn.XMATCH(B$29,'movie-row'!$A$1:$Z$1),0)</f>
        <v>0</v>
      </c>
      <c r="C456" s="18" cm="1">
        <f t="array" ref="C456">VLOOKUP($A456,'movie-row'!$A$2:$Z$101,_xlfn.XMATCH(C$29,'movie-row'!$A$1:$Z$1),0)</f>
        <v>0</v>
      </c>
      <c r="D456" s="18" cm="1">
        <f t="array" ref="D456">VLOOKUP($A456,'movie-row'!$A$2:$Z$101,_xlfn.XMATCH(D$29,'movie-row'!$A$1:$Z$1),0)</f>
        <v>3</v>
      </c>
      <c r="E456" s="18" cm="1">
        <f t="array" ref="E456">VLOOKUP($A456,'movie-row'!$A$2:$Z$101,_xlfn.XMATCH(E$29,'movie-row'!$A$1:$Z$1),0)</f>
        <v>0</v>
      </c>
      <c r="F456" s="27" cm="1">
        <f t="array" ref="F456">VLOOKUP($A456,'movie-row'!$A$2:$Z$101,_xlfn.XMATCH(F$29,'movie-row'!$A$1:$Z$1),0)</f>
        <v>4</v>
      </c>
      <c r="G456" s="18" cm="1">
        <f t="array" ref="G456">VLOOKUP($A456,'movie-row'!$A$2:$Z$101,_xlfn.XMATCH(G$29,'movie-row'!$A$1:$Z$1),0)</f>
        <v>0</v>
      </c>
      <c r="H456" s="18" cm="1">
        <f t="array" ref="H456">VLOOKUP($A456,'movie-row'!$A$2:$Z$101,_xlfn.XMATCH(H$29,'movie-row'!$A$1:$Z$1),0)</f>
        <v>0</v>
      </c>
      <c r="I456" s="18" cm="1">
        <f t="array" ref="I456">VLOOKUP($A456,'movie-row'!$A$2:$Z$101,_xlfn.XMATCH(I$29,'movie-row'!$A$1:$Z$1),0)</f>
        <v>0</v>
      </c>
      <c r="J456" s="18" cm="1">
        <f t="array" ref="J456">VLOOKUP($A456,'movie-row'!$A$2:$Z$101,_xlfn.XMATCH(J$29,'movie-row'!$A$1:$Z$1),0)</f>
        <v>3</v>
      </c>
      <c r="K456" s="18" cm="1">
        <f t="array" ref="K456">VLOOKUP($A456,'movie-row'!$A$2:$Z$101,_xlfn.XMATCH(K$29,'movie-row'!$A$1:$Z$1),0)</f>
        <v>0</v>
      </c>
      <c r="L456" s="18" cm="1">
        <f t="array" ref="L456">VLOOKUP($A456,'movie-row'!$A$2:$Z$101,_xlfn.XMATCH(L$29,'movie-row'!$A$1:$Z$1),0)</f>
        <v>1.5</v>
      </c>
      <c r="M456" s="18" cm="1">
        <f t="array" ref="M456">VLOOKUP($A456,'movie-row'!$A$2:$Z$101,_xlfn.XMATCH(M$29,'movie-row'!$A$1:$Z$1),0)</f>
        <v>0</v>
      </c>
      <c r="N456" s="18" cm="1">
        <f t="array" ref="N456">VLOOKUP($A456,'movie-row'!$A$2:$Z$101,_xlfn.XMATCH(N$29,'movie-row'!$A$1:$Z$1),0)</f>
        <v>0</v>
      </c>
      <c r="O456" s="27" cm="1">
        <f t="array" ref="O456">VLOOKUP($A456,'movie-row'!$A$2:$Z$101,_xlfn.XMATCH(O$29,'movie-row'!$A$1:$Z$1),0)</f>
        <v>0</v>
      </c>
      <c r="P456" s="18" cm="1">
        <f t="array" ref="P456">VLOOKUP($A456,'movie-row'!$A$2:$Z$101,_xlfn.XMATCH(P$29,'movie-row'!$A$1:$Z$1),0)</f>
        <v>0</v>
      </c>
      <c r="Q456" s="18" cm="1">
        <f t="array" ref="Q456">VLOOKUP($A456,'movie-row'!$A$2:$Z$101,_xlfn.XMATCH(Q$29,'movie-row'!$A$1:$Z$1),0)</f>
        <v>0</v>
      </c>
      <c r="R456" s="18" cm="1">
        <f t="array" ref="R456">VLOOKUP($A456,'movie-row'!$A$2:$Z$101,_xlfn.XMATCH(R$29,'movie-row'!$A$1:$Z$1),0)</f>
        <v>0</v>
      </c>
      <c r="S456" s="18" cm="1">
        <f t="array" ref="S456">VLOOKUP($A456,'movie-row'!$A$2:$Z$101,_xlfn.XMATCH(S$29,'movie-row'!$A$1:$Z$1),0)</f>
        <v>0</v>
      </c>
      <c r="T456" s="18" cm="1">
        <f t="array" ref="T456">VLOOKUP($A456,'movie-row'!$A$2:$Z$101,_xlfn.XMATCH(T$29,'movie-row'!$A$1:$Z$1),0)</f>
        <v>0</v>
      </c>
      <c r="U456" s="18" cm="1">
        <f t="array" ref="U456">VLOOKUP($A456,'movie-row'!$A$2:$Z$101,_xlfn.XMATCH(U$29,'movie-row'!$A$1:$Z$1),0)</f>
        <v>3</v>
      </c>
      <c r="V456" s="18" cm="1">
        <f t="array" ref="V456">VLOOKUP($A456,'movie-row'!$A$2:$Z$101,_xlfn.XMATCH(V$29,'movie-row'!$A$1:$Z$1),0)</f>
        <v>0</v>
      </c>
      <c r="W456" s="18" cm="1">
        <f t="array" ref="W456">VLOOKUP($A456,'movie-row'!$A$2:$Z$101,_xlfn.XMATCH(W$29,'movie-row'!$A$1:$Z$1),0)</f>
        <v>3</v>
      </c>
      <c r="X456" s="18" cm="1">
        <f t="array" ref="X456">VLOOKUP($A456,'movie-row'!$A$2:$Z$101,_xlfn.XMATCH(X$29,'movie-row'!$A$1:$Z$1),0)</f>
        <v>0</v>
      </c>
      <c r="Y456" s="18" cm="1">
        <f t="array" ref="Y456">VLOOKUP($A456,'movie-row'!$A$2:$Z$101,_xlfn.XMATCH(Y$29,'movie-row'!$A$1:$Z$1),0)</f>
        <v>0</v>
      </c>
      <c r="Z456" s="18" cm="1">
        <f t="array" ref="Z456">VLOOKUP($A456,'movie-row'!$A$2:$Z$101,_xlfn.XMATCH(Z$29,'movie-row'!$A$1:$Z$1),0)</f>
        <v>0</v>
      </c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</row>
    <row r="457" spans="1:52">
      <c r="A457" s="1" t="str">
        <f t="shared" ref="A457:A460" si="82">A456</f>
        <v>2164: Stargate (1994)</v>
      </c>
      <c r="B457" s="18" cm="1">
        <f t="array" ref="B457">VLOOKUP($A457,'movie-row'!$A$2:$Z$101,_xlfn.XMATCH(B$30,'movie-row'!$A$1:$Z$1),0)</f>
        <v>0</v>
      </c>
      <c r="C457" s="18" cm="1">
        <f t="array" ref="C457">VLOOKUP($A457,'movie-row'!$A$2:$Z$101,_xlfn.XMATCH(C$30,'movie-row'!$A$1:$Z$1),0)</f>
        <v>3</v>
      </c>
      <c r="D457" s="18" cm="1">
        <f t="array" ref="D457">VLOOKUP($A457,'movie-row'!$A$2:$Z$101,_xlfn.XMATCH(D$30,'movie-row'!$A$1:$Z$1),0)</f>
        <v>0</v>
      </c>
      <c r="E457" s="18" cm="1">
        <f t="array" ref="E457">VLOOKUP($A457,'movie-row'!$A$2:$Z$101,_xlfn.XMATCH(E$30,'movie-row'!$A$1:$Z$1),0)</f>
        <v>0</v>
      </c>
      <c r="F457" s="27" cm="1">
        <f t="array" ref="F457">VLOOKUP($A457,'movie-row'!$A$2:$Z$101,_xlfn.XMATCH(F$30,'movie-row'!$A$1:$Z$1),0)</f>
        <v>3</v>
      </c>
      <c r="G457" s="18" cm="1">
        <f t="array" ref="G457">VLOOKUP($A457,'movie-row'!$A$2:$Z$101,_xlfn.XMATCH(G$30,'movie-row'!$A$1:$Z$1),0)</f>
        <v>0</v>
      </c>
      <c r="H457" s="18" cm="1">
        <f t="array" ref="H457">VLOOKUP($A457,'movie-row'!$A$2:$Z$101,_xlfn.XMATCH(H$30,'movie-row'!$A$1:$Z$1),0)</f>
        <v>0</v>
      </c>
      <c r="I457" s="18" cm="1">
        <f t="array" ref="I457">VLOOKUP($A457,'movie-row'!$A$2:$Z$101,_xlfn.XMATCH(I$30,'movie-row'!$A$1:$Z$1),0)</f>
        <v>0</v>
      </c>
      <c r="J457" s="18" cm="1">
        <f t="array" ref="J457">VLOOKUP($A457,'movie-row'!$A$2:$Z$101,_xlfn.XMATCH(J$30,'movie-row'!$A$1:$Z$1),0)</f>
        <v>0</v>
      </c>
      <c r="K457" s="18" cm="1">
        <f t="array" ref="K457">VLOOKUP($A457,'movie-row'!$A$2:$Z$101,_xlfn.XMATCH(K$30,'movie-row'!$A$1:$Z$1),0)</f>
        <v>0</v>
      </c>
      <c r="L457" s="18" cm="1">
        <f t="array" ref="L457">VLOOKUP($A457,'movie-row'!$A$2:$Z$101,_xlfn.XMATCH(L$30,'movie-row'!$A$1:$Z$1),0)</f>
        <v>0</v>
      </c>
      <c r="M457" s="18" cm="1">
        <f t="array" ref="M457">VLOOKUP($A457,'movie-row'!$A$2:$Z$101,_xlfn.XMATCH(M$30,'movie-row'!$A$1:$Z$1),0)</f>
        <v>3</v>
      </c>
      <c r="N457" s="18" cm="1">
        <f t="array" ref="N457">VLOOKUP($A457,'movie-row'!$A$2:$Z$101,_xlfn.XMATCH(N$30,'movie-row'!$A$1:$Z$1),0)</f>
        <v>0</v>
      </c>
      <c r="O457" s="27" cm="1">
        <f t="array" ref="O457">VLOOKUP($A457,'movie-row'!$A$2:$Z$101,_xlfn.XMATCH(O$30,'movie-row'!$A$1:$Z$1),0)</f>
        <v>0</v>
      </c>
      <c r="P457" s="18" cm="1">
        <f t="array" ref="P457">VLOOKUP($A457,'movie-row'!$A$2:$Z$101,_xlfn.XMATCH(P$30,'movie-row'!$A$1:$Z$1),0)</f>
        <v>0</v>
      </c>
      <c r="Q457" s="18" cm="1">
        <f t="array" ref="Q457">VLOOKUP($A457,'movie-row'!$A$2:$Z$101,_xlfn.XMATCH(Q$30,'movie-row'!$A$1:$Z$1),0)</f>
        <v>0</v>
      </c>
      <c r="R457" s="18" cm="1">
        <f t="array" ref="R457">VLOOKUP($A457,'movie-row'!$A$2:$Z$101,_xlfn.XMATCH(R$30,'movie-row'!$A$1:$Z$1),0)</f>
        <v>0</v>
      </c>
      <c r="S457" s="18" cm="1">
        <f t="array" ref="S457">VLOOKUP($A457,'movie-row'!$A$2:$Z$101,_xlfn.XMATCH(S$30,'movie-row'!$A$1:$Z$1),0)</f>
        <v>0</v>
      </c>
      <c r="T457" s="18" cm="1">
        <f t="array" ref="T457">VLOOKUP($A457,'movie-row'!$A$2:$Z$101,_xlfn.XMATCH(T$30,'movie-row'!$A$1:$Z$1),0)</f>
        <v>0</v>
      </c>
      <c r="U457" s="18" cm="1">
        <f t="array" ref="U457">VLOOKUP($A457,'movie-row'!$A$2:$Z$101,_xlfn.XMATCH(U$30,'movie-row'!$A$1:$Z$1),0)</f>
        <v>0</v>
      </c>
      <c r="V457" s="18" cm="1">
        <f t="array" ref="V457">VLOOKUP($A457,'movie-row'!$A$2:$Z$101,_xlfn.XMATCH(V$30,'movie-row'!$A$1:$Z$1),0)</f>
        <v>0</v>
      </c>
      <c r="W457" s="18" cm="1">
        <f t="array" ref="W457">VLOOKUP($A457,'movie-row'!$A$2:$Z$101,_xlfn.XMATCH(W$30,'movie-row'!$A$1:$Z$1),0)</f>
        <v>0</v>
      </c>
      <c r="X457" s="18" cm="1">
        <f t="array" ref="X457">VLOOKUP($A457,'movie-row'!$A$2:$Z$101,_xlfn.XMATCH(X$30,'movie-row'!$A$1:$Z$1),0)</f>
        <v>3</v>
      </c>
      <c r="Y457" s="18" cm="1">
        <f t="array" ref="Y457">VLOOKUP($A457,'movie-row'!$A$2:$Z$101,_xlfn.XMATCH(Y$30,'movie-row'!$A$1:$Z$1),0)</f>
        <v>0</v>
      </c>
      <c r="Z457" s="18" cm="1">
        <f t="array" ref="Z457">VLOOKUP($A457,'movie-row'!$A$2:$Z$101,_xlfn.XMATCH(Z$30,'movie-row'!$A$1:$Z$1),0)</f>
        <v>0</v>
      </c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</row>
    <row r="458" spans="1:52">
      <c r="A458" s="1" t="str">
        <f t="shared" si="82"/>
        <v>2164: Stargate (1994)</v>
      </c>
      <c r="B458" s="18" cm="1">
        <f t="array" ref="B458">VLOOKUP($A458,'movie-row'!$A$2:$Z$101,_xlfn.XMATCH(B$31,'movie-row'!$A$1:$Z$1),0)</f>
        <v>0</v>
      </c>
      <c r="C458" s="18" cm="1">
        <f t="array" ref="C458">VLOOKUP($A458,'movie-row'!$A$2:$Z$101,_xlfn.XMATCH(C$31,'movie-row'!$A$1:$Z$1),0)</f>
        <v>4</v>
      </c>
      <c r="D458" s="18" cm="1">
        <f t="array" ref="D458">VLOOKUP($A458,'movie-row'!$A$2:$Z$101,_xlfn.XMATCH(D$31,'movie-row'!$A$1:$Z$1),0)</f>
        <v>0</v>
      </c>
      <c r="E458" s="18" cm="1">
        <f t="array" ref="E458">VLOOKUP($A458,'movie-row'!$A$2:$Z$101,_xlfn.XMATCH(E$31,'movie-row'!$A$1:$Z$1),0)</f>
        <v>0</v>
      </c>
      <c r="F458" s="27" cm="1">
        <f t="array" ref="F458">VLOOKUP($A458,'movie-row'!$A$2:$Z$101,_xlfn.XMATCH(F$31,'movie-row'!$A$1:$Z$1),0)</f>
        <v>3</v>
      </c>
      <c r="G458" s="18" cm="1">
        <f t="array" ref="G458">VLOOKUP($A458,'movie-row'!$A$2:$Z$101,_xlfn.XMATCH(G$31,'movie-row'!$A$1:$Z$1),0)</f>
        <v>0</v>
      </c>
      <c r="H458" s="18" cm="1">
        <f t="array" ref="H458">VLOOKUP($A458,'movie-row'!$A$2:$Z$101,_xlfn.XMATCH(H$31,'movie-row'!$A$1:$Z$1),0)</f>
        <v>0</v>
      </c>
      <c r="I458" s="18" cm="1">
        <f t="array" ref="I458">VLOOKUP($A458,'movie-row'!$A$2:$Z$101,_xlfn.XMATCH(I$31,'movie-row'!$A$1:$Z$1),0)</f>
        <v>0</v>
      </c>
      <c r="J458" s="18" cm="1">
        <f t="array" ref="J458">VLOOKUP($A458,'movie-row'!$A$2:$Z$101,_xlfn.XMATCH(J$31,'movie-row'!$A$1:$Z$1),0)</f>
        <v>0</v>
      </c>
      <c r="K458" s="18" cm="1">
        <f t="array" ref="K458">VLOOKUP($A458,'movie-row'!$A$2:$Z$101,_xlfn.XMATCH(K$31,'movie-row'!$A$1:$Z$1),0)</f>
        <v>0</v>
      </c>
      <c r="L458" s="18" cm="1">
        <f t="array" ref="L458">VLOOKUP($A458,'movie-row'!$A$2:$Z$101,_xlfn.XMATCH(L$31,'movie-row'!$A$1:$Z$1),0)</f>
        <v>0</v>
      </c>
      <c r="M458" s="18" cm="1">
        <f t="array" ref="M458">VLOOKUP($A458,'movie-row'!$A$2:$Z$101,_xlfn.XMATCH(M$31,'movie-row'!$A$1:$Z$1),0)</f>
        <v>0</v>
      </c>
      <c r="N458" s="18" cm="1">
        <f t="array" ref="N458">VLOOKUP($A458,'movie-row'!$A$2:$Z$101,_xlfn.XMATCH(N$31,'movie-row'!$A$1:$Z$1),0)</f>
        <v>0</v>
      </c>
      <c r="O458" s="27" cm="1">
        <f t="array" ref="O458">VLOOKUP($A458,'movie-row'!$A$2:$Z$101,_xlfn.XMATCH(O$31,'movie-row'!$A$1:$Z$1),0)</f>
        <v>0</v>
      </c>
      <c r="P458" s="18" cm="1">
        <f t="array" ref="P458">VLOOKUP($A458,'movie-row'!$A$2:$Z$101,_xlfn.XMATCH(P$31,'movie-row'!$A$1:$Z$1),0)</f>
        <v>0</v>
      </c>
      <c r="Q458" s="18" cm="1">
        <f t="array" ref="Q458">VLOOKUP($A458,'movie-row'!$A$2:$Z$101,_xlfn.XMATCH(Q$31,'movie-row'!$A$1:$Z$1),0)</f>
        <v>3.5</v>
      </c>
      <c r="R458" s="18" cm="1">
        <f t="array" ref="R458">VLOOKUP($A458,'movie-row'!$A$2:$Z$101,_xlfn.XMATCH(R$31,'movie-row'!$A$1:$Z$1),0)</f>
        <v>0</v>
      </c>
      <c r="S458" s="18" cm="1">
        <f t="array" ref="S458">VLOOKUP($A458,'movie-row'!$A$2:$Z$101,_xlfn.XMATCH(S$31,'movie-row'!$A$1:$Z$1),0)</f>
        <v>0</v>
      </c>
      <c r="T458" s="18" cm="1">
        <f t="array" ref="T458">VLOOKUP($A458,'movie-row'!$A$2:$Z$101,_xlfn.XMATCH(T$31,'movie-row'!$A$1:$Z$1),0)</f>
        <v>0</v>
      </c>
      <c r="U458" s="18" cm="1">
        <f t="array" ref="U458">VLOOKUP($A458,'movie-row'!$A$2:$Z$101,_xlfn.XMATCH(U$31,'movie-row'!$A$1:$Z$1),0)</f>
        <v>0</v>
      </c>
      <c r="V458" s="18" cm="1">
        <f t="array" ref="V458">VLOOKUP($A458,'movie-row'!$A$2:$Z$101,_xlfn.XMATCH(V$31,'movie-row'!$A$1:$Z$1),0)</f>
        <v>0</v>
      </c>
      <c r="W458" s="18" cm="1">
        <f t="array" ref="W458">VLOOKUP($A458,'movie-row'!$A$2:$Z$101,_xlfn.XMATCH(W$31,'movie-row'!$A$1:$Z$1),0)</f>
        <v>0</v>
      </c>
      <c r="X458" s="18" cm="1">
        <f t="array" ref="X458">VLOOKUP($A458,'movie-row'!$A$2:$Z$101,_xlfn.XMATCH(X$31,'movie-row'!$A$1:$Z$1),0)</f>
        <v>0</v>
      </c>
      <c r="Y458" s="18" cm="1">
        <f t="array" ref="Y458">VLOOKUP($A458,'movie-row'!$A$2:$Z$101,_xlfn.XMATCH(Y$31,'movie-row'!$A$1:$Z$1),0)</f>
        <v>3</v>
      </c>
      <c r="Z458" s="18" cm="1">
        <f t="array" ref="Z458">VLOOKUP($A458,'movie-row'!$A$2:$Z$101,_xlfn.XMATCH(Z$31,'movie-row'!$A$1:$Z$1),0)</f>
        <v>0</v>
      </c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</row>
    <row r="459" spans="1:52">
      <c r="A459" s="1" t="str">
        <f t="shared" si="82"/>
        <v>2164: Stargate (1994)</v>
      </c>
      <c r="B459" s="18" cm="1">
        <f t="array" ref="B459">VLOOKUP($A459,'movie-row'!$A$2:$Z$101,_xlfn.XMATCH(B$32,'movie-row'!$A$1:$Z$1),0)</f>
        <v>0</v>
      </c>
      <c r="C459" s="18" cm="1">
        <f t="array" ref="C459">VLOOKUP($A459,'movie-row'!$A$2:$Z$101,_xlfn.XMATCH(C$32,'movie-row'!$A$1:$Z$1),0)</f>
        <v>5</v>
      </c>
      <c r="D459" s="18" cm="1">
        <f t="array" ref="D459">VLOOKUP($A459,'movie-row'!$A$2:$Z$101,_xlfn.XMATCH(D$32,'movie-row'!$A$1:$Z$1),0)</f>
        <v>3</v>
      </c>
      <c r="E459" s="18" cm="1">
        <f t="array" ref="E459">VLOOKUP($A459,'movie-row'!$A$2:$Z$101,_xlfn.XMATCH(E$32,'movie-row'!$A$1:$Z$1),0)</f>
        <v>0</v>
      </c>
      <c r="F459" s="27" cm="1">
        <f t="array" ref="F459">VLOOKUP($A459,'movie-row'!$A$2:$Z$101,_xlfn.XMATCH(F$32,'movie-row'!$A$1:$Z$1),0)</f>
        <v>0</v>
      </c>
      <c r="G459" s="18" cm="1">
        <f t="array" ref="G459">VLOOKUP($A459,'movie-row'!$A$2:$Z$101,_xlfn.XMATCH(G$32,'movie-row'!$A$1:$Z$1),0)</f>
        <v>0</v>
      </c>
      <c r="H459" s="18" cm="1">
        <f t="array" ref="H459">VLOOKUP($A459,'movie-row'!$A$2:$Z$101,_xlfn.XMATCH(H$32,'movie-row'!$A$1:$Z$1),0)</f>
        <v>5</v>
      </c>
      <c r="I459" s="18" cm="1">
        <f t="array" ref="I459">VLOOKUP($A459,'movie-row'!$A$2:$Z$101,_xlfn.XMATCH(I$32,'movie-row'!$A$1:$Z$1),0)</f>
        <v>2.5</v>
      </c>
      <c r="J459" s="18" cm="1">
        <f t="array" ref="J459">VLOOKUP($A459,'movie-row'!$A$2:$Z$101,_xlfn.XMATCH(J$32,'movie-row'!$A$1:$Z$1),0)</f>
        <v>0</v>
      </c>
      <c r="K459" s="18" cm="1">
        <f t="array" ref="K459">VLOOKUP($A459,'movie-row'!$A$2:$Z$101,_xlfn.XMATCH(K$32,'movie-row'!$A$1:$Z$1),0)</f>
        <v>0</v>
      </c>
      <c r="L459" s="18" cm="1">
        <f t="array" ref="L459">VLOOKUP($A459,'movie-row'!$A$2:$Z$101,_xlfn.XMATCH(L$32,'movie-row'!$A$1:$Z$1),0)</f>
        <v>0</v>
      </c>
      <c r="M459" s="18" cm="1">
        <f t="array" ref="M459">VLOOKUP($A459,'movie-row'!$A$2:$Z$101,_xlfn.XMATCH(M$32,'movie-row'!$A$1:$Z$1),0)</f>
        <v>0</v>
      </c>
      <c r="N459" s="18" cm="1">
        <f t="array" ref="N459">VLOOKUP($A459,'movie-row'!$A$2:$Z$101,_xlfn.XMATCH(N$32,'movie-row'!$A$1:$Z$1),0)</f>
        <v>0</v>
      </c>
      <c r="O459" s="27" cm="1">
        <f t="array" ref="O459">VLOOKUP($A459,'movie-row'!$A$2:$Z$101,_xlfn.XMATCH(O$32,'movie-row'!$A$1:$Z$1),0)</f>
        <v>0</v>
      </c>
      <c r="P459" s="18" cm="1">
        <f t="array" ref="P459">VLOOKUP($A459,'movie-row'!$A$2:$Z$101,_xlfn.XMATCH(P$32,'movie-row'!$A$1:$Z$1),0)</f>
        <v>3</v>
      </c>
      <c r="Q459" s="18" cm="1">
        <f t="array" ref="Q459">VLOOKUP($A459,'movie-row'!$A$2:$Z$101,_xlfn.XMATCH(Q$32,'movie-row'!$A$1:$Z$1),0)</f>
        <v>3</v>
      </c>
      <c r="R459" s="18" cm="1">
        <f t="array" ref="R459">VLOOKUP($A459,'movie-row'!$A$2:$Z$101,_xlfn.XMATCH(R$32,'movie-row'!$A$1:$Z$1),0)</f>
        <v>0</v>
      </c>
      <c r="S459" s="18" cm="1">
        <f t="array" ref="S459">VLOOKUP($A459,'movie-row'!$A$2:$Z$101,_xlfn.XMATCH(S$32,'movie-row'!$A$1:$Z$1),0)</f>
        <v>0</v>
      </c>
      <c r="T459" s="18" cm="1">
        <f t="array" ref="T459">VLOOKUP($A459,'movie-row'!$A$2:$Z$101,_xlfn.XMATCH(T$32,'movie-row'!$A$1:$Z$1),0)</f>
        <v>3</v>
      </c>
      <c r="U459" s="18" cm="1">
        <f t="array" ref="U459">VLOOKUP($A459,'movie-row'!$A$2:$Z$101,_xlfn.XMATCH(U$32,'movie-row'!$A$1:$Z$1),0)</f>
        <v>0</v>
      </c>
      <c r="V459" s="18" cm="1">
        <f t="array" ref="V459">VLOOKUP($A459,'movie-row'!$A$2:$Z$101,_xlfn.XMATCH(V$32,'movie-row'!$A$1:$Z$1),0)</f>
        <v>0</v>
      </c>
      <c r="W459" s="18" cm="1">
        <f t="array" ref="W459">VLOOKUP($A459,'movie-row'!$A$2:$Z$101,_xlfn.XMATCH(W$32,'movie-row'!$A$1:$Z$1),0)</f>
        <v>5</v>
      </c>
      <c r="X459" s="18" cm="1">
        <f t="array" ref="X459">VLOOKUP($A459,'movie-row'!$A$2:$Z$101,_xlfn.XMATCH(X$32,'movie-row'!$A$1:$Z$1),0)</f>
        <v>0</v>
      </c>
      <c r="Y459" s="18" cm="1">
        <f t="array" ref="Y459">VLOOKUP($A459,'movie-row'!$A$2:$Z$101,_xlfn.XMATCH(Y$32,'movie-row'!$A$1:$Z$1),0)</f>
        <v>0</v>
      </c>
      <c r="Z459" s="18" cm="1">
        <f t="array" ref="Z459">VLOOKUP($A459,'movie-row'!$A$2:$Z$101,_xlfn.XMATCH(Z$32,'movie-row'!$A$1:$Z$1),0)</f>
        <v>0</v>
      </c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</row>
    <row r="460" spans="1:52">
      <c r="A460" s="1" t="str">
        <f t="shared" si="82"/>
        <v>2164: Stargate (1994)</v>
      </c>
      <c r="B460" s="18" cm="1">
        <f t="array" ref="B460">VLOOKUP($A460,'movie-row'!$A$2:$Z$101,_xlfn.XMATCH(B$33,'movie-row'!$A$1:$Z$1),0)</f>
        <v>0</v>
      </c>
      <c r="C460" s="18" cm="1">
        <f t="array" ref="C460">VLOOKUP($A460,'movie-row'!$A$2:$Z$101,_xlfn.XMATCH(C$33,'movie-row'!$A$1:$Z$1),0)</f>
        <v>0</v>
      </c>
      <c r="D460" s="18" cm="1">
        <f t="array" ref="D460">VLOOKUP($A460,'movie-row'!$A$2:$Z$101,_xlfn.XMATCH(D$33,'movie-row'!$A$1:$Z$1),0)</f>
        <v>3.5</v>
      </c>
      <c r="E460" s="18" cm="1">
        <f t="array" ref="E460">VLOOKUP($A460,'movie-row'!$A$2:$Z$101,_xlfn.XMATCH(E$33,'movie-row'!$A$1:$Z$1),0)</f>
        <v>0</v>
      </c>
      <c r="F460" s="27" cm="1">
        <f t="array" ref="F460">VLOOKUP($A460,'movie-row'!$A$2:$Z$101,_xlfn.XMATCH(F$33,'movie-row'!$A$1:$Z$1),0)</f>
        <v>2.5</v>
      </c>
      <c r="G460" s="18" cm="1">
        <f t="array" ref="G460">VLOOKUP($A460,'movie-row'!$A$2:$Z$101,_xlfn.XMATCH(G$33,'movie-row'!$A$1:$Z$1),0)</f>
        <v>3.5</v>
      </c>
      <c r="H460" s="18" cm="1">
        <f t="array" ref="H460">VLOOKUP($A460,'movie-row'!$A$2:$Z$101,_xlfn.XMATCH(H$33,'movie-row'!$A$1:$Z$1),0)</f>
        <v>3</v>
      </c>
      <c r="I460" s="18" cm="1">
        <f t="array" ref="I460">VLOOKUP($A460,'movie-row'!$A$2:$Z$101,_xlfn.XMATCH(I$33,'movie-row'!$A$1:$Z$1),0)</f>
        <v>0</v>
      </c>
      <c r="J460" s="18" cm="1">
        <f t="array" ref="J460">VLOOKUP($A460,'movie-row'!$A$2:$Z$101,_xlfn.XMATCH(J$33,'movie-row'!$A$1:$Z$1),0)</f>
        <v>0</v>
      </c>
      <c r="K460" s="18" cm="1">
        <f t="array" ref="K460">VLOOKUP($A460,'movie-row'!$A$2:$Z$101,_xlfn.XMATCH(K$33,'movie-row'!$A$1:$Z$1),0)</f>
        <v>3.5</v>
      </c>
      <c r="L460" s="18" cm="1">
        <f t="array" ref="L460">VLOOKUP($A460,'movie-row'!$A$2:$Z$101,_xlfn.XMATCH(L$33,'movie-row'!$A$1:$Z$1),0)</f>
        <v>3.5</v>
      </c>
      <c r="M460" s="18" cm="1">
        <f t="array" ref="M460">VLOOKUP($A460,'movie-row'!$A$2:$Z$101,_xlfn.XMATCH(M$33,'movie-row'!$A$1:$Z$1),0)</f>
        <v>5</v>
      </c>
      <c r="N460" s="18" cm="1">
        <f t="array" ref="N460">VLOOKUP($A460,'movie-row'!$A$2:$Z$101,_xlfn.XMATCH(N$33,'movie-row'!$A$1:$Z$1),0)</f>
        <v>3</v>
      </c>
      <c r="O460" s="27" cm="1">
        <f t="array" ref="O460">VLOOKUP($A460,'movie-row'!$A$2:$Z$101,_xlfn.XMATCH(O$33,'movie-row'!$A$1:$Z$1),0)</f>
        <v>3.5</v>
      </c>
      <c r="P460" s="18" cm="1">
        <f t="array" ref="P460">VLOOKUP($A460,'movie-row'!$A$2:$Z$101,_xlfn.XMATCH(P$33,'movie-row'!$A$1:$Z$1),0)</f>
        <v>0</v>
      </c>
      <c r="Q460" s="18" cm="1">
        <f t="array" ref="Q460">VLOOKUP($A460,'movie-row'!$A$2:$Z$101,_xlfn.XMATCH(Q$33,'movie-row'!$A$1:$Z$1),0)</f>
        <v>0</v>
      </c>
      <c r="R460" s="18" cm="1">
        <f t="array" ref="R460">VLOOKUP($A460,'movie-row'!$A$2:$Z$101,_xlfn.XMATCH(R$33,'movie-row'!$A$1:$Z$1),0)</f>
        <v>2.5</v>
      </c>
      <c r="S460" s="18" cm="1">
        <f t="array" ref="S460">VLOOKUP($A460,'movie-row'!$A$2:$Z$101,_xlfn.XMATCH(S$33,'movie-row'!$A$1:$Z$1),0)</f>
        <v>0</v>
      </c>
      <c r="T460" s="18" cm="1">
        <f t="array" ref="T460">VLOOKUP($A460,'movie-row'!$A$2:$Z$101,_xlfn.XMATCH(T$33,'movie-row'!$A$1:$Z$1),0)</f>
        <v>3</v>
      </c>
      <c r="U460" s="18" cm="1">
        <f t="array" ref="U460">VLOOKUP($A460,'movie-row'!$A$2:$Z$101,_xlfn.XMATCH(U$33,'movie-row'!$A$1:$Z$1),0)</f>
        <v>5</v>
      </c>
      <c r="V460" s="18" cm="1">
        <f t="array" ref="V460">VLOOKUP($A460,'movie-row'!$A$2:$Z$101,_xlfn.XMATCH(V$33,'movie-row'!$A$1:$Z$1),0)</f>
        <v>3</v>
      </c>
      <c r="W460" s="18" cm="1">
        <f t="array" ref="W460">VLOOKUP($A460,'movie-row'!$A$2:$Z$101,_xlfn.XMATCH(W$33,'movie-row'!$A$1:$Z$1),0)</f>
        <v>0</v>
      </c>
      <c r="X460" s="18" cm="1">
        <f t="array" ref="X460">VLOOKUP($A460,'movie-row'!$A$2:$Z$101,_xlfn.XMATCH(X$33,'movie-row'!$A$1:$Z$1),0)</f>
        <v>4</v>
      </c>
      <c r="Y460" s="18" cm="1">
        <f t="array" ref="Y460">VLOOKUP($A460,'movie-row'!$A$2:$Z$101,_xlfn.XMATCH(Y$33,'movie-row'!$A$1:$Z$1),0)</f>
        <v>3</v>
      </c>
      <c r="Z460" s="18" cm="1">
        <f t="array" ref="Z460">VLOOKUP($A460,'movie-row'!$A$2:$Z$101,_xlfn.XMATCH(Z$33,'movie-row'!$A$1:$Z$1),0)</f>
        <v>0</v>
      </c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</row>
    <row r="461" spans="1:52">
      <c r="A461" s="21" t="s">
        <v>83</v>
      </c>
      <c r="B461" s="18" cm="1">
        <f t="array" ref="B461">VLOOKUP($A461,'movie-row'!$A$2:$Z$101,_xlfn.XMATCH(B$29,'movie-row'!$A$1:$Z$1),0)</f>
        <v>4</v>
      </c>
      <c r="C461" s="18" cm="1">
        <f t="array" ref="C461">VLOOKUP($A461,'movie-row'!$A$2:$Z$101,_xlfn.XMATCH(C$29,'movie-row'!$A$1:$Z$1),0)</f>
        <v>4</v>
      </c>
      <c r="D461" s="18" cm="1">
        <f t="array" ref="D461">VLOOKUP($A461,'movie-row'!$A$2:$Z$101,_xlfn.XMATCH(D$29,'movie-row'!$A$1:$Z$1),0)</f>
        <v>0</v>
      </c>
      <c r="E461" s="18" cm="1">
        <f t="array" ref="E461">VLOOKUP($A461,'movie-row'!$A$2:$Z$101,_xlfn.XMATCH(E$29,'movie-row'!$A$1:$Z$1),0)</f>
        <v>0</v>
      </c>
      <c r="F461" s="27" cm="1">
        <f t="array" ref="F461">VLOOKUP($A461,'movie-row'!$A$2:$Z$101,_xlfn.XMATCH(F$29,'movie-row'!$A$1:$Z$1),0)</f>
        <v>3.5</v>
      </c>
      <c r="G461" s="18" cm="1">
        <f t="array" ref="G461">VLOOKUP($A461,'movie-row'!$A$2:$Z$101,_xlfn.XMATCH(G$29,'movie-row'!$A$1:$Z$1),0)</f>
        <v>4</v>
      </c>
      <c r="H461" s="18" cm="1">
        <f t="array" ref="H461">VLOOKUP($A461,'movie-row'!$A$2:$Z$101,_xlfn.XMATCH(H$29,'movie-row'!$A$1:$Z$1),0)</f>
        <v>0</v>
      </c>
      <c r="I461" s="18" cm="1">
        <f t="array" ref="I461">VLOOKUP($A461,'movie-row'!$A$2:$Z$101,_xlfn.XMATCH(I$29,'movie-row'!$A$1:$Z$1),0)</f>
        <v>0</v>
      </c>
      <c r="J461" s="18" cm="1">
        <f t="array" ref="J461">VLOOKUP($A461,'movie-row'!$A$2:$Z$101,_xlfn.XMATCH(J$29,'movie-row'!$A$1:$Z$1),0)</f>
        <v>4</v>
      </c>
      <c r="K461" s="18" cm="1">
        <f t="array" ref="K461">VLOOKUP($A461,'movie-row'!$A$2:$Z$101,_xlfn.XMATCH(K$29,'movie-row'!$A$1:$Z$1),0)</f>
        <v>4</v>
      </c>
      <c r="L461" s="18" cm="1">
        <f t="array" ref="L461">VLOOKUP($A461,'movie-row'!$A$2:$Z$101,_xlfn.XMATCH(L$29,'movie-row'!$A$1:$Z$1),0)</f>
        <v>2</v>
      </c>
      <c r="M461" s="18" cm="1">
        <f t="array" ref="M461">VLOOKUP($A461,'movie-row'!$A$2:$Z$101,_xlfn.XMATCH(M$29,'movie-row'!$A$1:$Z$1),0)</f>
        <v>4</v>
      </c>
      <c r="N461" s="18" cm="1">
        <f t="array" ref="N461">VLOOKUP($A461,'movie-row'!$A$2:$Z$101,_xlfn.XMATCH(N$29,'movie-row'!$A$1:$Z$1),0)</f>
        <v>0</v>
      </c>
      <c r="O461" s="27" cm="1">
        <f t="array" ref="O461">VLOOKUP($A461,'movie-row'!$A$2:$Z$101,_xlfn.XMATCH(O$29,'movie-row'!$A$1:$Z$1),0)</f>
        <v>0</v>
      </c>
      <c r="P461" s="18" cm="1">
        <f t="array" ref="P461">VLOOKUP($A461,'movie-row'!$A$2:$Z$101,_xlfn.XMATCH(P$29,'movie-row'!$A$1:$Z$1),0)</f>
        <v>4.5</v>
      </c>
      <c r="Q461" s="18" cm="1">
        <f t="array" ref="Q461">VLOOKUP($A461,'movie-row'!$A$2:$Z$101,_xlfn.XMATCH(Q$29,'movie-row'!$A$1:$Z$1),0)</f>
        <v>4</v>
      </c>
      <c r="R461" s="18" cm="1">
        <f t="array" ref="R461">VLOOKUP($A461,'movie-row'!$A$2:$Z$101,_xlfn.XMATCH(R$29,'movie-row'!$A$1:$Z$1),0)</f>
        <v>0</v>
      </c>
      <c r="S461" s="18" cm="1">
        <f t="array" ref="S461">VLOOKUP($A461,'movie-row'!$A$2:$Z$101,_xlfn.XMATCH(S$29,'movie-row'!$A$1:$Z$1),0)</f>
        <v>3.5</v>
      </c>
      <c r="T461" s="18" cm="1">
        <f t="array" ref="T461">VLOOKUP($A461,'movie-row'!$A$2:$Z$101,_xlfn.XMATCH(T$29,'movie-row'!$A$1:$Z$1),0)</f>
        <v>0</v>
      </c>
      <c r="U461" s="18" cm="1">
        <f t="array" ref="U461">VLOOKUP($A461,'movie-row'!$A$2:$Z$101,_xlfn.XMATCH(U$29,'movie-row'!$A$1:$Z$1),0)</f>
        <v>0</v>
      </c>
      <c r="V461" s="18" cm="1">
        <f t="array" ref="V461">VLOOKUP($A461,'movie-row'!$A$2:$Z$101,_xlfn.XMATCH(V$29,'movie-row'!$A$1:$Z$1),0)</f>
        <v>0.5</v>
      </c>
      <c r="W461" s="18" cm="1">
        <f t="array" ref="W461">VLOOKUP($A461,'movie-row'!$A$2:$Z$101,_xlfn.XMATCH(W$29,'movie-row'!$A$1:$Z$1),0)</f>
        <v>4</v>
      </c>
      <c r="X461" s="18" cm="1">
        <f t="array" ref="X461">VLOOKUP($A461,'movie-row'!$A$2:$Z$101,_xlfn.XMATCH(X$29,'movie-row'!$A$1:$Z$1),0)</f>
        <v>4</v>
      </c>
      <c r="Y461" s="18" cm="1">
        <f t="array" ref="Y461">VLOOKUP($A461,'movie-row'!$A$2:$Z$101,_xlfn.XMATCH(Y$29,'movie-row'!$A$1:$Z$1),0)</f>
        <v>0</v>
      </c>
      <c r="Z461" s="18" cm="1">
        <f t="array" ref="Z461">VLOOKUP($A461,'movie-row'!$A$2:$Z$101,_xlfn.XMATCH(Z$29,'movie-row'!$A$1:$Z$1),0)</f>
        <v>0</v>
      </c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</row>
    <row r="462" spans="1:52">
      <c r="A462" s="1" t="str">
        <f t="shared" ref="A462:A465" si="83">A461</f>
        <v>2501: The Bourne Identity (2002)</v>
      </c>
      <c r="B462" s="18" cm="1">
        <f t="array" ref="B462">VLOOKUP($A462,'movie-row'!$A$2:$Z$101,_xlfn.XMATCH(B$30,'movie-row'!$A$1:$Z$1),0)</f>
        <v>0</v>
      </c>
      <c r="C462" s="18" cm="1">
        <f t="array" ref="C462">VLOOKUP($A462,'movie-row'!$A$2:$Z$101,_xlfn.XMATCH(C$30,'movie-row'!$A$1:$Z$1),0)</f>
        <v>4</v>
      </c>
      <c r="D462" s="18" cm="1">
        <f t="array" ref="D462">VLOOKUP($A462,'movie-row'!$A$2:$Z$101,_xlfn.XMATCH(D$30,'movie-row'!$A$1:$Z$1),0)</f>
        <v>0.5</v>
      </c>
      <c r="E462" s="18" cm="1">
        <f t="array" ref="E462">VLOOKUP($A462,'movie-row'!$A$2:$Z$101,_xlfn.XMATCH(E$30,'movie-row'!$A$1:$Z$1),0)</f>
        <v>0</v>
      </c>
      <c r="F462" s="27" cm="1">
        <f t="array" ref="F462">VLOOKUP($A462,'movie-row'!$A$2:$Z$101,_xlfn.XMATCH(F$30,'movie-row'!$A$1:$Z$1),0)</f>
        <v>0</v>
      </c>
      <c r="G462" s="18" cm="1">
        <f t="array" ref="G462">VLOOKUP($A462,'movie-row'!$A$2:$Z$101,_xlfn.XMATCH(G$30,'movie-row'!$A$1:$Z$1),0)</f>
        <v>0</v>
      </c>
      <c r="H462" s="18" cm="1">
        <f t="array" ref="H462">VLOOKUP($A462,'movie-row'!$A$2:$Z$101,_xlfn.XMATCH(H$30,'movie-row'!$A$1:$Z$1),0)</f>
        <v>3.5</v>
      </c>
      <c r="I462" s="18" cm="1">
        <f t="array" ref="I462">VLOOKUP($A462,'movie-row'!$A$2:$Z$101,_xlfn.XMATCH(I$30,'movie-row'!$A$1:$Z$1),0)</f>
        <v>4</v>
      </c>
      <c r="J462" s="18" cm="1">
        <f t="array" ref="J462">VLOOKUP($A462,'movie-row'!$A$2:$Z$101,_xlfn.XMATCH(J$30,'movie-row'!$A$1:$Z$1),0)</f>
        <v>4</v>
      </c>
      <c r="K462" s="18" cm="1">
        <f t="array" ref="K462">VLOOKUP($A462,'movie-row'!$A$2:$Z$101,_xlfn.XMATCH(K$30,'movie-row'!$A$1:$Z$1),0)</f>
        <v>4</v>
      </c>
      <c r="L462" s="18" cm="1">
        <f t="array" ref="L462">VLOOKUP($A462,'movie-row'!$A$2:$Z$101,_xlfn.XMATCH(L$30,'movie-row'!$A$1:$Z$1),0)</f>
        <v>0</v>
      </c>
      <c r="M462" s="18" cm="1">
        <f t="array" ref="M462">VLOOKUP($A462,'movie-row'!$A$2:$Z$101,_xlfn.XMATCH(M$30,'movie-row'!$A$1:$Z$1),0)</f>
        <v>0</v>
      </c>
      <c r="N462" s="18" cm="1">
        <f t="array" ref="N462">VLOOKUP($A462,'movie-row'!$A$2:$Z$101,_xlfn.XMATCH(N$30,'movie-row'!$A$1:$Z$1),0)</f>
        <v>3.5</v>
      </c>
      <c r="O462" s="27" cm="1">
        <f t="array" ref="O462">VLOOKUP($A462,'movie-row'!$A$2:$Z$101,_xlfn.XMATCH(O$30,'movie-row'!$A$1:$Z$1),0)</f>
        <v>4.5</v>
      </c>
      <c r="P462" s="18" cm="1">
        <f t="array" ref="P462">VLOOKUP($A462,'movie-row'!$A$2:$Z$101,_xlfn.XMATCH(P$30,'movie-row'!$A$1:$Z$1),0)</f>
        <v>0</v>
      </c>
      <c r="Q462" s="18" cm="1">
        <f t="array" ref="Q462">VLOOKUP($A462,'movie-row'!$A$2:$Z$101,_xlfn.XMATCH(Q$30,'movie-row'!$A$1:$Z$1),0)</f>
        <v>4.5</v>
      </c>
      <c r="R462" s="18" cm="1">
        <f t="array" ref="R462">VLOOKUP($A462,'movie-row'!$A$2:$Z$101,_xlfn.XMATCH(R$30,'movie-row'!$A$1:$Z$1),0)</f>
        <v>0</v>
      </c>
      <c r="S462" s="18" cm="1">
        <f t="array" ref="S462">VLOOKUP($A462,'movie-row'!$A$2:$Z$101,_xlfn.XMATCH(S$30,'movie-row'!$A$1:$Z$1),0)</f>
        <v>0</v>
      </c>
      <c r="T462" s="18" cm="1">
        <f t="array" ref="T462">VLOOKUP($A462,'movie-row'!$A$2:$Z$101,_xlfn.XMATCH(T$30,'movie-row'!$A$1:$Z$1),0)</f>
        <v>4</v>
      </c>
      <c r="U462" s="18" cm="1">
        <f t="array" ref="U462">VLOOKUP($A462,'movie-row'!$A$2:$Z$101,_xlfn.XMATCH(U$30,'movie-row'!$A$1:$Z$1),0)</f>
        <v>3.5</v>
      </c>
      <c r="V462" s="18" cm="1">
        <f t="array" ref="V462">VLOOKUP($A462,'movie-row'!$A$2:$Z$101,_xlfn.XMATCH(V$30,'movie-row'!$A$1:$Z$1),0)</f>
        <v>4</v>
      </c>
      <c r="W462" s="18" cm="1">
        <f t="array" ref="W462">VLOOKUP($A462,'movie-row'!$A$2:$Z$101,_xlfn.XMATCH(W$30,'movie-row'!$A$1:$Z$1),0)</f>
        <v>0</v>
      </c>
      <c r="X462" s="18" cm="1">
        <f t="array" ref="X462">VLOOKUP($A462,'movie-row'!$A$2:$Z$101,_xlfn.XMATCH(X$30,'movie-row'!$A$1:$Z$1),0)</f>
        <v>0</v>
      </c>
      <c r="Y462" s="18" cm="1">
        <f t="array" ref="Y462">VLOOKUP($A462,'movie-row'!$A$2:$Z$101,_xlfn.XMATCH(Y$30,'movie-row'!$A$1:$Z$1),0)</f>
        <v>0</v>
      </c>
      <c r="Z462" s="18" cm="1">
        <f t="array" ref="Z462">VLOOKUP($A462,'movie-row'!$A$2:$Z$101,_xlfn.XMATCH(Z$30,'movie-row'!$A$1:$Z$1),0)</f>
        <v>4.5</v>
      </c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</row>
    <row r="463" spans="1:52">
      <c r="A463" s="1" t="str">
        <f t="shared" si="83"/>
        <v>2501: The Bourne Identity (2002)</v>
      </c>
      <c r="B463" s="18" cm="1">
        <f t="array" ref="B463">VLOOKUP($A463,'movie-row'!$A$2:$Z$101,_xlfn.XMATCH(B$31,'movie-row'!$A$1:$Z$1),0)</f>
        <v>0.5</v>
      </c>
      <c r="C463" s="18" cm="1">
        <f t="array" ref="C463">VLOOKUP($A463,'movie-row'!$A$2:$Z$101,_xlfn.XMATCH(C$31,'movie-row'!$A$1:$Z$1),0)</f>
        <v>3.5</v>
      </c>
      <c r="D463" s="18" cm="1">
        <f t="array" ref="D463">VLOOKUP($A463,'movie-row'!$A$2:$Z$101,_xlfn.XMATCH(D$31,'movie-row'!$A$1:$Z$1),0)</f>
        <v>0</v>
      </c>
      <c r="E463" s="18" cm="1">
        <f t="array" ref="E463">VLOOKUP($A463,'movie-row'!$A$2:$Z$101,_xlfn.XMATCH(E$31,'movie-row'!$A$1:$Z$1),0)</f>
        <v>5</v>
      </c>
      <c r="F463" s="27" cm="1">
        <f t="array" ref="F463">VLOOKUP($A463,'movie-row'!$A$2:$Z$101,_xlfn.XMATCH(F$31,'movie-row'!$A$1:$Z$1),0)</f>
        <v>4</v>
      </c>
      <c r="G463" s="18" cm="1">
        <f t="array" ref="G463">VLOOKUP($A463,'movie-row'!$A$2:$Z$101,_xlfn.XMATCH(G$31,'movie-row'!$A$1:$Z$1),0)</f>
        <v>0</v>
      </c>
      <c r="H463" s="18" cm="1">
        <f t="array" ref="H463">VLOOKUP($A463,'movie-row'!$A$2:$Z$101,_xlfn.XMATCH(H$31,'movie-row'!$A$1:$Z$1),0)</f>
        <v>4</v>
      </c>
      <c r="I463" s="18" cm="1">
        <f t="array" ref="I463">VLOOKUP($A463,'movie-row'!$A$2:$Z$101,_xlfn.XMATCH(I$31,'movie-row'!$A$1:$Z$1),0)</f>
        <v>3.5</v>
      </c>
      <c r="J463" s="18" cm="1">
        <f t="array" ref="J463">VLOOKUP($A463,'movie-row'!$A$2:$Z$101,_xlfn.XMATCH(J$31,'movie-row'!$A$1:$Z$1),0)</f>
        <v>0</v>
      </c>
      <c r="K463" s="18" cm="1">
        <f t="array" ref="K463">VLOOKUP($A463,'movie-row'!$A$2:$Z$101,_xlfn.XMATCH(K$31,'movie-row'!$A$1:$Z$1),0)</f>
        <v>4</v>
      </c>
      <c r="L463" s="18" cm="1">
        <f t="array" ref="L463">VLOOKUP($A463,'movie-row'!$A$2:$Z$101,_xlfn.XMATCH(L$31,'movie-row'!$A$1:$Z$1),0)</f>
        <v>4</v>
      </c>
      <c r="M463" s="18" cm="1">
        <f t="array" ref="M463">VLOOKUP($A463,'movie-row'!$A$2:$Z$101,_xlfn.XMATCH(M$31,'movie-row'!$A$1:$Z$1),0)</f>
        <v>0</v>
      </c>
      <c r="N463" s="18" cm="1">
        <f t="array" ref="N463">VLOOKUP($A463,'movie-row'!$A$2:$Z$101,_xlfn.XMATCH(N$31,'movie-row'!$A$1:$Z$1),0)</f>
        <v>4</v>
      </c>
      <c r="O463" s="27" cm="1">
        <f t="array" ref="O463">VLOOKUP($A463,'movie-row'!$A$2:$Z$101,_xlfn.XMATCH(O$31,'movie-row'!$A$1:$Z$1),0)</f>
        <v>0</v>
      </c>
      <c r="P463" s="18" cm="1">
        <f t="array" ref="P463">VLOOKUP($A463,'movie-row'!$A$2:$Z$101,_xlfn.XMATCH(P$31,'movie-row'!$A$1:$Z$1),0)</f>
        <v>4</v>
      </c>
      <c r="Q463" s="18" cm="1">
        <f t="array" ref="Q463">VLOOKUP($A463,'movie-row'!$A$2:$Z$101,_xlfn.XMATCH(Q$31,'movie-row'!$A$1:$Z$1),0)</f>
        <v>4</v>
      </c>
      <c r="R463" s="18" cm="1">
        <f t="array" ref="R463">VLOOKUP($A463,'movie-row'!$A$2:$Z$101,_xlfn.XMATCH(R$31,'movie-row'!$A$1:$Z$1),0)</f>
        <v>0</v>
      </c>
      <c r="S463" s="18" cm="1">
        <f t="array" ref="S463">VLOOKUP($A463,'movie-row'!$A$2:$Z$101,_xlfn.XMATCH(S$31,'movie-row'!$A$1:$Z$1),0)</f>
        <v>4.5</v>
      </c>
      <c r="T463" s="18" cm="1">
        <f t="array" ref="T463">VLOOKUP($A463,'movie-row'!$A$2:$Z$101,_xlfn.XMATCH(T$31,'movie-row'!$A$1:$Z$1),0)</f>
        <v>0</v>
      </c>
      <c r="U463" s="18" cm="1">
        <f t="array" ref="U463">VLOOKUP($A463,'movie-row'!$A$2:$Z$101,_xlfn.XMATCH(U$31,'movie-row'!$A$1:$Z$1),0)</f>
        <v>4</v>
      </c>
      <c r="V463" s="18" cm="1">
        <f t="array" ref="V463">VLOOKUP($A463,'movie-row'!$A$2:$Z$101,_xlfn.XMATCH(V$31,'movie-row'!$A$1:$Z$1),0)</f>
        <v>0</v>
      </c>
      <c r="W463" s="18" cm="1">
        <f t="array" ref="W463">VLOOKUP($A463,'movie-row'!$A$2:$Z$101,_xlfn.XMATCH(W$31,'movie-row'!$A$1:$Z$1),0)</f>
        <v>0</v>
      </c>
      <c r="X463" s="18" cm="1">
        <f t="array" ref="X463">VLOOKUP($A463,'movie-row'!$A$2:$Z$101,_xlfn.XMATCH(X$31,'movie-row'!$A$1:$Z$1),0)</f>
        <v>0</v>
      </c>
      <c r="Y463" s="18" cm="1">
        <f t="array" ref="Y463">VLOOKUP($A463,'movie-row'!$A$2:$Z$101,_xlfn.XMATCH(Y$31,'movie-row'!$A$1:$Z$1),0)</f>
        <v>4</v>
      </c>
      <c r="Z463" s="18" cm="1">
        <f t="array" ref="Z463">VLOOKUP($A463,'movie-row'!$A$2:$Z$101,_xlfn.XMATCH(Z$31,'movie-row'!$A$1:$Z$1),0)</f>
        <v>3.5</v>
      </c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</row>
    <row r="464" spans="1:52">
      <c r="A464" s="1" t="str">
        <f t="shared" si="83"/>
        <v>2501: The Bourne Identity (2002)</v>
      </c>
      <c r="B464" s="18" cm="1">
        <f t="array" ref="B464">VLOOKUP($A464,'movie-row'!$A$2:$Z$101,_xlfn.XMATCH(B$32,'movie-row'!$A$1:$Z$1),0)</f>
        <v>0</v>
      </c>
      <c r="C464" s="18" cm="1">
        <f t="array" ref="C464">VLOOKUP($A464,'movie-row'!$A$2:$Z$101,_xlfn.XMATCH(C$32,'movie-row'!$A$1:$Z$1),0)</f>
        <v>5</v>
      </c>
      <c r="D464" s="18" cm="1">
        <f t="array" ref="D464">VLOOKUP($A464,'movie-row'!$A$2:$Z$101,_xlfn.XMATCH(D$32,'movie-row'!$A$1:$Z$1),0)</f>
        <v>4</v>
      </c>
      <c r="E464" s="18" cm="1">
        <f t="array" ref="E464">VLOOKUP($A464,'movie-row'!$A$2:$Z$101,_xlfn.XMATCH(E$32,'movie-row'!$A$1:$Z$1),0)</f>
        <v>4</v>
      </c>
      <c r="F464" s="27" cm="1">
        <f t="array" ref="F464">VLOOKUP($A464,'movie-row'!$A$2:$Z$101,_xlfn.XMATCH(F$32,'movie-row'!$A$1:$Z$1),0)</f>
        <v>5</v>
      </c>
      <c r="G464" s="18" cm="1">
        <f t="array" ref="G464">VLOOKUP($A464,'movie-row'!$A$2:$Z$101,_xlfn.XMATCH(G$32,'movie-row'!$A$1:$Z$1),0)</f>
        <v>0.5</v>
      </c>
      <c r="H464" s="18" cm="1">
        <f t="array" ref="H464">VLOOKUP($A464,'movie-row'!$A$2:$Z$101,_xlfn.XMATCH(H$32,'movie-row'!$A$1:$Z$1),0)</f>
        <v>5</v>
      </c>
      <c r="I464" s="18" cm="1">
        <f t="array" ref="I464">VLOOKUP($A464,'movie-row'!$A$2:$Z$101,_xlfn.XMATCH(I$32,'movie-row'!$A$1:$Z$1),0)</f>
        <v>4</v>
      </c>
      <c r="J464" s="18" cm="1">
        <f t="array" ref="J464">VLOOKUP($A464,'movie-row'!$A$2:$Z$101,_xlfn.XMATCH(J$32,'movie-row'!$A$1:$Z$1),0)</f>
        <v>0</v>
      </c>
      <c r="K464" s="18" cm="1">
        <f t="array" ref="K464">VLOOKUP($A464,'movie-row'!$A$2:$Z$101,_xlfn.XMATCH(K$32,'movie-row'!$A$1:$Z$1),0)</f>
        <v>0</v>
      </c>
      <c r="L464" s="18" cm="1">
        <f t="array" ref="L464">VLOOKUP($A464,'movie-row'!$A$2:$Z$101,_xlfn.XMATCH(L$32,'movie-row'!$A$1:$Z$1),0)</f>
        <v>0</v>
      </c>
      <c r="M464" s="18" cm="1">
        <f t="array" ref="M464">VLOOKUP($A464,'movie-row'!$A$2:$Z$101,_xlfn.XMATCH(M$32,'movie-row'!$A$1:$Z$1),0)</f>
        <v>0</v>
      </c>
      <c r="N464" s="18" cm="1">
        <f t="array" ref="N464">VLOOKUP($A464,'movie-row'!$A$2:$Z$101,_xlfn.XMATCH(N$32,'movie-row'!$A$1:$Z$1),0)</f>
        <v>0</v>
      </c>
      <c r="O464" s="27" cm="1">
        <f t="array" ref="O464">VLOOKUP($A464,'movie-row'!$A$2:$Z$101,_xlfn.XMATCH(O$32,'movie-row'!$A$1:$Z$1),0)</f>
        <v>4</v>
      </c>
      <c r="P464" s="18" cm="1">
        <f t="array" ref="P464">VLOOKUP($A464,'movie-row'!$A$2:$Z$101,_xlfn.XMATCH(P$32,'movie-row'!$A$1:$Z$1),0)</f>
        <v>4</v>
      </c>
      <c r="Q464" s="18" cm="1">
        <f t="array" ref="Q464">VLOOKUP($A464,'movie-row'!$A$2:$Z$101,_xlfn.XMATCH(Q$32,'movie-row'!$A$1:$Z$1),0)</f>
        <v>0</v>
      </c>
      <c r="R464" s="18" cm="1">
        <f t="array" ref="R464">VLOOKUP($A464,'movie-row'!$A$2:$Z$101,_xlfn.XMATCH(R$32,'movie-row'!$A$1:$Z$1),0)</f>
        <v>0</v>
      </c>
      <c r="S464" s="18" cm="1">
        <f t="array" ref="S464">VLOOKUP($A464,'movie-row'!$A$2:$Z$101,_xlfn.XMATCH(S$32,'movie-row'!$A$1:$Z$1),0)</f>
        <v>4</v>
      </c>
      <c r="T464" s="18" cm="1">
        <f t="array" ref="T464">VLOOKUP($A464,'movie-row'!$A$2:$Z$101,_xlfn.XMATCH(T$32,'movie-row'!$A$1:$Z$1),0)</f>
        <v>0</v>
      </c>
      <c r="U464" s="18" cm="1">
        <f t="array" ref="U464">VLOOKUP($A464,'movie-row'!$A$2:$Z$101,_xlfn.XMATCH(U$32,'movie-row'!$A$1:$Z$1),0)</f>
        <v>4.5</v>
      </c>
      <c r="V464" s="18" cm="1">
        <f t="array" ref="V464">VLOOKUP($A464,'movie-row'!$A$2:$Z$101,_xlfn.XMATCH(V$32,'movie-row'!$A$1:$Z$1),0)</f>
        <v>5</v>
      </c>
      <c r="W464" s="18" cm="1">
        <f t="array" ref="W464">VLOOKUP($A464,'movie-row'!$A$2:$Z$101,_xlfn.XMATCH(W$32,'movie-row'!$A$1:$Z$1),0)</f>
        <v>5</v>
      </c>
      <c r="X464" s="18" cm="1">
        <f t="array" ref="X464">VLOOKUP($A464,'movie-row'!$A$2:$Z$101,_xlfn.XMATCH(X$32,'movie-row'!$A$1:$Z$1),0)</f>
        <v>0.5</v>
      </c>
      <c r="Y464" s="18" cm="1">
        <f t="array" ref="Y464">VLOOKUP($A464,'movie-row'!$A$2:$Z$101,_xlfn.XMATCH(Y$32,'movie-row'!$A$1:$Z$1),0)</f>
        <v>3.5</v>
      </c>
      <c r="Z464" s="18" cm="1">
        <f t="array" ref="Z464">VLOOKUP($A464,'movie-row'!$A$2:$Z$101,_xlfn.XMATCH(Z$32,'movie-row'!$A$1:$Z$1),0)</f>
        <v>0.5</v>
      </c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</row>
    <row r="465" spans="1:52">
      <c r="A465" s="1" t="str">
        <f t="shared" si="83"/>
        <v>2501: The Bourne Identity (2002)</v>
      </c>
      <c r="B465" s="18" cm="1">
        <f t="array" ref="B465">VLOOKUP($A465,'movie-row'!$A$2:$Z$101,_xlfn.XMATCH(B$33,'movie-row'!$A$1:$Z$1),0)</f>
        <v>4</v>
      </c>
      <c r="C465" s="18" cm="1">
        <f t="array" ref="C465">VLOOKUP($A465,'movie-row'!$A$2:$Z$101,_xlfn.XMATCH(C$33,'movie-row'!$A$1:$Z$1),0)</f>
        <v>0</v>
      </c>
      <c r="D465" s="18" cm="1">
        <f t="array" ref="D465">VLOOKUP($A465,'movie-row'!$A$2:$Z$101,_xlfn.XMATCH(D$33,'movie-row'!$A$1:$Z$1),0)</f>
        <v>4</v>
      </c>
      <c r="E465" s="18" cm="1">
        <f t="array" ref="E465">VLOOKUP($A465,'movie-row'!$A$2:$Z$101,_xlfn.XMATCH(E$33,'movie-row'!$A$1:$Z$1),0)</f>
        <v>4</v>
      </c>
      <c r="F465" s="27" cm="1">
        <f t="array" ref="F465">VLOOKUP($A465,'movie-row'!$A$2:$Z$101,_xlfn.XMATCH(F$33,'movie-row'!$A$1:$Z$1),0)</f>
        <v>4</v>
      </c>
      <c r="G465" s="18" cm="1">
        <f t="array" ref="G465">VLOOKUP($A465,'movie-row'!$A$2:$Z$101,_xlfn.XMATCH(G$33,'movie-row'!$A$1:$Z$1),0)</f>
        <v>4</v>
      </c>
      <c r="H465" s="18" cm="1">
        <f t="array" ref="H465">VLOOKUP($A465,'movie-row'!$A$2:$Z$101,_xlfn.XMATCH(H$33,'movie-row'!$A$1:$Z$1),0)</f>
        <v>0</v>
      </c>
      <c r="I465" s="18" cm="1">
        <f t="array" ref="I465">VLOOKUP($A465,'movie-row'!$A$2:$Z$101,_xlfn.XMATCH(I$33,'movie-row'!$A$1:$Z$1),0)</f>
        <v>0</v>
      </c>
      <c r="J465" s="18" cm="1">
        <f t="array" ref="J465">VLOOKUP($A465,'movie-row'!$A$2:$Z$101,_xlfn.XMATCH(J$33,'movie-row'!$A$1:$Z$1),0)</f>
        <v>4.5</v>
      </c>
      <c r="K465" s="18" cm="1">
        <f t="array" ref="K465">VLOOKUP($A465,'movie-row'!$A$2:$Z$101,_xlfn.XMATCH(K$33,'movie-row'!$A$1:$Z$1),0)</f>
        <v>4</v>
      </c>
      <c r="L465" s="18" cm="1">
        <f t="array" ref="L465">VLOOKUP($A465,'movie-row'!$A$2:$Z$101,_xlfn.XMATCH(L$33,'movie-row'!$A$1:$Z$1),0)</f>
        <v>4</v>
      </c>
      <c r="M465" s="18" cm="1">
        <f t="array" ref="M465">VLOOKUP($A465,'movie-row'!$A$2:$Z$101,_xlfn.XMATCH(M$33,'movie-row'!$A$1:$Z$1),0)</f>
        <v>5</v>
      </c>
      <c r="N465" s="18" cm="1">
        <f t="array" ref="N465">VLOOKUP($A465,'movie-row'!$A$2:$Z$101,_xlfn.XMATCH(N$33,'movie-row'!$A$1:$Z$1),0)</f>
        <v>0</v>
      </c>
      <c r="O465" s="27" cm="1">
        <f t="array" ref="O465">VLOOKUP($A465,'movie-row'!$A$2:$Z$101,_xlfn.XMATCH(O$33,'movie-row'!$A$1:$Z$1),0)</f>
        <v>4</v>
      </c>
      <c r="P465" s="18" cm="1">
        <f t="array" ref="P465">VLOOKUP($A465,'movie-row'!$A$2:$Z$101,_xlfn.XMATCH(P$33,'movie-row'!$A$1:$Z$1),0)</f>
        <v>4</v>
      </c>
      <c r="Q465" s="18" cm="1">
        <f t="array" ref="Q465">VLOOKUP($A465,'movie-row'!$A$2:$Z$101,_xlfn.XMATCH(Q$33,'movie-row'!$A$1:$Z$1),0)</f>
        <v>0</v>
      </c>
      <c r="R465" s="18" cm="1">
        <f t="array" ref="R465">VLOOKUP($A465,'movie-row'!$A$2:$Z$101,_xlfn.XMATCH(R$33,'movie-row'!$A$1:$Z$1),0)</f>
        <v>4</v>
      </c>
      <c r="S465" s="18" cm="1">
        <f t="array" ref="S465">VLOOKUP($A465,'movie-row'!$A$2:$Z$101,_xlfn.XMATCH(S$33,'movie-row'!$A$1:$Z$1),0)</f>
        <v>0</v>
      </c>
      <c r="T465" s="18" cm="1">
        <f t="array" ref="T465">VLOOKUP($A465,'movie-row'!$A$2:$Z$101,_xlfn.XMATCH(T$33,'movie-row'!$A$1:$Z$1),0)</f>
        <v>4</v>
      </c>
      <c r="U465" s="18" cm="1">
        <f t="array" ref="U465">VLOOKUP($A465,'movie-row'!$A$2:$Z$101,_xlfn.XMATCH(U$33,'movie-row'!$A$1:$Z$1),0)</f>
        <v>5</v>
      </c>
      <c r="V465" s="18" cm="1">
        <f t="array" ref="V465">VLOOKUP($A465,'movie-row'!$A$2:$Z$101,_xlfn.XMATCH(V$33,'movie-row'!$A$1:$Z$1),0)</f>
        <v>0</v>
      </c>
      <c r="W465" s="18" cm="1">
        <f t="array" ref="W465">VLOOKUP($A465,'movie-row'!$A$2:$Z$101,_xlfn.XMATCH(W$33,'movie-row'!$A$1:$Z$1),0)</f>
        <v>4.5</v>
      </c>
      <c r="X465" s="18" cm="1">
        <f t="array" ref="X465">VLOOKUP($A465,'movie-row'!$A$2:$Z$101,_xlfn.XMATCH(X$33,'movie-row'!$A$1:$Z$1),0)</f>
        <v>3.5</v>
      </c>
      <c r="Y465" s="18" cm="1">
        <f t="array" ref="Y465">VLOOKUP($A465,'movie-row'!$A$2:$Z$101,_xlfn.XMATCH(Y$33,'movie-row'!$A$1:$Z$1),0)</f>
        <v>4</v>
      </c>
      <c r="Z465" s="18" cm="1">
        <f t="array" ref="Z465">VLOOKUP($A465,'movie-row'!$A$2:$Z$101,_xlfn.XMATCH(Z$33,'movie-row'!$A$1:$Z$1),0)</f>
        <v>0</v>
      </c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</row>
    <row r="466" spans="1:52">
      <c r="A466" s="21" t="s">
        <v>84</v>
      </c>
      <c r="B466" s="18" cm="1">
        <f t="array" ref="B466">VLOOKUP($A466,'movie-row'!$A$2:$Z$101,_xlfn.XMATCH(B$29,'movie-row'!$A$1:$Z$1),0)</f>
        <v>4</v>
      </c>
      <c r="C466" s="18" cm="1">
        <f t="array" ref="C466">VLOOKUP($A466,'movie-row'!$A$2:$Z$101,_xlfn.XMATCH(C$29,'movie-row'!$A$1:$Z$1),0)</f>
        <v>0</v>
      </c>
      <c r="D466" s="18" cm="1">
        <f t="array" ref="D466">VLOOKUP($A466,'movie-row'!$A$2:$Z$101,_xlfn.XMATCH(D$29,'movie-row'!$A$1:$Z$1),0)</f>
        <v>0</v>
      </c>
      <c r="E466" s="18" cm="1">
        <f t="array" ref="E466">VLOOKUP($A466,'movie-row'!$A$2:$Z$101,_xlfn.XMATCH(E$29,'movie-row'!$A$1:$Z$1),0)</f>
        <v>0</v>
      </c>
      <c r="F466" s="27" cm="1">
        <f t="array" ref="F466">VLOOKUP($A466,'movie-row'!$A$2:$Z$101,_xlfn.XMATCH(F$29,'movie-row'!$A$1:$Z$1),0)</f>
        <v>3.5</v>
      </c>
      <c r="G466" s="18" cm="1">
        <f t="array" ref="G466">VLOOKUP($A466,'movie-row'!$A$2:$Z$101,_xlfn.XMATCH(G$29,'movie-row'!$A$1:$Z$1),0)</f>
        <v>0</v>
      </c>
      <c r="H466" s="18" cm="1">
        <f t="array" ref="H466">VLOOKUP($A466,'movie-row'!$A$2:$Z$101,_xlfn.XMATCH(H$29,'movie-row'!$A$1:$Z$1),0)</f>
        <v>0</v>
      </c>
      <c r="I466" s="18" cm="1">
        <f t="array" ref="I466">VLOOKUP($A466,'movie-row'!$A$2:$Z$101,_xlfn.XMATCH(I$29,'movie-row'!$A$1:$Z$1),0)</f>
        <v>0</v>
      </c>
      <c r="J466" s="18" cm="1">
        <f t="array" ref="J466">VLOOKUP($A466,'movie-row'!$A$2:$Z$101,_xlfn.XMATCH(J$29,'movie-row'!$A$1:$Z$1),0)</f>
        <v>3.5</v>
      </c>
      <c r="K466" s="18" cm="1">
        <f t="array" ref="K466">VLOOKUP($A466,'movie-row'!$A$2:$Z$101,_xlfn.XMATCH(K$29,'movie-row'!$A$1:$Z$1),0)</f>
        <v>4</v>
      </c>
      <c r="L466" s="18" cm="1">
        <f t="array" ref="L466">VLOOKUP($A466,'movie-row'!$A$2:$Z$101,_xlfn.XMATCH(L$29,'movie-row'!$A$1:$Z$1),0)</f>
        <v>5</v>
      </c>
      <c r="M466" s="18" cm="1">
        <f t="array" ref="M466">VLOOKUP($A466,'movie-row'!$A$2:$Z$101,_xlfn.XMATCH(M$29,'movie-row'!$A$1:$Z$1),0)</f>
        <v>4</v>
      </c>
      <c r="N466" s="18" cm="1">
        <f t="array" ref="N466">VLOOKUP($A466,'movie-row'!$A$2:$Z$101,_xlfn.XMATCH(N$29,'movie-row'!$A$1:$Z$1),0)</f>
        <v>0</v>
      </c>
      <c r="O466" s="27" cm="1">
        <f t="array" ref="O466">VLOOKUP($A466,'movie-row'!$A$2:$Z$101,_xlfn.XMATCH(O$29,'movie-row'!$A$1:$Z$1),0)</f>
        <v>0</v>
      </c>
      <c r="P466" s="18" cm="1">
        <f t="array" ref="P466">VLOOKUP($A466,'movie-row'!$A$2:$Z$101,_xlfn.XMATCH(P$29,'movie-row'!$A$1:$Z$1),0)</f>
        <v>4</v>
      </c>
      <c r="Q466" s="18" cm="1">
        <f t="array" ref="Q466">VLOOKUP($A466,'movie-row'!$A$2:$Z$101,_xlfn.XMATCH(Q$29,'movie-row'!$A$1:$Z$1),0)</f>
        <v>4</v>
      </c>
      <c r="R466" s="18" cm="1">
        <f t="array" ref="R466">VLOOKUP($A466,'movie-row'!$A$2:$Z$101,_xlfn.XMATCH(R$29,'movie-row'!$A$1:$Z$1),0)</f>
        <v>0</v>
      </c>
      <c r="S466" s="18" cm="1">
        <f t="array" ref="S466">VLOOKUP($A466,'movie-row'!$A$2:$Z$101,_xlfn.XMATCH(S$29,'movie-row'!$A$1:$Z$1),0)</f>
        <v>4</v>
      </c>
      <c r="T466" s="18" cm="1">
        <f t="array" ref="T466">VLOOKUP($A466,'movie-row'!$A$2:$Z$101,_xlfn.XMATCH(T$29,'movie-row'!$A$1:$Z$1),0)</f>
        <v>0</v>
      </c>
      <c r="U466" s="18" cm="1">
        <f t="array" ref="U466">VLOOKUP($A466,'movie-row'!$A$2:$Z$101,_xlfn.XMATCH(U$29,'movie-row'!$A$1:$Z$1),0)</f>
        <v>0</v>
      </c>
      <c r="V466" s="18" cm="1">
        <f t="array" ref="V466">VLOOKUP($A466,'movie-row'!$A$2:$Z$101,_xlfn.XMATCH(V$29,'movie-row'!$A$1:$Z$1),0)</f>
        <v>0.5</v>
      </c>
      <c r="W466" s="18" cm="1">
        <f t="array" ref="W466">VLOOKUP($A466,'movie-row'!$A$2:$Z$101,_xlfn.XMATCH(W$29,'movie-row'!$A$1:$Z$1),0)</f>
        <v>3.5</v>
      </c>
      <c r="X466" s="18" cm="1">
        <f t="array" ref="X466">VLOOKUP($A466,'movie-row'!$A$2:$Z$101,_xlfn.XMATCH(X$29,'movie-row'!$A$1:$Z$1),0)</f>
        <v>0</v>
      </c>
      <c r="Y466" s="18" cm="1">
        <f t="array" ref="Y466">VLOOKUP($A466,'movie-row'!$A$2:$Z$101,_xlfn.XMATCH(Y$29,'movie-row'!$A$1:$Z$1),0)</f>
        <v>0</v>
      </c>
      <c r="Z466" s="18" cm="1">
        <f t="array" ref="Z466">VLOOKUP($A466,'movie-row'!$A$2:$Z$101,_xlfn.XMATCH(Z$29,'movie-row'!$A$1:$Z$1),0)</f>
        <v>0</v>
      </c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</row>
    <row r="467" spans="1:52">
      <c r="A467" s="1" t="str">
        <f t="shared" ref="A467:A470" si="84">A466</f>
        <v>2502: The Bourne Supremacy (2004)</v>
      </c>
      <c r="B467" s="18" cm="1">
        <f t="array" ref="B467">VLOOKUP($A467,'movie-row'!$A$2:$Z$101,_xlfn.XMATCH(B$30,'movie-row'!$A$1:$Z$1),0)</f>
        <v>0</v>
      </c>
      <c r="C467" s="18" cm="1">
        <f t="array" ref="C467">VLOOKUP($A467,'movie-row'!$A$2:$Z$101,_xlfn.XMATCH(C$30,'movie-row'!$A$1:$Z$1),0)</f>
        <v>3.5</v>
      </c>
      <c r="D467" s="18" cm="1">
        <f t="array" ref="D467">VLOOKUP($A467,'movie-row'!$A$2:$Z$101,_xlfn.XMATCH(D$30,'movie-row'!$A$1:$Z$1),0)</f>
        <v>0.5</v>
      </c>
      <c r="E467" s="18" cm="1">
        <f t="array" ref="E467">VLOOKUP($A467,'movie-row'!$A$2:$Z$101,_xlfn.XMATCH(E$30,'movie-row'!$A$1:$Z$1),0)</f>
        <v>0</v>
      </c>
      <c r="F467" s="27" cm="1">
        <f t="array" ref="F467">VLOOKUP($A467,'movie-row'!$A$2:$Z$101,_xlfn.XMATCH(F$30,'movie-row'!$A$1:$Z$1),0)</f>
        <v>0</v>
      </c>
      <c r="G467" s="18" cm="1">
        <f t="array" ref="G467">VLOOKUP($A467,'movie-row'!$A$2:$Z$101,_xlfn.XMATCH(G$30,'movie-row'!$A$1:$Z$1),0)</f>
        <v>0</v>
      </c>
      <c r="H467" s="18" cm="1">
        <f t="array" ref="H467">VLOOKUP($A467,'movie-row'!$A$2:$Z$101,_xlfn.XMATCH(H$30,'movie-row'!$A$1:$Z$1),0)</f>
        <v>4</v>
      </c>
      <c r="I467" s="18" cm="1">
        <f t="array" ref="I467">VLOOKUP($A467,'movie-row'!$A$2:$Z$101,_xlfn.XMATCH(I$30,'movie-row'!$A$1:$Z$1),0)</f>
        <v>3.5</v>
      </c>
      <c r="J467" s="18" cm="1">
        <f t="array" ref="J467">VLOOKUP($A467,'movie-row'!$A$2:$Z$101,_xlfn.XMATCH(J$30,'movie-row'!$A$1:$Z$1),0)</f>
        <v>0</v>
      </c>
      <c r="K467" s="18" cm="1">
        <f t="array" ref="K467">VLOOKUP($A467,'movie-row'!$A$2:$Z$101,_xlfn.XMATCH(K$30,'movie-row'!$A$1:$Z$1),0)</f>
        <v>4</v>
      </c>
      <c r="L467" s="18" cm="1">
        <f t="array" ref="L467">VLOOKUP($A467,'movie-row'!$A$2:$Z$101,_xlfn.XMATCH(L$30,'movie-row'!$A$1:$Z$1),0)</f>
        <v>0</v>
      </c>
      <c r="M467" s="18" cm="1">
        <f t="array" ref="M467">VLOOKUP($A467,'movie-row'!$A$2:$Z$101,_xlfn.XMATCH(M$30,'movie-row'!$A$1:$Z$1),0)</f>
        <v>0</v>
      </c>
      <c r="N467" s="18" cm="1">
        <f t="array" ref="N467">VLOOKUP($A467,'movie-row'!$A$2:$Z$101,_xlfn.XMATCH(N$30,'movie-row'!$A$1:$Z$1),0)</f>
        <v>4</v>
      </c>
      <c r="O467" s="27" cm="1">
        <f t="array" ref="O467">VLOOKUP($A467,'movie-row'!$A$2:$Z$101,_xlfn.XMATCH(O$30,'movie-row'!$A$1:$Z$1),0)</f>
        <v>4</v>
      </c>
      <c r="P467" s="18" cm="1">
        <f t="array" ref="P467">VLOOKUP($A467,'movie-row'!$A$2:$Z$101,_xlfn.XMATCH(P$30,'movie-row'!$A$1:$Z$1),0)</f>
        <v>0</v>
      </c>
      <c r="Q467" s="18" cm="1">
        <f t="array" ref="Q467">VLOOKUP($A467,'movie-row'!$A$2:$Z$101,_xlfn.XMATCH(Q$30,'movie-row'!$A$1:$Z$1),0)</f>
        <v>4</v>
      </c>
      <c r="R467" s="18" cm="1">
        <f t="array" ref="R467">VLOOKUP($A467,'movie-row'!$A$2:$Z$101,_xlfn.XMATCH(R$30,'movie-row'!$A$1:$Z$1),0)</f>
        <v>0</v>
      </c>
      <c r="S467" s="18" cm="1">
        <f t="array" ref="S467">VLOOKUP($A467,'movie-row'!$A$2:$Z$101,_xlfn.XMATCH(S$30,'movie-row'!$A$1:$Z$1),0)</f>
        <v>0</v>
      </c>
      <c r="T467" s="18" cm="1">
        <f t="array" ref="T467">VLOOKUP($A467,'movie-row'!$A$2:$Z$101,_xlfn.XMATCH(T$30,'movie-row'!$A$1:$Z$1),0)</f>
        <v>0</v>
      </c>
      <c r="U467" s="18" cm="1">
        <f t="array" ref="U467">VLOOKUP($A467,'movie-row'!$A$2:$Z$101,_xlfn.XMATCH(U$30,'movie-row'!$A$1:$Z$1),0)</f>
        <v>4</v>
      </c>
      <c r="V467" s="18" cm="1">
        <f t="array" ref="V467">VLOOKUP($A467,'movie-row'!$A$2:$Z$101,_xlfn.XMATCH(V$30,'movie-row'!$A$1:$Z$1),0)</f>
        <v>0</v>
      </c>
      <c r="W467" s="18" cm="1">
        <f t="array" ref="W467">VLOOKUP($A467,'movie-row'!$A$2:$Z$101,_xlfn.XMATCH(W$30,'movie-row'!$A$1:$Z$1),0)</f>
        <v>0</v>
      </c>
      <c r="X467" s="18" cm="1">
        <f t="array" ref="X467">VLOOKUP($A467,'movie-row'!$A$2:$Z$101,_xlfn.XMATCH(X$30,'movie-row'!$A$1:$Z$1),0)</f>
        <v>0</v>
      </c>
      <c r="Y467" s="18" cm="1">
        <f t="array" ref="Y467">VLOOKUP($A467,'movie-row'!$A$2:$Z$101,_xlfn.XMATCH(Y$30,'movie-row'!$A$1:$Z$1),0)</f>
        <v>0</v>
      </c>
      <c r="Z467" s="18" cm="1">
        <f t="array" ref="Z467">VLOOKUP($A467,'movie-row'!$A$2:$Z$101,_xlfn.XMATCH(Z$30,'movie-row'!$A$1:$Z$1),0)</f>
        <v>4</v>
      </c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</row>
    <row r="468" spans="1:52">
      <c r="A468" s="1" t="str">
        <f t="shared" si="84"/>
        <v>2502: The Bourne Supremacy (2004)</v>
      </c>
      <c r="B468" s="18" cm="1">
        <f t="array" ref="B468">VLOOKUP($A468,'movie-row'!$A$2:$Z$101,_xlfn.XMATCH(B$31,'movie-row'!$A$1:$Z$1),0)</f>
        <v>0.5</v>
      </c>
      <c r="C468" s="18" cm="1">
        <f t="array" ref="C468">VLOOKUP($A468,'movie-row'!$A$2:$Z$101,_xlfn.XMATCH(C$31,'movie-row'!$A$1:$Z$1),0)</f>
        <v>3.5</v>
      </c>
      <c r="D468" s="18" cm="1">
        <f t="array" ref="D468">VLOOKUP($A468,'movie-row'!$A$2:$Z$101,_xlfn.XMATCH(D$31,'movie-row'!$A$1:$Z$1),0)</f>
        <v>0</v>
      </c>
      <c r="E468" s="18" cm="1">
        <f t="array" ref="E468">VLOOKUP($A468,'movie-row'!$A$2:$Z$101,_xlfn.XMATCH(E$31,'movie-row'!$A$1:$Z$1),0)</f>
        <v>5</v>
      </c>
      <c r="F468" s="27" cm="1">
        <f t="array" ref="F468">VLOOKUP($A468,'movie-row'!$A$2:$Z$101,_xlfn.XMATCH(F$31,'movie-row'!$A$1:$Z$1),0)</f>
        <v>3</v>
      </c>
      <c r="G468" s="18" cm="1">
        <f t="array" ref="G468">VLOOKUP($A468,'movie-row'!$A$2:$Z$101,_xlfn.XMATCH(G$31,'movie-row'!$A$1:$Z$1),0)</f>
        <v>0</v>
      </c>
      <c r="H468" s="18" cm="1">
        <f t="array" ref="H468">VLOOKUP($A468,'movie-row'!$A$2:$Z$101,_xlfn.XMATCH(H$31,'movie-row'!$A$1:$Z$1),0)</f>
        <v>4</v>
      </c>
      <c r="I468" s="18" cm="1">
        <f t="array" ref="I468">VLOOKUP($A468,'movie-row'!$A$2:$Z$101,_xlfn.XMATCH(I$31,'movie-row'!$A$1:$Z$1),0)</f>
        <v>4</v>
      </c>
      <c r="J468" s="18" cm="1">
        <f t="array" ref="J468">VLOOKUP($A468,'movie-row'!$A$2:$Z$101,_xlfn.XMATCH(J$31,'movie-row'!$A$1:$Z$1),0)</f>
        <v>0</v>
      </c>
      <c r="K468" s="18" cm="1">
        <f t="array" ref="K468">VLOOKUP($A468,'movie-row'!$A$2:$Z$101,_xlfn.XMATCH(K$31,'movie-row'!$A$1:$Z$1),0)</f>
        <v>0</v>
      </c>
      <c r="L468" s="18" cm="1">
        <f t="array" ref="L468">VLOOKUP($A468,'movie-row'!$A$2:$Z$101,_xlfn.XMATCH(L$31,'movie-row'!$A$1:$Z$1),0)</f>
        <v>0</v>
      </c>
      <c r="M468" s="18" cm="1">
        <f t="array" ref="M468">VLOOKUP($A468,'movie-row'!$A$2:$Z$101,_xlfn.XMATCH(M$31,'movie-row'!$A$1:$Z$1),0)</f>
        <v>0</v>
      </c>
      <c r="N468" s="18" cm="1">
        <f t="array" ref="N468">VLOOKUP($A468,'movie-row'!$A$2:$Z$101,_xlfn.XMATCH(N$31,'movie-row'!$A$1:$Z$1),0)</f>
        <v>0</v>
      </c>
      <c r="O468" s="27" cm="1">
        <f t="array" ref="O468">VLOOKUP($A468,'movie-row'!$A$2:$Z$101,_xlfn.XMATCH(O$31,'movie-row'!$A$1:$Z$1),0)</f>
        <v>0</v>
      </c>
      <c r="P468" s="18" cm="1">
        <f t="array" ref="P468">VLOOKUP($A468,'movie-row'!$A$2:$Z$101,_xlfn.XMATCH(P$31,'movie-row'!$A$1:$Z$1),0)</f>
        <v>0</v>
      </c>
      <c r="Q468" s="18" cm="1">
        <f t="array" ref="Q468">VLOOKUP($A468,'movie-row'!$A$2:$Z$101,_xlfn.XMATCH(Q$31,'movie-row'!$A$1:$Z$1),0)</f>
        <v>3.5</v>
      </c>
      <c r="R468" s="18" cm="1">
        <f t="array" ref="R468">VLOOKUP($A468,'movie-row'!$A$2:$Z$101,_xlfn.XMATCH(R$31,'movie-row'!$A$1:$Z$1),0)</f>
        <v>0</v>
      </c>
      <c r="S468" s="18" cm="1">
        <f t="array" ref="S468">VLOOKUP($A468,'movie-row'!$A$2:$Z$101,_xlfn.XMATCH(S$31,'movie-row'!$A$1:$Z$1),0)</f>
        <v>4</v>
      </c>
      <c r="T468" s="18" cm="1">
        <f t="array" ref="T468">VLOOKUP($A468,'movie-row'!$A$2:$Z$101,_xlfn.XMATCH(T$31,'movie-row'!$A$1:$Z$1),0)</f>
        <v>0</v>
      </c>
      <c r="U468" s="18" cm="1">
        <f t="array" ref="U468">VLOOKUP($A468,'movie-row'!$A$2:$Z$101,_xlfn.XMATCH(U$31,'movie-row'!$A$1:$Z$1),0)</f>
        <v>4</v>
      </c>
      <c r="V468" s="18" cm="1">
        <f t="array" ref="V468">VLOOKUP($A468,'movie-row'!$A$2:$Z$101,_xlfn.XMATCH(V$31,'movie-row'!$A$1:$Z$1),0)</f>
        <v>0</v>
      </c>
      <c r="W468" s="18" cm="1">
        <f t="array" ref="W468">VLOOKUP($A468,'movie-row'!$A$2:$Z$101,_xlfn.XMATCH(W$31,'movie-row'!$A$1:$Z$1),0)</f>
        <v>0</v>
      </c>
      <c r="X468" s="18" cm="1">
        <f t="array" ref="X468">VLOOKUP($A468,'movie-row'!$A$2:$Z$101,_xlfn.XMATCH(X$31,'movie-row'!$A$1:$Z$1),0)</f>
        <v>0</v>
      </c>
      <c r="Y468" s="18" cm="1">
        <f t="array" ref="Y468">VLOOKUP($A468,'movie-row'!$A$2:$Z$101,_xlfn.XMATCH(Y$31,'movie-row'!$A$1:$Z$1),0)</f>
        <v>3</v>
      </c>
      <c r="Z468" s="18" cm="1">
        <f t="array" ref="Z468">VLOOKUP($A468,'movie-row'!$A$2:$Z$101,_xlfn.XMATCH(Z$31,'movie-row'!$A$1:$Z$1),0)</f>
        <v>4</v>
      </c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</row>
    <row r="469" spans="1:52">
      <c r="A469" s="1" t="str">
        <f t="shared" si="84"/>
        <v>2502: The Bourne Supremacy (2004)</v>
      </c>
      <c r="B469" s="18" cm="1">
        <f t="array" ref="B469">VLOOKUP($A469,'movie-row'!$A$2:$Z$101,_xlfn.XMATCH(B$32,'movie-row'!$A$1:$Z$1),0)</f>
        <v>0</v>
      </c>
      <c r="C469" s="18" cm="1">
        <f t="array" ref="C469">VLOOKUP($A469,'movie-row'!$A$2:$Z$101,_xlfn.XMATCH(C$32,'movie-row'!$A$1:$Z$1),0)</f>
        <v>5</v>
      </c>
      <c r="D469" s="18" cm="1">
        <f t="array" ref="D469">VLOOKUP($A469,'movie-row'!$A$2:$Z$101,_xlfn.XMATCH(D$32,'movie-row'!$A$1:$Z$1),0)</f>
        <v>3.5</v>
      </c>
      <c r="E469" s="18" cm="1">
        <f t="array" ref="E469">VLOOKUP($A469,'movie-row'!$A$2:$Z$101,_xlfn.XMATCH(E$32,'movie-row'!$A$1:$Z$1),0)</f>
        <v>3.5</v>
      </c>
      <c r="F469" s="27" cm="1">
        <f t="array" ref="F469">VLOOKUP($A469,'movie-row'!$A$2:$Z$101,_xlfn.XMATCH(F$32,'movie-row'!$A$1:$Z$1),0)</f>
        <v>5</v>
      </c>
      <c r="G469" s="18" cm="1">
        <f t="array" ref="G469">VLOOKUP($A469,'movie-row'!$A$2:$Z$101,_xlfn.XMATCH(G$32,'movie-row'!$A$1:$Z$1),0)</f>
        <v>0.5</v>
      </c>
      <c r="H469" s="18" cm="1">
        <f t="array" ref="H469">VLOOKUP($A469,'movie-row'!$A$2:$Z$101,_xlfn.XMATCH(H$32,'movie-row'!$A$1:$Z$1),0)</f>
        <v>5</v>
      </c>
      <c r="I469" s="18" cm="1">
        <f t="array" ref="I469">VLOOKUP($A469,'movie-row'!$A$2:$Z$101,_xlfn.XMATCH(I$32,'movie-row'!$A$1:$Z$1),0)</f>
        <v>4.5</v>
      </c>
      <c r="J469" s="18" cm="1">
        <f t="array" ref="J469">VLOOKUP($A469,'movie-row'!$A$2:$Z$101,_xlfn.XMATCH(J$32,'movie-row'!$A$1:$Z$1),0)</f>
        <v>0</v>
      </c>
      <c r="K469" s="18" cm="1">
        <f t="array" ref="K469">VLOOKUP($A469,'movie-row'!$A$2:$Z$101,_xlfn.XMATCH(K$32,'movie-row'!$A$1:$Z$1),0)</f>
        <v>0</v>
      </c>
      <c r="L469" s="18" cm="1">
        <f t="array" ref="L469">VLOOKUP($A469,'movie-row'!$A$2:$Z$101,_xlfn.XMATCH(L$32,'movie-row'!$A$1:$Z$1),0)</f>
        <v>0</v>
      </c>
      <c r="M469" s="18" cm="1">
        <f t="array" ref="M469">VLOOKUP($A469,'movie-row'!$A$2:$Z$101,_xlfn.XMATCH(M$32,'movie-row'!$A$1:$Z$1),0)</f>
        <v>0</v>
      </c>
      <c r="N469" s="18" cm="1">
        <f t="array" ref="N469">VLOOKUP($A469,'movie-row'!$A$2:$Z$101,_xlfn.XMATCH(N$32,'movie-row'!$A$1:$Z$1),0)</f>
        <v>0</v>
      </c>
      <c r="O469" s="27" cm="1">
        <f t="array" ref="O469">VLOOKUP($A469,'movie-row'!$A$2:$Z$101,_xlfn.XMATCH(O$32,'movie-row'!$A$1:$Z$1),0)</f>
        <v>4</v>
      </c>
      <c r="P469" s="18" cm="1">
        <f t="array" ref="P469">VLOOKUP($A469,'movie-row'!$A$2:$Z$101,_xlfn.XMATCH(P$32,'movie-row'!$A$1:$Z$1),0)</f>
        <v>3</v>
      </c>
      <c r="Q469" s="18" cm="1">
        <f t="array" ref="Q469">VLOOKUP($A469,'movie-row'!$A$2:$Z$101,_xlfn.XMATCH(Q$32,'movie-row'!$A$1:$Z$1),0)</f>
        <v>0</v>
      </c>
      <c r="R469" s="18" cm="1">
        <f t="array" ref="R469">VLOOKUP($A469,'movie-row'!$A$2:$Z$101,_xlfn.XMATCH(R$32,'movie-row'!$A$1:$Z$1),0)</f>
        <v>0</v>
      </c>
      <c r="S469" s="18" cm="1">
        <f t="array" ref="S469">VLOOKUP($A469,'movie-row'!$A$2:$Z$101,_xlfn.XMATCH(S$32,'movie-row'!$A$1:$Z$1),0)</f>
        <v>0</v>
      </c>
      <c r="T469" s="18" cm="1">
        <f t="array" ref="T469">VLOOKUP($A469,'movie-row'!$A$2:$Z$101,_xlfn.XMATCH(T$32,'movie-row'!$A$1:$Z$1),0)</f>
        <v>0</v>
      </c>
      <c r="U469" s="18" cm="1">
        <f t="array" ref="U469">VLOOKUP($A469,'movie-row'!$A$2:$Z$101,_xlfn.XMATCH(U$32,'movie-row'!$A$1:$Z$1),0)</f>
        <v>4</v>
      </c>
      <c r="V469" s="18" cm="1">
        <f t="array" ref="V469">VLOOKUP($A469,'movie-row'!$A$2:$Z$101,_xlfn.XMATCH(V$32,'movie-row'!$A$1:$Z$1),0)</f>
        <v>5</v>
      </c>
      <c r="W469" s="18" cm="1">
        <f t="array" ref="W469">VLOOKUP($A469,'movie-row'!$A$2:$Z$101,_xlfn.XMATCH(W$32,'movie-row'!$A$1:$Z$1),0)</f>
        <v>5</v>
      </c>
      <c r="X469" s="18" cm="1">
        <f t="array" ref="X469">VLOOKUP($A469,'movie-row'!$A$2:$Z$101,_xlfn.XMATCH(X$32,'movie-row'!$A$1:$Z$1),0)</f>
        <v>0.5</v>
      </c>
      <c r="Y469" s="18" cm="1">
        <f t="array" ref="Y469">VLOOKUP($A469,'movie-row'!$A$2:$Z$101,_xlfn.XMATCH(Y$32,'movie-row'!$A$1:$Z$1),0)</f>
        <v>4</v>
      </c>
      <c r="Z469" s="18" cm="1">
        <f t="array" ref="Z469">VLOOKUP($A469,'movie-row'!$A$2:$Z$101,_xlfn.XMATCH(Z$32,'movie-row'!$A$1:$Z$1),0)</f>
        <v>0.5</v>
      </c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</row>
    <row r="470" spans="1:52">
      <c r="A470" s="1" t="str">
        <f t="shared" si="84"/>
        <v>2502: The Bourne Supremacy (2004)</v>
      </c>
      <c r="B470" s="18" cm="1">
        <f t="array" ref="B470">VLOOKUP($A470,'movie-row'!$A$2:$Z$101,_xlfn.XMATCH(B$33,'movie-row'!$A$1:$Z$1),0)</f>
        <v>0</v>
      </c>
      <c r="C470" s="18" cm="1">
        <f t="array" ref="C470">VLOOKUP($A470,'movie-row'!$A$2:$Z$101,_xlfn.XMATCH(C$33,'movie-row'!$A$1:$Z$1),0)</f>
        <v>0</v>
      </c>
      <c r="D470" s="18" cm="1">
        <f t="array" ref="D470">VLOOKUP($A470,'movie-row'!$A$2:$Z$101,_xlfn.XMATCH(D$33,'movie-row'!$A$1:$Z$1),0)</f>
        <v>3.5</v>
      </c>
      <c r="E470" s="18" cm="1">
        <f t="array" ref="E470">VLOOKUP($A470,'movie-row'!$A$2:$Z$101,_xlfn.XMATCH(E$33,'movie-row'!$A$1:$Z$1),0)</f>
        <v>4</v>
      </c>
      <c r="F470" s="27" cm="1">
        <f t="array" ref="F470">VLOOKUP($A470,'movie-row'!$A$2:$Z$101,_xlfn.XMATCH(F$33,'movie-row'!$A$1:$Z$1),0)</f>
        <v>4.5</v>
      </c>
      <c r="G470" s="18" cm="1">
        <f t="array" ref="G470">VLOOKUP($A470,'movie-row'!$A$2:$Z$101,_xlfn.XMATCH(G$33,'movie-row'!$A$1:$Z$1),0)</f>
        <v>3.5</v>
      </c>
      <c r="H470" s="18" cm="1">
        <f t="array" ref="H470">VLOOKUP($A470,'movie-row'!$A$2:$Z$101,_xlfn.XMATCH(H$33,'movie-row'!$A$1:$Z$1),0)</f>
        <v>0</v>
      </c>
      <c r="I470" s="18" cm="1">
        <f t="array" ref="I470">VLOOKUP($A470,'movie-row'!$A$2:$Z$101,_xlfn.XMATCH(I$33,'movie-row'!$A$1:$Z$1),0)</f>
        <v>0</v>
      </c>
      <c r="J470" s="18" cm="1">
        <f t="array" ref="J470">VLOOKUP($A470,'movie-row'!$A$2:$Z$101,_xlfn.XMATCH(J$33,'movie-row'!$A$1:$Z$1),0)</f>
        <v>4</v>
      </c>
      <c r="K470" s="18" cm="1">
        <f t="array" ref="K470">VLOOKUP($A470,'movie-row'!$A$2:$Z$101,_xlfn.XMATCH(K$33,'movie-row'!$A$1:$Z$1),0)</f>
        <v>3.5</v>
      </c>
      <c r="L470" s="18" cm="1">
        <f t="array" ref="L470">VLOOKUP($A470,'movie-row'!$A$2:$Z$101,_xlfn.XMATCH(L$33,'movie-row'!$A$1:$Z$1),0)</f>
        <v>3.5</v>
      </c>
      <c r="M470" s="18" cm="1">
        <f t="array" ref="M470">VLOOKUP($A470,'movie-row'!$A$2:$Z$101,_xlfn.XMATCH(M$33,'movie-row'!$A$1:$Z$1),0)</f>
        <v>5</v>
      </c>
      <c r="N470" s="18" cm="1">
        <f t="array" ref="N470">VLOOKUP($A470,'movie-row'!$A$2:$Z$101,_xlfn.XMATCH(N$33,'movie-row'!$A$1:$Z$1),0)</f>
        <v>0</v>
      </c>
      <c r="O470" s="27" cm="1">
        <f t="array" ref="O470">VLOOKUP($A470,'movie-row'!$A$2:$Z$101,_xlfn.XMATCH(O$33,'movie-row'!$A$1:$Z$1),0)</f>
        <v>3.5</v>
      </c>
      <c r="P470" s="18" cm="1">
        <f t="array" ref="P470">VLOOKUP($A470,'movie-row'!$A$2:$Z$101,_xlfn.XMATCH(P$33,'movie-row'!$A$1:$Z$1),0)</f>
        <v>4</v>
      </c>
      <c r="Q470" s="18" cm="1">
        <f t="array" ref="Q470">VLOOKUP($A470,'movie-row'!$A$2:$Z$101,_xlfn.XMATCH(Q$33,'movie-row'!$A$1:$Z$1),0)</f>
        <v>0</v>
      </c>
      <c r="R470" s="18" cm="1">
        <f t="array" ref="R470">VLOOKUP($A470,'movie-row'!$A$2:$Z$101,_xlfn.XMATCH(R$33,'movie-row'!$A$1:$Z$1),0)</f>
        <v>4.5</v>
      </c>
      <c r="S470" s="18" cm="1">
        <f t="array" ref="S470">VLOOKUP($A470,'movie-row'!$A$2:$Z$101,_xlfn.XMATCH(S$33,'movie-row'!$A$1:$Z$1),0)</f>
        <v>0</v>
      </c>
      <c r="T470" s="18" cm="1">
        <f t="array" ref="T470">VLOOKUP($A470,'movie-row'!$A$2:$Z$101,_xlfn.XMATCH(T$33,'movie-row'!$A$1:$Z$1),0)</f>
        <v>3</v>
      </c>
      <c r="U470" s="18" cm="1">
        <f t="array" ref="U470">VLOOKUP($A470,'movie-row'!$A$2:$Z$101,_xlfn.XMATCH(U$33,'movie-row'!$A$1:$Z$1),0)</f>
        <v>5</v>
      </c>
      <c r="V470" s="18" cm="1">
        <f t="array" ref="V470">VLOOKUP($A470,'movie-row'!$A$2:$Z$101,_xlfn.XMATCH(V$33,'movie-row'!$A$1:$Z$1),0)</f>
        <v>0</v>
      </c>
      <c r="W470" s="18" cm="1">
        <f t="array" ref="W470">VLOOKUP($A470,'movie-row'!$A$2:$Z$101,_xlfn.XMATCH(W$33,'movie-row'!$A$1:$Z$1),0)</f>
        <v>4</v>
      </c>
      <c r="X470" s="18" cm="1">
        <f t="array" ref="X470">VLOOKUP($A470,'movie-row'!$A$2:$Z$101,_xlfn.XMATCH(X$33,'movie-row'!$A$1:$Z$1),0)</f>
        <v>3.5</v>
      </c>
      <c r="Y470" s="18" cm="1">
        <f t="array" ref="Y470">VLOOKUP($A470,'movie-row'!$A$2:$Z$101,_xlfn.XMATCH(Y$33,'movie-row'!$A$1:$Z$1),0)</f>
        <v>3.5</v>
      </c>
      <c r="Z470" s="18" cm="1">
        <f t="array" ref="Z470">VLOOKUP($A470,'movie-row'!$A$2:$Z$101,_xlfn.XMATCH(Z$33,'movie-row'!$A$1:$Z$1),0)</f>
        <v>0</v>
      </c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</row>
    <row r="471" spans="1:52">
      <c r="A471" s="21" t="s">
        <v>85</v>
      </c>
      <c r="B471" s="18" cm="1">
        <f t="array" ref="B471">VLOOKUP($A471,'movie-row'!$A$2:$Z$101,_xlfn.XMATCH(B$29,'movie-row'!$A$1:$Z$1),0)</f>
        <v>0</v>
      </c>
      <c r="C471" s="18" cm="1">
        <f t="array" ref="C471">VLOOKUP($A471,'movie-row'!$A$2:$Z$101,_xlfn.XMATCH(C$29,'movie-row'!$A$1:$Z$1),0)</f>
        <v>0</v>
      </c>
      <c r="D471" s="18" cm="1">
        <f t="array" ref="D471">VLOOKUP($A471,'movie-row'!$A$2:$Z$101,_xlfn.XMATCH(D$29,'movie-row'!$A$1:$Z$1),0)</f>
        <v>0</v>
      </c>
      <c r="E471" s="18" cm="1">
        <f t="array" ref="E471">VLOOKUP($A471,'movie-row'!$A$2:$Z$101,_xlfn.XMATCH(E$29,'movie-row'!$A$1:$Z$1),0)</f>
        <v>0</v>
      </c>
      <c r="F471" s="27" cm="1">
        <f t="array" ref="F471">VLOOKUP($A471,'movie-row'!$A$2:$Z$101,_xlfn.XMATCH(F$29,'movie-row'!$A$1:$Z$1),0)</f>
        <v>1</v>
      </c>
      <c r="G471" s="18" cm="1">
        <f t="array" ref="G471">VLOOKUP($A471,'movie-row'!$A$2:$Z$101,_xlfn.XMATCH(G$29,'movie-row'!$A$1:$Z$1),0)</f>
        <v>0</v>
      </c>
      <c r="H471" s="18" cm="1">
        <f t="array" ref="H471">VLOOKUP($A471,'movie-row'!$A$2:$Z$101,_xlfn.XMATCH(H$29,'movie-row'!$A$1:$Z$1),0)</f>
        <v>0</v>
      </c>
      <c r="I471" s="18" cm="1">
        <f t="array" ref="I471">VLOOKUP($A471,'movie-row'!$A$2:$Z$101,_xlfn.XMATCH(I$29,'movie-row'!$A$1:$Z$1),0)</f>
        <v>0</v>
      </c>
      <c r="J471" s="18" cm="1">
        <f t="array" ref="J471">VLOOKUP($A471,'movie-row'!$A$2:$Z$101,_xlfn.XMATCH(J$29,'movie-row'!$A$1:$Z$1),0)</f>
        <v>0</v>
      </c>
      <c r="K471" s="18" cm="1">
        <f t="array" ref="K471">VLOOKUP($A471,'movie-row'!$A$2:$Z$101,_xlfn.XMATCH(K$29,'movie-row'!$A$1:$Z$1),0)</f>
        <v>0</v>
      </c>
      <c r="L471" s="18" cm="1">
        <f t="array" ref="L471">VLOOKUP($A471,'movie-row'!$A$2:$Z$101,_xlfn.XMATCH(L$29,'movie-row'!$A$1:$Z$1),0)</f>
        <v>1</v>
      </c>
      <c r="M471" s="18" cm="1">
        <f t="array" ref="M471">VLOOKUP($A471,'movie-row'!$A$2:$Z$101,_xlfn.XMATCH(M$29,'movie-row'!$A$1:$Z$1),0)</f>
        <v>0</v>
      </c>
      <c r="N471" s="18" cm="1">
        <f t="array" ref="N471">VLOOKUP($A471,'movie-row'!$A$2:$Z$101,_xlfn.XMATCH(N$29,'movie-row'!$A$1:$Z$1),0)</f>
        <v>3.5</v>
      </c>
      <c r="O471" s="27" cm="1">
        <f t="array" ref="O471">VLOOKUP($A471,'movie-row'!$A$2:$Z$101,_xlfn.XMATCH(O$29,'movie-row'!$A$1:$Z$1),0)</f>
        <v>3</v>
      </c>
      <c r="P471" s="18" cm="1">
        <f t="array" ref="P471">VLOOKUP($A471,'movie-row'!$A$2:$Z$101,_xlfn.XMATCH(P$29,'movie-row'!$A$1:$Z$1),0)</f>
        <v>3</v>
      </c>
      <c r="Q471" s="18" cm="1">
        <f t="array" ref="Q471">VLOOKUP($A471,'movie-row'!$A$2:$Z$101,_xlfn.XMATCH(Q$29,'movie-row'!$A$1:$Z$1),0)</f>
        <v>0</v>
      </c>
      <c r="R471" s="18" cm="1">
        <f t="array" ref="R471">VLOOKUP($A471,'movie-row'!$A$2:$Z$101,_xlfn.XMATCH(R$29,'movie-row'!$A$1:$Z$1),0)</f>
        <v>0</v>
      </c>
      <c r="S471" s="18" cm="1">
        <f t="array" ref="S471">VLOOKUP($A471,'movie-row'!$A$2:$Z$101,_xlfn.XMATCH(S$29,'movie-row'!$A$1:$Z$1),0)</f>
        <v>2.5</v>
      </c>
      <c r="T471" s="18" cm="1">
        <f t="array" ref="T471">VLOOKUP($A471,'movie-row'!$A$2:$Z$101,_xlfn.XMATCH(T$29,'movie-row'!$A$1:$Z$1),0)</f>
        <v>0</v>
      </c>
      <c r="U471" s="18" cm="1">
        <f t="array" ref="U471">VLOOKUP($A471,'movie-row'!$A$2:$Z$101,_xlfn.XMATCH(U$29,'movie-row'!$A$1:$Z$1),0)</f>
        <v>0</v>
      </c>
      <c r="V471" s="18" cm="1">
        <f t="array" ref="V471">VLOOKUP($A471,'movie-row'!$A$2:$Z$101,_xlfn.XMATCH(V$29,'movie-row'!$A$1:$Z$1),0)</f>
        <v>1</v>
      </c>
      <c r="W471" s="18" cm="1">
        <f t="array" ref="W471">VLOOKUP($A471,'movie-row'!$A$2:$Z$101,_xlfn.XMATCH(W$29,'movie-row'!$A$1:$Z$1),0)</f>
        <v>0</v>
      </c>
      <c r="X471" s="18" cm="1">
        <f t="array" ref="X471">VLOOKUP($A471,'movie-row'!$A$2:$Z$101,_xlfn.XMATCH(X$29,'movie-row'!$A$1:$Z$1),0)</f>
        <v>0</v>
      </c>
      <c r="Y471" s="18" cm="1">
        <f t="array" ref="Y471">VLOOKUP($A471,'movie-row'!$A$2:$Z$101,_xlfn.XMATCH(Y$29,'movie-row'!$A$1:$Z$1),0)</f>
        <v>4</v>
      </c>
      <c r="Z471" s="18" cm="1">
        <f t="array" ref="Z471">VLOOKUP($A471,'movie-row'!$A$2:$Z$101,_xlfn.XMATCH(Z$29,'movie-row'!$A$1:$Z$1),0)</f>
        <v>3</v>
      </c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</row>
    <row r="472" spans="1:52">
      <c r="A472" s="1" t="str">
        <f t="shared" ref="A472:A475" si="85">A471</f>
        <v>3049: Ace Ventura: Pet Detective (1994)</v>
      </c>
      <c r="B472" s="18" cm="1">
        <f t="array" ref="B472">VLOOKUP($A472,'movie-row'!$A$2:$Z$101,_xlfn.XMATCH(B$30,'movie-row'!$A$1:$Z$1),0)</f>
        <v>0</v>
      </c>
      <c r="C472" s="18" cm="1">
        <f t="array" ref="C472">VLOOKUP($A472,'movie-row'!$A$2:$Z$101,_xlfn.XMATCH(C$30,'movie-row'!$A$1:$Z$1),0)</f>
        <v>0</v>
      </c>
      <c r="D472" s="18" cm="1">
        <f t="array" ref="D472">VLOOKUP($A472,'movie-row'!$A$2:$Z$101,_xlfn.XMATCH(D$30,'movie-row'!$A$1:$Z$1),0)</f>
        <v>1</v>
      </c>
      <c r="E472" s="18" cm="1">
        <f t="array" ref="E472">VLOOKUP($A472,'movie-row'!$A$2:$Z$101,_xlfn.XMATCH(E$30,'movie-row'!$A$1:$Z$1),0)</f>
        <v>3</v>
      </c>
      <c r="F472" s="27" cm="1">
        <f t="array" ref="F472">VLOOKUP($A472,'movie-row'!$A$2:$Z$101,_xlfn.XMATCH(F$30,'movie-row'!$A$1:$Z$1),0)</f>
        <v>0</v>
      </c>
      <c r="G472" s="18" cm="1">
        <f t="array" ref="G472">VLOOKUP($A472,'movie-row'!$A$2:$Z$101,_xlfn.XMATCH(G$30,'movie-row'!$A$1:$Z$1),0)</f>
        <v>0</v>
      </c>
      <c r="H472" s="18" cm="1">
        <f t="array" ref="H472">VLOOKUP($A472,'movie-row'!$A$2:$Z$101,_xlfn.XMATCH(H$30,'movie-row'!$A$1:$Z$1),0)</f>
        <v>2.5</v>
      </c>
      <c r="I472" s="18" cm="1">
        <f t="array" ref="I472">VLOOKUP($A472,'movie-row'!$A$2:$Z$101,_xlfn.XMATCH(I$30,'movie-row'!$A$1:$Z$1),0)</f>
        <v>0</v>
      </c>
      <c r="J472" s="18" cm="1">
        <f t="array" ref="J472">VLOOKUP($A472,'movie-row'!$A$2:$Z$101,_xlfn.XMATCH(J$30,'movie-row'!$A$1:$Z$1),0)</f>
        <v>0</v>
      </c>
      <c r="K472" s="18" cm="1">
        <f t="array" ref="K472">VLOOKUP($A472,'movie-row'!$A$2:$Z$101,_xlfn.XMATCH(K$30,'movie-row'!$A$1:$Z$1),0)</f>
        <v>0</v>
      </c>
      <c r="L472" s="18" cm="1">
        <f t="array" ref="L472">VLOOKUP($A472,'movie-row'!$A$2:$Z$101,_xlfn.XMATCH(L$30,'movie-row'!$A$1:$Z$1),0)</f>
        <v>0</v>
      </c>
      <c r="M472" s="18" cm="1">
        <f t="array" ref="M472">VLOOKUP($A472,'movie-row'!$A$2:$Z$101,_xlfn.XMATCH(M$30,'movie-row'!$A$1:$Z$1),0)</f>
        <v>0</v>
      </c>
      <c r="N472" s="18" cm="1">
        <f t="array" ref="N472">VLOOKUP($A472,'movie-row'!$A$2:$Z$101,_xlfn.XMATCH(N$30,'movie-row'!$A$1:$Z$1),0)</f>
        <v>2.5</v>
      </c>
      <c r="O472" s="27" cm="1">
        <f t="array" ref="O472">VLOOKUP($A472,'movie-row'!$A$2:$Z$101,_xlfn.XMATCH(O$30,'movie-row'!$A$1:$Z$1),0)</f>
        <v>3</v>
      </c>
      <c r="P472" s="18" cm="1">
        <f t="array" ref="P472">VLOOKUP($A472,'movie-row'!$A$2:$Z$101,_xlfn.XMATCH(P$30,'movie-row'!$A$1:$Z$1),0)</f>
        <v>4</v>
      </c>
      <c r="Q472" s="18" cm="1">
        <f t="array" ref="Q472">VLOOKUP($A472,'movie-row'!$A$2:$Z$101,_xlfn.XMATCH(Q$30,'movie-row'!$A$1:$Z$1),0)</f>
        <v>3</v>
      </c>
      <c r="R472" s="18" cm="1">
        <f t="array" ref="R472">VLOOKUP($A472,'movie-row'!$A$2:$Z$101,_xlfn.XMATCH(R$30,'movie-row'!$A$1:$Z$1),0)</f>
        <v>4</v>
      </c>
      <c r="S472" s="18" cm="1">
        <f t="array" ref="S472">VLOOKUP($A472,'movie-row'!$A$2:$Z$101,_xlfn.XMATCH(S$30,'movie-row'!$A$1:$Z$1),0)</f>
        <v>3</v>
      </c>
      <c r="T472" s="18" cm="1">
        <f t="array" ref="T472">VLOOKUP($A472,'movie-row'!$A$2:$Z$101,_xlfn.XMATCH(T$30,'movie-row'!$A$1:$Z$1),0)</f>
        <v>0</v>
      </c>
      <c r="U472" s="18" cm="1">
        <f t="array" ref="U472">VLOOKUP($A472,'movie-row'!$A$2:$Z$101,_xlfn.XMATCH(U$30,'movie-row'!$A$1:$Z$1),0)</f>
        <v>2.5</v>
      </c>
      <c r="V472" s="18" cm="1">
        <f t="array" ref="V472">VLOOKUP($A472,'movie-row'!$A$2:$Z$101,_xlfn.XMATCH(V$30,'movie-row'!$A$1:$Z$1),0)</f>
        <v>0</v>
      </c>
      <c r="W472" s="18" cm="1">
        <f t="array" ref="W472">VLOOKUP($A472,'movie-row'!$A$2:$Z$101,_xlfn.XMATCH(W$30,'movie-row'!$A$1:$Z$1),0)</f>
        <v>2.5</v>
      </c>
      <c r="X472" s="18" cm="1">
        <f t="array" ref="X472">VLOOKUP($A472,'movie-row'!$A$2:$Z$101,_xlfn.XMATCH(X$30,'movie-row'!$A$1:$Z$1),0)</f>
        <v>0</v>
      </c>
      <c r="Y472" s="18" cm="1">
        <f t="array" ref="Y472">VLOOKUP($A472,'movie-row'!$A$2:$Z$101,_xlfn.XMATCH(Y$30,'movie-row'!$A$1:$Z$1),0)</f>
        <v>3</v>
      </c>
      <c r="Z472" s="18" cm="1">
        <f t="array" ref="Z472">VLOOKUP($A472,'movie-row'!$A$2:$Z$101,_xlfn.XMATCH(Z$30,'movie-row'!$A$1:$Z$1),0)</f>
        <v>3</v>
      </c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</row>
    <row r="473" spans="1:52">
      <c r="A473" s="1" t="str">
        <f t="shared" si="85"/>
        <v>3049: Ace Ventura: Pet Detective (1994)</v>
      </c>
      <c r="B473" s="18" cm="1">
        <f t="array" ref="B473">VLOOKUP($A473,'movie-row'!$A$2:$Z$101,_xlfn.XMATCH(B$31,'movie-row'!$A$1:$Z$1),0)</f>
        <v>1</v>
      </c>
      <c r="C473" s="18" cm="1">
        <f t="array" ref="C473">VLOOKUP($A473,'movie-row'!$A$2:$Z$101,_xlfn.XMATCH(C$31,'movie-row'!$A$1:$Z$1),0)</f>
        <v>1</v>
      </c>
      <c r="D473" s="18" cm="1">
        <f t="array" ref="D473">VLOOKUP($A473,'movie-row'!$A$2:$Z$101,_xlfn.XMATCH(D$31,'movie-row'!$A$1:$Z$1),0)</f>
        <v>3.5</v>
      </c>
      <c r="E473" s="18" cm="1">
        <f t="array" ref="E473">VLOOKUP($A473,'movie-row'!$A$2:$Z$101,_xlfn.XMATCH(E$31,'movie-row'!$A$1:$Z$1),0)</f>
        <v>5</v>
      </c>
      <c r="F473" s="27" cm="1">
        <f t="array" ref="F473">VLOOKUP($A473,'movie-row'!$A$2:$Z$101,_xlfn.XMATCH(F$31,'movie-row'!$A$1:$Z$1),0)</f>
        <v>0.5</v>
      </c>
      <c r="G473" s="18" cm="1">
        <f t="array" ref="G473">VLOOKUP($A473,'movie-row'!$A$2:$Z$101,_xlfn.XMATCH(G$31,'movie-row'!$A$1:$Z$1),0)</f>
        <v>4</v>
      </c>
      <c r="H473" s="18" cm="1">
        <f t="array" ref="H473">VLOOKUP($A473,'movie-row'!$A$2:$Z$101,_xlfn.XMATCH(H$31,'movie-row'!$A$1:$Z$1),0)</f>
        <v>0</v>
      </c>
      <c r="I473" s="18" cm="1">
        <f t="array" ref="I473">VLOOKUP($A473,'movie-row'!$A$2:$Z$101,_xlfn.XMATCH(I$31,'movie-row'!$A$1:$Z$1),0)</f>
        <v>2.5</v>
      </c>
      <c r="J473" s="18" cm="1">
        <f t="array" ref="J473">VLOOKUP($A473,'movie-row'!$A$2:$Z$101,_xlfn.XMATCH(J$31,'movie-row'!$A$1:$Z$1),0)</f>
        <v>3.5</v>
      </c>
      <c r="K473" s="18" cm="1">
        <f t="array" ref="K473">VLOOKUP($A473,'movie-row'!$A$2:$Z$101,_xlfn.XMATCH(K$31,'movie-row'!$A$1:$Z$1),0)</f>
        <v>0</v>
      </c>
      <c r="L473" s="18" cm="1">
        <f t="array" ref="L473">VLOOKUP($A473,'movie-row'!$A$2:$Z$101,_xlfn.XMATCH(L$31,'movie-row'!$A$1:$Z$1),0)</f>
        <v>0</v>
      </c>
      <c r="M473" s="18" cm="1">
        <f t="array" ref="M473">VLOOKUP($A473,'movie-row'!$A$2:$Z$101,_xlfn.XMATCH(M$31,'movie-row'!$A$1:$Z$1),0)</f>
        <v>0</v>
      </c>
      <c r="N473" s="18" cm="1">
        <f t="array" ref="N473">VLOOKUP($A473,'movie-row'!$A$2:$Z$101,_xlfn.XMATCH(N$31,'movie-row'!$A$1:$Z$1),0)</f>
        <v>0</v>
      </c>
      <c r="O473" s="27" cm="1">
        <f t="array" ref="O473">VLOOKUP($A473,'movie-row'!$A$2:$Z$101,_xlfn.XMATCH(O$31,'movie-row'!$A$1:$Z$1),0)</f>
        <v>3.5</v>
      </c>
      <c r="P473" s="18" cm="1">
        <f t="array" ref="P473">VLOOKUP($A473,'movie-row'!$A$2:$Z$101,_xlfn.XMATCH(P$31,'movie-row'!$A$1:$Z$1),0)</f>
        <v>0</v>
      </c>
      <c r="Q473" s="18" cm="1">
        <f t="array" ref="Q473">VLOOKUP($A473,'movie-row'!$A$2:$Z$101,_xlfn.XMATCH(Q$31,'movie-row'!$A$1:$Z$1),0)</f>
        <v>3.5</v>
      </c>
      <c r="R473" s="18" cm="1">
        <f t="array" ref="R473">VLOOKUP($A473,'movie-row'!$A$2:$Z$101,_xlfn.XMATCH(R$31,'movie-row'!$A$1:$Z$1),0)</f>
        <v>3</v>
      </c>
      <c r="S473" s="18" cm="1">
        <f t="array" ref="S473">VLOOKUP($A473,'movie-row'!$A$2:$Z$101,_xlfn.XMATCH(S$31,'movie-row'!$A$1:$Z$1),0)</f>
        <v>3</v>
      </c>
      <c r="T473" s="18" cm="1">
        <f t="array" ref="T473">VLOOKUP($A473,'movie-row'!$A$2:$Z$101,_xlfn.XMATCH(T$31,'movie-row'!$A$1:$Z$1),0)</f>
        <v>3</v>
      </c>
      <c r="U473" s="18" cm="1">
        <f t="array" ref="U473">VLOOKUP($A473,'movie-row'!$A$2:$Z$101,_xlfn.XMATCH(U$31,'movie-row'!$A$1:$Z$1),0)</f>
        <v>0</v>
      </c>
      <c r="V473" s="18" cm="1">
        <f t="array" ref="V473">VLOOKUP($A473,'movie-row'!$A$2:$Z$101,_xlfn.XMATCH(V$31,'movie-row'!$A$1:$Z$1),0)</f>
        <v>0</v>
      </c>
      <c r="W473" s="18" cm="1">
        <f t="array" ref="W473">VLOOKUP($A473,'movie-row'!$A$2:$Z$101,_xlfn.XMATCH(W$31,'movie-row'!$A$1:$Z$1),0)</f>
        <v>5</v>
      </c>
      <c r="X473" s="18" cm="1">
        <f t="array" ref="X473">VLOOKUP($A473,'movie-row'!$A$2:$Z$101,_xlfn.XMATCH(X$31,'movie-row'!$A$1:$Z$1),0)</f>
        <v>0</v>
      </c>
      <c r="Y473" s="18" cm="1">
        <f t="array" ref="Y473">VLOOKUP($A473,'movie-row'!$A$2:$Z$101,_xlfn.XMATCH(Y$31,'movie-row'!$A$1:$Z$1),0)</f>
        <v>0.5</v>
      </c>
      <c r="Z473" s="18" cm="1">
        <f t="array" ref="Z473">VLOOKUP($A473,'movie-row'!$A$2:$Z$101,_xlfn.XMATCH(Z$31,'movie-row'!$A$1:$Z$1),0)</f>
        <v>2.5</v>
      </c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</row>
    <row r="474" spans="1:52">
      <c r="A474" s="1" t="str">
        <f t="shared" si="85"/>
        <v>3049: Ace Ventura: Pet Detective (1994)</v>
      </c>
      <c r="B474" s="18" cm="1">
        <f t="array" ref="B474">VLOOKUP($A474,'movie-row'!$A$2:$Z$101,_xlfn.XMATCH(B$32,'movie-row'!$A$1:$Z$1),0)</f>
        <v>3.5</v>
      </c>
      <c r="C474" s="18" cm="1">
        <f t="array" ref="C474">VLOOKUP($A474,'movie-row'!$A$2:$Z$101,_xlfn.XMATCH(C$32,'movie-row'!$A$1:$Z$1),0)</f>
        <v>1</v>
      </c>
      <c r="D474" s="18" cm="1">
        <f t="array" ref="D474">VLOOKUP($A474,'movie-row'!$A$2:$Z$101,_xlfn.XMATCH(D$32,'movie-row'!$A$1:$Z$1),0)</f>
        <v>0</v>
      </c>
      <c r="E474" s="18" cm="1">
        <f t="array" ref="E474">VLOOKUP($A474,'movie-row'!$A$2:$Z$101,_xlfn.XMATCH(E$32,'movie-row'!$A$1:$Z$1),0)</f>
        <v>0</v>
      </c>
      <c r="F474" s="27" cm="1">
        <f t="array" ref="F474">VLOOKUP($A474,'movie-row'!$A$2:$Z$101,_xlfn.XMATCH(F$32,'movie-row'!$A$1:$Z$1),0)</f>
        <v>5</v>
      </c>
      <c r="G474" s="18" cm="1">
        <f t="array" ref="G474">VLOOKUP($A474,'movie-row'!$A$2:$Z$101,_xlfn.XMATCH(G$32,'movie-row'!$A$1:$Z$1),0)</f>
        <v>1</v>
      </c>
      <c r="H474" s="18" cm="1">
        <f t="array" ref="H474">VLOOKUP($A474,'movie-row'!$A$2:$Z$101,_xlfn.XMATCH(H$32,'movie-row'!$A$1:$Z$1),0)</f>
        <v>1</v>
      </c>
      <c r="I474" s="18" cm="1">
        <f t="array" ref="I474">VLOOKUP($A474,'movie-row'!$A$2:$Z$101,_xlfn.XMATCH(I$32,'movie-row'!$A$1:$Z$1),0)</f>
        <v>1</v>
      </c>
      <c r="J474" s="18" cm="1">
        <f t="array" ref="J474">VLOOKUP($A474,'movie-row'!$A$2:$Z$101,_xlfn.XMATCH(J$32,'movie-row'!$A$1:$Z$1),0)</f>
        <v>4</v>
      </c>
      <c r="K474" s="18" cm="1">
        <f t="array" ref="K474">VLOOKUP($A474,'movie-row'!$A$2:$Z$101,_xlfn.XMATCH(K$32,'movie-row'!$A$1:$Z$1),0)</f>
        <v>2.5</v>
      </c>
      <c r="L474" s="18" cm="1">
        <f t="array" ref="L474">VLOOKUP($A474,'movie-row'!$A$2:$Z$101,_xlfn.XMATCH(L$32,'movie-row'!$A$1:$Z$1),0)</f>
        <v>3</v>
      </c>
      <c r="M474" s="18" cm="1">
        <f t="array" ref="M474">VLOOKUP($A474,'movie-row'!$A$2:$Z$101,_xlfn.XMATCH(M$32,'movie-row'!$A$1:$Z$1),0)</f>
        <v>5</v>
      </c>
      <c r="N474" s="18" cm="1">
        <f t="array" ref="N474">VLOOKUP($A474,'movie-row'!$A$2:$Z$101,_xlfn.XMATCH(N$32,'movie-row'!$A$1:$Z$1),0)</f>
        <v>0</v>
      </c>
      <c r="O474" s="27" cm="1">
        <f t="array" ref="O474">VLOOKUP($A474,'movie-row'!$A$2:$Z$101,_xlfn.XMATCH(O$32,'movie-row'!$A$1:$Z$1),0)</f>
        <v>0</v>
      </c>
      <c r="P474" s="18" cm="1">
        <f t="array" ref="P474">VLOOKUP($A474,'movie-row'!$A$2:$Z$101,_xlfn.XMATCH(P$32,'movie-row'!$A$1:$Z$1),0)</f>
        <v>0.5</v>
      </c>
      <c r="Q474" s="18" cm="1">
        <f t="array" ref="Q474">VLOOKUP($A474,'movie-row'!$A$2:$Z$101,_xlfn.XMATCH(Q$32,'movie-row'!$A$1:$Z$1),0)</f>
        <v>0</v>
      </c>
      <c r="R474" s="18" cm="1">
        <f t="array" ref="R474">VLOOKUP($A474,'movie-row'!$A$2:$Z$101,_xlfn.XMATCH(R$32,'movie-row'!$A$1:$Z$1),0)</f>
        <v>3.5</v>
      </c>
      <c r="S474" s="18" cm="1">
        <f t="array" ref="S474">VLOOKUP($A474,'movie-row'!$A$2:$Z$101,_xlfn.XMATCH(S$32,'movie-row'!$A$1:$Z$1),0)</f>
        <v>0</v>
      </c>
      <c r="T474" s="18" cm="1">
        <f t="array" ref="T474">VLOOKUP($A474,'movie-row'!$A$2:$Z$101,_xlfn.XMATCH(T$32,'movie-row'!$A$1:$Z$1),0)</f>
        <v>0</v>
      </c>
      <c r="U474" s="18" cm="1">
        <f t="array" ref="U474">VLOOKUP($A474,'movie-row'!$A$2:$Z$101,_xlfn.XMATCH(U$32,'movie-row'!$A$1:$Z$1),0)</f>
        <v>3</v>
      </c>
      <c r="V474" s="18" cm="1">
        <f t="array" ref="V474">VLOOKUP($A474,'movie-row'!$A$2:$Z$101,_xlfn.XMATCH(V$32,'movie-row'!$A$1:$Z$1),0)</f>
        <v>5</v>
      </c>
      <c r="W474" s="18" cm="1">
        <f t="array" ref="W474">VLOOKUP($A474,'movie-row'!$A$2:$Z$101,_xlfn.XMATCH(W$32,'movie-row'!$A$1:$Z$1),0)</f>
        <v>1</v>
      </c>
      <c r="X474" s="18" cm="1">
        <f t="array" ref="X474">VLOOKUP($A474,'movie-row'!$A$2:$Z$101,_xlfn.XMATCH(X$32,'movie-row'!$A$1:$Z$1),0)</f>
        <v>1</v>
      </c>
      <c r="Y474" s="18" cm="1">
        <f t="array" ref="Y474">VLOOKUP($A474,'movie-row'!$A$2:$Z$101,_xlfn.XMATCH(Y$32,'movie-row'!$A$1:$Z$1),0)</f>
        <v>2.5</v>
      </c>
      <c r="Z474" s="18" cm="1">
        <f t="array" ref="Z474">VLOOKUP($A474,'movie-row'!$A$2:$Z$101,_xlfn.XMATCH(Z$32,'movie-row'!$A$1:$Z$1),0)</f>
        <v>1</v>
      </c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</row>
    <row r="475" spans="1:52">
      <c r="A475" s="1" t="str">
        <f t="shared" si="85"/>
        <v>3049: Ace Ventura: Pet Detective (1994)</v>
      </c>
      <c r="B475" s="18" cm="1">
        <f t="array" ref="B475">VLOOKUP($A475,'movie-row'!$A$2:$Z$101,_xlfn.XMATCH(B$33,'movie-row'!$A$1:$Z$1),0)</f>
        <v>0</v>
      </c>
      <c r="C475" s="18" cm="1">
        <f t="array" ref="C475">VLOOKUP($A475,'movie-row'!$A$2:$Z$101,_xlfn.XMATCH(C$33,'movie-row'!$A$1:$Z$1),0)</f>
        <v>3</v>
      </c>
      <c r="D475" s="18" cm="1">
        <f t="array" ref="D475">VLOOKUP($A475,'movie-row'!$A$2:$Z$101,_xlfn.XMATCH(D$33,'movie-row'!$A$1:$Z$1),0)</f>
        <v>3.5</v>
      </c>
      <c r="E475" s="18" cm="1">
        <f t="array" ref="E475">VLOOKUP($A475,'movie-row'!$A$2:$Z$101,_xlfn.XMATCH(E$33,'movie-row'!$A$1:$Z$1),0)</f>
        <v>0</v>
      </c>
      <c r="F475" s="27" cm="1">
        <f t="array" ref="F475">VLOOKUP($A475,'movie-row'!$A$2:$Z$101,_xlfn.XMATCH(F$33,'movie-row'!$A$1:$Z$1),0)</f>
        <v>1</v>
      </c>
      <c r="G475" s="18" cm="1">
        <f t="array" ref="G475">VLOOKUP($A475,'movie-row'!$A$2:$Z$101,_xlfn.XMATCH(G$33,'movie-row'!$A$1:$Z$1),0)</f>
        <v>3.5</v>
      </c>
      <c r="H475" s="18" cm="1">
        <f t="array" ref="H475">VLOOKUP($A475,'movie-row'!$A$2:$Z$101,_xlfn.XMATCH(H$33,'movie-row'!$A$1:$Z$1),0)</f>
        <v>0</v>
      </c>
      <c r="I475" s="18" cm="1">
        <f t="array" ref="I475">VLOOKUP($A475,'movie-row'!$A$2:$Z$101,_xlfn.XMATCH(I$33,'movie-row'!$A$1:$Z$1),0)</f>
        <v>0</v>
      </c>
      <c r="J475" s="18" cm="1">
        <f t="array" ref="J475">VLOOKUP($A475,'movie-row'!$A$2:$Z$101,_xlfn.XMATCH(J$33,'movie-row'!$A$1:$Z$1),0)</f>
        <v>3</v>
      </c>
      <c r="K475" s="18" cm="1">
        <f t="array" ref="K475">VLOOKUP($A475,'movie-row'!$A$2:$Z$101,_xlfn.XMATCH(K$33,'movie-row'!$A$1:$Z$1),0)</f>
        <v>3.5</v>
      </c>
      <c r="L475" s="18" cm="1">
        <f t="array" ref="L475">VLOOKUP($A475,'movie-row'!$A$2:$Z$101,_xlfn.XMATCH(L$33,'movie-row'!$A$1:$Z$1),0)</f>
        <v>3.5</v>
      </c>
      <c r="M475" s="18" cm="1">
        <f t="array" ref="M475">VLOOKUP($A475,'movie-row'!$A$2:$Z$101,_xlfn.XMATCH(M$33,'movie-row'!$A$1:$Z$1),0)</f>
        <v>1</v>
      </c>
      <c r="N475" s="18" cm="1">
        <f t="array" ref="N475">VLOOKUP($A475,'movie-row'!$A$2:$Z$101,_xlfn.XMATCH(N$33,'movie-row'!$A$1:$Z$1),0)</f>
        <v>0</v>
      </c>
      <c r="O475" s="27" cm="1">
        <f t="array" ref="O475">VLOOKUP($A475,'movie-row'!$A$2:$Z$101,_xlfn.XMATCH(O$33,'movie-row'!$A$1:$Z$1),0)</f>
        <v>3.5</v>
      </c>
      <c r="P475" s="18" cm="1">
        <f t="array" ref="P475">VLOOKUP($A475,'movie-row'!$A$2:$Z$101,_xlfn.XMATCH(P$33,'movie-row'!$A$1:$Z$1),0)</f>
        <v>0</v>
      </c>
      <c r="Q475" s="18" cm="1">
        <f t="array" ref="Q475">VLOOKUP($A475,'movie-row'!$A$2:$Z$101,_xlfn.XMATCH(Q$33,'movie-row'!$A$1:$Z$1),0)</f>
        <v>4</v>
      </c>
      <c r="R475" s="18" cm="1">
        <f t="array" ref="R475">VLOOKUP($A475,'movie-row'!$A$2:$Z$101,_xlfn.XMATCH(R$33,'movie-row'!$A$1:$Z$1),0)</f>
        <v>1</v>
      </c>
      <c r="S475" s="18" cm="1">
        <f t="array" ref="S475">VLOOKUP($A475,'movie-row'!$A$2:$Z$101,_xlfn.XMATCH(S$33,'movie-row'!$A$1:$Z$1),0)</f>
        <v>0</v>
      </c>
      <c r="T475" s="18" cm="1">
        <f t="array" ref="T475">VLOOKUP($A475,'movie-row'!$A$2:$Z$101,_xlfn.XMATCH(T$33,'movie-row'!$A$1:$Z$1),0)</f>
        <v>0.5</v>
      </c>
      <c r="U475" s="18" cm="1">
        <f t="array" ref="U475">VLOOKUP($A475,'movie-row'!$A$2:$Z$101,_xlfn.XMATCH(U$33,'movie-row'!$A$1:$Z$1),0)</f>
        <v>1</v>
      </c>
      <c r="V475" s="18" cm="1">
        <f t="array" ref="V475">VLOOKUP($A475,'movie-row'!$A$2:$Z$101,_xlfn.XMATCH(V$33,'movie-row'!$A$1:$Z$1),0)</f>
        <v>0</v>
      </c>
      <c r="W475" s="18" cm="1">
        <f t="array" ref="W475">VLOOKUP($A475,'movie-row'!$A$2:$Z$101,_xlfn.XMATCH(W$33,'movie-row'!$A$1:$Z$1),0)</f>
        <v>3</v>
      </c>
      <c r="X475" s="18" cm="1">
        <f t="array" ref="X475">VLOOKUP($A475,'movie-row'!$A$2:$Z$101,_xlfn.XMATCH(X$33,'movie-row'!$A$1:$Z$1),0)</f>
        <v>1</v>
      </c>
      <c r="Y475" s="18" cm="1">
        <f t="array" ref="Y475">VLOOKUP($A475,'movie-row'!$A$2:$Z$101,_xlfn.XMATCH(Y$33,'movie-row'!$A$1:$Z$1),0)</f>
        <v>0</v>
      </c>
      <c r="Z475" s="18" cm="1">
        <f t="array" ref="Z475">VLOOKUP($A475,'movie-row'!$A$2:$Z$101,_xlfn.XMATCH(Z$33,'movie-row'!$A$1:$Z$1),0)</f>
        <v>3.5</v>
      </c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</row>
    <row r="476" spans="1:52">
      <c r="A476" s="21" t="s">
        <v>86</v>
      </c>
      <c r="B476" s="18" cm="1">
        <f t="array" ref="B476">VLOOKUP($A476,'movie-row'!$A$2:$Z$101,_xlfn.XMATCH(B$29,'movie-row'!$A$1:$Z$1),0)</f>
        <v>3.5</v>
      </c>
      <c r="C476" s="18" cm="1">
        <f t="array" ref="C476">VLOOKUP($A476,'movie-row'!$A$2:$Z$101,_xlfn.XMATCH(C$29,'movie-row'!$A$1:$Z$1),0)</f>
        <v>0</v>
      </c>
      <c r="D476" s="18" cm="1">
        <f t="array" ref="D476">VLOOKUP($A476,'movie-row'!$A$2:$Z$101,_xlfn.XMATCH(D$29,'movie-row'!$A$1:$Z$1),0)</f>
        <v>0</v>
      </c>
      <c r="E476" s="18" cm="1">
        <f t="array" ref="E476">VLOOKUP($A476,'movie-row'!$A$2:$Z$101,_xlfn.XMATCH(E$29,'movie-row'!$A$1:$Z$1),0)</f>
        <v>0</v>
      </c>
      <c r="F476" s="27" cm="1">
        <f t="array" ref="F476">VLOOKUP($A476,'movie-row'!$A$2:$Z$101,_xlfn.XMATCH(F$29,'movie-row'!$A$1:$Z$1),0)</f>
        <v>1</v>
      </c>
      <c r="G476" s="18" cm="1">
        <f t="array" ref="G476">VLOOKUP($A476,'movie-row'!$A$2:$Z$101,_xlfn.XMATCH(G$29,'movie-row'!$A$1:$Z$1),0)</f>
        <v>0</v>
      </c>
      <c r="H476" s="18" cm="1">
        <f t="array" ref="H476">VLOOKUP($A476,'movie-row'!$A$2:$Z$101,_xlfn.XMATCH(H$29,'movie-row'!$A$1:$Z$1),0)</f>
        <v>0</v>
      </c>
      <c r="I476" s="18" cm="1">
        <f t="array" ref="I476">VLOOKUP($A476,'movie-row'!$A$2:$Z$101,_xlfn.XMATCH(I$29,'movie-row'!$A$1:$Z$1),0)</f>
        <v>0</v>
      </c>
      <c r="J476" s="18" cm="1">
        <f t="array" ref="J476">VLOOKUP($A476,'movie-row'!$A$2:$Z$101,_xlfn.XMATCH(J$29,'movie-row'!$A$1:$Z$1),0)</f>
        <v>2</v>
      </c>
      <c r="K476" s="18" cm="1">
        <f t="array" ref="K476">VLOOKUP($A476,'movie-row'!$A$2:$Z$101,_xlfn.XMATCH(K$29,'movie-row'!$A$1:$Z$1),0)</f>
        <v>0</v>
      </c>
      <c r="L476" s="18" cm="1">
        <f t="array" ref="L476">VLOOKUP($A476,'movie-row'!$A$2:$Z$101,_xlfn.XMATCH(L$29,'movie-row'!$A$1:$Z$1),0)</f>
        <v>1</v>
      </c>
      <c r="M476" s="18" cm="1">
        <f t="array" ref="M476">VLOOKUP($A476,'movie-row'!$A$2:$Z$101,_xlfn.XMATCH(M$29,'movie-row'!$A$1:$Z$1),0)</f>
        <v>0</v>
      </c>
      <c r="N476" s="18" cm="1">
        <f t="array" ref="N476">VLOOKUP($A476,'movie-row'!$A$2:$Z$101,_xlfn.XMATCH(N$29,'movie-row'!$A$1:$Z$1),0)</f>
        <v>0</v>
      </c>
      <c r="O476" s="27" cm="1">
        <f t="array" ref="O476">VLOOKUP($A476,'movie-row'!$A$2:$Z$101,_xlfn.XMATCH(O$29,'movie-row'!$A$1:$Z$1),0)</f>
        <v>0</v>
      </c>
      <c r="P476" s="18" cm="1">
        <f t="array" ref="P476">VLOOKUP($A476,'movie-row'!$A$2:$Z$101,_xlfn.XMATCH(P$29,'movie-row'!$A$1:$Z$1),0)</f>
        <v>1.5</v>
      </c>
      <c r="Q476" s="18" cm="1">
        <f t="array" ref="Q476">VLOOKUP($A476,'movie-row'!$A$2:$Z$101,_xlfn.XMATCH(Q$29,'movie-row'!$A$1:$Z$1),0)</f>
        <v>0</v>
      </c>
      <c r="R476" s="18" cm="1">
        <f t="array" ref="R476">VLOOKUP($A476,'movie-row'!$A$2:$Z$101,_xlfn.XMATCH(R$29,'movie-row'!$A$1:$Z$1),0)</f>
        <v>0</v>
      </c>
      <c r="S476" s="18" cm="1">
        <f t="array" ref="S476">VLOOKUP($A476,'movie-row'!$A$2:$Z$101,_xlfn.XMATCH(S$29,'movie-row'!$A$1:$Z$1),0)</f>
        <v>3</v>
      </c>
      <c r="T476" s="18" cm="1">
        <f t="array" ref="T476">VLOOKUP($A476,'movie-row'!$A$2:$Z$101,_xlfn.XMATCH(T$29,'movie-row'!$A$1:$Z$1),0)</f>
        <v>0</v>
      </c>
      <c r="U476" s="18" cm="1">
        <f t="array" ref="U476">VLOOKUP($A476,'movie-row'!$A$2:$Z$101,_xlfn.XMATCH(U$29,'movie-row'!$A$1:$Z$1),0)</f>
        <v>0</v>
      </c>
      <c r="V476" s="18" cm="1">
        <f t="array" ref="V476">VLOOKUP($A476,'movie-row'!$A$2:$Z$101,_xlfn.XMATCH(V$29,'movie-row'!$A$1:$Z$1),0)</f>
        <v>0</v>
      </c>
      <c r="W476" s="18" cm="1">
        <f t="array" ref="W476">VLOOKUP($A476,'movie-row'!$A$2:$Z$101,_xlfn.XMATCH(W$29,'movie-row'!$A$1:$Z$1),0)</f>
        <v>2</v>
      </c>
      <c r="X476" s="18" cm="1">
        <f t="array" ref="X476">VLOOKUP($A476,'movie-row'!$A$2:$Z$101,_xlfn.XMATCH(X$29,'movie-row'!$A$1:$Z$1),0)</f>
        <v>0</v>
      </c>
      <c r="Y476" s="18" cm="1">
        <f t="array" ref="Y476">VLOOKUP($A476,'movie-row'!$A$2:$Z$101,_xlfn.XMATCH(Y$29,'movie-row'!$A$1:$Z$1),0)</f>
        <v>0</v>
      </c>
      <c r="Z476" s="18" cm="1">
        <f t="array" ref="Z476">VLOOKUP($A476,'movie-row'!$A$2:$Z$101,_xlfn.XMATCH(Z$29,'movie-row'!$A$1:$Z$1),0)</f>
        <v>0</v>
      </c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</row>
    <row r="477" spans="1:52">
      <c r="A477" s="1" t="str">
        <f t="shared" ref="A477:A480" si="86">A476</f>
        <v>4327: Charlie's Angels (2000)</v>
      </c>
      <c r="B477" s="18" cm="1">
        <f t="array" ref="B477">VLOOKUP($A477,'movie-row'!$A$2:$Z$101,_xlfn.XMATCH(B$30,'movie-row'!$A$1:$Z$1),0)</f>
        <v>0</v>
      </c>
      <c r="C477" s="18" cm="1">
        <f t="array" ref="C477">VLOOKUP($A477,'movie-row'!$A$2:$Z$101,_xlfn.XMATCH(C$30,'movie-row'!$A$1:$Z$1),0)</f>
        <v>2</v>
      </c>
      <c r="D477" s="18" cm="1">
        <f t="array" ref="D477">VLOOKUP($A477,'movie-row'!$A$2:$Z$101,_xlfn.XMATCH(D$30,'movie-row'!$A$1:$Z$1),0)</f>
        <v>0</v>
      </c>
      <c r="E477" s="18" cm="1">
        <f t="array" ref="E477">VLOOKUP($A477,'movie-row'!$A$2:$Z$101,_xlfn.XMATCH(E$30,'movie-row'!$A$1:$Z$1),0)</f>
        <v>0</v>
      </c>
      <c r="F477" s="27" cm="1">
        <f t="array" ref="F477">VLOOKUP($A477,'movie-row'!$A$2:$Z$101,_xlfn.XMATCH(F$30,'movie-row'!$A$1:$Z$1),0)</f>
        <v>0</v>
      </c>
      <c r="G477" s="18" cm="1">
        <f t="array" ref="G477">VLOOKUP($A477,'movie-row'!$A$2:$Z$101,_xlfn.XMATCH(G$30,'movie-row'!$A$1:$Z$1),0)</f>
        <v>0</v>
      </c>
      <c r="H477" s="18" cm="1">
        <f t="array" ref="H477">VLOOKUP($A477,'movie-row'!$A$2:$Z$101,_xlfn.XMATCH(H$30,'movie-row'!$A$1:$Z$1),0)</f>
        <v>3</v>
      </c>
      <c r="I477" s="18" cm="1">
        <f t="array" ref="I477">VLOOKUP($A477,'movie-row'!$A$2:$Z$101,_xlfn.XMATCH(I$30,'movie-row'!$A$1:$Z$1),0)</f>
        <v>3</v>
      </c>
      <c r="J477" s="18" cm="1">
        <f t="array" ref="J477">VLOOKUP($A477,'movie-row'!$A$2:$Z$101,_xlfn.XMATCH(J$30,'movie-row'!$A$1:$Z$1),0)</f>
        <v>0</v>
      </c>
      <c r="K477" s="18" cm="1">
        <f t="array" ref="K477">VLOOKUP($A477,'movie-row'!$A$2:$Z$101,_xlfn.XMATCH(K$30,'movie-row'!$A$1:$Z$1),0)</f>
        <v>3.5</v>
      </c>
      <c r="L477" s="18" cm="1">
        <f t="array" ref="L477">VLOOKUP($A477,'movie-row'!$A$2:$Z$101,_xlfn.XMATCH(L$30,'movie-row'!$A$1:$Z$1),0)</f>
        <v>0</v>
      </c>
      <c r="M477" s="18" cm="1">
        <f t="array" ref="M477">VLOOKUP($A477,'movie-row'!$A$2:$Z$101,_xlfn.XMATCH(M$30,'movie-row'!$A$1:$Z$1),0)</f>
        <v>0</v>
      </c>
      <c r="N477" s="18" cm="1">
        <f t="array" ref="N477">VLOOKUP($A477,'movie-row'!$A$2:$Z$101,_xlfn.XMATCH(N$30,'movie-row'!$A$1:$Z$1),0)</f>
        <v>3</v>
      </c>
      <c r="O477" s="27" cm="1">
        <f t="array" ref="O477">VLOOKUP($A477,'movie-row'!$A$2:$Z$101,_xlfn.XMATCH(O$30,'movie-row'!$A$1:$Z$1),0)</f>
        <v>1.5</v>
      </c>
      <c r="P477" s="18" cm="1">
        <f t="array" ref="P477">VLOOKUP($A477,'movie-row'!$A$2:$Z$101,_xlfn.XMATCH(P$30,'movie-row'!$A$1:$Z$1),0)</f>
        <v>0</v>
      </c>
      <c r="Q477" s="18" cm="1">
        <f t="array" ref="Q477">VLOOKUP($A477,'movie-row'!$A$2:$Z$101,_xlfn.XMATCH(Q$30,'movie-row'!$A$1:$Z$1),0)</f>
        <v>1.5</v>
      </c>
      <c r="R477" s="18" cm="1">
        <f t="array" ref="R477">VLOOKUP($A477,'movie-row'!$A$2:$Z$101,_xlfn.XMATCH(R$30,'movie-row'!$A$1:$Z$1),0)</f>
        <v>0</v>
      </c>
      <c r="S477" s="18" cm="1">
        <f t="array" ref="S477">VLOOKUP($A477,'movie-row'!$A$2:$Z$101,_xlfn.XMATCH(S$30,'movie-row'!$A$1:$Z$1),0)</f>
        <v>0</v>
      </c>
      <c r="T477" s="18" cm="1">
        <f t="array" ref="T477">VLOOKUP($A477,'movie-row'!$A$2:$Z$101,_xlfn.XMATCH(T$30,'movie-row'!$A$1:$Z$1),0)</f>
        <v>0</v>
      </c>
      <c r="U477" s="18" cm="1">
        <f t="array" ref="U477">VLOOKUP($A477,'movie-row'!$A$2:$Z$101,_xlfn.XMATCH(U$30,'movie-row'!$A$1:$Z$1),0)</f>
        <v>3</v>
      </c>
      <c r="V477" s="18" cm="1">
        <f t="array" ref="V477">VLOOKUP($A477,'movie-row'!$A$2:$Z$101,_xlfn.XMATCH(V$30,'movie-row'!$A$1:$Z$1),0)</f>
        <v>0</v>
      </c>
      <c r="W477" s="18" cm="1">
        <f t="array" ref="W477">VLOOKUP($A477,'movie-row'!$A$2:$Z$101,_xlfn.XMATCH(W$30,'movie-row'!$A$1:$Z$1),0)</f>
        <v>5</v>
      </c>
      <c r="X477" s="18" cm="1">
        <f t="array" ref="X477">VLOOKUP($A477,'movie-row'!$A$2:$Z$101,_xlfn.XMATCH(X$30,'movie-row'!$A$1:$Z$1),0)</f>
        <v>0</v>
      </c>
      <c r="Y477" s="18" cm="1">
        <f t="array" ref="Y477">VLOOKUP($A477,'movie-row'!$A$2:$Z$101,_xlfn.XMATCH(Y$30,'movie-row'!$A$1:$Z$1),0)</f>
        <v>0</v>
      </c>
      <c r="Z477" s="18" cm="1">
        <f t="array" ref="Z477">VLOOKUP($A477,'movie-row'!$A$2:$Z$101,_xlfn.XMATCH(Z$30,'movie-row'!$A$1:$Z$1),0)</f>
        <v>1.5</v>
      </c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</row>
    <row r="478" spans="1:52">
      <c r="A478" s="1" t="str">
        <f t="shared" si="86"/>
        <v>4327: Charlie's Angels (2000)</v>
      </c>
      <c r="B478" s="18" cm="1">
        <f t="array" ref="B478">VLOOKUP($A478,'movie-row'!$A$2:$Z$101,_xlfn.XMATCH(B$31,'movie-row'!$A$1:$Z$1),0)</f>
        <v>0</v>
      </c>
      <c r="C478" s="18" cm="1">
        <f t="array" ref="C478">VLOOKUP($A478,'movie-row'!$A$2:$Z$101,_xlfn.XMATCH(C$31,'movie-row'!$A$1:$Z$1),0)</f>
        <v>1</v>
      </c>
      <c r="D478" s="18" cm="1">
        <f t="array" ref="D478">VLOOKUP($A478,'movie-row'!$A$2:$Z$101,_xlfn.XMATCH(D$31,'movie-row'!$A$1:$Z$1),0)</f>
        <v>0</v>
      </c>
      <c r="E478" s="18" cm="1">
        <f t="array" ref="E478">VLOOKUP($A478,'movie-row'!$A$2:$Z$101,_xlfn.XMATCH(E$31,'movie-row'!$A$1:$Z$1),0)</f>
        <v>0</v>
      </c>
      <c r="F478" s="27" cm="1">
        <f t="array" ref="F478">VLOOKUP($A478,'movie-row'!$A$2:$Z$101,_xlfn.XMATCH(F$31,'movie-row'!$A$1:$Z$1),0)</f>
        <v>1</v>
      </c>
      <c r="G478" s="18" cm="1">
        <f t="array" ref="G478">VLOOKUP($A478,'movie-row'!$A$2:$Z$101,_xlfn.XMATCH(G$31,'movie-row'!$A$1:$Z$1),0)</f>
        <v>0</v>
      </c>
      <c r="H478" s="18" cm="1">
        <f t="array" ref="H478">VLOOKUP($A478,'movie-row'!$A$2:$Z$101,_xlfn.XMATCH(H$31,'movie-row'!$A$1:$Z$1),0)</f>
        <v>3.5</v>
      </c>
      <c r="I478" s="18" cm="1">
        <f t="array" ref="I478">VLOOKUP($A478,'movie-row'!$A$2:$Z$101,_xlfn.XMATCH(I$31,'movie-row'!$A$1:$Z$1),0)</f>
        <v>3</v>
      </c>
      <c r="J478" s="18" cm="1">
        <f t="array" ref="J478">VLOOKUP($A478,'movie-row'!$A$2:$Z$101,_xlfn.XMATCH(J$31,'movie-row'!$A$1:$Z$1),0)</f>
        <v>0</v>
      </c>
      <c r="K478" s="18" cm="1">
        <f t="array" ref="K478">VLOOKUP($A478,'movie-row'!$A$2:$Z$101,_xlfn.XMATCH(K$31,'movie-row'!$A$1:$Z$1),0)</f>
        <v>0</v>
      </c>
      <c r="L478" s="18" cm="1">
        <f t="array" ref="L478">VLOOKUP($A478,'movie-row'!$A$2:$Z$101,_xlfn.XMATCH(L$31,'movie-row'!$A$1:$Z$1),0)</f>
        <v>0</v>
      </c>
      <c r="M478" s="18" cm="1">
        <f t="array" ref="M478">VLOOKUP($A478,'movie-row'!$A$2:$Z$101,_xlfn.XMATCH(M$31,'movie-row'!$A$1:$Z$1),0)</f>
        <v>0</v>
      </c>
      <c r="N478" s="18" cm="1">
        <f t="array" ref="N478">VLOOKUP($A478,'movie-row'!$A$2:$Z$101,_xlfn.XMATCH(N$31,'movie-row'!$A$1:$Z$1),0)</f>
        <v>0</v>
      </c>
      <c r="O478" s="27" cm="1">
        <f t="array" ref="O478">VLOOKUP($A478,'movie-row'!$A$2:$Z$101,_xlfn.XMATCH(O$31,'movie-row'!$A$1:$Z$1),0)</f>
        <v>0</v>
      </c>
      <c r="P478" s="18" cm="1">
        <f t="array" ref="P478">VLOOKUP($A478,'movie-row'!$A$2:$Z$101,_xlfn.XMATCH(P$31,'movie-row'!$A$1:$Z$1),0)</f>
        <v>0</v>
      </c>
      <c r="Q478" s="18" cm="1">
        <f t="array" ref="Q478">VLOOKUP($A478,'movie-row'!$A$2:$Z$101,_xlfn.XMATCH(Q$31,'movie-row'!$A$1:$Z$1),0)</f>
        <v>2.5</v>
      </c>
      <c r="R478" s="18" cm="1">
        <f t="array" ref="R478">VLOOKUP($A478,'movie-row'!$A$2:$Z$101,_xlfn.XMATCH(R$31,'movie-row'!$A$1:$Z$1),0)</f>
        <v>0</v>
      </c>
      <c r="S478" s="18" cm="1">
        <f t="array" ref="S478">VLOOKUP($A478,'movie-row'!$A$2:$Z$101,_xlfn.XMATCH(S$31,'movie-row'!$A$1:$Z$1),0)</f>
        <v>1.5</v>
      </c>
      <c r="T478" s="18" cm="1">
        <f t="array" ref="T478">VLOOKUP($A478,'movie-row'!$A$2:$Z$101,_xlfn.XMATCH(T$31,'movie-row'!$A$1:$Z$1),0)</f>
        <v>0</v>
      </c>
      <c r="U478" s="18" cm="1">
        <f t="array" ref="U478">VLOOKUP($A478,'movie-row'!$A$2:$Z$101,_xlfn.XMATCH(U$31,'movie-row'!$A$1:$Z$1),0)</f>
        <v>3.5</v>
      </c>
      <c r="V478" s="18" cm="1">
        <f t="array" ref="V478">VLOOKUP($A478,'movie-row'!$A$2:$Z$101,_xlfn.XMATCH(V$31,'movie-row'!$A$1:$Z$1),0)</f>
        <v>0</v>
      </c>
      <c r="W478" s="18" cm="1">
        <f t="array" ref="W478">VLOOKUP($A478,'movie-row'!$A$2:$Z$101,_xlfn.XMATCH(W$31,'movie-row'!$A$1:$Z$1),0)</f>
        <v>5</v>
      </c>
      <c r="X478" s="18" cm="1">
        <f t="array" ref="X478">VLOOKUP($A478,'movie-row'!$A$2:$Z$101,_xlfn.XMATCH(X$31,'movie-row'!$A$1:$Z$1),0)</f>
        <v>0</v>
      </c>
      <c r="Y478" s="18" cm="1">
        <f t="array" ref="Y478">VLOOKUP($A478,'movie-row'!$A$2:$Z$101,_xlfn.XMATCH(Y$31,'movie-row'!$A$1:$Z$1),0)</f>
        <v>1</v>
      </c>
      <c r="Z478" s="18" cm="1">
        <f t="array" ref="Z478">VLOOKUP($A478,'movie-row'!$A$2:$Z$101,_xlfn.XMATCH(Z$31,'movie-row'!$A$1:$Z$1),0)</f>
        <v>3</v>
      </c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</row>
    <row r="479" spans="1:52">
      <c r="A479" s="1" t="str">
        <f t="shared" si="86"/>
        <v>4327: Charlie's Angels (2000)</v>
      </c>
      <c r="B479" s="18" cm="1">
        <f t="array" ref="B479">VLOOKUP($A479,'movie-row'!$A$2:$Z$101,_xlfn.XMATCH(B$32,'movie-row'!$A$1:$Z$1),0)</f>
        <v>0</v>
      </c>
      <c r="C479" s="18" cm="1">
        <f t="array" ref="C479">VLOOKUP($A479,'movie-row'!$A$2:$Z$101,_xlfn.XMATCH(C$32,'movie-row'!$A$1:$Z$1),0)</f>
        <v>0</v>
      </c>
      <c r="D479" s="18" cm="1">
        <f t="array" ref="D479">VLOOKUP($A479,'movie-row'!$A$2:$Z$101,_xlfn.XMATCH(D$32,'movie-row'!$A$1:$Z$1),0)</f>
        <v>2</v>
      </c>
      <c r="E479" s="18" cm="1">
        <f t="array" ref="E479">VLOOKUP($A479,'movie-row'!$A$2:$Z$101,_xlfn.XMATCH(E$32,'movie-row'!$A$1:$Z$1),0)</f>
        <v>3</v>
      </c>
      <c r="F479" s="27" cm="1">
        <f t="array" ref="F479">VLOOKUP($A479,'movie-row'!$A$2:$Z$101,_xlfn.XMATCH(F$32,'movie-row'!$A$1:$Z$1),0)</f>
        <v>0</v>
      </c>
      <c r="G479" s="18" cm="1">
        <f t="array" ref="G479">VLOOKUP($A479,'movie-row'!$A$2:$Z$101,_xlfn.XMATCH(G$32,'movie-row'!$A$1:$Z$1),0)</f>
        <v>0</v>
      </c>
      <c r="H479" s="18" cm="1">
        <f t="array" ref="H479">VLOOKUP($A479,'movie-row'!$A$2:$Z$101,_xlfn.XMATCH(H$32,'movie-row'!$A$1:$Z$1),0)</f>
        <v>0</v>
      </c>
      <c r="I479" s="18" cm="1">
        <f t="array" ref="I479">VLOOKUP($A479,'movie-row'!$A$2:$Z$101,_xlfn.XMATCH(I$32,'movie-row'!$A$1:$Z$1),0)</f>
        <v>2.5</v>
      </c>
      <c r="J479" s="18" cm="1">
        <f t="array" ref="J479">VLOOKUP($A479,'movie-row'!$A$2:$Z$101,_xlfn.XMATCH(J$32,'movie-row'!$A$1:$Z$1),0)</f>
        <v>0</v>
      </c>
      <c r="K479" s="18" cm="1">
        <f t="array" ref="K479">VLOOKUP($A479,'movie-row'!$A$2:$Z$101,_xlfn.XMATCH(K$32,'movie-row'!$A$1:$Z$1),0)</f>
        <v>5</v>
      </c>
      <c r="L479" s="18" cm="1">
        <f t="array" ref="L479">VLOOKUP($A479,'movie-row'!$A$2:$Z$101,_xlfn.XMATCH(L$32,'movie-row'!$A$1:$Z$1),0)</f>
        <v>0</v>
      </c>
      <c r="M479" s="18" cm="1">
        <f t="array" ref="M479">VLOOKUP($A479,'movie-row'!$A$2:$Z$101,_xlfn.XMATCH(M$32,'movie-row'!$A$1:$Z$1),0)</f>
        <v>5</v>
      </c>
      <c r="N479" s="18" cm="1">
        <f t="array" ref="N479">VLOOKUP($A479,'movie-row'!$A$2:$Z$101,_xlfn.XMATCH(N$32,'movie-row'!$A$1:$Z$1),0)</f>
        <v>0</v>
      </c>
      <c r="O479" s="27" cm="1">
        <f t="array" ref="O479">VLOOKUP($A479,'movie-row'!$A$2:$Z$101,_xlfn.XMATCH(O$32,'movie-row'!$A$1:$Z$1),0)</f>
        <v>3.5</v>
      </c>
      <c r="P479" s="18" cm="1">
        <f t="array" ref="P479">VLOOKUP($A479,'movie-row'!$A$2:$Z$101,_xlfn.XMATCH(P$32,'movie-row'!$A$1:$Z$1),0)</f>
        <v>1</v>
      </c>
      <c r="Q479" s="18" cm="1">
        <f t="array" ref="Q479">VLOOKUP($A479,'movie-row'!$A$2:$Z$101,_xlfn.XMATCH(Q$32,'movie-row'!$A$1:$Z$1),0)</f>
        <v>0</v>
      </c>
      <c r="R479" s="18" cm="1">
        <f t="array" ref="R479">VLOOKUP($A479,'movie-row'!$A$2:$Z$101,_xlfn.XMATCH(R$32,'movie-row'!$A$1:$Z$1),0)</f>
        <v>0</v>
      </c>
      <c r="S479" s="18" cm="1">
        <f t="array" ref="S479">VLOOKUP($A479,'movie-row'!$A$2:$Z$101,_xlfn.XMATCH(S$32,'movie-row'!$A$1:$Z$1),0)</f>
        <v>0</v>
      </c>
      <c r="T479" s="18" cm="1">
        <f t="array" ref="T479">VLOOKUP($A479,'movie-row'!$A$2:$Z$101,_xlfn.XMATCH(T$32,'movie-row'!$A$1:$Z$1),0)</f>
        <v>0</v>
      </c>
      <c r="U479" s="18" cm="1">
        <f t="array" ref="U479">VLOOKUP($A479,'movie-row'!$A$2:$Z$101,_xlfn.XMATCH(U$32,'movie-row'!$A$1:$Z$1),0)</f>
        <v>1.5</v>
      </c>
      <c r="V479" s="18" cm="1">
        <f t="array" ref="V479">VLOOKUP($A479,'movie-row'!$A$2:$Z$101,_xlfn.XMATCH(V$32,'movie-row'!$A$1:$Z$1),0)</f>
        <v>0</v>
      </c>
      <c r="W479" s="18" cm="1">
        <f t="array" ref="W479">VLOOKUP($A479,'movie-row'!$A$2:$Z$101,_xlfn.XMATCH(W$32,'movie-row'!$A$1:$Z$1),0)</f>
        <v>0</v>
      </c>
      <c r="X479" s="18" cm="1">
        <f t="array" ref="X479">VLOOKUP($A479,'movie-row'!$A$2:$Z$101,_xlfn.XMATCH(X$32,'movie-row'!$A$1:$Z$1),0)</f>
        <v>0</v>
      </c>
      <c r="Y479" s="18" cm="1">
        <f t="array" ref="Y479">VLOOKUP($A479,'movie-row'!$A$2:$Z$101,_xlfn.XMATCH(Y$32,'movie-row'!$A$1:$Z$1),0)</f>
        <v>3</v>
      </c>
      <c r="Z479" s="18" cm="1">
        <f t="array" ref="Z479">VLOOKUP($A479,'movie-row'!$A$2:$Z$101,_xlfn.XMATCH(Z$32,'movie-row'!$A$1:$Z$1),0)</f>
        <v>0</v>
      </c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</row>
    <row r="480" spans="1:52">
      <c r="A480" s="1" t="str">
        <f t="shared" si="86"/>
        <v>4327: Charlie's Angels (2000)</v>
      </c>
      <c r="B480" s="18" cm="1">
        <f t="array" ref="B480">VLOOKUP($A480,'movie-row'!$A$2:$Z$101,_xlfn.XMATCH(B$33,'movie-row'!$A$1:$Z$1),0)</f>
        <v>0</v>
      </c>
      <c r="C480" s="18" cm="1">
        <f t="array" ref="C480">VLOOKUP($A480,'movie-row'!$A$2:$Z$101,_xlfn.XMATCH(C$33,'movie-row'!$A$1:$Z$1),0)</f>
        <v>0</v>
      </c>
      <c r="D480" s="18" cm="1">
        <f t="array" ref="D480">VLOOKUP($A480,'movie-row'!$A$2:$Z$101,_xlfn.XMATCH(D$33,'movie-row'!$A$1:$Z$1),0)</f>
        <v>2.5</v>
      </c>
      <c r="E480" s="18" cm="1">
        <f t="array" ref="E480">VLOOKUP($A480,'movie-row'!$A$2:$Z$101,_xlfn.XMATCH(E$33,'movie-row'!$A$1:$Z$1),0)</f>
        <v>3.5</v>
      </c>
      <c r="F480" s="27" cm="1">
        <f t="array" ref="F480">VLOOKUP($A480,'movie-row'!$A$2:$Z$101,_xlfn.XMATCH(F$33,'movie-row'!$A$1:$Z$1),0)</f>
        <v>2.5</v>
      </c>
      <c r="G480" s="18" cm="1">
        <f t="array" ref="G480">VLOOKUP($A480,'movie-row'!$A$2:$Z$101,_xlfn.XMATCH(G$33,'movie-row'!$A$1:$Z$1),0)</f>
        <v>2.5</v>
      </c>
      <c r="H480" s="18" cm="1">
        <f t="array" ref="H480">VLOOKUP($A480,'movie-row'!$A$2:$Z$101,_xlfn.XMATCH(H$33,'movie-row'!$A$1:$Z$1),0)</f>
        <v>0</v>
      </c>
      <c r="I480" s="18" cm="1">
        <f t="array" ref="I480">VLOOKUP($A480,'movie-row'!$A$2:$Z$101,_xlfn.XMATCH(I$33,'movie-row'!$A$1:$Z$1),0)</f>
        <v>0</v>
      </c>
      <c r="J480" s="18" cm="1">
        <f t="array" ref="J480">VLOOKUP($A480,'movie-row'!$A$2:$Z$101,_xlfn.XMATCH(J$33,'movie-row'!$A$1:$Z$1),0)</f>
        <v>1.5</v>
      </c>
      <c r="K480" s="18" cm="1">
        <f t="array" ref="K480">VLOOKUP($A480,'movie-row'!$A$2:$Z$101,_xlfn.XMATCH(K$33,'movie-row'!$A$1:$Z$1),0)</f>
        <v>2.5</v>
      </c>
      <c r="L480" s="18" cm="1">
        <f t="array" ref="L480">VLOOKUP($A480,'movie-row'!$A$2:$Z$101,_xlfn.XMATCH(L$33,'movie-row'!$A$1:$Z$1),0)</f>
        <v>2.5</v>
      </c>
      <c r="M480" s="18" cm="1">
        <f t="array" ref="M480">VLOOKUP($A480,'movie-row'!$A$2:$Z$101,_xlfn.XMATCH(M$33,'movie-row'!$A$1:$Z$1),0)</f>
        <v>0</v>
      </c>
      <c r="N480" s="18" cm="1">
        <f t="array" ref="N480">VLOOKUP($A480,'movie-row'!$A$2:$Z$101,_xlfn.XMATCH(N$33,'movie-row'!$A$1:$Z$1),0)</f>
        <v>0</v>
      </c>
      <c r="O480" s="27" cm="1">
        <f t="array" ref="O480">VLOOKUP($A480,'movie-row'!$A$2:$Z$101,_xlfn.XMATCH(O$33,'movie-row'!$A$1:$Z$1),0)</f>
        <v>2.5</v>
      </c>
      <c r="P480" s="18" cm="1">
        <f t="array" ref="P480">VLOOKUP($A480,'movie-row'!$A$2:$Z$101,_xlfn.XMATCH(P$33,'movie-row'!$A$1:$Z$1),0)</f>
        <v>0</v>
      </c>
      <c r="Q480" s="18" cm="1">
        <f t="array" ref="Q480">VLOOKUP($A480,'movie-row'!$A$2:$Z$101,_xlfn.XMATCH(Q$33,'movie-row'!$A$1:$Z$1),0)</f>
        <v>0</v>
      </c>
      <c r="R480" s="18" cm="1">
        <f t="array" ref="R480">VLOOKUP($A480,'movie-row'!$A$2:$Z$101,_xlfn.XMATCH(R$33,'movie-row'!$A$1:$Z$1),0)</f>
        <v>2.5</v>
      </c>
      <c r="S480" s="18" cm="1">
        <f t="array" ref="S480">VLOOKUP($A480,'movie-row'!$A$2:$Z$101,_xlfn.XMATCH(S$33,'movie-row'!$A$1:$Z$1),0)</f>
        <v>0</v>
      </c>
      <c r="T480" s="18" cm="1">
        <f t="array" ref="T480">VLOOKUP($A480,'movie-row'!$A$2:$Z$101,_xlfn.XMATCH(T$33,'movie-row'!$A$1:$Z$1),0)</f>
        <v>1</v>
      </c>
      <c r="U480" s="18" cm="1">
        <f t="array" ref="U480">VLOOKUP($A480,'movie-row'!$A$2:$Z$101,_xlfn.XMATCH(U$33,'movie-row'!$A$1:$Z$1),0)</f>
        <v>0</v>
      </c>
      <c r="V480" s="18" cm="1">
        <f t="array" ref="V480">VLOOKUP($A480,'movie-row'!$A$2:$Z$101,_xlfn.XMATCH(V$33,'movie-row'!$A$1:$Z$1),0)</f>
        <v>0</v>
      </c>
      <c r="W480" s="18" cm="1">
        <f t="array" ref="W480">VLOOKUP($A480,'movie-row'!$A$2:$Z$101,_xlfn.XMATCH(W$33,'movie-row'!$A$1:$Z$1),0)</f>
        <v>1.5</v>
      </c>
      <c r="X480" s="18" cm="1">
        <f t="array" ref="X480">VLOOKUP($A480,'movie-row'!$A$2:$Z$101,_xlfn.XMATCH(X$33,'movie-row'!$A$1:$Z$1),0)</f>
        <v>1</v>
      </c>
      <c r="Y480" s="18" cm="1">
        <f t="array" ref="Y480">VLOOKUP($A480,'movie-row'!$A$2:$Z$101,_xlfn.XMATCH(Y$33,'movie-row'!$A$1:$Z$1),0)</f>
        <v>2</v>
      </c>
      <c r="Z480" s="18" cm="1">
        <f t="array" ref="Z480">VLOOKUP($A480,'movie-row'!$A$2:$Z$101,_xlfn.XMATCH(Z$33,'movie-row'!$A$1:$Z$1),0)</f>
        <v>0</v>
      </c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</row>
    <row r="481" spans="1:52">
      <c r="A481" s="21" t="s">
        <v>87</v>
      </c>
      <c r="B481" s="18" cm="1">
        <f t="array" ref="B481">VLOOKUP($A481,'movie-row'!$A$2:$Z$101,_xlfn.XMATCH(B$29,'movie-row'!$A$1:$Z$1),0)</f>
        <v>0</v>
      </c>
      <c r="C481" s="18" cm="1">
        <f t="array" ref="C481">VLOOKUP($A481,'movie-row'!$A$2:$Z$101,_xlfn.XMATCH(C$29,'movie-row'!$A$1:$Z$1),0)</f>
        <v>0</v>
      </c>
      <c r="D481" s="18" cm="1">
        <f t="array" ref="D481">VLOOKUP($A481,'movie-row'!$A$2:$Z$101,_xlfn.XMATCH(D$29,'movie-row'!$A$1:$Z$1),0)</f>
        <v>2</v>
      </c>
      <c r="E481" s="18" cm="1">
        <f t="array" ref="E481">VLOOKUP($A481,'movie-row'!$A$2:$Z$101,_xlfn.XMATCH(E$29,'movie-row'!$A$1:$Z$1),0)</f>
        <v>0</v>
      </c>
      <c r="F481" s="27" cm="1">
        <f t="array" ref="F481">VLOOKUP($A481,'movie-row'!$A$2:$Z$101,_xlfn.XMATCH(F$29,'movie-row'!$A$1:$Z$1),0)</f>
        <v>4</v>
      </c>
      <c r="G481" s="18" cm="1">
        <f t="array" ref="G481">VLOOKUP($A481,'movie-row'!$A$2:$Z$101,_xlfn.XMATCH(G$29,'movie-row'!$A$1:$Z$1),0)</f>
        <v>0</v>
      </c>
      <c r="H481" s="18" cm="1">
        <f t="array" ref="H481">VLOOKUP($A481,'movie-row'!$A$2:$Z$101,_xlfn.XMATCH(H$29,'movie-row'!$A$1:$Z$1),0)</f>
        <v>0</v>
      </c>
      <c r="I481" s="18" cm="1">
        <f t="array" ref="I481">VLOOKUP($A481,'movie-row'!$A$2:$Z$101,_xlfn.XMATCH(I$29,'movie-row'!$A$1:$Z$1),0)</f>
        <v>0</v>
      </c>
      <c r="J481" s="18" cm="1">
        <f t="array" ref="J481">VLOOKUP($A481,'movie-row'!$A$2:$Z$101,_xlfn.XMATCH(J$29,'movie-row'!$A$1:$Z$1),0)</f>
        <v>0</v>
      </c>
      <c r="K481" s="18" cm="1">
        <f t="array" ref="K481">VLOOKUP($A481,'movie-row'!$A$2:$Z$101,_xlfn.XMATCH(K$29,'movie-row'!$A$1:$Z$1),0)</f>
        <v>0</v>
      </c>
      <c r="L481" s="18" cm="1">
        <f t="array" ref="L481">VLOOKUP($A481,'movie-row'!$A$2:$Z$101,_xlfn.XMATCH(L$29,'movie-row'!$A$1:$Z$1),0)</f>
        <v>1</v>
      </c>
      <c r="M481" s="18" cm="1">
        <f t="array" ref="M481">VLOOKUP($A481,'movie-row'!$A$2:$Z$101,_xlfn.XMATCH(M$29,'movie-row'!$A$1:$Z$1),0)</f>
        <v>0</v>
      </c>
      <c r="N481" s="18" cm="1">
        <f t="array" ref="N481">VLOOKUP($A481,'movie-row'!$A$2:$Z$101,_xlfn.XMATCH(N$29,'movie-row'!$A$1:$Z$1),0)</f>
        <v>0</v>
      </c>
      <c r="O481" s="27" cm="1">
        <f t="array" ref="O481">VLOOKUP($A481,'movie-row'!$A$2:$Z$101,_xlfn.XMATCH(O$29,'movie-row'!$A$1:$Z$1),0)</f>
        <v>0</v>
      </c>
      <c r="P481" s="18" cm="1">
        <f t="array" ref="P481">VLOOKUP($A481,'movie-row'!$A$2:$Z$101,_xlfn.XMATCH(P$29,'movie-row'!$A$1:$Z$1),0)</f>
        <v>4</v>
      </c>
      <c r="Q481" s="18" cm="1">
        <f t="array" ref="Q481">VLOOKUP($A481,'movie-row'!$A$2:$Z$101,_xlfn.XMATCH(Q$29,'movie-row'!$A$1:$Z$1),0)</f>
        <v>0</v>
      </c>
      <c r="R481" s="18" cm="1">
        <f t="array" ref="R481">VLOOKUP($A481,'movie-row'!$A$2:$Z$101,_xlfn.XMATCH(R$29,'movie-row'!$A$1:$Z$1),0)</f>
        <v>0</v>
      </c>
      <c r="S481" s="18" cm="1">
        <f t="array" ref="S481">VLOOKUP($A481,'movie-row'!$A$2:$Z$101,_xlfn.XMATCH(S$29,'movie-row'!$A$1:$Z$1),0)</f>
        <v>0</v>
      </c>
      <c r="T481" s="18" cm="1">
        <f t="array" ref="T481">VLOOKUP($A481,'movie-row'!$A$2:$Z$101,_xlfn.XMATCH(T$29,'movie-row'!$A$1:$Z$1),0)</f>
        <v>0</v>
      </c>
      <c r="U481" s="18" cm="1">
        <f t="array" ref="U481">VLOOKUP($A481,'movie-row'!$A$2:$Z$101,_xlfn.XMATCH(U$29,'movie-row'!$A$1:$Z$1),0)</f>
        <v>2</v>
      </c>
      <c r="V481" s="18" cm="1">
        <f t="array" ref="V481">VLOOKUP($A481,'movie-row'!$A$2:$Z$101,_xlfn.XMATCH(V$29,'movie-row'!$A$1:$Z$1),0)</f>
        <v>0</v>
      </c>
      <c r="W481" s="18" cm="1">
        <f t="array" ref="W481">VLOOKUP($A481,'movie-row'!$A$2:$Z$101,_xlfn.XMATCH(W$29,'movie-row'!$A$1:$Z$1),0)</f>
        <v>0</v>
      </c>
      <c r="X481" s="18" cm="1">
        <f t="array" ref="X481">VLOOKUP($A481,'movie-row'!$A$2:$Z$101,_xlfn.XMATCH(X$29,'movie-row'!$A$1:$Z$1),0)</f>
        <v>0</v>
      </c>
      <c r="Y481" s="18" cm="1">
        <f t="array" ref="Y481">VLOOKUP($A481,'movie-row'!$A$2:$Z$101,_xlfn.XMATCH(Y$29,'movie-row'!$A$1:$Z$1),0)</f>
        <v>0</v>
      </c>
      <c r="Z481" s="18" cm="1">
        <f t="array" ref="Z481">VLOOKUP($A481,'movie-row'!$A$2:$Z$101,_xlfn.XMATCH(Z$29,'movie-row'!$A$1:$Z$1),0)</f>
        <v>0</v>
      </c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</row>
    <row r="482" spans="1:52">
      <c r="A482" s="1" t="str">
        <f t="shared" ref="A482:A485" si="87">A481</f>
        <v>5503: The Fugitive (1993)</v>
      </c>
      <c r="B482" s="18" cm="1">
        <f t="array" ref="B482">VLOOKUP($A482,'movie-row'!$A$2:$Z$101,_xlfn.XMATCH(B$30,'movie-row'!$A$1:$Z$1),0)</f>
        <v>0</v>
      </c>
      <c r="C482" s="18" cm="1">
        <f t="array" ref="C482">VLOOKUP($A482,'movie-row'!$A$2:$Z$101,_xlfn.XMATCH(C$30,'movie-row'!$A$1:$Z$1),0)</f>
        <v>0</v>
      </c>
      <c r="D482" s="18" cm="1">
        <f t="array" ref="D482">VLOOKUP($A482,'movie-row'!$A$2:$Z$101,_xlfn.XMATCH(D$30,'movie-row'!$A$1:$Z$1),0)</f>
        <v>0</v>
      </c>
      <c r="E482" s="18" cm="1">
        <f t="array" ref="E482">VLOOKUP($A482,'movie-row'!$A$2:$Z$101,_xlfn.XMATCH(E$30,'movie-row'!$A$1:$Z$1),0)</f>
        <v>0</v>
      </c>
      <c r="F482" s="27" cm="1">
        <f t="array" ref="F482">VLOOKUP($A482,'movie-row'!$A$2:$Z$101,_xlfn.XMATCH(F$30,'movie-row'!$A$1:$Z$1),0)</f>
        <v>2</v>
      </c>
      <c r="G482" s="18" cm="1">
        <f t="array" ref="G482">VLOOKUP($A482,'movie-row'!$A$2:$Z$101,_xlfn.XMATCH(G$30,'movie-row'!$A$1:$Z$1),0)</f>
        <v>0</v>
      </c>
      <c r="H482" s="18" cm="1">
        <f t="array" ref="H482">VLOOKUP($A482,'movie-row'!$A$2:$Z$101,_xlfn.XMATCH(H$30,'movie-row'!$A$1:$Z$1),0)</f>
        <v>0</v>
      </c>
      <c r="I482" s="18" cm="1">
        <f t="array" ref="I482">VLOOKUP($A482,'movie-row'!$A$2:$Z$101,_xlfn.XMATCH(I$30,'movie-row'!$A$1:$Z$1),0)</f>
        <v>0</v>
      </c>
      <c r="J482" s="18" cm="1">
        <f t="array" ref="J482">VLOOKUP($A482,'movie-row'!$A$2:$Z$101,_xlfn.XMATCH(J$30,'movie-row'!$A$1:$Z$1),0)</f>
        <v>0</v>
      </c>
      <c r="K482" s="18" cm="1">
        <f t="array" ref="K482">VLOOKUP($A482,'movie-row'!$A$2:$Z$101,_xlfn.XMATCH(K$30,'movie-row'!$A$1:$Z$1),0)</f>
        <v>0</v>
      </c>
      <c r="L482" s="18" cm="1">
        <f t="array" ref="L482">VLOOKUP($A482,'movie-row'!$A$2:$Z$101,_xlfn.XMATCH(L$30,'movie-row'!$A$1:$Z$1),0)</f>
        <v>0</v>
      </c>
      <c r="M482" s="18" cm="1">
        <f t="array" ref="M482">VLOOKUP($A482,'movie-row'!$A$2:$Z$101,_xlfn.XMATCH(M$30,'movie-row'!$A$1:$Z$1),0)</f>
        <v>2</v>
      </c>
      <c r="N482" s="18" cm="1">
        <f t="array" ref="N482">VLOOKUP($A482,'movie-row'!$A$2:$Z$101,_xlfn.XMATCH(N$30,'movie-row'!$A$1:$Z$1),0)</f>
        <v>0</v>
      </c>
      <c r="O482" s="27" cm="1">
        <f t="array" ref="O482">VLOOKUP($A482,'movie-row'!$A$2:$Z$101,_xlfn.XMATCH(O$30,'movie-row'!$A$1:$Z$1),0)</f>
        <v>4</v>
      </c>
      <c r="P482" s="18" cm="1">
        <f t="array" ref="P482">VLOOKUP($A482,'movie-row'!$A$2:$Z$101,_xlfn.XMATCH(P$30,'movie-row'!$A$1:$Z$1),0)</f>
        <v>0</v>
      </c>
      <c r="Q482" s="18" cm="1">
        <f t="array" ref="Q482">VLOOKUP($A482,'movie-row'!$A$2:$Z$101,_xlfn.XMATCH(Q$30,'movie-row'!$A$1:$Z$1),0)</f>
        <v>4</v>
      </c>
      <c r="R482" s="18" cm="1">
        <f t="array" ref="R482">VLOOKUP($A482,'movie-row'!$A$2:$Z$101,_xlfn.XMATCH(R$30,'movie-row'!$A$1:$Z$1),0)</f>
        <v>0</v>
      </c>
      <c r="S482" s="18" cm="1">
        <f t="array" ref="S482">VLOOKUP($A482,'movie-row'!$A$2:$Z$101,_xlfn.XMATCH(S$30,'movie-row'!$A$1:$Z$1),0)</f>
        <v>0</v>
      </c>
      <c r="T482" s="18" cm="1">
        <f t="array" ref="T482">VLOOKUP($A482,'movie-row'!$A$2:$Z$101,_xlfn.XMATCH(T$30,'movie-row'!$A$1:$Z$1),0)</f>
        <v>0</v>
      </c>
      <c r="U482" s="18" cm="1">
        <f t="array" ref="U482">VLOOKUP($A482,'movie-row'!$A$2:$Z$101,_xlfn.XMATCH(U$30,'movie-row'!$A$1:$Z$1),0)</f>
        <v>0</v>
      </c>
      <c r="V482" s="18" cm="1">
        <f t="array" ref="V482">VLOOKUP($A482,'movie-row'!$A$2:$Z$101,_xlfn.XMATCH(V$30,'movie-row'!$A$1:$Z$1),0)</f>
        <v>0</v>
      </c>
      <c r="W482" s="18" cm="1">
        <f t="array" ref="W482">VLOOKUP($A482,'movie-row'!$A$2:$Z$101,_xlfn.XMATCH(W$30,'movie-row'!$A$1:$Z$1),0)</f>
        <v>4</v>
      </c>
      <c r="X482" s="18" cm="1">
        <f t="array" ref="X482">VLOOKUP($A482,'movie-row'!$A$2:$Z$101,_xlfn.XMATCH(X$30,'movie-row'!$A$1:$Z$1),0)</f>
        <v>2</v>
      </c>
      <c r="Y482" s="18" cm="1">
        <f t="array" ref="Y482">VLOOKUP($A482,'movie-row'!$A$2:$Z$101,_xlfn.XMATCH(Y$30,'movie-row'!$A$1:$Z$1),0)</f>
        <v>0</v>
      </c>
      <c r="Z482" s="18" cm="1">
        <f t="array" ref="Z482">VLOOKUP($A482,'movie-row'!$A$2:$Z$101,_xlfn.XMATCH(Z$30,'movie-row'!$A$1:$Z$1),0)</f>
        <v>4</v>
      </c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</row>
    <row r="483" spans="1:52">
      <c r="A483" s="1" t="str">
        <f t="shared" si="87"/>
        <v>5503: The Fugitive (1993)</v>
      </c>
      <c r="B483" s="18" cm="1">
        <f t="array" ref="B483">VLOOKUP($A483,'movie-row'!$A$2:$Z$101,_xlfn.XMATCH(B$31,'movie-row'!$A$1:$Z$1),0)</f>
        <v>0</v>
      </c>
      <c r="C483" s="18" cm="1">
        <f t="array" ref="C483">VLOOKUP($A483,'movie-row'!$A$2:$Z$101,_xlfn.XMATCH(C$31,'movie-row'!$A$1:$Z$1),0)</f>
        <v>4</v>
      </c>
      <c r="D483" s="18" cm="1">
        <f t="array" ref="D483">VLOOKUP($A483,'movie-row'!$A$2:$Z$101,_xlfn.XMATCH(D$31,'movie-row'!$A$1:$Z$1),0)</f>
        <v>0</v>
      </c>
      <c r="E483" s="18" cm="1">
        <f t="array" ref="E483">VLOOKUP($A483,'movie-row'!$A$2:$Z$101,_xlfn.XMATCH(E$31,'movie-row'!$A$1:$Z$1),0)</f>
        <v>4</v>
      </c>
      <c r="F483" s="27" cm="1">
        <f t="array" ref="F483">VLOOKUP($A483,'movie-row'!$A$2:$Z$101,_xlfn.XMATCH(F$31,'movie-row'!$A$1:$Z$1),0)</f>
        <v>2.5</v>
      </c>
      <c r="G483" s="18" cm="1">
        <f t="array" ref="G483">VLOOKUP($A483,'movie-row'!$A$2:$Z$101,_xlfn.XMATCH(G$31,'movie-row'!$A$1:$Z$1),0)</f>
        <v>0</v>
      </c>
      <c r="H483" s="18" cm="1">
        <f t="array" ref="H483">VLOOKUP($A483,'movie-row'!$A$2:$Z$101,_xlfn.XMATCH(H$31,'movie-row'!$A$1:$Z$1),0)</f>
        <v>0</v>
      </c>
      <c r="I483" s="18" cm="1">
        <f t="array" ref="I483">VLOOKUP($A483,'movie-row'!$A$2:$Z$101,_xlfn.XMATCH(I$31,'movie-row'!$A$1:$Z$1),0)</f>
        <v>0</v>
      </c>
      <c r="J483" s="18" cm="1">
        <f t="array" ref="J483">VLOOKUP($A483,'movie-row'!$A$2:$Z$101,_xlfn.XMATCH(J$31,'movie-row'!$A$1:$Z$1),0)</f>
        <v>0</v>
      </c>
      <c r="K483" s="18" cm="1">
        <f t="array" ref="K483">VLOOKUP($A483,'movie-row'!$A$2:$Z$101,_xlfn.XMATCH(K$31,'movie-row'!$A$1:$Z$1),0)</f>
        <v>0</v>
      </c>
      <c r="L483" s="18" cm="1">
        <f t="array" ref="L483">VLOOKUP($A483,'movie-row'!$A$2:$Z$101,_xlfn.XMATCH(L$31,'movie-row'!$A$1:$Z$1),0)</f>
        <v>0</v>
      </c>
      <c r="M483" s="18" cm="1">
        <f t="array" ref="M483">VLOOKUP($A483,'movie-row'!$A$2:$Z$101,_xlfn.XMATCH(M$31,'movie-row'!$A$1:$Z$1),0)</f>
        <v>0</v>
      </c>
      <c r="N483" s="18" cm="1">
        <f t="array" ref="N483">VLOOKUP($A483,'movie-row'!$A$2:$Z$101,_xlfn.XMATCH(N$31,'movie-row'!$A$1:$Z$1),0)</f>
        <v>0</v>
      </c>
      <c r="O483" s="27" cm="1">
        <f t="array" ref="O483">VLOOKUP($A483,'movie-row'!$A$2:$Z$101,_xlfn.XMATCH(O$31,'movie-row'!$A$1:$Z$1),0)</f>
        <v>0</v>
      </c>
      <c r="P483" s="18" cm="1">
        <f t="array" ref="P483">VLOOKUP($A483,'movie-row'!$A$2:$Z$101,_xlfn.XMATCH(P$31,'movie-row'!$A$1:$Z$1),0)</f>
        <v>0</v>
      </c>
      <c r="Q483" s="18" cm="1">
        <f t="array" ref="Q483">VLOOKUP($A483,'movie-row'!$A$2:$Z$101,_xlfn.XMATCH(Q$31,'movie-row'!$A$1:$Z$1),0)</f>
        <v>3.5</v>
      </c>
      <c r="R483" s="18" cm="1">
        <f t="array" ref="R483">VLOOKUP($A483,'movie-row'!$A$2:$Z$101,_xlfn.XMATCH(R$31,'movie-row'!$A$1:$Z$1),0)</f>
        <v>0</v>
      </c>
      <c r="S483" s="18" cm="1">
        <f t="array" ref="S483">VLOOKUP($A483,'movie-row'!$A$2:$Z$101,_xlfn.XMATCH(S$31,'movie-row'!$A$1:$Z$1),0)</f>
        <v>4</v>
      </c>
      <c r="T483" s="18" cm="1">
        <f t="array" ref="T483">VLOOKUP($A483,'movie-row'!$A$2:$Z$101,_xlfn.XMATCH(T$31,'movie-row'!$A$1:$Z$1),0)</f>
        <v>0</v>
      </c>
      <c r="U483" s="18" cm="1">
        <f t="array" ref="U483">VLOOKUP($A483,'movie-row'!$A$2:$Z$101,_xlfn.XMATCH(U$31,'movie-row'!$A$1:$Z$1),0)</f>
        <v>0</v>
      </c>
      <c r="V483" s="18" cm="1">
        <f t="array" ref="V483">VLOOKUP($A483,'movie-row'!$A$2:$Z$101,_xlfn.XMATCH(V$31,'movie-row'!$A$1:$Z$1),0)</f>
        <v>0</v>
      </c>
      <c r="W483" s="18" cm="1">
        <f t="array" ref="W483">VLOOKUP($A483,'movie-row'!$A$2:$Z$101,_xlfn.XMATCH(W$31,'movie-row'!$A$1:$Z$1),0)</f>
        <v>3.5</v>
      </c>
      <c r="X483" s="18" cm="1">
        <f t="array" ref="X483">VLOOKUP($A483,'movie-row'!$A$2:$Z$101,_xlfn.XMATCH(X$31,'movie-row'!$A$1:$Z$1),0)</f>
        <v>0</v>
      </c>
      <c r="Y483" s="18" cm="1">
        <f t="array" ref="Y483">VLOOKUP($A483,'movie-row'!$A$2:$Z$101,_xlfn.XMATCH(Y$31,'movie-row'!$A$1:$Z$1),0)</f>
        <v>2.5</v>
      </c>
      <c r="Z483" s="18" cm="1">
        <f t="array" ref="Z483">VLOOKUP($A483,'movie-row'!$A$2:$Z$101,_xlfn.XMATCH(Z$31,'movie-row'!$A$1:$Z$1),0)</f>
        <v>0</v>
      </c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</row>
    <row r="484" spans="1:52">
      <c r="A484" s="1" t="str">
        <f t="shared" si="87"/>
        <v>5503: The Fugitive (1993)</v>
      </c>
      <c r="B484" s="18" cm="1">
        <f t="array" ref="B484">VLOOKUP($A484,'movie-row'!$A$2:$Z$101,_xlfn.XMATCH(B$32,'movie-row'!$A$1:$Z$1),0)</f>
        <v>0</v>
      </c>
      <c r="C484" s="18" cm="1">
        <f t="array" ref="C484">VLOOKUP($A484,'movie-row'!$A$2:$Z$101,_xlfn.XMATCH(C$32,'movie-row'!$A$1:$Z$1),0)</f>
        <v>0</v>
      </c>
      <c r="D484" s="18" cm="1">
        <f t="array" ref="D484">VLOOKUP($A484,'movie-row'!$A$2:$Z$101,_xlfn.XMATCH(D$32,'movie-row'!$A$1:$Z$1),0)</f>
        <v>0</v>
      </c>
      <c r="E484" s="18" cm="1">
        <f t="array" ref="E484">VLOOKUP($A484,'movie-row'!$A$2:$Z$101,_xlfn.XMATCH(E$32,'movie-row'!$A$1:$Z$1),0)</f>
        <v>0</v>
      </c>
      <c r="F484" s="27" cm="1">
        <f t="array" ref="F484">VLOOKUP($A484,'movie-row'!$A$2:$Z$101,_xlfn.XMATCH(F$32,'movie-row'!$A$1:$Z$1),0)</f>
        <v>4</v>
      </c>
      <c r="G484" s="18" cm="1">
        <f t="array" ref="G484">VLOOKUP($A484,'movie-row'!$A$2:$Z$101,_xlfn.XMATCH(G$32,'movie-row'!$A$1:$Z$1),0)</f>
        <v>0</v>
      </c>
      <c r="H484" s="18" cm="1">
        <f t="array" ref="H484">VLOOKUP($A484,'movie-row'!$A$2:$Z$101,_xlfn.XMATCH(H$32,'movie-row'!$A$1:$Z$1),0)</f>
        <v>0</v>
      </c>
      <c r="I484" s="18" cm="1">
        <f t="array" ref="I484">VLOOKUP($A484,'movie-row'!$A$2:$Z$101,_xlfn.XMATCH(I$32,'movie-row'!$A$1:$Z$1),0)</f>
        <v>4</v>
      </c>
      <c r="J484" s="18" cm="1">
        <f t="array" ref="J484">VLOOKUP($A484,'movie-row'!$A$2:$Z$101,_xlfn.XMATCH(J$32,'movie-row'!$A$1:$Z$1),0)</f>
        <v>0</v>
      </c>
      <c r="K484" s="18" cm="1">
        <f t="array" ref="K484">VLOOKUP($A484,'movie-row'!$A$2:$Z$101,_xlfn.XMATCH(K$32,'movie-row'!$A$1:$Z$1),0)</f>
        <v>4</v>
      </c>
      <c r="L484" s="18" cm="1">
        <f t="array" ref="L484">VLOOKUP($A484,'movie-row'!$A$2:$Z$101,_xlfn.XMATCH(L$32,'movie-row'!$A$1:$Z$1),0)</f>
        <v>0</v>
      </c>
      <c r="M484" s="18" cm="1">
        <f t="array" ref="M484">VLOOKUP($A484,'movie-row'!$A$2:$Z$101,_xlfn.XMATCH(M$32,'movie-row'!$A$1:$Z$1),0)</f>
        <v>3.5</v>
      </c>
      <c r="N484" s="18" cm="1">
        <f t="array" ref="N484">VLOOKUP($A484,'movie-row'!$A$2:$Z$101,_xlfn.XMATCH(N$32,'movie-row'!$A$1:$Z$1),0)</f>
        <v>0</v>
      </c>
      <c r="O484" s="27" cm="1">
        <f t="array" ref="O484">VLOOKUP($A484,'movie-row'!$A$2:$Z$101,_xlfn.XMATCH(O$32,'movie-row'!$A$1:$Z$1),0)</f>
        <v>0</v>
      </c>
      <c r="P484" s="18" cm="1">
        <f t="array" ref="P484">VLOOKUP($A484,'movie-row'!$A$2:$Z$101,_xlfn.XMATCH(P$32,'movie-row'!$A$1:$Z$1),0)</f>
        <v>2.5</v>
      </c>
      <c r="Q484" s="18" cm="1">
        <f t="array" ref="Q484">VLOOKUP($A484,'movie-row'!$A$2:$Z$101,_xlfn.XMATCH(Q$32,'movie-row'!$A$1:$Z$1),0)</f>
        <v>2</v>
      </c>
      <c r="R484" s="18" cm="1">
        <f t="array" ref="R484">VLOOKUP($A484,'movie-row'!$A$2:$Z$101,_xlfn.XMATCH(R$32,'movie-row'!$A$1:$Z$1),0)</f>
        <v>0</v>
      </c>
      <c r="S484" s="18" cm="1">
        <f t="array" ref="S484">VLOOKUP($A484,'movie-row'!$A$2:$Z$101,_xlfn.XMATCH(S$32,'movie-row'!$A$1:$Z$1),0)</f>
        <v>0</v>
      </c>
      <c r="T484" s="18" cm="1">
        <f t="array" ref="T484">VLOOKUP($A484,'movie-row'!$A$2:$Z$101,_xlfn.XMATCH(T$32,'movie-row'!$A$1:$Z$1),0)</f>
        <v>2</v>
      </c>
      <c r="U484" s="18" cm="1">
        <f t="array" ref="U484">VLOOKUP($A484,'movie-row'!$A$2:$Z$101,_xlfn.XMATCH(U$32,'movie-row'!$A$1:$Z$1),0)</f>
        <v>4</v>
      </c>
      <c r="V484" s="18" cm="1">
        <f t="array" ref="V484">VLOOKUP($A484,'movie-row'!$A$2:$Z$101,_xlfn.XMATCH(V$32,'movie-row'!$A$1:$Z$1),0)</f>
        <v>4</v>
      </c>
      <c r="W484" s="18" cm="1">
        <f t="array" ref="W484">VLOOKUP($A484,'movie-row'!$A$2:$Z$101,_xlfn.XMATCH(W$32,'movie-row'!$A$1:$Z$1),0)</f>
        <v>0</v>
      </c>
      <c r="X484" s="18" cm="1">
        <f t="array" ref="X484">VLOOKUP($A484,'movie-row'!$A$2:$Z$101,_xlfn.XMATCH(X$32,'movie-row'!$A$1:$Z$1),0)</f>
        <v>0</v>
      </c>
      <c r="Y484" s="18" cm="1">
        <f t="array" ref="Y484">VLOOKUP($A484,'movie-row'!$A$2:$Z$101,_xlfn.XMATCH(Y$32,'movie-row'!$A$1:$Z$1),0)</f>
        <v>0</v>
      </c>
      <c r="Z484" s="18" cm="1">
        <f t="array" ref="Z484">VLOOKUP($A484,'movie-row'!$A$2:$Z$101,_xlfn.XMATCH(Z$32,'movie-row'!$A$1:$Z$1),0)</f>
        <v>0</v>
      </c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</row>
    <row r="485" spans="1:52">
      <c r="A485" s="1" t="str">
        <f t="shared" si="87"/>
        <v>5503: The Fugitive (1993)</v>
      </c>
      <c r="B485" s="18" cm="1">
        <f t="array" ref="B485">VLOOKUP($A485,'movie-row'!$A$2:$Z$101,_xlfn.XMATCH(B$33,'movie-row'!$A$1:$Z$1),0)</f>
        <v>0</v>
      </c>
      <c r="C485" s="18" cm="1">
        <f t="array" ref="C485">VLOOKUP($A485,'movie-row'!$A$2:$Z$101,_xlfn.XMATCH(C$33,'movie-row'!$A$1:$Z$1),0)</f>
        <v>0</v>
      </c>
      <c r="D485" s="18" cm="1">
        <f t="array" ref="D485">VLOOKUP($A485,'movie-row'!$A$2:$Z$101,_xlfn.XMATCH(D$33,'movie-row'!$A$1:$Z$1),0)</f>
        <v>3.5</v>
      </c>
      <c r="E485" s="18" cm="1">
        <f t="array" ref="E485">VLOOKUP($A485,'movie-row'!$A$2:$Z$101,_xlfn.XMATCH(E$33,'movie-row'!$A$1:$Z$1),0)</f>
        <v>0</v>
      </c>
      <c r="F485" s="27" cm="1">
        <f t="array" ref="F485">VLOOKUP($A485,'movie-row'!$A$2:$Z$101,_xlfn.XMATCH(F$33,'movie-row'!$A$1:$Z$1),0)</f>
        <v>4</v>
      </c>
      <c r="G485" s="18" cm="1">
        <f t="array" ref="G485">VLOOKUP($A485,'movie-row'!$A$2:$Z$101,_xlfn.XMATCH(G$33,'movie-row'!$A$1:$Z$1),0)</f>
        <v>3.5</v>
      </c>
      <c r="H485" s="18" cm="1">
        <f t="array" ref="H485">VLOOKUP($A485,'movie-row'!$A$2:$Z$101,_xlfn.XMATCH(H$33,'movie-row'!$A$1:$Z$1),0)</f>
        <v>2</v>
      </c>
      <c r="I485" s="18" cm="1">
        <f t="array" ref="I485">VLOOKUP($A485,'movie-row'!$A$2:$Z$101,_xlfn.XMATCH(I$33,'movie-row'!$A$1:$Z$1),0)</f>
        <v>0</v>
      </c>
      <c r="J485" s="18" cm="1">
        <f t="array" ref="J485">VLOOKUP($A485,'movie-row'!$A$2:$Z$101,_xlfn.XMATCH(J$33,'movie-row'!$A$1:$Z$1),0)</f>
        <v>4</v>
      </c>
      <c r="K485" s="18" cm="1">
        <f t="array" ref="K485">VLOOKUP($A485,'movie-row'!$A$2:$Z$101,_xlfn.XMATCH(K$33,'movie-row'!$A$1:$Z$1),0)</f>
        <v>3.5</v>
      </c>
      <c r="L485" s="18" cm="1">
        <f t="array" ref="L485">VLOOKUP($A485,'movie-row'!$A$2:$Z$101,_xlfn.XMATCH(L$33,'movie-row'!$A$1:$Z$1),0)</f>
        <v>3.5</v>
      </c>
      <c r="M485" s="18" cm="1">
        <f t="array" ref="M485">VLOOKUP($A485,'movie-row'!$A$2:$Z$101,_xlfn.XMATCH(M$33,'movie-row'!$A$1:$Z$1),0)</f>
        <v>0</v>
      </c>
      <c r="N485" s="18" cm="1">
        <f t="array" ref="N485">VLOOKUP($A485,'movie-row'!$A$2:$Z$101,_xlfn.XMATCH(N$33,'movie-row'!$A$1:$Z$1),0)</f>
        <v>2</v>
      </c>
      <c r="O485" s="27" cm="1">
        <f t="array" ref="O485">VLOOKUP($A485,'movie-row'!$A$2:$Z$101,_xlfn.XMATCH(O$33,'movie-row'!$A$1:$Z$1),0)</f>
        <v>3.5</v>
      </c>
      <c r="P485" s="18" cm="1">
        <f t="array" ref="P485">VLOOKUP($A485,'movie-row'!$A$2:$Z$101,_xlfn.XMATCH(P$33,'movie-row'!$A$1:$Z$1),0)</f>
        <v>0</v>
      </c>
      <c r="Q485" s="18" cm="1">
        <f t="array" ref="Q485">VLOOKUP($A485,'movie-row'!$A$2:$Z$101,_xlfn.XMATCH(Q$33,'movie-row'!$A$1:$Z$1),0)</f>
        <v>0</v>
      </c>
      <c r="R485" s="18" cm="1">
        <f t="array" ref="R485">VLOOKUP($A485,'movie-row'!$A$2:$Z$101,_xlfn.XMATCH(R$33,'movie-row'!$A$1:$Z$1),0)</f>
        <v>4</v>
      </c>
      <c r="S485" s="18" cm="1">
        <f t="array" ref="S485">VLOOKUP($A485,'movie-row'!$A$2:$Z$101,_xlfn.XMATCH(S$33,'movie-row'!$A$1:$Z$1),0)</f>
        <v>0</v>
      </c>
      <c r="T485" s="18" cm="1">
        <f t="array" ref="T485">VLOOKUP($A485,'movie-row'!$A$2:$Z$101,_xlfn.XMATCH(T$33,'movie-row'!$A$1:$Z$1),0)</f>
        <v>2.5</v>
      </c>
      <c r="U485" s="18" cm="1">
        <f t="array" ref="U485">VLOOKUP($A485,'movie-row'!$A$2:$Z$101,_xlfn.XMATCH(U$33,'movie-row'!$A$1:$Z$1),0)</f>
        <v>0</v>
      </c>
      <c r="V485" s="18" cm="1">
        <f t="array" ref="V485">VLOOKUP($A485,'movie-row'!$A$2:$Z$101,_xlfn.XMATCH(V$33,'movie-row'!$A$1:$Z$1),0)</f>
        <v>2</v>
      </c>
      <c r="W485" s="18" cm="1">
        <f t="array" ref="W485">VLOOKUP($A485,'movie-row'!$A$2:$Z$101,_xlfn.XMATCH(W$33,'movie-row'!$A$1:$Z$1),0)</f>
        <v>4</v>
      </c>
      <c r="X485" s="18" cm="1">
        <f t="array" ref="X485">VLOOKUP($A485,'movie-row'!$A$2:$Z$101,_xlfn.XMATCH(X$33,'movie-row'!$A$1:$Z$1),0)</f>
        <v>4</v>
      </c>
      <c r="Y485" s="18" cm="1">
        <f t="array" ref="Y485">VLOOKUP($A485,'movie-row'!$A$2:$Z$101,_xlfn.XMATCH(Y$33,'movie-row'!$A$1:$Z$1),0)</f>
        <v>0</v>
      </c>
      <c r="Z485" s="18" cm="1">
        <f t="array" ref="Z485">VLOOKUP($A485,'movie-row'!$A$2:$Z$101,_xlfn.XMATCH(Z$33,'movie-row'!$A$1:$Z$1),0)</f>
        <v>0</v>
      </c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</row>
    <row r="486" spans="1:52">
      <c r="A486" s="21" t="s">
        <v>88</v>
      </c>
      <c r="B486" s="18" cm="1">
        <f t="array" ref="B486">VLOOKUP($A486,'movie-row'!$A$2:$Z$101,_xlfn.XMATCH(B$29,'movie-row'!$A$1:$Z$1),0)</f>
        <v>3.5</v>
      </c>
      <c r="C486" s="18" cm="1">
        <f t="array" ref="C486">VLOOKUP($A486,'movie-row'!$A$2:$Z$101,_xlfn.XMATCH(C$29,'movie-row'!$A$1:$Z$1),0)</f>
        <v>0</v>
      </c>
      <c r="D486" s="18" cm="1">
        <f t="array" ref="D486">VLOOKUP($A486,'movie-row'!$A$2:$Z$101,_xlfn.XMATCH(D$29,'movie-row'!$A$1:$Z$1),0)</f>
        <v>0</v>
      </c>
      <c r="E486" s="18" cm="1">
        <f t="array" ref="E486">VLOOKUP($A486,'movie-row'!$A$2:$Z$101,_xlfn.XMATCH(E$29,'movie-row'!$A$1:$Z$1),0)</f>
        <v>0</v>
      </c>
      <c r="F486" s="27" cm="1">
        <f t="array" ref="F486">VLOOKUP($A486,'movie-row'!$A$2:$Z$101,_xlfn.XMATCH(F$29,'movie-row'!$A$1:$Z$1),0)</f>
        <v>0</v>
      </c>
      <c r="G486" s="18" cm="1">
        <f t="array" ref="G486">VLOOKUP($A486,'movie-row'!$A$2:$Z$101,_xlfn.XMATCH(G$29,'movie-row'!$A$1:$Z$1),0)</f>
        <v>0</v>
      </c>
      <c r="H486" s="18" cm="1">
        <f t="array" ref="H486">VLOOKUP($A486,'movie-row'!$A$2:$Z$101,_xlfn.XMATCH(H$29,'movie-row'!$A$1:$Z$1),0)</f>
        <v>0</v>
      </c>
      <c r="I486" s="18" cm="1">
        <f t="array" ref="I486">VLOOKUP($A486,'movie-row'!$A$2:$Z$101,_xlfn.XMATCH(I$29,'movie-row'!$A$1:$Z$1),0)</f>
        <v>0</v>
      </c>
      <c r="J486" s="18" cm="1">
        <f t="array" ref="J486">VLOOKUP($A486,'movie-row'!$A$2:$Z$101,_xlfn.XMATCH(J$29,'movie-row'!$A$1:$Z$1),0)</f>
        <v>3</v>
      </c>
      <c r="K486" s="18" cm="1">
        <f t="array" ref="K486">VLOOKUP($A486,'movie-row'!$A$2:$Z$101,_xlfn.XMATCH(K$29,'movie-row'!$A$1:$Z$1),0)</f>
        <v>2.5</v>
      </c>
      <c r="L486" s="18" cm="1">
        <f t="array" ref="L486">VLOOKUP($A486,'movie-row'!$A$2:$Z$101,_xlfn.XMATCH(L$29,'movie-row'!$A$1:$Z$1),0)</f>
        <v>2.5</v>
      </c>
      <c r="M486" s="18" cm="1">
        <f t="array" ref="M486">VLOOKUP($A486,'movie-row'!$A$2:$Z$101,_xlfn.XMATCH(M$29,'movie-row'!$A$1:$Z$1),0)</f>
        <v>2.5</v>
      </c>
      <c r="N486" s="18" cm="1">
        <f t="array" ref="N486">VLOOKUP($A486,'movie-row'!$A$2:$Z$101,_xlfn.XMATCH(N$29,'movie-row'!$A$1:$Z$1),0)</f>
        <v>0</v>
      </c>
      <c r="O486" s="27" cm="1">
        <f t="array" ref="O486">VLOOKUP($A486,'movie-row'!$A$2:$Z$101,_xlfn.XMATCH(O$29,'movie-row'!$A$1:$Z$1),0)</f>
        <v>0</v>
      </c>
      <c r="P486" s="18" cm="1">
        <f t="array" ref="P486">VLOOKUP($A486,'movie-row'!$A$2:$Z$101,_xlfn.XMATCH(P$29,'movie-row'!$A$1:$Z$1),0)</f>
        <v>1</v>
      </c>
      <c r="Q486" s="18" cm="1">
        <f t="array" ref="Q486">VLOOKUP($A486,'movie-row'!$A$2:$Z$101,_xlfn.XMATCH(Q$29,'movie-row'!$A$1:$Z$1),0)</f>
        <v>2.5</v>
      </c>
      <c r="R486" s="18" cm="1">
        <f t="array" ref="R486">VLOOKUP($A486,'movie-row'!$A$2:$Z$101,_xlfn.XMATCH(R$29,'movie-row'!$A$1:$Z$1),0)</f>
        <v>0</v>
      </c>
      <c r="S486" s="18" cm="1">
        <f t="array" ref="S486">VLOOKUP($A486,'movie-row'!$A$2:$Z$101,_xlfn.XMATCH(S$29,'movie-row'!$A$1:$Z$1),0)</f>
        <v>0</v>
      </c>
      <c r="T486" s="18" cm="1">
        <f t="array" ref="T486">VLOOKUP($A486,'movie-row'!$A$2:$Z$101,_xlfn.XMATCH(T$29,'movie-row'!$A$1:$Z$1),0)</f>
        <v>0</v>
      </c>
      <c r="U486" s="18" cm="1">
        <f t="array" ref="U486">VLOOKUP($A486,'movie-row'!$A$2:$Z$101,_xlfn.XMATCH(U$29,'movie-row'!$A$1:$Z$1),0)</f>
        <v>0</v>
      </c>
      <c r="V486" s="18" cm="1">
        <f t="array" ref="V486">VLOOKUP($A486,'movie-row'!$A$2:$Z$101,_xlfn.XMATCH(V$29,'movie-row'!$A$1:$Z$1),0)</f>
        <v>3</v>
      </c>
      <c r="W486" s="18" cm="1">
        <f t="array" ref="W486">VLOOKUP($A486,'movie-row'!$A$2:$Z$101,_xlfn.XMATCH(W$29,'movie-row'!$A$1:$Z$1),0)</f>
        <v>3</v>
      </c>
      <c r="X486" s="18" cm="1">
        <f t="array" ref="X486">VLOOKUP($A486,'movie-row'!$A$2:$Z$101,_xlfn.XMATCH(X$29,'movie-row'!$A$1:$Z$1),0)</f>
        <v>0</v>
      </c>
      <c r="Y486" s="18" cm="1">
        <f t="array" ref="Y486">VLOOKUP($A486,'movie-row'!$A$2:$Z$101,_xlfn.XMATCH(Y$29,'movie-row'!$A$1:$Z$1),0)</f>
        <v>0</v>
      </c>
      <c r="Z486" s="18" cm="1">
        <f t="array" ref="Z486">VLOOKUP($A486,'movie-row'!$A$2:$Z$101,_xlfn.XMATCH(Z$29,'movie-row'!$A$1:$Z$1),0)</f>
        <v>0</v>
      </c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</row>
    <row r="487" spans="1:52">
      <c r="A487" s="1" t="str">
        <f t="shared" ref="A487:A490" si="88">A486</f>
        <v>7443: Chicken Run (2000)</v>
      </c>
      <c r="B487" s="18" cm="1">
        <f t="array" ref="B487">VLOOKUP($A487,'movie-row'!$A$2:$Z$101,_xlfn.XMATCH(B$30,'movie-row'!$A$1:$Z$1),0)</f>
        <v>0</v>
      </c>
      <c r="C487" s="18" cm="1">
        <f t="array" ref="C487">VLOOKUP($A487,'movie-row'!$A$2:$Z$101,_xlfn.XMATCH(C$30,'movie-row'!$A$1:$Z$1),0)</f>
        <v>3</v>
      </c>
      <c r="D487" s="18" cm="1">
        <f t="array" ref="D487">VLOOKUP($A487,'movie-row'!$A$2:$Z$101,_xlfn.XMATCH(D$30,'movie-row'!$A$1:$Z$1),0)</f>
        <v>3</v>
      </c>
      <c r="E487" s="18" cm="1">
        <f t="array" ref="E487">VLOOKUP($A487,'movie-row'!$A$2:$Z$101,_xlfn.XMATCH(E$30,'movie-row'!$A$1:$Z$1),0)</f>
        <v>0</v>
      </c>
      <c r="F487" s="27" cm="1">
        <f t="array" ref="F487">VLOOKUP($A487,'movie-row'!$A$2:$Z$101,_xlfn.XMATCH(F$30,'movie-row'!$A$1:$Z$1),0)</f>
        <v>0</v>
      </c>
      <c r="G487" s="18" cm="1">
        <f t="array" ref="G487">VLOOKUP($A487,'movie-row'!$A$2:$Z$101,_xlfn.XMATCH(G$30,'movie-row'!$A$1:$Z$1),0)</f>
        <v>0</v>
      </c>
      <c r="H487" s="18" cm="1">
        <f t="array" ref="H487">VLOOKUP($A487,'movie-row'!$A$2:$Z$101,_xlfn.XMATCH(H$30,'movie-row'!$A$1:$Z$1),0)</f>
        <v>0</v>
      </c>
      <c r="I487" s="18" cm="1">
        <f t="array" ref="I487">VLOOKUP($A487,'movie-row'!$A$2:$Z$101,_xlfn.XMATCH(I$30,'movie-row'!$A$1:$Z$1),0)</f>
        <v>0</v>
      </c>
      <c r="J487" s="18" cm="1">
        <f t="array" ref="J487">VLOOKUP($A487,'movie-row'!$A$2:$Z$101,_xlfn.XMATCH(J$30,'movie-row'!$A$1:$Z$1),0)</f>
        <v>0</v>
      </c>
      <c r="K487" s="18" cm="1">
        <f t="array" ref="K487">VLOOKUP($A487,'movie-row'!$A$2:$Z$101,_xlfn.XMATCH(K$30,'movie-row'!$A$1:$Z$1),0)</f>
        <v>3.5</v>
      </c>
      <c r="L487" s="18" cm="1">
        <f t="array" ref="L487">VLOOKUP($A487,'movie-row'!$A$2:$Z$101,_xlfn.XMATCH(L$30,'movie-row'!$A$1:$Z$1),0)</f>
        <v>0</v>
      </c>
      <c r="M487" s="18" cm="1">
        <f t="array" ref="M487">VLOOKUP($A487,'movie-row'!$A$2:$Z$101,_xlfn.XMATCH(M$30,'movie-row'!$A$1:$Z$1),0)</f>
        <v>0</v>
      </c>
      <c r="N487" s="18" cm="1">
        <f t="array" ref="N487">VLOOKUP($A487,'movie-row'!$A$2:$Z$101,_xlfn.XMATCH(N$30,'movie-row'!$A$1:$Z$1),0)</f>
        <v>0</v>
      </c>
      <c r="O487" s="27" cm="1">
        <f t="array" ref="O487">VLOOKUP($A487,'movie-row'!$A$2:$Z$101,_xlfn.XMATCH(O$30,'movie-row'!$A$1:$Z$1),0)</f>
        <v>1</v>
      </c>
      <c r="P487" s="18" cm="1">
        <f t="array" ref="P487">VLOOKUP($A487,'movie-row'!$A$2:$Z$101,_xlfn.XMATCH(P$30,'movie-row'!$A$1:$Z$1),0)</f>
        <v>0</v>
      </c>
      <c r="Q487" s="18" cm="1">
        <f t="array" ref="Q487">VLOOKUP($A487,'movie-row'!$A$2:$Z$101,_xlfn.XMATCH(Q$30,'movie-row'!$A$1:$Z$1),0)</f>
        <v>1</v>
      </c>
      <c r="R487" s="18" cm="1">
        <f t="array" ref="R487">VLOOKUP($A487,'movie-row'!$A$2:$Z$101,_xlfn.XMATCH(R$30,'movie-row'!$A$1:$Z$1),0)</f>
        <v>0</v>
      </c>
      <c r="S487" s="18" cm="1">
        <f t="array" ref="S487">VLOOKUP($A487,'movie-row'!$A$2:$Z$101,_xlfn.XMATCH(S$30,'movie-row'!$A$1:$Z$1),0)</f>
        <v>0</v>
      </c>
      <c r="T487" s="18" cm="1">
        <f t="array" ref="T487">VLOOKUP($A487,'movie-row'!$A$2:$Z$101,_xlfn.XMATCH(T$30,'movie-row'!$A$1:$Z$1),0)</f>
        <v>0</v>
      </c>
      <c r="U487" s="18" cm="1">
        <f t="array" ref="U487">VLOOKUP($A487,'movie-row'!$A$2:$Z$101,_xlfn.XMATCH(U$30,'movie-row'!$A$1:$Z$1),0)</f>
        <v>0</v>
      </c>
      <c r="V487" s="18" cm="1">
        <f t="array" ref="V487">VLOOKUP($A487,'movie-row'!$A$2:$Z$101,_xlfn.XMATCH(V$30,'movie-row'!$A$1:$Z$1),0)</f>
        <v>0</v>
      </c>
      <c r="W487" s="18" cm="1">
        <f t="array" ref="W487">VLOOKUP($A487,'movie-row'!$A$2:$Z$101,_xlfn.XMATCH(W$30,'movie-row'!$A$1:$Z$1),0)</f>
        <v>0</v>
      </c>
      <c r="X487" s="18" cm="1">
        <f t="array" ref="X487">VLOOKUP($A487,'movie-row'!$A$2:$Z$101,_xlfn.XMATCH(X$30,'movie-row'!$A$1:$Z$1),0)</f>
        <v>0</v>
      </c>
      <c r="Y487" s="18" cm="1">
        <f t="array" ref="Y487">VLOOKUP($A487,'movie-row'!$A$2:$Z$101,_xlfn.XMATCH(Y$30,'movie-row'!$A$1:$Z$1),0)</f>
        <v>0</v>
      </c>
      <c r="Z487" s="18" cm="1">
        <f t="array" ref="Z487">VLOOKUP($A487,'movie-row'!$A$2:$Z$101,_xlfn.XMATCH(Z$30,'movie-row'!$A$1:$Z$1),0)</f>
        <v>1</v>
      </c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</row>
    <row r="488" spans="1:52">
      <c r="A488" s="1" t="str">
        <f t="shared" si="88"/>
        <v>7443: Chicken Run (2000)</v>
      </c>
      <c r="B488" s="18" cm="1">
        <f t="array" ref="B488">VLOOKUP($A488,'movie-row'!$A$2:$Z$101,_xlfn.XMATCH(B$31,'movie-row'!$A$1:$Z$1),0)</f>
        <v>3</v>
      </c>
      <c r="C488" s="18" cm="1">
        <f t="array" ref="C488">VLOOKUP($A488,'movie-row'!$A$2:$Z$101,_xlfn.XMATCH(C$31,'movie-row'!$A$1:$Z$1),0)</f>
        <v>0</v>
      </c>
      <c r="D488" s="18" cm="1">
        <f t="array" ref="D488">VLOOKUP($A488,'movie-row'!$A$2:$Z$101,_xlfn.XMATCH(D$31,'movie-row'!$A$1:$Z$1),0)</f>
        <v>0</v>
      </c>
      <c r="E488" s="18" cm="1">
        <f t="array" ref="E488">VLOOKUP($A488,'movie-row'!$A$2:$Z$101,_xlfn.XMATCH(E$31,'movie-row'!$A$1:$Z$1),0)</f>
        <v>4</v>
      </c>
      <c r="F488" s="27" cm="1">
        <f t="array" ref="F488">VLOOKUP($A488,'movie-row'!$A$2:$Z$101,_xlfn.XMATCH(F$31,'movie-row'!$A$1:$Z$1),0)</f>
        <v>2.5</v>
      </c>
      <c r="G488" s="18" cm="1">
        <f t="array" ref="G488">VLOOKUP($A488,'movie-row'!$A$2:$Z$101,_xlfn.XMATCH(G$31,'movie-row'!$A$1:$Z$1),0)</f>
        <v>0</v>
      </c>
      <c r="H488" s="18" cm="1">
        <f t="array" ref="H488">VLOOKUP($A488,'movie-row'!$A$2:$Z$101,_xlfn.XMATCH(H$31,'movie-row'!$A$1:$Z$1),0)</f>
        <v>3.5</v>
      </c>
      <c r="I488" s="18" cm="1">
        <f t="array" ref="I488">VLOOKUP($A488,'movie-row'!$A$2:$Z$101,_xlfn.XMATCH(I$31,'movie-row'!$A$1:$Z$1),0)</f>
        <v>0</v>
      </c>
      <c r="J488" s="18" cm="1">
        <f t="array" ref="J488">VLOOKUP($A488,'movie-row'!$A$2:$Z$101,_xlfn.XMATCH(J$31,'movie-row'!$A$1:$Z$1),0)</f>
        <v>0</v>
      </c>
      <c r="K488" s="18" cm="1">
        <f t="array" ref="K488">VLOOKUP($A488,'movie-row'!$A$2:$Z$101,_xlfn.XMATCH(K$31,'movie-row'!$A$1:$Z$1),0)</f>
        <v>0</v>
      </c>
      <c r="L488" s="18" cm="1">
        <f t="array" ref="L488">VLOOKUP($A488,'movie-row'!$A$2:$Z$101,_xlfn.XMATCH(L$31,'movie-row'!$A$1:$Z$1),0)</f>
        <v>0</v>
      </c>
      <c r="M488" s="18" cm="1">
        <f t="array" ref="M488">VLOOKUP($A488,'movie-row'!$A$2:$Z$101,_xlfn.XMATCH(M$31,'movie-row'!$A$1:$Z$1),0)</f>
        <v>0</v>
      </c>
      <c r="N488" s="18" cm="1">
        <f t="array" ref="N488">VLOOKUP($A488,'movie-row'!$A$2:$Z$101,_xlfn.XMATCH(N$31,'movie-row'!$A$1:$Z$1),0)</f>
        <v>0</v>
      </c>
      <c r="O488" s="27" cm="1">
        <f t="array" ref="O488">VLOOKUP($A488,'movie-row'!$A$2:$Z$101,_xlfn.XMATCH(O$31,'movie-row'!$A$1:$Z$1),0)</f>
        <v>0</v>
      </c>
      <c r="P488" s="18" cm="1">
        <f t="array" ref="P488">VLOOKUP($A488,'movie-row'!$A$2:$Z$101,_xlfn.XMATCH(P$31,'movie-row'!$A$1:$Z$1),0)</f>
        <v>0</v>
      </c>
      <c r="Q488" s="18" cm="1">
        <f t="array" ref="Q488">VLOOKUP($A488,'movie-row'!$A$2:$Z$101,_xlfn.XMATCH(Q$31,'movie-row'!$A$1:$Z$1),0)</f>
        <v>3</v>
      </c>
      <c r="R488" s="18" cm="1">
        <f t="array" ref="R488">VLOOKUP($A488,'movie-row'!$A$2:$Z$101,_xlfn.XMATCH(R$31,'movie-row'!$A$1:$Z$1),0)</f>
        <v>0</v>
      </c>
      <c r="S488" s="18" cm="1">
        <f t="array" ref="S488">VLOOKUP($A488,'movie-row'!$A$2:$Z$101,_xlfn.XMATCH(S$31,'movie-row'!$A$1:$Z$1),0)</f>
        <v>1</v>
      </c>
      <c r="T488" s="18" cm="1">
        <f t="array" ref="T488">VLOOKUP($A488,'movie-row'!$A$2:$Z$101,_xlfn.XMATCH(T$31,'movie-row'!$A$1:$Z$1),0)</f>
        <v>0</v>
      </c>
      <c r="U488" s="18" cm="1">
        <f t="array" ref="U488">VLOOKUP($A488,'movie-row'!$A$2:$Z$101,_xlfn.XMATCH(U$31,'movie-row'!$A$1:$Z$1),0)</f>
        <v>3.5</v>
      </c>
      <c r="V488" s="18" cm="1">
        <f t="array" ref="V488">VLOOKUP($A488,'movie-row'!$A$2:$Z$101,_xlfn.XMATCH(V$31,'movie-row'!$A$1:$Z$1),0)</f>
        <v>0</v>
      </c>
      <c r="W488" s="18" cm="1">
        <f t="array" ref="W488">VLOOKUP($A488,'movie-row'!$A$2:$Z$101,_xlfn.XMATCH(W$31,'movie-row'!$A$1:$Z$1),0)</f>
        <v>0</v>
      </c>
      <c r="X488" s="18" cm="1">
        <f t="array" ref="X488">VLOOKUP($A488,'movie-row'!$A$2:$Z$101,_xlfn.XMATCH(X$31,'movie-row'!$A$1:$Z$1),0)</f>
        <v>0</v>
      </c>
      <c r="Y488" s="18" cm="1">
        <f t="array" ref="Y488">VLOOKUP($A488,'movie-row'!$A$2:$Z$101,_xlfn.XMATCH(Y$31,'movie-row'!$A$1:$Z$1),0)</f>
        <v>2.5</v>
      </c>
      <c r="Z488" s="18" cm="1">
        <f t="array" ref="Z488">VLOOKUP($A488,'movie-row'!$A$2:$Z$101,_xlfn.XMATCH(Z$31,'movie-row'!$A$1:$Z$1),0)</f>
        <v>0</v>
      </c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</row>
    <row r="489" spans="1:52">
      <c r="A489" s="1" t="str">
        <f t="shared" si="88"/>
        <v>7443: Chicken Run (2000)</v>
      </c>
      <c r="B489" s="18" cm="1">
        <f t="array" ref="B489">VLOOKUP($A489,'movie-row'!$A$2:$Z$101,_xlfn.XMATCH(B$32,'movie-row'!$A$1:$Z$1),0)</f>
        <v>0</v>
      </c>
      <c r="C489" s="18" cm="1">
        <f t="array" ref="C489">VLOOKUP($A489,'movie-row'!$A$2:$Z$101,_xlfn.XMATCH(C$32,'movie-row'!$A$1:$Z$1),0)</f>
        <v>3</v>
      </c>
      <c r="D489" s="18" cm="1">
        <f t="array" ref="D489">VLOOKUP($A489,'movie-row'!$A$2:$Z$101,_xlfn.XMATCH(D$32,'movie-row'!$A$1:$Z$1),0)</f>
        <v>3</v>
      </c>
      <c r="E489" s="18" cm="1">
        <f t="array" ref="E489">VLOOKUP($A489,'movie-row'!$A$2:$Z$101,_xlfn.XMATCH(E$32,'movie-row'!$A$1:$Z$1),0)</f>
        <v>0</v>
      </c>
      <c r="F489" s="27" cm="1">
        <f t="array" ref="F489">VLOOKUP($A489,'movie-row'!$A$2:$Z$101,_xlfn.XMATCH(F$32,'movie-row'!$A$1:$Z$1),0)</f>
        <v>4</v>
      </c>
      <c r="G489" s="18" cm="1">
        <f t="array" ref="G489">VLOOKUP($A489,'movie-row'!$A$2:$Z$101,_xlfn.XMATCH(G$32,'movie-row'!$A$1:$Z$1),0)</f>
        <v>3</v>
      </c>
      <c r="H489" s="18" cm="1">
        <f t="array" ref="H489">VLOOKUP($A489,'movie-row'!$A$2:$Z$101,_xlfn.XMATCH(H$32,'movie-row'!$A$1:$Z$1),0)</f>
        <v>3</v>
      </c>
      <c r="I489" s="18" cm="1">
        <f t="array" ref="I489">VLOOKUP($A489,'movie-row'!$A$2:$Z$101,_xlfn.XMATCH(I$32,'movie-row'!$A$1:$Z$1),0)</f>
        <v>3</v>
      </c>
      <c r="J489" s="18" cm="1">
        <f t="array" ref="J489">VLOOKUP($A489,'movie-row'!$A$2:$Z$101,_xlfn.XMATCH(J$32,'movie-row'!$A$1:$Z$1),0)</f>
        <v>0</v>
      </c>
      <c r="K489" s="18" cm="1">
        <f t="array" ref="K489">VLOOKUP($A489,'movie-row'!$A$2:$Z$101,_xlfn.XMATCH(K$32,'movie-row'!$A$1:$Z$1),0)</f>
        <v>0</v>
      </c>
      <c r="L489" s="18" cm="1">
        <f t="array" ref="L489">VLOOKUP($A489,'movie-row'!$A$2:$Z$101,_xlfn.XMATCH(L$32,'movie-row'!$A$1:$Z$1),0)</f>
        <v>0</v>
      </c>
      <c r="M489" s="18" cm="1">
        <f t="array" ref="M489">VLOOKUP($A489,'movie-row'!$A$2:$Z$101,_xlfn.XMATCH(M$32,'movie-row'!$A$1:$Z$1),0)</f>
        <v>0</v>
      </c>
      <c r="N489" s="18" cm="1">
        <f t="array" ref="N489">VLOOKUP($A489,'movie-row'!$A$2:$Z$101,_xlfn.XMATCH(N$32,'movie-row'!$A$1:$Z$1),0)</f>
        <v>0</v>
      </c>
      <c r="O489" s="27" cm="1">
        <f t="array" ref="O489">VLOOKUP($A489,'movie-row'!$A$2:$Z$101,_xlfn.XMATCH(O$32,'movie-row'!$A$1:$Z$1),0)</f>
        <v>3.5</v>
      </c>
      <c r="P489" s="18" cm="1">
        <f t="array" ref="P489">VLOOKUP($A489,'movie-row'!$A$2:$Z$101,_xlfn.XMATCH(P$32,'movie-row'!$A$1:$Z$1),0)</f>
        <v>2.5</v>
      </c>
      <c r="Q489" s="18" cm="1">
        <f t="array" ref="Q489">VLOOKUP($A489,'movie-row'!$A$2:$Z$101,_xlfn.XMATCH(Q$32,'movie-row'!$A$1:$Z$1),0)</f>
        <v>0</v>
      </c>
      <c r="R489" s="18" cm="1">
        <f t="array" ref="R489">VLOOKUP($A489,'movie-row'!$A$2:$Z$101,_xlfn.XMATCH(R$32,'movie-row'!$A$1:$Z$1),0)</f>
        <v>0</v>
      </c>
      <c r="S489" s="18" cm="1">
        <f t="array" ref="S489">VLOOKUP($A489,'movie-row'!$A$2:$Z$101,_xlfn.XMATCH(S$32,'movie-row'!$A$1:$Z$1),0)</f>
        <v>0</v>
      </c>
      <c r="T489" s="18" cm="1">
        <f t="array" ref="T489">VLOOKUP($A489,'movie-row'!$A$2:$Z$101,_xlfn.XMATCH(T$32,'movie-row'!$A$1:$Z$1),0)</f>
        <v>0</v>
      </c>
      <c r="U489" s="18" cm="1">
        <f t="array" ref="U489">VLOOKUP($A489,'movie-row'!$A$2:$Z$101,_xlfn.XMATCH(U$32,'movie-row'!$A$1:$Z$1),0)</f>
        <v>1</v>
      </c>
      <c r="V489" s="18" cm="1">
        <f t="array" ref="V489">VLOOKUP($A489,'movie-row'!$A$2:$Z$101,_xlfn.XMATCH(V$32,'movie-row'!$A$1:$Z$1),0)</f>
        <v>4</v>
      </c>
      <c r="W489" s="18" cm="1">
        <f t="array" ref="W489">VLOOKUP($A489,'movie-row'!$A$2:$Z$101,_xlfn.XMATCH(W$32,'movie-row'!$A$1:$Z$1),0)</f>
        <v>3</v>
      </c>
      <c r="X489" s="18" cm="1">
        <f t="array" ref="X489">VLOOKUP($A489,'movie-row'!$A$2:$Z$101,_xlfn.XMATCH(X$32,'movie-row'!$A$1:$Z$1),0)</f>
        <v>3</v>
      </c>
      <c r="Y489" s="18" cm="1">
        <f t="array" ref="Y489">VLOOKUP($A489,'movie-row'!$A$2:$Z$101,_xlfn.XMATCH(Y$32,'movie-row'!$A$1:$Z$1),0)</f>
        <v>0</v>
      </c>
      <c r="Z489" s="18" cm="1">
        <f t="array" ref="Z489">VLOOKUP($A489,'movie-row'!$A$2:$Z$101,_xlfn.XMATCH(Z$32,'movie-row'!$A$1:$Z$1),0)</f>
        <v>3</v>
      </c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</row>
    <row r="490" spans="1:52">
      <c r="A490" s="1" t="str">
        <f t="shared" si="88"/>
        <v>7443: Chicken Run (2000)</v>
      </c>
      <c r="B490" s="18" cm="1">
        <f t="array" ref="B490">VLOOKUP($A490,'movie-row'!$A$2:$Z$101,_xlfn.XMATCH(B$33,'movie-row'!$A$1:$Z$1),0)</f>
        <v>0</v>
      </c>
      <c r="C490" s="18" cm="1">
        <f t="array" ref="C490">VLOOKUP($A490,'movie-row'!$A$2:$Z$101,_xlfn.XMATCH(C$33,'movie-row'!$A$1:$Z$1),0)</f>
        <v>0</v>
      </c>
      <c r="D490" s="18" cm="1">
        <f t="array" ref="D490">VLOOKUP($A490,'movie-row'!$A$2:$Z$101,_xlfn.XMATCH(D$33,'movie-row'!$A$1:$Z$1),0)</f>
        <v>3</v>
      </c>
      <c r="E490" s="18" cm="1">
        <f t="array" ref="E490">VLOOKUP($A490,'movie-row'!$A$2:$Z$101,_xlfn.XMATCH(E$33,'movie-row'!$A$1:$Z$1),0)</f>
        <v>3.5</v>
      </c>
      <c r="F490" s="27" cm="1">
        <f t="array" ref="F490">VLOOKUP($A490,'movie-row'!$A$2:$Z$101,_xlfn.XMATCH(F$33,'movie-row'!$A$1:$Z$1),0)</f>
        <v>3</v>
      </c>
      <c r="G490" s="18" cm="1">
        <f t="array" ref="G490">VLOOKUP($A490,'movie-row'!$A$2:$Z$101,_xlfn.XMATCH(G$33,'movie-row'!$A$1:$Z$1),0)</f>
        <v>3</v>
      </c>
      <c r="H490" s="18" cm="1">
        <f t="array" ref="H490">VLOOKUP($A490,'movie-row'!$A$2:$Z$101,_xlfn.XMATCH(H$33,'movie-row'!$A$1:$Z$1),0)</f>
        <v>0</v>
      </c>
      <c r="I490" s="18" cm="1">
        <f t="array" ref="I490">VLOOKUP($A490,'movie-row'!$A$2:$Z$101,_xlfn.XMATCH(I$33,'movie-row'!$A$1:$Z$1),0)</f>
        <v>0</v>
      </c>
      <c r="J490" s="18" cm="1">
        <f t="array" ref="J490">VLOOKUP($A490,'movie-row'!$A$2:$Z$101,_xlfn.XMATCH(J$33,'movie-row'!$A$1:$Z$1),0)</f>
        <v>1</v>
      </c>
      <c r="K490" s="18" cm="1">
        <f t="array" ref="K490">VLOOKUP($A490,'movie-row'!$A$2:$Z$101,_xlfn.XMATCH(K$33,'movie-row'!$A$1:$Z$1),0)</f>
        <v>3</v>
      </c>
      <c r="L490" s="18" cm="1">
        <f t="array" ref="L490">VLOOKUP($A490,'movie-row'!$A$2:$Z$101,_xlfn.XMATCH(L$33,'movie-row'!$A$1:$Z$1),0)</f>
        <v>3</v>
      </c>
      <c r="M490" s="18" cm="1">
        <f t="array" ref="M490">VLOOKUP($A490,'movie-row'!$A$2:$Z$101,_xlfn.XMATCH(M$33,'movie-row'!$A$1:$Z$1),0)</f>
        <v>3</v>
      </c>
      <c r="N490" s="18" cm="1">
        <f t="array" ref="N490">VLOOKUP($A490,'movie-row'!$A$2:$Z$101,_xlfn.XMATCH(N$33,'movie-row'!$A$1:$Z$1),0)</f>
        <v>0</v>
      </c>
      <c r="O490" s="27" cm="1">
        <f t="array" ref="O490">VLOOKUP($A490,'movie-row'!$A$2:$Z$101,_xlfn.XMATCH(O$33,'movie-row'!$A$1:$Z$1),0)</f>
        <v>3</v>
      </c>
      <c r="P490" s="18" cm="1">
        <f t="array" ref="P490">VLOOKUP($A490,'movie-row'!$A$2:$Z$101,_xlfn.XMATCH(P$33,'movie-row'!$A$1:$Z$1),0)</f>
        <v>2.5</v>
      </c>
      <c r="Q490" s="18" cm="1">
        <f t="array" ref="Q490">VLOOKUP($A490,'movie-row'!$A$2:$Z$101,_xlfn.XMATCH(Q$33,'movie-row'!$A$1:$Z$1),0)</f>
        <v>0</v>
      </c>
      <c r="R490" s="18" cm="1">
        <f t="array" ref="R490">VLOOKUP($A490,'movie-row'!$A$2:$Z$101,_xlfn.XMATCH(R$33,'movie-row'!$A$1:$Z$1),0)</f>
        <v>3</v>
      </c>
      <c r="S490" s="18" cm="1">
        <f t="array" ref="S490">VLOOKUP($A490,'movie-row'!$A$2:$Z$101,_xlfn.XMATCH(S$33,'movie-row'!$A$1:$Z$1),0)</f>
        <v>0</v>
      </c>
      <c r="T490" s="18" cm="1">
        <f t="array" ref="T490">VLOOKUP($A490,'movie-row'!$A$2:$Z$101,_xlfn.XMATCH(T$33,'movie-row'!$A$1:$Z$1),0)</f>
        <v>2.5</v>
      </c>
      <c r="U490" s="18" cm="1">
        <f t="array" ref="U490">VLOOKUP($A490,'movie-row'!$A$2:$Z$101,_xlfn.XMATCH(U$33,'movie-row'!$A$1:$Z$1),0)</f>
        <v>3</v>
      </c>
      <c r="V490" s="18" cm="1">
        <f t="array" ref="V490">VLOOKUP($A490,'movie-row'!$A$2:$Z$101,_xlfn.XMATCH(V$33,'movie-row'!$A$1:$Z$1),0)</f>
        <v>0</v>
      </c>
      <c r="W490" s="18" cm="1">
        <f t="array" ref="W490">VLOOKUP($A490,'movie-row'!$A$2:$Z$101,_xlfn.XMATCH(W$33,'movie-row'!$A$1:$Z$1),0)</f>
        <v>1</v>
      </c>
      <c r="X490" s="18" cm="1">
        <f t="array" ref="X490">VLOOKUP($A490,'movie-row'!$A$2:$Z$101,_xlfn.XMATCH(X$33,'movie-row'!$A$1:$Z$1),0)</f>
        <v>0</v>
      </c>
      <c r="Y490" s="18" cm="1">
        <f t="array" ref="Y490">VLOOKUP($A490,'movie-row'!$A$2:$Z$101,_xlfn.XMATCH(Y$33,'movie-row'!$A$1:$Z$1),0)</f>
        <v>3</v>
      </c>
      <c r="Z490" s="18" cm="1">
        <f t="array" ref="Z490">VLOOKUP($A490,'movie-row'!$A$2:$Z$101,_xlfn.XMATCH(Z$33,'movie-row'!$A$1:$Z$1),0)</f>
        <v>0</v>
      </c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>
      <c r="A491" s="21" t="s">
        <v>89</v>
      </c>
      <c r="B491" s="18" cm="1">
        <f t="array" ref="B491">VLOOKUP($A491,'movie-row'!$A$2:$Z$101,_xlfn.XMATCH(B$29,'movie-row'!$A$1:$Z$1),0)</f>
        <v>0</v>
      </c>
      <c r="C491" s="18" cm="1">
        <f t="array" ref="C491">VLOOKUP($A491,'movie-row'!$A$2:$Z$101,_xlfn.XMATCH(C$29,'movie-row'!$A$1:$Z$1),0)</f>
        <v>5</v>
      </c>
      <c r="D491" s="18" cm="1">
        <f t="array" ref="D491">VLOOKUP($A491,'movie-row'!$A$2:$Z$101,_xlfn.XMATCH(D$29,'movie-row'!$A$1:$Z$1),0)</f>
        <v>0</v>
      </c>
      <c r="E491" s="18" cm="1">
        <f t="array" ref="E491">VLOOKUP($A491,'movie-row'!$A$2:$Z$101,_xlfn.XMATCH(E$29,'movie-row'!$A$1:$Z$1),0)</f>
        <v>0</v>
      </c>
      <c r="F491" s="27" cm="1">
        <f t="array" ref="F491">VLOOKUP($A491,'movie-row'!$A$2:$Z$101,_xlfn.XMATCH(F$29,'movie-row'!$A$1:$Z$1),0)</f>
        <v>0</v>
      </c>
      <c r="G491" s="18" cm="1">
        <f t="array" ref="G491">VLOOKUP($A491,'movie-row'!$A$2:$Z$101,_xlfn.XMATCH(G$29,'movie-row'!$A$1:$Z$1),0)</f>
        <v>5</v>
      </c>
      <c r="H491" s="18" cm="1">
        <f t="array" ref="H491">VLOOKUP($A491,'movie-row'!$A$2:$Z$101,_xlfn.XMATCH(H$29,'movie-row'!$A$1:$Z$1),0)</f>
        <v>0</v>
      </c>
      <c r="I491" s="18" cm="1">
        <f t="array" ref="I491">VLOOKUP($A491,'movie-row'!$A$2:$Z$101,_xlfn.XMATCH(I$29,'movie-row'!$A$1:$Z$1),0)</f>
        <v>0</v>
      </c>
      <c r="J491" s="18" cm="1">
        <f t="array" ref="J491">VLOOKUP($A491,'movie-row'!$A$2:$Z$101,_xlfn.XMATCH(J$29,'movie-row'!$A$1:$Z$1),0)</f>
        <v>3.5</v>
      </c>
      <c r="K491" s="18" cm="1">
        <f t="array" ref="K491">VLOOKUP($A491,'movie-row'!$A$2:$Z$101,_xlfn.XMATCH(K$29,'movie-row'!$A$1:$Z$1),0)</f>
        <v>4</v>
      </c>
      <c r="L491" s="18" cm="1">
        <f t="array" ref="L491">VLOOKUP($A491,'movie-row'!$A$2:$Z$101,_xlfn.XMATCH(L$29,'movie-row'!$A$1:$Z$1),0)</f>
        <v>2.5</v>
      </c>
      <c r="M491" s="18" cm="1">
        <f t="array" ref="M491">VLOOKUP($A491,'movie-row'!$A$2:$Z$101,_xlfn.XMATCH(M$29,'movie-row'!$A$1:$Z$1),0)</f>
        <v>4</v>
      </c>
      <c r="N491" s="18" cm="1">
        <f t="array" ref="N491">VLOOKUP($A491,'movie-row'!$A$2:$Z$101,_xlfn.XMATCH(N$29,'movie-row'!$A$1:$Z$1),0)</f>
        <v>0</v>
      </c>
      <c r="O491" s="27" cm="1">
        <f t="array" ref="O491">VLOOKUP($A491,'movie-row'!$A$2:$Z$101,_xlfn.XMATCH(O$29,'movie-row'!$A$1:$Z$1),0)</f>
        <v>0</v>
      </c>
      <c r="P491" s="18" cm="1">
        <f t="array" ref="P491">VLOOKUP($A491,'movie-row'!$A$2:$Z$101,_xlfn.XMATCH(P$29,'movie-row'!$A$1:$Z$1),0)</f>
        <v>4</v>
      </c>
      <c r="Q491" s="18" cm="1">
        <f t="array" ref="Q491">VLOOKUP($A491,'movie-row'!$A$2:$Z$101,_xlfn.XMATCH(Q$29,'movie-row'!$A$1:$Z$1),0)</f>
        <v>4</v>
      </c>
      <c r="R491" s="18" cm="1">
        <f t="array" ref="R491">VLOOKUP($A491,'movie-row'!$A$2:$Z$101,_xlfn.XMATCH(R$29,'movie-row'!$A$1:$Z$1),0)</f>
        <v>0</v>
      </c>
      <c r="S491" s="18" cm="1">
        <f t="array" ref="S491">VLOOKUP($A491,'movie-row'!$A$2:$Z$101,_xlfn.XMATCH(S$29,'movie-row'!$A$1:$Z$1),0)</f>
        <v>0</v>
      </c>
      <c r="T491" s="18" cm="1">
        <f t="array" ref="T491">VLOOKUP($A491,'movie-row'!$A$2:$Z$101,_xlfn.XMATCH(T$29,'movie-row'!$A$1:$Z$1),0)</f>
        <v>0</v>
      </c>
      <c r="U491" s="18" cm="1">
        <f t="array" ref="U491">VLOOKUP($A491,'movie-row'!$A$2:$Z$101,_xlfn.XMATCH(U$29,'movie-row'!$A$1:$Z$1),0)</f>
        <v>0</v>
      </c>
      <c r="V491" s="18" cm="1">
        <f t="array" ref="V491">VLOOKUP($A491,'movie-row'!$A$2:$Z$101,_xlfn.XMATCH(V$29,'movie-row'!$A$1:$Z$1),0)</f>
        <v>0</v>
      </c>
      <c r="W491" s="18" cm="1">
        <f t="array" ref="W491">VLOOKUP($A491,'movie-row'!$A$2:$Z$101,_xlfn.XMATCH(W$29,'movie-row'!$A$1:$Z$1),0)</f>
        <v>3.5</v>
      </c>
      <c r="X491" s="18" cm="1">
        <f t="array" ref="X491">VLOOKUP($A491,'movie-row'!$A$2:$Z$101,_xlfn.XMATCH(X$29,'movie-row'!$A$1:$Z$1),0)</f>
        <v>5</v>
      </c>
      <c r="Y491" s="18" cm="1">
        <f t="array" ref="Y491">VLOOKUP($A491,'movie-row'!$A$2:$Z$101,_xlfn.XMATCH(Y$29,'movie-row'!$A$1:$Z$1),0)</f>
        <v>0</v>
      </c>
      <c r="Z491" s="18" cm="1">
        <f t="array" ref="Z491">VLOOKUP($A491,'movie-row'!$A$2:$Z$101,_xlfn.XMATCH(Z$29,'movie-row'!$A$1:$Z$1),0)</f>
        <v>0</v>
      </c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</row>
    <row r="492" spans="1:52">
      <c r="A492" s="1" t="str">
        <f t="shared" ref="A492:A495" si="89">A491</f>
        <v>8358: Cast Away (2000)</v>
      </c>
      <c r="B492" s="18" cm="1">
        <f t="array" ref="B492">VLOOKUP($A492,'movie-row'!$A$2:$Z$101,_xlfn.XMATCH(B$30,'movie-row'!$A$1:$Z$1),0)</f>
        <v>0</v>
      </c>
      <c r="C492" s="18" cm="1">
        <f t="array" ref="C492">VLOOKUP($A492,'movie-row'!$A$2:$Z$101,_xlfn.XMATCH(C$30,'movie-row'!$A$1:$Z$1),0)</f>
        <v>3.5</v>
      </c>
      <c r="D492" s="18" cm="1">
        <f t="array" ref="D492">VLOOKUP($A492,'movie-row'!$A$2:$Z$101,_xlfn.XMATCH(D$30,'movie-row'!$A$1:$Z$1),0)</f>
        <v>0</v>
      </c>
      <c r="E492" s="18" cm="1">
        <f t="array" ref="E492">VLOOKUP($A492,'movie-row'!$A$2:$Z$101,_xlfn.XMATCH(E$30,'movie-row'!$A$1:$Z$1),0)</f>
        <v>0</v>
      </c>
      <c r="F492" s="27" cm="1">
        <f t="array" ref="F492">VLOOKUP($A492,'movie-row'!$A$2:$Z$101,_xlfn.XMATCH(F$30,'movie-row'!$A$1:$Z$1),0)</f>
        <v>0</v>
      </c>
      <c r="G492" s="18" cm="1">
        <f t="array" ref="G492">VLOOKUP($A492,'movie-row'!$A$2:$Z$101,_xlfn.XMATCH(G$30,'movie-row'!$A$1:$Z$1),0)</f>
        <v>0</v>
      </c>
      <c r="H492" s="18" cm="1">
        <f t="array" ref="H492">VLOOKUP($A492,'movie-row'!$A$2:$Z$101,_xlfn.XMATCH(H$30,'movie-row'!$A$1:$Z$1),0)</f>
        <v>0</v>
      </c>
      <c r="I492" s="18" cm="1">
        <f t="array" ref="I492">VLOOKUP($A492,'movie-row'!$A$2:$Z$101,_xlfn.XMATCH(I$30,'movie-row'!$A$1:$Z$1),0)</f>
        <v>5</v>
      </c>
      <c r="J492" s="18" cm="1">
        <f t="array" ref="J492">VLOOKUP($A492,'movie-row'!$A$2:$Z$101,_xlfn.XMATCH(J$30,'movie-row'!$A$1:$Z$1),0)</f>
        <v>5</v>
      </c>
      <c r="K492" s="18" cm="1">
        <f t="array" ref="K492">VLOOKUP($A492,'movie-row'!$A$2:$Z$101,_xlfn.XMATCH(K$30,'movie-row'!$A$1:$Z$1),0)</f>
        <v>0</v>
      </c>
      <c r="L492" s="18" cm="1">
        <f t="array" ref="L492">VLOOKUP($A492,'movie-row'!$A$2:$Z$101,_xlfn.XMATCH(L$30,'movie-row'!$A$1:$Z$1),0)</f>
        <v>0</v>
      </c>
      <c r="M492" s="18" cm="1">
        <f t="array" ref="M492">VLOOKUP($A492,'movie-row'!$A$2:$Z$101,_xlfn.XMATCH(M$30,'movie-row'!$A$1:$Z$1),0)</f>
        <v>0</v>
      </c>
      <c r="N492" s="18" cm="1">
        <f t="array" ref="N492">VLOOKUP($A492,'movie-row'!$A$2:$Z$101,_xlfn.XMATCH(N$30,'movie-row'!$A$1:$Z$1),0)</f>
        <v>0</v>
      </c>
      <c r="O492" s="27" cm="1">
        <f t="array" ref="O492">VLOOKUP($A492,'movie-row'!$A$2:$Z$101,_xlfn.XMATCH(O$30,'movie-row'!$A$1:$Z$1),0)</f>
        <v>4</v>
      </c>
      <c r="P492" s="18" cm="1">
        <f t="array" ref="P492">VLOOKUP($A492,'movie-row'!$A$2:$Z$101,_xlfn.XMATCH(P$30,'movie-row'!$A$1:$Z$1),0)</f>
        <v>0</v>
      </c>
      <c r="Q492" s="18" cm="1">
        <f t="array" ref="Q492">VLOOKUP($A492,'movie-row'!$A$2:$Z$101,_xlfn.XMATCH(Q$30,'movie-row'!$A$1:$Z$1),0)</f>
        <v>4</v>
      </c>
      <c r="R492" s="18" cm="1">
        <f t="array" ref="R492">VLOOKUP($A492,'movie-row'!$A$2:$Z$101,_xlfn.XMATCH(R$30,'movie-row'!$A$1:$Z$1),0)</f>
        <v>0</v>
      </c>
      <c r="S492" s="18" cm="1">
        <f t="array" ref="S492">VLOOKUP($A492,'movie-row'!$A$2:$Z$101,_xlfn.XMATCH(S$30,'movie-row'!$A$1:$Z$1),0)</f>
        <v>0</v>
      </c>
      <c r="T492" s="18" cm="1">
        <f t="array" ref="T492">VLOOKUP($A492,'movie-row'!$A$2:$Z$101,_xlfn.XMATCH(T$30,'movie-row'!$A$1:$Z$1),0)</f>
        <v>5</v>
      </c>
      <c r="U492" s="18" cm="1">
        <f t="array" ref="U492">VLOOKUP($A492,'movie-row'!$A$2:$Z$101,_xlfn.XMATCH(U$30,'movie-row'!$A$1:$Z$1),0)</f>
        <v>0</v>
      </c>
      <c r="V492" s="18" cm="1">
        <f t="array" ref="V492">VLOOKUP($A492,'movie-row'!$A$2:$Z$101,_xlfn.XMATCH(V$30,'movie-row'!$A$1:$Z$1),0)</f>
        <v>5</v>
      </c>
      <c r="W492" s="18" cm="1">
        <f t="array" ref="W492">VLOOKUP($A492,'movie-row'!$A$2:$Z$101,_xlfn.XMATCH(W$30,'movie-row'!$A$1:$Z$1),0)</f>
        <v>4</v>
      </c>
      <c r="X492" s="18" cm="1">
        <f t="array" ref="X492">VLOOKUP($A492,'movie-row'!$A$2:$Z$101,_xlfn.XMATCH(X$30,'movie-row'!$A$1:$Z$1),0)</f>
        <v>0</v>
      </c>
      <c r="Y492" s="18" cm="1">
        <f t="array" ref="Y492">VLOOKUP($A492,'movie-row'!$A$2:$Z$101,_xlfn.XMATCH(Y$30,'movie-row'!$A$1:$Z$1),0)</f>
        <v>0</v>
      </c>
      <c r="Z492" s="18" cm="1">
        <f t="array" ref="Z492">VLOOKUP($A492,'movie-row'!$A$2:$Z$101,_xlfn.XMATCH(Z$30,'movie-row'!$A$1:$Z$1),0)</f>
        <v>4</v>
      </c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</row>
    <row r="493" spans="1:52">
      <c r="A493" s="1" t="str">
        <f t="shared" si="89"/>
        <v>8358: Cast Away (2000)</v>
      </c>
      <c r="B493" s="18" cm="1">
        <f t="array" ref="B493">VLOOKUP($A493,'movie-row'!$A$2:$Z$101,_xlfn.XMATCH(B$31,'movie-row'!$A$1:$Z$1),0)</f>
        <v>0</v>
      </c>
      <c r="C493" s="18" cm="1">
        <f t="array" ref="C493">VLOOKUP($A493,'movie-row'!$A$2:$Z$101,_xlfn.XMATCH(C$31,'movie-row'!$A$1:$Z$1),0)</f>
        <v>0</v>
      </c>
      <c r="D493" s="18" cm="1">
        <f t="array" ref="D493">VLOOKUP($A493,'movie-row'!$A$2:$Z$101,_xlfn.XMATCH(D$31,'movie-row'!$A$1:$Z$1),0)</f>
        <v>0</v>
      </c>
      <c r="E493" s="18" cm="1">
        <f t="array" ref="E493">VLOOKUP($A493,'movie-row'!$A$2:$Z$101,_xlfn.XMATCH(E$31,'movie-row'!$A$1:$Z$1),0)</f>
        <v>0</v>
      </c>
      <c r="F493" s="27" cm="1">
        <f t="array" ref="F493">VLOOKUP($A493,'movie-row'!$A$2:$Z$101,_xlfn.XMATCH(F$31,'movie-row'!$A$1:$Z$1),0)</f>
        <v>2.5</v>
      </c>
      <c r="G493" s="18" cm="1">
        <f t="array" ref="G493">VLOOKUP($A493,'movie-row'!$A$2:$Z$101,_xlfn.XMATCH(G$31,'movie-row'!$A$1:$Z$1),0)</f>
        <v>0</v>
      </c>
      <c r="H493" s="18" cm="1">
        <f t="array" ref="H493">VLOOKUP($A493,'movie-row'!$A$2:$Z$101,_xlfn.XMATCH(H$31,'movie-row'!$A$1:$Z$1),0)</f>
        <v>0</v>
      </c>
      <c r="I493" s="18" cm="1">
        <f t="array" ref="I493">VLOOKUP($A493,'movie-row'!$A$2:$Z$101,_xlfn.XMATCH(I$31,'movie-row'!$A$1:$Z$1),0)</f>
        <v>0</v>
      </c>
      <c r="J493" s="18" cm="1">
        <f t="array" ref="J493">VLOOKUP($A493,'movie-row'!$A$2:$Z$101,_xlfn.XMATCH(J$31,'movie-row'!$A$1:$Z$1),0)</f>
        <v>0</v>
      </c>
      <c r="K493" s="18" cm="1">
        <f t="array" ref="K493">VLOOKUP($A493,'movie-row'!$A$2:$Z$101,_xlfn.XMATCH(K$31,'movie-row'!$A$1:$Z$1),0)</f>
        <v>5</v>
      </c>
      <c r="L493" s="18" cm="1">
        <f t="array" ref="L493">VLOOKUP($A493,'movie-row'!$A$2:$Z$101,_xlfn.XMATCH(L$31,'movie-row'!$A$1:$Z$1),0)</f>
        <v>5</v>
      </c>
      <c r="M493" s="18" cm="1">
        <f t="array" ref="M493">VLOOKUP($A493,'movie-row'!$A$2:$Z$101,_xlfn.XMATCH(M$31,'movie-row'!$A$1:$Z$1),0)</f>
        <v>0</v>
      </c>
      <c r="N493" s="18" cm="1">
        <f t="array" ref="N493">VLOOKUP($A493,'movie-row'!$A$2:$Z$101,_xlfn.XMATCH(N$31,'movie-row'!$A$1:$Z$1),0)</f>
        <v>5</v>
      </c>
      <c r="O493" s="27" cm="1">
        <f t="array" ref="O493">VLOOKUP($A493,'movie-row'!$A$2:$Z$101,_xlfn.XMATCH(O$31,'movie-row'!$A$1:$Z$1),0)</f>
        <v>0</v>
      </c>
      <c r="P493" s="18" cm="1">
        <f t="array" ref="P493">VLOOKUP($A493,'movie-row'!$A$2:$Z$101,_xlfn.XMATCH(P$31,'movie-row'!$A$1:$Z$1),0)</f>
        <v>5</v>
      </c>
      <c r="Q493" s="18" cm="1">
        <f t="array" ref="Q493">VLOOKUP($A493,'movie-row'!$A$2:$Z$101,_xlfn.XMATCH(Q$31,'movie-row'!$A$1:$Z$1),0)</f>
        <v>4.5</v>
      </c>
      <c r="R493" s="18" cm="1">
        <f t="array" ref="R493">VLOOKUP($A493,'movie-row'!$A$2:$Z$101,_xlfn.XMATCH(R$31,'movie-row'!$A$1:$Z$1),0)</f>
        <v>0</v>
      </c>
      <c r="S493" s="18" cm="1">
        <f t="array" ref="S493">VLOOKUP($A493,'movie-row'!$A$2:$Z$101,_xlfn.XMATCH(S$31,'movie-row'!$A$1:$Z$1),0)</f>
        <v>4</v>
      </c>
      <c r="T493" s="18" cm="1">
        <f t="array" ref="T493">VLOOKUP($A493,'movie-row'!$A$2:$Z$101,_xlfn.XMATCH(T$31,'movie-row'!$A$1:$Z$1),0)</f>
        <v>0</v>
      </c>
      <c r="U493" s="18" cm="1">
        <f t="array" ref="U493">VLOOKUP($A493,'movie-row'!$A$2:$Z$101,_xlfn.XMATCH(U$31,'movie-row'!$A$1:$Z$1),0)</f>
        <v>0</v>
      </c>
      <c r="V493" s="18" cm="1">
        <f t="array" ref="V493">VLOOKUP($A493,'movie-row'!$A$2:$Z$101,_xlfn.XMATCH(V$31,'movie-row'!$A$1:$Z$1),0)</f>
        <v>0</v>
      </c>
      <c r="W493" s="18" cm="1">
        <f t="array" ref="W493">VLOOKUP($A493,'movie-row'!$A$2:$Z$101,_xlfn.XMATCH(W$31,'movie-row'!$A$1:$Z$1),0)</f>
        <v>0</v>
      </c>
      <c r="X493" s="18" cm="1">
        <f t="array" ref="X493">VLOOKUP($A493,'movie-row'!$A$2:$Z$101,_xlfn.XMATCH(X$31,'movie-row'!$A$1:$Z$1),0)</f>
        <v>0</v>
      </c>
      <c r="Y493" s="18" cm="1">
        <f t="array" ref="Y493">VLOOKUP($A493,'movie-row'!$A$2:$Z$101,_xlfn.XMATCH(Y$31,'movie-row'!$A$1:$Z$1),0)</f>
        <v>2.5</v>
      </c>
      <c r="Z493" s="18" cm="1">
        <f t="array" ref="Z493">VLOOKUP($A493,'movie-row'!$A$2:$Z$101,_xlfn.XMATCH(Z$31,'movie-row'!$A$1:$Z$1),0)</f>
        <v>0</v>
      </c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</row>
    <row r="494" spans="1:52">
      <c r="A494" s="1" t="str">
        <f t="shared" si="89"/>
        <v>8358: Cast Away (2000)</v>
      </c>
      <c r="B494" s="18" cm="1">
        <f t="array" ref="B494">VLOOKUP($A494,'movie-row'!$A$2:$Z$101,_xlfn.XMATCH(B$32,'movie-row'!$A$1:$Z$1),0)</f>
        <v>0</v>
      </c>
      <c r="C494" s="18" cm="1">
        <f t="array" ref="C494">VLOOKUP($A494,'movie-row'!$A$2:$Z$101,_xlfn.XMATCH(C$32,'movie-row'!$A$1:$Z$1),0)</f>
        <v>3</v>
      </c>
      <c r="D494" s="18" cm="1">
        <f t="array" ref="D494">VLOOKUP($A494,'movie-row'!$A$2:$Z$101,_xlfn.XMATCH(D$32,'movie-row'!$A$1:$Z$1),0)</f>
        <v>3.5</v>
      </c>
      <c r="E494" s="18" cm="1">
        <f t="array" ref="E494">VLOOKUP($A494,'movie-row'!$A$2:$Z$101,_xlfn.XMATCH(E$32,'movie-row'!$A$1:$Z$1),0)</f>
        <v>5</v>
      </c>
      <c r="F494" s="27" cm="1">
        <f t="array" ref="F494">VLOOKUP($A494,'movie-row'!$A$2:$Z$101,_xlfn.XMATCH(F$32,'movie-row'!$A$1:$Z$1),0)</f>
        <v>0</v>
      </c>
      <c r="G494" s="18" cm="1">
        <f t="array" ref="G494">VLOOKUP($A494,'movie-row'!$A$2:$Z$101,_xlfn.XMATCH(G$32,'movie-row'!$A$1:$Z$1),0)</f>
        <v>0</v>
      </c>
      <c r="H494" s="18" cm="1">
        <f t="array" ref="H494">VLOOKUP($A494,'movie-row'!$A$2:$Z$101,_xlfn.XMATCH(H$32,'movie-row'!$A$1:$Z$1),0)</f>
        <v>3</v>
      </c>
      <c r="I494" s="18" cm="1">
        <f t="array" ref="I494">VLOOKUP($A494,'movie-row'!$A$2:$Z$101,_xlfn.XMATCH(I$32,'movie-row'!$A$1:$Z$1),0)</f>
        <v>4</v>
      </c>
      <c r="J494" s="18" cm="1">
        <f t="array" ref="J494">VLOOKUP($A494,'movie-row'!$A$2:$Z$101,_xlfn.XMATCH(J$32,'movie-row'!$A$1:$Z$1),0)</f>
        <v>0</v>
      </c>
      <c r="K494" s="18" cm="1">
        <f t="array" ref="K494">VLOOKUP($A494,'movie-row'!$A$2:$Z$101,_xlfn.XMATCH(K$32,'movie-row'!$A$1:$Z$1),0)</f>
        <v>4</v>
      </c>
      <c r="L494" s="18" cm="1">
        <f t="array" ref="L494">VLOOKUP($A494,'movie-row'!$A$2:$Z$101,_xlfn.XMATCH(L$32,'movie-row'!$A$1:$Z$1),0)</f>
        <v>0</v>
      </c>
      <c r="M494" s="18" cm="1">
        <f t="array" ref="M494">VLOOKUP($A494,'movie-row'!$A$2:$Z$101,_xlfn.XMATCH(M$32,'movie-row'!$A$1:$Z$1),0)</f>
        <v>0</v>
      </c>
      <c r="N494" s="18" cm="1">
        <f t="array" ref="N494">VLOOKUP($A494,'movie-row'!$A$2:$Z$101,_xlfn.XMATCH(N$32,'movie-row'!$A$1:$Z$1),0)</f>
        <v>0</v>
      </c>
      <c r="O494" s="27" cm="1">
        <f t="array" ref="O494">VLOOKUP($A494,'movie-row'!$A$2:$Z$101,_xlfn.XMATCH(O$32,'movie-row'!$A$1:$Z$1),0)</f>
        <v>0</v>
      </c>
      <c r="P494" s="18" cm="1">
        <f t="array" ref="P494">VLOOKUP($A494,'movie-row'!$A$2:$Z$101,_xlfn.XMATCH(P$32,'movie-row'!$A$1:$Z$1),0)</f>
        <v>2.5</v>
      </c>
      <c r="Q494" s="18" cm="1">
        <f t="array" ref="Q494">VLOOKUP($A494,'movie-row'!$A$2:$Z$101,_xlfn.XMATCH(Q$32,'movie-row'!$A$1:$Z$1),0)</f>
        <v>0</v>
      </c>
      <c r="R494" s="18" cm="1">
        <f t="array" ref="R494">VLOOKUP($A494,'movie-row'!$A$2:$Z$101,_xlfn.XMATCH(R$32,'movie-row'!$A$1:$Z$1),0)</f>
        <v>0</v>
      </c>
      <c r="S494" s="18" cm="1">
        <f t="array" ref="S494">VLOOKUP($A494,'movie-row'!$A$2:$Z$101,_xlfn.XMATCH(S$32,'movie-row'!$A$1:$Z$1),0)</f>
        <v>5</v>
      </c>
      <c r="T494" s="18" cm="1">
        <f t="array" ref="T494">VLOOKUP($A494,'movie-row'!$A$2:$Z$101,_xlfn.XMATCH(T$32,'movie-row'!$A$1:$Z$1),0)</f>
        <v>0</v>
      </c>
      <c r="U494" s="18" cm="1">
        <f t="array" ref="U494">VLOOKUP($A494,'movie-row'!$A$2:$Z$101,_xlfn.XMATCH(U$32,'movie-row'!$A$1:$Z$1),0)</f>
        <v>4</v>
      </c>
      <c r="V494" s="18" cm="1">
        <f t="array" ref="V494">VLOOKUP($A494,'movie-row'!$A$2:$Z$101,_xlfn.XMATCH(V$32,'movie-row'!$A$1:$Z$1),0)</f>
        <v>0</v>
      </c>
      <c r="W494" s="18" cm="1">
        <f t="array" ref="W494">VLOOKUP($A494,'movie-row'!$A$2:$Z$101,_xlfn.XMATCH(W$32,'movie-row'!$A$1:$Z$1),0)</f>
        <v>3</v>
      </c>
      <c r="X494" s="18" cm="1">
        <f t="array" ref="X494">VLOOKUP($A494,'movie-row'!$A$2:$Z$101,_xlfn.XMATCH(X$32,'movie-row'!$A$1:$Z$1),0)</f>
        <v>0</v>
      </c>
      <c r="Y494" s="18" cm="1">
        <f t="array" ref="Y494">VLOOKUP($A494,'movie-row'!$A$2:$Z$101,_xlfn.XMATCH(Y$32,'movie-row'!$A$1:$Z$1),0)</f>
        <v>0</v>
      </c>
      <c r="Z494" s="18" cm="1">
        <f t="array" ref="Z494">VLOOKUP($A494,'movie-row'!$A$2:$Z$101,_xlfn.XMATCH(Z$32,'movie-row'!$A$1:$Z$1),0)</f>
        <v>0</v>
      </c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</row>
    <row r="495" spans="1:52">
      <c r="A495" s="1" t="str">
        <f t="shared" si="89"/>
        <v>8358: Cast Away (2000)</v>
      </c>
      <c r="B495" s="18" cm="1">
        <f t="array" ref="B495">VLOOKUP($A495,'movie-row'!$A$2:$Z$101,_xlfn.XMATCH(B$33,'movie-row'!$A$1:$Z$1),0)</f>
        <v>5</v>
      </c>
      <c r="C495" s="18" cm="1">
        <f t="array" ref="C495">VLOOKUP($A495,'movie-row'!$A$2:$Z$101,_xlfn.XMATCH(C$33,'movie-row'!$A$1:$Z$1),0)</f>
        <v>0</v>
      </c>
      <c r="D495" s="18" cm="1">
        <f t="array" ref="D495">VLOOKUP($A495,'movie-row'!$A$2:$Z$101,_xlfn.XMATCH(D$33,'movie-row'!$A$1:$Z$1),0)</f>
        <v>4.5</v>
      </c>
      <c r="E495" s="18" cm="1">
        <f t="array" ref="E495">VLOOKUP($A495,'movie-row'!$A$2:$Z$101,_xlfn.XMATCH(E$33,'movie-row'!$A$1:$Z$1),0)</f>
        <v>0</v>
      </c>
      <c r="F495" s="27" cm="1">
        <f t="array" ref="F495">VLOOKUP($A495,'movie-row'!$A$2:$Z$101,_xlfn.XMATCH(F$33,'movie-row'!$A$1:$Z$1),0)</f>
        <v>4</v>
      </c>
      <c r="G495" s="18" cm="1">
        <f t="array" ref="G495">VLOOKUP($A495,'movie-row'!$A$2:$Z$101,_xlfn.XMATCH(G$33,'movie-row'!$A$1:$Z$1),0)</f>
        <v>4.5</v>
      </c>
      <c r="H495" s="18" cm="1">
        <f t="array" ref="H495">VLOOKUP($A495,'movie-row'!$A$2:$Z$101,_xlfn.XMATCH(H$33,'movie-row'!$A$1:$Z$1),0)</f>
        <v>0</v>
      </c>
      <c r="I495" s="18" cm="1">
        <f t="array" ref="I495">VLOOKUP($A495,'movie-row'!$A$2:$Z$101,_xlfn.XMATCH(I$33,'movie-row'!$A$1:$Z$1),0)</f>
        <v>0</v>
      </c>
      <c r="J495" s="18" cm="1">
        <f t="array" ref="J495">VLOOKUP($A495,'movie-row'!$A$2:$Z$101,_xlfn.XMATCH(J$33,'movie-row'!$A$1:$Z$1),0)</f>
        <v>4</v>
      </c>
      <c r="K495" s="18" cm="1">
        <f t="array" ref="K495">VLOOKUP($A495,'movie-row'!$A$2:$Z$101,_xlfn.XMATCH(K$33,'movie-row'!$A$1:$Z$1),0)</f>
        <v>4.5</v>
      </c>
      <c r="L495" s="18" cm="1">
        <f t="array" ref="L495">VLOOKUP($A495,'movie-row'!$A$2:$Z$101,_xlfn.XMATCH(L$33,'movie-row'!$A$1:$Z$1),0)</f>
        <v>4.5</v>
      </c>
      <c r="M495" s="18" cm="1">
        <f t="array" ref="M495">VLOOKUP($A495,'movie-row'!$A$2:$Z$101,_xlfn.XMATCH(M$33,'movie-row'!$A$1:$Z$1),0)</f>
        <v>3</v>
      </c>
      <c r="N495" s="18" cm="1">
        <f t="array" ref="N495">VLOOKUP($A495,'movie-row'!$A$2:$Z$101,_xlfn.XMATCH(N$33,'movie-row'!$A$1:$Z$1),0)</f>
        <v>0</v>
      </c>
      <c r="O495" s="27" cm="1">
        <f t="array" ref="O495">VLOOKUP($A495,'movie-row'!$A$2:$Z$101,_xlfn.XMATCH(O$33,'movie-row'!$A$1:$Z$1),0)</f>
        <v>4.5</v>
      </c>
      <c r="P495" s="18" cm="1">
        <f t="array" ref="P495">VLOOKUP($A495,'movie-row'!$A$2:$Z$101,_xlfn.XMATCH(P$33,'movie-row'!$A$1:$Z$1),0)</f>
        <v>4</v>
      </c>
      <c r="Q495" s="18" cm="1">
        <f t="array" ref="Q495">VLOOKUP($A495,'movie-row'!$A$2:$Z$101,_xlfn.XMATCH(Q$33,'movie-row'!$A$1:$Z$1),0)</f>
        <v>0</v>
      </c>
      <c r="R495" s="18" cm="1">
        <f t="array" ref="R495">VLOOKUP($A495,'movie-row'!$A$2:$Z$101,_xlfn.XMATCH(R$33,'movie-row'!$A$1:$Z$1),0)</f>
        <v>4</v>
      </c>
      <c r="S495" s="18" cm="1">
        <f t="array" ref="S495">VLOOKUP($A495,'movie-row'!$A$2:$Z$101,_xlfn.XMATCH(S$33,'movie-row'!$A$1:$Z$1),0)</f>
        <v>0</v>
      </c>
      <c r="T495" s="18" cm="1">
        <f t="array" ref="T495">VLOOKUP($A495,'movie-row'!$A$2:$Z$101,_xlfn.XMATCH(T$33,'movie-row'!$A$1:$Z$1),0)</f>
        <v>2.5</v>
      </c>
      <c r="U495" s="18" cm="1">
        <f t="array" ref="U495">VLOOKUP($A495,'movie-row'!$A$2:$Z$101,_xlfn.XMATCH(U$33,'movie-row'!$A$1:$Z$1),0)</f>
        <v>3</v>
      </c>
      <c r="V495" s="18" cm="1">
        <f t="array" ref="V495">VLOOKUP($A495,'movie-row'!$A$2:$Z$101,_xlfn.XMATCH(V$33,'movie-row'!$A$1:$Z$1),0)</f>
        <v>0</v>
      </c>
      <c r="W495" s="18" cm="1">
        <f t="array" ref="W495">VLOOKUP($A495,'movie-row'!$A$2:$Z$101,_xlfn.XMATCH(W$33,'movie-row'!$A$1:$Z$1),0)</f>
        <v>4</v>
      </c>
      <c r="X495" s="18" cm="1">
        <f t="array" ref="X495">VLOOKUP($A495,'movie-row'!$A$2:$Z$101,_xlfn.XMATCH(X$33,'movie-row'!$A$1:$Z$1),0)</f>
        <v>0</v>
      </c>
      <c r="Y495" s="18" cm="1">
        <f t="array" ref="Y495">VLOOKUP($A495,'movie-row'!$A$2:$Z$101,_xlfn.XMATCH(Y$33,'movie-row'!$A$1:$Z$1),0)</f>
        <v>3.5</v>
      </c>
      <c r="Z495" s="18" cm="1">
        <f t="array" ref="Z495">VLOOKUP($A495,'movie-row'!$A$2:$Z$101,_xlfn.XMATCH(Z$33,'movie-row'!$A$1:$Z$1),0)</f>
        <v>0</v>
      </c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</row>
    <row r="496" spans="1:52">
      <c r="A496" s="21" t="s">
        <v>90</v>
      </c>
      <c r="B496" s="18" cm="1">
        <f t="array" ref="B496">VLOOKUP($A496,'movie-row'!$A$2:$Z$101,_xlfn.XMATCH(B$29,'movie-row'!$A$1:$Z$1),0)</f>
        <v>4</v>
      </c>
      <c r="C496" s="18" cm="1">
        <f t="array" ref="C496">VLOOKUP($A496,'movie-row'!$A$2:$Z$101,_xlfn.XMATCH(C$29,'movie-row'!$A$1:$Z$1),0)</f>
        <v>0</v>
      </c>
      <c r="D496" s="18" cm="1">
        <f t="array" ref="D496">VLOOKUP($A496,'movie-row'!$A$2:$Z$101,_xlfn.XMATCH(D$29,'movie-row'!$A$1:$Z$1),0)</f>
        <v>0</v>
      </c>
      <c r="E496" s="18" cm="1">
        <f t="array" ref="E496">VLOOKUP($A496,'movie-row'!$A$2:$Z$101,_xlfn.XMATCH(E$29,'movie-row'!$A$1:$Z$1),0)</f>
        <v>0</v>
      </c>
      <c r="F496" s="27" cm="1">
        <f t="array" ref="F496">VLOOKUP($A496,'movie-row'!$A$2:$Z$101,_xlfn.XMATCH(F$29,'movie-row'!$A$1:$Z$1),0)</f>
        <v>0</v>
      </c>
      <c r="G496" s="18" cm="1">
        <f t="array" ref="G496">VLOOKUP($A496,'movie-row'!$A$2:$Z$101,_xlfn.XMATCH(G$29,'movie-row'!$A$1:$Z$1),0)</f>
        <v>0</v>
      </c>
      <c r="H496" s="18" cm="1">
        <f t="array" ref="H496">VLOOKUP($A496,'movie-row'!$A$2:$Z$101,_xlfn.XMATCH(H$29,'movie-row'!$A$1:$Z$1),0)</f>
        <v>0</v>
      </c>
      <c r="I496" s="18" cm="1">
        <f t="array" ref="I496">VLOOKUP($A496,'movie-row'!$A$2:$Z$101,_xlfn.XMATCH(I$29,'movie-row'!$A$1:$Z$1),0)</f>
        <v>0</v>
      </c>
      <c r="J496" s="18" cm="1">
        <f t="array" ref="J496">VLOOKUP($A496,'movie-row'!$A$2:$Z$101,_xlfn.XMATCH(J$29,'movie-row'!$A$1:$Z$1),0)</f>
        <v>1.5</v>
      </c>
      <c r="K496" s="18" cm="1">
        <f t="array" ref="K496">VLOOKUP($A496,'movie-row'!$A$2:$Z$101,_xlfn.XMATCH(K$29,'movie-row'!$A$1:$Z$1),0)</f>
        <v>0</v>
      </c>
      <c r="L496" s="18" cm="1">
        <f t="array" ref="L496">VLOOKUP($A496,'movie-row'!$A$2:$Z$101,_xlfn.XMATCH(L$29,'movie-row'!$A$1:$Z$1),0)</f>
        <v>2</v>
      </c>
      <c r="M496" s="18" cm="1">
        <f t="array" ref="M496">VLOOKUP($A496,'movie-row'!$A$2:$Z$101,_xlfn.XMATCH(M$29,'movie-row'!$A$1:$Z$1),0)</f>
        <v>0</v>
      </c>
      <c r="N496" s="18" cm="1">
        <f t="array" ref="N496">VLOOKUP($A496,'movie-row'!$A$2:$Z$101,_xlfn.XMATCH(N$29,'movie-row'!$A$1:$Z$1),0)</f>
        <v>4</v>
      </c>
      <c r="O496" s="27" cm="1">
        <f t="array" ref="O496">VLOOKUP($A496,'movie-row'!$A$2:$Z$101,_xlfn.XMATCH(O$29,'movie-row'!$A$1:$Z$1),0)</f>
        <v>0</v>
      </c>
      <c r="P496" s="18" cm="1">
        <f t="array" ref="P496">VLOOKUP($A496,'movie-row'!$A$2:$Z$101,_xlfn.XMATCH(P$29,'movie-row'!$A$1:$Z$1),0)</f>
        <v>1</v>
      </c>
      <c r="Q496" s="18" cm="1">
        <f t="array" ref="Q496">VLOOKUP($A496,'movie-row'!$A$2:$Z$101,_xlfn.XMATCH(Q$29,'movie-row'!$A$1:$Z$1),0)</f>
        <v>0</v>
      </c>
      <c r="R496" s="18" cm="1">
        <f t="array" ref="R496">VLOOKUP($A496,'movie-row'!$A$2:$Z$101,_xlfn.XMATCH(R$29,'movie-row'!$A$1:$Z$1),0)</f>
        <v>0</v>
      </c>
      <c r="S496" s="18" cm="1">
        <f t="array" ref="S496">VLOOKUP($A496,'movie-row'!$A$2:$Z$101,_xlfn.XMATCH(S$29,'movie-row'!$A$1:$Z$1),0)</f>
        <v>1</v>
      </c>
      <c r="T496" s="18" cm="1">
        <f t="array" ref="T496">VLOOKUP($A496,'movie-row'!$A$2:$Z$101,_xlfn.XMATCH(T$29,'movie-row'!$A$1:$Z$1),0)</f>
        <v>0</v>
      </c>
      <c r="U496" s="18" cm="1">
        <f t="array" ref="U496">VLOOKUP($A496,'movie-row'!$A$2:$Z$101,_xlfn.XMATCH(U$29,'movie-row'!$A$1:$Z$1),0)</f>
        <v>0</v>
      </c>
      <c r="V496" s="18" cm="1">
        <f t="array" ref="V496">VLOOKUP($A496,'movie-row'!$A$2:$Z$101,_xlfn.XMATCH(V$29,'movie-row'!$A$1:$Z$1),0)</f>
        <v>0.5</v>
      </c>
      <c r="W496" s="18" cm="1">
        <f t="array" ref="W496">VLOOKUP($A496,'movie-row'!$A$2:$Z$101,_xlfn.XMATCH(W$29,'movie-row'!$A$1:$Z$1),0)</f>
        <v>1.5</v>
      </c>
      <c r="X496" s="18" cm="1">
        <f t="array" ref="X496">VLOOKUP($A496,'movie-row'!$A$2:$Z$101,_xlfn.XMATCH(X$29,'movie-row'!$A$1:$Z$1),0)</f>
        <v>0</v>
      </c>
      <c r="Y496" s="18" cm="1">
        <f t="array" ref="Y496">VLOOKUP($A496,'movie-row'!$A$2:$Z$101,_xlfn.XMATCH(Y$29,'movie-row'!$A$1:$Z$1),0)</f>
        <v>0</v>
      </c>
      <c r="Z496" s="18" cm="1">
        <f t="array" ref="Z496">VLOOKUP($A496,'movie-row'!$A$2:$Z$101,_xlfn.XMATCH(Z$29,'movie-row'!$A$1:$Z$1),0)</f>
        <v>0</v>
      </c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</row>
    <row r="497" spans="1:52">
      <c r="A497" s="1" t="str">
        <f t="shared" ref="A497:A500" si="90">A496</f>
        <v>8467: Dumb &amp; Dumber (1994)</v>
      </c>
      <c r="B497" s="18" cm="1">
        <f t="array" ref="B497">VLOOKUP($A497,'movie-row'!$A$2:$Z$101,_xlfn.XMATCH(B$30,'movie-row'!$A$1:$Z$1),0)</f>
        <v>0</v>
      </c>
      <c r="C497" s="18" cm="1">
        <f t="array" ref="C497">VLOOKUP($A497,'movie-row'!$A$2:$Z$101,_xlfn.XMATCH(C$30,'movie-row'!$A$1:$Z$1),0)</f>
        <v>1.5</v>
      </c>
      <c r="D497" s="18" cm="1">
        <f t="array" ref="D497">VLOOKUP($A497,'movie-row'!$A$2:$Z$101,_xlfn.XMATCH(D$30,'movie-row'!$A$1:$Z$1),0)</f>
        <v>0.5</v>
      </c>
      <c r="E497" s="18" cm="1">
        <f t="array" ref="E497">VLOOKUP($A497,'movie-row'!$A$2:$Z$101,_xlfn.XMATCH(E$30,'movie-row'!$A$1:$Z$1),0)</f>
        <v>0</v>
      </c>
      <c r="F497" s="27" cm="1">
        <f t="array" ref="F497">VLOOKUP($A497,'movie-row'!$A$2:$Z$101,_xlfn.XMATCH(F$30,'movie-row'!$A$1:$Z$1),0)</f>
        <v>0</v>
      </c>
      <c r="G497" s="18" cm="1">
        <f t="array" ref="G497">VLOOKUP($A497,'movie-row'!$A$2:$Z$101,_xlfn.XMATCH(G$30,'movie-row'!$A$1:$Z$1),0)</f>
        <v>0</v>
      </c>
      <c r="H497" s="18" cm="1">
        <f t="array" ref="H497">VLOOKUP($A497,'movie-row'!$A$2:$Z$101,_xlfn.XMATCH(H$30,'movie-row'!$A$1:$Z$1),0)</f>
        <v>1</v>
      </c>
      <c r="I497" s="18" cm="1">
        <f t="array" ref="I497">VLOOKUP($A497,'movie-row'!$A$2:$Z$101,_xlfn.XMATCH(I$30,'movie-row'!$A$1:$Z$1),0)</f>
        <v>0</v>
      </c>
      <c r="J497" s="18" cm="1">
        <f t="array" ref="J497">VLOOKUP($A497,'movie-row'!$A$2:$Z$101,_xlfn.XMATCH(J$30,'movie-row'!$A$1:$Z$1),0)</f>
        <v>0</v>
      </c>
      <c r="K497" s="18" cm="1">
        <f t="array" ref="K497">VLOOKUP($A497,'movie-row'!$A$2:$Z$101,_xlfn.XMATCH(K$30,'movie-row'!$A$1:$Z$1),0)</f>
        <v>4</v>
      </c>
      <c r="L497" s="18" cm="1">
        <f t="array" ref="L497">VLOOKUP($A497,'movie-row'!$A$2:$Z$101,_xlfn.XMATCH(L$30,'movie-row'!$A$1:$Z$1),0)</f>
        <v>0</v>
      </c>
      <c r="M497" s="18" cm="1">
        <f t="array" ref="M497">VLOOKUP($A497,'movie-row'!$A$2:$Z$101,_xlfn.XMATCH(M$30,'movie-row'!$A$1:$Z$1),0)</f>
        <v>0</v>
      </c>
      <c r="N497" s="18" cm="1">
        <f t="array" ref="N497">VLOOKUP($A497,'movie-row'!$A$2:$Z$101,_xlfn.XMATCH(N$30,'movie-row'!$A$1:$Z$1),0)</f>
        <v>1</v>
      </c>
      <c r="O497" s="27" cm="1">
        <f t="array" ref="O497">VLOOKUP($A497,'movie-row'!$A$2:$Z$101,_xlfn.XMATCH(O$30,'movie-row'!$A$1:$Z$1),0)</f>
        <v>1</v>
      </c>
      <c r="P497" s="18" cm="1">
        <f t="array" ref="P497">VLOOKUP($A497,'movie-row'!$A$2:$Z$101,_xlfn.XMATCH(P$30,'movie-row'!$A$1:$Z$1),0)</f>
        <v>0</v>
      </c>
      <c r="Q497" s="18" cm="1">
        <f t="array" ref="Q497">VLOOKUP($A497,'movie-row'!$A$2:$Z$101,_xlfn.XMATCH(Q$30,'movie-row'!$A$1:$Z$1),0)</f>
        <v>1</v>
      </c>
      <c r="R497" s="18" cm="1">
        <f t="array" ref="R497">VLOOKUP($A497,'movie-row'!$A$2:$Z$101,_xlfn.XMATCH(R$30,'movie-row'!$A$1:$Z$1),0)</f>
        <v>0</v>
      </c>
      <c r="S497" s="18" cm="1">
        <f t="array" ref="S497">VLOOKUP($A497,'movie-row'!$A$2:$Z$101,_xlfn.XMATCH(S$30,'movie-row'!$A$1:$Z$1),0)</f>
        <v>0</v>
      </c>
      <c r="T497" s="18" cm="1">
        <f t="array" ref="T497">VLOOKUP($A497,'movie-row'!$A$2:$Z$101,_xlfn.XMATCH(T$30,'movie-row'!$A$1:$Z$1),0)</f>
        <v>0</v>
      </c>
      <c r="U497" s="18" cm="1">
        <f t="array" ref="U497">VLOOKUP($A497,'movie-row'!$A$2:$Z$101,_xlfn.XMATCH(U$30,'movie-row'!$A$1:$Z$1),0)</f>
        <v>1</v>
      </c>
      <c r="V497" s="18" cm="1">
        <f t="array" ref="V497">VLOOKUP($A497,'movie-row'!$A$2:$Z$101,_xlfn.XMATCH(V$30,'movie-row'!$A$1:$Z$1),0)</f>
        <v>0</v>
      </c>
      <c r="W497" s="18" cm="1">
        <f t="array" ref="W497">VLOOKUP($A497,'movie-row'!$A$2:$Z$101,_xlfn.XMATCH(W$30,'movie-row'!$A$1:$Z$1),0)</f>
        <v>4</v>
      </c>
      <c r="X497" s="18" cm="1">
        <f t="array" ref="X497">VLOOKUP($A497,'movie-row'!$A$2:$Z$101,_xlfn.XMATCH(X$30,'movie-row'!$A$1:$Z$1),0)</f>
        <v>0</v>
      </c>
      <c r="Y497" s="18" cm="1">
        <f t="array" ref="Y497">VLOOKUP($A497,'movie-row'!$A$2:$Z$101,_xlfn.XMATCH(Y$30,'movie-row'!$A$1:$Z$1),0)</f>
        <v>0</v>
      </c>
      <c r="Z497" s="18" cm="1">
        <f t="array" ref="Z497">VLOOKUP($A497,'movie-row'!$A$2:$Z$101,_xlfn.XMATCH(Z$30,'movie-row'!$A$1:$Z$1),0)</f>
        <v>1</v>
      </c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</row>
    <row r="498" spans="1:52">
      <c r="A498" s="1" t="str">
        <f t="shared" si="90"/>
        <v>8467: Dumb &amp; Dumber (1994)</v>
      </c>
      <c r="B498" s="18" cm="1">
        <f t="array" ref="B498">VLOOKUP($A498,'movie-row'!$A$2:$Z$101,_xlfn.XMATCH(B$31,'movie-row'!$A$1:$Z$1),0)</f>
        <v>0.5</v>
      </c>
      <c r="C498" s="18" cm="1">
        <f t="array" ref="C498">VLOOKUP($A498,'movie-row'!$A$2:$Z$101,_xlfn.XMATCH(C$31,'movie-row'!$A$1:$Z$1),0)</f>
        <v>0</v>
      </c>
      <c r="D498" s="18" cm="1">
        <f t="array" ref="D498">VLOOKUP($A498,'movie-row'!$A$2:$Z$101,_xlfn.XMATCH(D$31,'movie-row'!$A$1:$Z$1),0)</f>
        <v>4</v>
      </c>
      <c r="E498" s="18" cm="1">
        <f t="array" ref="E498">VLOOKUP($A498,'movie-row'!$A$2:$Z$101,_xlfn.XMATCH(E$31,'movie-row'!$A$1:$Z$1),0)</f>
        <v>4.5</v>
      </c>
      <c r="F498" s="27" cm="1">
        <f t="array" ref="F498">VLOOKUP($A498,'movie-row'!$A$2:$Z$101,_xlfn.XMATCH(F$31,'movie-row'!$A$1:$Z$1),0)</f>
        <v>0.5</v>
      </c>
      <c r="G498" s="18" cm="1">
        <f t="array" ref="G498">VLOOKUP($A498,'movie-row'!$A$2:$Z$101,_xlfn.XMATCH(G$31,'movie-row'!$A$1:$Z$1),0)</f>
        <v>0</v>
      </c>
      <c r="H498" s="18" cm="1">
        <f t="array" ref="H498">VLOOKUP($A498,'movie-row'!$A$2:$Z$101,_xlfn.XMATCH(H$31,'movie-row'!$A$1:$Z$1),0)</f>
        <v>4</v>
      </c>
      <c r="I498" s="18" cm="1">
        <f t="array" ref="I498">VLOOKUP($A498,'movie-row'!$A$2:$Z$101,_xlfn.XMATCH(I$31,'movie-row'!$A$1:$Z$1),0)</f>
        <v>1</v>
      </c>
      <c r="J498" s="18" cm="1">
        <f t="array" ref="J498">VLOOKUP($A498,'movie-row'!$A$2:$Z$101,_xlfn.XMATCH(J$31,'movie-row'!$A$1:$Z$1),0)</f>
        <v>4</v>
      </c>
      <c r="K498" s="18" cm="1">
        <f t="array" ref="K498">VLOOKUP($A498,'movie-row'!$A$2:$Z$101,_xlfn.XMATCH(K$31,'movie-row'!$A$1:$Z$1),0)</f>
        <v>0</v>
      </c>
      <c r="L498" s="18" cm="1">
        <f t="array" ref="L498">VLOOKUP($A498,'movie-row'!$A$2:$Z$101,_xlfn.XMATCH(L$31,'movie-row'!$A$1:$Z$1),0)</f>
        <v>0</v>
      </c>
      <c r="M498" s="18" cm="1">
        <f t="array" ref="M498">VLOOKUP($A498,'movie-row'!$A$2:$Z$101,_xlfn.XMATCH(M$31,'movie-row'!$A$1:$Z$1),0)</f>
        <v>0</v>
      </c>
      <c r="N498" s="18" cm="1">
        <f t="array" ref="N498">VLOOKUP($A498,'movie-row'!$A$2:$Z$101,_xlfn.XMATCH(N$31,'movie-row'!$A$1:$Z$1),0)</f>
        <v>0</v>
      </c>
      <c r="O498" s="27" cm="1">
        <f t="array" ref="O498">VLOOKUP($A498,'movie-row'!$A$2:$Z$101,_xlfn.XMATCH(O$31,'movie-row'!$A$1:$Z$1),0)</f>
        <v>4</v>
      </c>
      <c r="P498" s="18" cm="1">
        <f t="array" ref="P498">VLOOKUP($A498,'movie-row'!$A$2:$Z$101,_xlfn.XMATCH(P$31,'movie-row'!$A$1:$Z$1),0)</f>
        <v>0</v>
      </c>
      <c r="Q498" s="18" cm="1">
        <f t="array" ref="Q498">VLOOKUP($A498,'movie-row'!$A$2:$Z$101,_xlfn.XMATCH(Q$31,'movie-row'!$A$1:$Z$1),0)</f>
        <v>4</v>
      </c>
      <c r="R498" s="18" cm="1">
        <f t="array" ref="R498">VLOOKUP($A498,'movie-row'!$A$2:$Z$101,_xlfn.XMATCH(R$31,'movie-row'!$A$1:$Z$1),0)</f>
        <v>0</v>
      </c>
      <c r="S498" s="18" cm="1">
        <f t="array" ref="S498">VLOOKUP($A498,'movie-row'!$A$2:$Z$101,_xlfn.XMATCH(S$31,'movie-row'!$A$1:$Z$1),0)</f>
        <v>1</v>
      </c>
      <c r="T498" s="18" cm="1">
        <f t="array" ref="T498">VLOOKUP($A498,'movie-row'!$A$2:$Z$101,_xlfn.XMATCH(T$31,'movie-row'!$A$1:$Z$1),0)</f>
        <v>0</v>
      </c>
      <c r="U498" s="18" cm="1">
        <f t="array" ref="U498">VLOOKUP($A498,'movie-row'!$A$2:$Z$101,_xlfn.XMATCH(U$31,'movie-row'!$A$1:$Z$1),0)</f>
        <v>4</v>
      </c>
      <c r="V498" s="18" cm="1">
        <f t="array" ref="V498">VLOOKUP($A498,'movie-row'!$A$2:$Z$101,_xlfn.XMATCH(V$31,'movie-row'!$A$1:$Z$1),0)</f>
        <v>0</v>
      </c>
      <c r="W498" s="18" cm="1">
        <f t="array" ref="W498">VLOOKUP($A498,'movie-row'!$A$2:$Z$101,_xlfn.XMATCH(W$31,'movie-row'!$A$1:$Z$1),0)</f>
        <v>5</v>
      </c>
      <c r="X498" s="18" cm="1">
        <f t="array" ref="X498">VLOOKUP($A498,'movie-row'!$A$2:$Z$101,_xlfn.XMATCH(X$31,'movie-row'!$A$1:$Z$1),0)</f>
        <v>0</v>
      </c>
      <c r="Y498" s="18" cm="1">
        <f t="array" ref="Y498">VLOOKUP($A498,'movie-row'!$A$2:$Z$101,_xlfn.XMATCH(Y$31,'movie-row'!$A$1:$Z$1),0)</f>
        <v>0.5</v>
      </c>
      <c r="Z498" s="18" cm="1">
        <f t="array" ref="Z498">VLOOKUP($A498,'movie-row'!$A$2:$Z$101,_xlfn.XMATCH(Z$31,'movie-row'!$A$1:$Z$1),0)</f>
        <v>1</v>
      </c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</row>
    <row r="499" spans="1:52">
      <c r="A499" s="1" t="str">
        <f t="shared" si="90"/>
        <v>8467: Dumb &amp; Dumber (1994)</v>
      </c>
      <c r="B499" s="18" cm="1">
        <f t="array" ref="B499">VLOOKUP($A499,'movie-row'!$A$2:$Z$101,_xlfn.XMATCH(B$32,'movie-row'!$A$1:$Z$1),0)</f>
        <v>4</v>
      </c>
      <c r="C499" s="18" cm="1">
        <f t="array" ref="C499">VLOOKUP($A499,'movie-row'!$A$2:$Z$101,_xlfn.XMATCH(C$32,'movie-row'!$A$1:$Z$1),0)</f>
        <v>0</v>
      </c>
      <c r="D499" s="18" cm="1">
        <f t="array" ref="D499">VLOOKUP($A499,'movie-row'!$A$2:$Z$101,_xlfn.XMATCH(D$32,'movie-row'!$A$1:$Z$1),0)</f>
        <v>1.5</v>
      </c>
      <c r="E499" s="18" cm="1">
        <f t="array" ref="E499">VLOOKUP($A499,'movie-row'!$A$2:$Z$101,_xlfn.XMATCH(E$32,'movie-row'!$A$1:$Z$1),0)</f>
        <v>0</v>
      </c>
      <c r="F499" s="27" cm="1">
        <f t="array" ref="F499">VLOOKUP($A499,'movie-row'!$A$2:$Z$101,_xlfn.XMATCH(F$32,'movie-row'!$A$1:$Z$1),0)</f>
        <v>4.5</v>
      </c>
      <c r="G499" s="18" cm="1">
        <f t="array" ref="G499">VLOOKUP($A499,'movie-row'!$A$2:$Z$101,_xlfn.XMATCH(G$32,'movie-row'!$A$1:$Z$1),0)</f>
        <v>0.5</v>
      </c>
      <c r="H499" s="18" cm="1">
        <f t="array" ref="H499">VLOOKUP($A499,'movie-row'!$A$2:$Z$101,_xlfn.XMATCH(H$32,'movie-row'!$A$1:$Z$1),0)</f>
        <v>0</v>
      </c>
      <c r="I499" s="18" cm="1">
        <f t="array" ref="I499">VLOOKUP($A499,'movie-row'!$A$2:$Z$101,_xlfn.XMATCH(I$32,'movie-row'!$A$1:$Z$1),0)</f>
        <v>0.5</v>
      </c>
      <c r="J499" s="18" cm="1">
        <f t="array" ref="J499">VLOOKUP($A499,'movie-row'!$A$2:$Z$101,_xlfn.XMATCH(J$32,'movie-row'!$A$1:$Z$1),0)</f>
        <v>0</v>
      </c>
      <c r="K499" s="18" cm="1">
        <f t="array" ref="K499">VLOOKUP($A499,'movie-row'!$A$2:$Z$101,_xlfn.XMATCH(K$32,'movie-row'!$A$1:$Z$1),0)</f>
        <v>4</v>
      </c>
      <c r="L499" s="18" cm="1">
        <f t="array" ref="L499">VLOOKUP($A499,'movie-row'!$A$2:$Z$101,_xlfn.XMATCH(L$32,'movie-row'!$A$1:$Z$1),0)</f>
        <v>0</v>
      </c>
      <c r="M499" s="18" cm="1">
        <f t="array" ref="M499">VLOOKUP($A499,'movie-row'!$A$2:$Z$101,_xlfn.XMATCH(M$32,'movie-row'!$A$1:$Z$1),0)</f>
        <v>5</v>
      </c>
      <c r="N499" s="18" cm="1">
        <f t="array" ref="N499">VLOOKUP($A499,'movie-row'!$A$2:$Z$101,_xlfn.XMATCH(N$32,'movie-row'!$A$1:$Z$1),0)</f>
        <v>0</v>
      </c>
      <c r="O499" s="27" cm="1">
        <f t="array" ref="O499">VLOOKUP($A499,'movie-row'!$A$2:$Z$101,_xlfn.XMATCH(O$32,'movie-row'!$A$1:$Z$1),0)</f>
        <v>4</v>
      </c>
      <c r="P499" s="18" cm="1">
        <f t="array" ref="P499">VLOOKUP($A499,'movie-row'!$A$2:$Z$101,_xlfn.XMATCH(P$32,'movie-row'!$A$1:$Z$1),0)</f>
        <v>0.5</v>
      </c>
      <c r="Q499" s="18" cm="1">
        <f t="array" ref="Q499">VLOOKUP($A499,'movie-row'!$A$2:$Z$101,_xlfn.XMATCH(Q$32,'movie-row'!$A$1:$Z$1),0)</f>
        <v>0</v>
      </c>
      <c r="R499" s="18" cm="1">
        <f t="array" ref="R499">VLOOKUP($A499,'movie-row'!$A$2:$Z$101,_xlfn.XMATCH(R$32,'movie-row'!$A$1:$Z$1),0)</f>
        <v>4</v>
      </c>
      <c r="S499" s="18" cm="1">
        <f t="array" ref="S499">VLOOKUP($A499,'movie-row'!$A$2:$Z$101,_xlfn.XMATCH(S$32,'movie-row'!$A$1:$Z$1),0)</f>
        <v>0</v>
      </c>
      <c r="T499" s="18" cm="1">
        <f t="array" ref="T499">VLOOKUP($A499,'movie-row'!$A$2:$Z$101,_xlfn.XMATCH(T$32,'movie-row'!$A$1:$Z$1),0)</f>
        <v>0</v>
      </c>
      <c r="U499" s="18" cm="1">
        <f t="array" ref="U499">VLOOKUP($A499,'movie-row'!$A$2:$Z$101,_xlfn.XMATCH(U$32,'movie-row'!$A$1:$Z$1),0)</f>
        <v>1</v>
      </c>
      <c r="V499" s="18" cm="1">
        <f t="array" ref="V499">VLOOKUP($A499,'movie-row'!$A$2:$Z$101,_xlfn.XMATCH(V$32,'movie-row'!$A$1:$Z$1),0)</f>
        <v>4.5</v>
      </c>
      <c r="W499" s="18" cm="1">
        <f t="array" ref="W499">VLOOKUP($A499,'movie-row'!$A$2:$Z$101,_xlfn.XMATCH(W$32,'movie-row'!$A$1:$Z$1),0)</f>
        <v>0</v>
      </c>
      <c r="X499" s="18" cm="1">
        <f t="array" ref="X499">VLOOKUP($A499,'movie-row'!$A$2:$Z$101,_xlfn.XMATCH(X$32,'movie-row'!$A$1:$Z$1),0)</f>
        <v>0.5</v>
      </c>
      <c r="Y499" s="18" cm="1">
        <f t="array" ref="Y499">VLOOKUP($A499,'movie-row'!$A$2:$Z$101,_xlfn.XMATCH(Y$32,'movie-row'!$A$1:$Z$1),0)</f>
        <v>1</v>
      </c>
      <c r="Z499" s="18" cm="1">
        <f t="array" ref="Z499">VLOOKUP($A499,'movie-row'!$A$2:$Z$101,_xlfn.XMATCH(Z$32,'movie-row'!$A$1:$Z$1),0)</f>
        <v>0.5</v>
      </c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</row>
    <row r="500" spans="1:52">
      <c r="A500" s="1" t="str">
        <f t="shared" si="90"/>
        <v>8467: Dumb &amp; Dumber (1994)</v>
      </c>
      <c r="B500" s="18" cm="1">
        <f t="array" ref="B500">VLOOKUP($A500,'movie-row'!$A$2:$Z$101,_xlfn.XMATCH(B$33,'movie-row'!$A$1:$Z$1),0)</f>
        <v>0</v>
      </c>
      <c r="C500" s="18" cm="1">
        <f t="array" ref="C500">VLOOKUP($A500,'movie-row'!$A$2:$Z$101,_xlfn.XMATCH(C$33,'movie-row'!$A$1:$Z$1),0)</f>
        <v>0</v>
      </c>
      <c r="D500" s="18" cm="1">
        <f t="array" ref="D500">VLOOKUP($A500,'movie-row'!$A$2:$Z$101,_xlfn.XMATCH(D$33,'movie-row'!$A$1:$Z$1),0)</f>
        <v>4</v>
      </c>
      <c r="E500" s="18" cm="1">
        <f t="array" ref="E500">VLOOKUP($A500,'movie-row'!$A$2:$Z$101,_xlfn.XMATCH(E$33,'movie-row'!$A$1:$Z$1),0)</f>
        <v>4</v>
      </c>
      <c r="F500" s="27" cm="1">
        <f t="array" ref="F500">VLOOKUP($A500,'movie-row'!$A$2:$Z$101,_xlfn.XMATCH(F$33,'movie-row'!$A$1:$Z$1),0)</f>
        <v>0.5</v>
      </c>
      <c r="G500" s="18" cm="1">
        <f t="array" ref="G500">VLOOKUP($A500,'movie-row'!$A$2:$Z$101,_xlfn.XMATCH(G$33,'movie-row'!$A$1:$Z$1),0)</f>
        <v>4</v>
      </c>
      <c r="H500" s="18" cm="1">
        <f t="array" ref="H500">VLOOKUP($A500,'movie-row'!$A$2:$Z$101,_xlfn.XMATCH(H$33,'movie-row'!$A$1:$Z$1),0)</f>
        <v>0</v>
      </c>
      <c r="I500" s="18" cm="1">
        <f t="array" ref="I500">VLOOKUP($A500,'movie-row'!$A$2:$Z$101,_xlfn.XMATCH(I$33,'movie-row'!$A$1:$Z$1),0)</f>
        <v>0</v>
      </c>
      <c r="J500" s="18" cm="1">
        <f t="array" ref="J500">VLOOKUP($A500,'movie-row'!$A$2:$Z$101,_xlfn.XMATCH(J$33,'movie-row'!$A$1:$Z$1),0)</f>
        <v>1</v>
      </c>
      <c r="K500" s="18" cm="1">
        <f t="array" ref="K500">VLOOKUP($A500,'movie-row'!$A$2:$Z$101,_xlfn.XMATCH(K$33,'movie-row'!$A$1:$Z$1),0)</f>
        <v>4</v>
      </c>
      <c r="L500" s="18" cm="1">
        <f t="array" ref="L500">VLOOKUP($A500,'movie-row'!$A$2:$Z$101,_xlfn.XMATCH(L$33,'movie-row'!$A$1:$Z$1),0)</f>
        <v>4</v>
      </c>
      <c r="M500" s="18" cm="1">
        <f t="array" ref="M500">VLOOKUP($A500,'movie-row'!$A$2:$Z$101,_xlfn.XMATCH(M$33,'movie-row'!$A$1:$Z$1),0)</f>
        <v>0</v>
      </c>
      <c r="N500" s="18" cm="1">
        <f t="array" ref="N500">VLOOKUP($A500,'movie-row'!$A$2:$Z$101,_xlfn.XMATCH(N$33,'movie-row'!$A$1:$Z$1),0)</f>
        <v>0</v>
      </c>
      <c r="O500" s="27" cm="1">
        <f t="array" ref="O500">VLOOKUP($A500,'movie-row'!$A$2:$Z$101,_xlfn.XMATCH(O$33,'movie-row'!$A$1:$Z$1),0)</f>
        <v>4</v>
      </c>
      <c r="P500" s="18" cm="1">
        <f t="array" ref="P500">VLOOKUP($A500,'movie-row'!$A$2:$Z$101,_xlfn.XMATCH(P$33,'movie-row'!$A$1:$Z$1),0)</f>
        <v>0</v>
      </c>
      <c r="Q500" s="18" cm="1">
        <f t="array" ref="Q500">VLOOKUP($A500,'movie-row'!$A$2:$Z$101,_xlfn.XMATCH(Q$33,'movie-row'!$A$1:$Z$1),0)</f>
        <v>0</v>
      </c>
      <c r="R500" s="18" cm="1">
        <f t="array" ref="R500">VLOOKUP($A500,'movie-row'!$A$2:$Z$101,_xlfn.XMATCH(R$33,'movie-row'!$A$1:$Z$1),0)</f>
        <v>0.5</v>
      </c>
      <c r="S500" s="18" cm="1">
        <f t="array" ref="S500">VLOOKUP($A500,'movie-row'!$A$2:$Z$101,_xlfn.XMATCH(S$33,'movie-row'!$A$1:$Z$1),0)</f>
        <v>0</v>
      </c>
      <c r="T500" s="18" cm="1">
        <f t="array" ref="T500">VLOOKUP($A500,'movie-row'!$A$2:$Z$101,_xlfn.XMATCH(T$33,'movie-row'!$A$1:$Z$1),0)</f>
        <v>0.5</v>
      </c>
      <c r="U500" s="18" cm="1">
        <f t="array" ref="U500">VLOOKUP($A500,'movie-row'!$A$2:$Z$101,_xlfn.XMATCH(U$33,'movie-row'!$A$1:$Z$1),0)</f>
        <v>0</v>
      </c>
      <c r="V500" s="18" cm="1">
        <f t="array" ref="V500">VLOOKUP($A500,'movie-row'!$A$2:$Z$101,_xlfn.XMATCH(V$33,'movie-row'!$A$1:$Z$1),0)</f>
        <v>0</v>
      </c>
      <c r="W500" s="18" cm="1">
        <f t="array" ref="W500">VLOOKUP($A500,'movie-row'!$A$2:$Z$101,_xlfn.XMATCH(W$33,'movie-row'!$A$1:$Z$1),0)</f>
        <v>1</v>
      </c>
      <c r="X500" s="18" cm="1">
        <f t="array" ref="X500">VLOOKUP($A500,'movie-row'!$A$2:$Z$101,_xlfn.XMATCH(X$33,'movie-row'!$A$1:$Z$1),0)</f>
        <v>0</v>
      </c>
      <c r="Y500" s="18" cm="1">
        <f t="array" ref="Y500">VLOOKUP($A500,'movie-row'!$A$2:$Z$101,_xlfn.XMATCH(Y$33,'movie-row'!$A$1:$Z$1),0)</f>
        <v>1.5</v>
      </c>
      <c r="Z500" s="18" cm="1">
        <f t="array" ref="Z500">VLOOKUP($A500,'movie-row'!$A$2:$Z$101,_xlfn.XMATCH(Z$33,'movie-row'!$A$1:$Z$1),0)</f>
        <v>4</v>
      </c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</row>
    <row r="501" spans="1:52">
      <c r="A501" s="21" t="s">
        <v>91</v>
      </c>
      <c r="B501" s="18" cm="1">
        <f t="array" ref="B501">VLOOKUP($A501,'movie-row'!$A$2:$Z$101,_xlfn.XMATCH(B$29,'movie-row'!$A$1:$Z$1),0)</f>
        <v>0</v>
      </c>
      <c r="C501" s="18" cm="1">
        <f t="array" ref="C501">VLOOKUP($A501,'movie-row'!$A$2:$Z$101,_xlfn.XMATCH(C$29,'movie-row'!$A$1:$Z$1),0)</f>
        <v>0</v>
      </c>
      <c r="D501" s="18" cm="1">
        <f t="array" ref="D501">VLOOKUP($A501,'movie-row'!$A$2:$Z$101,_xlfn.XMATCH(D$29,'movie-row'!$A$1:$Z$1),0)</f>
        <v>0</v>
      </c>
      <c r="E501" s="18" cm="1">
        <f t="array" ref="E501">VLOOKUP($A501,'movie-row'!$A$2:$Z$101,_xlfn.XMATCH(E$29,'movie-row'!$A$1:$Z$1),0)</f>
        <v>4</v>
      </c>
      <c r="F501" s="27" cm="1">
        <f t="array" ref="F501">VLOOKUP($A501,'movie-row'!$A$2:$Z$101,_xlfn.XMATCH(F$29,'movie-row'!$A$1:$Z$1),0)</f>
        <v>4</v>
      </c>
      <c r="G501" s="18" cm="1">
        <f t="array" ref="G501">VLOOKUP($A501,'movie-row'!$A$2:$Z$101,_xlfn.XMATCH(G$29,'movie-row'!$A$1:$Z$1),0)</f>
        <v>0</v>
      </c>
      <c r="H501" s="18" cm="1">
        <f t="array" ref="H501">VLOOKUP($A501,'movie-row'!$A$2:$Z$101,_xlfn.XMATCH(H$29,'movie-row'!$A$1:$Z$1),0)</f>
        <v>3.5</v>
      </c>
      <c r="I501" s="18" cm="1">
        <f t="array" ref="I501">VLOOKUP($A501,'movie-row'!$A$2:$Z$101,_xlfn.XMATCH(I$29,'movie-row'!$A$1:$Z$1),0)</f>
        <v>4</v>
      </c>
      <c r="J501" s="18" cm="1">
        <f t="array" ref="J501">VLOOKUP($A501,'movie-row'!$A$2:$Z$101,_xlfn.XMATCH(J$29,'movie-row'!$A$1:$Z$1),0)</f>
        <v>5</v>
      </c>
      <c r="K501" s="18" cm="1">
        <f t="array" ref="K501">VLOOKUP($A501,'movie-row'!$A$2:$Z$101,_xlfn.XMATCH(K$29,'movie-row'!$A$1:$Z$1),0)</f>
        <v>3</v>
      </c>
      <c r="L501" s="18" cm="1">
        <f t="array" ref="L501">VLOOKUP($A501,'movie-row'!$A$2:$Z$101,_xlfn.XMATCH(L$29,'movie-row'!$A$1:$Z$1),0)</f>
        <v>5</v>
      </c>
      <c r="M501" s="18" cm="1">
        <f t="array" ref="M501">VLOOKUP($A501,'movie-row'!$A$2:$Z$101,_xlfn.XMATCH(M$29,'movie-row'!$A$1:$Z$1),0)</f>
        <v>3</v>
      </c>
      <c r="N501" s="18" cm="1">
        <f t="array" ref="N501">VLOOKUP($A501,'movie-row'!$A$2:$Z$101,_xlfn.XMATCH(N$29,'movie-row'!$A$1:$Z$1),0)</f>
        <v>4</v>
      </c>
      <c r="O501" s="27" cm="1">
        <f t="array" ref="O501">VLOOKUP($A501,'movie-row'!$A$2:$Z$101,_xlfn.XMATCH(O$29,'movie-row'!$A$1:$Z$1),0)</f>
        <v>4.5</v>
      </c>
      <c r="P501" s="18" cm="1">
        <f t="array" ref="P501">VLOOKUP($A501,'movie-row'!$A$2:$Z$101,_xlfn.XMATCH(P$29,'movie-row'!$A$1:$Z$1),0)</f>
        <v>5</v>
      </c>
      <c r="Q501" s="18" cm="1">
        <f t="array" ref="Q501">VLOOKUP($A501,'movie-row'!$A$2:$Z$101,_xlfn.XMATCH(Q$29,'movie-row'!$A$1:$Z$1),0)</f>
        <v>3</v>
      </c>
      <c r="R501" s="18" cm="1">
        <f t="array" ref="R501">VLOOKUP($A501,'movie-row'!$A$2:$Z$101,_xlfn.XMATCH(R$29,'movie-row'!$A$1:$Z$1),0)</f>
        <v>4</v>
      </c>
      <c r="S501" s="18" cm="1">
        <f t="array" ref="S501">VLOOKUP($A501,'movie-row'!$A$2:$Z$101,_xlfn.XMATCH(S$29,'movie-row'!$A$1:$Z$1),0)</f>
        <v>4</v>
      </c>
      <c r="T501" s="18" cm="1">
        <f t="array" ref="T501">VLOOKUP($A501,'movie-row'!$A$2:$Z$101,_xlfn.XMATCH(T$29,'movie-row'!$A$1:$Z$1),0)</f>
        <v>4</v>
      </c>
      <c r="U501" s="18" cm="1">
        <f t="array" ref="U501">VLOOKUP($A501,'movie-row'!$A$2:$Z$101,_xlfn.XMATCH(U$29,'movie-row'!$A$1:$Z$1),0)</f>
        <v>0</v>
      </c>
      <c r="V501" s="18" cm="1">
        <f t="array" ref="V501">VLOOKUP($A501,'movie-row'!$A$2:$Z$101,_xlfn.XMATCH(V$29,'movie-row'!$A$1:$Z$1),0)</f>
        <v>4</v>
      </c>
      <c r="W501" s="18" cm="1">
        <f t="array" ref="W501">VLOOKUP($A501,'movie-row'!$A$2:$Z$101,_xlfn.XMATCH(W$29,'movie-row'!$A$1:$Z$1),0)</f>
        <v>5</v>
      </c>
      <c r="X501" s="18" cm="1">
        <f t="array" ref="X501">VLOOKUP($A501,'movie-row'!$A$2:$Z$101,_xlfn.XMATCH(X$29,'movie-row'!$A$1:$Z$1),0)</f>
        <v>0</v>
      </c>
      <c r="Y501" s="18" cm="1">
        <f t="array" ref="Y501">VLOOKUP($A501,'movie-row'!$A$2:$Z$101,_xlfn.XMATCH(Y$29,'movie-row'!$A$1:$Z$1),0)</f>
        <v>5</v>
      </c>
      <c r="Z501" s="18" cm="1">
        <f t="array" ref="Z501">VLOOKUP($A501,'movie-row'!$A$2:$Z$101,_xlfn.XMATCH(Z$29,'movie-row'!$A$1:$Z$1),0)</f>
        <v>4.5</v>
      </c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</row>
    <row r="502" spans="1:52">
      <c r="A502" s="1" t="str">
        <f t="shared" ref="A502:A505" si="91">A501</f>
        <v>8587: The Lion King (1994)</v>
      </c>
      <c r="B502" s="18" cm="1">
        <f t="array" ref="B502">VLOOKUP($A502,'movie-row'!$A$2:$Z$101,_xlfn.XMATCH(B$30,'movie-row'!$A$1:$Z$1),0)</f>
        <v>3.5</v>
      </c>
      <c r="C502" s="18" cm="1">
        <f t="array" ref="C502">VLOOKUP($A502,'movie-row'!$A$2:$Z$101,_xlfn.XMATCH(C$30,'movie-row'!$A$1:$Z$1),0)</f>
        <v>5</v>
      </c>
      <c r="D502" s="18" cm="1">
        <f t="array" ref="D502">VLOOKUP($A502,'movie-row'!$A$2:$Z$101,_xlfn.XMATCH(D$30,'movie-row'!$A$1:$Z$1),0)</f>
        <v>4</v>
      </c>
      <c r="E502" s="18" cm="1">
        <f t="array" ref="E502">VLOOKUP($A502,'movie-row'!$A$2:$Z$101,_xlfn.XMATCH(E$30,'movie-row'!$A$1:$Z$1),0)</f>
        <v>4.5</v>
      </c>
      <c r="F502" s="27" cm="1">
        <f t="array" ref="F502">VLOOKUP($A502,'movie-row'!$A$2:$Z$101,_xlfn.XMATCH(F$30,'movie-row'!$A$1:$Z$1),0)</f>
        <v>0</v>
      </c>
      <c r="G502" s="18" cm="1">
        <f t="array" ref="G502">VLOOKUP($A502,'movie-row'!$A$2:$Z$101,_xlfn.XMATCH(G$30,'movie-row'!$A$1:$Z$1),0)</f>
        <v>4</v>
      </c>
      <c r="H502" s="18" cm="1">
        <f t="array" ref="H502">VLOOKUP($A502,'movie-row'!$A$2:$Z$101,_xlfn.XMATCH(H$30,'movie-row'!$A$1:$Z$1),0)</f>
        <v>4</v>
      </c>
      <c r="I502" s="18" cm="1">
        <f t="array" ref="I502">VLOOKUP($A502,'movie-row'!$A$2:$Z$101,_xlfn.XMATCH(I$30,'movie-row'!$A$1:$Z$1),0)</f>
        <v>4.5</v>
      </c>
      <c r="J502" s="18" cm="1">
        <f t="array" ref="J502">VLOOKUP($A502,'movie-row'!$A$2:$Z$101,_xlfn.XMATCH(J$30,'movie-row'!$A$1:$Z$1),0)</f>
        <v>0</v>
      </c>
      <c r="K502" s="18" cm="1">
        <f t="array" ref="K502">VLOOKUP($A502,'movie-row'!$A$2:$Z$101,_xlfn.XMATCH(K$30,'movie-row'!$A$1:$Z$1),0)</f>
        <v>0</v>
      </c>
      <c r="L502" s="18" cm="1">
        <f t="array" ref="L502">VLOOKUP($A502,'movie-row'!$A$2:$Z$101,_xlfn.XMATCH(L$30,'movie-row'!$A$1:$Z$1),0)</f>
        <v>3.5</v>
      </c>
      <c r="M502" s="18" cm="1">
        <f t="array" ref="M502">VLOOKUP($A502,'movie-row'!$A$2:$Z$101,_xlfn.XMATCH(M$30,'movie-row'!$A$1:$Z$1),0)</f>
        <v>0</v>
      </c>
      <c r="N502" s="18" cm="1">
        <f t="array" ref="N502">VLOOKUP($A502,'movie-row'!$A$2:$Z$101,_xlfn.XMATCH(N$30,'movie-row'!$A$1:$Z$1),0)</f>
        <v>4</v>
      </c>
      <c r="O502" s="27" cm="1">
        <f t="array" ref="O502">VLOOKUP($A502,'movie-row'!$A$2:$Z$101,_xlfn.XMATCH(O$30,'movie-row'!$A$1:$Z$1),0)</f>
        <v>5</v>
      </c>
      <c r="P502" s="18" cm="1">
        <f t="array" ref="P502">VLOOKUP($A502,'movie-row'!$A$2:$Z$101,_xlfn.XMATCH(P$30,'movie-row'!$A$1:$Z$1),0)</f>
        <v>5</v>
      </c>
      <c r="Q502" s="18" cm="1">
        <f t="array" ref="Q502">VLOOKUP($A502,'movie-row'!$A$2:$Z$101,_xlfn.XMATCH(Q$30,'movie-row'!$A$1:$Z$1),0)</f>
        <v>5</v>
      </c>
      <c r="R502" s="18" cm="1">
        <f t="array" ref="R502">VLOOKUP($A502,'movie-row'!$A$2:$Z$101,_xlfn.XMATCH(R$30,'movie-row'!$A$1:$Z$1),0)</f>
        <v>5</v>
      </c>
      <c r="S502" s="18" cm="1">
        <f t="array" ref="S502">VLOOKUP($A502,'movie-row'!$A$2:$Z$101,_xlfn.XMATCH(S$30,'movie-row'!$A$1:$Z$1),0)</f>
        <v>4.5</v>
      </c>
      <c r="T502" s="18" cm="1">
        <f t="array" ref="T502">VLOOKUP($A502,'movie-row'!$A$2:$Z$101,_xlfn.XMATCH(T$30,'movie-row'!$A$1:$Z$1),0)</f>
        <v>0</v>
      </c>
      <c r="U502" s="18" cm="1">
        <f t="array" ref="U502">VLOOKUP($A502,'movie-row'!$A$2:$Z$101,_xlfn.XMATCH(U$30,'movie-row'!$A$1:$Z$1),0)</f>
        <v>4</v>
      </c>
      <c r="V502" s="18" cm="1">
        <f t="array" ref="V502">VLOOKUP($A502,'movie-row'!$A$2:$Z$101,_xlfn.XMATCH(V$30,'movie-row'!$A$1:$Z$1),0)</f>
        <v>0</v>
      </c>
      <c r="W502" s="18" cm="1">
        <f t="array" ref="W502">VLOOKUP($A502,'movie-row'!$A$2:$Z$101,_xlfn.XMATCH(W$30,'movie-row'!$A$1:$Z$1),0)</f>
        <v>4.5</v>
      </c>
      <c r="X502" s="18" cm="1">
        <f t="array" ref="X502">VLOOKUP($A502,'movie-row'!$A$2:$Z$101,_xlfn.XMATCH(X$30,'movie-row'!$A$1:$Z$1),0)</f>
        <v>0</v>
      </c>
      <c r="Y502" s="18" cm="1">
        <f t="array" ref="Y502">VLOOKUP($A502,'movie-row'!$A$2:$Z$101,_xlfn.XMATCH(Y$30,'movie-row'!$A$1:$Z$1),0)</f>
        <v>4.5</v>
      </c>
      <c r="Z502" s="18" cm="1">
        <f t="array" ref="Z502">VLOOKUP($A502,'movie-row'!$A$2:$Z$101,_xlfn.XMATCH(Z$30,'movie-row'!$A$1:$Z$1),0)</f>
        <v>5</v>
      </c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</row>
    <row r="503" spans="1:52">
      <c r="A503" s="1" t="str">
        <f t="shared" si="91"/>
        <v>8587: The Lion King (1994)</v>
      </c>
      <c r="B503" s="18" cm="1">
        <f t="array" ref="B503">VLOOKUP($A503,'movie-row'!$A$2:$Z$101,_xlfn.XMATCH(B$31,'movie-row'!$A$1:$Z$1),0)</f>
        <v>4</v>
      </c>
      <c r="C503" s="18" cm="1">
        <f t="array" ref="C503">VLOOKUP($A503,'movie-row'!$A$2:$Z$101,_xlfn.XMATCH(C$31,'movie-row'!$A$1:$Z$1),0)</f>
        <v>4</v>
      </c>
      <c r="D503" s="18" cm="1">
        <f t="array" ref="D503">VLOOKUP($A503,'movie-row'!$A$2:$Z$101,_xlfn.XMATCH(D$31,'movie-row'!$A$1:$Z$1),0)</f>
        <v>4</v>
      </c>
      <c r="E503" s="18" cm="1">
        <f t="array" ref="E503">VLOOKUP($A503,'movie-row'!$A$2:$Z$101,_xlfn.XMATCH(E$31,'movie-row'!$A$1:$Z$1),0)</f>
        <v>0</v>
      </c>
      <c r="F503" s="27" cm="1">
        <f t="array" ref="F503">VLOOKUP($A503,'movie-row'!$A$2:$Z$101,_xlfn.XMATCH(F$31,'movie-row'!$A$1:$Z$1),0)</f>
        <v>0.5</v>
      </c>
      <c r="G503" s="18" cm="1">
        <f t="array" ref="G503">VLOOKUP($A503,'movie-row'!$A$2:$Z$101,_xlfn.XMATCH(G$31,'movie-row'!$A$1:$Z$1),0)</f>
        <v>5</v>
      </c>
      <c r="H503" s="18" cm="1">
        <f t="array" ref="H503">VLOOKUP($A503,'movie-row'!$A$2:$Z$101,_xlfn.XMATCH(H$31,'movie-row'!$A$1:$Z$1),0)</f>
        <v>0</v>
      </c>
      <c r="I503" s="18" cm="1">
        <f t="array" ref="I503">VLOOKUP($A503,'movie-row'!$A$2:$Z$101,_xlfn.XMATCH(I$31,'movie-row'!$A$1:$Z$1),0)</f>
        <v>4</v>
      </c>
      <c r="J503" s="18" cm="1">
        <f t="array" ref="J503">VLOOKUP($A503,'movie-row'!$A$2:$Z$101,_xlfn.XMATCH(J$31,'movie-row'!$A$1:$Z$1),0)</f>
        <v>4</v>
      </c>
      <c r="K503" s="18" cm="1">
        <f t="array" ref="K503">VLOOKUP($A503,'movie-row'!$A$2:$Z$101,_xlfn.XMATCH(K$31,'movie-row'!$A$1:$Z$1),0)</f>
        <v>0</v>
      </c>
      <c r="L503" s="18" cm="1">
        <f t="array" ref="L503">VLOOKUP($A503,'movie-row'!$A$2:$Z$101,_xlfn.XMATCH(L$31,'movie-row'!$A$1:$Z$1),0)</f>
        <v>0</v>
      </c>
      <c r="M503" s="18" cm="1">
        <f t="array" ref="M503">VLOOKUP($A503,'movie-row'!$A$2:$Z$101,_xlfn.XMATCH(M$31,'movie-row'!$A$1:$Z$1),0)</f>
        <v>4</v>
      </c>
      <c r="N503" s="18" cm="1">
        <f t="array" ref="N503">VLOOKUP($A503,'movie-row'!$A$2:$Z$101,_xlfn.XMATCH(N$31,'movie-row'!$A$1:$Z$1),0)</f>
        <v>0</v>
      </c>
      <c r="O503" s="27" cm="1">
        <f t="array" ref="O503">VLOOKUP($A503,'movie-row'!$A$2:$Z$101,_xlfn.XMATCH(O$31,'movie-row'!$A$1:$Z$1),0)</f>
        <v>4</v>
      </c>
      <c r="P503" s="18" cm="1">
        <f t="array" ref="P503">VLOOKUP($A503,'movie-row'!$A$2:$Z$101,_xlfn.XMATCH(P$31,'movie-row'!$A$1:$Z$1),0)</f>
        <v>0</v>
      </c>
      <c r="Q503" s="18" cm="1">
        <f t="array" ref="Q503">VLOOKUP($A503,'movie-row'!$A$2:$Z$101,_xlfn.XMATCH(Q$31,'movie-row'!$A$1:$Z$1),0)</f>
        <v>4.5</v>
      </c>
      <c r="R503" s="18" cm="1">
        <f t="array" ref="R503">VLOOKUP($A503,'movie-row'!$A$2:$Z$101,_xlfn.XMATCH(R$31,'movie-row'!$A$1:$Z$1),0)</f>
        <v>4.5</v>
      </c>
      <c r="S503" s="18" cm="1">
        <f t="array" ref="S503">VLOOKUP($A503,'movie-row'!$A$2:$Z$101,_xlfn.XMATCH(S$31,'movie-row'!$A$1:$Z$1),0)</f>
        <v>5</v>
      </c>
      <c r="T503" s="18" cm="1">
        <f t="array" ref="T503">VLOOKUP($A503,'movie-row'!$A$2:$Z$101,_xlfn.XMATCH(T$31,'movie-row'!$A$1:$Z$1),0)</f>
        <v>4.5</v>
      </c>
      <c r="U503" s="18" cm="1">
        <f t="array" ref="U503">VLOOKUP($A503,'movie-row'!$A$2:$Z$101,_xlfn.XMATCH(U$31,'movie-row'!$A$1:$Z$1),0)</f>
        <v>0</v>
      </c>
      <c r="V503" s="18" cm="1">
        <f t="array" ref="V503">VLOOKUP($A503,'movie-row'!$A$2:$Z$101,_xlfn.XMATCH(V$31,'movie-row'!$A$1:$Z$1),0)</f>
        <v>3.5</v>
      </c>
      <c r="W503" s="18" cm="1">
        <f t="array" ref="W503">VLOOKUP($A503,'movie-row'!$A$2:$Z$101,_xlfn.XMATCH(W$31,'movie-row'!$A$1:$Z$1),0)</f>
        <v>4</v>
      </c>
      <c r="X503" s="18" cm="1">
        <f t="array" ref="X503">VLOOKUP($A503,'movie-row'!$A$2:$Z$101,_xlfn.XMATCH(X$31,'movie-row'!$A$1:$Z$1),0)</f>
        <v>3.5</v>
      </c>
      <c r="Y503" s="18" cm="1">
        <f t="array" ref="Y503">VLOOKUP($A503,'movie-row'!$A$2:$Z$101,_xlfn.XMATCH(Y$31,'movie-row'!$A$1:$Z$1),0)</f>
        <v>0.5</v>
      </c>
      <c r="Z503" s="18" cm="1">
        <f t="array" ref="Z503">VLOOKUP($A503,'movie-row'!$A$2:$Z$101,_xlfn.XMATCH(Z$31,'movie-row'!$A$1:$Z$1),0)</f>
        <v>4</v>
      </c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</row>
    <row r="504" spans="1:52">
      <c r="A504" s="1" t="str">
        <f t="shared" si="91"/>
        <v>8587: The Lion King (1994)</v>
      </c>
      <c r="B504" s="18" cm="1">
        <f t="array" ref="B504">VLOOKUP($A504,'movie-row'!$A$2:$Z$101,_xlfn.XMATCH(B$32,'movie-row'!$A$1:$Z$1),0)</f>
        <v>4</v>
      </c>
      <c r="C504" s="18" cm="1">
        <f t="array" ref="C504">VLOOKUP($A504,'movie-row'!$A$2:$Z$101,_xlfn.XMATCH(C$32,'movie-row'!$A$1:$Z$1),0)</f>
        <v>3</v>
      </c>
      <c r="D504" s="18" cm="1">
        <f t="array" ref="D504">VLOOKUP($A504,'movie-row'!$A$2:$Z$101,_xlfn.XMATCH(D$32,'movie-row'!$A$1:$Z$1),0)</f>
        <v>5</v>
      </c>
      <c r="E504" s="18" cm="1">
        <f t="array" ref="E504">VLOOKUP($A504,'movie-row'!$A$2:$Z$101,_xlfn.XMATCH(E$32,'movie-row'!$A$1:$Z$1),0)</f>
        <v>4.5</v>
      </c>
      <c r="F504" s="27" cm="1">
        <f t="array" ref="F504">VLOOKUP($A504,'movie-row'!$A$2:$Z$101,_xlfn.XMATCH(F$32,'movie-row'!$A$1:$Z$1),0)</f>
        <v>0</v>
      </c>
      <c r="G504" s="18" cm="1">
        <f t="array" ref="G504">VLOOKUP($A504,'movie-row'!$A$2:$Z$101,_xlfn.XMATCH(G$32,'movie-row'!$A$1:$Z$1),0)</f>
        <v>4</v>
      </c>
      <c r="H504" s="18" cm="1">
        <f t="array" ref="H504">VLOOKUP($A504,'movie-row'!$A$2:$Z$101,_xlfn.XMATCH(H$32,'movie-row'!$A$1:$Z$1),0)</f>
        <v>3</v>
      </c>
      <c r="I504" s="18" cm="1">
        <f t="array" ref="I504">VLOOKUP($A504,'movie-row'!$A$2:$Z$101,_xlfn.XMATCH(I$32,'movie-row'!$A$1:$Z$1),0)</f>
        <v>0</v>
      </c>
      <c r="J504" s="18" cm="1">
        <f t="array" ref="J504">VLOOKUP($A504,'movie-row'!$A$2:$Z$101,_xlfn.XMATCH(J$32,'movie-row'!$A$1:$Z$1),0)</f>
        <v>5</v>
      </c>
      <c r="K504" s="18" cm="1">
        <f t="array" ref="K504">VLOOKUP($A504,'movie-row'!$A$2:$Z$101,_xlfn.XMATCH(K$32,'movie-row'!$A$1:$Z$1),0)</f>
        <v>4.5</v>
      </c>
      <c r="L504" s="18" cm="1">
        <f t="array" ref="L504">VLOOKUP($A504,'movie-row'!$A$2:$Z$101,_xlfn.XMATCH(L$32,'movie-row'!$A$1:$Z$1),0)</f>
        <v>4.5</v>
      </c>
      <c r="M504" s="18" cm="1">
        <f t="array" ref="M504">VLOOKUP($A504,'movie-row'!$A$2:$Z$101,_xlfn.XMATCH(M$32,'movie-row'!$A$1:$Z$1),0)</f>
        <v>4</v>
      </c>
      <c r="N504" s="18" cm="1">
        <f t="array" ref="N504">VLOOKUP($A504,'movie-row'!$A$2:$Z$101,_xlfn.XMATCH(N$32,'movie-row'!$A$1:$Z$1),0)</f>
        <v>4</v>
      </c>
      <c r="O504" s="27" cm="1">
        <f t="array" ref="O504">VLOOKUP($A504,'movie-row'!$A$2:$Z$101,_xlfn.XMATCH(O$32,'movie-row'!$A$1:$Z$1),0)</f>
        <v>0</v>
      </c>
      <c r="P504" s="18" cm="1">
        <f t="array" ref="P504">VLOOKUP($A504,'movie-row'!$A$2:$Z$101,_xlfn.XMATCH(P$32,'movie-row'!$A$1:$Z$1),0)</f>
        <v>0.5</v>
      </c>
      <c r="Q504" s="18" cm="1">
        <f t="array" ref="Q504">VLOOKUP($A504,'movie-row'!$A$2:$Z$101,_xlfn.XMATCH(Q$32,'movie-row'!$A$1:$Z$1),0)</f>
        <v>0</v>
      </c>
      <c r="R504" s="18" cm="1">
        <f t="array" ref="R504">VLOOKUP($A504,'movie-row'!$A$2:$Z$101,_xlfn.XMATCH(R$32,'movie-row'!$A$1:$Z$1),0)</f>
        <v>4</v>
      </c>
      <c r="S504" s="18" cm="1">
        <f t="array" ref="S504">VLOOKUP($A504,'movie-row'!$A$2:$Z$101,_xlfn.XMATCH(S$32,'movie-row'!$A$1:$Z$1),0)</f>
        <v>0</v>
      </c>
      <c r="T504" s="18" cm="1">
        <f t="array" ref="T504">VLOOKUP($A504,'movie-row'!$A$2:$Z$101,_xlfn.XMATCH(T$32,'movie-row'!$A$1:$Z$1),0)</f>
        <v>0</v>
      </c>
      <c r="U504" s="18" cm="1">
        <f t="array" ref="U504">VLOOKUP($A504,'movie-row'!$A$2:$Z$101,_xlfn.XMATCH(U$32,'movie-row'!$A$1:$Z$1),0)</f>
        <v>5</v>
      </c>
      <c r="V504" s="18" cm="1">
        <f t="array" ref="V504">VLOOKUP($A504,'movie-row'!$A$2:$Z$101,_xlfn.XMATCH(V$32,'movie-row'!$A$1:$Z$1),0)</f>
        <v>0</v>
      </c>
      <c r="W504" s="18" cm="1">
        <f t="array" ref="W504">VLOOKUP($A504,'movie-row'!$A$2:$Z$101,_xlfn.XMATCH(W$32,'movie-row'!$A$1:$Z$1),0)</f>
        <v>3</v>
      </c>
      <c r="X504" s="18" cm="1">
        <f t="array" ref="X504">VLOOKUP($A504,'movie-row'!$A$2:$Z$101,_xlfn.XMATCH(X$32,'movie-row'!$A$1:$Z$1),0)</f>
        <v>4</v>
      </c>
      <c r="Y504" s="18" cm="1">
        <f t="array" ref="Y504">VLOOKUP($A504,'movie-row'!$A$2:$Z$101,_xlfn.XMATCH(Y$32,'movie-row'!$A$1:$Z$1),0)</f>
        <v>4</v>
      </c>
      <c r="Z504" s="18" cm="1">
        <f t="array" ref="Z504">VLOOKUP($A504,'movie-row'!$A$2:$Z$101,_xlfn.XMATCH(Z$32,'movie-row'!$A$1:$Z$1),0)</f>
        <v>4</v>
      </c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</row>
    <row r="505" spans="1:52">
      <c r="A505" s="1" t="str">
        <f t="shared" si="91"/>
        <v>8587: The Lion King (1994)</v>
      </c>
      <c r="B505" s="18" cm="1">
        <f t="array" ref="B505">VLOOKUP($A505,'movie-row'!$A$2:$Z$101,_xlfn.XMATCH(B$33,'movie-row'!$A$1:$Z$1),0)</f>
        <v>0</v>
      </c>
      <c r="C505" s="18" cm="1">
        <f t="array" ref="C505">VLOOKUP($A505,'movie-row'!$A$2:$Z$101,_xlfn.XMATCH(C$33,'movie-row'!$A$1:$Z$1),0)</f>
        <v>4.5</v>
      </c>
      <c r="D505" s="18" cm="1">
        <f t="array" ref="D505">VLOOKUP($A505,'movie-row'!$A$2:$Z$101,_xlfn.XMATCH(D$33,'movie-row'!$A$1:$Z$1),0)</f>
        <v>4.5</v>
      </c>
      <c r="E505" s="18" cm="1">
        <f t="array" ref="E505">VLOOKUP($A505,'movie-row'!$A$2:$Z$101,_xlfn.XMATCH(E$33,'movie-row'!$A$1:$Z$1),0)</f>
        <v>0</v>
      </c>
      <c r="F505" s="27" cm="1">
        <f t="array" ref="F505">VLOOKUP($A505,'movie-row'!$A$2:$Z$101,_xlfn.XMATCH(F$33,'movie-row'!$A$1:$Z$1),0)</f>
        <v>0</v>
      </c>
      <c r="G505" s="18" cm="1">
        <f t="array" ref="G505">VLOOKUP($A505,'movie-row'!$A$2:$Z$101,_xlfn.XMATCH(G$33,'movie-row'!$A$1:$Z$1),0)</f>
        <v>4.5</v>
      </c>
      <c r="H505" s="18" cm="1">
        <f t="array" ref="H505">VLOOKUP($A505,'movie-row'!$A$2:$Z$101,_xlfn.XMATCH(H$33,'movie-row'!$A$1:$Z$1),0)</f>
        <v>0</v>
      </c>
      <c r="I505" s="18" cm="1">
        <f t="array" ref="I505">VLOOKUP($A505,'movie-row'!$A$2:$Z$101,_xlfn.XMATCH(I$33,'movie-row'!$A$1:$Z$1),0)</f>
        <v>3.5</v>
      </c>
      <c r="J505" s="18" cm="1">
        <f t="array" ref="J505">VLOOKUP($A505,'movie-row'!$A$2:$Z$101,_xlfn.XMATCH(J$33,'movie-row'!$A$1:$Z$1),0)</f>
        <v>5</v>
      </c>
      <c r="K505" s="18" cm="1">
        <f t="array" ref="K505">VLOOKUP($A505,'movie-row'!$A$2:$Z$101,_xlfn.XMATCH(K$33,'movie-row'!$A$1:$Z$1),0)</f>
        <v>4.5</v>
      </c>
      <c r="L505" s="18" cm="1">
        <f t="array" ref="L505">VLOOKUP($A505,'movie-row'!$A$2:$Z$101,_xlfn.XMATCH(L$33,'movie-row'!$A$1:$Z$1),0)</f>
        <v>4.5</v>
      </c>
      <c r="M505" s="18" cm="1">
        <f t="array" ref="M505">VLOOKUP($A505,'movie-row'!$A$2:$Z$101,_xlfn.XMATCH(M$33,'movie-row'!$A$1:$Z$1),0)</f>
        <v>3</v>
      </c>
      <c r="N505" s="18" cm="1">
        <f t="array" ref="N505">VLOOKUP($A505,'movie-row'!$A$2:$Z$101,_xlfn.XMATCH(N$33,'movie-row'!$A$1:$Z$1),0)</f>
        <v>0</v>
      </c>
      <c r="O505" s="27" cm="1">
        <f t="array" ref="O505">VLOOKUP($A505,'movie-row'!$A$2:$Z$101,_xlfn.XMATCH(O$33,'movie-row'!$A$1:$Z$1),0)</f>
        <v>4.5</v>
      </c>
      <c r="P505" s="18" cm="1">
        <f t="array" ref="P505">VLOOKUP($A505,'movie-row'!$A$2:$Z$101,_xlfn.XMATCH(P$33,'movie-row'!$A$1:$Z$1),0)</f>
        <v>3</v>
      </c>
      <c r="Q505" s="18" cm="1">
        <f t="array" ref="Q505">VLOOKUP($A505,'movie-row'!$A$2:$Z$101,_xlfn.XMATCH(Q$33,'movie-row'!$A$1:$Z$1),0)</f>
        <v>5</v>
      </c>
      <c r="R505" s="18" cm="1">
        <f t="array" ref="R505">VLOOKUP($A505,'movie-row'!$A$2:$Z$101,_xlfn.XMATCH(R$33,'movie-row'!$A$1:$Z$1),0)</f>
        <v>0</v>
      </c>
      <c r="S505" s="18" cm="1">
        <f t="array" ref="S505">VLOOKUP($A505,'movie-row'!$A$2:$Z$101,_xlfn.XMATCH(S$33,'movie-row'!$A$1:$Z$1),0)</f>
        <v>4</v>
      </c>
      <c r="T505" s="18" cm="1">
        <f t="array" ref="T505">VLOOKUP($A505,'movie-row'!$A$2:$Z$101,_xlfn.XMATCH(T$33,'movie-row'!$A$1:$Z$1),0)</f>
        <v>0.5</v>
      </c>
      <c r="U505" s="18" cm="1">
        <f t="array" ref="U505">VLOOKUP($A505,'movie-row'!$A$2:$Z$101,_xlfn.XMATCH(U$33,'movie-row'!$A$1:$Z$1),0)</f>
        <v>3</v>
      </c>
      <c r="V505" s="18" cm="1">
        <f t="array" ref="V505">VLOOKUP($A505,'movie-row'!$A$2:$Z$101,_xlfn.XMATCH(V$33,'movie-row'!$A$1:$Z$1),0)</f>
        <v>0</v>
      </c>
      <c r="W505" s="18" cm="1">
        <f t="array" ref="W505">VLOOKUP($A505,'movie-row'!$A$2:$Z$101,_xlfn.XMATCH(W$33,'movie-row'!$A$1:$Z$1),0)</f>
        <v>5</v>
      </c>
      <c r="X505" s="18" cm="1">
        <f t="array" ref="X505">VLOOKUP($A505,'movie-row'!$A$2:$Z$101,_xlfn.XMATCH(X$33,'movie-row'!$A$1:$Z$1),0)</f>
        <v>4</v>
      </c>
      <c r="Y505" s="18" cm="1">
        <f t="array" ref="Y505">VLOOKUP($A505,'movie-row'!$A$2:$Z$101,_xlfn.XMATCH(Y$33,'movie-row'!$A$1:$Z$1),0)</f>
        <v>5</v>
      </c>
      <c r="Z505" s="18" cm="1">
        <f t="array" ref="Z505">VLOOKUP($A505,'movie-row'!$A$2:$Z$101,_xlfn.XMATCH(Z$33,'movie-row'!$A$1:$Z$1),0)</f>
        <v>4</v>
      </c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</row>
    <row r="506" spans="1:52">
      <c r="A506" s="21" t="s">
        <v>92</v>
      </c>
      <c r="B506" s="18" cm="1">
        <f t="array" ref="B506">VLOOKUP($A506,'movie-row'!$A$2:$Z$101,_xlfn.XMATCH(B$29,'movie-row'!$A$1:$Z$1),0)</f>
        <v>0</v>
      </c>
      <c r="C506" s="18" cm="1">
        <f t="array" ref="C506">VLOOKUP($A506,'movie-row'!$A$2:$Z$101,_xlfn.XMATCH(C$29,'movie-row'!$A$1:$Z$1),0)</f>
        <v>0</v>
      </c>
      <c r="D506" s="18" cm="1">
        <f t="array" ref="D506">VLOOKUP($A506,'movie-row'!$A$2:$Z$101,_xlfn.XMATCH(D$29,'movie-row'!$A$1:$Z$1),0)</f>
        <v>0</v>
      </c>
      <c r="E506" s="18" cm="1">
        <f t="array" ref="E506">VLOOKUP($A506,'movie-row'!$A$2:$Z$101,_xlfn.XMATCH(E$29,'movie-row'!$A$1:$Z$1),0)</f>
        <v>0</v>
      </c>
      <c r="F506" s="27" cm="1">
        <f t="array" ref="F506">VLOOKUP($A506,'movie-row'!$A$2:$Z$101,_xlfn.XMATCH(F$29,'movie-row'!$A$1:$Z$1),0)</f>
        <v>3</v>
      </c>
      <c r="G506" s="18" cm="1">
        <f t="array" ref="G506">VLOOKUP($A506,'movie-row'!$A$2:$Z$101,_xlfn.XMATCH(G$29,'movie-row'!$A$1:$Z$1),0)</f>
        <v>0</v>
      </c>
      <c r="H506" s="18" cm="1">
        <f t="array" ref="H506">VLOOKUP($A506,'movie-row'!$A$2:$Z$101,_xlfn.XMATCH(H$29,'movie-row'!$A$1:$Z$1),0)</f>
        <v>0</v>
      </c>
      <c r="I506" s="18" cm="1">
        <f t="array" ref="I506">VLOOKUP($A506,'movie-row'!$A$2:$Z$101,_xlfn.XMATCH(I$29,'movie-row'!$A$1:$Z$1),0)</f>
        <v>0</v>
      </c>
      <c r="J506" s="18" cm="1">
        <f t="array" ref="J506">VLOOKUP($A506,'movie-row'!$A$2:$Z$101,_xlfn.XMATCH(J$29,'movie-row'!$A$1:$Z$1),0)</f>
        <v>0</v>
      </c>
      <c r="K506" s="18" cm="1">
        <f t="array" ref="K506">VLOOKUP($A506,'movie-row'!$A$2:$Z$101,_xlfn.XMATCH(K$29,'movie-row'!$A$1:$Z$1),0)</f>
        <v>0</v>
      </c>
      <c r="L506" s="18" cm="1">
        <f t="array" ref="L506">VLOOKUP($A506,'movie-row'!$A$2:$Z$101,_xlfn.XMATCH(L$29,'movie-row'!$A$1:$Z$1),0)</f>
        <v>2.5</v>
      </c>
      <c r="M506" s="18" cm="1">
        <f t="array" ref="M506">VLOOKUP($A506,'movie-row'!$A$2:$Z$101,_xlfn.XMATCH(M$29,'movie-row'!$A$1:$Z$1),0)</f>
        <v>0</v>
      </c>
      <c r="N506" s="18" cm="1">
        <f t="array" ref="N506">VLOOKUP($A506,'movie-row'!$A$2:$Z$101,_xlfn.XMATCH(N$29,'movie-row'!$A$1:$Z$1),0)</f>
        <v>0</v>
      </c>
      <c r="O506" s="27" cm="1">
        <f t="array" ref="O506">VLOOKUP($A506,'movie-row'!$A$2:$Z$101,_xlfn.XMATCH(O$29,'movie-row'!$A$1:$Z$1),0)</f>
        <v>0</v>
      </c>
      <c r="P506" s="18" cm="1">
        <f t="array" ref="P506">VLOOKUP($A506,'movie-row'!$A$2:$Z$101,_xlfn.XMATCH(P$29,'movie-row'!$A$1:$Z$1),0)</f>
        <v>0</v>
      </c>
      <c r="Q506" s="18" cm="1">
        <f t="array" ref="Q506">VLOOKUP($A506,'movie-row'!$A$2:$Z$101,_xlfn.XMATCH(Q$29,'movie-row'!$A$1:$Z$1),0)</f>
        <v>0</v>
      </c>
      <c r="R506" s="18" cm="1">
        <f t="array" ref="R506">VLOOKUP($A506,'movie-row'!$A$2:$Z$101,_xlfn.XMATCH(R$29,'movie-row'!$A$1:$Z$1),0)</f>
        <v>0</v>
      </c>
      <c r="S506" s="18" cm="1">
        <f t="array" ref="S506">VLOOKUP($A506,'movie-row'!$A$2:$Z$101,_xlfn.XMATCH(S$29,'movie-row'!$A$1:$Z$1),0)</f>
        <v>0</v>
      </c>
      <c r="T506" s="18" cm="1">
        <f t="array" ref="T506">VLOOKUP($A506,'movie-row'!$A$2:$Z$101,_xlfn.XMATCH(T$29,'movie-row'!$A$1:$Z$1),0)</f>
        <v>0</v>
      </c>
      <c r="U506" s="18" cm="1">
        <f t="array" ref="U506">VLOOKUP($A506,'movie-row'!$A$2:$Z$101,_xlfn.XMATCH(U$29,'movie-row'!$A$1:$Z$1),0)</f>
        <v>0</v>
      </c>
      <c r="V506" s="18" cm="1">
        <f t="array" ref="V506">VLOOKUP($A506,'movie-row'!$A$2:$Z$101,_xlfn.XMATCH(V$29,'movie-row'!$A$1:$Z$1),0)</f>
        <v>0</v>
      </c>
      <c r="W506" s="18" cm="1">
        <f t="array" ref="W506">VLOOKUP($A506,'movie-row'!$A$2:$Z$101,_xlfn.XMATCH(W$29,'movie-row'!$A$1:$Z$1),0)</f>
        <v>0</v>
      </c>
      <c r="X506" s="18" cm="1">
        <f t="array" ref="X506">VLOOKUP($A506,'movie-row'!$A$2:$Z$101,_xlfn.XMATCH(X$29,'movie-row'!$A$1:$Z$1),0)</f>
        <v>0</v>
      </c>
      <c r="Y506" s="18" cm="1">
        <f t="array" ref="Y506">VLOOKUP($A506,'movie-row'!$A$2:$Z$101,_xlfn.XMATCH(Y$29,'movie-row'!$A$1:$Z$1),0)</f>
        <v>0</v>
      </c>
      <c r="Z506" s="18" cm="1">
        <f t="array" ref="Z506">VLOOKUP($A506,'movie-row'!$A$2:$Z$101,_xlfn.XMATCH(Z$29,'movie-row'!$A$1:$Z$1),0)</f>
        <v>0</v>
      </c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</row>
    <row r="507" spans="1:52">
      <c r="A507" s="1" t="str">
        <f t="shared" ref="A507:A510" si="92">A506</f>
        <v>9331: Clear and Present Danger (1994)</v>
      </c>
      <c r="B507" s="18" cm="1">
        <f t="array" ref="B507">VLOOKUP($A507,'movie-row'!$A$2:$Z$101,_xlfn.XMATCH(B$30,'movie-row'!$A$1:$Z$1),0)</f>
        <v>0</v>
      </c>
      <c r="C507" s="18" cm="1">
        <f t="array" ref="C507">VLOOKUP($A507,'movie-row'!$A$2:$Z$101,_xlfn.XMATCH(C$30,'movie-row'!$A$1:$Z$1),0)</f>
        <v>0</v>
      </c>
      <c r="D507" s="18" cm="1">
        <f t="array" ref="D507">VLOOKUP($A507,'movie-row'!$A$2:$Z$101,_xlfn.XMATCH(D$30,'movie-row'!$A$1:$Z$1),0)</f>
        <v>0</v>
      </c>
      <c r="E507" s="18" cm="1">
        <f t="array" ref="E507">VLOOKUP($A507,'movie-row'!$A$2:$Z$101,_xlfn.XMATCH(E$30,'movie-row'!$A$1:$Z$1),0)</f>
        <v>0</v>
      </c>
      <c r="F507" s="27" cm="1">
        <f t="array" ref="F507">VLOOKUP($A507,'movie-row'!$A$2:$Z$101,_xlfn.XMATCH(F$30,'movie-row'!$A$1:$Z$1),0)</f>
        <v>0</v>
      </c>
      <c r="G507" s="18" cm="1">
        <f t="array" ref="G507">VLOOKUP($A507,'movie-row'!$A$2:$Z$101,_xlfn.XMATCH(G$30,'movie-row'!$A$1:$Z$1),0)</f>
        <v>0</v>
      </c>
      <c r="H507" s="18" cm="1">
        <f t="array" ref="H507">VLOOKUP($A507,'movie-row'!$A$2:$Z$101,_xlfn.XMATCH(H$30,'movie-row'!$A$1:$Z$1),0)</f>
        <v>0</v>
      </c>
      <c r="I507" s="18" cm="1">
        <f t="array" ref="I507">VLOOKUP($A507,'movie-row'!$A$2:$Z$101,_xlfn.XMATCH(I$30,'movie-row'!$A$1:$Z$1),0)</f>
        <v>0</v>
      </c>
      <c r="J507" s="18" cm="1">
        <f t="array" ref="J507">VLOOKUP($A507,'movie-row'!$A$2:$Z$101,_xlfn.XMATCH(J$30,'movie-row'!$A$1:$Z$1),0)</f>
        <v>0</v>
      </c>
      <c r="K507" s="18" cm="1">
        <f t="array" ref="K507">VLOOKUP($A507,'movie-row'!$A$2:$Z$101,_xlfn.XMATCH(K$30,'movie-row'!$A$1:$Z$1),0)</f>
        <v>0</v>
      </c>
      <c r="L507" s="18" cm="1">
        <f t="array" ref="L507">VLOOKUP($A507,'movie-row'!$A$2:$Z$101,_xlfn.XMATCH(L$30,'movie-row'!$A$1:$Z$1),0)</f>
        <v>0</v>
      </c>
      <c r="M507" s="18" cm="1">
        <f t="array" ref="M507">VLOOKUP($A507,'movie-row'!$A$2:$Z$101,_xlfn.XMATCH(M$30,'movie-row'!$A$1:$Z$1),0)</f>
        <v>0</v>
      </c>
      <c r="N507" s="18" cm="1">
        <f t="array" ref="N507">VLOOKUP($A507,'movie-row'!$A$2:$Z$101,_xlfn.XMATCH(N$30,'movie-row'!$A$1:$Z$1),0)</f>
        <v>0</v>
      </c>
      <c r="O507" s="27" cm="1">
        <f t="array" ref="O507">VLOOKUP($A507,'movie-row'!$A$2:$Z$101,_xlfn.XMATCH(O$30,'movie-row'!$A$1:$Z$1),0)</f>
        <v>0</v>
      </c>
      <c r="P507" s="18" cm="1">
        <f t="array" ref="P507">VLOOKUP($A507,'movie-row'!$A$2:$Z$101,_xlfn.XMATCH(P$30,'movie-row'!$A$1:$Z$1),0)</f>
        <v>0</v>
      </c>
      <c r="Q507" s="18" cm="1">
        <f t="array" ref="Q507">VLOOKUP($A507,'movie-row'!$A$2:$Z$101,_xlfn.XMATCH(Q$30,'movie-row'!$A$1:$Z$1),0)</f>
        <v>0</v>
      </c>
      <c r="R507" s="18" cm="1">
        <f t="array" ref="R507">VLOOKUP($A507,'movie-row'!$A$2:$Z$101,_xlfn.XMATCH(R$30,'movie-row'!$A$1:$Z$1),0)</f>
        <v>0</v>
      </c>
      <c r="S507" s="18" cm="1">
        <f t="array" ref="S507">VLOOKUP($A507,'movie-row'!$A$2:$Z$101,_xlfn.XMATCH(S$30,'movie-row'!$A$1:$Z$1),0)</f>
        <v>0</v>
      </c>
      <c r="T507" s="18" cm="1">
        <f t="array" ref="T507">VLOOKUP($A507,'movie-row'!$A$2:$Z$101,_xlfn.XMATCH(T$30,'movie-row'!$A$1:$Z$1),0)</f>
        <v>0</v>
      </c>
      <c r="U507" s="18" cm="1">
        <f t="array" ref="U507">VLOOKUP($A507,'movie-row'!$A$2:$Z$101,_xlfn.XMATCH(U$30,'movie-row'!$A$1:$Z$1),0)</f>
        <v>0</v>
      </c>
      <c r="V507" s="18" cm="1">
        <f t="array" ref="V507">VLOOKUP($A507,'movie-row'!$A$2:$Z$101,_xlfn.XMATCH(V$30,'movie-row'!$A$1:$Z$1),0)</f>
        <v>0</v>
      </c>
      <c r="W507" s="18" cm="1">
        <f t="array" ref="W507">VLOOKUP($A507,'movie-row'!$A$2:$Z$101,_xlfn.XMATCH(W$30,'movie-row'!$A$1:$Z$1),0)</f>
        <v>0</v>
      </c>
      <c r="X507" s="18" cm="1">
        <f t="array" ref="X507">VLOOKUP($A507,'movie-row'!$A$2:$Z$101,_xlfn.XMATCH(X$30,'movie-row'!$A$1:$Z$1),0)</f>
        <v>0</v>
      </c>
      <c r="Y507" s="18" cm="1">
        <f t="array" ref="Y507">VLOOKUP($A507,'movie-row'!$A$2:$Z$101,_xlfn.XMATCH(Y$30,'movie-row'!$A$1:$Z$1),0)</f>
        <v>0</v>
      </c>
      <c r="Z507" s="18" cm="1">
        <f t="array" ref="Z507">VLOOKUP($A507,'movie-row'!$A$2:$Z$101,_xlfn.XMATCH(Z$30,'movie-row'!$A$1:$Z$1),0)</f>
        <v>0</v>
      </c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</row>
    <row r="508" spans="1:52">
      <c r="A508" s="1" t="str">
        <f t="shared" si="92"/>
        <v>9331: Clear and Present Danger (1994)</v>
      </c>
      <c r="B508" s="18" cm="1">
        <f t="array" ref="B508">VLOOKUP($A508,'movie-row'!$A$2:$Z$101,_xlfn.XMATCH(B$31,'movie-row'!$A$1:$Z$1),0)</f>
        <v>0</v>
      </c>
      <c r="C508" s="18" cm="1">
        <f t="array" ref="C508">VLOOKUP($A508,'movie-row'!$A$2:$Z$101,_xlfn.XMATCH(C$31,'movie-row'!$A$1:$Z$1),0)</f>
        <v>3</v>
      </c>
      <c r="D508" s="18" cm="1">
        <f t="array" ref="D508">VLOOKUP($A508,'movie-row'!$A$2:$Z$101,_xlfn.XMATCH(D$31,'movie-row'!$A$1:$Z$1),0)</f>
        <v>0</v>
      </c>
      <c r="E508" s="18" cm="1">
        <f t="array" ref="E508">VLOOKUP($A508,'movie-row'!$A$2:$Z$101,_xlfn.XMATCH(E$31,'movie-row'!$A$1:$Z$1),0)</f>
        <v>0</v>
      </c>
      <c r="F508" s="27" cm="1">
        <f t="array" ref="F508">VLOOKUP($A508,'movie-row'!$A$2:$Z$101,_xlfn.XMATCH(F$31,'movie-row'!$A$1:$Z$1),0)</f>
        <v>0.5</v>
      </c>
      <c r="G508" s="18" cm="1">
        <f t="array" ref="G508">VLOOKUP($A508,'movie-row'!$A$2:$Z$101,_xlfn.XMATCH(G$31,'movie-row'!$A$1:$Z$1),0)</f>
        <v>0</v>
      </c>
      <c r="H508" s="18" cm="1">
        <f t="array" ref="H508">VLOOKUP($A508,'movie-row'!$A$2:$Z$101,_xlfn.XMATCH(H$31,'movie-row'!$A$1:$Z$1),0)</f>
        <v>0</v>
      </c>
      <c r="I508" s="18" cm="1">
        <f t="array" ref="I508">VLOOKUP($A508,'movie-row'!$A$2:$Z$101,_xlfn.XMATCH(I$31,'movie-row'!$A$1:$Z$1),0)</f>
        <v>0</v>
      </c>
      <c r="J508" s="18" cm="1">
        <f t="array" ref="J508">VLOOKUP($A508,'movie-row'!$A$2:$Z$101,_xlfn.XMATCH(J$31,'movie-row'!$A$1:$Z$1),0)</f>
        <v>0</v>
      </c>
      <c r="K508" s="18" cm="1">
        <f t="array" ref="K508">VLOOKUP($A508,'movie-row'!$A$2:$Z$101,_xlfn.XMATCH(K$31,'movie-row'!$A$1:$Z$1),0)</f>
        <v>0</v>
      </c>
      <c r="L508" s="18" cm="1">
        <f t="array" ref="L508">VLOOKUP($A508,'movie-row'!$A$2:$Z$101,_xlfn.XMATCH(L$31,'movie-row'!$A$1:$Z$1),0)</f>
        <v>0</v>
      </c>
      <c r="M508" s="18" cm="1">
        <f t="array" ref="M508">VLOOKUP($A508,'movie-row'!$A$2:$Z$101,_xlfn.XMATCH(M$31,'movie-row'!$A$1:$Z$1),0)</f>
        <v>0</v>
      </c>
      <c r="N508" s="18" cm="1">
        <f t="array" ref="N508">VLOOKUP($A508,'movie-row'!$A$2:$Z$101,_xlfn.XMATCH(N$31,'movie-row'!$A$1:$Z$1),0)</f>
        <v>0</v>
      </c>
      <c r="O508" s="27" cm="1">
        <f t="array" ref="O508">VLOOKUP($A508,'movie-row'!$A$2:$Z$101,_xlfn.XMATCH(O$31,'movie-row'!$A$1:$Z$1),0)</f>
        <v>0</v>
      </c>
      <c r="P508" s="18" cm="1">
        <f t="array" ref="P508">VLOOKUP($A508,'movie-row'!$A$2:$Z$101,_xlfn.XMATCH(P$31,'movie-row'!$A$1:$Z$1),0)</f>
        <v>0</v>
      </c>
      <c r="Q508" s="18" cm="1">
        <f t="array" ref="Q508">VLOOKUP($A508,'movie-row'!$A$2:$Z$101,_xlfn.XMATCH(Q$31,'movie-row'!$A$1:$Z$1),0)</f>
        <v>3.5</v>
      </c>
      <c r="R508" s="18" cm="1">
        <f t="array" ref="R508">VLOOKUP($A508,'movie-row'!$A$2:$Z$101,_xlfn.XMATCH(R$31,'movie-row'!$A$1:$Z$1),0)</f>
        <v>0</v>
      </c>
      <c r="S508" s="18" cm="1">
        <f t="array" ref="S508">VLOOKUP($A508,'movie-row'!$A$2:$Z$101,_xlfn.XMATCH(S$31,'movie-row'!$A$1:$Z$1),0)</f>
        <v>0</v>
      </c>
      <c r="T508" s="18" cm="1">
        <f t="array" ref="T508">VLOOKUP($A508,'movie-row'!$A$2:$Z$101,_xlfn.XMATCH(T$31,'movie-row'!$A$1:$Z$1),0)</f>
        <v>0</v>
      </c>
      <c r="U508" s="18" cm="1">
        <f t="array" ref="U508">VLOOKUP($A508,'movie-row'!$A$2:$Z$101,_xlfn.XMATCH(U$31,'movie-row'!$A$1:$Z$1),0)</f>
        <v>0</v>
      </c>
      <c r="V508" s="18" cm="1">
        <f t="array" ref="V508">VLOOKUP($A508,'movie-row'!$A$2:$Z$101,_xlfn.XMATCH(V$31,'movie-row'!$A$1:$Z$1),0)</f>
        <v>0</v>
      </c>
      <c r="W508" s="18" cm="1">
        <f t="array" ref="W508">VLOOKUP($A508,'movie-row'!$A$2:$Z$101,_xlfn.XMATCH(W$31,'movie-row'!$A$1:$Z$1),0)</f>
        <v>3.5</v>
      </c>
      <c r="X508" s="18" cm="1">
        <f t="array" ref="X508">VLOOKUP($A508,'movie-row'!$A$2:$Z$101,_xlfn.XMATCH(X$31,'movie-row'!$A$1:$Z$1),0)</f>
        <v>0</v>
      </c>
      <c r="Y508" s="18" cm="1">
        <f t="array" ref="Y508">VLOOKUP($A508,'movie-row'!$A$2:$Z$101,_xlfn.XMATCH(Y$31,'movie-row'!$A$1:$Z$1),0)</f>
        <v>0.5</v>
      </c>
      <c r="Z508" s="18" cm="1">
        <f t="array" ref="Z508">VLOOKUP($A508,'movie-row'!$A$2:$Z$101,_xlfn.XMATCH(Z$31,'movie-row'!$A$1:$Z$1),0)</f>
        <v>0</v>
      </c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</row>
    <row r="509" spans="1:52">
      <c r="A509" s="1" t="str">
        <f t="shared" si="92"/>
        <v>9331: Clear and Present Danger (1994)</v>
      </c>
      <c r="B509" s="18" cm="1">
        <f t="array" ref="B509">VLOOKUP($A509,'movie-row'!$A$2:$Z$101,_xlfn.XMATCH(B$32,'movie-row'!$A$1:$Z$1),0)</f>
        <v>0</v>
      </c>
      <c r="C509" s="18" cm="1">
        <f t="array" ref="C509">VLOOKUP($A509,'movie-row'!$A$2:$Z$101,_xlfn.XMATCH(C$32,'movie-row'!$A$1:$Z$1),0)</f>
        <v>0</v>
      </c>
      <c r="D509" s="18" cm="1">
        <f t="array" ref="D509">VLOOKUP($A509,'movie-row'!$A$2:$Z$101,_xlfn.XMATCH(D$32,'movie-row'!$A$1:$Z$1),0)</f>
        <v>0</v>
      </c>
      <c r="E509" s="18" cm="1">
        <f t="array" ref="E509">VLOOKUP($A509,'movie-row'!$A$2:$Z$101,_xlfn.XMATCH(E$32,'movie-row'!$A$1:$Z$1),0)</f>
        <v>0</v>
      </c>
      <c r="F509" s="27" cm="1">
        <f t="array" ref="F509">VLOOKUP($A509,'movie-row'!$A$2:$Z$101,_xlfn.XMATCH(F$32,'movie-row'!$A$1:$Z$1),0)</f>
        <v>0</v>
      </c>
      <c r="G509" s="18" cm="1">
        <f t="array" ref="G509">VLOOKUP($A509,'movie-row'!$A$2:$Z$101,_xlfn.XMATCH(G$32,'movie-row'!$A$1:$Z$1),0)</f>
        <v>0</v>
      </c>
      <c r="H509" s="18" cm="1">
        <f t="array" ref="H509">VLOOKUP($A509,'movie-row'!$A$2:$Z$101,_xlfn.XMATCH(H$32,'movie-row'!$A$1:$Z$1),0)</f>
        <v>0</v>
      </c>
      <c r="I509" s="18" cm="1">
        <f t="array" ref="I509">VLOOKUP($A509,'movie-row'!$A$2:$Z$101,_xlfn.XMATCH(I$32,'movie-row'!$A$1:$Z$1),0)</f>
        <v>0</v>
      </c>
      <c r="J509" s="18" cm="1">
        <f t="array" ref="J509">VLOOKUP($A509,'movie-row'!$A$2:$Z$101,_xlfn.XMATCH(J$32,'movie-row'!$A$1:$Z$1),0)</f>
        <v>0</v>
      </c>
      <c r="K509" s="18" cm="1">
        <f t="array" ref="K509">VLOOKUP($A509,'movie-row'!$A$2:$Z$101,_xlfn.XMATCH(K$32,'movie-row'!$A$1:$Z$1),0)</f>
        <v>0</v>
      </c>
      <c r="L509" s="18" cm="1">
        <f t="array" ref="L509">VLOOKUP($A509,'movie-row'!$A$2:$Z$101,_xlfn.XMATCH(L$32,'movie-row'!$A$1:$Z$1),0)</f>
        <v>0</v>
      </c>
      <c r="M509" s="18" cm="1">
        <f t="array" ref="M509">VLOOKUP($A509,'movie-row'!$A$2:$Z$101,_xlfn.XMATCH(M$32,'movie-row'!$A$1:$Z$1),0)</f>
        <v>3.5</v>
      </c>
      <c r="N509" s="18" cm="1">
        <f t="array" ref="N509">VLOOKUP($A509,'movie-row'!$A$2:$Z$101,_xlfn.XMATCH(N$32,'movie-row'!$A$1:$Z$1),0)</f>
        <v>0</v>
      </c>
      <c r="O509" s="27" cm="1">
        <f t="array" ref="O509">VLOOKUP($A509,'movie-row'!$A$2:$Z$101,_xlfn.XMATCH(O$32,'movie-row'!$A$1:$Z$1),0)</f>
        <v>0</v>
      </c>
      <c r="P509" s="18" cm="1">
        <f t="array" ref="P509">VLOOKUP($A509,'movie-row'!$A$2:$Z$101,_xlfn.XMATCH(P$32,'movie-row'!$A$1:$Z$1),0)</f>
        <v>0.5</v>
      </c>
      <c r="Q509" s="18" cm="1">
        <f t="array" ref="Q509">VLOOKUP($A509,'movie-row'!$A$2:$Z$101,_xlfn.XMATCH(Q$32,'movie-row'!$A$1:$Z$1),0)</f>
        <v>0</v>
      </c>
      <c r="R509" s="18" cm="1">
        <f t="array" ref="R509">VLOOKUP($A509,'movie-row'!$A$2:$Z$101,_xlfn.XMATCH(R$32,'movie-row'!$A$1:$Z$1),0)</f>
        <v>0</v>
      </c>
      <c r="S509" s="18" cm="1">
        <f t="array" ref="S509">VLOOKUP($A509,'movie-row'!$A$2:$Z$101,_xlfn.XMATCH(S$32,'movie-row'!$A$1:$Z$1),0)</f>
        <v>0</v>
      </c>
      <c r="T509" s="18" cm="1">
        <f t="array" ref="T509">VLOOKUP($A509,'movie-row'!$A$2:$Z$101,_xlfn.XMATCH(T$32,'movie-row'!$A$1:$Z$1),0)</f>
        <v>0</v>
      </c>
      <c r="U509" s="18" cm="1">
        <f t="array" ref="U509">VLOOKUP($A509,'movie-row'!$A$2:$Z$101,_xlfn.XMATCH(U$32,'movie-row'!$A$1:$Z$1),0)</f>
        <v>0</v>
      </c>
      <c r="V509" s="18" cm="1">
        <f t="array" ref="V509">VLOOKUP($A509,'movie-row'!$A$2:$Z$101,_xlfn.XMATCH(V$32,'movie-row'!$A$1:$Z$1),0)</f>
        <v>0</v>
      </c>
      <c r="W509" s="18" cm="1">
        <f t="array" ref="W509">VLOOKUP($A509,'movie-row'!$A$2:$Z$101,_xlfn.XMATCH(W$32,'movie-row'!$A$1:$Z$1),0)</f>
        <v>0</v>
      </c>
      <c r="X509" s="18" cm="1">
        <f t="array" ref="X509">VLOOKUP($A509,'movie-row'!$A$2:$Z$101,_xlfn.XMATCH(X$32,'movie-row'!$A$1:$Z$1),0)</f>
        <v>0</v>
      </c>
      <c r="Y509" s="18" cm="1">
        <f t="array" ref="Y509">VLOOKUP($A509,'movie-row'!$A$2:$Z$101,_xlfn.XMATCH(Y$32,'movie-row'!$A$1:$Z$1),0)</f>
        <v>0</v>
      </c>
      <c r="Z509" s="18" cm="1">
        <f t="array" ref="Z509">VLOOKUP($A509,'movie-row'!$A$2:$Z$101,_xlfn.XMATCH(Z$32,'movie-row'!$A$1:$Z$1),0)</f>
        <v>0</v>
      </c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</row>
    <row r="510" spans="1:52">
      <c r="A510" s="1" t="str">
        <f t="shared" si="92"/>
        <v>9331: Clear and Present Danger (1994)</v>
      </c>
      <c r="B510" s="18" cm="1">
        <f t="array" ref="B510">VLOOKUP($A510,'movie-row'!$A$2:$Z$101,_xlfn.XMATCH(B$33,'movie-row'!$A$1:$Z$1),0)</f>
        <v>0</v>
      </c>
      <c r="C510" s="18" cm="1">
        <f t="array" ref="C510">VLOOKUP($A510,'movie-row'!$A$2:$Z$101,_xlfn.XMATCH(C$33,'movie-row'!$A$1:$Z$1),0)</f>
        <v>0</v>
      </c>
      <c r="D510" s="18" cm="1">
        <f t="array" ref="D510">VLOOKUP($A510,'movie-row'!$A$2:$Z$101,_xlfn.XMATCH(D$33,'movie-row'!$A$1:$Z$1),0)</f>
        <v>3.5</v>
      </c>
      <c r="E510" s="18" cm="1">
        <f t="array" ref="E510">VLOOKUP($A510,'movie-row'!$A$2:$Z$101,_xlfn.XMATCH(E$33,'movie-row'!$A$1:$Z$1),0)</f>
        <v>0</v>
      </c>
      <c r="F510" s="27" cm="1">
        <f t="array" ref="F510">VLOOKUP($A510,'movie-row'!$A$2:$Z$101,_xlfn.XMATCH(F$33,'movie-row'!$A$1:$Z$1),0)</f>
        <v>0</v>
      </c>
      <c r="G510" s="18" cm="1">
        <f t="array" ref="G510">VLOOKUP($A510,'movie-row'!$A$2:$Z$101,_xlfn.XMATCH(G$33,'movie-row'!$A$1:$Z$1),0)</f>
        <v>3.5</v>
      </c>
      <c r="H510" s="18" cm="1">
        <f t="array" ref="H510">VLOOKUP($A510,'movie-row'!$A$2:$Z$101,_xlfn.XMATCH(H$33,'movie-row'!$A$1:$Z$1),0)</f>
        <v>0</v>
      </c>
      <c r="I510" s="18" cm="1">
        <f t="array" ref="I510">VLOOKUP($A510,'movie-row'!$A$2:$Z$101,_xlfn.XMATCH(I$33,'movie-row'!$A$1:$Z$1),0)</f>
        <v>0</v>
      </c>
      <c r="J510" s="18" cm="1">
        <f t="array" ref="J510">VLOOKUP($A510,'movie-row'!$A$2:$Z$101,_xlfn.XMATCH(J$33,'movie-row'!$A$1:$Z$1),0)</f>
        <v>0</v>
      </c>
      <c r="K510" s="18" cm="1">
        <f t="array" ref="K510">VLOOKUP($A510,'movie-row'!$A$2:$Z$101,_xlfn.XMATCH(K$33,'movie-row'!$A$1:$Z$1),0)</f>
        <v>3.5</v>
      </c>
      <c r="L510" s="18" cm="1">
        <f t="array" ref="L510">VLOOKUP($A510,'movie-row'!$A$2:$Z$101,_xlfn.XMATCH(L$33,'movie-row'!$A$1:$Z$1),0)</f>
        <v>3.5</v>
      </c>
      <c r="M510" s="18" cm="1">
        <f t="array" ref="M510">VLOOKUP($A510,'movie-row'!$A$2:$Z$101,_xlfn.XMATCH(M$33,'movie-row'!$A$1:$Z$1),0)</f>
        <v>0</v>
      </c>
      <c r="N510" s="18" cm="1">
        <f t="array" ref="N510">VLOOKUP($A510,'movie-row'!$A$2:$Z$101,_xlfn.XMATCH(N$33,'movie-row'!$A$1:$Z$1),0)</f>
        <v>0</v>
      </c>
      <c r="O510" s="27" cm="1">
        <f t="array" ref="O510">VLOOKUP($A510,'movie-row'!$A$2:$Z$101,_xlfn.XMATCH(O$33,'movie-row'!$A$1:$Z$1),0)</f>
        <v>3.5</v>
      </c>
      <c r="P510" s="18" cm="1">
        <f t="array" ref="P510">VLOOKUP($A510,'movie-row'!$A$2:$Z$101,_xlfn.XMATCH(P$33,'movie-row'!$A$1:$Z$1),0)</f>
        <v>0</v>
      </c>
      <c r="Q510" s="18" cm="1">
        <f t="array" ref="Q510">VLOOKUP($A510,'movie-row'!$A$2:$Z$101,_xlfn.XMATCH(Q$33,'movie-row'!$A$1:$Z$1),0)</f>
        <v>0</v>
      </c>
      <c r="R510" s="18" cm="1">
        <f t="array" ref="R510">VLOOKUP($A510,'movie-row'!$A$2:$Z$101,_xlfn.XMATCH(R$33,'movie-row'!$A$1:$Z$1),0)</f>
        <v>0</v>
      </c>
      <c r="S510" s="18" cm="1">
        <f t="array" ref="S510">VLOOKUP($A510,'movie-row'!$A$2:$Z$101,_xlfn.XMATCH(S$33,'movie-row'!$A$1:$Z$1),0)</f>
        <v>0</v>
      </c>
      <c r="T510" s="18" cm="1">
        <f t="array" ref="T510">VLOOKUP($A510,'movie-row'!$A$2:$Z$101,_xlfn.XMATCH(T$33,'movie-row'!$A$1:$Z$1),0)</f>
        <v>0.5</v>
      </c>
      <c r="U510" s="18" cm="1">
        <f t="array" ref="U510">VLOOKUP($A510,'movie-row'!$A$2:$Z$101,_xlfn.XMATCH(U$33,'movie-row'!$A$1:$Z$1),0)</f>
        <v>0</v>
      </c>
      <c r="V510" s="18" cm="1">
        <f t="array" ref="V510">VLOOKUP($A510,'movie-row'!$A$2:$Z$101,_xlfn.XMATCH(V$33,'movie-row'!$A$1:$Z$1),0)</f>
        <v>0</v>
      </c>
      <c r="W510" s="18" cm="1">
        <f t="array" ref="W510">VLOOKUP($A510,'movie-row'!$A$2:$Z$101,_xlfn.XMATCH(W$33,'movie-row'!$A$1:$Z$1),0)</f>
        <v>0</v>
      </c>
      <c r="X510" s="18" cm="1">
        <f t="array" ref="X510">VLOOKUP($A510,'movie-row'!$A$2:$Z$101,_xlfn.XMATCH(X$33,'movie-row'!$A$1:$Z$1),0)</f>
        <v>3</v>
      </c>
      <c r="Y510" s="18" cm="1">
        <f t="array" ref="Y510">VLOOKUP($A510,'movie-row'!$A$2:$Z$101,_xlfn.XMATCH(Y$33,'movie-row'!$A$1:$Z$1),0)</f>
        <v>0</v>
      </c>
      <c r="Z510" s="18" cm="1">
        <f t="array" ref="Z510">VLOOKUP($A510,'movie-row'!$A$2:$Z$101,_xlfn.XMATCH(Z$33,'movie-row'!$A$1:$Z$1),0)</f>
        <v>0</v>
      </c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</row>
    <row r="511" spans="1:52">
      <c r="A511" s="21" t="s">
        <v>93</v>
      </c>
      <c r="B511" s="18" cm="1">
        <f t="array" ref="B511">VLOOKUP($A511,'movie-row'!$A$2:$Z$101,_xlfn.XMATCH(B$29,'movie-row'!$A$1:$Z$1),0)</f>
        <v>0</v>
      </c>
      <c r="C511" s="18" cm="1">
        <f t="array" ref="C511">VLOOKUP($A511,'movie-row'!$A$2:$Z$101,_xlfn.XMATCH(C$29,'movie-row'!$A$1:$Z$1),0)</f>
        <v>0</v>
      </c>
      <c r="D511" s="18" cm="1">
        <f t="array" ref="D511">VLOOKUP($A511,'movie-row'!$A$2:$Z$101,_xlfn.XMATCH(D$29,'movie-row'!$A$1:$Z$1),0)</f>
        <v>0</v>
      </c>
      <c r="E511" s="18" cm="1">
        <f t="array" ref="E511">VLOOKUP($A511,'movie-row'!$A$2:$Z$101,_xlfn.XMATCH(E$29,'movie-row'!$A$1:$Z$1),0)</f>
        <v>0</v>
      </c>
      <c r="F511" s="27" cm="1">
        <f t="array" ref="F511">VLOOKUP($A511,'movie-row'!$A$2:$Z$101,_xlfn.XMATCH(F$29,'movie-row'!$A$1:$Z$1),0)</f>
        <v>0</v>
      </c>
      <c r="G511" s="18" cm="1">
        <f t="array" ref="G511">VLOOKUP($A511,'movie-row'!$A$2:$Z$101,_xlfn.XMATCH(G$29,'movie-row'!$A$1:$Z$1),0)</f>
        <v>0</v>
      </c>
      <c r="H511" s="18" cm="1">
        <f t="array" ref="H511">VLOOKUP($A511,'movie-row'!$A$2:$Z$101,_xlfn.XMATCH(H$29,'movie-row'!$A$1:$Z$1),0)</f>
        <v>0</v>
      </c>
      <c r="I511" s="18" cm="1">
        <f t="array" ref="I511">VLOOKUP($A511,'movie-row'!$A$2:$Z$101,_xlfn.XMATCH(I$29,'movie-row'!$A$1:$Z$1),0)</f>
        <v>0</v>
      </c>
      <c r="J511" s="18" cm="1">
        <f t="array" ref="J511">VLOOKUP($A511,'movie-row'!$A$2:$Z$101,_xlfn.XMATCH(J$29,'movie-row'!$A$1:$Z$1),0)</f>
        <v>0</v>
      </c>
      <c r="K511" s="18" cm="1">
        <f t="array" ref="K511">VLOOKUP($A511,'movie-row'!$A$2:$Z$101,_xlfn.XMATCH(K$29,'movie-row'!$A$1:$Z$1),0)</f>
        <v>0</v>
      </c>
      <c r="L511" s="18" cm="1">
        <f t="array" ref="L511">VLOOKUP($A511,'movie-row'!$A$2:$Z$101,_xlfn.XMATCH(L$29,'movie-row'!$A$1:$Z$1),0)</f>
        <v>3.5</v>
      </c>
      <c r="M511" s="18" cm="1">
        <f t="array" ref="M511">VLOOKUP($A511,'movie-row'!$A$2:$Z$101,_xlfn.XMATCH(M$29,'movie-row'!$A$1:$Z$1),0)</f>
        <v>0</v>
      </c>
      <c r="N511" s="18" cm="1">
        <f t="array" ref="N511">VLOOKUP($A511,'movie-row'!$A$2:$Z$101,_xlfn.XMATCH(N$29,'movie-row'!$A$1:$Z$1),0)</f>
        <v>0</v>
      </c>
      <c r="O511" s="27" cm="1">
        <f t="array" ref="O511">VLOOKUP($A511,'movie-row'!$A$2:$Z$101,_xlfn.XMATCH(O$29,'movie-row'!$A$1:$Z$1),0)</f>
        <v>0</v>
      </c>
      <c r="P511" s="18" cm="1">
        <f t="array" ref="P511">VLOOKUP($A511,'movie-row'!$A$2:$Z$101,_xlfn.XMATCH(P$29,'movie-row'!$A$1:$Z$1),0)</f>
        <v>0</v>
      </c>
      <c r="Q511" s="18" cm="1">
        <f t="array" ref="Q511">VLOOKUP($A511,'movie-row'!$A$2:$Z$101,_xlfn.XMATCH(Q$29,'movie-row'!$A$1:$Z$1),0)</f>
        <v>0</v>
      </c>
      <c r="R511" s="18" cm="1">
        <f t="array" ref="R511">VLOOKUP($A511,'movie-row'!$A$2:$Z$101,_xlfn.XMATCH(R$29,'movie-row'!$A$1:$Z$1),0)</f>
        <v>0</v>
      </c>
      <c r="S511" s="18" cm="1">
        <f t="array" ref="S511">VLOOKUP($A511,'movie-row'!$A$2:$Z$101,_xlfn.XMATCH(S$29,'movie-row'!$A$1:$Z$1),0)</f>
        <v>0</v>
      </c>
      <c r="T511" s="18" cm="1">
        <f t="array" ref="T511">VLOOKUP($A511,'movie-row'!$A$2:$Z$101,_xlfn.XMATCH(T$29,'movie-row'!$A$1:$Z$1),0)</f>
        <v>0</v>
      </c>
      <c r="U511" s="18" cm="1">
        <f t="array" ref="U511">VLOOKUP($A511,'movie-row'!$A$2:$Z$101,_xlfn.XMATCH(U$29,'movie-row'!$A$1:$Z$1),0)</f>
        <v>0</v>
      </c>
      <c r="V511" s="18" cm="1">
        <f t="array" ref="V511">VLOOKUP($A511,'movie-row'!$A$2:$Z$101,_xlfn.XMATCH(V$29,'movie-row'!$A$1:$Z$1),0)</f>
        <v>0</v>
      </c>
      <c r="W511" s="18" cm="1">
        <f t="array" ref="W511">VLOOKUP($A511,'movie-row'!$A$2:$Z$101,_xlfn.XMATCH(W$29,'movie-row'!$A$1:$Z$1),0)</f>
        <v>0</v>
      </c>
      <c r="X511" s="18" cm="1">
        <f t="array" ref="X511">VLOOKUP($A511,'movie-row'!$A$2:$Z$101,_xlfn.XMATCH(X$29,'movie-row'!$A$1:$Z$1),0)</f>
        <v>0</v>
      </c>
      <c r="Y511" s="18" cm="1">
        <f t="array" ref="Y511">VLOOKUP($A511,'movie-row'!$A$2:$Z$101,_xlfn.XMATCH(Y$29,'movie-row'!$A$1:$Z$1),0)</f>
        <v>0</v>
      </c>
      <c r="Z511" s="18" cm="1">
        <f t="array" ref="Z511">VLOOKUP($A511,'movie-row'!$A$2:$Z$101,_xlfn.XMATCH(Z$29,'movie-row'!$A$1:$Z$1),0)</f>
        <v>0</v>
      </c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</row>
    <row r="512" spans="1:52">
      <c r="A512" s="1" t="str">
        <f t="shared" ref="A512:A515" si="93">A511</f>
        <v>9741: Unbreakable (2000)</v>
      </c>
      <c r="B512" s="18" cm="1">
        <f t="array" ref="B512">VLOOKUP($A512,'movie-row'!$A$2:$Z$101,_xlfn.XMATCH(B$30,'movie-row'!$A$1:$Z$1),0)</f>
        <v>0</v>
      </c>
      <c r="C512" s="18" cm="1">
        <f t="array" ref="C512">VLOOKUP($A512,'movie-row'!$A$2:$Z$101,_xlfn.XMATCH(C$30,'movie-row'!$A$1:$Z$1),0)</f>
        <v>0</v>
      </c>
      <c r="D512" s="18" cm="1">
        <f t="array" ref="D512">VLOOKUP($A512,'movie-row'!$A$2:$Z$101,_xlfn.XMATCH(D$30,'movie-row'!$A$1:$Z$1),0)</f>
        <v>0</v>
      </c>
      <c r="E512" s="18" cm="1">
        <f t="array" ref="E512">VLOOKUP($A512,'movie-row'!$A$2:$Z$101,_xlfn.XMATCH(E$30,'movie-row'!$A$1:$Z$1),0)</f>
        <v>0</v>
      </c>
      <c r="F512" s="27" cm="1">
        <f t="array" ref="F512">VLOOKUP($A512,'movie-row'!$A$2:$Z$101,_xlfn.XMATCH(F$30,'movie-row'!$A$1:$Z$1),0)</f>
        <v>0</v>
      </c>
      <c r="G512" s="18" cm="1">
        <f t="array" ref="G512">VLOOKUP($A512,'movie-row'!$A$2:$Z$101,_xlfn.XMATCH(G$30,'movie-row'!$A$1:$Z$1),0)</f>
        <v>0</v>
      </c>
      <c r="H512" s="18" cm="1">
        <f t="array" ref="H512">VLOOKUP($A512,'movie-row'!$A$2:$Z$101,_xlfn.XMATCH(H$30,'movie-row'!$A$1:$Z$1),0)</f>
        <v>0</v>
      </c>
      <c r="I512" s="18" cm="1">
        <f t="array" ref="I512">VLOOKUP($A512,'movie-row'!$A$2:$Z$101,_xlfn.XMATCH(I$30,'movie-row'!$A$1:$Z$1),0)</f>
        <v>0</v>
      </c>
      <c r="J512" s="18" cm="1">
        <f t="array" ref="J512">VLOOKUP($A512,'movie-row'!$A$2:$Z$101,_xlfn.XMATCH(J$30,'movie-row'!$A$1:$Z$1),0)</f>
        <v>0</v>
      </c>
      <c r="K512" s="18" cm="1">
        <f t="array" ref="K512">VLOOKUP($A512,'movie-row'!$A$2:$Z$101,_xlfn.XMATCH(K$30,'movie-row'!$A$1:$Z$1),0)</f>
        <v>0</v>
      </c>
      <c r="L512" s="18" cm="1">
        <f t="array" ref="L512">VLOOKUP($A512,'movie-row'!$A$2:$Z$101,_xlfn.XMATCH(L$30,'movie-row'!$A$1:$Z$1),0)</f>
        <v>0</v>
      </c>
      <c r="M512" s="18" cm="1">
        <f t="array" ref="M512">VLOOKUP($A512,'movie-row'!$A$2:$Z$101,_xlfn.XMATCH(M$30,'movie-row'!$A$1:$Z$1),0)</f>
        <v>0</v>
      </c>
      <c r="N512" s="18" cm="1">
        <f t="array" ref="N512">VLOOKUP($A512,'movie-row'!$A$2:$Z$101,_xlfn.XMATCH(N$30,'movie-row'!$A$1:$Z$1),0)</f>
        <v>0</v>
      </c>
      <c r="O512" s="27" cm="1">
        <f t="array" ref="O512">VLOOKUP($A512,'movie-row'!$A$2:$Z$101,_xlfn.XMATCH(O$30,'movie-row'!$A$1:$Z$1),0)</f>
        <v>0</v>
      </c>
      <c r="P512" s="18" cm="1">
        <f t="array" ref="P512">VLOOKUP($A512,'movie-row'!$A$2:$Z$101,_xlfn.XMATCH(P$30,'movie-row'!$A$1:$Z$1),0)</f>
        <v>0</v>
      </c>
      <c r="Q512" s="18" cm="1">
        <f t="array" ref="Q512">VLOOKUP($A512,'movie-row'!$A$2:$Z$101,_xlfn.XMATCH(Q$30,'movie-row'!$A$1:$Z$1),0)</f>
        <v>0</v>
      </c>
      <c r="R512" s="18" cm="1">
        <f t="array" ref="R512">VLOOKUP($A512,'movie-row'!$A$2:$Z$101,_xlfn.XMATCH(R$30,'movie-row'!$A$1:$Z$1),0)</f>
        <v>0</v>
      </c>
      <c r="S512" s="18" cm="1">
        <f t="array" ref="S512">VLOOKUP($A512,'movie-row'!$A$2:$Z$101,_xlfn.XMATCH(S$30,'movie-row'!$A$1:$Z$1),0)</f>
        <v>0</v>
      </c>
      <c r="T512" s="18" cm="1">
        <f t="array" ref="T512">VLOOKUP($A512,'movie-row'!$A$2:$Z$101,_xlfn.XMATCH(T$30,'movie-row'!$A$1:$Z$1),0)</f>
        <v>0</v>
      </c>
      <c r="U512" s="18" cm="1">
        <f t="array" ref="U512">VLOOKUP($A512,'movie-row'!$A$2:$Z$101,_xlfn.XMATCH(U$30,'movie-row'!$A$1:$Z$1),0)</f>
        <v>0</v>
      </c>
      <c r="V512" s="18" cm="1">
        <f t="array" ref="V512">VLOOKUP($A512,'movie-row'!$A$2:$Z$101,_xlfn.XMATCH(V$30,'movie-row'!$A$1:$Z$1),0)</f>
        <v>0</v>
      </c>
      <c r="W512" s="18" cm="1">
        <f t="array" ref="W512">VLOOKUP($A512,'movie-row'!$A$2:$Z$101,_xlfn.XMATCH(W$30,'movie-row'!$A$1:$Z$1),0)</f>
        <v>0</v>
      </c>
      <c r="X512" s="18" cm="1">
        <f t="array" ref="X512">VLOOKUP($A512,'movie-row'!$A$2:$Z$101,_xlfn.XMATCH(X$30,'movie-row'!$A$1:$Z$1),0)</f>
        <v>0</v>
      </c>
      <c r="Y512" s="18" cm="1">
        <f t="array" ref="Y512">VLOOKUP($A512,'movie-row'!$A$2:$Z$101,_xlfn.XMATCH(Y$30,'movie-row'!$A$1:$Z$1),0)</f>
        <v>0</v>
      </c>
      <c r="Z512" s="18" cm="1">
        <f t="array" ref="Z512">VLOOKUP($A512,'movie-row'!$A$2:$Z$101,_xlfn.XMATCH(Z$30,'movie-row'!$A$1:$Z$1),0)</f>
        <v>0</v>
      </c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</row>
    <row r="513" spans="1:52">
      <c r="A513" s="1" t="str">
        <f t="shared" si="93"/>
        <v>9741: Unbreakable (2000)</v>
      </c>
      <c r="B513" s="18" cm="1">
        <f t="array" ref="B513">VLOOKUP($A513,'movie-row'!$A$2:$Z$101,_xlfn.XMATCH(B$31,'movie-row'!$A$1:$Z$1),0)</f>
        <v>0</v>
      </c>
      <c r="C513" s="18" cm="1">
        <f t="array" ref="C513">VLOOKUP($A513,'movie-row'!$A$2:$Z$101,_xlfn.XMATCH(C$31,'movie-row'!$A$1:$Z$1),0)</f>
        <v>0</v>
      </c>
      <c r="D513" s="18" cm="1">
        <f t="array" ref="D513">VLOOKUP($A513,'movie-row'!$A$2:$Z$101,_xlfn.XMATCH(D$31,'movie-row'!$A$1:$Z$1),0)</f>
        <v>0</v>
      </c>
      <c r="E513" s="18" cm="1">
        <f t="array" ref="E513">VLOOKUP($A513,'movie-row'!$A$2:$Z$101,_xlfn.XMATCH(E$31,'movie-row'!$A$1:$Z$1),0)</f>
        <v>0</v>
      </c>
      <c r="F513" s="27" cm="1">
        <f t="array" ref="F513">VLOOKUP($A513,'movie-row'!$A$2:$Z$101,_xlfn.XMATCH(F$31,'movie-row'!$A$1:$Z$1),0)</f>
        <v>3</v>
      </c>
      <c r="G513" s="18" cm="1">
        <f t="array" ref="G513">VLOOKUP($A513,'movie-row'!$A$2:$Z$101,_xlfn.XMATCH(G$31,'movie-row'!$A$1:$Z$1),0)</f>
        <v>0</v>
      </c>
      <c r="H513" s="18" cm="1">
        <f t="array" ref="H513">VLOOKUP($A513,'movie-row'!$A$2:$Z$101,_xlfn.XMATCH(H$31,'movie-row'!$A$1:$Z$1),0)</f>
        <v>0</v>
      </c>
      <c r="I513" s="18" cm="1">
        <f t="array" ref="I513">VLOOKUP($A513,'movie-row'!$A$2:$Z$101,_xlfn.XMATCH(I$31,'movie-row'!$A$1:$Z$1),0)</f>
        <v>0</v>
      </c>
      <c r="J513" s="18" cm="1">
        <f t="array" ref="J513">VLOOKUP($A513,'movie-row'!$A$2:$Z$101,_xlfn.XMATCH(J$31,'movie-row'!$A$1:$Z$1),0)</f>
        <v>0</v>
      </c>
      <c r="K513" s="18" cm="1">
        <f t="array" ref="K513">VLOOKUP($A513,'movie-row'!$A$2:$Z$101,_xlfn.XMATCH(K$31,'movie-row'!$A$1:$Z$1),0)</f>
        <v>0</v>
      </c>
      <c r="L513" s="18" cm="1">
        <f t="array" ref="L513">VLOOKUP($A513,'movie-row'!$A$2:$Z$101,_xlfn.XMATCH(L$31,'movie-row'!$A$1:$Z$1),0)</f>
        <v>0</v>
      </c>
      <c r="M513" s="18" cm="1">
        <f t="array" ref="M513">VLOOKUP($A513,'movie-row'!$A$2:$Z$101,_xlfn.XMATCH(M$31,'movie-row'!$A$1:$Z$1),0)</f>
        <v>0</v>
      </c>
      <c r="N513" s="18" cm="1">
        <f t="array" ref="N513">VLOOKUP($A513,'movie-row'!$A$2:$Z$101,_xlfn.XMATCH(N$31,'movie-row'!$A$1:$Z$1),0)</f>
        <v>0</v>
      </c>
      <c r="O513" s="27" cm="1">
        <f t="array" ref="O513">VLOOKUP($A513,'movie-row'!$A$2:$Z$101,_xlfn.XMATCH(O$31,'movie-row'!$A$1:$Z$1),0)</f>
        <v>0</v>
      </c>
      <c r="P513" s="18" cm="1">
        <f t="array" ref="P513">VLOOKUP($A513,'movie-row'!$A$2:$Z$101,_xlfn.XMATCH(P$31,'movie-row'!$A$1:$Z$1),0)</f>
        <v>0</v>
      </c>
      <c r="Q513" s="18" cm="1">
        <f t="array" ref="Q513">VLOOKUP($A513,'movie-row'!$A$2:$Z$101,_xlfn.XMATCH(Q$31,'movie-row'!$A$1:$Z$1),0)</f>
        <v>3.5</v>
      </c>
      <c r="R513" s="18" cm="1">
        <f t="array" ref="R513">VLOOKUP($A513,'movie-row'!$A$2:$Z$101,_xlfn.XMATCH(R$31,'movie-row'!$A$1:$Z$1),0)</f>
        <v>0</v>
      </c>
      <c r="S513" s="18" cm="1">
        <f t="array" ref="S513">VLOOKUP($A513,'movie-row'!$A$2:$Z$101,_xlfn.XMATCH(S$31,'movie-row'!$A$1:$Z$1),0)</f>
        <v>0</v>
      </c>
      <c r="T513" s="18" cm="1">
        <f t="array" ref="T513">VLOOKUP($A513,'movie-row'!$A$2:$Z$101,_xlfn.XMATCH(T$31,'movie-row'!$A$1:$Z$1),0)</f>
        <v>0</v>
      </c>
      <c r="U513" s="18" cm="1">
        <f t="array" ref="U513">VLOOKUP($A513,'movie-row'!$A$2:$Z$101,_xlfn.XMATCH(U$31,'movie-row'!$A$1:$Z$1),0)</f>
        <v>0</v>
      </c>
      <c r="V513" s="18" cm="1">
        <f t="array" ref="V513">VLOOKUP($A513,'movie-row'!$A$2:$Z$101,_xlfn.XMATCH(V$31,'movie-row'!$A$1:$Z$1),0)</f>
        <v>0</v>
      </c>
      <c r="W513" s="18" cm="1">
        <f t="array" ref="W513">VLOOKUP($A513,'movie-row'!$A$2:$Z$101,_xlfn.XMATCH(W$31,'movie-row'!$A$1:$Z$1),0)</f>
        <v>0</v>
      </c>
      <c r="X513" s="18" cm="1">
        <f t="array" ref="X513">VLOOKUP($A513,'movie-row'!$A$2:$Z$101,_xlfn.XMATCH(X$31,'movie-row'!$A$1:$Z$1),0)</f>
        <v>0</v>
      </c>
      <c r="Y513" s="18" cm="1">
        <f t="array" ref="Y513">VLOOKUP($A513,'movie-row'!$A$2:$Z$101,_xlfn.XMATCH(Y$31,'movie-row'!$A$1:$Z$1),0)</f>
        <v>3</v>
      </c>
      <c r="Z513" s="18" cm="1">
        <f t="array" ref="Z513">VLOOKUP($A513,'movie-row'!$A$2:$Z$101,_xlfn.XMATCH(Z$31,'movie-row'!$A$1:$Z$1),0)</f>
        <v>0</v>
      </c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</row>
    <row r="514" spans="1:52">
      <c r="A514" s="1" t="str">
        <f t="shared" si="93"/>
        <v>9741: Unbreakable (2000)</v>
      </c>
      <c r="B514" s="18" cm="1">
        <f t="array" ref="B514">VLOOKUP($A514,'movie-row'!$A$2:$Z$101,_xlfn.XMATCH(B$32,'movie-row'!$A$1:$Z$1),0)</f>
        <v>0</v>
      </c>
      <c r="C514" s="18" cm="1">
        <f t="array" ref="C514">VLOOKUP($A514,'movie-row'!$A$2:$Z$101,_xlfn.XMATCH(C$32,'movie-row'!$A$1:$Z$1),0)</f>
        <v>0</v>
      </c>
      <c r="D514" s="18" cm="1">
        <f t="array" ref="D514">VLOOKUP($A514,'movie-row'!$A$2:$Z$101,_xlfn.XMATCH(D$32,'movie-row'!$A$1:$Z$1),0)</f>
        <v>0</v>
      </c>
      <c r="E514" s="18" cm="1">
        <f t="array" ref="E514">VLOOKUP($A514,'movie-row'!$A$2:$Z$101,_xlfn.XMATCH(E$32,'movie-row'!$A$1:$Z$1),0)</f>
        <v>0</v>
      </c>
      <c r="F514" s="27" cm="1">
        <f t="array" ref="F514">VLOOKUP($A514,'movie-row'!$A$2:$Z$101,_xlfn.XMATCH(F$32,'movie-row'!$A$1:$Z$1),0)</f>
        <v>0</v>
      </c>
      <c r="G514" s="18" cm="1">
        <f t="array" ref="G514">VLOOKUP($A514,'movie-row'!$A$2:$Z$101,_xlfn.XMATCH(G$32,'movie-row'!$A$1:$Z$1),0)</f>
        <v>0</v>
      </c>
      <c r="H514" s="18" cm="1">
        <f t="array" ref="H514">VLOOKUP($A514,'movie-row'!$A$2:$Z$101,_xlfn.XMATCH(H$32,'movie-row'!$A$1:$Z$1),0)</f>
        <v>0</v>
      </c>
      <c r="I514" s="18" cm="1">
        <f t="array" ref="I514">VLOOKUP($A514,'movie-row'!$A$2:$Z$101,_xlfn.XMATCH(I$32,'movie-row'!$A$1:$Z$1),0)</f>
        <v>0</v>
      </c>
      <c r="J514" s="18" cm="1">
        <f t="array" ref="J514">VLOOKUP($A514,'movie-row'!$A$2:$Z$101,_xlfn.XMATCH(J$32,'movie-row'!$A$1:$Z$1),0)</f>
        <v>0</v>
      </c>
      <c r="K514" s="18" cm="1">
        <f t="array" ref="K514">VLOOKUP($A514,'movie-row'!$A$2:$Z$101,_xlfn.XMATCH(K$32,'movie-row'!$A$1:$Z$1),0)</f>
        <v>0</v>
      </c>
      <c r="L514" s="18" cm="1">
        <f t="array" ref="L514">VLOOKUP($A514,'movie-row'!$A$2:$Z$101,_xlfn.XMATCH(L$32,'movie-row'!$A$1:$Z$1),0)</f>
        <v>0</v>
      </c>
      <c r="M514" s="18" cm="1">
        <f t="array" ref="M514">VLOOKUP($A514,'movie-row'!$A$2:$Z$101,_xlfn.XMATCH(M$32,'movie-row'!$A$1:$Z$1),0)</f>
        <v>0</v>
      </c>
      <c r="N514" s="18" cm="1">
        <f t="array" ref="N514">VLOOKUP($A514,'movie-row'!$A$2:$Z$101,_xlfn.XMATCH(N$32,'movie-row'!$A$1:$Z$1),0)</f>
        <v>0</v>
      </c>
      <c r="O514" s="27" cm="1">
        <f t="array" ref="O514">VLOOKUP($A514,'movie-row'!$A$2:$Z$101,_xlfn.XMATCH(O$32,'movie-row'!$A$1:$Z$1),0)</f>
        <v>0</v>
      </c>
      <c r="P514" s="18" cm="1">
        <f t="array" ref="P514">VLOOKUP($A514,'movie-row'!$A$2:$Z$101,_xlfn.XMATCH(P$32,'movie-row'!$A$1:$Z$1),0)</f>
        <v>3</v>
      </c>
      <c r="Q514" s="18" cm="1">
        <f t="array" ref="Q514">VLOOKUP($A514,'movie-row'!$A$2:$Z$101,_xlfn.XMATCH(Q$32,'movie-row'!$A$1:$Z$1),0)</f>
        <v>0</v>
      </c>
      <c r="R514" s="18" cm="1">
        <f t="array" ref="R514">VLOOKUP($A514,'movie-row'!$A$2:$Z$101,_xlfn.XMATCH(R$32,'movie-row'!$A$1:$Z$1),0)</f>
        <v>0</v>
      </c>
      <c r="S514" s="18" cm="1">
        <f t="array" ref="S514">VLOOKUP($A514,'movie-row'!$A$2:$Z$101,_xlfn.XMATCH(S$32,'movie-row'!$A$1:$Z$1),0)</f>
        <v>0</v>
      </c>
      <c r="T514" s="18" cm="1">
        <f t="array" ref="T514">VLOOKUP($A514,'movie-row'!$A$2:$Z$101,_xlfn.XMATCH(T$32,'movie-row'!$A$1:$Z$1),0)</f>
        <v>0</v>
      </c>
      <c r="U514" s="18" cm="1">
        <f t="array" ref="U514">VLOOKUP($A514,'movie-row'!$A$2:$Z$101,_xlfn.XMATCH(U$32,'movie-row'!$A$1:$Z$1),0)</f>
        <v>0</v>
      </c>
      <c r="V514" s="18" cm="1">
        <f t="array" ref="V514">VLOOKUP($A514,'movie-row'!$A$2:$Z$101,_xlfn.XMATCH(V$32,'movie-row'!$A$1:$Z$1),0)</f>
        <v>0</v>
      </c>
      <c r="W514" s="18" cm="1">
        <f t="array" ref="W514">VLOOKUP($A514,'movie-row'!$A$2:$Z$101,_xlfn.XMATCH(W$32,'movie-row'!$A$1:$Z$1),0)</f>
        <v>0</v>
      </c>
      <c r="X514" s="18" cm="1">
        <f t="array" ref="X514">VLOOKUP($A514,'movie-row'!$A$2:$Z$101,_xlfn.XMATCH(X$32,'movie-row'!$A$1:$Z$1),0)</f>
        <v>0</v>
      </c>
      <c r="Y514" s="18" cm="1">
        <f t="array" ref="Y514">VLOOKUP($A514,'movie-row'!$A$2:$Z$101,_xlfn.XMATCH(Y$32,'movie-row'!$A$1:$Z$1),0)</f>
        <v>0</v>
      </c>
      <c r="Z514" s="18" cm="1">
        <f t="array" ref="Z514">VLOOKUP($A514,'movie-row'!$A$2:$Z$101,_xlfn.XMATCH(Z$32,'movie-row'!$A$1:$Z$1),0)</f>
        <v>0</v>
      </c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</row>
    <row r="515" spans="1:52">
      <c r="A515" s="1" t="str">
        <f t="shared" si="93"/>
        <v>9741: Unbreakable (2000)</v>
      </c>
      <c r="B515" s="18" cm="1">
        <f t="array" ref="B515">VLOOKUP($A515,'movie-row'!$A$2:$Z$101,_xlfn.XMATCH(B$33,'movie-row'!$A$1:$Z$1),0)</f>
        <v>0</v>
      </c>
      <c r="C515" s="18" cm="1">
        <f t="array" ref="C515">VLOOKUP($A515,'movie-row'!$A$2:$Z$101,_xlfn.XMATCH(C$33,'movie-row'!$A$1:$Z$1),0)</f>
        <v>0</v>
      </c>
      <c r="D515" s="18" cm="1">
        <f t="array" ref="D515">VLOOKUP($A515,'movie-row'!$A$2:$Z$101,_xlfn.XMATCH(D$33,'movie-row'!$A$1:$Z$1),0)</f>
        <v>3.5</v>
      </c>
      <c r="E515" s="18" cm="1">
        <f t="array" ref="E515">VLOOKUP($A515,'movie-row'!$A$2:$Z$101,_xlfn.XMATCH(E$33,'movie-row'!$A$1:$Z$1),0)</f>
        <v>0</v>
      </c>
      <c r="F515" s="27" cm="1">
        <f t="array" ref="F515">VLOOKUP($A515,'movie-row'!$A$2:$Z$101,_xlfn.XMATCH(F$33,'movie-row'!$A$1:$Z$1),0)</f>
        <v>0</v>
      </c>
      <c r="G515" s="18" cm="1">
        <f t="array" ref="G515">VLOOKUP($A515,'movie-row'!$A$2:$Z$101,_xlfn.XMATCH(G$33,'movie-row'!$A$1:$Z$1),0)</f>
        <v>3.5</v>
      </c>
      <c r="H515" s="18" cm="1">
        <f t="array" ref="H515">VLOOKUP($A515,'movie-row'!$A$2:$Z$101,_xlfn.XMATCH(H$33,'movie-row'!$A$1:$Z$1),0)</f>
        <v>0</v>
      </c>
      <c r="I515" s="18" cm="1">
        <f t="array" ref="I515">VLOOKUP($A515,'movie-row'!$A$2:$Z$101,_xlfn.XMATCH(I$33,'movie-row'!$A$1:$Z$1),0)</f>
        <v>0</v>
      </c>
      <c r="J515" s="18" cm="1">
        <f t="array" ref="J515">VLOOKUP($A515,'movie-row'!$A$2:$Z$101,_xlfn.XMATCH(J$33,'movie-row'!$A$1:$Z$1),0)</f>
        <v>0</v>
      </c>
      <c r="K515" s="18" cm="1">
        <f t="array" ref="K515">VLOOKUP($A515,'movie-row'!$A$2:$Z$101,_xlfn.XMATCH(K$33,'movie-row'!$A$1:$Z$1),0)</f>
        <v>3.5</v>
      </c>
      <c r="L515" s="18" cm="1">
        <f t="array" ref="L515">VLOOKUP($A515,'movie-row'!$A$2:$Z$101,_xlfn.XMATCH(L$33,'movie-row'!$A$1:$Z$1),0)</f>
        <v>3.5</v>
      </c>
      <c r="M515" s="18" cm="1">
        <f t="array" ref="M515">VLOOKUP($A515,'movie-row'!$A$2:$Z$101,_xlfn.XMATCH(M$33,'movie-row'!$A$1:$Z$1),0)</f>
        <v>0</v>
      </c>
      <c r="N515" s="18" cm="1">
        <f t="array" ref="N515">VLOOKUP($A515,'movie-row'!$A$2:$Z$101,_xlfn.XMATCH(N$33,'movie-row'!$A$1:$Z$1),0)</f>
        <v>0</v>
      </c>
      <c r="O515" s="27" cm="1">
        <f t="array" ref="O515">VLOOKUP($A515,'movie-row'!$A$2:$Z$101,_xlfn.XMATCH(O$33,'movie-row'!$A$1:$Z$1),0)</f>
        <v>3.5</v>
      </c>
      <c r="P515" s="18" cm="1">
        <f t="array" ref="P515">VLOOKUP($A515,'movie-row'!$A$2:$Z$101,_xlfn.XMATCH(P$33,'movie-row'!$A$1:$Z$1),0)</f>
        <v>0</v>
      </c>
      <c r="Q515" s="18" cm="1">
        <f t="array" ref="Q515">VLOOKUP($A515,'movie-row'!$A$2:$Z$101,_xlfn.XMATCH(Q$33,'movie-row'!$A$1:$Z$1),0)</f>
        <v>0</v>
      </c>
      <c r="R515" s="18" cm="1">
        <f t="array" ref="R515">VLOOKUP($A515,'movie-row'!$A$2:$Z$101,_xlfn.XMATCH(R$33,'movie-row'!$A$1:$Z$1),0)</f>
        <v>0</v>
      </c>
      <c r="S515" s="18" cm="1">
        <f t="array" ref="S515">VLOOKUP($A515,'movie-row'!$A$2:$Z$101,_xlfn.XMATCH(S$33,'movie-row'!$A$1:$Z$1),0)</f>
        <v>0</v>
      </c>
      <c r="T515" s="18" cm="1">
        <f t="array" ref="T515">VLOOKUP($A515,'movie-row'!$A$2:$Z$101,_xlfn.XMATCH(T$33,'movie-row'!$A$1:$Z$1),0)</f>
        <v>3</v>
      </c>
      <c r="U515" s="18" cm="1">
        <f t="array" ref="U515">VLOOKUP($A515,'movie-row'!$A$2:$Z$101,_xlfn.XMATCH(U$33,'movie-row'!$A$1:$Z$1),0)</f>
        <v>0</v>
      </c>
      <c r="V515" s="18" cm="1">
        <f t="array" ref="V515">VLOOKUP($A515,'movie-row'!$A$2:$Z$101,_xlfn.XMATCH(V$33,'movie-row'!$A$1:$Z$1),0)</f>
        <v>0</v>
      </c>
      <c r="W515" s="18" cm="1">
        <f t="array" ref="W515">VLOOKUP($A515,'movie-row'!$A$2:$Z$101,_xlfn.XMATCH(W$33,'movie-row'!$A$1:$Z$1),0)</f>
        <v>0</v>
      </c>
      <c r="X515" s="18" cm="1">
        <f t="array" ref="X515">VLOOKUP($A515,'movie-row'!$A$2:$Z$101,_xlfn.XMATCH(X$33,'movie-row'!$A$1:$Z$1),0)</f>
        <v>0</v>
      </c>
      <c r="Y515" s="18" cm="1">
        <f t="array" ref="Y515">VLOOKUP($A515,'movie-row'!$A$2:$Z$101,_xlfn.XMATCH(Y$33,'movie-row'!$A$1:$Z$1),0)</f>
        <v>0</v>
      </c>
      <c r="Z515" s="18" cm="1">
        <f t="array" ref="Z515">VLOOKUP($A515,'movie-row'!$A$2:$Z$101,_xlfn.XMATCH(Z$33,'movie-row'!$A$1:$Z$1),0)</f>
        <v>0</v>
      </c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</row>
    <row r="516" spans="1:52">
      <c r="A516" s="21" t="s">
        <v>94</v>
      </c>
      <c r="B516" s="18" cm="1">
        <f t="array" ref="B516">VLOOKUP($A516,'movie-row'!$A$2:$Z$101,_xlfn.XMATCH(B$29,'movie-row'!$A$1:$Z$1),0)</f>
        <v>0</v>
      </c>
      <c r="C516" s="18" cm="1">
        <f t="array" ref="C516">VLOOKUP($A516,'movie-row'!$A$2:$Z$101,_xlfn.XMATCH(C$29,'movie-row'!$A$1:$Z$1),0)</f>
        <v>0</v>
      </c>
      <c r="D516" s="18" cm="1">
        <f t="array" ref="D516">VLOOKUP($A516,'movie-row'!$A$2:$Z$101,_xlfn.XMATCH(D$29,'movie-row'!$A$1:$Z$1),0)</f>
        <v>0</v>
      </c>
      <c r="E516" s="18" cm="1">
        <f t="array" ref="E516">VLOOKUP($A516,'movie-row'!$A$2:$Z$101,_xlfn.XMATCH(E$29,'movie-row'!$A$1:$Z$1),0)</f>
        <v>5</v>
      </c>
      <c r="F516" s="27" cm="1">
        <f t="array" ref="F516">VLOOKUP($A516,'movie-row'!$A$2:$Z$101,_xlfn.XMATCH(F$29,'movie-row'!$A$1:$Z$1),0)</f>
        <v>3.5</v>
      </c>
      <c r="G516" s="18" cm="1">
        <f t="array" ref="G516">VLOOKUP($A516,'movie-row'!$A$2:$Z$101,_xlfn.XMATCH(G$29,'movie-row'!$A$1:$Z$1),0)</f>
        <v>0</v>
      </c>
      <c r="H516" s="18" cm="1">
        <f t="array" ref="H516">VLOOKUP($A516,'movie-row'!$A$2:$Z$101,_xlfn.XMATCH(H$29,'movie-row'!$A$1:$Z$1),0)</f>
        <v>0</v>
      </c>
      <c r="I516" s="18" cm="1">
        <f t="array" ref="I516">VLOOKUP($A516,'movie-row'!$A$2:$Z$101,_xlfn.XMATCH(I$29,'movie-row'!$A$1:$Z$1),0)</f>
        <v>5</v>
      </c>
      <c r="J516" s="18" cm="1">
        <f t="array" ref="J516">VLOOKUP($A516,'movie-row'!$A$2:$Z$101,_xlfn.XMATCH(J$29,'movie-row'!$A$1:$Z$1),0)</f>
        <v>3</v>
      </c>
      <c r="K516" s="18" cm="1">
        <f t="array" ref="K516">VLOOKUP($A516,'movie-row'!$A$2:$Z$101,_xlfn.XMATCH(K$29,'movie-row'!$A$1:$Z$1),0)</f>
        <v>0</v>
      </c>
      <c r="L516" s="18" cm="1">
        <f t="array" ref="L516">VLOOKUP($A516,'movie-row'!$A$2:$Z$101,_xlfn.XMATCH(L$29,'movie-row'!$A$1:$Z$1),0)</f>
        <v>5</v>
      </c>
      <c r="M516" s="18" cm="1">
        <f t="array" ref="M516">VLOOKUP($A516,'movie-row'!$A$2:$Z$101,_xlfn.XMATCH(M$29,'movie-row'!$A$1:$Z$1),0)</f>
        <v>0</v>
      </c>
      <c r="N516" s="18" cm="1">
        <f t="array" ref="N516">VLOOKUP($A516,'movie-row'!$A$2:$Z$101,_xlfn.XMATCH(N$29,'movie-row'!$A$1:$Z$1),0)</f>
        <v>3.5</v>
      </c>
      <c r="O516" s="27" cm="1">
        <f t="array" ref="O516">VLOOKUP($A516,'movie-row'!$A$2:$Z$101,_xlfn.XMATCH(O$29,'movie-row'!$A$1:$Z$1),0)</f>
        <v>0</v>
      </c>
      <c r="P516" s="18" cm="1">
        <f t="array" ref="P516">VLOOKUP($A516,'movie-row'!$A$2:$Z$101,_xlfn.XMATCH(P$29,'movie-row'!$A$1:$Z$1),0)</f>
        <v>0</v>
      </c>
      <c r="Q516" s="18" cm="1">
        <f t="array" ref="Q516">VLOOKUP($A516,'movie-row'!$A$2:$Z$101,_xlfn.XMATCH(Q$29,'movie-row'!$A$1:$Z$1),0)</f>
        <v>0</v>
      </c>
      <c r="R516" s="18" cm="1">
        <f t="array" ref="R516">VLOOKUP($A516,'movie-row'!$A$2:$Z$101,_xlfn.XMATCH(R$29,'movie-row'!$A$1:$Z$1),0)</f>
        <v>5</v>
      </c>
      <c r="S516" s="18" cm="1">
        <f t="array" ref="S516">VLOOKUP($A516,'movie-row'!$A$2:$Z$101,_xlfn.XMATCH(S$29,'movie-row'!$A$1:$Z$1),0)</f>
        <v>0</v>
      </c>
      <c r="T516" s="18" cm="1">
        <f t="array" ref="T516">VLOOKUP($A516,'movie-row'!$A$2:$Z$101,_xlfn.XMATCH(T$29,'movie-row'!$A$1:$Z$1),0)</f>
        <v>5</v>
      </c>
      <c r="U516" s="18" cm="1">
        <f t="array" ref="U516">VLOOKUP($A516,'movie-row'!$A$2:$Z$101,_xlfn.XMATCH(U$29,'movie-row'!$A$1:$Z$1),0)</f>
        <v>0</v>
      </c>
      <c r="V516" s="18" cm="1">
        <f t="array" ref="V516">VLOOKUP($A516,'movie-row'!$A$2:$Z$101,_xlfn.XMATCH(V$29,'movie-row'!$A$1:$Z$1),0)</f>
        <v>0</v>
      </c>
      <c r="W516" s="18" cm="1">
        <f t="array" ref="W516">VLOOKUP($A516,'movie-row'!$A$2:$Z$101,_xlfn.XMATCH(W$29,'movie-row'!$A$1:$Z$1),0)</f>
        <v>3</v>
      </c>
      <c r="X516" s="18" cm="1">
        <f t="array" ref="X516">VLOOKUP($A516,'movie-row'!$A$2:$Z$101,_xlfn.XMATCH(X$29,'movie-row'!$A$1:$Z$1),0)</f>
        <v>0</v>
      </c>
      <c r="Y516" s="18" cm="1">
        <f t="array" ref="Y516">VLOOKUP($A516,'movie-row'!$A$2:$Z$101,_xlfn.XMATCH(Y$29,'movie-row'!$A$1:$Z$1),0)</f>
        <v>0</v>
      </c>
      <c r="Z516" s="18" cm="1">
        <f t="array" ref="Z516">VLOOKUP($A516,'movie-row'!$A$2:$Z$101,_xlfn.XMATCH(Z$29,'movie-row'!$A$1:$Z$1),0)</f>
        <v>0</v>
      </c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</row>
    <row r="517" spans="1:52">
      <c r="A517" s="1" t="str">
        <f t="shared" ref="A517:A520" si="94">A516</f>
        <v>9802: The Rock (1996)</v>
      </c>
      <c r="B517" s="18" cm="1">
        <f t="array" ref="B517">VLOOKUP($A517,'movie-row'!$A$2:$Z$101,_xlfn.XMATCH(B$30,'movie-row'!$A$1:$Z$1),0)</f>
        <v>0</v>
      </c>
      <c r="C517" s="18" cm="1">
        <f t="array" ref="C517">VLOOKUP($A517,'movie-row'!$A$2:$Z$101,_xlfn.XMATCH(C$30,'movie-row'!$A$1:$Z$1),0)</f>
        <v>3</v>
      </c>
      <c r="D517" s="18" cm="1">
        <f t="array" ref="D517">VLOOKUP($A517,'movie-row'!$A$2:$Z$101,_xlfn.XMATCH(D$30,'movie-row'!$A$1:$Z$1),0)</f>
        <v>0</v>
      </c>
      <c r="E517" s="18" cm="1">
        <f t="array" ref="E517">VLOOKUP($A517,'movie-row'!$A$2:$Z$101,_xlfn.XMATCH(E$30,'movie-row'!$A$1:$Z$1),0)</f>
        <v>0</v>
      </c>
      <c r="F517" s="27" cm="1">
        <f t="array" ref="F517">VLOOKUP($A517,'movie-row'!$A$2:$Z$101,_xlfn.XMATCH(F$30,'movie-row'!$A$1:$Z$1),0)</f>
        <v>0</v>
      </c>
      <c r="G517" s="18" cm="1">
        <f t="array" ref="G517">VLOOKUP($A517,'movie-row'!$A$2:$Z$101,_xlfn.XMATCH(G$30,'movie-row'!$A$1:$Z$1),0)</f>
        <v>5</v>
      </c>
      <c r="H517" s="18" cm="1">
        <f t="array" ref="H517">VLOOKUP($A517,'movie-row'!$A$2:$Z$101,_xlfn.XMATCH(H$30,'movie-row'!$A$1:$Z$1),0)</f>
        <v>0</v>
      </c>
      <c r="I517" s="18" cm="1">
        <f t="array" ref="I517">VLOOKUP($A517,'movie-row'!$A$2:$Z$101,_xlfn.XMATCH(I$30,'movie-row'!$A$1:$Z$1),0)</f>
        <v>4.5</v>
      </c>
      <c r="J517" s="18" cm="1">
        <f t="array" ref="J517">VLOOKUP($A517,'movie-row'!$A$2:$Z$101,_xlfn.XMATCH(J$30,'movie-row'!$A$1:$Z$1),0)</f>
        <v>0</v>
      </c>
      <c r="K517" s="18" cm="1">
        <f t="array" ref="K517">VLOOKUP($A517,'movie-row'!$A$2:$Z$101,_xlfn.XMATCH(K$30,'movie-row'!$A$1:$Z$1),0)</f>
        <v>0</v>
      </c>
      <c r="L517" s="18" cm="1">
        <f t="array" ref="L517">VLOOKUP($A517,'movie-row'!$A$2:$Z$101,_xlfn.XMATCH(L$30,'movie-row'!$A$1:$Z$1),0)</f>
        <v>0</v>
      </c>
      <c r="M517" s="18" cm="1">
        <f t="array" ref="M517">VLOOKUP($A517,'movie-row'!$A$2:$Z$101,_xlfn.XMATCH(M$30,'movie-row'!$A$1:$Z$1),0)</f>
        <v>0</v>
      </c>
      <c r="N517" s="18" cm="1">
        <f t="array" ref="N517">VLOOKUP($A517,'movie-row'!$A$2:$Z$101,_xlfn.XMATCH(N$30,'movie-row'!$A$1:$Z$1),0)</f>
        <v>0</v>
      </c>
      <c r="O517" s="27" cm="1">
        <f t="array" ref="O517">VLOOKUP($A517,'movie-row'!$A$2:$Z$101,_xlfn.XMATCH(O$30,'movie-row'!$A$1:$Z$1),0)</f>
        <v>0</v>
      </c>
      <c r="P517" s="18" cm="1">
        <f t="array" ref="P517">VLOOKUP($A517,'movie-row'!$A$2:$Z$101,_xlfn.XMATCH(P$30,'movie-row'!$A$1:$Z$1),0)</f>
        <v>0</v>
      </c>
      <c r="Q517" s="18" cm="1">
        <f t="array" ref="Q517">VLOOKUP($A517,'movie-row'!$A$2:$Z$101,_xlfn.XMATCH(Q$30,'movie-row'!$A$1:$Z$1),0)</f>
        <v>0</v>
      </c>
      <c r="R517" s="18" cm="1">
        <f t="array" ref="R517">VLOOKUP($A517,'movie-row'!$A$2:$Z$101,_xlfn.XMATCH(R$30,'movie-row'!$A$1:$Z$1),0)</f>
        <v>0</v>
      </c>
      <c r="S517" s="18" cm="1">
        <f t="array" ref="S517">VLOOKUP($A517,'movie-row'!$A$2:$Z$101,_xlfn.XMATCH(S$30,'movie-row'!$A$1:$Z$1),0)</f>
        <v>0</v>
      </c>
      <c r="T517" s="18" cm="1">
        <f t="array" ref="T517">VLOOKUP($A517,'movie-row'!$A$2:$Z$101,_xlfn.XMATCH(T$30,'movie-row'!$A$1:$Z$1),0)</f>
        <v>0</v>
      </c>
      <c r="U517" s="18" cm="1">
        <f t="array" ref="U517">VLOOKUP($A517,'movie-row'!$A$2:$Z$101,_xlfn.XMATCH(U$30,'movie-row'!$A$1:$Z$1),0)</f>
        <v>0</v>
      </c>
      <c r="V517" s="18" cm="1">
        <f t="array" ref="V517">VLOOKUP($A517,'movie-row'!$A$2:$Z$101,_xlfn.XMATCH(V$30,'movie-row'!$A$1:$Z$1),0)</f>
        <v>0</v>
      </c>
      <c r="W517" s="18" cm="1">
        <f t="array" ref="W517">VLOOKUP($A517,'movie-row'!$A$2:$Z$101,_xlfn.XMATCH(W$30,'movie-row'!$A$1:$Z$1),0)</f>
        <v>0</v>
      </c>
      <c r="X517" s="18" cm="1">
        <f t="array" ref="X517">VLOOKUP($A517,'movie-row'!$A$2:$Z$101,_xlfn.XMATCH(X$30,'movie-row'!$A$1:$Z$1),0)</f>
        <v>0</v>
      </c>
      <c r="Y517" s="18" cm="1">
        <f t="array" ref="Y517">VLOOKUP($A517,'movie-row'!$A$2:$Z$101,_xlfn.XMATCH(Y$30,'movie-row'!$A$1:$Z$1),0)</f>
        <v>0</v>
      </c>
      <c r="Z517" s="18" cm="1">
        <f t="array" ref="Z517">VLOOKUP($A517,'movie-row'!$A$2:$Z$101,_xlfn.XMATCH(Z$30,'movie-row'!$A$1:$Z$1),0)</f>
        <v>0</v>
      </c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</row>
    <row r="518" spans="1:52">
      <c r="A518" s="1" t="str">
        <f t="shared" si="94"/>
        <v>9802: The Rock (1996)</v>
      </c>
      <c r="B518" s="18" cm="1">
        <f t="array" ref="B518">VLOOKUP($A518,'movie-row'!$A$2:$Z$101,_xlfn.XMATCH(B$31,'movie-row'!$A$1:$Z$1),0)</f>
        <v>0</v>
      </c>
      <c r="C518" s="18" cm="1">
        <f t="array" ref="C518">VLOOKUP($A518,'movie-row'!$A$2:$Z$101,_xlfn.XMATCH(C$31,'movie-row'!$A$1:$Z$1),0)</f>
        <v>3.5</v>
      </c>
      <c r="D518" s="18" cm="1">
        <f t="array" ref="D518">VLOOKUP($A518,'movie-row'!$A$2:$Z$101,_xlfn.XMATCH(D$31,'movie-row'!$A$1:$Z$1),0)</f>
        <v>3.5</v>
      </c>
      <c r="E518" s="18" cm="1">
        <f t="array" ref="E518">VLOOKUP($A518,'movie-row'!$A$2:$Z$101,_xlfn.XMATCH(E$31,'movie-row'!$A$1:$Z$1),0)</f>
        <v>4</v>
      </c>
      <c r="F518" s="27" cm="1">
        <f t="array" ref="F518">VLOOKUP($A518,'movie-row'!$A$2:$Z$101,_xlfn.XMATCH(F$31,'movie-row'!$A$1:$Z$1),0)</f>
        <v>2.5</v>
      </c>
      <c r="G518" s="18" cm="1">
        <f t="array" ref="G518">VLOOKUP($A518,'movie-row'!$A$2:$Z$101,_xlfn.XMATCH(G$31,'movie-row'!$A$1:$Z$1),0)</f>
        <v>0</v>
      </c>
      <c r="H518" s="18" cm="1">
        <f t="array" ref="H518">VLOOKUP($A518,'movie-row'!$A$2:$Z$101,_xlfn.XMATCH(H$31,'movie-row'!$A$1:$Z$1),0)</f>
        <v>0</v>
      </c>
      <c r="I518" s="18" cm="1">
        <f t="array" ref="I518">VLOOKUP($A518,'movie-row'!$A$2:$Z$101,_xlfn.XMATCH(I$31,'movie-row'!$A$1:$Z$1),0)</f>
        <v>0</v>
      </c>
      <c r="J518" s="18" cm="1">
        <f t="array" ref="J518">VLOOKUP($A518,'movie-row'!$A$2:$Z$101,_xlfn.XMATCH(J$31,'movie-row'!$A$1:$Z$1),0)</f>
        <v>3.5</v>
      </c>
      <c r="K518" s="18" cm="1">
        <f t="array" ref="K518">VLOOKUP($A518,'movie-row'!$A$2:$Z$101,_xlfn.XMATCH(K$31,'movie-row'!$A$1:$Z$1),0)</f>
        <v>0</v>
      </c>
      <c r="L518" s="18" cm="1">
        <f t="array" ref="L518">VLOOKUP($A518,'movie-row'!$A$2:$Z$101,_xlfn.XMATCH(L$31,'movie-row'!$A$1:$Z$1),0)</f>
        <v>0</v>
      </c>
      <c r="M518" s="18" cm="1">
        <f t="array" ref="M518">VLOOKUP($A518,'movie-row'!$A$2:$Z$101,_xlfn.XMATCH(M$31,'movie-row'!$A$1:$Z$1),0)</f>
        <v>5</v>
      </c>
      <c r="N518" s="18" cm="1">
        <f t="array" ref="N518">VLOOKUP($A518,'movie-row'!$A$2:$Z$101,_xlfn.XMATCH(N$31,'movie-row'!$A$1:$Z$1),0)</f>
        <v>0</v>
      </c>
      <c r="O518" s="27" cm="1">
        <f t="array" ref="O518">VLOOKUP($A518,'movie-row'!$A$2:$Z$101,_xlfn.XMATCH(O$31,'movie-row'!$A$1:$Z$1),0)</f>
        <v>3.5</v>
      </c>
      <c r="P518" s="18" cm="1">
        <f t="array" ref="P518">VLOOKUP($A518,'movie-row'!$A$2:$Z$101,_xlfn.XMATCH(P$31,'movie-row'!$A$1:$Z$1),0)</f>
        <v>0</v>
      </c>
      <c r="Q518" s="18" cm="1">
        <f t="array" ref="Q518">VLOOKUP($A518,'movie-row'!$A$2:$Z$101,_xlfn.XMATCH(Q$31,'movie-row'!$A$1:$Z$1),0)</f>
        <v>2.5</v>
      </c>
      <c r="R518" s="18" cm="1">
        <f t="array" ref="R518">VLOOKUP($A518,'movie-row'!$A$2:$Z$101,_xlfn.XMATCH(R$31,'movie-row'!$A$1:$Z$1),0)</f>
        <v>0</v>
      </c>
      <c r="S518" s="18" cm="1">
        <f t="array" ref="S518">VLOOKUP($A518,'movie-row'!$A$2:$Z$101,_xlfn.XMATCH(S$31,'movie-row'!$A$1:$Z$1),0)</f>
        <v>0</v>
      </c>
      <c r="T518" s="18" cm="1">
        <f t="array" ref="T518">VLOOKUP($A518,'movie-row'!$A$2:$Z$101,_xlfn.XMATCH(T$31,'movie-row'!$A$1:$Z$1),0)</f>
        <v>0</v>
      </c>
      <c r="U518" s="18" cm="1">
        <f t="array" ref="U518">VLOOKUP($A518,'movie-row'!$A$2:$Z$101,_xlfn.XMATCH(U$31,'movie-row'!$A$1:$Z$1),0)</f>
        <v>0</v>
      </c>
      <c r="V518" s="18" cm="1">
        <f t="array" ref="V518">VLOOKUP($A518,'movie-row'!$A$2:$Z$101,_xlfn.XMATCH(V$31,'movie-row'!$A$1:$Z$1),0)</f>
        <v>0</v>
      </c>
      <c r="W518" s="18" cm="1">
        <f t="array" ref="W518">VLOOKUP($A518,'movie-row'!$A$2:$Z$101,_xlfn.XMATCH(W$31,'movie-row'!$A$1:$Z$1),0)</f>
        <v>3</v>
      </c>
      <c r="X518" s="18" cm="1">
        <f t="array" ref="X518">VLOOKUP($A518,'movie-row'!$A$2:$Z$101,_xlfn.XMATCH(X$31,'movie-row'!$A$1:$Z$1),0)</f>
        <v>0</v>
      </c>
      <c r="Y518" s="18" cm="1">
        <f t="array" ref="Y518">VLOOKUP($A518,'movie-row'!$A$2:$Z$101,_xlfn.XMATCH(Y$31,'movie-row'!$A$1:$Z$1),0)</f>
        <v>2.5</v>
      </c>
      <c r="Z518" s="18" cm="1">
        <f t="array" ref="Z518">VLOOKUP($A518,'movie-row'!$A$2:$Z$101,_xlfn.XMATCH(Z$31,'movie-row'!$A$1:$Z$1),0)</f>
        <v>0</v>
      </c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</row>
    <row r="519" spans="1:52">
      <c r="A519" s="1" t="str">
        <f t="shared" si="94"/>
        <v>9802: The Rock (1996)</v>
      </c>
      <c r="B519" s="18" cm="1">
        <f t="array" ref="B519">VLOOKUP($A519,'movie-row'!$A$2:$Z$101,_xlfn.XMATCH(B$32,'movie-row'!$A$1:$Z$1),0)</f>
        <v>3.5</v>
      </c>
      <c r="C519" s="18" cm="1">
        <f t="array" ref="C519">VLOOKUP($A519,'movie-row'!$A$2:$Z$101,_xlfn.XMATCH(C$32,'movie-row'!$A$1:$Z$1),0)</f>
        <v>2</v>
      </c>
      <c r="D519" s="18" cm="1">
        <f t="array" ref="D519">VLOOKUP($A519,'movie-row'!$A$2:$Z$101,_xlfn.XMATCH(D$32,'movie-row'!$A$1:$Z$1),0)</f>
        <v>3</v>
      </c>
      <c r="E519" s="18" cm="1">
        <f t="array" ref="E519">VLOOKUP($A519,'movie-row'!$A$2:$Z$101,_xlfn.XMATCH(E$32,'movie-row'!$A$1:$Z$1),0)</f>
        <v>4.5</v>
      </c>
      <c r="F519" s="27" cm="1">
        <f t="array" ref="F519">VLOOKUP($A519,'movie-row'!$A$2:$Z$101,_xlfn.XMATCH(F$32,'movie-row'!$A$1:$Z$1),0)</f>
        <v>4</v>
      </c>
      <c r="G519" s="18" cm="1">
        <f t="array" ref="G519">VLOOKUP($A519,'movie-row'!$A$2:$Z$101,_xlfn.XMATCH(G$32,'movie-row'!$A$1:$Z$1),0)</f>
        <v>0</v>
      </c>
      <c r="H519" s="18" cm="1">
        <f t="array" ref="H519">VLOOKUP($A519,'movie-row'!$A$2:$Z$101,_xlfn.XMATCH(H$32,'movie-row'!$A$1:$Z$1),0)</f>
        <v>2</v>
      </c>
      <c r="I519" s="18" cm="1">
        <f t="array" ref="I519">VLOOKUP($A519,'movie-row'!$A$2:$Z$101,_xlfn.XMATCH(I$32,'movie-row'!$A$1:$Z$1),0)</f>
        <v>4</v>
      </c>
      <c r="J519" s="18" cm="1">
        <f t="array" ref="J519">VLOOKUP($A519,'movie-row'!$A$2:$Z$101,_xlfn.XMATCH(J$32,'movie-row'!$A$1:$Z$1),0)</f>
        <v>0</v>
      </c>
      <c r="K519" s="18" cm="1">
        <f t="array" ref="K519">VLOOKUP($A519,'movie-row'!$A$2:$Z$101,_xlfn.XMATCH(K$32,'movie-row'!$A$1:$Z$1),0)</f>
        <v>0</v>
      </c>
      <c r="L519" s="18" cm="1">
        <f t="array" ref="L519">VLOOKUP($A519,'movie-row'!$A$2:$Z$101,_xlfn.XMATCH(L$32,'movie-row'!$A$1:$Z$1),0)</f>
        <v>0</v>
      </c>
      <c r="M519" s="18" cm="1">
        <f t="array" ref="M519">VLOOKUP($A519,'movie-row'!$A$2:$Z$101,_xlfn.XMATCH(M$32,'movie-row'!$A$1:$Z$1),0)</f>
        <v>3</v>
      </c>
      <c r="N519" s="18" cm="1">
        <f t="array" ref="N519">VLOOKUP($A519,'movie-row'!$A$2:$Z$101,_xlfn.XMATCH(N$32,'movie-row'!$A$1:$Z$1),0)</f>
        <v>5</v>
      </c>
      <c r="O519" s="27" cm="1">
        <f t="array" ref="O519">VLOOKUP($A519,'movie-row'!$A$2:$Z$101,_xlfn.XMATCH(O$32,'movie-row'!$A$1:$Z$1),0)</f>
        <v>0</v>
      </c>
      <c r="P519" s="18" cm="1">
        <f t="array" ref="P519">VLOOKUP($A519,'movie-row'!$A$2:$Z$101,_xlfn.XMATCH(P$32,'movie-row'!$A$1:$Z$1),0)</f>
        <v>2.5</v>
      </c>
      <c r="Q519" s="18" cm="1">
        <f t="array" ref="Q519">VLOOKUP($A519,'movie-row'!$A$2:$Z$101,_xlfn.XMATCH(Q$32,'movie-row'!$A$1:$Z$1),0)</f>
        <v>0</v>
      </c>
      <c r="R519" s="18" cm="1">
        <f t="array" ref="R519">VLOOKUP($A519,'movie-row'!$A$2:$Z$101,_xlfn.XMATCH(R$32,'movie-row'!$A$1:$Z$1),0)</f>
        <v>3.5</v>
      </c>
      <c r="S519" s="18" cm="1">
        <f t="array" ref="S519">VLOOKUP($A519,'movie-row'!$A$2:$Z$101,_xlfn.XMATCH(S$32,'movie-row'!$A$1:$Z$1),0)</f>
        <v>0</v>
      </c>
      <c r="T519" s="18" cm="1">
        <f t="array" ref="T519">VLOOKUP($A519,'movie-row'!$A$2:$Z$101,_xlfn.XMATCH(T$32,'movie-row'!$A$1:$Z$1),0)</f>
        <v>0</v>
      </c>
      <c r="U519" s="18" cm="1">
        <f t="array" ref="U519">VLOOKUP($A519,'movie-row'!$A$2:$Z$101,_xlfn.XMATCH(U$32,'movie-row'!$A$1:$Z$1),0)</f>
        <v>0</v>
      </c>
      <c r="V519" s="18" cm="1">
        <f t="array" ref="V519">VLOOKUP($A519,'movie-row'!$A$2:$Z$101,_xlfn.XMATCH(V$32,'movie-row'!$A$1:$Z$1),0)</f>
        <v>4</v>
      </c>
      <c r="W519" s="18" cm="1">
        <f t="array" ref="W519">VLOOKUP($A519,'movie-row'!$A$2:$Z$101,_xlfn.XMATCH(W$32,'movie-row'!$A$1:$Z$1),0)</f>
        <v>2</v>
      </c>
      <c r="X519" s="18" cm="1">
        <f t="array" ref="X519">VLOOKUP($A519,'movie-row'!$A$2:$Z$101,_xlfn.XMATCH(X$32,'movie-row'!$A$1:$Z$1),0)</f>
        <v>0</v>
      </c>
      <c r="Y519" s="18" cm="1">
        <f t="array" ref="Y519">VLOOKUP($A519,'movie-row'!$A$2:$Z$101,_xlfn.XMATCH(Y$32,'movie-row'!$A$1:$Z$1),0)</f>
        <v>0</v>
      </c>
      <c r="Z519" s="18" cm="1">
        <f t="array" ref="Z519">VLOOKUP($A519,'movie-row'!$A$2:$Z$101,_xlfn.XMATCH(Z$32,'movie-row'!$A$1:$Z$1),0)</f>
        <v>0</v>
      </c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</row>
    <row r="520" spans="1:52">
      <c r="A520" s="1" t="str">
        <f t="shared" si="94"/>
        <v>9802: The Rock (1996)</v>
      </c>
      <c r="B520" s="18" cm="1">
        <f t="array" ref="B520">VLOOKUP($A520,'movie-row'!$A$2:$Z$101,_xlfn.XMATCH(B$33,'movie-row'!$A$1:$Z$1),0)</f>
        <v>0</v>
      </c>
      <c r="C520" s="18" cm="1">
        <f t="array" ref="C520">VLOOKUP($A520,'movie-row'!$A$2:$Z$101,_xlfn.XMATCH(C$33,'movie-row'!$A$1:$Z$1),0)</f>
        <v>0</v>
      </c>
      <c r="D520" s="18" cm="1">
        <f t="array" ref="D520">VLOOKUP($A520,'movie-row'!$A$2:$Z$101,_xlfn.XMATCH(D$33,'movie-row'!$A$1:$Z$1),0)</f>
        <v>2.5</v>
      </c>
      <c r="E520" s="18" cm="1">
        <f t="array" ref="E520">VLOOKUP($A520,'movie-row'!$A$2:$Z$101,_xlfn.XMATCH(E$33,'movie-row'!$A$1:$Z$1),0)</f>
        <v>0</v>
      </c>
      <c r="F520" s="27" cm="1">
        <f t="array" ref="F520">VLOOKUP($A520,'movie-row'!$A$2:$Z$101,_xlfn.XMATCH(F$33,'movie-row'!$A$1:$Z$1),0)</f>
        <v>4</v>
      </c>
      <c r="G520" s="18" cm="1">
        <f t="array" ref="G520">VLOOKUP($A520,'movie-row'!$A$2:$Z$101,_xlfn.XMATCH(G$33,'movie-row'!$A$1:$Z$1),0)</f>
        <v>2.5</v>
      </c>
      <c r="H520" s="18" cm="1">
        <f t="array" ref="H520">VLOOKUP($A520,'movie-row'!$A$2:$Z$101,_xlfn.XMATCH(H$33,'movie-row'!$A$1:$Z$1),0)</f>
        <v>0</v>
      </c>
      <c r="I520" s="18" cm="1">
        <f t="array" ref="I520">VLOOKUP($A520,'movie-row'!$A$2:$Z$101,_xlfn.XMATCH(I$33,'movie-row'!$A$1:$Z$1),0)</f>
        <v>0</v>
      </c>
      <c r="J520" s="18" cm="1">
        <f t="array" ref="J520">VLOOKUP($A520,'movie-row'!$A$2:$Z$101,_xlfn.XMATCH(J$33,'movie-row'!$A$1:$Z$1),0)</f>
        <v>0</v>
      </c>
      <c r="K520" s="18" cm="1">
        <f t="array" ref="K520">VLOOKUP($A520,'movie-row'!$A$2:$Z$101,_xlfn.XMATCH(K$33,'movie-row'!$A$1:$Z$1),0)</f>
        <v>2.5</v>
      </c>
      <c r="L520" s="18" cm="1">
        <f t="array" ref="L520">VLOOKUP($A520,'movie-row'!$A$2:$Z$101,_xlfn.XMATCH(L$33,'movie-row'!$A$1:$Z$1),0)</f>
        <v>2.5</v>
      </c>
      <c r="M520" s="18" cm="1">
        <f t="array" ref="M520">VLOOKUP($A520,'movie-row'!$A$2:$Z$101,_xlfn.XMATCH(M$33,'movie-row'!$A$1:$Z$1),0)</f>
        <v>2</v>
      </c>
      <c r="N520" s="18" cm="1">
        <f t="array" ref="N520">VLOOKUP($A520,'movie-row'!$A$2:$Z$101,_xlfn.XMATCH(N$33,'movie-row'!$A$1:$Z$1),0)</f>
        <v>0</v>
      </c>
      <c r="O520" s="27" cm="1">
        <f t="array" ref="O520">VLOOKUP($A520,'movie-row'!$A$2:$Z$101,_xlfn.XMATCH(O$33,'movie-row'!$A$1:$Z$1),0)</f>
        <v>2.5</v>
      </c>
      <c r="P520" s="18" cm="1">
        <f t="array" ref="P520">VLOOKUP($A520,'movie-row'!$A$2:$Z$101,_xlfn.XMATCH(P$33,'movie-row'!$A$1:$Z$1),0)</f>
        <v>0</v>
      </c>
      <c r="Q520" s="18" cm="1">
        <f t="array" ref="Q520">VLOOKUP($A520,'movie-row'!$A$2:$Z$101,_xlfn.XMATCH(Q$33,'movie-row'!$A$1:$Z$1),0)</f>
        <v>0</v>
      </c>
      <c r="R520" s="18" cm="1">
        <f t="array" ref="R520">VLOOKUP($A520,'movie-row'!$A$2:$Z$101,_xlfn.XMATCH(R$33,'movie-row'!$A$1:$Z$1),0)</f>
        <v>4</v>
      </c>
      <c r="S520" s="18" cm="1">
        <f t="array" ref="S520">VLOOKUP($A520,'movie-row'!$A$2:$Z$101,_xlfn.XMATCH(S$33,'movie-row'!$A$1:$Z$1),0)</f>
        <v>5</v>
      </c>
      <c r="T520" s="18" cm="1">
        <f t="array" ref="T520">VLOOKUP($A520,'movie-row'!$A$2:$Z$101,_xlfn.XMATCH(T$33,'movie-row'!$A$1:$Z$1),0)</f>
        <v>2.5</v>
      </c>
      <c r="U520" s="18" cm="1">
        <f t="array" ref="U520">VLOOKUP($A520,'movie-row'!$A$2:$Z$101,_xlfn.XMATCH(U$33,'movie-row'!$A$1:$Z$1),0)</f>
        <v>2</v>
      </c>
      <c r="V520" s="18" cm="1">
        <f t="array" ref="V520">VLOOKUP($A520,'movie-row'!$A$2:$Z$101,_xlfn.XMATCH(V$33,'movie-row'!$A$1:$Z$1),0)</f>
        <v>0</v>
      </c>
      <c r="W520" s="18" cm="1">
        <f t="array" ref="W520">VLOOKUP($A520,'movie-row'!$A$2:$Z$101,_xlfn.XMATCH(W$33,'movie-row'!$A$1:$Z$1),0)</f>
        <v>0</v>
      </c>
      <c r="X520" s="18" cm="1">
        <f t="array" ref="X520">VLOOKUP($A520,'movie-row'!$A$2:$Z$101,_xlfn.XMATCH(X$33,'movie-row'!$A$1:$Z$1),0)</f>
        <v>3.5</v>
      </c>
      <c r="Y520" s="18" cm="1">
        <f t="array" ref="Y520">VLOOKUP($A520,'movie-row'!$A$2:$Z$101,_xlfn.XMATCH(Y$33,'movie-row'!$A$1:$Z$1),0)</f>
        <v>3</v>
      </c>
      <c r="Z520" s="18" cm="1">
        <f t="array" ref="Z520">VLOOKUP($A520,'movie-row'!$A$2:$Z$101,_xlfn.XMATCH(Z$33,'movie-row'!$A$1:$Z$1),0)</f>
        <v>3.5</v>
      </c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</row>
    <row r="521" spans="1:52">
      <c r="A521" s="21" t="s">
        <v>95</v>
      </c>
      <c r="B521" s="18" cm="1">
        <f t="array" ref="B521">VLOOKUP($A521,'movie-row'!$A$2:$Z$101,_xlfn.XMATCH(B$29,'movie-row'!$A$1:$Z$1),0)</f>
        <v>3.5</v>
      </c>
      <c r="C521" s="18" cm="1">
        <f t="array" ref="C521">VLOOKUP($A521,'movie-row'!$A$2:$Z$101,_xlfn.XMATCH(C$29,'movie-row'!$A$1:$Z$1),0)</f>
        <v>0</v>
      </c>
      <c r="D521" s="18" cm="1">
        <f t="array" ref="D521">VLOOKUP($A521,'movie-row'!$A$2:$Z$101,_xlfn.XMATCH(D$29,'movie-row'!$A$1:$Z$1),0)</f>
        <v>0</v>
      </c>
      <c r="E521" s="18" cm="1">
        <f t="array" ref="E521">VLOOKUP($A521,'movie-row'!$A$2:$Z$101,_xlfn.XMATCH(E$29,'movie-row'!$A$1:$Z$1),0)</f>
        <v>3.5</v>
      </c>
      <c r="F521" s="27" cm="1">
        <f t="array" ref="F521">VLOOKUP($A521,'movie-row'!$A$2:$Z$101,_xlfn.XMATCH(F$29,'movie-row'!$A$1:$Z$1),0)</f>
        <v>5</v>
      </c>
      <c r="G521" s="18" cm="1">
        <f t="array" ref="G521">VLOOKUP($A521,'movie-row'!$A$2:$Z$101,_xlfn.XMATCH(G$29,'movie-row'!$A$1:$Z$1),0)</f>
        <v>0</v>
      </c>
      <c r="H521" s="18" cm="1">
        <f t="array" ref="H521">VLOOKUP($A521,'movie-row'!$A$2:$Z$101,_xlfn.XMATCH(H$29,'movie-row'!$A$1:$Z$1),0)</f>
        <v>0</v>
      </c>
      <c r="I521" s="18" cm="1">
        <f t="array" ref="I521">VLOOKUP($A521,'movie-row'!$A$2:$Z$101,_xlfn.XMATCH(I$29,'movie-row'!$A$1:$Z$1),0)</f>
        <v>3.5</v>
      </c>
      <c r="J521" s="18" cm="1">
        <f t="array" ref="J521">VLOOKUP($A521,'movie-row'!$A$2:$Z$101,_xlfn.XMATCH(J$29,'movie-row'!$A$1:$Z$1),0)</f>
        <v>3.5</v>
      </c>
      <c r="K521" s="18" cm="1">
        <f t="array" ref="K521">VLOOKUP($A521,'movie-row'!$A$2:$Z$101,_xlfn.XMATCH(K$29,'movie-row'!$A$1:$Z$1),0)</f>
        <v>0</v>
      </c>
      <c r="L521" s="18" cm="1">
        <f t="array" ref="L521">VLOOKUP($A521,'movie-row'!$A$2:$Z$101,_xlfn.XMATCH(L$29,'movie-row'!$A$1:$Z$1),0)</f>
        <v>5</v>
      </c>
      <c r="M521" s="18" cm="1">
        <f t="array" ref="M521">VLOOKUP($A521,'movie-row'!$A$2:$Z$101,_xlfn.XMATCH(M$29,'movie-row'!$A$1:$Z$1),0)</f>
        <v>0</v>
      </c>
      <c r="N521" s="18" cm="1">
        <f t="array" ref="N521">VLOOKUP($A521,'movie-row'!$A$2:$Z$101,_xlfn.XMATCH(N$29,'movie-row'!$A$1:$Z$1),0)</f>
        <v>3.5</v>
      </c>
      <c r="O521" s="27" cm="1">
        <f t="array" ref="O521">VLOOKUP($A521,'movie-row'!$A$2:$Z$101,_xlfn.XMATCH(O$29,'movie-row'!$A$1:$Z$1),0)</f>
        <v>4.5</v>
      </c>
      <c r="P521" s="18" cm="1">
        <f t="array" ref="P521">VLOOKUP($A521,'movie-row'!$A$2:$Z$101,_xlfn.XMATCH(P$29,'movie-row'!$A$1:$Z$1),0)</f>
        <v>5</v>
      </c>
      <c r="Q521" s="18" cm="1">
        <f t="array" ref="Q521">VLOOKUP($A521,'movie-row'!$A$2:$Z$101,_xlfn.XMATCH(Q$29,'movie-row'!$A$1:$Z$1),0)</f>
        <v>0</v>
      </c>
      <c r="R521" s="18" cm="1">
        <f t="array" ref="R521">VLOOKUP($A521,'movie-row'!$A$2:$Z$101,_xlfn.XMATCH(R$29,'movie-row'!$A$1:$Z$1),0)</f>
        <v>3.5</v>
      </c>
      <c r="S521" s="18" cm="1">
        <f t="array" ref="S521">VLOOKUP($A521,'movie-row'!$A$2:$Z$101,_xlfn.XMATCH(S$29,'movie-row'!$A$1:$Z$1),0)</f>
        <v>3</v>
      </c>
      <c r="T521" s="18" cm="1">
        <f t="array" ref="T521">VLOOKUP($A521,'movie-row'!$A$2:$Z$101,_xlfn.XMATCH(T$29,'movie-row'!$A$1:$Z$1),0)</f>
        <v>3.5</v>
      </c>
      <c r="U521" s="18" cm="1">
        <f t="array" ref="U521">VLOOKUP($A521,'movie-row'!$A$2:$Z$101,_xlfn.XMATCH(U$29,'movie-row'!$A$1:$Z$1),0)</f>
        <v>0</v>
      </c>
      <c r="V521" s="18" cm="1">
        <f t="array" ref="V521">VLOOKUP($A521,'movie-row'!$A$2:$Z$101,_xlfn.XMATCH(V$29,'movie-row'!$A$1:$Z$1),0)</f>
        <v>0.5</v>
      </c>
      <c r="W521" s="18" cm="1">
        <f t="array" ref="W521">VLOOKUP($A521,'movie-row'!$A$2:$Z$101,_xlfn.XMATCH(W$29,'movie-row'!$A$1:$Z$1),0)</f>
        <v>3.5</v>
      </c>
      <c r="X521" s="18" cm="1">
        <f t="array" ref="X521">VLOOKUP($A521,'movie-row'!$A$2:$Z$101,_xlfn.XMATCH(X$29,'movie-row'!$A$1:$Z$1),0)</f>
        <v>0</v>
      </c>
      <c r="Y521" s="18" cm="1">
        <f t="array" ref="Y521">VLOOKUP($A521,'movie-row'!$A$2:$Z$101,_xlfn.XMATCH(Y$29,'movie-row'!$A$1:$Z$1),0)</f>
        <v>3.5</v>
      </c>
      <c r="Z521" s="18" cm="1">
        <f t="array" ref="Z521">VLOOKUP($A521,'movie-row'!$A$2:$Z$101,_xlfn.XMATCH(Z$29,'movie-row'!$A$1:$Z$1),0)</f>
        <v>4.5</v>
      </c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</row>
    <row r="522" spans="1:52">
      <c r="A522" s="1" t="str">
        <f t="shared" ref="A522:A525" si="95">A521</f>
        <v>9806: The Incredibles (2004)</v>
      </c>
      <c r="B522" s="18" cm="1">
        <f t="array" ref="B522">VLOOKUP($A522,'movie-row'!$A$2:$Z$101,_xlfn.XMATCH(B$30,'movie-row'!$A$1:$Z$1),0)</f>
        <v>0</v>
      </c>
      <c r="C522" s="18" cm="1">
        <f t="array" ref="C522">VLOOKUP($A522,'movie-row'!$A$2:$Z$101,_xlfn.XMATCH(C$30,'movie-row'!$A$1:$Z$1),0)</f>
        <v>3.5</v>
      </c>
      <c r="D522" s="18" cm="1">
        <f t="array" ref="D522">VLOOKUP($A522,'movie-row'!$A$2:$Z$101,_xlfn.XMATCH(D$30,'movie-row'!$A$1:$Z$1),0)</f>
        <v>0.5</v>
      </c>
      <c r="E522" s="18" cm="1">
        <f t="array" ref="E522">VLOOKUP($A522,'movie-row'!$A$2:$Z$101,_xlfn.XMATCH(E$30,'movie-row'!$A$1:$Z$1),0)</f>
        <v>4.5</v>
      </c>
      <c r="F522" s="27" cm="1">
        <f t="array" ref="F522">VLOOKUP($A522,'movie-row'!$A$2:$Z$101,_xlfn.XMATCH(F$30,'movie-row'!$A$1:$Z$1),0)</f>
        <v>0</v>
      </c>
      <c r="G522" s="18" cm="1">
        <f t="array" ref="G522">VLOOKUP($A522,'movie-row'!$A$2:$Z$101,_xlfn.XMATCH(G$30,'movie-row'!$A$1:$Z$1),0)</f>
        <v>3.5</v>
      </c>
      <c r="H522" s="18" cm="1">
        <f t="array" ref="H522">VLOOKUP($A522,'movie-row'!$A$2:$Z$101,_xlfn.XMATCH(H$30,'movie-row'!$A$1:$Z$1),0)</f>
        <v>3</v>
      </c>
      <c r="I522" s="18" cm="1">
        <f t="array" ref="I522">VLOOKUP($A522,'movie-row'!$A$2:$Z$101,_xlfn.XMATCH(I$30,'movie-row'!$A$1:$Z$1),0)</f>
        <v>0</v>
      </c>
      <c r="J522" s="18" cm="1">
        <f t="array" ref="J522">VLOOKUP($A522,'movie-row'!$A$2:$Z$101,_xlfn.XMATCH(J$30,'movie-row'!$A$1:$Z$1),0)</f>
        <v>0</v>
      </c>
      <c r="K522" s="18" cm="1">
        <f t="array" ref="K522">VLOOKUP($A522,'movie-row'!$A$2:$Z$101,_xlfn.XMATCH(K$30,'movie-row'!$A$1:$Z$1),0)</f>
        <v>3.5</v>
      </c>
      <c r="L522" s="18" cm="1">
        <f t="array" ref="L522">VLOOKUP($A522,'movie-row'!$A$2:$Z$101,_xlfn.XMATCH(L$30,'movie-row'!$A$1:$Z$1),0)</f>
        <v>0</v>
      </c>
      <c r="M522" s="18" cm="1">
        <f t="array" ref="M522">VLOOKUP($A522,'movie-row'!$A$2:$Z$101,_xlfn.XMATCH(M$30,'movie-row'!$A$1:$Z$1),0)</f>
        <v>0</v>
      </c>
      <c r="N522" s="18" cm="1">
        <f t="array" ref="N522">VLOOKUP($A522,'movie-row'!$A$2:$Z$101,_xlfn.XMATCH(N$30,'movie-row'!$A$1:$Z$1),0)</f>
        <v>3</v>
      </c>
      <c r="O522" s="27" cm="1">
        <f t="array" ref="O522">VLOOKUP($A522,'movie-row'!$A$2:$Z$101,_xlfn.XMATCH(O$30,'movie-row'!$A$1:$Z$1),0)</f>
        <v>5</v>
      </c>
      <c r="P522" s="18" cm="1">
        <f t="array" ref="P522">VLOOKUP($A522,'movie-row'!$A$2:$Z$101,_xlfn.XMATCH(P$30,'movie-row'!$A$1:$Z$1),0)</f>
        <v>3.5</v>
      </c>
      <c r="Q522" s="18" cm="1">
        <f t="array" ref="Q522">VLOOKUP($A522,'movie-row'!$A$2:$Z$101,_xlfn.XMATCH(Q$30,'movie-row'!$A$1:$Z$1),0)</f>
        <v>5</v>
      </c>
      <c r="R522" s="18" cm="1">
        <f t="array" ref="R522">VLOOKUP($A522,'movie-row'!$A$2:$Z$101,_xlfn.XMATCH(R$30,'movie-row'!$A$1:$Z$1),0)</f>
        <v>3.5</v>
      </c>
      <c r="S522" s="18" cm="1">
        <f t="array" ref="S522">VLOOKUP($A522,'movie-row'!$A$2:$Z$101,_xlfn.XMATCH(S$30,'movie-row'!$A$1:$Z$1),0)</f>
        <v>4.5</v>
      </c>
      <c r="T522" s="18" cm="1">
        <f t="array" ref="T522">VLOOKUP($A522,'movie-row'!$A$2:$Z$101,_xlfn.XMATCH(T$30,'movie-row'!$A$1:$Z$1),0)</f>
        <v>0</v>
      </c>
      <c r="U522" s="18" cm="1">
        <f t="array" ref="U522">VLOOKUP($A522,'movie-row'!$A$2:$Z$101,_xlfn.XMATCH(U$30,'movie-row'!$A$1:$Z$1),0)</f>
        <v>3</v>
      </c>
      <c r="V522" s="18" cm="1">
        <f t="array" ref="V522">VLOOKUP($A522,'movie-row'!$A$2:$Z$101,_xlfn.XMATCH(V$30,'movie-row'!$A$1:$Z$1),0)</f>
        <v>0</v>
      </c>
      <c r="W522" s="18" cm="1">
        <f t="array" ref="W522">VLOOKUP($A522,'movie-row'!$A$2:$Z$101,_xlfn.XMATCH(W$30,'movie-row'!$A$1:$Z$1),0)</f>
        <v>4.5</v>
      </c>
      <c r="X522" s="18" cm="1">
        <f t="array" ref="X522">VLOOKUP($A522,'movie-row'!$A$2:$Z$101,_xlfn.XMATCH(X$30,'movie-row'!$A$1:$Z$1),0)</f>
        <v>0</v>
      </c>
      <c r="Y522" s="18" cm="1">
        <f t="array" ref="Y522">VLOOKUP($A522,'movie-row'!$A$2:$Z$101,_xlfn.XMATCH(Y$30,'movie-row'!$A$1:$Z$1),0)</f>
        <v>4.5</v>
      </c>
      <c r="Z522" s="18" cm="1">
        <f t="array" ref="Z522">VLOOKUP($A522,'movie-row'!$A$2:$Z$101,_xlfn.XMATCH(Z$30,'movie-row'!$A$1:$Z$1),0)</f>
        <v>5</v>
      </c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</row>
    <row r="523" spans="1:52">
      <c r="A523" s="1" t="str">
        <f t="shared" si="95"/>
        <v>9806: The Incredibles (2004)</v>
      </c>
      <c r="B523" s="18" cm="1">
        <f t="array" ref="B523">VLOOKUP($A523,'movie-row'!$A$2:$Z$101,_xlfn.XMATCH(B$31,'movie-row'!$A$1:$Z$1),0)</f>
        <v>0.5</v>
      </c>
      <c r="C523" s="18" cm="1">
        <f t="array" ref="C523">VLOOKUP($A523,'movie-row'!$A$2:$Z$101,_xlfn.XMATCH(C$31,'movie-row'!$A$1:$Z$1),0)</f>
        <v>5</v>
      </c>
      <c r="D523" s="18" cm="1">
        <f t="array" ref="D523">VLOOKUP($A523,'movie-row'!$A$2:$Z$101,_xlfn.XMATCH(D$31,'movie-row'!$A$1:$Z$1),0)</f>
        <v>3.5</v>
      </c>
      <c r="E523" s="18" cm="1">
        <f t="array" ref="E523">VLOOKUP($A523,'movie-row'!$A$2:$Z$101,_xlfn.XMATCH(E$31,'movie-row'!$A$1:$Z$1),0)</f>
        <v>4.5</v>
      </c>
      <c r="F523" s="27" cm="1">
        <f t="array" ref="F523">VLOOKUP($A523,'movie-row'!$A$2:$Z$101,_xlfn.XMATCH(F$31,'movie-row'!$A$1:$Z$1),0)</f>
        <v>3</v>
      </c>
      <c r="G523" s="18" cm="1">
        <f t="array" ref="G523">VLOOKUP($A523,'movie-row'!$A$2:$Z$101,_xlfn.XMATCH(G$31,'movie-row'!$A$1:$Z$1),0)</f>
        <v>3.5</v>
      </c>
      <c r="H523" s="18" cm="1">
        <f t="array" ref="H523">VLOOKUP($A523,'movie-row'!$A$2:$Z$101,_xlfn.XMATCH(H$31,'movie-row'!$A$1:$Z$1),0)</f>
        <v>3.5</v>
      </c>
      <c r="I523" s="18" cm="1">
        <f t="array" ref="I523">VLOOKUP($A523,'movie-row'!$A$2:$Z$101,_xlfn.XMATCH(I$31,'movie-row'!$A$1:$Z$1),0)</f>
        <v>3</v>
      </c>
      <c r="J523" s="18" cm="1">
        <f t="array" ref="J523">VLOOKUP($A523,'movie-row'!$A$2:$Z$101,_xlfn.XMATCH(J$31,'movie-row'!$A$1:$Z$1),0)</f>
        <v>3.5</v>
      </c>
      <c r="K523" s="18" cm="1">
        <f t="array" ref="K523">VLOOKUP($A523,'movie-row'!$A$2:$Z$101,_xlfn.XMATCH(K$31,'movie-row'!$A$1:$Z$1),0)</f>
        <v>0</v>
      </c>
      <c r="L523" s="18" cm="1">
        <f t="array" ref="L523">VLOOKUP($A523,'movie-row'!$A$2:$Z$101,_xlfn.XMATCH(L$31,'movie-row'!$A$1:$Z$1),0)</f>
        <v>0</v>
      </c>
      <c r="M523" s="18" cm="1">
        <f t="array" ref="M523">VLOOKUP($A523,'movie-row'!$A$2:$Z$101,_xlfn.XMATCH(M$31,'movie-row'!$A$1:$Z$1),0)</f>
        <v>3.5</v>
      </c>
      <c r="N523" s="18" cm="1">
        <f t="array" ref="N523">VLOOKUP($A523,'movie-row'!$A$2:$Z$101,_xlfn.XMATCH(N$31,'movie-row'!$A$1:$Z$1),0)</f>
        <v>0</v>
      </c>
      <c r="O523" s="27" cm="1">
        <f t="array" ref="O523">VLOOKUP($A523,'movie-row'!$A$2:$Z$101,_xlfn.XMATCH(O$31,'movie-row'!$A$1:$Z$1),0)</f>
        <v>3.5</v>
      </c>
      <c r="P523" s="18" cm="1">
        <f t="array" ref="P523">VLOOKUP($A523,'movie-row'!$A$2:$Z$101,_xlfn.XMATCH(P$31,'movie-row'!$A$1:$Z$1),0)</f>
        <v>0</v>
      </c>
      <c r="Q523" s="18" cm="1">
        <f t="array" ref="Q523">VLOOKUP($A523,'movie-row'!$A$2:$Z$101,_xlfn.XMATCH(Q$31,'movie-row'!$A$1:$Z$1),0)</f>
        <v>3.5</v>
      </c>
      <c r="R523" s="18" cm="1">
        <f t="array" ref="R523">VLOOKUP($A523,'movie-row'!$A$2:$Z$101,_xlfn.XMATCH(R$31,'movie-row'!$A$1:$Z$1),0)</f>
        <v>4.5</v>
      </c>
      <c r="S523" s="18" cm="1">
        <f t="array" ref="S523">VLOOKUP($A523,'movie-row'!$A$2:$Z$101,_xlfn.XMATCH(S$31,'movie-row'!$A$1:$Z$1),0)</f>
        <v>5</v>
      </c>
      <c r="T523" s="18" cm="1">
        <f t="array" ref="T523">VLOOKUP($A523,'movie-row'!$A$2:$Z$101,_xlfn.XMATCH(T$31,'movie-row'!$A$1:$Z$1),0)</f>
        <v>4.5</v>
      </c>
      <c r="U523" s="18" cm="1">
        <f t="array" ref="U523">VLOOKUP($A523,'movie-row'!$A$2:$Z$101,_xlfn.XMATCH(U$31,'movie-row'!$A$1:$Z$1),0)</f>
        <v>3.5</v>
      </c>
      <c r="V523" s="18" cm="1">
        <f t="array" ref="V523">VLOOKUP($A523,'movie-row'!$A$2:$Z$101,_xlfn.XMATCH(V$31,'movie-row'!$A$1:$Z$1),0)</f>
        <v>0</v>
      </c>
      <c r="W523" s="18" cm="1">
        <f t="array" ref="W523">VLOOKUP($A523,'movie-row'!$A$2:$Z$101,_xlfn.XMATCH(W$31,'movie-row'!$A$1:$Z$1),0)</f>
        <v>4</v>
      </c>
      <c r="X523" s="18" cm="1">
        <f t="array" ref="X523">VLOOKUP($A523,'movie-row'!$A$2:$Z$101,_xlfn.XMATCH(X$31,'movie-row'!$A$1:$Z$1),0)</f>
        <v>0</v>
      </c>
      <c r="Y523" s="18" cm="1">
        <f t="array" ref="Y523">VLOOKUP($A523,'movie-row'!$A$2:$Z$101,_xlfn.XMATCH(Y$31,'movie-row'!$A$1:$Z$1),0)</f>
        <v>3</v>
      </c>
      <c r="Z523" s="18" cm="1">
        <f t="array" ref="Z523">VLOOKUP($A523,'movie-row'!$A$2:$Z$101,_xlfn.XMATCH(Z$31,'movie-row'!$A$1:$Z$1),0)</f>
        <v>3</v>
      </c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</row>
    <row r="524" spans="1:52">
      <c r="A524" s="1" t="str">
        <f t="shared" si="95"/>
        <v>9806: The Incredibles (2004)</v>
      </c>
      <c r="B524" s="18" cm="1">
        <f t="array" ref="B524">VLOOKUP($A524,'movie-row'!$A$2:$Z$101,_xlfn.XMATCH(B$32,'movie-row'!$A$1:$Z$1),0)</f>
        <v>3.5</v>
      </c>
      <c r="C524" s="18" cm="1">
        <f t="array" ref="C524">VLOOKUP($A524,'movie-row'!$A$2:$Z$101,_xlfn.XMATCH(C$32,'movie-row'!$A$1:$Z$1),0)</f>
        <v>0</v>
      </c>
      <c r="D524" s="18" cm="1">
        <f t="array" ref="D524">VLOOKUP($A524,'movie-row'!$A$2:$Z$101,_xlfn.XMATCH(D$32,'movie-row'!$A$1:$Z$1),0)</f>
        <v>3.5</v>
      </c>
      <c r="E524" s="18" cm="1">
        <f t="array" ref="E524">VLOOKUP($A524,'movie-row'!$A$2:$Z$101,_xlfn.XMATCH(E$32,'movie-row'!$A$1:$Z$1),0)</f>
        <v>0</v>
      </c>
      <c r="F524" s="27" cm="1">
        <f t="array" ref="F524">VLOOKUP($A524,'movie-row'!$A$2:$Z$101,_xlfn.XMATCH(F$32,'movie-row'!$A$1:$Z$1),0)</f>
        <v>4.5</v>
      </c>
      <c r="G524" s="18" cm="1">
        <f t="array" ref="G524">VLOOKUP($A524,'movie-row'!$A$2:$Z$101,_xlfn.XMATCH(G$32,'movie-row'!$A$1:$Z$1),0)</f>
        <v>0.5</v>
      </c>
      <c r="H524" s="18" cm="1">
        <f t="array" ref="H524">VLOOKUP($A524,'movie-row'!$A$2:$Z$101,_xlfn.XMATCH(H$32,'movie-row'!$A$1:$Z$1),0)</f>
        <v>0</v>
      </c>
      <c r="I524" s="18" cm="1">
        <f t="array" ref="I524">VLOOKUP($A524,'movie-row'!$A$2:$Z$101,_xlfn.XMATCH(I$32,'movie-row'!$A$1:$Z$1),0)</f>
        <v>3.5</v>
      </c>
      <c r="J524" s="18" cm="1">
        <f t="array" ref="J524">VLOOKUP($A524,'movie-row'!$A$2:$Z$101,_xlfn.XMATCH(J$32,'movie-row'!$A$1:$Z$1),0)</f>
        <v>3.5</v>
      </c>
      <c r="K524" s="18" cm="1">
        <f t="array" ref="K524">VLOOKUP($A524,'movie-row'!$A$2:$Z$101,_xlfn.XMATCH(K$32,'movie-row'!$A$1:$Z$1),0)</f>
        <v>4.5</v>
      </c>
      <c r="L524" s="18" cm="1">
        <f t="array" ref="L524">VLOOKUP($A524,'movie-row'!$A$2:$Z$101,_xlfn.XMATCH(L$32,'movie-row'!$A$1:$Z$1),0)</f>
        <v>4.5</v>
      </c>
      <c r="M524" s="18" cm="1">
        <f t="array" ref="M524">VLOOKUP($A524,'movie-row'!$A$2:$Z$101,_xlfn.XMATCH(M$32,'movie-row'!$A$1:$Z$1),0)</f>
        <v>4</v>
      </c>
      <c r="N524" s="18" cm="1">
        <f t="array" ref="N524">VLOOKUP($A524,'movie-row'!$A$2:$Z$101,_xlfn.XMATCH(N$32,'movie-row'!$A$1:$Z$1),0)</f>
        <v>3.5</v>
      </c>
      <c r="O524" s="27" cm="1">
        <f t="array" ref="O524">VLOOKUP($A524,'movie-row'!$A$2:$Z$101,_xlfn.XMATCH(O$32,'movie-row'!$A$1:$Z$1),0)</f>
        <v>3.5</v>
      </c>
      <c r="P524" s="18" cm="1">
        <f t="array" ref="P524">VLOOKUP($A524,'movie-row'!$A$2:$Z$101,_xlfn.XMATCH(P$32,'movie-row'!$A$1:$Z$1),0)</f>
        <v>3</v>
      </c>
      <c r="Q524" s="18" cm="1">
        <f t="array" ref="Q524">VLOOKUP($A524,'movie-row'!$A$2:$Z$101,_xlfn.XMATCH(Q$32,'movie-row'!$A$1:$Z$1),0)</f>
        <v>0</v>
      </c>
      <c r="R524" s="18" cm="1">
        <f t="array" ref="R524">VLOOKUP($A524,'movie-row'!$A$2:$Z$101,_xlfn.XMATCH(R$32,'movie-row'!$A$1:$Z$1),0)</f>
        <v>3.5</v>
      </c>
      <c r="S524" s="18" cm="1">
        <f t="array" ref="S524">VLOOKUP($A524,'movie-row'!$A$2:$Z$101,_xlfn.XMATCH(S$32,'movie-row'!$A$1:$Z$1),0)</f>
        <v>0</v>
      </c>
      <c r="T524" s="18" cm="1">
        <f t="array" ref="T524">VLOOKUP($A524,'movie-row'!$A$2:$Z$101,_xlfn.XMATCH(T$32,'movie-row'!$A$1:$Z$1),0)</f>
        <v>0</v>
      </c>
      <c r="U524" s="18" cm="1">
        <f t="array" ref="U524">VLOOKUP($A524,'movie-row'!$A$2:$Z$101,_xlfn.XMATCH(U$32,'movie-row'!$A$1:$Z$1),0)</f>
        <v>5</v>
      </c>
      <c r="V524" s="18" cm="1">
        <f t="array" ref="V524">VLOOKUP($A524,'movie-row'!$A$2:$Z$101,_xlfn.XMATCH(V$32,'movie-row'!$A$1:$Z$1),0)</f>
        <v>4.5</v>
      </c>
      <c r="W524" s="18" cm="1">
        <f t="array" ref="W524">VLOOKUP($A524,'movie-row'!$A$2:$Z$101,_xlfn.XMATCH(W$32,'movie-row'!$A$1:$Z$1),0)</f>
        <v>0</v>
      </c>
      <c r="X524" s="18" cm="1">
        <f t="array" ref="X524">VLOOKUP($A524,'movie-row'!$A$2:$Z$101,_xlfn.XMATCH(X$32,'movie-row'!$A$1:$Z$1),0)</f>
        <v>0.5</v>
      </c>
      <c r="Y524" s="18" cm="1">
        <f t="array" ref="Y524">VLOOKUP($A524,'movie-row'!$A$2:$Z$101,_xlfn.XMATCH(Y$32,'movie-row'!$A$1:$Z$1),0)</f>
        <v>3</v>
      </c>
      <c r="Z524" s="18" cm="1">
        <f t="array" ref="Z524">VLOOKUP($A524,'movie-row'!$A$2:$Z$101,_xlfn.XMATCH(Z$32,'movie-row'!$A$1:$Z$1),0)</f>
        <v>0.5</v>
      </c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</row>
    <row r="525" spans="1:52">
      <c r="A525" s="1" t="str">
        <f t="shared" si="95"/>
        <v>9806: The Incredibles (2004)</v>
      </c>
      <c r="B525" s="18" cm="1">
        <f t="array" ref="B525">VLOOKUP($A525,'movie-row'!$A$2:$Z$101,_xlfn.XMATCH(B$33,'movie-row'!$A$1:$Z$1),0)</f>
        <v>0</v>
      </c>
      <c r="C525" s="18" cm="1">
        <f t="array" ref="C525">VLOOKUP($A525,'movie-row'!$A$2:$Z$101,_xlfn.XMATCH(C$33,'movie-row'!$A$1:$Z$1),0)</f>
        <v>4.5</v>
      </c>
      <c r="D525" s="18" cm="1">
        <f t="array" ref="D525">VLOOKUP($A525,'movie-row'!$A$2:$Z$101,_xlfn.XMATCH(D$33,'movie-row'!$A$1:$Z$1),0)</f>
        <v>3.5</v>
      </c>
      <c r="E525" s="18" cm="1">
        <f t="array" ref="E525">VLOOKUP($A525,'movie-row'!$A$2:$Z$101,_xlfn.XMATCH(E$33,'movie-row'!$A$1:$Z$1),0)</f>
        <v>3.5</v>
      </c>
      <c r="F525" s="27" cm="1">
        <f t="array" ref="F525">VLOOKUP($A525,'movie-row'!$A$2:$Z$101,_xlfn.XMATCH(F$33,'movie-row'!$A$1:$Z$1),0)</f>
        <v>3.5</v>
      </c>
      <c r="G525" s="18" cm="1">
        <f t="array" ref="G525">VLOOKUP($A525,'movie-row'!$A$2:$Z$101,_xlfn.XMATCH(G$33,'movie-row'!$A$1:$Z$1),0)</f>
        <v>3.5</v>
      </c>
      <c r="H525" s="18" cm="1">
        <f t="array" ref="H525">VLOOKUP($A525,'movie-row'!$A$2:$Z$101,_xlfn.XMATCH(H$33,'movie-row'!$A$1:$Z$1),0)</f>
        <v>0</v>
      </c>
      <c r="I525" s="18" cm="1">
        <f t="array" ref="I525">VLOOKUP($A525,'movie-row'!$A$2:$Z$101,_xlfn.XMATCH(I$33,'movie-row'!$A$1:$Z$1),0)</f>
        <v>0</v>
      </c>
      <c r="J525" s="18" cm="1">
        <f t="array" ref="J525">VLOOKUP($A525,'movie-row'!$A$2:$Z$101,_xlfn.XMATCH(J$33,'movie-row'!$A$1:$Z$1),0)</f>
        <v>5</v>
      </c>
      <c r="K525" s="18" cm="1">
        <f t="array" ref="K525">VLOOKUP($A525,'movie-row'!$A$2:$Z$101,_xlfn.XMATCH(K$33,'movie-row'!$A$1:$Z$1),0)</f>
        <v>3.5</v>
      </c>
      <c r="L525" s="18" cm="1">
        <f t="array" ref="L525">VLOOKUP($A525,'movie-row'!$A$2:$Z$101,_xlfn.XMATCH(L$33,'movie-row'!$A$1:$Z$1),0)</f>
        <v>3.5</v>
      </c>
      <c r="M525" s="18" cm="1">
        <f t="array" ref="M525">VLOOKUP($A525,'movie-row'!$A$2:$Z$101,_xlfn.XMATCH(M$33,'movie-row'!$A$1:$Z$1),0)</f>
        <v>0</v>
      </c>
      <c r="N525" s="18" cm="1">
        <f t="array" ref="N525">VLOOKUP($A525,'movie-row'!$A$2:$Z$101,_xlfn.XMATCH(N$33,'movie-row'!$A$1:$Z$1),0)</f>
        <v>0</v>
      </c>
      <c r="O525" s="27" cm="1">
        <f t="array" ref="O525">VLOOKUP($A525,'movie-row'!$A$2:$Z$101,_xlfn.XMATCH(O$33,'movie-row'!$A$1:$Z$1),0)</f>
        <v>3.5</v>
      </c>
      <c r="P525" s="18" cm="1">
        <f t="array" ref="P525">VLOOKUP($A525,'movie-row'!$A$2:$Z$101,_xlfn.XMATCH(P$33,'movie-row'!$A$1:$Z$1),0)</f>
        <v>0</v>
      </c>
      <c r="Q525" s="18" cm="1">
        <f t="array" ref="Q525">VLOOKUP($A525,'movie-row'!$A$2:$Z$101,_xlfn.XMATCH(Q$33,'movie-row'!$A$1:$Z$1),0)</f>
        <v>3.5</v>
      </c>
      <c r="R525" s="18" cm="1">
        <f t="array" ref="R525">VLOOKUP($A525,'movie-row'!$A$2:$Z$101,_xlfn.XMATCH(R$33,'movie-row'!$A$1:$Z$1),0)</f>
        <v>3.5</v>
      </c>
      <c r="S525" s="18" cm="1">
        <f t="array" ref="S525">VLOOKUP($A525,'movie-row'!$A$2:$Z$101,_xlfn.XMATCH(S$33,'movie-row'!$A$1:$Z$1),0)</f>
        <v>3.5</v>
      </c>
      <c r="T525" s="18" cm="1">
        <f t="array" ref="T525">VLOOKUP($A525,'movie-row'!$A$2:$Z$101,_xlfn.XMATCH(T$33,'movie-row'!$A$1:$Z$1),0)</f>
        <v>3</v>
      </c>
      <c r="U525" s="18" cm="1">
        <f t="array" ref="U525">VLOOKUP($A525,'movie-row'!$A$2:$Z$101,_xlfn.XMATCH(U$33,'movie-row'!$A$1:$Z$1),0)</f>
        <v>0</v>
      </c>
      <c r="V525" s="18" cm="1">
        <f t="array" ref="V525">VLOOKUP($A525,'movie-row'!$A$2:$Z$101,_xlfn.XMATCH(V$33,'movie-row'!$A$1:$Z$1),0)</f>
        <v>0</v>
      </c>
      <c r="W525" s="18" cm="1">
        <f t="array" ref="W525">VLOOKUP($A525,'movie-row'!$A$2:$Z$101,_xlfn.XMATCH(W$33,'movie-row'!$A$1:$Z$1),0)</f>
        <v>5</v>
      </c>
      <c r="X525" s="18" cm="1">
        <f t="array" ref="X525">VLOOKUP($A525,'movie-row'!$A$2:$Z$101,_xlfn.XMATCH(X$33,'movie-row'!$A$1:$Z$1),0)</f>
        <v>5</v>
      </c>
      <c r="Y525" s="18" cm="1">
        <f t="array" ref="Y525">VLOOKUP($A525,'movie-row'!$A$2:$Z$101,_xlfn.XMATCH(Y$33,'movie-row'!$A$1:$Z$1),0)</f>
        <v>3.5</v>
      </c>
      <c r="Z525" s="18" cm="1">
        <f t="array" ref="Z525">VLOOKUP($A525,'movie-row'!$A$2:$Z$101,_xlfn.XMATCH(Z$33,'movie-row'!$A$1:$Z$1),0)</f>
        <v>3.5</v>
      </c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</row>
    <row r="526" spans="1:52">
      <c r="A526" s="21" t="s">
        <v>96</v>
      </c>
      <c r="B526" s="18" cm="1">
        <f t="array" ref="B526">VLOOKUP($A526,'movie-row'!$A$2:$Z$101,_xlfn.XMATCH(B$29,'movie-row'!$A$1:$Z$1),0)</f>
        <v>2</v>
      </c>
      <c r="C526" s="18" cm="1">
        <f t="array" ref="C526">VLOOKUP($A526,'movie-row'!$A$2:$Z$101,_xlfn.XMATCH(C$29,'movie-row'!$A$1:$Z$1),0)</f>
        <v>0</v>
      </c>
      <c r="D526" s="18" cm="1">
        <f t="array" ref="D526">VLOOKUP($A526,'movie-row'!$A$2:$Z$101,_xlfn.XMATCH(D$29,'movie-row'!$A$1:$Z$1),0)</f>
        <v>0</v>
      </c>
      <c r="E526" s="18" cm="1">
        <f t="array" ref="E526">VLOOKUP($A526,'movie-row'!$A$2:$Z$101,_xlfn.XMATCH(E$29,'movie-row'!$A$1:$Z$1),0)</f>
        <v>3</v>
      </c>
      <c r="F526" s="27" cm="1">
        <f t="array" ref="F526">VLOOKUP($A526,'movie-row'!$A$2:$Z$101,_xlfn.XMATCH(F$29,'movie-row'!$A$1:$Z$1),0)</f>
        <v>4</v>
      </c>
      <c r="G526" s="18" cm="1">
        <f t="array" ref="G526">VLOOKUP($A526,'movie-row'!$A$2:$Z$101,_xlfn.XMATCH(G$29,'movie-row'!$A$1:$Z$1),0)</f>
        <v>0</v>
      </c>
      <c r="H526" s="18" cm="1">
        <f t="array" ref="H526">VLOOKUP($A526,'movie-row'!$A$2:$Z$101,_xlfn.XMATCH(H$29,'movie-row'!$A$1:$Z$1),0)</f>
        <v>0</v>
      </c>
      <c r="I526" s="18" cm="1">
        <f t="array" ref="I526">VLOOKUP($A526,'movie-row'!$A$2:$Z$101,_xlfn.XMATCH(I$29,'movie-row'!$A$1:$Z$1),0)</f>
        <v>3</v>
      </c>
      <c r="J526" s="18" cm="1">
        <f t="array" ref="J526">VLOOKUP($A526,'movie-row'!$A$2:$Z$101,_xlfn.XMATCH(J$29,'movie-row'!$A$1:$Z$1),0)</f>
        <v>4</v>
      </c>
      <c r="K526" s="18" cm="1">
        <f t="array" ref="K526">VLOOKUP($A526,'movie-row'!$A$2:$Z$101,_xlfn.XMATCH(K$29,'movie-row'!$A$1:$Z$1),0)</f>
        <v>0</v>
      </c>
      <c r="L526" s="18" cm="1">
        <f t="array" ref="L526">VLOOKUP($A526,'movie-row'!$A$2:$Z$101,_xlfn.XMATCH(L$29,'movie-row'!$A$1:$Z$1),0)</f>
        <v>2</v>
      </c>
      <c r="M526" s="18" cm="1">
        <f t="array" ref="M526">VLOOKUP($A526,'movie-row'!$A$2:$Z$101,_xlfn.XMATCH(M$29,'movie-row'!$A$1:$Z$1),0)</f>
        <v>0</v>
      </c>
      <c r="N526" s="18" cm="1">
        <f t="array" ref="N526">VLOOKUP($A526,'movie-row'!$A$2:$Z$101,_xlfn.XMATCH(N$29,'movie-row'!$A$1:$Z$1),0)</f>
        <v>3.5</v>
      </c>
      <c r="O526" s="27" cm="1">
        <f t="array" ref="O526">VLOOKUP($A526,'movie-row'!$A$2:$Z$101,_xlfn.XMATCH(O$29,'movie-row'!$A$1:$Z$1),0)</f>
        <v>4</v>
      </c>
      <c r="P526" s="18" cm="1">
        <f t="array" ref="P526">VLOOKUP($A526,'movie-row'!$A$2:$Z$101,_xlfn.XMATCH(P$29,'movie-row'!$A$1:$Z$1),0)</f>
        <v>5</v>
      </c>
      <c r="Q526" s="18" cm="1">
        <f t="array" ref="Q526">VLOOKUP($A526,'movie-row'!$A$2:$Z$101,_xlfn.XMATCH(Q$29,'movie-row'!$A$1:$Z$1),0)</f>
        <v>0</v>
      </c>
      <c r="R526" s="18" cm="1">
        <f t="array" ref="R526">VLOOKUP($A526,'movie-row'!$A$2:$Z$101,_xlfn.XMATCH(R$29,'movie-row'!$A$1:$Z$1),0)</f>
        <v>3</v>
      </c>
      <c r="S526" s="18" cm="1">
        <f t="array" ref="S526">VLOOKUP($A526,'movie-row'!$A$2:$Z$101,_xlfn.XMATCH(S$29,'movie-row'!$A$1:$Z$1),0)</f>
        <v>4</v>
      </c>
      <c r="T526" s="18" cm="1">
        <f t="array" ref="T526">VLOOKUP($A526,'movie-row'!$A$2:$Z$101,_xlfn.XMATCH(T$29,'movie-row'!$A$1:$Z$1),0)</f>
        <v>3</v>
      </c>
      <c r="U526" s="18" cm="1">
        <f t="array" ref="U526">VLOOKUP($A526,'movie-row'!$A$2:$Z$101,_xlfn.XMATCH(U$29,'movie-row'!$A$1:$Z$1),0)</f>
        <v>0</v>
      </c>
      <c r="V526" s="18" cm="1">
        <f t="array" ref="V526">VLOOKUP($A526,'movie-row'!$A$2:$Z$101,_xlfn.XMATCH(V$29,'movie-row'!$A$1:$Z$1),0)</f>
        <v>0</v>
      </c>
      <c r="W526" s="18" cm="1">
        <f t="array" ref="W526">VLOOKUP($A526,'movie-row'!$A$2:$Z$101,_xlfn.XMATCH(W$29,'movie-row'!$A$1:$Z$1),0)</f>
        <v>4</v>
      </c>
      <c r="X526" s="18" cm="1">
        <f t="array" ref="X526">VLOOKUP($A526,'movie-row'!$A$2:$Z$101,_xlfn.XMATCH(X$29,'movie-row'!$A$1:$Z$1),0)</f>
        <v>0</v>
      </c>
      <c r="Y526" s="18" cm="1">
        <f t="array" ref="Y526">VLOOKUP($A526,'movie-row'!$A$2:$Z$101,_xlfn.XMATCH(Y$29,'movie-row'!$A$1:$Z$1),0)</f>
        <v>0</v>
      </c>
      <c r="Z526" s="18" cm="1">
        <f t="array" ref="Z526">VLOOKUP($A526,'movie-row'!$A$2:$Z$101,_xlfn.XMATCH(Z$29,'movie-row'!$A$1:$Z$1),0)</f>
        <v>4</v>
      </c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</row>
    <row r="527" spans="1:52">
      <c r="A527" s="1" t="str">
        <f t="shared" ref="A527:A530" si="96">A526</f>
        <v>10020: Beauty and the Beast (1991)</v>
      </c>
      <c r="B527" s="18" cm="1">
        <f t="array" ref="B527">VLOOKUP($A527,'movie-row'!$A$2:$Z$101,_xlfn.XMATCH(B$30,'movie-row'!$A$1:$Z$1),0)</f>
        <v>0</v>
      </c>
      <c r="C527" s="18" cm="1">
        <f t="array" ref="C527">VLOOKUP($A527,'movie-row'!$A$2:$Z$101,_xlfn.XMATCH(C$30,'movie-row'!$A$1:$Z$1),0)</f>
        <v>4</v>
      </c>
      <c r="D527" s="18" cm="1">
        <f t="array" ref="D527">VLOOKUP($A527,'movie-row'!$A$2:$Z$101,_xlfn.XMATCH(D$30,'movie-row'!$A$1:$Z$1),0)</f>
        <v>0</v>
      </c>
      <c r="E527" s="18" cm="1">
        <f t="array" ref="E527">VLOOKUP($A527,'movie-row'!$A$2:$Z$101,_xlfn.XMATCH(E$30,'movie-row'!$A$1:$Z$1),0)</f>
        <v>4</v>
      </c>
      <c r="F527" s="27" cm="1">
        <f t="array" ref="F527">VLOOKUP($A527,'movie-row'!$A$2:$Z$101,_xlfn.XMATCH(F$30,'movie-row'!$A$1:$Z$1),0)</f>
        <v>0</v>
      </c>
      <c r="G527" s="18" cm="1">
        <f t="array" ref="G527">VLOOKUP($A527,'movie-row'!$A$2:$Z$101,_xlfn.XMATCH(G$30,'movie-row'!$A$1:$Z$1),0)</f>
        <v>3</v>
      </c>
      <c r="H527" s="18" cm="1">
        <f t="array" ref="H527">VLOOKUP($A527,'movie-row'!$A$2:$Z$101,_xlfn.XMATCH(H$30,'movie-row'!$A$1:$Z$1),0)</f>
        <v>4</v>
      </c>
      <c r="I527" s="18" cm="1">
        <f t="array" ref="I527">VLOOKUP($A527,'movie-row'!$A$2:$Z$101,_xlfn.XMATCH(I$30,'movie-row'!$A$1:$Z$1),0)</f>
        <v>0</v>
      </c>
      <c r="J527" s="18" cm="1">
        <f t="array" ref="J527">VLOOKUP($A527,'movie-row'!$A$2:$Z$101,_xlfn.XMATCH(J$30,'movie-row'!$A$1:$Z$1),0)</f>
        <v>0</v>
      </c>
      <c r="K527" s="18" cm="1">
        <f t="array" ref="K527">VLOOKUP($A527,'movie-row'!$A$2:$Z$101,_xlfn.XMATCH(K$30,'movie-row'!$A$1:$Z$1),0)</f>
        <v>2</v>
      </c>
      <c r="L527" s="18" cm="1">
        <f t="array" ref="L527">VLOOKUP($A527,'movie-row'!$A$2:$Z$101,_xlfn.XMATCH(L$30,'movie-row'!$A$1:$Z$1),0)</f>
        <v>0</v>
      </c>
      <c r="M527" s="18" cm="1">
        <f t="array" ref="M527">VLOOKUP($A527,'movie-row'!$A$2:$Z$101,_xlfn.XMATCH(M$30,'movie-row'!$A$1:$Z$1),0)</f>
        <v>0</v>
      </c>
      <c r="N527" s="18" cm="1">
        <f t="array" ref="N527">VLOOKUP($A527,'movie-row'!$A$2:$Z$101,_xlfn.XMATCH(N$30,'movie-row'!$A$1:$Z$1),0)</f>
        <v>4</v>
      </c>
      <c r="O527" s="27" cm="1">
        <f t="array" ref="O527">VLOOKUP($A527,'movie-row'!$A$2:$Z$101,_xlfn.XMATCH(O$30,'movie-row'!$A$1:$Z$1),0)</f>
        <v>5</v>
      </c>
      <c r="P527" s="18" cm="1">
        <f t="array" ref="P527">VLOOKUP($A527,'movie-row'!$A$2:$Z$101,_xlfn.XMATCH(P$30,'movie-row'!$A$1:$Z$1),0)</f>
        <v>0</v>
      </c>
      <c r="Q527" s="18" cm="1">
        <f t="array" ref="Q527">VLOOKUP($A527,'movie-row'!$A$2:$Z$101,_xlfn.XMATCH(Q$30,'movie-row'!$A$1:$Z$1),0)</f>
        <v>5</v>
      </c>
      <c r="R527" s="18" cm="1">
        <f t="array" ref="R527">VLOOKUP($A527,'movie-row'!$A$2:$Z$101,_xlfn.XMATCH(R$30,'movie-row'!$A$1:$Z$1),0)</f>
        <v>0</v>
      </c>
      <c r="S527" s="18" cm="1">
        <f t="array" ref="S527">VLOOKUP($A527,'movie-row'!$A$2:$Z$101,_xlfn.XMATCH(S$30,'movie-row'!$A$1:$Z$1),0)</f>
        <v>4</v>
      </c>
      <c r="T527" s="18" cm="1">
        <f t="array" ref="T527">VLOOKUP($A527,'movie-row'!$A$2:$Z$101,_xlfn.XMATCH(T$30,'movie-row'!$A$1:$Z$1),0)</f>
        <v>0</v>
      </c>
      <c r="U527" s="18" cm="1">
        <f t="array" ref="U527">VLOOKUP($A527,'movie-row'!$A$2:$Z$101,_xlfn.XMATCH(U$30,'movie-row'!$A$1:$Z$1),0)</f>
        <v>4</v>
      </c>
      <c r="V527" s="18" cm="1">
        <f t="array" ref="V527">VLOOKUP($A527,'movie-row'!$A$2:$Z$101,_xlfn.XMATCH(V$30,'movie-row'!$A$1:$Z$1),0)</f>
        <v>0</v>
      </c>
      <c r="W527" s="18" cm="1">
        <f t="array" ref="W527">VLOOKUP($A527,'movie-row'!$A$2:$Z$101,_xlfn.XMATCH(W$30,'movie-row'!$A$1:$Z$1),0)</f>
        <v>4</v>
      </c>
      <c r="X527" s="18" cm="1">
        <f t="array" ref="X527">VLOOKUP($A527,'movie-row'!$A$2:$Z$101,_xlfn.XMATCH(X$30,'movie-row'!$A$1:$Z$1),0)</f>
        <v>0</v>
      </c>
      <c r="Y527" s="18" cm="1">
        <f t="array" ref="Y527">VLOOKUP($A527,'movie-row'!$A$2:$Z$101,_xlfn.XMATCH(Y$30,'movie-row'!$A$1:$Z$1),0)</f>
        <v>4</v>
      </c>
      <c r="Z527" s="18" cm="1">
        <f t="array" ref="Z527">VLOOKUP($A527,'movie-row'!$A$2:$Z$101,_xlfn.XMATCH(Z$30,'movie-row'!$A$1:$Z$1),0)</f>
        <v>5</v>
      </c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</row>
    <row r="528" spans="1:52">
      <c r="A528" s="1" t="str">
        <f t="shared" si="96"/>
        <v>10020: Beauty and the Beast (1991)</v>
      </c>
      <c r="B528" s="18" cm="1">
        <f t="array" ref="B528">VLOOKUP($A528,'movie-row'!$A$2:$Z$101,_xlfn.XMATCH(B$31,'movie-row'!$A$1:$Z$1),0)</f>
        <v>0</v>
      </c>
      <c r="C528" s="18" cm="1">
        <f t="array" ref="C528">VLOOKUP($A528,'movie-row'!$A$2:$Z$101,_xlfn.XMATCH(C$31,'movie-row'!$A$1:$Z$1),0)</f>
        <v>4</v>
      </c>
      <c r="D528" s="18" cm="1">
        <f t="array" ref="D528">VLOOKUP($A528,'movie-row'!$A$2:$Z$101,_xlfn.XMATCH(D$31,'movie-row'!$A$1:$Z$1),0)</f>
        <v>3.5</v>
      </c>
      <c r="E528" s="18" cm="1">
        <f t="array" ref="E528">VLOOKUP($A528,'movie-row'!$A$2:$Z$101,_xlfn.XMATCH(E$31,'movie-row'!$A$1:$Z$1),0)</f>
        <v>0</v>
      </c>
      <c r="F528" s="27" cm="1">
        <f t="array" ref="F528">VLOOKUP($A528,'movie-row'!$A$2:$Z$101,_xlfn.XMATCH(F$31,'movie-row'!$A$1:$Z$1),0)</f>
        <v>2.5</v>
      </c>
      <c r="G528" s="18" cm="1">
        <f t="array" ref="G528">VLOOKUP($A528,'movie-row'!$A$2:$Z$101,_xlfn.XMATCH(G$31,'movie-row'!$A$1:$Z$1),0)</f>
        <v>0</v>
      </c>
      <c r="H528" s="18" cm="1">
        <f t="array" ref="H528">VLOOKUP($A528,'movie-row'!$A$2:$Z$101,_xlfn.XMATCH(H$31,'movie-row'!$A$1:$Z$1),0)</f>
        <v>2</v>
      </c>
      <c r="I528" s="18" cm="1">
        <f t="array" ref="I528">VLOOKUP($A528,'movie-row'!$A$2:$Z$101,_xlfn.XMATCH(I$31,'movie-row'!$A$1:$Z$1),0)</f>
        <v>4</v>
      </c>
      <c r="J528" s="18" cm="1">
        <f t="array" ref="J528">VLOOKUP($A528,'movie-row'!$A$2:$Z$101,_xlfn.XMATCH(J$31,'movie-row'!$A$1:$Z$1),0)</f>
        <v>3.5</v>
      </c>
      <c r="K528" s="18" cm="1">
        <f t="array" ref="K528">VLOOKUP($A528,'movie-row'!$A$2:$Z$101,_xlfn.XMATCH(K$31,'movie-row'!$A$1:$Z$1),0)</f>
        <v>0</v>
      </c>
      <c r="L528" s="18" cm="1">
        <f t="array" ref="L528">VLOOKUP($A528,'movie-row'!$A$2:$Z$101,_xlfn.XMATCH(L$31,'movie-row'!$A$1:$Z$1),0)</f>
        <v>0</v>
      </c>
      <c r="M528" s="18" cm="1">
        <f t="array" ref="M528">VLOOKUP($A528,'movie-row'!$A$2:$Z$101,_xlfn.XMATCH(M$31,'movie-row'!$A$1:$Z$1),0)</f>
        <v>3</v>
      </c>
      <c r="N528" s="18" cm="1">
        <f t="array" ref="N528">VLOOKUP($A528,'movie-row'!$A$2:$Z$101,_xlfn.XMATCH(N$31,'movie-row'!$A$1:$Z$1),0)</f>
        <v>0</v>
      </c>
      <c r="O528" s="27" cm="1">
        <f t="array" ref="O528">VLOOKUP($A528,'movie-row'!$A$2:$Z$101,_xlfn.XMATCH(O$31,'movie-row'!$A$1:$Z$1),0)</f>
        <v>3.5</v>
      </c>
      <c r="P528" s="18" cm="1">
        <f t="array" ref="P528">VLOOKUP($A528,'movie-row'!$A$2:$Z$101,_xlfn.XMATCH(P$31,'movie-row'!$A$1:$Z$1),0)</f>
        <v>0</v>
      </c>
      <c r="Q528" s="18" cm="1">
        <f t="array" ref="Q528">VLOOKUP($A528,'movie-row'!$A$2:$Z$101,_xlfn.XMATCH(Q$31,'movie-row'!$A$1:$Z$1),0)</f>
        <v>4</v>
      </c>
      <c r="R528" s="18" cm="1">
        <f t="array" ref="R528">VLOOKUP($A528,'movie-row'!$A$2:$Z$101,_xlfn.XMATCH(R$31,'movie-row'!$A$1:$Z$1),0)</f>
        <v>4</v>
      </c>
      <c r="S528" s="18" cm="1">
        <f t="array" ref="S528">VLOOKUP($A528,'movie-row'!$A$2:$Z$101,_xlfn.XMATCH(S$31,'movie-row'!$A$1:$Z$1),0)</f>
        <v>5</v>
      </c>
      <c r="T528" s="18" cm="1">
        <f t="array" ref="T528">VLOOKUP($A528,'movie-row'!$A$2:$Z$101,_xlfn.XMATCH(T$31,'movie-row'!$A$1:$Z$1),0)</f>
        <v>4</v>
      </c>
      <c r="U528" s="18" cm="1">
        <f t="array" ref="U528">VLOOKUP($A528,'movie-row'!$A$2:$Z$101,_xlfn.XMATCH(U$31,'movie-row'!$A$1:$Z$1),0)</f>
        <v>2</v>
      </c>
      <c r="V528" s="18" cm="1">
        <f t="array" ref="V528">VLOOKUP($A528,'movie-row'!$A$2:$Z$101,_xlfn.XMATCH(V$31,'movie-row'!$A$1:$Z$1),0)</f>
        <v>0</v>
      </c>
      <c r="W528" s="18" cm="1">
        <f t="array" ref="W528">VLOOKUP($A528,'movie-row'!$A$2:$Z$101,_xlfn.XMATCH(W$31,'movie-row'!$A$1:$Z$1),0)</f>
        <v>3</v>
      </c>
      <c r="X528" s="18" cm="1">
        <f t="array" ref="X528">VLOOKUP($A528,'movie-row'!$A$2:$Z$101,_xlfn.XMATCH(X$31,'movie-row'!$A$1:$Z$1),0)</f>
        <v>0</v>
      </c>
      <c r="Y528" s="18" cm="1">
        <f t="array" ref="Y528">VLOOKUP($A528,'movie-row'!$A$2:$Z$101,_xlfn.XMATCH(Y$31,'movie-row'!$A$1:$Z$1),0)</f>
        <v>2.5</v>
      </c>
      <c r="Z528" s="18" cm="1">
        <f t="array" ref="Z528">VLOOKUP($A528,'movie-row'!$A$2:$Z$101,_xlfn.XMATCH(Z$31,'movie-row'!$A$1:$Z$1),0)</f>
        <v>4</v>
      </c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</row>
    <row r="529" spans="1:52">
      <c r="A529" s="1" t="str">
        <f t="shared" si="96"/>
        <v>10020: Beauty and the Beast (1991)</v>
      </c>
      <c r="B529" s="18" cm="1">
        <f t="array" ref="B529">VLOOKUP($A529,'movie-row'!$A$2:$Z$101,_xlfn.XMATCH(B$32,'movie-row'!$A$1:$Z$1),0)</f>
        <v>3.5</v>
      </c>
      <c r="C529" s="18" cm="1">
        <f t="array" ref="C529">VLOOKUP($A529,'movie-row'!$A$2:$Z$101,_xlfn.XMATCH(C$32,'movie-row'!$A$1:$Z$1),0)</f>
        <v>0</v>
      </c>
      <c r="D529" s="18" cm="1">
        <f t="array" ref="D529">VLOOKUP($A529,'movie-row'!$A$2:$Z$101,_xlfn.XMATCH(D$32,'movie-row'!$A$1:$Z$1),0)</f>
        <v>4</v>
      </c>
      <c r="E529" s="18" cm="1">
        <f t="array" ref="E529">VLOOKUP($A529,'movie-row'!$A$2:$Z$101,_xlfn.XMATCH(E$32,'movie-row'!$A$1:$Z$1),0)</f>
        <v>0</v>
      </c>
      <c r="F529" s="27" cm="1">
        <f t="array" ref="F529">VLOOKUP($A529,'movie-row'!$A$2:$Z$101,_xlfn.XMATCH(F$32,'movie-row'!$A$1:$Z$1),0)</f>
        <v>0</v>
      </c>
      <c r="G529" s="18" cm="1">
        <f t="array" ref="G529">VLOOKUP($A529,'movie-row'!$A$2:$Z$101,_xlfn.XMATCH(G$32,'movie-row'!$A$1:$Z$1),0)</f>
        <v>0</v>
      </c>
      <c r="H529" s="18" cm="1">
        <f t="array" ref="H529">VLOOKUP($A529,'movie-row'!$A$2:$Z$101,_xlfn.XMATCH(H$32,'movie-row'!$A$1:$Z$1),0)</f>
        <v>0</v>
      </c>
      <c r="I529" s="18" cm="1">
        <f t="array" ref="I529">VLOOKUP($A529,'movie-row'!$A$2:$Z$101,_xlfn.XMATCH(I$32,'movie-row'!$A$1:$Z$1),0)</f>
        <v>0</v>
      </c>
      <c r="J529" s="18" cm="1">
        <f t="array" ref="J529">VLOOKUP($A529,'movie-row'!$A$2:$Z$101,_xlfn.XMATCH(J$32,'movie-row'!$A$1:$Z$1),0)</f>
        <v>0</v>
      </c>
      <c r="K529" s="18" cm="1">
        <f t="array" ref="K529">VLOOKUP($A529,'movie-row'!$A$2:$Z$101,_xlfn.XMATCH(K$32,'movie-row'!$A$1:$Z$1),0)</f>
        <v>4</v>
      </c>
      <c r="L529" s="18" cm="1">
        <f t="array" ref="L529">VLOOKUP($A529,'movie-row'!$A$2:$Z$101,_xlfn.XMATCH(L$32,'movie-row'!$A$1:$Z$1),0)</f>
        <v>4</v>
      </c>
      <c r="M529" s="18" cm="1">
        <f t="array" ref="M529">VLOOKUP($A529,'movie-row'!$A$2:$Z$101,_xlfn.XMATCH(M$32,'movie-row'!$A$1:$Z$1),0)</f>
        <v>3</v>
      </c>
      <c r="N529" s="18" cm="1">
        <f t="array" ref="N529">VLOOKUP($A529,'movie-row'!$A$2:$Z$101,_xlfn.XMATCH(N$32,'movie-row'!$A$1:$Z$1),0)</f>
        <v>3</v>
      </c>
      <c r="O529" s="27" cm="1">
        <f t="array" ref="O529">VLOOKUP($A529,'movie-row'!$A$2:$Z$101,_xlfn.XMATCH(O$32,'movie-row'!$A$1:$Z$1),0)</f>
        <v>2</v>
      </c>
      <c r="P529" s="18" cm="1">
        <f t="array" ref="P529">VLOOKUP($A529,'movie-row'!$A$2:$Z$101,_xlfn.XMATCH(P$32,'movie-row'!$A$1:$Z$1),0)</f>
        <v>2.5</v>
      </c>
      <c r="Q529" s="18" cm="1">
        <f t="array" ref="Q529">VLOOKUP($A529,'movie-row'!$A$2:$Z$101,_xlfn.XMATCH(Q$32,'movie-row'!$A$1:$Z$1),0)</f>
        <v>0</v>
      </c>
      <c r="R529" s="18" cm="1">
        <f t="array" ref="R529">VLOOKUP($A529,'movie-row'!$A$2:$Z$101,_xlfn.XMATCH(R$32,'movie-row'!$A$1:$Z$1),0)</f>
        <v>3.5</v>
      </c>
      <c r="S529" s="18" cm="1">
        <f t="array" ref="S529">VLOOKUP($A529,'movie-row'!$A$2:$Z$101,_xlfn.XMATCH(S$32,'movie-row'!$A$1:$Z$1),0)</f>
        <v>0</v>
      </c>
      <c r="T529" s="18" cm="1">
        <f t="array" ref="T529">VLOOKUP($A529,'movie-row'!$A$2:$Z$101,_xlfn.XMATCH(T$32,'movie-row'!$A$1:$Z$1),0)</f>
        <v>0</v>
      </c>
      <c r="U529" s="18" cm="1">
        <f t="array" ref="U529">VLOOKUP($A529,'movie-row'!$A$2:$Z$101,_xlfn.XMATCH(U$32,'movie-row'!$A$1:$Z$1),0)</f>
        <v>5</v>
      </c>
      <c r="V529" s="18" cm="1">
        <f t="array" ref="V529">VLOOKUP($A529,'movie-row'!$A$2:$Z$101,_xlfn.XMATCH(V$32,'movie-row'!$A$1:$Z$1),0)</f>
        <v>0</v>
      </c>
      <c r="W529" s="18" cm="1">
        <f t="array" ref="W529">VLOOKUP($A529,'movie-row'!$A$2:$Z$101,_xlfn.XMATCH(W$32,'movie-row'!$A$1:$Z$1),0)</f>
        <v>0</v>
      </c>
      <c r="X529" s="18" cm="1">
        <f t="array" ref="X529">VLOOKUP($A529,'movie-row'!$A$2:$Z$101,_xlfn.XMATCH(X$32,'movie-row'!$A$1:$Z$1),0)</f>
        <v>0</v>
      </c>
      <c r="Y529" s="18" cm="1">
        <f t="array" ref="Y529">VLOOKUP($A529,'movie-row'!$A$2:$Z$101,_xlfn.XMATCH(Y$32,'movie-row'!$A$1:$Z$1),0)</f>
        <v>4</v>
      </c>
      <c r="Z529" s="18" cm="1">
        <f t="array" ref="Z529">VLOOKUP($A529,'movie-row'!$A$2:$Z$101,_xlfn.XMATCH(Z$32,'movie-row'!$A$1:$Z$1),0)</f>
        <v>0</v>
      </c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</row>
    <row r="530" spans="1:52">
      <c r="A530" s="1" t="str">
        <f t="shared" si="96"/>
        <v>10020: Beauty and the Beast (1991)</v>
      </c>
      <c r="B530" s="18" cm="1">
        <f t="array" ref="B530">VLOOKUP($A530,'movie-row'!$A$2:$Z$101,_xlfn.XMATCH(B$33,'movie-row'!$A$1:$Z$1),0)</f>
        <v>0</v>
      </c>
      <c r="C530" s="18" cm="1">
        <f t="array" ref="C530">VLOOKUP($A530,'movie-row'!$A$2:$Z$101,_xlfn.XMATCH(C$33,'movie-row'!$A$1:$Z$1),0)</f>
        <v>4</v>
      </c>
      <c r="D530" s="18" cm="1">
        <f t="array" ref="D530">VLOOKUP($A530,'movie-row'!$A$2:$Z$101,_xlfn.XMATCH(D$33,'movie-row'!$A$1:$Z$1),0)</f>
        <v>4</v>
      </c>
      <c r="E530" s="18" cm="1">
        <f t="array" ref="E530">VLOOKUP($A530,'movie-row'!$A$2:$Z$101,_xlfn.XMATCH(E$33,'movie-row'!$A$1:$Z$1),0)</f>
        <v>2</v>
      </c>
      <c r="F530" s="27" cm="1">
        <f t="array" ref="F530">VLOOKUP($A530,'movie-row'!$A$2:$Z$101,_xlfn.XMATCH(F$33,'movie-row'!$A$1:$Z$1),0)</f>
        <v>0</v>
      </c>
      <c r="G530" s="18" cm="1">
        <f t="array" ref="G530">VLOOKUP($A530,'movie-row'!$A$2:$Z$101,_xlfn.XMATCH(G$33,'movie-row'!$A$1:$Z$1),0)</f>
        <v>4</v>
      </c>
      <c r="H530" s="18" cm="1">
        <f t="array" ref="H530">VLOOKUP($A530,'movie-row'!$A$2:$Z$101,_xlfn.XMATCH(H$33,'movie-row'!$A$1:$Z$1),0)</f>
        <v>0</v>
      </c>
      <c r="I530" s="18" cm="1">
        <f t="array" ref="I530">VLOOKUP($A530,'movie-row'!$A$2:$Z$101,_xlfn.XMATCH(I$33,'movie-row'!$A$1:$Z$1),0)</f>
        <v>0</v>
      </c>
      <c r="J530" s="18" cm="1">
        <f t="array" ref="J530">VLOOKUP($A530,'movie-row'!$A$2:$Z$101,_xlfn.XMATCH(J$33,'movie-row'!$A$1:$Z$1),0)</f>
        <v>5</v>
      </c>
      <c r="K530" s="18" cm="1">
        <f t="array" ref="K530">VLOOKUP($A530,'movie-row'!$A$2:$Z$101,_xlfn.XMATCH(K$33,'movie-row'!$A$1:$Z$1),0)</f>
        <v>4</v>
      </c>
      <c r="L530" s="18" cm="1">
        <f t="array" ref="L530">VLOOKUP($A530,'movie-row'!$A$2:$Z$101,_xlfn.XMATCH(L$33,'movie-row'!$A$1:$Z$1),0)</f>
        <v>4</v>
      </c>
      <c r="M530" s="18" cm="1">
        <f t="array" ref="M530">VLOOKUP($A530,'movie-row'!$A$2:$Z$101,_xlfn.XMATCH(M$33,'movie-row'!$A$1:$Z$1),0)</f>
        <v>0</v>
      </c>
      <c r="N530" s="18" cm="1">
        <f t="array" ref="N530">VLOOKUP($A530,'movie-row'!$A$2:$Z$101,_xlfn.XMATCH(N$33,'movie-row'!$A$1:$Z$1),0)</f>
        <v>0</v>
      </c>
      <c r="O530" s="27" cm="1">
        <f t="array" ref="O530">VLOOKUP($A530,'movie-row'!$A$2:$Z$101,_xlfn.XMATCH(O$33,'movie-row'!$A$1:$Z$1),0)</f>
        <v>4</v>
      </c>
      <c r="P530" s="18" cm="1">
        <f t="array" ref="P530">VLOOKUP($A530,'movie-row'!$A$2:$Z$101,_xlfn.XMATCH(P$33,'movie-row'!$A$1:$Z$1),0)</f>
        <v>0</v>
      </c>
      <c r="Q530" s="18" cm="1">
        <f t="array" ref="Q530">VLOOKUP($A530,'movie-row'!$A$2:$Z$101,_xlfn.XMATCH(Q$33,'movie-row'!$A$1:$Z$1),0)</f>
        <v>0</v>
      </c>
      <c r="R530" s="18" cm="1">
        <f t="array" ref="R530">VLOOKUP($A530,'movie-row'!$A$2:$Z$101,_xlfn.XMATCH(R$33,'movie-row'!$A$1:$Z$1),0)</f>
        <v>0</v>
      </c>
      <c r="S530" s="18" cm="1">
        <f t="array" ref="S530">VLOOKUP($A530,'movie-row'!$A$2:$Z$101,_xlfn.XMATCH(S$33,'movie-row'!$A$1:$Z$1),0)</f>
        <v>3</v>
      </c>
      <c r="T530" s="18" cm="1">
        <f t="array" ref="T530">VLOOKUP($A530,'movie-row'!$A$2:$Z$101,_xlfn.XMATCH(T$33,'movie-row'!$A$1:$Z$1),0)</f>
        <v>2.5</v>
      </c>
      <c r="U530" s="18" cm="1">
        <f t="array" ref="U530">VLOOKUP($A530,'movie-row'!$A$2:$Z$101,_xlfn.XMATCH(U$33,'movie-row'!$A$1:$Z$1),0)</f>
        <v>0</v>
      </c>
      <c r="V530" s="18" cm="1">
        <f t="array" ref="V530">VLOOKUP($A530,'movie-row'!$A$2:$Z$101,_xlfn.XMATCH(V$33,'movie-row'!$A$1:$Z$1),0)</f>
        <v>0</v>
      </c>
      <c r="W530" s="18" cm="1">
        <f t="array" ref="W530">VLOOKUP($A530,'movie-row'!$A$2:$Z$101,_xlfn.XMATCH(W$33,'movie-row'!$A$1:$Z$1),0)</f>
        <v>5</v>
      </c>
      <c r="X530" s="18" cm="1">
        <f t="array" ref="X530">VLOOKUP($A530,'movie-row'!$A$2:$Z$101,_xlfn.XMATCH(X$33,'movie-row'!$A$1:$Z$1),0)</f>
        <v>4</v>
      </c>
      <c r="Y530" s="18" cm="1">
        <f t="array" ref="Y530">VLOOKUP($A530,'movie-row'!$A$2:$Z$101,_xlfn.XMATCH(Y$33,'movie-row'!$A$1:$Z$1),0)</f>
        <v>4</v>
      </c>
      <c r="Z530" s="18" cm="1">
        <f t="array" ref="Z530">VLOOKUP($A530,'movie-row'!$A$2:$Z$101,_xlfn.XMATCH(Z$33,'movie-row'!$A$1:$Z$1),0)</f>
        <v>3.5</v>
      </c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</row>
    <row r="531" spans="1:52">
      <c r="A531" s="21" t="s">
        <v>97</v>
      </c>
      <c r="B531" s="18" cm="1">
        <f t="array" ref="B531">VLOOKUP($A531,'movie-row'!$A$2:$Z$101,_xlfn.XMATCH(B$29,'movie-row'!$A$1:$Z$1),0)</f>
        <v>4</v>
      </c>
      <c r="C531" s="18" cm="1">
        <f t="array" ref="C531">VLOOKUP($A531,'movie-row'!$A$2:$Z$101,_xlfn.XMATCH(C$29,'movie-row'!$A$1:$Z$1),0)</f>
        <v>0</v>
      </c>
      <c r="D531" s="18" cm="1">
        <f t="array" ref="D531">VLOOKUP($A531,'movie-row'!$A$2:$Z$101,_xlfn.XMATCH(D$29,'movie-row'!$A$1:$Z$1),0)</f>
        <v>3</v>
      </c>
      <c r="E531" s="18" cm="1">
        <f t="array" ref="E531">VLOOKUP($A531,'movie-row'!$A$2:$Z$101,_xlfn.XMATCH(E$29,'movie-row'!$A$1:$Z$1),0)</f>
        <v>0</v>
      </c>
      <c r="F531" s="27" cm="1">
        <f t="array" ref="F531">VLOOKUP($A531,'movie-row'!$A$2:$Z$101,_xlfn.XMATCH(F$29,'movie-row'!$A$1:$Z$1),0)</f>
        <v>3</v>
      </c>
      <c r="G531" s="18" cm="1">
        <f t="array" ref="G531">VLOOKUP($A531,'movie-row'!$A$2:$Z$101,_xlfn.XMATCH(G$29,'movie-row'!$A$1:$Z$1),0)</f>
        <v>0</v>
      </c>
      <c r="H531" s="18" cm="1">
        <f t="array" ref="H531">VLOOKUP($A531,'movie-row'!$A$2:$Z$101,_xlfn.XMATCH(H$29,'movie-row'!$A$1:$Z$1),0)</f>
        <v>0</v>
      </c>
      <c r="I531" s="18" cm="1">
        <f t="array" ref="I531">VLOOKUP($A531,'movie-row'!$A$2:$Z$101,_xlfn.XMATCH(I$29,'movie-row'!$A$1:$Z$1),0)</f>
        <v>0</v>
      </c>
      <c r="J531" s="18" cm="1">
        <f t="array" ref="J531">VLOOKUP($A531,'movie-row'!$A$2:$Z$101,_xlfn.XMATCH(J$29,'movie-row'!$A$1:$Z$1),0)</f>
        <v>3.5</v>
      </c>
      <c r="K531" s="18" cm="1">
        <f t="array" ref="K531">VLOOKUP($A531,'movie-row'!$A$2:$Z$101,_xlfn.XMATCH(K$29,'movie-row'!$A$1:$Z$1),0)</f>
        <v>0</v>
      </c>
      <c r="L531" s="18" cm="1">
        <f t="array" ref="L531">VLOOKUP($A531,'movie-row'!$A$2:$Z$101,_xlfn.XMATCH(L$29,'movie-row'!$A$1:$Z$1),0)</f>
        <v>5</v>
      </c>
      <c r="M531" s="18" cm="1">
        <f t="array" ref="M531">VLOOKUP($A531,'movie-row'!$A$2:$Z$101,_xlfn.XMATCH(M$29,'movie-row'!$A$1:$Z$1),0)</f>
        <v>0</v>
      </c>
      <c r="N531" s="18" cm="1">
        <f t="array" ref="N531">VLOOKUP($A531,'movie-row'!$A$2:$Z$101,_xlfn.XMATCH(N$29,'movie-row'!$A$1:$Z$1),0)</f>
        <v>0</v>
      </c>
      <c r="O531" s="27" cm="1">
        <f t="array" ref="O531">VLOOKUP($A531,'movie-row'!$A$2:$Z$101,_xlfn.XMATCH(O$29,'movie-row'!$A$1:$Z$1),0)</f>
        <v>0</v>
      </c>
      <c r="P531" s="18" cm="1">
        <f t="array" ref="P531">VLOOKUP($A531,'movie-row'!$A$2:$Z$101,_xlfn.XMATCH(P$29,'movie-row'!$A$1:$Z$1),0)</f>
        <v>4.5</v>
      </c>
      <c r="Q531" s="18" cm="1">
        <f t="array" ref="Q531">VLOOKUP($A531,'movie-row'!$A$2:$Z$101,_xlfn.XMATCH(Q$29,'movie-row'!$A$1:$Z$1),0)</f>
        <v>0</v>
      </c>
      <c r="R531" s="18" cm="1">
        <f t="array" ref="R531">VLOOKUP($A531,'movie-row'!$A$2:$Z$101,_xlfn.XMATCH(R$29,'movie-row'!$A$1:$Z$1),0)</f>
        <v>0</v>
      </c>
      <c r="S531" s="18" cm="1">
        <f t="array" ref="S531">VLOOKUP($A531,'movie-row'!$A$2:$Z$101,_xlfn.XMATCH(S$29,'movie-row'!$A$1:$Z$1),0)</f>
        <v>4</v>
      </c>
      <c r="T531" s="18" cm="1">
        <f t="array" ref="T531">VLOOKUP($A531,'movie-row'!$A$2:$Z$101,_xlfn.XMATCH(T$29,'movie-row'!$A$1:$Z$1),0)</f>
        <v>0</v>
      </c>
      <c r="U531" s="18" cm="1">
        <f t="array" ref="U531">VLOOKUP($A531,'movie-row'!$A$2:$Z$101,_xlfn.XMATCH(U$29,'movie-row'!$A$1:$Z$1),0)</f>
        <v>3</v>
      </c>
      <c r="V531" s="18" cm="1">
        <f t="array" ref="V531">VLOOKUP($A531,'movie-row'!$A$2:$Z$101,_xlfn.XMATCH(V$29,'movie-row'!$A$1:$Z$1),0)</f>
        <v>0</v>
      </c>
      <c r="W531" s="18" cm="1">
        <f t="array" ref="W531">VLOOKUP($A531,'movie-row'!$A$2:$Z$101,_xlfn.XMATCH(W$29,'movie-row'!$A$1:$Z$1),0)</f>
        <v>3.5</v>
      </c>
      <c r="X531" s="18" cm="1">
        <f t="array" ref="X531">VLOOKUP($A531,'movie-row'!$A$2:$Z$101,_xlfn.XMATCH(X$29,'movie-row'!$A$1:$Z$1),0)</f>
        <v>0</v>
      </c>
      <c r="Y531" s="18" cm="1">
        <f t="array" ref="Y531">VLOOKUP($A531,'movie-row'!$A$2:$Z$101,_xlfn.XMATCH(Y$29,'movie-row'!$A$1:$Z$1),0)</f>
        <v>0</v>
      </c>
      <c r="Z531" s="18" cm="1">
        <f t="array" ref="Z531">VLOOKUP($A531,'movie-row'!$A$2:$Z$101,_xlfn.XMATCH(Z$29,'movie-row'!$A$1:$Z$1),0)</f>
        <v>0</v>
      </c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</row>
    <row r="532" spans="1:52">
      <c r="A532" s="1" t="str">
        <f t="shared" ref="A532:A535" si="97">A531</f>
        <v>36657: X-Men (2000)</v>
      </c>
      <c r="B532" s="18" cm="1">
        <f t="array" ref="B532">VLOOKUP($A532,'movie-row'!$A$2:$Z$101,_xlfn.XMATCH(B$30,'movie-row'!$A$1:$Z$1),0)</f>
        <v>0</v>
      </c>
      <c r="C532" s="18" cm="1">
        <f t="array" ref="C532">VLOOKUP($A532,'movie-row'!$A$2:$Z$101,_xlfn.XMATCH(C$30,'movie-row'!$A$1:$Z$1),0)</f>
        <v>3.5</v>
      </c>
      <c r="D532" s="18" cm="1">
        <f t="array" ref="D532">VLOOKUP($A532,'movie-row'!$A$2:$Z$101,_xlfn.XMATCH(D$30,'movie-row'!$A$1:$Z$1),0)</f>
        <v>0</v>
      </c>
      <c r="E532" s="18" cm="1">
        <f t="array" ref="E532">VLOOKUP($A532,'movie-row'!$A$2:$Z$101,_xlfn.XMATCH(E$30,'movie-row'!$A$1:$Z$1),0)</f>
        <v>0</v>
      </c>
      <c r="F532" s="27" cm="1">
        <f t="array" ref="F532">VLOOKUP($A532,'movie-row'!$A$2:$Z$101,_xlfn.XMATCH(F$30,'movie-row'!$A$1:$Z$1),0)</f>
        <v>3</v>
      </c>
      <c r="G532" s="18" cm="1">
        <f t="array" ref="G532">VLOOKUP($A532,'movie-row'!$A$2:$Z$101,_xlfn.XMATCH(G$30,'movie-row'!$A$1:$Z$1),0)</f>
        <v>0</v>
      </c>
      <c r="H532" s="18" cm="1">
        <f t="array" ref="H532">VLOOKUP($A532,'movie-row'!$A$2:$Z$101,_xlfn.XMATCH(H$30,'movie-row'!$A$1:$Z$1),0)</f>
        <v>4</v>
      </c>
      <c r="I532" s="18" cm="1">
        <f t="array" ref="I532">VLOOKUP($A532,'movie-row'!$A$2:$Z$101,_xlfn.XMATCH(I$30,'movie-row'!$A$1:$Z$1),0)</f>
        <v>0</v>
      </c>
      <c r="J532" s="18" cm="1">
        <f t="array" ref="J532">VLOOKUP($A532,'movie-row'!$A$2:$Z$101,_xlfn.XMATCH(J$30,'movie-row'!$A$1:$Z$1),0)</f>
        <v>0</v>
      </c>
      <c r="K532" s="18" cm="1">
        <f t="array" ref="K532">VLOOKUP($A532,'movie-row'!$A$2:$Z$101,_xlfn.XMATCH(K$30,'movie-row'!$A$1:$Z$1),0)</f>
        <v>4</v>
      </c>
      <c r="L532" s="18" cm="1">
        <f t="array" ref="L532">VLOOKUP($A532,'movie-row'!$A$2:$Z$101,_xlfn.XMATCH(L$30,'movie-row'!$A$1:$Z$1),0)</f>
        <v>0</v>
      </c>
      <c r="M532" s="18" cm="1">
        <f t="array" ref="M532">VLOOKUP($A532,'movie-row'!$A$2:$Z$101,_xlfn.XMATCH(M$30,'movie-row'!$A$1:$Z$1),0)</f>
        <v>3</v>
      </c>
      <c r="N532" s="18" cm="1">
        <f t="array" ref="N532">VLOOKUP($A532,'movie-row'!$A$2:$Z$101,_xlfn.XMATCH(N$30,'movie-row'!$A$1:$Z$1),0)</f>
        <v>4</v>
      </c>
      <c r="O532" s="27" cm="1">
        <f t="array" ref="O532">VLOOKUP($A532,'movie-row'!$A$2:$Z$101,_xlfn.XMATCH(O$30,'movie-row'!$A$1:$Z$1),0)</f>
        <v>4.5</v>
      </c>
      <c r="P532" s="18" cm="1">
        <f t="array" ref="P532">VLOOKUP($A532,'movie-row'!$A$2:$Z$101,_xlfn.XMATCH(P$30,'movie-row'!$A$1:$Z$1),0)</f>
        <v>0</v>
      </c>
      <c r="Q532" s="18" cm="1">
        <f t="array" ref="Q532">VLOOKUP($A532,'movie-row'!$A$2:$Z$101,_xlfn.XMATCH(Q$30,'movie-row'!$A$1:$Z$1),0)</f>
        <v>4.5</v>
      </c>
      <c r="R532" s="18" cm="1">
        <f t="array" ref="R532">VLOOKUP($A532,'movie-row'!$A$2:$Z$101,_xlfn.XMATCH(R$30,'movie-row'!$A$1:$Z$1),0)</f>
        <v>0</v>
      </c>
      <c r="S532" s="18" cm="1">
        <f t="array" ref="S532">VLOOKUP($A532,'movie-row'!$A$2:$Z$101,_xlfn.XMATCH(S$30,'movie-row'!$A$1:$Z$1),0)</f>
        <v>0</v>
      </c>
      <c r="T532" s="18" cm="1">
        <f t="array" ref="T532">VLOOKUP($A532,'movie-row'!$A$2:$Z$101,_xlfn.XMATCH(T$30,'movie-row'!$A$1:$Z$1),0)</f>
        <v>0</v>
      </c>
      <c r="U532" s="18" cm="1">
        <f t="array" ref="U532">VLOOKUP($A532,'movie-row'!$A$2:$Z$101,_xlfn.XMATCH(U$30,'movie-row'!$A$1:$Z$1),0)</f>
        <v>4</v>
      </c>
      <c r="V532" s="18" cm="1">
        <f t="array" ref="V532">VLOOKUP($A532,'movie-row'!$A$2:$Z$101,_xlfn.XMATCH(V$30,'movie-row'!$A$1:$Z$1),0)</f>
        <v>0</v>
      </c>
      <c r="W532" s="18" cm="1">
        <f t="array" ref="W532">VLOOKUP($A532,'movie-row'!$A$2:$Z$101,_xlfn.XMATCH(W$30,'movie-row'!$A$1:$Z$1),0)</f>
        <v>4</v>
      </c>
      <c r="X532" s="18" cm="1">
        <f t="array" ref="X532">VLOOKUP($A532,'movie-row'!$A$2:$Z$101,_xlfn.XMATCH(X$30,'movie-row'!$A$1:$Z$1),0)</f>
        <v>3</v>
      </c>
      <c r="Y532" s="18" cm="1">
        <f t="array" ref="Y532">VLOOKUP($A532,'movie-row'!$A$2:$Z$101,_xlfn.XMATCH(Y$30,'movie-row'!$A$1:$Z$1),0)</f>
        <v>0</v>
      </c>
      <c r="Z532" s="18" cm="1">
        <f t="array" ref="Z532">VLOOKUP($A532,'movie-row'!$A$2:$Z$101,_xlfn.XMATCH(Z$30,'movie-row'!$A$1:$Z$1),0)</f>
        <v>4.5</v>
      </c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</row>
    <row r="533" spans="1:52">
      <c r="A533" s="1" t="str">
        <f t="shared" si="97"/>
        <v>36657: X-Men (2000)</v>
      </c>
      <c r="B533" s="18" cm="1">
        <f t="array" ref="B533">VLOOKUP($A533,'movie-row'!$A$2:$Z$101,_xlfn.XMATCH(B$31,'movie-row'!$A$1:$Z$1),0)</f>
        <v>0</v>
      </c>
      <c r="C533" s="18" cm="1">
        <f t="array" ref="C533">VLOOKUP($A533,'movie-row'!$A$2:$Z$101,_xlfn.XMATCH(C$31,'movie-row'!$A$1:$Z$1),0)</f>
        <v>3</v>
      </c>
      <c r="D533" s="18" cm="1">
        <f t="array" ref="D533">VLOOKUP($A533,'movie-row'!$A$2:$Z$101,_xlfn.XMATCH(D$31,'movie-row'!$A$1:$Z$1),0)</f>
        <v>0</v>
      </c>
      <c r="E533" s="18" cm="1">
        <f t="array" ref="E533">VLOOKUP($A533,'movie-row'!$A$2:$Z$101,_xlfn.XMATCH(E$31,'movie-row'!$A$1:$Z$1),0)</f>
        <v>4.5</v>
      </c>
      <c r="F533" s="27" cm="1">
        <f t="array" ref="F533">VLOOKUP($A533,'movie-row'!$A$2:$Z$101,_xlfn.XMATCH(F$31,'movie-row'!$A$1:$Z$1),0)</f>
        <v>3.5</v>
      </c>
      <c r="G533" s="18" cm="1">
        <f t="array" ref="G533">VLOOKUP($A533,'movie-row'!$A$2:$Z$101,_xlfn.XMATCH(G$31,'movie-row'!$A$1:$Z$1),0)</f>
        <v>0</v>
      </c>
      <c r="H533" s="18" cm="1">
        <f t="array" ref="H533">VLOOKUP($A533,'movie-row'!$A$2:$Z$101,_xlfn.XMATCH(H$31,'movie-row'!$A$1:$Z$1),0)</f>
        <v>4</v>
      </c>
      <c r="I533" s="18" cm="1">
        <f t="array" ref="I533">VLOOKUP($A533,'movie-row'!$A$2:$Z$101,_xlfn.XMATCH(I$31,'movie-row'!$A$1:$Z$1),0)</f>
        <v>4</v>
      </c>
      <c r="J533" s="18" cm="1">
        <f t="array" ref="J533">VLOOKUP($A533,'movie-row'!$A$2:$Z$101,_xlfn.XMATCH(J$31,'movie-row'!$A$1:$Z$1),0)</f>
        <v>0</v>
      </c>
      <c r="K533" s="18" cm="1">
        <f t="array" ref="K533">VLOOKUP($A533,'movie-row'!$A$2:$Z$101,_xlfn.XMATCH(K$31,'movie-row'!$A$1:$Z$1),0)</f>
        <v>0</v>
      </c>
      <c r="L533" s="18" cm="1">
        <f t="array" ref="L533">VLOOKUP($A533,'movie-row'!$A$2:$Z$101,_xlfn.XMATCH(L$31,'movie-row'!$A$1:$Z$1),0)</f>
        <v>0</v>
      </c>
      <c r="M533" s="18" cm="1">
        <f t="array" ref="M533">VLOOKUP($A533,'movie-row'!$A$2:$Z$101,_xlfn.XMATCH(M$31,'movie-row'!$A$1:$Z$1),0)</f>
        <v>0</v>
      </c>
      <c r="N533" s="18" cm="1">
        <f t="array" ref="N533">VLOOKUP($A533,'movie-row'!$A$2:$Z$101,_xlfn.XMATCH(N$31,'movie-row'!$A$1:$Z$1),0)</f>
        <v>0</v>
      </c>
      <c r="O533" s="27" cm="1">
        <f t="array" ref="O533">VLOOKUP($A533,'movie-row'!$A$2:$Z$101,_xlfn.XMATCH(O$31,'movie-row'!$A$1:$Z$1),0)</f>
        <v>0</v>
      </c>
      <c r="P533" s="18" cm="1">
        <f t="array" ref="P533">VLOOKUP($A533,'movie-row'!$A$2:$Z$101,_xlfn.XMATCH(P$31,'movie-row'!$A$1:$Z$1),0)</f>
        <v>0</v>
      </c>
      <c r="Q533" s="18" cm="1">
        <f t="array" ref="Q533">VLOOKUP($A533,'movie-row'!$A$2:$Z$101,_xlfn.XMATCH(Q$31,'movie-row'!$A$1:$Z$1),0)</f>
        <v>4</v>
      </c>
      <c r="R533" s="18" cm="1">
        <f t="array" ref="R533">VLOOKUP($A533,'movie-row'!$A$2:$Z$101,_xlfn.XMATCH(R$31,'movie-row'!$A$1:$Z$1),0)</f>
        <v>0</v>
      </c>
      <c r="S533" s="18" cm="1">
        <f t="array" ref="S533">VLOOKUP($A533,'movie-row'!$A$2:$Z$101,_xlfn.XMATCH(S$31,'movie-row'!$A$1:$Z$1),0)</f>
        <v>4.5</v>
      </c>
      <c r="T533" s="18" cm="1">
        <f t="array" ref="T533">VLOOKUP($A533,'movie-row'!$A$2:$Z$101,_xlfn.XMATCH(T$31,'movie-row'!$A$1:$Z$1),0)</f>
        <v>0</v>
      </c>
      <c r="U533" s="18" cm="1">
        <f t="array" ref="U533">VLOOKUP($A533,'movie-row'!$A$2:$Z$101,_xlfn.XMATCH(U$31,'movie-row'!$A$1:$Z$1),0)</f>
        <v>4</v>
      </c>
      <c r="V533" s="18" cm="1">
        <f t="array" ref="V533">VLOOKUP($A533,'movie-row'!$A$2:$Z$101,_xlfn.XMATCH(V$31,'movie-row'!$A$1:$Z$1),0)</f>
        <v>0</v>
      </c>
      <c r="W533" s="18" cm="1">
        <f t="array" ref="W533">VLOOKUP($A533,'movie-row'!$A$2:$Z$101,_xlfn.XMATCH(W$31,'movie-row'!$A$1:$Z$1),0)</f>
        <v>5</v>
      </c>
      <c r="X533" s="18" cm="1">
        <f t="array" ref="X533">VLOOKUP($A533,'movie-row'!$A$2:$Z$101,_xlfn.XMATCH(X$31,'movie-row'!$A$1:$Z$1),0)</f>
        <v>0</v>
      </c>
      <c r="Y533" s="18" cm="1">
        <f t="array" ref="Y533">VLOOKUP($A533,'movie-row'!$A$2:$Z$101,_xlfn.XMATCH(Y$31,'movie-row'!$A$1:$Z$1),0)</f>
        <v>3.5</v>
      </c>
      <c r="Z533" s="18" cm="1">
        <f t="array" ref="Z533">VLOOKUP($A533,'movie-row'!$A$2:$Z$101,_xlfn.XMATCH(Z$31,'movie-row'!$A$1:$Z$1),0)</f>
        <v>4</v>
      </c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</row>
    <row r="534" spans="1:52">
      <c r="A534" s="1" t="str">
        <f t="shared" si="97"/>
        <v>36657: X-Men (2000)</v>
      </c>
      <c r="B534" s="18" cm="1">
        <f t="array" ref="B534">VLOOKUP($A534,'movie-row'!$A$2:$Z$101,_xlfn.XMATCH(B$32,'movie-row'!$A$1:$Z$1),0)</f>
        <v>0</v>
      </c>
      <c r="C534" s="18" cm="1">
        <f t="array" ref="C534">VLOOKUP($A534,'movie-row'!$A$2:$Z$101,_xlfn.XMATCH(C$32,'movie-row'!$A$1:$Z$1),0)</f>
        <v>4</v>
      </c>
      <c r="D534" s="18" cm="1">
        <f t="array" ref="D534">VLOOKUP($A534,'movie-row'!$A$2:$Z$101,_xlfn.XMATCH(D$32,'movie-row'!$A$1:$Z$1),0)</f>
        <v>3.5</v>
      </c>
      <c r="E534" s="18" cm="1">
        <f t="array" ref="E534">VLOOKUP($A534,'movie-row'!$A$2:$Z$101,_xlfn.XMATCH(E$32,'movie-row'!$A$1:$Z$1),0)</f>
        <v>0</v>
      </c>
      <c r="F534" s="27" cm="1">
        <f t="array" ref="F534">VLOOKUP($A534,'movie-row'!$A$2:$Z$101,_xlfn.XMATCH(F$32,'movie-row'!$A$1:$Z$1),0)</f>
        <v>4.5</v>
      </c>
      <c r="G534" s="18" cm="1">
        <f t="array" ref="G534">VLOOKUP($A534,'movie-row'!$A$2:$Z$101,_xlfn.XMATCH(G$32,'movie-row'!$A$1:$Z$1),0)</f>
        <v>0</v>
      </c>
      <c r="H534" s="18" cm="1">
        <f t="array" ref="H534">VLOOKUP($A534,'movie-row'!$A$2:$Z$101,_xlfn.XMATCH(H$32,'movie-row'!$A$1:$Z$1),0)</f>
        <v>4</v>
      </c>
      <c r="I534" s="18" cm="1">
        <f t="array" ref="I534">VLOOKUP($A534,'movie-row'!$A$2:$Z$101,_xlfn.XMATCH(I$32,'movie-row'!$A$1:$Z$1),0)</f>
        <v>4</v>
      </c>
      <c r="J534" s="18" cm="1">
        <f t="array" ref="J534">VLOOKUP($A534,'movie-row'!$A$2:$Z$101,_xlfn.XMATCH(J$32,'movie-row'!$A$1:$Z$1),0)</f>
        <v>0</v>
      </c>
      <c r="K534" s="18" cm="1">
        <f t="array" ref="K534">VLOOKUP($A534,'movie-row'!$A$2:$Z$101,_xlfn.XMATCH(K$32,'movie-row'!$A$1:$Z$1),0)</f>
        <v>4</v>
      </c>
      <c r="L534" s="18" cm="1">
        <f t="array" ref="L534">VLOOKUP($A534,'movie-row'!$A$2:$Z$101,_xlfn.XMATCH(L$32,'movie-row'!$A$1:$Z$1),0)</f>
        <v>0</v>
      </c>
      <c r="M534" s="18" cm="1">
        <f t="array" ref="M534">VLOOKUP($A534,'movie-row'!$A$2:$Z$101,_xlfn.XMATCH(M$32,'movie-row'!$A$1:$Z$1),0)</f>
        <v>5</v>
      </c>
      <c r="N534" s="18" cm="1">
        <f t="array" ref="N534">VLOOKUP($A534,'movie-row'!$A$2:$Z$101,_xlfn.XMATCH(N$32,'movie-row'!$A$1:$Z$1),0)</f>
        <v>0</v>
      </c>
      <c r="O534" s="27" cm="1">
        <f t="array" ref="O534">VLOOKUP($A534,'movie-row'!$A$2:$Z$101,_xlfn.XMATCH(O$32,'movie-row'!$A$1:$Z$1),0)</f>
        <v>4</v>
      </c>
      <c r="P534" s="18" cm="1">
        <f t="array" ref="P534">VLOOKUP($A534,'movie-row'!$A$2:$Z$101,_xlfn.XMATCH(P$32,'movie-row'!$A$1:$Z$1),0)</f>
        <v>3.5</v>
      </c>
      <c r="Q534" s="18" cm="1">
        <f t="array" ref="Q534">VLOOKUP($A534,'movie-row'!$A$2:$Z$101,_xlfn.XMATCH(Q$32,'movie-row'!$A$1:$Z$1),0)</f>
        <v>3</v>
      </c>
      <c r="R534" s="18" cm="1">
        <f t="array" ref="R534">VLOOKUP($A534,'movie-row'!$A$2:$Z$101,_xlfn.XMATCH(R$32,'movie-row'!$A$1:$Z$1),0)</f>
        <v>0</v>
      </c>
      <c r="S534" s="18" cm="1">
        <f t="array" ref="S534">VLOOKUP($A534,'movie-row'!$A$2:$Z$101,_xlfn.XMATCH(S$32,'movie-row'!$A$1:$Z$1),0)</f>
        <v>0</v>
      </c>
      <c r="T534" s="18" cm="1">
        <f t="array" ref="T534">VLOOKUP($A534,'movie-row'!$A$2:$Z$101,_xlfn.XMATCH(T$32,'movie-row'!$A$1:$Z$1),0)</f>
        <v>3</v>
      </c>
      <c r="U534" s="18" cm="1">
        <f t="array" ref="U534">VLOOKUP($A534,'movie-row'!$A$2:$Z$101,_xlfn.XMATCH(U$32,'movie-row'!$A$1:$Z$1),0)</f>
        <v>4.5</v>
      </c>
      <c r="V534" s="18" cm="1">
        <f t="array" ref="V534">VLOOKUP($A534,'movie-row'!$A$2:$Z$101,_xlfn.XMATCH(V$32,'movie-row'!$A$1:$Z$1),0)</f>
        <v>4.5</v>
      </c>
      <c r="W534" s="18" cm="1">
        <f t="array" ref="W534">VLOOKUP($A534,'movie-row'!$A$2:$Z$101,_xlfn.XMATCH(W$32,'movie-row'!$A$1:$Z$1),0)</f>
        <v>4</v>
      </c>
      <c r="X534" s="18" cm="1">
        <f t="array" ref="X534">VLOOKUP($A534,'movie-row'!$A$2:$Z$101,_xlfn.XMATCH(X$32,'movie-row'!$A$1:$Z$1),0)</f>
        <v>0</v>
      </c>
      <c r="Y534" s="18" cm="1">
        <f t="array" ref="Y534">VLOOKUP($A534,'movie-row'!$A$2:$Z$101,_xlfn.XMATCH(Y$32,'movie-row'!$A$1:$Z$1),0)</f>
        <v>4</v>
      </c>
      <c r="Z534" s="18" cm="1">
        <f t="array" ref="Z534">VLOOKUP($A534,'movie-row'!$A$2:$Z$101,_xlfn.XMATCH(Z$32,'movie-row'!$A$1:$Z$1),0)</f>
        <v>0</v>
      </c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</row>
    <row r="535" spans="1:52">
      <c r="A535" s="1" t="str">
        <f t="shared" si="97"/>
        <v>36657: X-Men (2000)</v>
      </c>
      <c r="B535" s="18" cm="1">
        <f t="array" ref="B535">VLOOKUP($A535,'movie-row'!$A$2:$Z$101,_xlfn.XMATCH(B$33,'movie-row'!$A$1:$Z$1),0)</f>
        <v>0</v>
      </c>
      <c r="C535" s="18" cm="1">
        <f t="array" ref="C535">VLOOKUP($A535,'movie-row'!$A$2:$Z$101,_xlfn.XMATCH(C$33,'movie-row'!$A$1:$Z$1),0)</f>
        <v>0</v>
      </c>
      <c r="D535" s="18" cm="1">
        <f t="array" ref="D535">VLOOKUP($A535,'movie-row'!$A$2:$Z$101,_xlfn.XMATCH(D$33,'movie-row'!$A$1:$Z$1),0)</f>
        <v>4</v>
      </c>
      <c r="E535" s="18" cm="1">
        <f t="array" ref="E535">VLOOKUP($A535,'movie-row'!$A$2:$Z$101,_xlfn.XMATCH(E$33,'movie-row'!$A$1:$Z$1),0)</f>
        <v>4</v>
      </c>
      <c r="F535" s="27" cm="1">
        <f t="array" ref="F535">VLOOKUP($A535,'movie-row'!$A$2:$Z$101,_xlfn.XMATCH(F$33,'movie-row'!$A$1:$Z$1),0)</f>
        <v>4</v>
      </c>
      <c r="G535" s="18" cm="1">
        <f t="array" ref="G535">VLOOKUP($A535,'movie-row'!$A$2:$Z$101,_xlfn.XMATCH(G$33,'movie-row'!$A$1:$Z$1),0)</f>
        <v>4</v>
      </c>
      <c r="H535" s="18" cm="1">
        <f t="array" ref="H535">VLOOKUP($A535,'movie-row'!$A$2:$Z$101,_xlfn.XMATCH(H$33,'movie-row'!$A$1:$Z$1),0)</f>
        <v>3</v>
      </c>
      <c r="I535" s="18" cm="1">
        <f t="array" ref="I535">VLOOKUP($A535,'movie-row'!$A$2:$Z$101,_xlfn.XMATCH(I$33,'movie-row'!$A$1:$Z$1),0)</f>
        <v>0</v>
      </c>
      <c r="J535" s="18" cm="1">
        <f t="array" ref="J535">VLOOKUP($A535,'movie-row'!$A$2:$Z$101,_xlfn.XMATCH(J$33,'movie-row'!$A$1:$Z$1),0)</f>
        <v>4.5</v>
      </c>
      <c r="K535" s="18" cm="1">
        <f t="array" ref="K535">VLOOKUP($A535,'movie-row'!$A$2:$Z$101,_xlfn.XMATCH(K$33,'movie-row'!$A$1:$Z$1),0)</f>
        <v>4</v>
      </c>
      <c r="L535" s="18" cm="1">
        <f t="array" ref="L535">VLOOKUP($A535,'movie-row'!$A$2:$Z$101,_xlfn.XMATCH(L$33,'movie-row'!$A$1:$Z$1),0)</f>
        <v>4</v>
      </c>
      <c r="M535" s="18" cm="1">
        <f t="array" ref="M535">VLOOKUP($A535,'movie-row'!$A$2:$Z$101,_xlfn.XMATCH(M$33,'movie-row'!$A$1:$Z$1),0)</f>
        <v>4</v>
      </c>
      <c r="N535" s="18" cm="1">
        <f t="array" ref="N535">VLOOKUP($A535,'movie-row'!$A$2:$Z$101,_xlfn.XMATCH(N$33,'movie-row'!$A$1:$Z$1),0)</f>
        <v>3</v>
      </c>
      <c r="O535" s="27" cm="1">
        <f t="array" ref="O535">VLOOKUP($A535,'movie-row'!$A$2:$Z$101,_xlfn.XMATCH(O$33,'movie-row'!$A$1:$Z$1),0)</f>
        <v>4</v>
      </c>
      <c r="P535" s="18" cm="1">
        <f t="array" ref="P535">VLOOKUP($A535,'movie-row'!$A$2:$Z$101,_xlfn.XMATCH(P$33,'movie-row'!$A$1:$Z$1),0)</f>
        <v>0</v>
      </c>
      <c r="Q535" s="18" cm="1">
        <f t="array" ref="Q535">VLOOKUP($A535,'movie-row'!$A$2:$Z$101,_xlfn.XMATCH(Q$33,'movie-row'!$A$1:$Z$1),0)</f>
        <v>0</v>
      </c>
      <c r="R535" s="18" cm="1">
        <f t="array" ref="R535">VLOOKUP($A535,'movie-row'!$A$2:$Z$101,_xlfn.XMATCH(R$33,'movie-row'!$A$1:$Z$1),0)</f>
        <v>4</v>
      </c>
      <c r="S535" s="18" cm="1">
        <f t="array" ref="S535">VLOOKUP($A535,'movie-row'!$A$2:$Z$101,_xlfn.XMATCH(S$33,'movie-row'!$A$1:$Z$1),0)</f>
        <v>0</v>
      </c>
      <c r="T535" s="18" cm="1">
        <f t="array" ref="T535">VLOOKUP($A535,'movie-row'!$A$2:$Z$101,_xlfn.XMATCH(T$33,'movie-row'!$A$1:$Z$1),0)</f>
        <v>3.5</v>
      </c>
      <c r="U535" s="18" cm="1">
        <f t="array" ref="U535">VLOOKUP($A535,'movie-row'!$A$2:$Z$101,_xlfn.XMATCH(U$33,'movie-row'!$A$1:$Z$1),0)</f>
        <v>4</v>
      </c>
      <c r="V535" s="18" cm="1">
        <f t="array" ref="V535">VLOOKUP($A535,'movie-row'!$A$2:$Z$101,_xlfn.XMATCH(V$33,'movie-row'!$A$1:$Z$1),0)</f>
        <v>3</v>
      </c>
      <c r="W535" s="18" cm="1">
        <f t="array" ref="W535">VLOOKUP($A535,'movie-row'!$A$2:$Z$101,_xlfn.XMATCH(W$33,'movie-row'!$A$1:$Z$1),0)</f>
        <v>4.5</v>
      </c>
      <c r="X535" s="18" cm="1">
        <f t="array" ref="X535">VLOOKUP($A535,'movie-row'!$A$2:$Z$101,_xlfn.XMATCH(X$33,'movie-row'!$A$1:$Z$1),0)</f>
        <v>3</v>
      </c>
      <c r="Y535" s="18" cm="1">
        <f t="array" ref="Y535">VLOOKUP($A535,'movie-row'!$A$2:$Z$101,_xlfn.XMATCH(Y$33,'movie-row'!$A$1:$Z$1),0)</f>
        <v>3.5</v>
      </c>
      <c r="Z535" s="18" cm="1">
        <f t="array" ref="Z535">VLOOKUP($A535,'movie-row'!$A$2:$Z$101,_xlfn.XMATCH(Z$33,'movie-row'!$A$1:$Z$1),0)</f>
        <v>0</v>
      </c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</row>
    <row r="536" spans="1:52">
      <c r="A536" s="21" t="s">
        <v>98</v>
      </c>
      <c r="B536" s="18" cm="1">
        <f t="array" ref="B536">VLOOKUP($A536,'movie-row'!$A$2:$Z$101,_xlfn.XMATCH(B$29,'movie-row'!$A$1:$Z$1),0)</f>
        <v>0</v>
      </c>
      <c r="C536" s="18" cm="1">
        <f t="array" ref="C536">VLOOKUP($A536,'movie-row'!$A$2:$Z$101,_xlfn.XMATCH(C$29,'movie-row'!$A$1:$Z$1),0)</f>
        <v>0</v>
      </c>
      <c r="D536" s="18" cm="1">
        <f t="array" ref="D536">VLOOKUP($A536,'movie-row'!$A$2:$Z$101,_xlfn.XMATCH(D$29,'movie-row'!$A$1:$Z$1),0)</f>
        <v>0</v>
      </c>
      <c r="E536" s="18" cm="1">
        <f t="array" ref="E536">VLOOKUP($A536,'movie-row'!$A$2:$Z$101,_xlfn.XMATCH(E$29,'movie-row'!$A$1:$Z$1),0)</f>
        <v>3.5</v>
      </c>
      <c r="F536" s="27" cm="1">
        <f t="array" ref="F536">VLOOKUP($A536,'movie-row'!$A$2:$Z$101,_xlfn.XMATCH(F$29,'movie-row'!$A$1:$Z$1),0)</f>
        <v>2</v>
      </c>
      <c r="G536" s="18" cm="1">
        <f t="array" ref="G536">VLOOKUP($A536,'movie-row'!$A$2:$Z$101,_xlfn.XMATCH(G$29,'movie-row'!$A$1:$Z$1),0)</f>
        <v>0</v>
      </c>
      <c r="H536" s="18" cm="1">
        <f t="array" ref="H536">VLOOKUP($A536,'movie-row'!$A$2:$Z$101,_xlfn.XMATCH(H$29,'movie-row'!$A$1:$Z$1),0)</f>
        <v>0</v>
      </c>
      <c r="I536" s="18" cm="1">
        <f t="array" ref="I536">VLOOKUP($A536,'movie-row'!$A$2:$Z$101,_xlfn.XMATCH(I$29,'movie-row'!$A$1:$Z$1),0)</f>
        <v>3.5</v>
      </c>
      <c r="J536" s="18" cm="1">
        <f t="array" ref="J536">VLOOKUP($A536,'movie-row'!$A$2:$Z$101,_xlfn.XMATCH(J$29,'movie-row'!$A$1:$Z$1),0)</f>
        <v>3.5</v>
      </c>
      <c r="K536" s="18" cm="1">
        <f t="array" ref="K536">VLOOKUP($A536,'movie-row'!$A$2:$Z$101,_xlfn.XMATCH(K$29,'movie-row'!$A$1:$Z$1),0)</f>
        <v>0</v>
      </c>
      <c r="L536" s="18" cm="1">
        <f t="array" ref="L536">VLOOKUP($A536,'movie-row'!$A$2:$Z$101,_xlfn.XMATCH(L$29,'movie-row'!$A$1:$Z$1),0)</f>
        <v>4.5</v>
      </c>
      <c r="M536" s="18" cm="1">
        <f t="array" ref="M536">VLOOKUP($A536,'movie-row'!$A$2:$Z$101,_xlfn.XMATCH(M$29,'movie-row'!$A$1:$Z$1),0)</f>
        <v>0</v>
      </c>
      <c r="N536" s="18" cm="1">
        <f t="array" ref="N536">VLOOKUP($A536,'movie-row'!$A$2:$Z$101,_xlfn.XMATCH(N$29,'movie-row'!$A$1:$Z$1),0)</f>
        <v>0</v>
      </c>
      <c r="O536" s="27" cm="1">
        <f t="array" ref="O536">VLOOKUP($A536,'movie-row'!$A$2:$Z$101,_xlfn.XMATCH(O$29,'movie-row'!$A$1:$Z$1),0)</f>
        <v>3.5</v>
      </c>
      <c r="P536" s="18" cm="1">
        <f t="array" ref="P536">VLOOKUP($A536,'movie-row'!$A$2:$Z$101,_xlfn.XMATCH(P$29,'movie-row'!$A$1:$Z$1),0)</f>
        <v>4</v>
      </c>
      <c r="Q536" s="18" cm="1">
        <f t="array" ref="Q536">VLOOKUP($A536,'movie-row'!$A$2:$Z$101,_xlfn.XMATCH(Q$29,'movie-row'!$A$1:$Z$1),0)</f>
        <v>0</v>
      </c>
      <c r="R536" s="18" cm="1">
        <f t="array" ref="R536">VLOOKUP($A536,'movie-row'!$A$2:$Z$101,_xlfn.XMATCH(R$29,'movie-row'!$A$1:$Z$1),0)</f>
        <v>3.5</v>
      </c>
      <c r="S536" s="18" cm="1">
        <f t="array" ref="S536">VLOOKUP($A536,'movie-row'!$A$2:$Z$101,_xlfn.XMATCH(S$29,'movie-row'!$A$1:$Z$1),0)</f>
        <v>3.5</v>
      </c>
      <c r="T536" s="18" cm="1">
        <f t="array" ref="T536">VLOOKUP($A536,'movie-row'!$A$2:$Z$101,_xlfn.XMATCH(T$29,'movie-row'!$A$1:$Z$1),0)</f>
        <v>3.5</v>
      </c>
      <c r="U536" s="18" cm="1">
        <f t="array" ref="U536">VLOOKUP($A536,'movie-row'!$A$2:$Z$101,_xlfn.XMATCH(U$29,'movie-row'!$A$1:$Z$1),0)</f>
        <v>0</v>
      </c>
      <c r="V536" s="18" cm="1">
        <f t="array" ref="V536">VLOOKUP($A536,'movie-row'!$A$2:$Z$101,_xlfn.XMATCH(V$29,'movie-row'!$A$1:$Z$1),0)</f>
        <v>0</v>
      </c>
      <c r="W536" s="18" cm="1">
        <f t="array" ref="W536">VLOOKUP($A536,'movie-row'!$A$2:$Z$101,_xlfn.XMATCH(W$29,'movie-row'!$A$1:$Z$1),0)</f>
        <v>3.5</v>
      </c>
      <c r="X536" s="18" cm="1">
        <f t="array" ref="X536">VLOOKUP($A536,'movie-row'!$A$2:$Z$101,_xlfn.XMATCH(X$29,'movie-row'!$A$1:$Z$1),0)</f>
        <v>0</v>
      </c>
      <c r="Y536" s="18" cm="1">
        <f t="array" ref="Y536">VLOOKUP($A536,'movie-row'!$A$2:$Z$101,_xlfn.XMATCH(Y$29,'movie-row'!$A$1:$Z$1),0)</f>
        <v>0</v>
      </c>
      <c r="Z536" s="18" cm="1">
        <f t="array" ref="Z536">VLOOKUP($A536,'movie-row'!$A$2:$Z$101,_xlfn.XMATCH(Z$29,'movie-row'!$A$1:$Z$1),0)</f>
        <v>3.5</v>
      </c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</row>
    <row r="537" spans="1:52">
      <c r="A537" s="1" t="str">
        <f t="shared" ref="A537:A540" si="98">A536</f>
        <v>36658: X2: X-Men United (2003)</v>
      </c>
      <c r="B537" s="18" cm="1">
        <f t="array" ref="B537">VLOOKUP($A537,'movie-row'!$A$2:$Z$101,_xlfn.XMATCH(B$30,'movie-row'!$A$1:$Z$1),0)</f>
        <v>0</v>
      </c>
      <c r="C537" s="18" cm="1">
        <f t="array" ref="C537">VLOOKUP($A537,'movie-row'!$A$2:$Z$101,_xlfn.XMATCH(C$30,'movie-row'!$A$1:$Z$1),0)</f>
        <v>3.5</v>
      </c>
      <c r="D537" s="18" cm="1">
        <f t="array" ref="D537">VLOOKUP($A537,'movie-row'!$A$2:$Z$101,_xlfn.XMATCH(D$30,'movie-row'!$A$1:$Z$1),0)</f>
        <v>0</v>
      </c>
      <c r="E537" s="18" cm="1">
        <f t="array" ref="E537">VLOOKUP($A537,'movie-row'!$A$2:$Z$101,_xlfn.XMATCH(E$30,'movie-row'!$A$1:$Z$1),0)</f>
        <v>3.5</v>
      </c>
      <c r="F537" s="27" cm="1">
        <f t="array" ref="F537">VLOOKUP($A537,'movie-row'!$A$2:$Z$101,_xlfn.XMATCH(F$30,'movie-row'!$A$1:$Z$1),0)</f>
        <v>0</v>
      </c>
      <c r="G537" s="18" cm="1">
        <f t="array" ref="G537">VLOOKUP($A537,'movie-row'!$A$2:$Z$101,_xlfn.XMATCH(G$30,'movie-row'!$A$1:$Z$1),0)</f>
        <v>3.5</v>
      </c>
      <c r="H537" s="18" cm="1">
        <f t="array" ref="H537">VLOOKUP($A537,'movie-row'!$A$2:$Z$101,_xlfn.XMATCH(H$30,'movie-row'!$A$1:$Z$1),0)</f>
        <v>3.5</v>
      </c>
      <c r="I537" s="18" cm="1">
        <f t="array" ref="I537">VLOOKUP($A537,'movie-row'!$A$2:$Z$101,_xlfn.XMATCH(I$30,'movie-row'!$A$1:$Z$1),0)</f>
        <v>0</v>
      </c>
      <c r="J537" s="18" cm="1">
        <f t="array" ref="J537">VLOOKUP($A537,'movie-row'!$A$2:$Z$101,_xlfn.XMATCH(J$30,'movie-row'!$A$1:$Z$1),0)</f>
        <v>0</v>
      </c>
      <c r="K537" s="18" cm="1">
        <f t="array" ref="K537">VLOOKUP($A537,'movie-row'!$A$2:$Z$101,_xlfn.XMATCH(K$30,'movie-row'!$A$1:$Z$1),0)</f>
        <v>0</v>
      </c>
      <c r="L537" s="18" cm="1">
        <f t="array" ref="L537">VLOOKUP($A537,'movie-row'!$A$2:$Z$101,_xlfn.XMATCH(L$30,'movie-row'!$A$1:$Z$1),0)</f>
        <v>0</v>
      </c>
      <c r="M537" s="18" cm="1">
        <f t="array" ref="M537">VLOOKUP($A537,'movie-row'!$A$2:$Z$101,_xlfn.XMATCH(M$30,'movie-row'!$A$1:$Z$1),0)</f>
        <v>0</v>
      </c>
      <c r="N537" s="18" cm="1">
        <f t="array" ref="N537">VLOOKUP($A537,'movie-row'!$A$2:$Z$101,_xlfn.XMATCH(N$30,'movie-row'!$A$1:$Z$1),0)</f>
        <v>3.5</v>
      </c>
      <c r="O537" s="27" cm="1">
        <f t="array" ref="O537">VLOOKUP($A537,'movie-row'!$A$2:$Z$101,_xlfn.XMATCH(O$30,'movie-row'!$A$1:$Z$1),0)</f>
        <v>4</v>
      </c>
      <c r="P537" s="18" cm="1">
        <f t="array" ref="P537">VLOOKUP($A537,'movie-row'!$A$2:$Z$101,_xlfn.XMATCH(P$30,'movie-row'!$A$1:$Z$1),0)</f>
        <v>0</v>
      </c>
      <c r="Q537" s="18" cm="1">
        <f t="array" ref="Q537">VLOOKUP($A537,'movie-row'!$A$2:$Z$101,_xlfn.XMATCH(Q$30,'movie-row'!$A$1:$Z$1),0)</f>
        <v>4</v>
      </c>
      <c r="R537" s="18" cm="1">
        <f t="array" ref="R537">VLOOKUP($A537,'movie-row'!$A$2:$Z$101,_xlfn.XMATCH(R$30,'movie-row'!$A$1:$Z$1),0)</f>
        <v>0</v>
      </c>
      <c r="S537" s="18" cm="1">
        <f t="array" ref="S537">VLOOKUP($A537,'movie-row'!$A$2:$Z$101,_xlfn.XMATCH(S$30,'movie-row'!$A$1:$Z$1),0)</f>
        <v>3.5</v>
      </c>
      <c r="T537" s="18" cm="1">
        <f t="array" ref="T537">VLOOKUP($A537,'movie-row'!$A$2:$Z$101,_xlfn.XMATCH(T$30,'movie-row'!$A$1:$Z$1),0)</f>
        <v>0</v>
      </c>
      <c r="U537" s="18" cm="1">
        <f t="array" ref="U537">VLOOKUP($A537,'movie-row'!$A$2:$Z$101,_xlfn.XMATCH(U$30,'movie-row'!$A$1:$Z$1),0)</f>
        <v>3.5</v>
      </c>
      <c r="V537" s="18" cm="1">
        <f t="array" ref="V537">VLOOKUP($A537,'movie-row'!$A$2:$Z$101,_xlfn.XMATCH(V$30,'movie-row'!$A$1:$Z$1),0)</f>
        <v>0</v>
      </c>
      <c r="W537" s="18" cm="1">
        <f t="array" ref="W537">VLOOKUP($A537,'movie-row'!$A$2:$Z$101,_xlfn.XMATCH(W$30,'movie-row'!$A$1:$Z$1),0)</f>
        <v>4.5</v>
      </c>
      <c r="X537" s="18" cm="1">
        <f t="array" ref="X537">VLOOKUP($A537,'movie-row'!$A$2:$Z$101,_xlfn.XMATCH(X$30,'movie-row'!$A$1:$Z$1),0)</f>
        <v>0</v>
      </c>
      <c r="Y537" s="18" cm="1">
        <f t="array" ref="Y537">VLOOKUP($A537,'movie-row'!$A$2:$Z$101,_xlfn.XMATCH(Y$30,'movie-row'!$A$1:$Z$1),0)</f>
        <v>3.5</v>
      </c>
      <c r="Z537" s="18" cm="1">
        <f t="array" ref="Z537">VLOOKUP($A537,'movie-row'!$A$2:$Z$101,_xlfn.XMATCH(Z$30,'movie-row'!$A$1:$Z$1),0)</f>
        <v>4</v>
      </c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</row>
    <row r="538" spans="1:52">
      <c r="A538" s="1" t="str">
        <f t="shared" si="98"/>
        <v>36658: X2: X-Men United (2003)</v>
      </c>
      <c r="B538" s="18" cm="1">
        <f t="array" ref="B538">VLOOKUP($A538,'movie-row'!$A$2:$Z$101,_xlfn.XMATCH(B$31,'movie-row'!$A$1:$Z$1),0)</f>
        <v>0</v>
      </c>
      <c r="C538" s="18" cm="1">
        <f t="array" ref="C538">VLOOKUP($A538,'movie-row'!$A$2:$Z$101,_xlfn.XMATCH(C$31,'movie-row'!$A$1:$Z$1),0)</f>
        <v>2</v>
      </c>
      <c r="D538" s="18" cm="1">
        <f t="array" ref="D538">VLOOKUP($A538,'movie-row'!$A$2:$Z$101,_xlfn.XMATCH(D$31,'movie-row'!$A$1:$Z$1),0)</f>
        <v>0</v>
      </c>
      <c r="E538" s="18" cm="1">
        <f t="array" ref="E538">VLOOKUP($A538,'movie-row'!$A$2:$Z$101,_xlfn.XMATCH(E$31,'movie-row'!$A$1:$Z$1),0)</f>
        <v>4.5</v>
      </c>
      <c r="F538" s="27" cm="1">
        <f t="array" ref="F538">VLOOKUP($A538,'movie-row'!$A$2:$Z$101,_xlfn.XMATCH(F$31,'movie-row'!$A$1:$Z$1),0)</f>
        <v>3</v>
      </c>
      <c r="G538" s="18" cm="1">
        <f t="array" ref="G538">VLOOKUP($A538,'movie-row'!$A$2:$Z$101,_xlfn.XMATCH(G$31,'movie-row'!$A$1:$Z$1),0)</f>
        <v>0</v>
      </c>
      <c r="H538" s="18" cm="1">
        <f t="array" ref="H538">VLOOKUP($A538,'movie-row'!$A$2:$Z$101,_xlfn.XMATCH(H$31,'movie-row'!$A$1:$Z$1),0)</f>
        <v>0</v>
      </c>
      <c r="I538" s="18" cm="1">
        <f t="array" ref="I538">VLOOKUP($A538,'movie-row'!$A$2:$Z$101,_xlfn.XMATCH(I$31,'movie-row'!$A$1:$Z$1),0)</f>
        <v>3.5</v>
      </c>
      <c r="J538" s="18" cm="1">
        <f t="array" ref="J538">VLOOKUP($A538,'movie-row'!$A$2:$Z$101,_xlfn.XMATCH(J$31,'movie-row'!$A$1:$Z$1),0)</f>
        <v>0</v>
      </c>
      <c r="K538" s="18" cm="1">
        <f t="array" ref="K538">VLOOKUP($A538,'movie-row'!$A$2:$Z$101,_xlfn.XMATCH(K$31,'movie-row'!$A$1:$Z$1),0)</f>
        <v>0</v>
      </c>
      <c r="L538" s="18" cm="1">
        <f t="array" ref="L538">VLOOKUP($A538,'movie-row'!$A$2:$Z$101,_xlfn.XMATCH(L$31,'movie-row'!$A$1:$Z$1),0)</f>
        <v>0</v>
      </c>
      <c r="M538" s="18" cm="1">
        <f t="array" ref="M538">VLOOKUP($A538,'movie-row'!$A$2:$Z$101,_xlfn.XMATCH(M$31,'movie-row'!$A$1:$Z$1),0)</f>
        <v>3.5</v>
      </c>
      <c r="N538" s="18" cm="1">
        <f t="array" ref="N538">VLOOKUP($A538,'movie-row'!$A$2:$Z$101,_xlfn.XMATCH(N$31,'movie-row'!$A$1:$Z$1),0)</f>
        <v>0</v>
      </c>
      <c r="O538" s="27" cm="1">
        <f t="array" ref="O538">VLOOKUP($A538,'movie-row'!$A$2:$Z$101,_xlfn.XMATCH(O$31,'movie-row'!$A$1:$Z$1),0)</f>
        <v>0</v>
      </c>
      <c r="P538" s="18" cm="1">
        <f t="array" ref="P538">VLOOKUP($A538,'movie-row'!$A$2:$Z$101,_xlfn.XMATCH(P$31,'movie-row'!$A$1:$Z$1),0)</f>
        <v>0</v>
      </c>
      <c r="Q538" s="18" cm="1">
        <f t="array" ref="Q538">VLOOKUP($A538,'movie-row'!$A$2:$Z$101,_xlfn.XMATCH(Q$31,'movie-row'!$A$1:$Z$1),0)</f>
        <v>4</v>
      </c>
      <c r="R538" s="18" cm="1">
        <f t="array" ref="R538">VLOOKUP($A538,'movie-row'!$A$2:$Z$101,_xlfn.XMATCH(R$31,'movie-row'!$A$1:$Z$1),0)</f>
        <v>3.5</v>
      </c>
      <c r="S538" s="18" cm="1">
        <f t="array" ref="S538">VLOOKUP($A538,'movie-row'!$A$2:$Z$101,_xlfn.XMATCH(S$31,'movie-row'!$A$1:$Z$1),0)</f>
        <v>4</v>
      </c>
      <c r="T538" s="18" cm="1">
        <f t="array" ref="T538">VLOOKUP($A538,'movie-row'!$A$2:$Z$101,_xlfn.XMATCH(T$31,'movie-row'!$A$1:$Z$1),0)</f>
        <v>3.5</v>
      </c>
      <c r="U538" s="18" cm="1">
        <f t="array" ref="U538">VLOOKUP($A538,'movie-row'!$A$2:$Z$101,_xlfn.XMATCH(U$31,'movie-row'!$A$1:$Z$1),0)</f>
        <v>0</v>
      </c>
      <c r="V538" s="18" cm="1">
        <f t="array" ref="V538">VLOOKUP($A538,'movie-row'!$A$2:$Z$101,_xlfn.XMATCH(V$31,'movie-row'!$A$1:$Z$1),0)</f>
        <v>0</v>
      </c>
      <c r="W538" s="18" cm="1">
        <f t="array" ref="W538">VLOOKUP($A538,'movie-row'!$A$2:$Z$101,_xlfn.XMATCH(W$31,'movie-row'!$A$1:$Z$1),0)</f>
        <v>5</v>
      </c>
      <c r="X538" s="18" cm="1">
        <f t="array" ref="X538">VLOOKUP($A538,'movie-row'!$A$2:$Z$101,_xlfn.XMATCH(X$31,'movie-row'!$A$1:$Z$1),0)</f>
        <v>0</v>
      </c>
      <c r="Y538" s="18" cm="1">
        <f t="array" ref="Y538">VLOOKUP($A538,'movie-row'!$A$2:$Z$101,_xlfn.XMATCH(Y$31,'movie-row'!$A$1:$Z$1),0)</f>
        <v>3</v>
      </c>
      <c r="Z538" s="18" cm="1">
        <f t="array" ref="Z538">VLOOKUP($A538,'movie-row'!$A$2:$Z$101,_xlfn.XMATCH(Z$31,'movie-row'!$A$1:$Z$1),0)</f>
        <v>3.5</v>
      </c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</row>
    <row r="539" spans="1:52">
      <c r="A539" s="1" t="str">
        <f t="shared" si="98"/>
        <v>36658: X2: X-Men United (2003)</v>
      </c>
      <c r="B539" s="18" cm="1">
        <f t="array" ref="B539">VLOOKUP($A539,'movie-row'!$A$2:$Z$101,_xlfn.XMATCH(B$32,'movie-row'!$A$1:$Z$1),0)</f>
        <v>0</v>
      </c>
      <c r="C539" s="18" cm="1">
        <f t="array" ref="C539">VLOOKUP($A539,'movie-row'!$A$2:$Z$101,_xlfn.XMATCH(C$32,'movie-row'!$A$1:$Z$1),0)</f>
        <v>4</v>
      </c>
      <c r="D539" s="18" cm="1">
        <f t="array" ref="D539">VLOOKUP($A539,'movie-row'!$A$2:$Z$101,_xlfn.XMATCH(D$32,'movie-row'!$A$1:$Z$1),0)</f>
        <v>3.5</v>
      </c>
      <c r="E539" s="18" cm="1">
        <f t="array" ref="E539">VLOOKUP($A539,'movie-row'!$A$2:$Z$101,_xlfn.XMATCH(E$32,'movie-row'!$A$1:$Z$1),0)</f>
        <v>0</v>
      </c>
      <c r="F539" s="27" cm="1">
        <f t="array" ref="F539">VLOOKUP($A539,'movie-row'!$A$2:$Z$101,_xlfn.XMATCH(F$32,'movie-row'!$A$1:$Z$1),0)</f>
        <v>4.5</v>
      </c>
      <c r="G539" s="18" cm="1">
        <f t="array" ref="G539">VLOOKUP($A539,'movie-row'!$A$2:$Z$101,_xlfn.XMATCH(G$32,'movie-row'!$A$1:$Z$1),0)</f>
        <v>0</v>
      </c>
      <c r="H539" s="18" cm="1">
        <f t="array" ref="H539">VLOOKUP($A539,'movie-row'!$A$2:$Z$101,_xlfn.XMATCH(H$32,'movie-row'!$A$1:$Z$1),0)</f>
        <v>4</v>
      </c>
      <c r="I539" s="18" cm="1">
        <f t="array" ref="I539">VLOOKUP($A539,'movie-row'!$A$2:$Z$101,_xlfn.XMATCH(I$32,'movie-row'!$A$1:$Z$1),0)</f>
        <v>4</v>
      </c>
      <c r="J539" s="18" cm="1">
        <f t="array" ref="J539">VLOOKUP($A539,'movie-row'!$A$2:$Z$101,_xlfn.XMATCH(J$32,'movie-row'!$A$1:$Z$1),0)</f>
        <v>0</v>
      </c>
      <c r="K539" s="18" cm="1">
        <f t="array" ref="K539">VLOOKUP($A539,'movie-row'!$A$2:$Z$101,_xlfn.XMATCH(K$32,'movie-row'!$A$1:$Z$1),0)</f>
        <v>4.5</v>
      </c>
      <c r="L539" s="18" cm="1">
        <f t="array" ref="L539">VLOOKUP($A539,'movie-row'!$A$2:$Z$101,_xlfn.XMATCH(L$32,'movie-row'!$A$1:$Z$1),0)</f>
        <v>3.5</v>
      </c>
      <c r="M539" s="18" cm="1">
        <f t="array" ref="M539">VLOOKUP($A539,'movie-row'!$A$2:$Z$101,_xlfn.XMATCH(M$32,'movie-row'!$A$1:$Z$1),0)</f>
        <v>5</v>
      </c>
      <c r="N539" s="18" cm="1">
        <f t="array" ref="N539">VLOOKUP($A539,'movie-row'!$A$2:$Z$101,_xlfn.XMATCH(N$32,'movie-row'!$A$1:$Z$1),0)</f>
        <v>3.5</v>
      </c>
      <c r="O539" s="27" cm="1">
        <f t="array" ref="O539">VLOOKUP($A539,'movie-row'!$A$2:$Z$101,_xlfn.XMATCH(O$32,'movie-row'!$A$1:$Z$1),0)</f>
        <v>0</v>
      </c>
      <c r="P539" s="18" cm="1">
        <f t="array" ref="P539">VLOOKUP($A539,'movie-row'!$A$2:$Z$101,_xlfn.XMATCH(P$32,'movie-row'!$A$1:$Z$1),0)</f>
        <v>3</v>
      </c>
      <c r="Q539" s="18" cm="1">
        <f t="array" ref="Q539">VLOOKUP($A539,'movie-row'!$A$2:$Z$101,_xlfn.XMATCH(Q$32,'movie-row'!$A$1:$Z$1),0)</f>
        <v>0</v>
      </c>
      <c r="R539" s="18" cm="1">
        <f t="array" ref="R539">VLOOKUP($A539,'movie-row'!$A$2:$Z$101,_xlfn.XMATCH(R$32,'movie-row'!$A$1:$Z$1),0)</f>
        <v>0</v>
      </c>
      <c r="S539" s="18" cm="1">
        <f t="array" ref="S539">VLOOKUP($A539,'movie-row'!$A$2:$Z$101,_xlfn.XMATCH(S$32,'movie-row'!$A$1:$Z$1),0)</f>
        <v>0</v>
      </c>
      <c r="T539" s="18" cm="1">
        <f t="array" ref="T539">VLOOKUP($A539,'movie-row'!$A$2:$Z$101,_xlfn.XMATCH(T$32,'movie-row'!$A$1:$Z$1),0)</f>
        <v>0</v>
      </c>
      <c r="U539" s="18" cm="1">
        <f t="array" ref="U539">VLOOKUP($A539,'movie-row'!$A$2:$Z$101,_xlfn.XMATCH(U$32,'movie-row'!$A$1:$Z$1),0)</f>
        <v>4</v>
      </c>
      <c r="V539" s="18" cm="1">
        <f t="array" ref="V539">VLOOKUP($A539,'movie-row'!$A$2:$Z$101,_xlfn.XMATCH(V$32,'movie-row'!$A$1:$Z$1),0)</f>
        <v>4.5</v>
      </c>
      <c r="W539" s="18" cm="1">
        <f t="array" ref="W539">VLOOKUP($A539,'movie-row'!$A$2:$Z$101,_xlfn.XMATCH(W$32,'movie-row'!$A$1:$Z$1),0)</f>
        <v>4</v>
      </c>
      <c r="X539" s="18" cm="1">
        <f t="array" ref="X539">VLOOKUP($A539,'movie-row'!$A$2:$Z$101,_xlfn.XMATCH(X$32,'movie-row'!$A$1:$Z$1),0)</f>
        <v>0</v>
      </c>
      <c r="Y539" s="18" cm="1">
        <f t="array" ref="Y539">VLOOKUP($A539,'movie-row'!$A$2:$Z$101,_xlfn.XMATCH(Y$32,'movie-row'!$A$1:$Z$1),0)</f>
        <v>3.5</v>
      </c>
      <c r="Z539" s="18" cm="1">
        <f t="array" ref="Z539">VLOOKUP($A539,'movie-row'!$A$2:$Z$101,_xlfn.XMATCH(Z$32,'movie-row'!$A$1:$Z$1),0)</f>
        <v>0</v>
      </c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</row>
    <row r="540" spans="1:52">
      <c r="A540" s="1" t="str">
        <f t="shared" si="98"/>
        <v>36658: X2: X-Men United (2003)</v>
      </c>
      <c r="B540" s="18" cm="1">
        <f t="array" ref="B540">VLOOKUP($A540,'movie-row'!$A$2:$Z$101,_xlfn.XMATCH(B$33,'movie-row'!$A$1:$Z$1),0)</f>
        <v>0</v>
      </c>
      <c r="C540" s="18" cm="1">
        <f t="array" ref="C540">VLOOKUP($A540,'movie-row'!$A$2:$Z$101,_xlfn.XMATCH(C$33,'movie-row'!$A$1:$Z$1),0)</f>
        <v>3.5</v>
      </c>
      <c r="D540" s="18" cm="1">
        <f t="array" ref="D540">VLOOKUP($A540,'movie-row'!$A$2:$Z$101,_xlfn.XMATCH(D$33,'movie-row'!$A$1:$Z$1),0)</f>
        <v>4</v>
      </c>
      <c r="E540" s="18" cm="1">
        <f t="array" ref="E540">VLOOKUP($A540,'movie-row'!$A$2:$Z$101,_xlfn.XMATCH(E$33,'movie-row'!$A$1:$Z$1),0)</f>
        <v>0</v>
      </c>
      <c r="F540" s="27" cm="1">
        <f t="array" ref="F540">VLOOKUP($A540,'movie-row'!$A$2:$Z$101,_xlfn.XMATCH(F$33,'movie-row'!$A$1:$Z$1),0)</f>
        <v>4</v>
      </c>
      <c r="G540" s="18" cm="1">
        <f t="array" ref="G540">VLOOKUP($A540,'movie-row'!$A$2:$Z$101,_xlfn.XMATCH(G$33,'movie-row'!$A$1:$Z$1),0)</f>
        <v>4</v>
      </c>
      <c r="H540" s="18" cm="1">
        <f t="array" ref="H540">VLOOKUP($A540,'movie-row'!$A$2:$Z$101,_xlfn.XMATCH(H$33,'movie-row'!$A$1:$Z$1),0)</f>
        <v>0</v>
      </c>
      <c r="I540" s="18" cm="1">
        <f t="array" ref="I540">VLOOKUP($A540,'movie-row'!$A$2:$Z$101,_xlfn.XMATCH(I$33,'movie-row'!$A$1:$Z$1),0)</f>
        <v>0</v>
      </c>
      <c r="J540" s="18" cm="1">
        <f t="array" ref="J540">VLOOKUP($A540,'movie-row'!$A$2:$Z$101,_xlfn.XMATCH(J$33,'movie-row'!$A$1:$Z$1),0)</f>
        <v>4</v>
      </c>
      <c r="K540" s="18" cm="1">
        <f t="array" ref="K540">VLOOKUP($A540,'movie-row'!$A$2:$Z$101,_xlfn.XMATCH(K$33,'movie-row'!$A$1:$Z$1),0)</f>
        <v>4</v>
      </c>
      <c r="L540" s="18" cm="1">
        <f t="array" ref="L540">VLOOKUP($A540,'movie-row'!$A$2:$Z$101,_xlfn.XMATCH(L$33,'movie-row'!$A$1:$Z$1),0)</f>
        <v>4</v>
      </c>
      <c r="M540" s="18" cm="1">
        <f t="array" ref="M540">VLOOKUP($A540,'movie-row'!$A$2:$Z$101,_xlfn.XMATCH(M$33,'movie-row'!$A$1:$Z$1),0)</f>
        <v>4</v>
      </c>
      <c r="N540" s="18" cm="1">
        <f t="array" ref="N540">VLOOKUP($A540,'movie-row'!$A$2:$Z$101,_xlfn.XMATCH(N$33,'movie-row'!$A$1:$Z$1),0)</f>
        <v>0</v>
      </c>
      <c r="O540" s="27" cm="1">
        <f t="array" ref="O540">VLOOKUP($A540,'movie-row'!$A$2:$Z$101,_xlfn.XMATCH(O$33,'movie-row'!$A$1:$Z$1),0)</f>
        <v>4</v>
      </c>
      <c r="P540" s="18" cm="1">
        <f t="array" ref="P540">VLOOKUP($A540,'movie-row'!$A$2:$Z$101,_xlfn.XMATCH(P$33,'movie-row'!$A$1:$Z$1),0)</f>
        <v>0</v>
      </c>
      <c r="Q540" s="18" cm="1">
        <f t="array" ref="Q540">VLOOKUP($A540,'movie-row'!$A$2:$Z$101,_xlfn.XMATCH(Q$33,'movie-row'!$A$1:$Z$1),0)</f>
        <v>0</v>
      </c>
      <c r="R540" s="18" cm="1">
        <f t="array" ref="R540">VLOOKUP($A540,'movie-row'!$A$2:$Z$101,_xlfn.XMATCH(R$33,'movie-row'!$A$1:$Z$1),0)</f>
        <v>4</v>
      </c>
      <c r="S540" s="18" cm="1">
        <f t="array" ref="S540">VLOOKUP($A540,'movie-row'!$A$2:$Z$101,_xlfn.XMATCH(S$33,'movie-row'!$A$1:$Z$1),0)</f>
        <v>3.5</v>
      </c>
      <c r="T540" s="18" cm="1">
        <f t="array" ref="T540">VLOOKUP($A540,'movie-row'!$A$2:$Z$101,_xlfn.XMATCH(T$33,'movie-row'!$A$1:$Z$1),0)</f>
        <v>3</v>
      </c>
      <c r="U540" s="18" cm="1">
        <f t="array" ref="U540">VLOOKUP($A540,'movie-row'!$A$2:$Z$101,_xlfn.XMATCH(U$33,'movie-row'!$A$1:$Z$1),0)</f>
        <v>4</v>
      </c>
      <c r="V540" s="18" cm="1">
        <f t="array" ref="V540">VLOOKUP($A540,'movie-row'!$A$2:$Z$101,_xlfn.XMATCH(V$33,'movie-row'!$A$1:$Z$1),0)</f>
        <v>0</v>
      </c>
      <c r="W540" s="18" cm="1">
        <f t="array" ref="W540">VLOOKUP($A540,'movie-row'!$A$2:$Z$101,_xlfn.XMATCH(W$33,'movie-row'!$A$1:$Z$1),0)</f>
        <v>4</v>
      </c>
      <c r="X540" s="18" cm="1">
        <f t="array" ref="X540">VLOOKUP($A540,'movie-row'!$A$2:$Z$101,_xlfn.XMATCH(X$33,'movie-row'!$A$1:$Z$1),0)</f>
        <v>2</v>
      </c>
      <c r="Y540" s="18" cm="1">
        <f t="array" ref="Y540">VLOOKUP($A540,'movie-row'!$A$2:$Z$101,_xlfn.XMATCH(Y$33,'movie-row'!$A$1:$Z$1),0)</f>
        <v>3.5</v>
      </c>
      <c r="Z540" s="18" cm="1">
        <f t="array" ref="Z540">VLOOKUP($A540,'movie-row'!$A$2:$Z$101,_xlfn.XMATCH(Z$33,'movie-row'!$A$1:$Z$1),0)</f>
        <v>0</v>
      </c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</row>
    <row r="541" spans="1:52">
      <c r="A541" s="21" t="s">
        <v>99</v>
      </c>
      <c r="B541" s="18" cm="1">
        <f t="array" ref="B541">VLOOKUP($A541,'movie-row'!$A$2:$Z$101,_xlfn.XMATCH(B$29,'movie-row'!$A$1:$Z$1),0)</f>
        <v>0</v>
      </c>
      <c r="C541" s="18" cm="1">
        <f t="array" ref="C541">VLOOKUP($A541,'movie-row'!$A$2:$Z$101,_xlfn.XMATCH(C$29,'movie-row'!$A$1:$Z$1),0)</f>
        <v>0</v>
      </c>
      <c r="D541" s="18" cm="1">
        <f t="array" ref="D541">VLOOKUP($A541,'movie-row'!$A$2:$Z$101,_xlfn.XMATCH(D$29,'movie-row'!$A$1:$Z$1),0)</f>
        <v>0</v>
      </c>
      <c r="E541" s="18" cm="1">
        <f t="array" ref="E541">VLOOKUP($A541,'movie-row'!$A$2:$Z$101,_xlfn.XMATCH(E$29,'movie-row'!$A$1:$Z$1),0)</f>
        <v>0</v>
      </c>
      <c r="F541" s="27" cm="1">
        <f t="array" ref="F541">VLOOKUP($A541,'movie-row'!$A$2:$Z$101,_xlfn.XMATCH(F$29,'movie-row'!$A$1:$Z$1),0)</f>
        <v>4</v>
      </c>
      <c r="G541" s="18" cm="1">
        <f t="array" ref="G541">VLOOKUP($A541,'movie-row'!$A$2:$Z$101,_xlfn.XMATCH(G$29,'movie-row'!$A$1:$Z$1),0)</f>
        <v>0</v>
      </c>
      <c r="H541" s="18" cm="1">
        <f t="array" ref="H541">VLOOKUP($A541,'movie-row'!$A$2:$Z$101,_xlfn.XMATCH(H$29,'movie-row'!$A$1:$Z$1),0)</f>
        <v>0</v>
      </c>
      <c r="I541" s="18" cm="1">
        <f t="array" ref="I541">VLOOKUP($A541,'movie-row'!$A$2:$Z$101,_xlfn.XMATCH(I$29,'movie-row'!$A$1:$Z$1),0)</f>
        <v>0</v>
      </c>
      <c r="J541" s="18" cm="1">
        <f t="array" ref="J541">VLOOKUP($A541,'movie-row'!$A$2:$Z$101,_xlfn.XMATCH(J$29,'movie-row'!$A$1:$Z$1),0)</f>
        <v>0</v>
      </c>
      <c r="K541" s="18" cm="1">
        <f t="array" ref="K541">VLOOKUP($A541,'movie-row'!$A$2:$Z$101,_xlfn.XMATCH(K$29,'movie-row'!$A$1:$Z$1),0)</f>
        <v>0</v>
      </c>
      <c r="L541" s="18" cm="1">
        <f t="array" ref="L541">VLOOKUP($A541,'movie-row'!$A$2:$Z$101,_xlfn.XMATCH(L$29,'movie-row'!$A$1:$Z$1),0)</f>
        <v>1.5</v>
      </c>
      <c r="M541" s="18" cm="1">
        <f t="array" ref="M541">VLOOKUP($A541,'movie-row'!$A$2:$Z$101,_xlfn.XMATCH(M$29,'movie-row'!$A$1:$Z$1),0)</f>
        <v>0</v>
      </c>
      <c r="N541" s="18" cm="1">
        <f t="array" ref="N541">VLOOKUP($A541,'movie-row'!$A$2:$Z$101,_xlfn.XMATCH(N$29,'movie-row'!$A$1:$Z$1),0)</f>
        <v>3.5</v>
      </c>
      <c r="O541" s="27" cm="1">
        <f t="array" ref="O541">VLOOKUP($A541,'movie-row'!$A$2:$Z$101,_xlfn.XMATCH(O$29,'movie-row'!$A$1:$Z$1),0)</f>
        <v>0</v>
      </c>
      <c r="P541" s="18" cm="1">
        <f t="array" ref="P541">VLOOKUP($A541,'movie-row'!$A$2:$Z$101,_xlfn.XMATCH(P$29,'movie-row'!$A$1:$Z$1),0)</f>
        <v>0</v>
      </c>
      <c r="Q541" s="18" cm="1">
        <f t="array" ref="Q541">VLOOKUP($A541,'movie-row'!$A$2:$Z$101,_xlfn.XMATCH(Q$29,'movie-row'!$A$1:$Z$1),0)</f>
        <v>0</v>
      </c>
      <c r="R541" s="18" cm="1">
        <f t="array" ref="R541">VLOOKUP($A541,'movie-row'!$A$2:$Z$101,_xlfn.XMATCH(R$29,'movie-row'!$A$1:$Z$1),0)</f>
        <v>0</v>
      </c>
      <c r="S541" s="18" cm="1">
        <f t="array" ref="S541">VLOOKUP($A541,'movie-row'!$A$2:$Z$101,_xlfn.XMATCH(S$29,'movie-row'!$A$1:$Z$1),0)</f>
        <v>3</v>
      </c>
      <c r="T541" s="18" cm="1">
        <f t="array" ref="T541">VLOOKUP($A541,'movie-row'!$A$2:$Z$101,_xlfn.XMATCH(T$29,'movie-row'!$A$1:$Z$1),0)</f>
        <v>0</v>
      </c>
      <c r="U541" s="18" cm="1">
        <f t="array" ref="U541">VLOOKUP($A541,'movie-row'!$A$2:$Z$101,_xlfn.XMATCH(U$29,'movie-row'!$A$1:$Z$1),0)</f>
        <v>0</v>
      </c>
      <c r="V541" s="18" cm="1">
        <f t="array" ref="V541">VLOOKUP($A541,'movie-row'!$A$2:$Z$101,_xlfn.XMATCH(V$29,'movie-row'!$A$1:$Z$1),0)</f>
        <v>0</v>
      </c>
      <c r="W541" s="18" cm="1">
        <f t="array" ref="W541">VLOOKUP($A541,'movie-row'!$A$2:$Z$101,_xlfn.XMATCH(W$29,'movie-row'!$A$1:$Z$1),0)</f>
        <v>0</v>
      </c>
      <c r="X541" s="18" cm="1">
        <f t="array" ref="X541">VLOOKUP($A541,'movie-row'!$A$2:$Z$101,_xlfn.XMATCH(X$29,'movie-row'!$A$1:$Z$1),0)</f>
        <v>0</v>
      </c>
      <c r="Y541" s="18" cm="1">
        <f t="array" ref="Y541">VLOOKUP($A541,'movie-row'!$A$2:$Z$101,_xlfn.XMATCH(Y$29,'movie-row'!$A$1:$Z$1),0)</f>
        <v>0</v>
      </c>
      <c r="Z541" s="18" cm="1">
        <f t="array" ref="Z541">VLOOKUP($A541,'movie-row'!$A$2:$Z$101,_xlfn.XMATCH(Z$29,'movie-row'!$A$1:$Z$1),0)</f>
        <v>0</v>
      </c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</row>
    <row r="542" spans="1:52">
      <c r="A542" s="1" t="str">
        <f t="shared" ref="A542:A545" si="99">A541</f>
        <v>36955: True Lies (1994)</v>
      </c>
      <c r="B542" s="18" cm="1">
        <f t="array" ref="B542">VLOOKUP($A542,'movie-row'!$A$2:$Z$101,_xlfn.XMATCH(B$30,'movie-row'!$A$1:$Z$1),0)</f>
        <v>0</v>
      </c>
      <c r="C542" s="18" cm="1">
        <f t="array" ref="C542">VLOOKUP($A542,'movie-row'!$A$2:$Z$101,_xlfn.XMATCH(C$30,'movie-row'!$A$1:$Z$1),0)</f>
        <v>0</v>
      </c>
      <c r="D542" s="18" cm="1">
        <f t="array" ref="D542">VLOOKUP($A542,'movie-row'!$A$2:$Z$101,_xlfn.XMATCH(D$30,'movie-row'!$A$1:$Z$1),0)</f>
        <v>0</v>
      </c>
      <c r="E542" s="18" cm="1">
        <f t="array" ref="E542">VLOOKUP($A542,'movie-row'!$A$2:$Z$101,_xlfn.XMATCH(E$30,'movie-row'!$A$1:$Z$1),0)</f>
        <v>0</v>
      </c>
      <c r="F542" s="27" cm="1">
        <f t="array" ref="F542">VLOOKUP($A542,'movie-row'!$A$2:$Z$101,_xlfn.XMATCH(F$30,'movie-row'!$A$1:$Z$1),0)</f>
        <v>0</v>
      </c>
      <c r="G542" s="18" cm="1">
        <f t="array" ref="G542">VLOOKUP($A542,'movie-row'!$A$2:$Z$101,_xlfn.XMATCH(G$30,'movie-row'!$A$1:$Z$1),0)</f>
        <v>0</v>
      </c>
      <c r="H542" s="18" cm="1">
        <f t="array" ref="H542">VLOOKUP($A542,'movie-row'!$A$2:$Z$101,_xlfn.XMATCH(H$30,'movie-row'!$A$1:$Z$1),0)</f>
        <v>3</v>
      </c>
      <c r="I542" s="18" cm="1">
        <f t="array" ref="I542">VLOOKUP($A542,'movie-row'!$A$2:$Z$101,_xlfn.XMATCH(I$30,'movie-row'!$A$1:$Z$1),0)</f>
        <v>0</v>
      </c>
      <c r="J542" s="18" cm="1">
        <f t="array" ref="J542">VLOOKUP($A542,'movie-row'!$A$2:$Z$101,_xlfn.XMATCH(J$30,'movie-row'!$A$1:$Z$1),0)</f>
        <v>0</v>
      </c>
      <c r="K542" s="18" cm="1">
        <f t="array" ref="K542">VLOOKUP($A542,'movie-row'!$A$2:$Z$101,_xlfn.XMATCH(K$30,'movie-row'!$A$1:$Z$1),0)</f>
        <v>0</v>
      </c>
      <c r="L542" s="18" cm="1">
        <f t="array" ref="L542">VLOOKUP($A542,'movie-row'!$A$2:$Z$101,_xlfn.XMATCH(L$30,'movie-row'!$A$1:$Z$1),0)</f>
        <v>0</v>
      </c>
      <c r="M542" s="18" cm="1">
        <f t="array" ref="M542">VLOOKUP($A542,'movie-row'!$A$2:$Z$101,_xlfn.XMATCH(M$30,'movie-row'!$A$1:$Z$1),0)</f>
        <v>0</v>
      </c>
      <c r="N542" s="18" cm="1">
        <f t="array" ref="N542">VLOOKUP($A542,'movie-row'!$A$2:$Z$101,_xlfn.XMATCH(N$30,'movie-row'!$A$1:$Z$1),0)</f>
        <v>3</v>
      </c>
      <c r="O542" s="27" cm="1">
        <f t="array" ref="O542">VLOOKUP($A542,'movie-row'!$A$2:$Z$101,_xlfn.XMATCH(O$30,'movie-row'!$A$1:$Z$1),0)</f>
        <v>0</v>
      </c>
      <c r="P542" s="18" cm="1">
        <f t="array" ref="P542">VLOOKUP($A542,'movie-row'!$A$2:$Z$101,_xlfn.XMATCH(P$30,'movie-row'!$A$1:$Z$1),0)</f>
        <v>0</v>
      </c>
      <c r="Q542" s="18" cm="1">
        <f t="array" ref="Q542">VLOOKUP($A542,'movie-row'!$A$2:$Z$101,_xlfn.XMATCH(Q$30,'movie-row'!$A$1:$Z$1),0)</f>
        <v>0</v>
      </c>
      <c r="R542" s="18" cm="1">
        <f t="array" ref="R542">VLOOKUP($A542,'movie-row'!$A$2:$Z$101,_xlfn.XMATCH(R$30,'movie-row'!$A$1:$Z$1),0)</f>
        <v>0</v>
      </c>
      <c r="S542" s="18" cm="1">
        <f t="array" ref="S542">VLOOKUP($A542,'movie-row'!$A$2:$Z$101,_xlfn.XMATCH(S$30,'movie-row'!$A$1:$Z$1),0)</f>
        <v>0</v>
      </c>
      <c r="T542" s="18" cm="1">
        <f t="array" ref="T542">VLOOKUP($A542,'movie-row'!$A$2:$Z$101,_xlfn.XMATCH(T$30,'movie-row'!$A$1:$Z$1),0)</f>
        <v>0</v>
      </c>
      <c r="U542" s="18" cm="1">
        <f t="array" ref="U542">VLOOKUP($A542,'movie-row'!$A$2:$Z$101,_xlfn.XMATCH(U$30,'movie-row'!$A$1:$Z$1),0)</f>
        <v>3</v>
      </c>
      <c r="V542" s="18" cm="1">
        <f t="array" ref="V542">VLOOKUP($A542,'movie-row'!$A$2:$Z$101,_xlfn.XMATCH(V$30,'movie-row'!$A$1:$Z$1),0)</f>
        <v>0</v>
      </c>
      <c r="W542" s="18" cm="1">
        <f t="array" ref="W542">VLOOKUP($A542,'movie-row'!$A$2:$Z$101,_xlfn.XMATCH(W$30,'movie-row'!$A$1:$Z$1),0)</f>
        <v>0</v>
      </c>
      <c r="X542" s="18" cm="1">
        <f t="array" ref="X542">VLOOKUP($A542,'movie-row'!$A$2:$Z$101,_xlfn.XMATCH(X$30,'movie-row'!$A$1:$Z$1),0)</f>
        <v>0</v>
      </c>
      <c r="Y542" s="18" cm="1">
        <f t="array" ref="Y542">VLOOKUP($A542,'movie-row'!$A$2:$Z$101,_xlfn.XMATCH(Y$30,'movie-row'!$A$1:$Z$1),0)</f>
        <v>0</v>
      </c>
      <c r="Z542" s="18" cm="1">
        <f t="array" ref="Z542">VLOOKUP($A542,'movie-row'!$A$2:$Z$101,_xlfn.XMATCH(Z$30,'movie-row'!$A$1:$Z$1),0)</f>
        <v>0</v>
      </c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</row>
    <row r="543" spans="1:52">
      <c r="A543" s="1" t="str">
        <f t="shared" si="99"/>
        <v>36955: True Lies (1994)</v>
      </c>
      <c r="B543" s="18" cm="1">
        <f t="array" ref="B543">VLOOKUP($A543,'movie-row'!$A$2:$Z$101,_xlfn.XMATCH(B$31,'movie-row'!$A$1:$Z$1),0)</f>
        <v>0</v>
      </c>
      <c r="C543" s="18" cm="1">
        <f t="array" ref="C543">VLOOKUP($A543,'movie-row'!$A$2:$Z$101,_xlfn.XMATCH(C$31,'movie-row'!$A$1:$Z$1),0)</f>
        <v>4</v>
      </c>
      <c r="D543" s="18" cm="1">
        <f t="array" ref="D543">VLOOKUP($A543,'movie-row'!$A$2:$Z$101,_xlfn.XMATCH(D$31,'movie-row'!$A$1:$Z$1),0)</f>
        <v>3.5</v>
      </c>
      <c r="E543" s="18" cm="1">
        <f t="array" ref="E543">VLOOKUP($A543,'movie-row'!$A$2:$Z$101,_xlfn.XMATCH(E$31,'movie-row'!$A$1:$Z$1),0)</f>
        <v>4</v>
      </c>
      <c r="F543" s="27" cm="1">
        <f t="array" ref="F543">VLOOKUP($A543,'movie-row'!$A$2:$Z$101,_xlfn.XMATCH(F$31,'movie-row'!$A$1:$Z$1),0)</f>
        <v>1.5</v>
      </c>
      <c r="G543" s="18" cm="1">
        <f t="array" ref="G543">VLOOKUP($A543,'movie-row'!$A$2:$Z$101,_xlfn.XMATCH(G$31,'movie-row'!$A$1:$Z$1),0)</f>
        <v>0</v>
      </c>
      <c r="H543" s="18" cm="1">
        <f t="array" ref="H543">VLOOKUP($A543,'movie-row'!$A$2:$Z$101,_xlfn.XMATCH(H$31,'movie-row'!$A$1:$Z$1),0)</f>
        <v>0</v>
      </c>
      <c r="I543" s="18" cm="1">
        <f t="array" ref="I543">VLOOKUP($A543,'movie-row'!$A$2:$Z$101,_xlfn.XMATCH(I$31,'movie-row'!$A$1:$Z$1),0)</f>
        <v>3</v>
      </c>
      <c r="J543" s="18" cm="1">
        <f t="array" ref="J543">VLOOKUP($A543,'movie-row'!$A$2:$Z$101,_xlfn.XMATCH(J$31,'movie-row'!$A$1:$Z$1),0)</f>
        <v>3.5</v>
      </c>
      <c r="K543" s="18" cm="1">
        <f t="array" ref="K543">VLOOKUP($A543,'movie-row'!$A$2:$Z$101,_xlfn.XMATCH(K$31,'movie-row'!$A$1:$Z$1),0)</f>
        <v>0</v>
      </c>
      <c r="L543" s="18" cm="1">
        <f t="array" ref="L543">VLOOKUP($A543,'movie-row'!$A$2:$Z$101,_xlfn.XMATCH(L$31,'movie-row'!$A$1:$Z$1),0)</f>
        <v>0</v>
      </c>
      <c r="M543" s="18" cm="1">
        <f t="array" ref="M543">VLOOKUP($A543,'movie-row'!$A$2:$Z$101,_xlfn.XMATCH(M$31,'movie-row'!$A$1:$Z$1),0)</f>
        <v>0</v>
      </c>
      <c r="N543" s="18" cm="1">
        <f t="array" ref="N543">VLOOKUP($A543,'movie-row'!$A$2:$Z$101,_xlfn.XMATCH(N$31,'movie-row'!$A$1:$Z$1),0)</f>
        <v>0</v>
      </c>
      <c r="O543" s="27" cm="1">
        <f t="array" ref="O543">VLOOKUP($A543,'movie-row'!$A$2:$Z$101,_xlfn.XMATCH(O$31,'movie-row'!$A$1:$Z$1),0)</f>
        <v>3.5</v>
      </c>
      <c r="P543" s="18" cm="1">
        <f t="array" ref="P543">VLOOKUP($A543,'movie-row'!$A$2:$Z$101,_xlfn.XMATCH(P$31,'movie-row'!$A$1:$Z$1),0)</f>
        <v>0</v>
      </c>
      <c r="Q543" s="18" cm="1">
        <f t="array" ref="Q543">VLOOKUP($A543,'movie-row'!$A$2:$Z$101,_xlfn.XMATCH(Q$31,'movie-row'!$A$1:$Z$1),0)</f>
        <v>3</v>
      </c>
      <c r="R543" s="18" cm="1">
        <f t="array" ref="R543">VLOOKUP($A543,'movie-row'!$A$2:$Z$101,_xlfn.XMATCH(R$31,'movie-row'!$A$1:$Z$1),0)</f>
        <v>0</v>
      </c>
      <c r="S543" s="18" cm="1">
        <f t="array" ref="S543">VLOOKUP($A543,'movie-row'!$A$2:$Z$101,_xlfn.XMATCH(S$31,'movie-row'!$A$1:$Z$1),0)</f>
        <v>0</v>
      </c>
      <c r="T543" s="18" cm="1">
        <f t="array" ref="T543">VLOOKUP($A543,'movie-row'!$A$2:$Z$101,_xlfn.XMATCH(T$31,'movie-row'!$A$1:$Z$1),0)</f>
        <v>0</v>
      </c>
      <c r="U543" s="18" cm="1">
        <f t="array" ref="U543">VLOOKUP($A543,'movie-row'!$A$2:$Z$101,_xlfn.XMATCH(U$31,'movie-row'!$A$1:$Z$1),0)</f>
        <v>0</v>
      </c>
      <c r="V543" s="18" cm="1">
        <f t="array" ref="V543">VLOOKUP($A543,'movie-row'!$A$2:$Z$101,_xlfn.XMATCH(V$31,'movie-row'!$A$1:$Z$1),0)</f>
        <v>0</v>
      </c>
      <c r="W543" s="18" cm="1">
        <f t="array" ref="W543">VLOOKUP($A543,'movie-row'!$A$2:$Z$101,_xlfn.XMATCH(W$31,'movie-row'!$A$1:$Z$1),0)</f>
        <v>2</v>
      </c>
      <c r="X543" s="18" cm="1">
        <f t="array" ref="X543">VLOOKUP($A543,'movie-row'!$A$2:$Z$101,_xlfn.XMATCH(X$31,'movie-row'!$A$1:$Z$1),0)</f>
        <v>0</v>
      </c>
      <c r="Y543" s="18" cm="1">
        <f t="array" ref="Y543">VLOOKUP($A543,'movie-row'!$A$2:$Z$101,_xlfn.XMATCH(Y$31,'movie-row'!$A$1:$Z$1),0)</f>
        <v>1.5</v>
      </c>
      <c r="Z543" s="18" cm="1">
        <f t="array" ref="Z543">VLOOKUP($A543,'movie-row'!$A$2:$Z$101,_xlfn.XMATCH(Z$31,'movie-row'!$A$1:$Z$1),0)</f>
        <v>3</v>
      </c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</row>
    <row r="544" spans="1:52">
      <c r="A544" s="1" t="str">
        <f t="shared" si="99"/>
        <v>36955: True Lies (1994)</v>
      </c>
      <c r="B544" s="18" cm="1">
        <f t="array" ref="B544">VLOOKUP($A544,'movie-row'!$A$2:$Z$101,_xlfn.XMATCH(B$32,'movie-row'!$A$1:$Z$1),0)</f>
        <v>3.5</v>
      </c>
      <c r="C544" s="18" cm="1">
        <f t="array" ref="C544">VLOOKUP($A544,'movie-row'!$A$2:$Z$101,_xlfn.XMATCH(C$32,'movie-row'!$A$1:$Z$1),0)</f>
        <v>0</v>
      </c>
      <c r="D544" s="18" cm="1">
        <f t="array" ref="D544">VLOOKUP($A544,'movie-row'!$A$2:$Z$101,_xlfn.XMATCH(D$32,'movie-row'!$A$1:$Z$1),0)</f>
        <v>0</v>
      </c>
      <c r="E544" s="18" cm="1">
        <f t="array" ref="E544">VLOOKUP($A544,'movie-row'!$A$2:$Z$101,_xlfn.XMATCH(E$32,'movie-row'!$A$1:$Z$1),0)</f>
        <v>0</v>
      </c>
      <c r="F544" s="27" cm="1">
        <f t="array" ref="F544">VLOOKUP($A544,'movie-row'!$A$2:$Z$101,_xlfn.XMATCH(F$32,'movie-row'!$A$1:$Z$1),0)</f>
        <v>4</v>
      </c>
      <c r="G544" s="18" cm="1">
        <f t="array" ref="G544">VLOOKUP($A544,'movie-row'!$A$2:$Z$101,_xlfn.XMATCH(G$32,'movie-row'!$A$1:$Z$1),0)</f>
        <v>0</v>
      </c>
      <c r="H544" s="18" cm="1">
        <f t="array" ref="H544">VLOOKUP($A544,'movie-row'!$A$2:$Z$101,_xlfn.XMATCH(H$32,'movie-row'!$A$1:$Z$1),0)</f>
        <v>0</v>
      </c>
      <c r="I544" s="18" cm="1">
        <f t="array" ref="I544">VLOOKUP($A544,'movie-row'!$A$2:$Z$101,_xlfn.XMATCH(I$32,'movie-row'!$A$1:$Z$1),0)</f>
        <v>0</v>
      </c>
      <c r="J544" s="18" cm="1">
        <f t="array" ref="J544">VLOOKUP($A544,'movie-row'!$A$2:$Z$101,_xlfn.XMATCH(J$32,'movie-row'!$A$1:$Z$1),0)</f>
        <v>0</v>
      </c>
      <c r="K544" s="18" cm="1">
        <f t="array" ref="K544">VLOOKUP($A544,'movie-row'!$A$2:$Z$101,_xlfn.XMATCH(K$32,'movie-row'!$A$1:$Z$1),0)</f>
        <v>0</v>
      </c>
      <c r="L544" s="18" cm="1">
        <f t="array" ref="L544">VLOOKUP($A544,'movie-row'!$A$2:$Z$101,_xlfn.XMATCH(L$32,'movie-row'!$A$1:$Z$1),0)</f>
        <v>0</v>
      </c>
      <c r="M544" s="18" cm="1">
        <f t="array" ref="M544">VLOOKUP($A544,'movie-row'!$A$2:$Z$101,_xlfn.XMATCH(M$32,'movie-row'!$A$1:$Z$1),0)</f>
        <v>2</v>
      </c>
      <c r="N544" s="18" cm="1">
        <f t="array" ref="N544">VLOOKUP($A544,'movie-row'!$A$2:$Z$101,_xlfn.XMATCH(N$32,'movie-row'!$A$1:$Z$1),0)</f>
        <v>0</v>
      </c>
      <c r="O544" s="27" cm="1">
        <f t="array" ref="O544">VLOOKUP($A544,'movie-row'!$A$2:$Z$101,_xlfn.XMATCH(O$32,'movie-row'!$A$1:$Z$1),0)</f>
        <v>0</v>
      </c>
      <c r="P544" s="18" cm="1">
        <f t="array" ref="P544">VLOOKUP($A544,'movie-row'!$A$2:$Z$101,_xlfn.XMATCH(P$32,'movie-row'!$A$1:$Z$1),0)</f>
        <v>1.5</v>
      </c>
      <c r="Q544" s="18" cm="1">
        <f t="array" ref="Q544">VLOOKUP($A544,'movie-row'!$A$2:$Z$101,_xlfn.XMATCH(Q$32,'movie-row'!$A$1:$Z$1),0)</f>
        <v>0</v>
      </c>
      <c r="R544" s="18" cm="1">
        <f t="array" ref="R544">VLOOKUP($A544,'movie-row'!$A$2:$Z$101,_xlfn.XMATCH(R$32,'movie-row'!$A$1:$Z$1),0)</f>
        <v>3.5</v>
      </c>
      <c r="S544" s="18" cm="1">
        <f t="array" ref="S544">VLOOKUP($A544,'movie-row'!$A$2:$Z$101,_xlfn.XMATCH(S$32,'movie-row'!$A$1:$Z$1),0)</f>
        <v>0</v>
      </c>
      <c r="T544" s="18" cm="1">
        <f t="array" ref="T544">VLOOKUP($A544,'movie-row'!$A$2:$Z$101,_xlfn.XMATCH(T$32,'movie-row'!$A$1:$Z$1),0)</f>
        <v>0</v>
      </c>
      <c r="U544" s="18" cm="1">
        <f t="array" ref="U544">VLOOKUP($A544,'movie-row'!$A$2:$Z$101,_xlfn.XMATCH(U$32,'movie-row'!$A$1:$Z$1),0)</f>
        <v>0</v>
      </c>
      <c r="V544" s="18" cm="1">
        <f t="array" ref="V544">VLOOKUP($A544,'movie-row'!$A$2:$Z$101,_xlfn.XMATCH(V$32,'movie-row'!$A$1:$Z$1),0)</f>
        <v>4</v>
      </c>
      <c r="W544" s="18" cm="1">
        <f t="array" ref="W544">VLOOKUP($A544,'movie-row'!$A$2:$Z$101,_xlfn.XMATCH(W$32,'movie-row'!$A$1:$Z$1),0)</f>
        <v>0</v>
      </c>
      <c r="X544" s="18" cm="1">
        <f t="array" ref="X544">VLOOKUP($A544,'movie-row'!$A$2:$Z$101,_xlfn.XMATCH(X$32,'movie-row'!$A$1:$Z$1),0)</f>
        <v>0</v>
      </c>
      <c r="Y544" s="18" cm="1">
        <f t="array" ref="Y544">VLOOKUP($A544,'movie-row'!$A$2:$Z$101,_xlfn.XMATCH(Y$32,'movie-row'!$A$1:$Z$1),0)</f>
        <v>3</v>
      </c>
      <c r="Z544" s="18" cm="1">
        <f t="array" ref="Z544">VLOOKUP($A544,'movie-row'!$A$2:$Z$101,_xlfn.XMATCH(Z$32,'movie-row'!$A$1:$Z$1),0)</f>
        <v>0</v>
      </c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</row>
    <row r="545" spans="1:52">
      <c r="A545" s="1" t="str">
        <f t="shared" si="99"/>
        <v>36955: True Lies (1994)</v>
      </c>
      <c r="B545" s="18" cm="1">
        <f t="array" ref="B545">VLOOKUP($A545,'movie-row'!$A$2:$Z$101,_xlfn.XMATCH(B$33,'movie-row'!$A$1:$Z$1),0)</f>
        <v>0</v>
      </c>
      <c r="C545" s="18" cm="1">
        <f t="array" ref="C545">VLOOKUP($A545,'movie-row'!$A$2:$Z$101,_xlfn.XMATCH(C$33,'movie-row'!$A$1:$Z$1),0)</f>
        <v>0</v>
      </c>
      <c r="D545" s="18" cm="1">
        <f t="array" ref="D545">VLOOKUP($A545,'movie-row'!$A$2:$Z$101,_xlfn.XMATCH(D$33,'movie-row'!$A$1:$Z$1),0)</f>
        <v>3</v>
      </c>
      <c r="E545" s="18" cm="1">
        <f t="array" ref="E545">VLOOKUP($A545,'movie-row'!$A$2:$Z$101,_xlfn.XMATCH(E$33,'movie-row'!$A$1:$Z$1),0)</f>
        <v>0</v>
      </c>
      <c r="F545" s="27" cm="1">
        <f t="array" ref="F545">VLOOKUP($A545,'movie-row'!$A$2:$Z$101,_xlfn.XMATCH(F$33,'movie-row'!$A$1:$Z$1),0)</f>
        <v>0</v>
      </c>
      <c r="G545" s="18" cm="1">
        <f t="array" ref="G545">VLOOKUP($A545,'movie-row'!$A$2:$Z$101,_xlfn.XMATCH(G$33,'movie-row'!$A$1:$Z$1),0)</f>
        <v>3</v>
      </c>
      <c r="H545" s="18" cm="1">
        <f t="array" ref="H545">VLOOKUP($A545,'movie-row'!$A$2:$Z$101,_xlfn.XMATCH(H$33,'movie-row'!$A$1:$Z$1),0)</f>
        <v>0</v>
      </c>
      <c r="I545" s="18" cm="1">
        <f t="array" ref="I545">VLOOKUP($A545,'movie-row'!$A$2:$Z$101,_xlfn.XMATCH(I$33,'movie-row'!$A$1:$Z$1),0)</f>
        <v>0</v>
      </c>
      <c r="J545" s="18" cm="1">
        <f t="array" ref="J545">VLOOKUP($A545,'movie-row'!$A$2:$Z$101,_xlfn.XMATCH(J$33,'movie-row'!$A$1:$Z$1),0)</f>
        <v>0</v>
      </c>
      <c r="K545" s="18" cm="1">
        <f t="array" ref="K545">VLOOKUP($A545,'movie-row'!$A$2:$Z$101,_xlfn.XMATCH(K$33,'movie-row'!$A$1:$Z$1),0)</f>
        <v>3</v>
      </c>
      <c r="L545" s="18" cm="1">
        <f t="array" ref="L545">VLOOKUP($A545,'movie-row'!$A$2:$Z$101,_xlfn.XMATCH(L$33,'movie-row'!$A$1:$Z$1),0)</f>
        <v>3</v>
      </c>
      <c r="M545" s="18" cm="1">
        <f t="array" ref="M545">VLOOKUP($A545,'movie-row'!$A$2:$Z$101,_xlfn.XMATCH(M$33,'movie-row'!$A$1:$Z$1),0)</f>
        <v>0</v>
      </c>
      <c r="N545" s="18" cm="1">
        <f t="array" ref="N545">VLOOKUP($A545,'movie-row'!$A$2:$Z$101,_xlfn.XMATCH(N$33,'movie-row'!$A$1:$Z$1),0)</f>
        <v>0</v>
      </c>
      <c r="O545" s="27" cm="1">
        <f t="array" ref="O545">VLOOKUP($A545,'movie-row'!$A$2:$Z$101,_xlfn.XMATCH(O$33,'movie-row'!$A$1:$Z$1),0)</f>
        <v>3</v>
      </c>
      <c r="P545" s="18" cm="1">
        <f t="array" ref="P545">VLOOKUP($A545,'movie-row'!$A$2:$Z$101,_xlfn.XMATCH(P$33,'movie-row'!$A$1:$Z$1),0)</f>
        <v>0</v>
      </c>
      <c r="Q545" s="18" cm="1">
        <f t="array" ref="Q545">VLOOKUP($A545,'movie-row'!$A$2:$Z$101,_xlfn.XMATCH(Q$33,'movie-row'!$A$1:$Z$1),0)</f>
        <v>0</v>
      </c>
      <c r="R545" s="18" cm="1">
        <f t="array" ref="R545">VLOOKUP($A545,'movie-row'!$A$2:$Z$101,_xlfn.XMATCH(R$33,'movie-row'!$A$1:$Z$1),0)</f>
        <v>0</v>
      </c>
      <c r="S545" s="18" cm="1">
        <f t="array" ref="S545">VLOOKUP($A545,'movie-row'!$A$2:$Z$101,_xlfn.XMATCH(S$33,'movie-row'!$A$1:$Z$1),0)</f>
        <v>0</v>
      </c>
      <c r="T545" s="18" cm="1">
        <f t="array" ref="T545">VLOOKUP($A545,'movie-row'!$A$2:$Z$101,_xlfn.XMATCH(T$33,'movie-row'!$A$1:$Z$1),0)</f>
        <v>1.5</v>
      </c>
      <c r="U545" s="18" cm="1">
        <f t="array" ref="U545">VLOOKUP($A545,'movie-row'!$A$2:$Z$101,_xlfn.XMATCH(U$33,'movie-row'!$A$1:$Z$1),0)</f>
        <v>0</v>
      </c>
      <c r="V545" s="18" cm="1">
        <f t="array" ref="V545">VLOOKUP($A545,'movie-row'!$A$2:$Z$101,_xlfn.XMATCH(V$33,'movie-row'!$A$1:$Z$1),0)</f>
        <v>0</v>
      </c>
      <c r="W545" s="18" cm="1">
        <f t="array" ref="W545">VLOOKUP($A545,'movie-row'!$A$2:$Z$101,_xlfn.XMATCH(W$33,'movie-row'!$A$1:$Z$1),0)</f>
        <v>0</v>
      </c>
      <c r="X545" s="18" cm="1">
        <f t="array" ref="X545">VLOOKUP($A545,'movie-row'!$A$2:$Z$101,_xlfn.XMATCH(X$33,'movie-row'!$A$1:$Z$1),0)</f>
        <v>4</v>
      </c>
      <c r="Y545" s="18" cm="1">
        <f t="array" ref="Y545">VLOOKUP($A545,'movie-row'!$A$2:$Z$101,_xlfn.XMATCH(Y$33,'movie-row'!$A$1:$Z$1),0)</f>
        <v>0</v>
      </c>
      <c r="Z545" s="18" cm="1">
        <f t="array" ref="Z545">VLOOKUP($A545,'movie-row'!$A$2:$Z$101,_xlfn.XMATCH(Z$33,'movie-row'!$A$1:$Z$1),0)</f>
        <v>3.5</v>
      </c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</row>
  </sheetData>
  <sortState xmlns:xlrd2="http://schemas.microsoft.com/office/spreadsheetml/2017/richdata2" ref="A46:A549">
    <sortCondition sortBy="cellColor" ref="A46:A549" dxfId="0"/>
  </sortState>
  <mergeCells count="10">
    <mergeCell ref="B27:C27"/>
    <mergeCell ref="I44:O44"/>
    <mergeCell ref="B28:E28"/>
    <mergeCell ref="B36:F36"/>
    <mergeCell ref="B44:G44"/>
    <mergeCell ref="AB44:AZ44"/>
    <mergeCell ref="Q44:Z44"/>
    <mergeCell ref="BB44:BG44"/>
    <mergeCell ref="I28:N28"/>
    <mergeCell ref="I36:N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512"/>
  <sheetViews>
    <sheetView topLeftCell="J1" workbookViewId="0">
      <selection activeCell="AJ13" sqref="AJ13"/>
    </sheetView>
  </sheetViews>
  <sheetFormatPr baseColWidth="10" defaultRowHeight="15"/>
  <cols>
    <col min="1" max="1" width="76.1640625" bestFit="1" customWidth="1"/>
  </cols>
  <sheetData>
    <row r="1" spans="1:76" ht="16" thickBot="1">
      <c r="A1" s="44" t="s">
        <v>110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</row>
    <row r="3" spans="1:76">
      <c r="B3" s="26">
        <v>0.55108883721563151</v>
      </c>
      <c r="C3" s="26">
        <v>0.56244873874488854</v>
      </c>
      <c r="D3" s="26">
        <v>0.66716825348801723</v>
      </c>
      <c r="E3" s="26">
        <v>0.51761980439715483</v>
      </c>
      <c r="F3" s="26">
        <v>0.47668328054517961</v>
      </c>
      <c r="G3" s="26">
        <v>0.53906585139435703</v>
      </c>
      <c r="H3" s="26">
        <v>0.46291004988627577</v>
      </c>
      <c r="I3" s="26">
        <v>0.38334847991865839</v>
      </c>
      <c r="J3" s="26">
        <v>0.47571090136593314</v>
      </c>
      <c r="K3" s="26">
        <v>0.31571202585390812</v>
      </c>
      <c r="L3" s="26">
        <v>0.31257295249758305</v>
      </c>
      <c r="M3" s="26">
        <v>0.40859237613621341</v>
      </c>
      <c r="N3" s="26">
        <v>0.32349910970108381</v>
      </c>
      <c r="O3" s="26">
        <v>0.66851595362183669</v>
      </c>
      <c r="P3" s="26">
        <v>0.41443820151070604</v>
      </c>
      <c r="Q3" s="26">
        <v>0.50324684492481753</v>
      </c>
      <c r="R3" s="26">
        <v>0.49300760515325925</v>
      </c>
      <c r="S3" s="26">
        <v>0.47668328054517961</v>
      </c>
      <c r="T3" s="26">
        <v>0.55108883721563151</v>
      </c>
      <c r="U3" s="26">
        <v>0.47236055541883315</v>
      </c>
      <c r="V3" s="26">
        <v>0.27092801416163931</v>
      </c>
      <c r="W3" s="26">
        <v>0.50324684492481753</v>
      </c>
      <c r="X3" s="26">
        <v>0.66851595362183669</v>
      </c>
      <c r="Y3" s="26">
        <v>0.66716825348801723</v>
      </c>
      <c r="Z3" s="26">
        <v>0.43552033876932245</v>
      </c>
      <c r="AD3" t="s">
        <v>118</v>
      </c>
    </row>
    <row r="4" spans="1:76">
      <c r="B4" s="26">
        <v>0.51761980439715483</v>
      </c>
      <c r="C4" s="26">
        <v>0.48860698263640312</v>
      </c>
      <c r="D4" s="26">
        <v>0.47097212266638172</v>
      </c>
      <c r="E4" s="26">
        <v>0.47497369617752921</v>
      </c>
      <c r="F4" s="26">
        <v>0.46411014776485626</v>
      </c>
      <c r="G4" s="26">
        <v>0.48053660218278615</v>
      </c>
      <c r="H4" s="26">
        <v>0.40027450425381639</v>
      </c>
      <c r="I4" s="26">
        <v>0.31257295249758305</v>
      </c>
      <c r="J4" s="26">
        <v>0.47549485227568483</v>
      </c>
      <c r="K4" s="26">
        <v>0.26365446983714974</v>
      </c>
      <c r="L4" s="26">
        <v>0.28275572409412869</v>
      </c>
      <c r="M4" s="26">
        <v>0.28040224837668803</v>
      </c>
      <c r="N4" s="26">
        <v>0.31010409033155772</v>
      </c>
      <c r="O4" s="26">
        <v>0.56244873874488854</v>
      </c>
      <c r="P4" s="26">
        <v>0.30413903573293405</v>
      </c>
      <c r="Q4" s="26">
        <v>0.48860698263640312</v>
      </c>
      <c r="R4" s="26">
        <v>0.47097212266638172</v>
      </c>
      <c r="S4" s="26">
        <v>0.44902524381160436</v>
      </c>
      <c r="T4" s="26">
        <v>0.52599044278760332</v>
      </c>
      <c r="U4" s="26">
        <v>0.43899155441463594</v>
      </c>
      <c r="V4" s="26">
        <v>0.17808764796017454</v>
      </c>
      <c r="W4" s="26">
        <v>0.40859237613621341</v>
      </c>
      <c r="X4" s="26">
        <v>0.54219187817609293</v>
      </c>
      <c r="Y4" s="26">
        <v>0.54219187817609293</v>
      </c>
      <c r="Z4" s="26">
        <v>0.39006674934025765</v>
      </c>
      <c r="AD4" t="s">
        <v>117</v>
      </c>
    </row>
    <row r="5" spans="1:76">
      <c r="B5" s="26">
        <v>0.49300760515325925</v>
      </c>
      <c r="C5" s="26">
        <v>0.42223642660835542</v>
      </c>
      <c r="D5" s="26">
        <v>0.46833329437099369</v>
      </c>
      <c r="E5" s="26">
        <v>0.46291004988627577</v>
      </c>
      <c r="F5" s="26">
        <v>0.43899155441463594</v>
      </c>
      <c r="G5" s="26">
        <v>0.46833329437099369</v>
      </c>
      <c r="H5" s="26">
        <v>0.24769327229404767</v>
      </c>
      <c r="I5" s="26">
        <v>0.26424949075041737</v>
      </c>
      <c r="J5" s="26">
        <v>0.38713264586848378</v>
      </c>
      <c r="K5" s="26">
        <v>0.25886569181649749</v>
      </c>
      <c r="L5" s="26">
        <v>0.27833468677407003</v>
      </c>
      <c r="M5" s="26">
        <v>0.26442478716072465</v>
      </c>
      <c r="N5" s="26">
        <v>0.290591240789001</v>
      </c>
      <c r="O5" s="26">
        <v>0.53906585139435703</v>
      </c>
      <c r="P5" s="26">
        <v>0.29682614716644024</v>
      </c>
      <c r="Q5" s="26">
        <v>0.47571090136593314</v>
      </c>
      <c r="R5" s="26">
        <v>0.45527378286540937</v>
      </c>
      <c r="S5" s="26">
        <v>0.42223642660835542</v>
      </c>
      <c r="T5" s="26">
        <v>0.42805472768971564</v>
      </c>
      <c r="U5" s="26">
        <v>0.40380887559327872</v>
      </c>
      <c r="V5" s="26">
        <v>0.14924669844661778</v>
      </c>
      <c r="W5" s="26">
        <v>0.31571202585390812</v>
      </c>
      <c r="X5" s="26">
        <v>0.47497369617752921</v>
      </c>
      <c r="Y5" s="26">
        <v>0.47236055541883315</v>
      </c>
      <c r="Z5" s="26">
        <v>0.37985626502293046</v>
      </c>
      <c r="AD5" t="s">
        <v>120</v>
      </c>
    </row>
    <row r="6" spans="1:76">
      <c r="B6" s="26">
        <v>0.48053660218278615</v>
      </c>
      <c r="C6" s="26">
        <v>0.41443820151070604</v>
      </c>
      <c r="D6" s="26">
        <v>0.37322578372742299</v>
      </c>
      <c r="E6" s="26">
        <v>0.28275572409412869</v>
      </c>
      <c r="F6" s="26">
        <v>0.40027450425381639</v>
      </c>
      <c r="G6" s="26">
        <v>0.39943642888722536</v>
      </c>
      <c r="H6" s="26">
        <v>0.2271298649307886</v>
      </c>
      <c r="I6" s="26">
        <v>0.22921932957789437</v>
      </c>
      <c r="J6" s="26">
        <v>0.36756756756756787</v>
      </c>
      <c r="K6" s="26">
        <v>0.25252866387786765</v>
      </c>
      <c r="L6" s="26">
        <v>0.2685953793136418</v>
      </c>
      <c r="M6" s="26">
        <v>0.25252866387786765</v>
      </c>
      <c r="N6" s="26">
        <v>0.26126836282372301</v>
      </c>
      <c r="O6" s="26">
        <v>0.52599044278760332</v>
      </c>
      <c r="P6" s="26">
        <v>0.28039233696684568</v>
      </c>
      <c r="Q6" s="26">
        <v>0.42322462884387124</v>
      </c>
      <c r="R6" s="26">
        <v>0.39943642888722536</v>
      </c>
      <c r="S6" s="26">
        <v>0.37267558897264119</v>
      </c>
      <c r="T6" s="26">
        <v>0.40704352695380308</v>
      </c>
      <c r="U6" s="26">
        <v>0.30580326092025339</v>
      </c>
      <c r="V6" s="26">
        <v>0.14601110225769576</v>
      </c>
      <c r="W6" s="26">
        <v>0.26252037536330569</v>
      </c>
      <c r="X6" s="26">
        <v>0.45527378286540937</v>
      </c>
      <c r="Y6" s="26">
        <v>0.46411014776485626</v>
      </c>
      <c r="Z6" s="26">
        <v>0.37426379831369133</v>
      </c>
      <c r="AD6" t="s">
        <v>119</v>
      </c>
    </row>
    <row r="7" spans="1:76">
      <c r="B7" s="26">
        <v>0.46460996868120108</v>
      </c>
      <c r="C7" s="26">
        <v>0.41167618541813644</v>
      </c>
      <c r="D7" s="26">
        <v>0.36756756756756787</v>
      </c>
      <c r="E7" s="26">
        <v>0.25965984359917371</v>
      </c>
      <c r="F7" s="26">
        <v>0.37985626502293046</v>
      </c>
      <c r="G7" s="26">
        <v>0.38713264586848378</v>
      </c>
      <c r="H7" s="26">
        <v>0.19365960183726966</v>
      </c>
      <c r="I7" s="26">
        <v>0.21476007349626267</v>
      </c>
      <c r="J7" s="26">
        <v>0.36005629545020651</v>
      </c>
      <c r="K7" s="26">
        <v>0.21087949693739588</v>
      </c>
      <c r="L7" s="26">
        <v>0.24328325135114928</v>
      </c>
      <c r="M7" s="26">
        <v>0.19710516591041297</v>
      </c>
      <c r="N7" s="26">
        <v>0.18121021790485745</v>
      </c>
      <c r="O7" s="26">
        <v>0.47549485227568483</v>
      </c>
      <c r="P7" s="26">
        <v>0.26252037536330569</v>
      </c>
      <c r="Q7" s="26">
        <v>0.37322578372742299</v>
      </c>
      <c r="R7" s="26">
        <v>0.37426379831369133</v>
      </c>
      <c r="S7" s="26">
        <v>0.36064387194709613</v>
      </c>
      <c r="T7" s="26">
        <v>0.40380887559327872</v>
      </c>
      <c r="U7" s="26">
        <v>0.28039233696684568</v>
      </c>
      <c r="V7" s="26">
        <v>0.14367186460137429</v>
      </c>
      <c r="W7" s="26">
        <v>0.24072770522228643</v>
      </c>
      <c r="X7" s="26">
        <v>0.44902524381160436</v>
      </c>
      <c r="Y7" s="26">
        <v>0.42322462884387124</v>
      </c>
      <c r="Z7" s="26">
        <v>0.27967705678590876</v>
      </c>
    </row>
    <row r="10" spans="1:76">
      <c r="AB10" t="s">
        <v>121</v>
      </c>
    </row>
    <row r="11" spans="1:76" ht="16" thickBot="1">
      <c r="B11" t="s">
        <v>122</v>
      </c>
      <c r="I11" s="62" t="s">
        <v>123</v>
      </c>
      <c r="J11" s="61"/>
      <c r="K11" s="61"/>
      <c r="L11" s="61"/>
      <c r="M11" s="61"/>
      <c r="P11" s="62" t="s">
        <v>123</v>
      </c>
      <c r="Q11" s="61"/>
      <c r="R11" s="61"/>
      <c r="S11" s="61"/>
      <c r="T11" s="61"/>
      <c r="V11" s="62" t="s">
        <v>123</v>
      </c>
      <c r="W11" s="61"/>
      <c r="X11" s="61"/>
      <c r="Y11" s="61"/>
      <c r="Z11" s="61"/>
      <c r="AB11" t="s">
        <v>124</v>
      </c>
    </row>
    <row r="12" spans="1:76" ht="16" thickBot="1">
      <c r="B12" s="22">
        <v>1648</v>
      </c>
      <c r="C12" s="23">
        <v>5136</v>
      </c>
      <c r="D12" s="23">
        <v>918</v>
      </c>
      <c r="E12" s="23">
        <v>2824</v>
      </c>
      <c r="F12" s="28">
        <v>3867</v>
      </c>
      <c r="G12" s="23">
        <v>860</v>
      </c>
      <c r="H12" s="23">
        <v>3712</v>
      </c>
      <c r="I12" s="23">
        <v>2968</v>
      </c>
      <c r="J12" s="23">
        <v>3525</v>
      </c>
      <c r="K12" s="23">
        <v>4323</v>
      </c>
      <c r="L12" s="23">
        <v>3617</v>
      </c>
      <c r="M12" s="23">
        <v>4360</v>
      </c>
      <c r="N12" s="23">
        <v>2756</v>
      </c>
      <c r="O12" s="28">
        <v>89</v>
      </c>
      <c r="P12" s="23">
        <v>442</v>
      </c>
      <c r="Q12" s="23">
        <v>3556</v>
      </c>
      <c r="R12" s="23">
        <v>5261</v>
      </c>
      <c r="S12" s="23">
        <v>2492</v>
      </c>
      <c r="T12" s="23">
        <v>5062</v>
      </c>
      <c r="U12" s="23">
        <v>2486</v>
      </c>
      <c r="V12" s="23">
        <v>4942</v>
      </c>
      <c r="W12" s="23">
        <v>2267</v>
      </c>
      <c r="X12" s="23">
        <v>4809</v>
      </c>
      <c r="Y12" s="23">
        <v>3853</v>
      </c>
      <c r="Z12" s="24">
        <v>2288</v>
      </c>
      <c r="AB12" s="22">
        <v>1648</v>
      </c>
      <c r="AC12" s="23">
        <v>5136</v>
      </c>
      <c r="AD12" s="23">
        <v>918</v>
      </c>
      <c r="AE12" s="23">
        <v>2824</v>
      </c>
      <c r="AF12" s="28">
        <v>3867</v>
      </c>
      <c r="AG12" s="23">
        <v>860</v>
      </c>
      <c r="AH12" s="23">
        <v>3712</v>
      </c>
      <c r="AI12" s="23">
        <v>2968</v>
      </c>
      <c r="AJ12" s="23">
        <v>3525</v>
      </c>
      <c r="AK12" s="23">
        <v>4323</v>
      </c>
      <c r="AL12" s="23">
        <v>3617</v>
      </c>
      <c r="AM12" s="23">
        <v>4360</v>
      </c>
      <c r="AN12" s="23">
        <v>2756</v>
      </c>
      <c r="AO12" s="28">
        <v>89</v>
      </c>
      <c r="AP12" s="23">
        <v>442</v>
      </c>
      <c r="AQ12" s="23">
        <v>3556</v>
      </c>
      <c r="AR12" s="23">
        <v>5261</v>
      </c>
      <c r="AS12" s="23">
        <v>2492</v>
      </c>
      <c r="AT12" s="23">
        <v>5062</v>
      </c>
      <c r="AU12" s="23">
        <v>2486</v>
      </c>
      <c r="AV12" s="23">
        <v>4942</v>
      </c>
      <c r="AW12" s="23">
        <v>2267</v>
      </c>
      <c r="AX12" s="23">
        <v>4809</v>
      </c>
      <c r="AY12" s="23">
        <v>3853</v>
      </c>
      <c r="AZ12" s="24">
        <v>2288</v>
      </c>
    </row>
    <row r="13" spans="1:76">
      <c r="A13" s="20" t="s">
        <v>0</v>
      </c>
      <c r="B13" s="26">
        <f>IF(correlations!B46&lt;&gt;0,'Modified Weights'!B$3,0)</f>
        <v>0.55108883721563151</v>
      </c>
      <c r="C13" s="26">
        <f>IF(correlations!C46&lt;&gt;0,'Modified Weights'!C$3,0)</f>
        <v>0.56244873874488854</v>
      </c>
      <c r="D13" s="26">
        <f>IF(correlations!D46&lt;&gt;0,'Modified Weights'!D$3,0)</f>
        <v>0</v>
      </c>
      <c r="E13" s="26">
        <f>IF(correlations!E46&lt;&gt;0,'Modified Weights'!E$3,0)</f>
        <v>0</v>
      </c>
      <c r="F13" s="26">
        <f>IF(correlations!F46&lt;&gt;0,'Modified Weights'!F$3,0)</f>
        <v>0.47668328054517961</v>
      </c>
      <c r="G13" s="26">
        <f>IF(correlations!G46&lt;&gt;0,'Modified Weights'!G$3,0)</f>
        <v>0.53906585139435703</v>
      </c>
      <c r="H13" s="26">
        <f>IF(correlations!H46&lt;&gt;0,'Modified Weights'!H$3,0)</f>
        <v>0.46291004988627577</v>
      </c>
      <c r="I13" s="26">
        <f>IF(correlations!I46&lt;&gt;0,'Modified Weights'!I$3,0)</f>
        <v>0</v>
      </c>
      <c r="J13" s="26">
        <f>IF(correlations!J46&lt;&gt;0,'Modified Weights'!J$3,0)</f>
        <v>0.47571090136593314</v>
      </c>
      <c r="K13" s="26">
        <f>IF(correlations!K46&lt;&gt;0,'Modified Weights'!K$3,0)</f>
        <v>0</v>
      </c>
      <c r="L13" s="26">
        <f>IF(correlations!L46&lt;&gt;0,'Modified Weights'!L$3,0)</f>
        <v>0.31257295249758305</v>
      </c>
      <c r="M13" s="26">
        <f>IF(correlations!M46&lt;&gt;0,'Modified Weights'!M$3,0)</f>
        <v>0</v>
      </c>
      <c r="N13" s="26">
        <f>IF(correlations!N46&lt;&gt;0,'Modified Weights'!N$3,0)</f>
        <v>0.32349910970108381</v>
      </c>
      <c r="O13" s="26">
        <f>IF(correlations!O46&lt;&gt;0,'Modified Weights'!O$3,0)</f>
        <v>0</v>
      </c>
      <c r="P13" s="26">
        <f>IF(correlations!P46&lt;&gt;0,'Modified Weights'!P$3,0)</f>
        <v>0.41443820151070604</v>
      </c>
      <c r="Q13" s="26">
        <f>IF(correlations!Q46&lt;&gt;0,'Modified Weights'!Q$3,0)</f>
        <v>0</v>
      </c>
      <c r="R13" s="26">
        <f>IF(correlations!R46&lt;&gt;0,'Modified Weights'!R$3,0)</f>
        <v>0</v>
      </c>
      <c r="S13" s="26">
        <f>IF(correlations!S46&lt;&gt;0,'Modified Weights'!S$3,0)</f>
        <v>0.47668328054517961</v>
      </c>
      <c r="T13" s="26">
        <f>IF(correlations!T46&lt;&gt;0,'Modified Weights'!T$3,0)</f>
        <v>0</v>
      </c>
      <c r="U13" s="26">
        <f>IF(correlations!U46&lt;&gt;0,'Modified Weights'!U$3,0)</f>
        <v>0</v>
      </c>
      <c r="V13" s="26">
        <f>IF(correlations!V46&lt;&gt;0,'Modified Weights'!V$3,0)</f>
        <v>0</v>
      </c>
      <c r="W13" s="26">
        <f>IF(correlations!W46&lt;&gt;0,'Modified Weights'!W$3,0)</f>
        <v>0.50324684492481753</v>
      </c>
      <c r="X13" s="26">
        <f>IF(correlations!X46&lt;&gt;0,'Modified Weights'!X$3,0)</f>
        <v>0.66851595362183669</v>
      </c>
      <c r="Y13" s="26">
        <f>IF(correlations!Y46&lt;&gt;0,'Modified Weights'!Y$3,0)</f>
        <v>0.66716825348801723</v>
      </c>
      <c r="Z13" s="26">
        <f>IF(correlations!Z46&lt;&gt;0,'Modified Weights'!Z$3,0)</f>
        <v>0</v>
      </c>
      <c r="AB13" s="40">
        <f ca="1">SUMIF(OFFSET(correlations!B$46,_xlfn.FLOOR.MATH((ROW(A1)-1)/5)*5,0,5),"&lt;&gt;0")/COUNTIF(OFFSET(correlations!B$46,_xlfn.FLOOR.MATH((ROW(A1)-1)/5)*5,0,5),"&lt;&gt;0")</f>
        <v>4.125</v>
      </c>
      <c r="AC13" s="40">
        <f ca="1">SUMIF(OFFSET(correlations!C$46,_xlfn.FLOOR.MATH((ROW(B1)-1)/5)*5,0,5),"&lt;&gt;0")/COUNTIF(OFFSET(correlations!C$46,_xlfn.FLOOR.MATH((ROW(B1)-1)/5)*5,0,5),"&lt;&gt;0")</f>
        <v>3.875</v>
      </c>
      <c r="AD13" s="40">
        <f ca="1">SUMIF(OFFSET(correlations!D$46,_xlfn.FLOOR.MATH((ROW(C1)-1)/5)*5,0,5),"&lt;&gt;0")/COUNTIF(OFFSET(correlations!D$46,_xlfn.FLOOR.MATH((ROW(C1)-1)/5)*5,0,5),"&lt;&gt;0")</f>
        <v>4</v>
      </c>
      <c r="AE13" s="40">
        <f ca="1">SUMIF(OFFSET(correlations!E$46,_xlfn.FLOOR.MATH((ROW(D1)-1)/5)*5,0,5),"&lt;&gt;0")/COUNTIF(OFFSET(correlations!E$46,_xlfn.FLOOR.MATH((ROW(D1)-1)/5)*5,0,5),"&lt;&gt;0")</f>
        <v>4</v>
      </c>
      <c r="AF13" s="40">
        <f ca="1">SUMIF(OFFSET(correlations!F$46,_xlfn.FLOOR.MATH((ROW(E1)-1)/5)*5,0,5),"&lt;&gt;0")/COUNTIF(OFFSET(correlations!F$46,_xlfn.FLOOR.MATH((ROW(E1)-1)/5)*5,0,5),"&lt;&gt;0")</f>
        <v>4</v>
      </c>
      <c r="AG13" s="40">
        <f ca="1">SUMIF(OFFSET(correlations!G$46,_xlfn.FLOOR.MATH((ROW(F1)-1)/5)*5,0,5),"&lt;&gt;0")/COUNTIF(OFFSET(correlations!G$46,_xlfn.FLOOR.MATH((ROW(F1)-1)/5)*5,0,5),"&lt;&gt;0")</f>
        <v>4.333333333333333</v>
      </c>
      <c r="AH13" s="40">
        <f ca="1">SUMIF(OFFSET(correlations!H$46,_xlfn.FLOOR.MATH((ROW(G1)-1)/5)*5,0,5),"&lt;&gt;0")/COUNTIF(OFFSET(correlations!H$46,_xlfn.FLOOR.MATH((ROW(G1)-1)/5)*5,0,5),"&lt;&gt;0")</f>
        <v>3.875</v>
      </c>
      <c r="AI13" s="40">
        <f ca="1">SUMIF(OFFSET(correlations!I$46,_xlfn.FLOOR.MATH((ROW(H1)-1)/5)*5,0,5),"&lt;&gt;0")/COUNTIF(OFFSET(correlations!I$46,_xlfn.FLOOR.MATH((ROW(H1)-1)/5)*5,0,5),"&lt;&gt;0")</f>
        <v>4.25</v>
      </c>
      <c r="AJ13" s="40">
        <f ca="1">SUMIF(OFFSET(correlations!J$46,_xlfn.FLOOR.MATH((ROW(I1)-1)/5)*5,0,5),"&lt;&gt;0")/COUNTIF(OFFSET(correlations!J$46,_xlfn.FLOOR.MATH((ROW(I1)-1)/5)*5,0,5),"&lt;&gt;0")</f>
        <v>4.3</v>
      </c>
      <c r="AK13" s="40">
        <f ca="1">SUMIF(OFFSET(correlations!K$46,_xlfn.FLOOR.MATH((ROW(J1)-1)/5)*5,0,5),"&lt;&gt;0")/COUNTIF(OFFSET(correlations!K$46,_xlfn.FLOOR.MATH((ROW(J1)-1)/5)*5,0,5),"&lt;&gt;0")</f>
        <v>4</v>
      </c>
      <c r="AL13" s="40">
        <f ca="1">SUMIF(OFFSET(correlations!L$46,_xlfn.FLOOR.MATH((ROW(K1)-1)/5)*5,0,5),"&lt;&gt;0")/COUNTIF(OFFSET(correlations!L$46,_xlfn.FLOOR.MATH((ROW(K1)-1)/5)*5,0,5),"&lt;&gt;0")</f>
        <v>4.375</v>
      </c>
      <c r="AM13" s="40">
        <f ca="1">SUMIF(OFFSET(correlations!M$46,_xlfn.FLOOR.MATH((ROW(L1)-1)/5)*5,0,5),"&lt;&gt;0")/COUNTIF(OFFSET(correlations!M$46,_xlfn.FLOOR.MATH((ROW(L1)-1)/5)*5,0,5),"&lt;&gt;0")</f>
        <v>4</v>
      </c>
      <c r="AN13" s="40">
        <f ca="1">SUMIF(OFFSET(correlations!N$46,_xlfn.FLOOR.MATH((ROW(M1)-1)/5)*5,0,5),"&lt;&gt;0")/COUNTIF(OFFSET(correlations!N$46,_xlfn.FLOOR.MATH((ROW(M1)-1)/5)*5,0,5),"&lt;&gt;0")</f>
        <v>4</v>
      </c>
      <c r="AO13" s="40">
        <f ca="1">SUMIF(OFFSET(correlations!O$46,_xlfn.FLOOR.MATH((ROW(N1)-1)/5)*5,0,5),"&lt;&gt;0")/COUNTIF(OFFSET(correlations!O$46,_xlfn.FLOOR.MATH((ROW(N1)-1)/5)*5,0,5),"&lt;&gt;0")</f>
        <v>4.125</v>
      </c>
      <c r="AP13" s="40">
        <f ca="1">SUMIF(OFFSET(correlations!P$46,_xlfn.FLOOR.MATH((ROW(O1)-1)/5)*5,0,5),"&lt;&gt;0")/COUNTIF(OFFSET(correlations!P$46,_xlfn.FLOOR.MATH((ROW(O1)-1)/5)*5,0,5),"&lt;&gt;0")</f>
        <v>4.25</v>
      </c>
      <c r="AQ13" s="40">
        <f ca="1">SUMIF(OFFSET(correlations!Q$46,_xlfn.FLOOR.MATH((ROW(P1)-1)/5)*5,0,5),"&lt;&gt;0")/COUNTIF(OFFSET(correlations!Q$46,_xlfn.FLOOR.MATH((ROW(P1)-1)/5)*5,0,5),"&lt;&gt;0")</f>
        <v>4.5</v>
      </c>
      <c r="AR13" s="40">
        <f ca="1">SUMIF(OFFSET(correlations!R$46,_xlfn.FLOOR.MATH((ROW(Q1)-1)/5)*5,0,5),"&lt;&gt;0")/COUNTIF(OFFSET(correlations!R$46,_xlfn.FLOOR.MATH((ROW(Q1)-1)/5)*5,0,5),"&lt;&gt;0")</f>
        <v>4.5</v>
      </c>
      <c r="AS13" s="40">
        <f ca="1">SUMIF(OFFSET(correlations!S$46,_xlfn.FLOOR.MATH((ROW(R1)-1)/5)*5,0,5),"&lt;&gt;0")/COUNTIF(OFFSET(correlations!S$46,_xlfn.FLOOR.MATH((ROW(R1)-1)/5)*5,0,5),"&lt;&gt;0")</f>
        <v>4.166666666666667</v>
      </c>
      <c r="AT13" s="40">
        <f ca="1">SUMIF(OFFSET(correlations!T$46,_xlfn.FLOOR.MATH((ROW(S1)-1)/5)*5,0,5),"&lt;&gt;0")/COUNTIF(OFFSET(correlations!T$46,_xlfn.FLOOR.MATH((ROW(S1)-1)/5)*5,0,5),"&lt;&gt;0")</f>
        <v>3.75</v>
      </c>
      <c r="AU13" s="40">
        <f ca="1">SUMIF(OFFSET(correlations!U$46,_xlfn.FLOOR.MATH((ROW(T1)-1)/5)*5,0,5),"&lt;&gt;0")/COUNTIF(OFFSET(correlations!U$46,_xlfn.FLOOR.MATH((ROW(T1)-1)/5)*5,0,5),"&lt;&gt;0")</f>
        <v>3.875</v>
      </c>
      <c r="AV13" s="40">
        <f ca="1">SUMIF(OFFSET(correlations!V$46,_xlfn.FLOOR.MATH((ROW(U1)-1)/5)*5,0,5),"&lt;&gt;0")/COUNTIF(OFFSET(correlations!V$46,_xlfn.FLOOR.MATH((ROW(U1)-1)/5)*5,0,5),"&lt;&gt;0")</f>
        <v>4.25</v>
      </c>
      <c r="AW13" s="40">
        <f ca="1">SUMIF(OFFSET(correlations!W$46,_xlfn.FLOOR.MATH((ROW(V1)-1)/5)*5,0,5),"&lt;&gt;0")/COUNTIF(OFFSET(correlations!W$46,_xlfn.FLOOR.MATH((ROW(V1)-1)/5)*5,0,5),"&lt;&gt;0")</f>
        <v>4.0999999999999996</v>
      </c>
      <c r="AX13" s="40">
        <f ca="1">SUMIF(OFFSET(correlations!X$46,_xlfn.FLOOR.MATH((ROW(W1)-1)/5)*5,0,5),"&lt;&gt;0")/COUNTIF(OFFSET(correlations!X$46,_xlfn.FLOOR.MATH((ROW(W1)-1)/5)*5,0,5),"&lt;&gt;0")</f>
        <v>4.333333333333333</v>
      </c>
      <c r="AY13" s="40">
        <f ca="1">SUMIF(OFFSET(correlations!Y$46,_xlfn.FLOOR.MATH((ROW(X1)-1)/5)*5,0,5),"&lt;&gt;0")/COUNTIF(OFFSET(correlations!Y$46,_xlfn.FLOOR.MATH((ROW(X1)-1)/5)*5,0,5),"&lt;&gt;0")</f>
        <v>4.125</v>
      </c>
      <c r="AZ13" s="40">
        <f ca="1">SUMIF(OFFSET(correlations!Z$46,_xlfn.FLOOR.MATH((ROW(Y1)-1)/5)*5,0,5),"&lt;&gt;0")/COUNTIF(OFFSET(correlations!Z$46,_xlfn.FLOOR.MATH((ROW(Y1)-1)/5)*5,0,5),"&lt;&gt;0")</f>
        <v>4.166666666666667</v>
      </c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</row>
    <row r="14" spans="1:76">
      <c r="A14" s="5" t="str">
        <f t="shared" ref="A14:A17" si="0">A13</f>
        <v>11: Star Wars: Episode IV - A New Hope (1977)</v>
      </c>
      <c r="B14" s="26">
        <f>IF(correlations!B47&lt;&gt;0,'Modified Weights'!B$4,0)</f>
        <v>0.51761980439715483</v>
      </c>
      <c r="C14" s="26">
        <f>IF(correlations!C47&lt;&gt;0,'Modified Weights'!C$4,0)</f>
        <v>0.48860698263640312</v>
      </c>
      <c r="D14" s="26">
        <f>IF(correlations!D47&lt;&gt;0,'Modified Weights'!D$4,0)</f>
        <v>0</v>
      </c>
      <c r="E14" s="26">
        <f>IF(correlations!E47&lt;&gt;0,'Modified Weights'!E$4,0)</f>
        <v>0</v>
      </c>
      <c r="F14" s="26">
        <f>IF(correlations!F47&lt;&gt;0,'Modified Weights'!F$4,0)</f>
        <v>0</v>
      </c>
      <c r="G14" s="26">
        <f>IF(correlations!G47&lt;&gt;0,'Modified Weights'!G$4,0)</f>
        <v>0</v>
      </c>
      <c r="H14" s="26">
        <f>IF(correlations!H47&lt;&gt;0,'Modified Weights'!H$4,0)</f>
        <v>0.40027450425381639</v>
      </c>
      <c r="I14" s="26">
        <f>IF(correlations!I47&lt;&gt;0,'Modified Weights'!I$4,0)</f>
        <v>0</v>
      </c>
      <c r="J14" s="26">
        <f>IF(correlations!J47&lt;&gt;0,'Modified Weights'!J$4,0)</f>
        <v>0.47549485227568483</v>
      </c>
      <c r="K14" s="26">
        <f>IF(correlations!K47&lt;&gt;0,'Modified Weights'!K$4,0)</f>
        <v>0.26365446983714974</v>
      </c>
      <c r="L14" s="26">
        <f>IF(correlations!L47&lt;&gt;0,'Modified Weights'!L$4,0)</f>
        <v>0.28275572409412869</v>
      </c>
      <c r="M14" s="26">
        <f>IF(correlations!M47&lt;&gt;0,'Modified Weights'!M$4,0)</f>
        <v>0</v>
      </c>
      <c r="N14" s="26">
        <f>IF(correlations!N47&lt;&gt;0,'Modified Weights'!N$4,0)</f>
        <v>0.31010409033155772</v>
      </c>
      <c r="O14" s="26">
        <f>IF(correlations!O47&lt;&gt;0,'Modified Weights'!O$4,0)</f>
        <v>0.56244873874488854</v>
      </c>
      <c r="P14" s="26">
        <f>IF(correlations!P47&lt;&gt;0,'Modified Weights'!P$4,0)</f>
        <v>0.30413903573293405</v>
      </c>
      <c r="Q14" s="26">
        <f>IF(correlations!Q47&lt;&gt;0,'Modified Weights'!Q$4,0)</f>
        <v>0.48860698263640312</v>
      </c>
      <c r="R14" s="26">
        <f>IF(correlations!R47&lt;&gt;0,'Modified Weights'!R$4,0)</f>
        <v>0.47097212266638172</v>
      </c>
      <c r="S14" s="26">
        <f>IF(correlations!S47&lt;&gt;0,'Modified Weights'!S$4,0)</f>
        <v>0</v>
      </c>
      <c r="T14" s="26">
        <f>IF(correlations!T47&lt;&gt;0,'Modified Weights'!T$4,0)</f>
        <v>0.52599044278760332</v>
      </c>
      <c r="U14" s="26">
        <f>IF(correlations!U47&lt;&gt;0,'Modified Weights'!U$4,0)</f>
        <v>0.43899155441463594</v>
      </c>
      <c r="V14" s="26">
        <f>IF(correlations!V47&lt;&gt;0,'Modified Weights'!V$4,0)</f>
        <v>0.17808764796017454</v>
      </c>
      <c r="W14" s="26">
        <f>IF(correlations!W47&lt;&gt;0,'Modified Weights'!W$4,0)</f>
        <v>0.40859237613621341</v>
      </c>
      <c r="X14" s="26">
        <f>IF(correlations!X47&lt;&gt;0,'Modified Weights'!X$4,0)</f>
        <v>0</v>
      </c>
      <c r="Y14" s="26">
        <f>IF(correlations!Y47&lt;&gt;0,'Modified Weights'!Y$4,0)</f>
        <v>0</v>
      </c>
      <c r="Z14" s="26">
        <f>IF(correlations!Z47&lt;&gt;0,'Modified Weights'!Z$4,0)</f>
        <v>0.39006674934025765</v>
      </c>
      <c r="AB14" s="40">
        <f ca="1">SUMIF(OFFSET(correlations!B$46,_xlfn.FLOOR.MATH((ROW(A2)-1)/5)*5,0,5),"&lt;&gt;0")/COUNTIF(OFFSET(correlations!B$46,_xlfn.FLOOR.MATH((ROW(A2)-1)/5)*5,0,5),"&lt;&gt;0")</f>
        <v>4.125</v>
      </c>
      <c r="AC14" s="40">
        <f ca="1">SUMIF(OFFSET(correlations!C$46,_xlfn.FLOOR.MATH((ROW(B2)-1)/5)*5,0,5),"&lt;&gt;0")/COUNTIF(OFFSET(correlations!C$46,_xlfn.FLOOR.MATH((ROW(B2)-1)/5)*5,0,5),"&lt;&gt;0")</f>
        <v>3.875</v>
      </c>
      <c r="AD14" s="40">
        <f ca="1">SUMIF(OFFSET(correlations!D$46,_xlfn.FLOOR.MATH((ROW(C2)-1)/5)*5,0,5),"&lt;&gt;0")/COUNTIF(OFFSET(correlations!D$46,_xlfn.FLOOR.MATH((ROW(C2)-1)/5)*5,0,5),"&lt;&gt;0")</f>
        <v>4</v>
      </c>
      <c r="AE14" s="40">
        <f ca="1">SUMIF(OFFSET(correlations!E$46,_xlfn.FLOOR.MATH((ROW(D2)-1)/5)*5,0,5),"&lt;&gt;0")/COUNTIF(OFFSET(correlations!E$46,_xlfn.FLOOR.MATH((ROW(D2)-1)/5)*5,0,5),"&lt;&gt;0")</f>
        <v>4</v>
      </c>
      <c r="AF14" s="40">
        <f ca="1">SUMIF(OFFSET(correlations!F$46,_xlfn.FLOOR.MATH((ROW(E2)-1)/5)*5,0,5),"&lt;&gt;0")/COUNTIF(OFFSET(correlations!F$46,_xlfn.FLOOR.MATH((ROW(E2)-1)/5)*5,0,5),"&lt;&gt;0")</f>
        <v>4</v>
      </c>
      <c r="AG14" s="40">
        <f ca="1">SUMIF(OFFSET(correlations!G$46,_xlfn.FLOOR.MATH((ROW(F2)-1)/5)*5,0,5),"&lt;&gt;0")/COUNTIF(OFFSET(correlations!G$46,_xlfn.FLOOR.MATH((ROW(F2)-1)/5)*5,0,5),"&lt;&gt;0")</f>
        <v>4.333333333333333</v>
      </c>
      <c r="AH14" s="40">
        <f ca="1">SUMIF(OFFSET(correlations!H$46,_xlfn.FLOOR.MATH((ROW(G2)-1)/5)*5,0,5),"&lt;&gt;0")/COUNTIF(OFFSET(correlations!H$46,_xlfn.FLOOR.MATH((ROW(G2)-1)/5)*5,0,5),"&lt;&gt;0")</f>
        <v>3.875</v>
      </c>
      <c r="AI14" s="40">
        <f ca="1">SUMIF(OFFSET(correlations!I$46,_xlfn.FLOOR.MATH((ROW(H2)-1)/5)*5,0,5),"&lt;&gt;0")/COUNTIF(OFFSET(correlations!I$46,_xlfn.FLOOR.MATH((ROW(H2)-1)/5)*5,0,5),"&lt;&gt;0")</f>
        <v>4.25</v>
      </c>
      <c r="AJ14" s="40">
        <f ca="1">SUMIF(OFFSET(correlations!J$46,_xlfn.FLOOR.MATH((ROW(I2)-1)/5)*5,0,5),"&lt;&gt;0")/COUNTIF(OFFSET(correlations!J$46,_xlfn.FLOOR.MATH((ROW(I2)-1)/5)*5,0,5),"&lt;&gt;0")</f>
        <v>4.3</v>
      </c>
      <c r="AK14" s="40">
        <f ca="1">SUMIF(OFFSET(correlations!K$46,_xlfn.FLOOR.MATH((ROW(J2)-1)/5)*5,0,5),"&lt;&gt;0")/COUNTIF(OFFSET(correlations!K$46,_xlfn.FLOOR.MATH((ROW(J2)-1)/5)*5,0,5),"&lt;&gt;0")</f>
        <v>4</v>
      </c>
      <c r="AL14" s="40">
        <f ca="1">SUMIF(OFFSET(correlations!L$46,_xlfn.FLOOR.MATH((ROW(K2)-1)/5)*5,0,5),"&lt;&gt;0")/COUNTIF(OFFSET(correlations!L$46,_xlfn.FLOOR.MATH((ROW(K2)-1)/5)*5,0,5),"&lt;&gt;0")</f>
        <v>4.375</v>
      </c>
      <c r="AM14" s="40">
        <f ca="1">SUMIF(OFFSET(correlations!M$46,_xlfn.FLOOR.MATH((ROW(L2)-1)/5)*5,0,5),"&lt;&gt;0")/COUNTIF(OFFSET(correlations!M$46,_xlfn.FLOOR.MATH((ROW(L2)-1)/5)*5,0,5),"&lt;&gt;0")</f>
        <v>4</v>
      </c>
      <c r="AN14" s="40">
        <f ca="1">SUMIF(OFFSET(correlations!N$46,_xlfn.FLOOR.MATH((ROW(M2)-1)/5)*5,0,5),"&lt;&gt;0")/COUNTIF(OFFSET(correlations!N$46,_xlfn.FLOOR.MATH((ROW(M2)-1)/5)*5,0,5),"&lt;&gt;0")</f>
        <v>4</v>
      </c>
      <c r="AO14" s="40">
        <f ca="1">SUMIF(OFFSET(correlations!O$46,_xlfn.FLOOR.MATH((ROW(N2)-1)/5)*5,0,5),"&lt;&gt;0")/COUNTIF(OFFSET(correlations!O$46,_xlfn.FLOOR.MATH((ROW(N2)-1)/5)*5,0,5),"&lt;&gt;0")</f>
        <v>4.125</v>
      </c>
      <c r="AP14" s="40">
        <f ca="1">SUMIF(OFFSET(correlations!P$46,_xlfn.FLOOR.MATH((ROW(O2)-1)/5)*5,0,5),"&lt;&gt;0")/COUNTIF(OFFSET(correlations!P$46,_xlfn.FLOOR.MATH((ROW(O2)-1)/5)*5,0,5),"&lt;&gt;0")</f>
        <v>4.25</v>
      </c>
      <c r="AQ14" s="40">
        <f ca="1">SUMIF(OFFSET(correlations!Q$46,_xlfn.FLOOR.MATH((ROW(P2)-1)/5)*5,0,5),"&lt;&gt;0")/COUNTIF(OFFSET(correlations!Q$46,_xlfn.FLOOR.MATH((ROW(P2)-1)/5)*5,0,5),"&lt;&gt;0")</f>
        <v>4.5</v>
      </c>
      <c r="AR14" s="40">
        <f ca="1">SUMIF(OFFSET(correlations!R$46,_xlfn.FLOOR.MATH((ROW(Q2)-1)/5)*5,0,5),"&lt;&gt;0")/COUNTIF(OFFSET(correlations!R$46,_xlfn.FLOOR.MATH((ROW(Q2)-1)/5)*5,0,5),"&lt;&gt;0")</f>
        <v>4.5</v>
      </c>
      <c r="AS14" s="40">
        <f ca="1">SUMIF(OFFSET(correlations!S$46,_xlfn.FLOOR.MATH((ROW(R2)-1)/5)*5,0,5),"&lt;&gt;0")/COUNTIF(OFFSET(correlations!S$46,_xlfn.FLOOR.MATH((ROW(R2)-1)/5)*5,0,5),"&lt;&gt;0")</f>
        <v>4.166666666666667</v>
      </c>
      <c r="AT14" s="40">
        <f ca="1">SUMIF(OFFSET(correlations!T$46,_xlfn.FLOOR.MATH((ROW(S2)-1)/5)*5,0,5),"&lt;&gt;0")/COUNTIF(OFFSET(correlations!T$46,_xlfn.FLOOR.MATH((ROW(S2)-1)/5)*5,0,5),"&lt;&gt;0")</f>
        <v>3.75</v>
      </c>
      <c r="AU14" s="40">
        <f ca="1">SUMIF(OFFSET(correlations!U$46,_xlfn.FLOOR.MATH((ROW(T2)-1)/5)*5,0,5),"&lt;&gt;0")/COUNTIF(OFFSET(correlations!U$46,_xlfn.FLOOR.MATH((ROW(T2)-1)/5)*5,0,5),"&lt;&gt;0")</f>
        <v>3.875</v>
      </c>
      <c r="AV14" s="40">
        <f ca="1">SUMIF(OFFSET(correlations!V$46,_xlfn.FLOOR.MATH((ROW(U2)-1)/5)*5,0,5),"&lt;&gt;0")/COUNTIF(OFFSET(correlations!V$46,_xlfn.FLOOR.MATH((ROW(U2)-1)/5)*5,0,5),"&lt;&gt;0")</f>
        <v>4.25</v>
      </c>
      <c r="AW14" s="40">
        <f ca="1">SUMIF(OFFSET(correlations!W$46,_xlfn.FLOOR.MATH((ROW(V2)-1)/5)*5,0,5),"&lt;&gt;0")/COUNTIF(OFFSET(correlations!W$46,_xlfn.FLOOR.MATH((ROW(V2)-1)/5)*5,0,5),"&lt;&gt;0")</f>
        <v>4.0999999999999996</v>
      </c>
      <c r="AX14" s="40">
        <f ca="1">SUMIF(OFFSET(correlations!X$46,_xlfn.FLOOR.MATH((ROW(W2)-1)/5)*5,0,5),"&lt;&gt;0")/COUNTIF(OFFSET(correlations!X$46,_xlfn.FLOOR.MATH((ROW(W2)-1)/5)*5,0,5),"&lt;&gt;0")</f>
        <v>4.333333333333333</v>
      </c>
      <c r="AY14" s="40">
        <f ca="1">SUMIF(OFFSET(correlations!Y$46,_xlfn.FLOOR.MATH((ROW(X2)-1)/5)*5,0,5),"&lt;&gt;0")/COUNTIF(OFFSET(correlations!Y$46,_xlfn.FLOOR.MATH((ROW(X2)-1)/5)*5,0,5),"&lt;&gt;0")</f>
        <v>4.125</v>
      </c>
      <c r="AZ14" s="40">
        <f ca="1">SUMIF(OFFSET(correlations!Z$46,_xlfn.FLOOR.MATH((ROW(Y2)-1)/5)*5,0,5),"&lt;&gt;0")/COUNTIF(OFFSET(correlations!Z$46,_xlfn.FLOOR.MATH((ROW(Y2)-1)/5)*5,0,5),"&lt;&gt;0")</f>
        <v>4.166666666666667</v>
      </c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</row>
    <row r="15" spans="1:76">
      <c r="A15" s="5" t="str">
        <f t="shared" si="0"/>
        <v>11: Star Wars: Episode IV - A New Hope (1977)</v>
      </c>
      <c r="B15" s="26">
        <f>IF(correlations!B48&lt;&gt;0,'Modified Weights'!B$5,0)</f>
        <v>0</v>
      </c>
      <c r="C15" s="26">
        <f>IF(correlations!C48&lt;&gt;0,'Modified Weights'!C$5,0)</f>
        <v>0.42223642660835542</v>
      </c>
      <c r="D15" s="26">
        <f>IF(correlations!D48&lt;&gt;0,'Modified Weights'!D$5,0)</f>
        <v>0.46833329437099369</v>
      </c>
      <c r="E15" s="26">
        <f>IF(correlations!E48&lt;&gt;0,'Modified Weights'!E$5,0)</f>
        <v>0</v>
      </c>
      <c r="F15" s="26">
        <f>IF(correlations!F48&lt;&gt;0,'Modified Weights'!F$5,0)</f>
        <v>0.43899155441463594</v>
      </c>
      <c r="G15" s="26">
        <f>IF(correlations!G48&lt;&gt;0,'Modified Weights'!G$5,0)</f>
        <v>0.46833329437099369</v>
      </c>
      <c r="H15" s="26">
        <f>IF(correlations!H48&lt;&gt;0,'Modified Weights'!H$5,0)</f>
        <v>0.24769327229404767</v>
      </c>
      <c r="I15" s="26">
        <f>IF(correlations!I48&lt;&gt;0,'Modified Weights'!I$5,0)</f>
        <v>0.26424949075041737</v>
      </c>
      <c r="J15" s="26">
        <f>IF(correlations!J48&lt;&gt;0,'Modified Weights'!J$5,0)</f>
        <v>0.38713264586848378</v>
      </c>
      <c r="K15" s="26">
        <f>IF(correlations!K48&lt;&gt;0,'Modified Weights'!K$5,0)</f>
        <v>0.25886569181649749</v>
      </c>
      <c r="L15" s="26">
        <f>IF(correlations!L48&lt;&gt;0,'Modified Weights'!L$5,0)</f>
        <v>0.27833468677407003</v>
      </c>
      <c r="M15" s="26">
        <f>IF(correlations!M48&lt;&gt;0,'Modified Weights'!M$5,0)</f>
        <v>0</v>
      </c>
      <c r="N15" s="26">
        <f>IF(correlations!N48&lt;&gt;0,'Modified Weights'!N$5,0)</f>
        <v>0.290591240789001</v>
      </c>
      <c r="O15" s="26">
        <f>IF(correlations!O48&lt;&gt;0,'Modified Weights'!O$5,0)</f>
        <v>0.53906585139435703</v>
      </c>
      <c r="P15" s="26">
        <f>IF(correlations!P48&lt;&gt;0,'Modified Weights'!P$5,0)</f>
        <v>0.29682614716644024</v>
      </c>
      <c r="Q15" s="26">
        <f>IF(correlations!Q48&lt;&gt;0,'Modified Weights'!Q$5,0)</f>
        <v>0.47571090136593314</v>
      </c>
      <c r="R15" s="26">
        <f>IF(correlations!R48&lt;&gt;0,'Modified Weights'!R$5,0)</f>
        <v>0</v>
      </c>
      <c r="S15" s="26">
        <f>IF(correlations!S48&lt;&gt;0,'Modified Weights'!S$5,0)</f>
        <v>0.42223642660835542</v>
      </c>
      <c r="T15" s="26">
        <f>IF(correlations!T48&lt;&gt;0,'Modified Weights'!T$5,0)</f>
        <v>0</v>
      </c>
      <c r="U15" s="26">
        <f>IF(correlations!U48&lt;&gt;0,'Modified Weights'!U$5,0)</f>
        <v>0.40380887559327872</v>
      </c>
      <c r="V15" s="26">
        <f>IF(correlations!V48&lt;&gt;0,'Modified Weights'!V$5,0)</f>
        <v>0.14924669844661778</v>
      </c>
      <c r="W15" s="26">
        <f>IF(correlations!W48&lt;&gt;0,'Modified Weights'!W$5,0)</f>
        <v>0.31571202585390812</v>
      </c>
      <c r="X15" s="26">
        <f>IF(correlations!X48&lt;&gt;0,'Modified Weights'!X$5,0)</f>
        <v>0.47497369617752921</v>
      </c>
      <c r="Y15" s="26">
        <f>IF(correlations!Y48&lt;&gt;0,'Modified Weights'!Y$5,0)</f>
        <v>0.47236055541883315</v>
      </c>
      <c r="Z15" s="26">
        <f>IF(correlations!Z48&lt;&gt;0,'Modified Weights'!Z$5,0)</f>
        <v>0.37985626502293046</v>
      </c>
      <c r="AB15" s="40">
        <f ca="1">SUMIF(OFFSET(correlations!B$46,_xlfn.FLOOR.MATH((ROW(A3)-1)/5)*5,0,5),"&lt;&gt;0")/COUNTIF(OFFSET(correlations!B$46,_xlfn.FLOOR.MATH((ROW(A3)-1)/5)*5,0,5),"&lt;&gt;0")</f>
        <v>4.125</v>
      </c>
      <c r="AC15" s="40">
        <f ca="1">SUMIF(OFFSET(correlations!C$46,_xlfn.FLOOR.MATH((ROW(B3)-1)/5)*5,0,5),"&lt;&gt;0")/COUNTIF(OFFSET(correlations!C$46,_xlfn.FLOOR.MATH((ROW(B3)-1)/5)*5,0,5),"&lt;&gt;0")</f>
        <v>3.875</v>
      </c>
      <c r="AD15" s="40">
        <f ca="1">SUMIF(OFFSET(correlations!D$46,_xlfn.FLOOR.MATH((ROW(C3)-1)/5)*5,0,5),"&lt;&gt;0")/COUNTIF(OFFSET(correlations!D$46,_xlfn.FLOOR.MATH((ROW(C3)-1)/5)*5,0,5),"&lt;&gt;0")</f>
        <v>4</v>
      </c>
      <c r="AE15" s="40">
        <f ca="1">SUMIF(OFFSET(correlations!E$46,_xlfn.FLOOR.MATH((ROW(D3)-1)/5)*5,0,5),"&lt;&gt;0")/COUNTIF(OFFSET(correlations!E$46,_xlfn.FLOOR.MATH((ROW(D3)-1)/5)*5,0,5),"&lt;&gt;0")</f>
        <v>4</v>
      </c>
      <c r="AF15" s="40">
        <f ca="1">SUMIF(OFFSET(correlations!F$46,_xlfn.FLOOR.MATH((ROW(E3)-1)/5)*5,0,5),"&lt;&gt;0")/COUNTIF(OFFSET(correlations!F$46,_xlfn.FLOOR.MATH((ROW(E3)-1)/5)*5,0,5),"&lt;&gt;0")</f>
        <v>4</v>
      </c>
      <c r="AG15" s="40">
        <f ca="1">SUMIF(OFFSET(correlations!G$46,_xlfn.FLOOR.MATH((ROW(F3)-1)/5)*5,0,5),"&lt;&gt;0")/COUNTIF(OFFSET(correlations!G$46,_xlfn.FLOOR.MATH((ROW(F3)-1)/5)*5,0,5),"&lt;&gt;0")</f>
        <v>4.333333333333333</v>
      </c>
      <c r="AH15" s="40">
        <f ca="1">SUMIF(OFFSET(correlations!H$46,_xlfn.FLOOR.MATH((ROW(G3)-1)/5)*5,0,5),"&lt;&gt;0")/COUNTIF(OFFSET(correlations!H$46,_xlfn.FLOOR.MATH((ROW(G3)-1)/5)*5,0,5),"&lt;&gt;0")</f>
        <v>3.875</v>
      </c>
      <c r="AI15" s="40">
        <f ca="1">SUMIF(OFFSET(correlations!I$46,_xlfn.FLOOR.MATH((ROW(H3)-1)/5)*5,0,5),"&lt;&gt;0")/COUNTIF(OFFSET(correlations!I$46,_xlfn.FLOOR.MATH((ROW(H3)-1)/5)*5,0,5),"&lt;&gt;0")</f>
        <v>4.25</v>
      </c>
      <c r="AJ15" s="40">
        <f ca="1">SUMIF(OFFSET(correlations!J$46,_xlfn.FLOOR.MATH((ROW(I3)-1)/5)*5,0,5),"&lt;&gt;0")/COUNTIF(OFFSET(correlations!J$46,_xlfn.FLOOR.MATH((ROW(I3)-1)/5)*5,0,5),"&lt;&gt;0")</f>
        <v>4.3</v>
      </c>
      <c r="AK15" s="40">
        <f ca="1">SUMIF(OFFSET(correlations!K$46,_xlfn.FLOOR.MATH((ROW(J3)-1)/5)*5,0,5),"&lt;&gt;0")/COUNTIF(OFFSET(correlations!K$46,_xlfn.FLOOR.MATH((ROW(J3)-1)/5)*5,0,5),"&lt;&gt;0")</f>
        <v>4</v>
      </c>
      <c r="AL15" s="40">
        <f ca="1">SUMIF(OFFSET(correlations!L$46,_xlfn.FLOOR.MATH((ROW(K3)-1)/5)*5,0,5),"&lt;&gt;0")/COUNTIF(OFFSET(correlations!L$46,_xlfn.FLOOR.MATH((ROW(K3)-1)/5)*5,0,5),"&lt;&gt;0")</f>
        <v>4.375</v>
      </c>
      <c r="AM15" s="40">
        <f ca="1">SUMIF(OFFSET(correlations!M$46,_xlfn.FLOOR.MATH((ROW(L3)-1)/5)*5,0,5),"&lt;&gt;0")/COUNTIF(OFFSET(correlations!M$46,_xlfn.FLOOR.MATH((ROW(L3)-1)/5)*5,0,5),"&lt;&gt;0")</f>
        <v>4</v>
      </c>
      <c r="AN15" s="40">
        <f ca="1">SUMIF(OFFSET(correlations!N$46,_xlfn.FLOOR.MATH((ROW(M3)-1)/5)*5,0,5),"&lt;&gt;0")/COUNTIF(OFFSET(correlations!N$46,_xlfn.FLOOR.MATH((ROW(M3)-1)/5)*5,0,5),"&lt;&gt;0")</f>
        <v>4</v>
      </c>
      <c r="AO15" s="40">
        <f ca="1">SUMIF(OFFSET(correlations!O$46,_xlfn.FLOOR.MATH((ROW(N3)-1)/5)*5,0,5),"&lt;&gt;0")/COUNTIF(OFFSET(correlations!O$46,_xlfn.FLOOR.MATH((ROW(N3)-1)/5)*5,0,5),"&lt;&gt;0")</f>
        <v>4.125</v>
      </c>
      <c r="AP15" s="40">
        <f ca="1">SUMIF(OFFSET(correlations!P$46,_xlfn.FLOOR.MATH((ROW(O3)-1)/5)*5,0,5),"&lt;&gt;0")/COUNTIF(OFFSET(correlations!P$46,_xlfn.FLOOR.MATH((ROW(O3)-1)/5)*5,0,5),"&lt;&gt;0")</f>
        <v>4.25</v>
      </c>
      <c r="AQ15" s="40">
        <f ca="1">SUMIF(OFFSET(correlations!Q$46,_xlfn.FLOOR.MATH((ROW(P3)-1)/5)*5,0,5),"&lt;&gt;0")/COUNTIF(OFFSET(correlations!Q$46,_xlfn.FLOOR.MATH((ROW(P3)-1)/5)*5,0,5),"&lt;&gt;0")</f>
        <v>4.5</v>
      </c>
      <c r="AR15" s="40">
        <f ca="1">SUMIF(OFFSET(correlations!R$46,_xlfn.FLOOR.MATH((ROW(Q3)-1)/5)*5,0,5),"&lt;&gt;0")/COUNTIF(OFFSET(correlations!R$46,_xlfn.FLOOR.MATH((ROW(Q3)-1)/5)*5,0,5),"&lt;&gt;0")</f>
        <v>4.5</v>
      </c>
      <c r="AS15" s="40">
        <f ca="1">SUMIF(OFFSET(correlations!S$46,_xlfn.FLOOR.MATH((ROW(R3)-1)/5)*5,0,5),"&lt;&gt;0")/COUNTIF(OFFSET(correlations!S$46,_xlfn.FLOOR.MATH((ROW(R3)-1)/5)*5,0,5),"&lt;&gt;0")</f>
        <v>4.166666666666667</v>
      </c>
      <c r="AT15" s="40">
        <f ca="1">SUMIF(OFFSET(correlations!T$46,_xlfn.FLOOR.MATH((ROW(S3)-1)/5)*5,0,5),"&lt;&gt;0")/COUNTIF(OFFSET(correlations!T$46,_xlfn.FLOOR.MATH((ROW(S3)-1)/5)*5,0,5),"&lt;&gt;0")</f>
        <v>3.75</v>
      </c>
      <c r="AU15" s="40">
        <f ca="1">SUMIF(OFFSET(correlations!U$46,_xlfn.FLOOR.MATH((ROW(T3)-1)/5)*5,0,5),"&lt;&gt;0")/COUNTIF(OFFSET(correlations!U$46,_xlfn.FLOOR.MATH((ROW(T3)-1)/5)*5,0,5),"&lt;&gt;0")</f>
        <v>3.875</v>
      </c>
      <c r="AV15" s="40">
        <f ca="1">SUMIF(OFFSET(correlations!V$46,_xlfn.FLOOR.MATH((ROW(U3)-1)/5)*5,0,5),"&lt;&gt;0")/COUNTIF(OFFSET(correlations!V$46,_xlfn.FLOOR.MATH((ROW(U3)-1)/5)*5,0,5),"&lt;&gt;0")</f>
        <v>4.25</v>
      </c>
      <c r="AW15" s="40">
        <f ca="1">SUMIF(OFFSET(correlations!W$46,_xlfn.FLOOR.MATH((ROW(V3)-1)/5)*5,0,5),"&lt;&gt;0")/COUNTIF(OFFSET(correlations!W$46,_xlfn.FLOOR.MATH((ROW(V3)-1)/5)*5,0,5),"&lt;&gt;0")</f>
        <v>4.0999999999999996</v>
      </c>
      <c r="AX15" s="40">
        <f ca="1">SUMIF(OFFSET(correlations!X$46,_xlfn.FLOOR.MATH((ROW(W3)-1)/5)*5,0,5),"&lt;&gt;0")/COUNTIF(OFFSET(correlations!X$46,_xlfn.FLOOR.MATH((ROW(W3)-1)/5)*5,0,5),"&lt;&gt;0")</f>
        <v>4.333333333333333</v>
      </c>
      <c r="AY15" s="40">
        <f ca="1">SUMIF(OFFSET(correlations!Y$46,_xlfn.FLOOR.MATH((ROW(X3)-1)/5)*5,0,5),"&lt;&gt;0")/COUNTIF(OFFSET(correlations!Y$46,_xlfn.FLOOR.MATH((ROW(X3)-1)/5)*5,0,5),"&lt;&gt;0")</f>
        <v>4.125</v>
      </c>
      <c r="AZ15" s="40">
        <f ca="1">SUMIF(OFFSET(correlations!Z$46,_xlfn.FLOOR.MATH((ROW(Y3)-1)/5)*5,0,5),"&lt;&gt;0")/COUNTIF(OFFSET(correlations!Z$46,_xlfn.FLOOR.MATH((ROW(Y3)-1)/5)*5,0,5),"&lt;&gt;0")</f>
        <v>4.166666666666667</v>
      </c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</row>
    <row r="16" spans="1:76">
      <c r="A16" s="5" t="str">
        <f t="shared" si="0"/>
        <v>11: Star Wars: Episode IV - A New Hope (1977)</v>
      </c>
      <c r="B16" s="26">
        <f>IF(correlations!B49&lt;&gt;0,'Modified Weights'!B$6,0)</f>
        <v>0.48053660218278615</v>
      </c>
      <c r="C16" s="26">
        <f>IF(correlations!C49&lt;&gt;0,'Modified Weights'!C$6,0)</f>
        <v>0.41443820151070604</v>
      </c>
      <c r="D16" s="26">
        <f>IF(correlations!D49&lt;&gt;0,'Modified Weights'!D$6,0)</f>
        <v>0.37322578372742299</v>
      </c>
      <c r="E16" s="26">
        <f>IF(correlations!E49&lt;&gt;0,'Modified Weights'!E$6,0)</f>
        <v>0</v>
      </c>
      <c r="F16" s="26">
        <f>IF(correlations!F49&lt;&gt;0,'Modified Weights'!F$6,0)</f>
        <v>0</v>
      </c>
      <c r="G16" s="26">
        <f>IF(correlations!G49&lt;&gt;0,'Modified Weights'!G$6,0)</f>
        <v>0</v>
      </c>
      <c r="H16" s="26">
        <f>IF(correlations!H49&lt;&gt;0,'Modified Weights'!H$6,0)</f>
        <v>0.2271298649307886</v>
      </c>
      <c r="I16" s="26">
        <f>IF(correlations!I49&lt;&gt;0,'Modified Weights'!I$6,0)</f>
        <v>0</v>
      </c>
      <c r="J16" s="26">
        <f>IF(correlations!J49&lt;&gt;0,'Modified Weights'!J$6,0)</f>
        <v>0.36756756756756787</v>
      </c>
      <c r="K16" s="26">
        <f>IF(correlations!K49&lt;&gt;0,'Modified Weights'!K$6,0)</f>
        <v>0.25252866387786765</v>
      </c>
      <c r="L16" s="26">
        <f>IF(correlations!L49&lt;&gt;0,'Modified Weights'!L$6,0)</f>
        <v>0</v>
      </c>
      <c r="M16" s="26">
        <f>IF(correlations!M49&lt;&gt;0,'Modified Weights'!M$6,0)</f>
        <v>0.25252866387786765</v>
      </c>
      <c r="N16" s="26">
        <f>IF(correlations!N49&lt;&gt;0,'Modified Weights'!N$6,0)</f>
        <v>0</v>
      </c>
      <c r="O16" s="26">
        <f>IF(correlations!O49&lt;&gt;0,'Modified Weights'!O$6,0)</f>
        <v>0.52599044278760332</v>
      </c>
      <c r="P16" s="26">
        <f>IF(correlations!P49&lt;&gt;0,'Modified Weights'!P$6,0)</f>
        <v>0.28039233696684568</v>
      </c>
      <c r="Q16" s="26">
        <f>IF(correlations!Q49&lt;&gt;0,'Modified Weights'!Q$6,0)</f>
        <v>0</v>
      </c>
      <c r="R16" s="26">
        <f>IF(correlations!R49&lt;&gt;0,'Modified Weights'!R$6,0)</f>
        <v>0.39943642888722536</v>
      </c>
      <c r="S16" s="26">
        <f>IF(correlations!S49&lt;&gt;0,'Modified Weights'!S$6,0)</f>
        <v>0.37267558897264119</v>
      </c>
      <c r="T16" s="26">
        <f>IF(correlations!T49&lt;&gt;0,'Modified Weights'!T$6,0)</f>
        <v>0</v>
      </c>
      <c r="U16" s="26">
        <f>IF(correlations!U49&lt;&gt;0,'Modified Weights'!U$6,0)</f>
        <v>0.30580326092025339</v>
      </c>
      <c r="V16" s="26">
        <f>IF(correlations!V49&lt;&gt;0,'Modified Weights'!V$6,0)</f>
        <v>0</v>
      </c>
      <c r="W16" s="26">
        <f>IF(correlations!W49&lt;&gt;0,'Modified Weights'!W$6,0)</f>
        <v>0.26252037536330569</v>
      </c>
      <c r="X16" s="26">
        <f>IF(correlations!X49&lt;&gt;0,'Modified Weights'!X$6,0)</f>
        <v>0</v>
      </c>
      <c r="Y16" s="26">
        <f>IF(correlations!Y49&lt;&gt;0,'Modified Weights'!Y$6,0)</f>
        <v>0.46411014776485626</v>
      </c>
      <c r="Z16" s="26">
        <f>IF(correlations!Z49&lt;&gt;0,'Modified Weights'!Z$6,0)</f>
        <v>0</v>
      </c>
      <c r="AB16" s="40">
        <f ca="1">SUMIF(OFFSET(correlations!B$46,_xlfn.FLOOR.MATH((ROW(A4)-1)/5)*5,0,5),"&lt;&gt;0")/COUNTIF(OFFSET(correlations!B$46,_xlfn.FLOOR.MATH((ROW(A4)-1)/5)*5,0,5),"&lt;&gt;0")</f>
        <v>4.125</v>
      </c>
      <c r="AC16" s="40">
        <f ca="1">SUMIF(OFFSET(correlations!C$46,_xlfn.FLOOR.MATH((ROW(B4)-1)/5)*5,0,5),"&lt;&gt;0")/COUNTIF(OFFSET(correlations!C$46,_xlfn.FLOOR.MATH((ROW(B4)-1)/5)*5,0,5),"&lt;&gt;0")</f>
        <v>3.875</v>
      </c>
      <c r="AD16" s="40">
        <f ca="1">SUMIF(OFFSET(correlations!D$46,_xlfn.FLOOR.MATH((ROW(C4)-1)/5)*5,0,5),"&lt;&gt;0")/COUNTIF(OFFSET(correlations!D$46,_xlfn.FLOOR.MATH((ROW(C4)-1)/5)*5,0,5),"&lt;&gt;0")</f>
        <v>4</v>
      </c>
      <c r="AE16" s="40">
        <f ca="1">SUMIF(OFFSET(correlations!E$46,_xlfn.FLOOR.MATH((ROW(D4)-1)/5)*5,0,5),"&lt;&gt;0")/COUNTIF(OFFSET(correlations!E$46,_xlfn.FLOOR.MATH((ROW(D4)-1)/5)*5,0,5),"&lt;&gt;0")</f>
        <v>4</v>
      </c>
      <c r="AF16" s="40">
        <f ca="1">SUMIF(OFFSET(correlations!F$46,_xlfn.FLOOR.MATH((ROW(E4)-1)/5)*5,0,5),"&lt;&gt;0")/COUNTIF(OFFSET(correlations!F$46,_xlfn.FLOOR.MATH((ROW(E4)-1)/5)*5,0,5),"&lt;&gt;0")</f>
        <v>4</v>
      </c>
      <c r="AG16" s="40">
        <f ca="1">SUMIF(OFFSET(correlations!G$46,_xlfn.FLOOR.MATH((ROW(F4)-1)/5)*5,0,5),"&lt;&gt;0")/COUNTIF(OFFSET(correlations!G$46,_xlfn.FLOOR.MATH((ROW(F4)-1)/5)*5,0,5),"&lt;&gt;0")</f>
        <v>4.333333333333333</v>
      </c>
      <c r="AH16" s="40">
        <f ca="1">SUMIF(OFFSET(correlations!H$46,_xlfn.FLOOR.MATH((ROW(G4)-1)/5)*5,0,5),"&lt;&gt;0")/COUNTIF(OFFSET(correlations!H$46,_xlfn.FLOOR.MATH((ROW(G4)-1)/5)*5,0,5),"&lt;&gt;0")</f>
        <v>3.875</v>
      </c>
      <c r="AI16" s="40">
        <f ca="1">SUMIF(OFFSET(correlations!I$46,_xlfn.FLOOR.MATH((ROW(H4)-1)/5)*5,0,5),"&lt;&gt;0")/COUNTIF(OFFSET(correlations!I$46,_xlfn.FLOOR.MATH((ROW(H4)-1)/5)*5,0,5),"&lt;&gt;0")</f>
        <v>4.25</v>
      </c>
      <c r="AJ16" s="40">
        <f ca="1">SUMIF(OFFSET(correlations!J$46,_xlfn.FLOOR.MATH((ROW(I4)-1)/5)*5,0,5),"&lt;&gt;0")/COUNTIF(OFFSET(correlations!J$46,_xlfn.FLOOR.MATH((ROW(I4)-1)/5)*5,0,5),"&lt;&gt;0")</f>
        <v>4.3</v>
      </c>
      <c r="AK16" s="40">
        <f ca="1">SUMIF(OFFSET(correlations!K$46,_xlfn.FLOOR.MATH((ROW(J4)-1)/5)*5,0,5),"&lt;&gt;0")/COUNTIF(OFFSET(correlations!K$46,_xlfn.FLOOR.MATH((ROW(J4)-1)/5)*5,0,5),"&lt;&gt;0")</f>
        <v>4</v>
      </c>
      <c r="AL16" s="40">
        <f ca="1">SUMIF(OFFSET(correlations!L$46,_xlfn.FLOOR.MATH((ROW(K4)-1)/5)*5,0,5),"&lt;&gt;0")/COUNTIF(OFFSET(correlations!L$46,_xlfn.FLOOR.MATH((ROW(K4)-1)/5)*5,0,5),"&lt;&gt;0")</f>
        <v>4.375</v>
      </c>
      <c r="AM16" s="40">
        <f ca="1">SUMIF(OFFSET(correlations!M$46,_xlfn.FLOOR.MATH((ROW(L4)-1)/5)*5,0,5),"&lt;&gt;0")/COUNTIF(OFFSET(correlations!M$46,_xlfn.FLOOR.MATH((ROW(L4)-1)/5)*5,0,5),"&lt;&gt;0")</f>
        <v>4</v>
      </c>
      <c r="AN16" s="40">
        <f ca="1">SUMIF(OFFSET(correlations!N$46,_xlfn.FLOOR.MATH((ROW(M4)-1)/5)*5,0,5),"&lt;&gt;0")/COUNTIF(OFFSET(correlations!N$46,_xlfn.FLOOR.MATH((ROW(M4)-1)/5)*5,0,5),"&lt;&gt;0")</f>
        <v>4</v>
      </c>
      <c r="AO16" s="40">
        <f ca="1">SUMIF(OFFSET(correlations!O$46,_xlfn.FLOOR.MATH((ROW(N4)-1)/5)*5,0,5),"&lt;&gt;0")/COUNTIF(OFFSET(correlations!O$46,_xlfn.FLOOR.MATH((ROW(N4)-1)/5)*5,0,5),"&lt;&gt;0")</f>
        <v>4.125</v>
      </c>
      <c r="AP16" s="40">
        <f ca="1">SUMIF(OFFSET(correlations!P$46,_xlfn.FLOOR.MATH((ROW(O4)-1)/5)*5,0,5),"&lt;&gt;0")/COUNTIF(OFFSET(correlations!P$46,_xlfn.FLOOR.MATH((ROW(O4)-1)/5)*5,0,5),"&lt;&gt;0")</f>
        <v>4.25</v>
      </c>
      <c r="AQ16" s="40">
        <f ca="1">SUMIF(OFFSET(correlations!Q$46,_xlfn.FLOOR.MATH((ROW(P4)-1)/5)*5,0,5),"&lt;&gt;0")/COUNTIF(OFFSET(correlations!Q$46,_xlfn.FLOOR.MATH((ROW(P4)-1)/5)*5,0,5),"&lt;&gt;0")</f>
        <v>4.5</v>
      </c>
      <c r="AR16" s="40">
        <f ca="1">SUMIF(OFFSET(correlations!R$46,_xlfn.FLOOR.MATH((ROW(Q4)-1)/5)*5,0,5),"&lt;&gt;0")/COUNTIF(OFFSET(correlations!R$46,_xlfn.FLOOR.MATH((ROW(Q4)-1)/5)*5,0,5),"&lt;&gt;0")</f>
        <v>4.5</v>
      </c>
      <c r="AS16" s="40">
        <f ca="1">SUMIF(OFFSET(correlations!S$46,_xlfn.FLOOR.MATH((ROW(R4)-1)/5)*5,0,5),"&lt;&gt;0")/COUNTIF(OFFSET(correlations!S$46,_xlfn.FLOOR.MATH((ROW(R4)-1)/5)*5,0,5),"&lt;&gt;0")</f>
        <v>4.166666666666667</v>
      </c>
      <c r="AT16" s="40">
        <f ca="1">SUMIF(OFFSET(correlations!T$46,_xlfn.FLOOR.MATH((ROW(S4)-1)/5)*5,0,5),"&lt;&gt;0")/COUNTIF(OFFSET(correlations!T$46,_xlfn.FLOOR.MATH((ROW(S4)-1)/5)*5,0,5),"&lt;&gt;0")</f>
        <v>3.75</v>
      </c>
      <c r="AU16" s="40">
        <f ca="1">SUMIF(OFFSET(correlations!U$46,_xlfn.FLOOR.MATH((ROW(T4)-1)/5)*5,0,5),"&lt;&gt;0")/COUNTIF(OFFSET(correlations!U$46,_xlfn.FLOOR.MATH((ROW(T4)-1)/5)*5,0,5),"&lt;&gt;0")</f>
        <v>3.875</v>
      </c>
      <c r="AV16" s="40">
        <f ca="1">SUMIF(OFFSET(correlations!V$46,_xlfn.FLOOR.MATH((ROW(U4)-1)/5)*5,0,5),"&lt;&gt;0")/COUNTIF(OFFSET(correlations!V$46,_xlfn.FLOOR.MATH((ROW(U4)-1)/5)*5,0,5),"&lt;&gt;0")</f>
        <v>4.25</v>
      </c>
      <c r="AW16" s="40">
        <f ca="1">SUMIF(OFFSET(correlations!W$46,_xlfn.FLOOR.MATH((ROW(V4)-1)/5)*5,0,5),"&lt;&gt;0")/COUNTIF(OFFSET(correlations!W$46,_xlfn.FLOOR.MATH((ROW(V4)-1)/5)*5,0,5),"&lt;&gt;0")</f>
        <v>4.0999999999999996</v>
      </c>
      <c r="AX16" s="40">
        <f ca="1">SUMIF(OFFSET(correlations!X$46,_xlfn.FLOOR.MATH((ROW(W4)-1)/5)*5,0,5),"&lt;&gt;0")/COUNTIF(OFFSET(correlations!X$46,_xlfn.FLOOR.MATH((ROW(W4)-1)/5)*5,0,5),"&lt;&gt;0")</f>
        <v>4.333333333333333</v>
      </c>
      <c r="AY16" s="40">
        <f ca="1">SUMIF(OFFSET(correlations!Y$46,_xlfn.FLOOR.MATH((ROW(X4)-1)/5)*5,0,5),"&lt;&gt;0")/COUNTIF(OFFSET(correlations!Y$46,_xlfn.FLOOR.MATH((ROW(X4)-1)/5)*5,0,5),"&lt;&gt;0")</f>
        <v>4.125</v>
      </c>
      <c r="AZ16" s="40">
        <f ca="1">SUMIF(OFFSET(correlations!Z$46,_xlfn.FLOOR.MATH((ROW(Y4)-1)/5)*5,0,5),"&lt;&gt;0")/COUNTIF(OFFSET(correlations!Z$46,_xlfn.FLOOR.MATH((ROW(Y4)-1)/5)*5,0,5),"&lt;&gt;0")</f>
        <v>4.166666666666667</v>
      </c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</row>
    <row r="17" spans="1:76">
      <c r="A17" s="5" t="str">
        <f t="shared" si="0"/>
        <v>11: Star Wars: Episode IV - A New Hope (1977)</v>
      </c>
      <c r="B17" s="26">
        <f>IF(correlations!B50&lt;&gt;0,'Modified Weights'!B$7,0)</f>
        <v>0.46460996868120108</v>
      </c>
      <c r="C17" s="26">
        <f>IF(correlations!C50&lt;&gt;0,'Modified Weights'!C$7,0)</f>
        <v>0</v>
      </c>
      <c r="D17" s="26">
        <f>IF(correlations!D50&lt;&gt;0,'Modified Weights'!D$7,0)</f>
        <v>0.36756756756756787</v>
      </c>
      <c r="E17" s="26">
        <f>IF(correlations!E50&lt;&gt;0,'Modified Weights'!E$7,0)</f>
        <v>0.25965984359917371</v>
      </c>
      <c r="F17" s="26">
        <f>IF(correlations!F50&lt;&gt;0,'Modified Weights'!F$7,0)</f>
        <v>0</v>
      </c>
      <c r="G17" s="26">
        <f>IF(correlations!G50&lt;&gt;0,'Modified Weights'!G$7,0)</f>
        <v>0.38713264586848378</v>
      </c>
      <c r="H17" s="26">
        <f>IF(correlations!H50&lt;&gt;0,'Modified Weights'!H$7,0)</f>
        <v>0</v>
      </c>
      <c r="I17" s="26">
        <f>IF(correlations!I50&lt;&gt;0,'Modified Weights'!I$7,0)</f>
        <v>0.21476007349626267</v>
      </c>
      <c r="J17" s="26">
        <f>IF(correlations!J50&lt;&gt;0,'Modified Weights'!J$7,0)</f>
        <v>0.36005629545020651</v>
      </c>
      <c r="K17" s="26">
        <f>IF(correlations!K50&lt;&gt;0,'Modified Weights'!K$7,0)</f>
        <v>0.21087949693739588</v>
      </c>
      <c r="L17" s="26">
        <f>IF(correlations!L50&lt;&gt;0,'Modified Weights'!L$7,0)</f>
        <v>0.24328325135114928</v>
      </c>
      <c r="M17" s="26">
        <f>IF(correlations!M50&lt;&gt;0,'Modified Weights'!M$7,0)</f>
        <v>0.19710516591041297</v>
      </c>
      <c r="N17" s="26">
        <f>IF(correlations!N50&lt;&gt;0,'Modified Weights'!N$7,0)</f>
        <v>0</v>
      </c>
      <c r="O17" s="26">
        <f>IF(correlations!O50&lt;&gt;0,'Modified Weights'!O$7,0)</f>
        <v>0.47549485227568483</v>
      </c>
      <c r="P17" s="26">
        <f>IF(correlations!P50&lt;&gt;0,'Modified Weights'!P$7,0)</f>
        <v>0</v>
      </c>
      <c r="Q17" s="26">
        <f>IF(correlations!Q50&lt;&gt;0,'Modified Weights'!Q$7,0)</f>
        <v>0.37322578372742299</v>
      </c>
      <c r="R17" s="26">
        <f>IF(correlations!R50&lt;&gt;0,'Modified Weights'!R$7,0)</f>
        <v>0</v>
      </c>
      <c r="S17" s="26">
        <f>IF(correlations!S50&lt;&gt;0,'Modified Weights'!S$7,0)</f>
        <v>0</v>
      </c>
      <c r="T17" s="26">
        <f>IF(correlations!T50&lt;&gt;0,'Modified Weights'!T$7,0)</f>
        <v>0.40380887559327872</v>
      </c>
      <c r="U17" s="26">
        <f>IF(correlations!U50&lt;&gt;0,'Modified Weights'!U$7,0)</f>
        <v>0.28039233696684568</v>
      </c>
      <c r="V17" s="26">
        <f>IF(correlations!V50&lt;&gt;0,'Modified Weights'!V$7,0)</f>
        <v>0</v>
      </c>
      <c r="W17" s="26">
        <f>IF(correlations!W50&lt;&gt;0,'Modified Weights'!W$7,0)</f>
        <v>0.24072770522228643</v>
      </c>
      <c r="X17" s="26">
        <f>IF(correlations!X50&lt;&gt;0,'Modified Weights'!X$7,0)</f>
        <v>0.44902524381160436</v>
      </c>
      <c r="Y17" s="26">
        <f>IF(correlations!Y50&lt;&gt;0,'Modified Weights'!Y$7,0)</f>
        <v>0.42322462884387124</v>
      </c>
      <c r="Z17" s="26">
        <f>IF(correlations!Z50&lt;&gt;0,'Modified Weights'!Z$7,0)</f>
        <v>0.27967705678590876</v>
      </c>
      <c r="AB17" s="40">
        <f ca="1">SUMIF(OFFSET(correlations!B$46,_xlfn.FLOOR.MATH((ROW(A5)-1)/5)*5,0,5),"&lt;&gt;0")/COUNTIF(OFFSET(correlations!B$46,_xlfn.FLOOR.MATH((ROW(A5)-1)/5)*5,0,5),"&lt;&gt;0")</f>
        <v>4.125</v>
      </c>
      <c r="AC17" s="40">
        <f ca="1">SUMIF(OFFSET(correlations!C$46,_xlfn.FLOOR.MATH((ROW(B5)-1)/5)*5,0,5),"&lt;&gt;0")/COUNTIF(OFFSET(correlations!C$46,_xlfn.FLOOR.MATH((ROW(B5)-1)/5)*5,0,5),"&lt;&gt;0")</f>
        <v>3.875</v>
      </c>
      <c r="AD17" s="40">
        <f ca="1">SUMIF(OFFSET(correlations!D$46,_xlfn.FLOOR.MATH((ROW(C5)-1)/5)*5,0,5),"&lt;&gt;0")/COUNTIF(OFFSET(correlations!D$46,_xlfn.FLOOR.MATH((ROW(C5)-1)/5)*5,0,5),"&lt;&gt;0")</f>
        <v>4</v>
      </c>
      <c r="AE17" s="40">
        <f ca="1">SUMIF(OFFSET(correlations!E$46,_xlfn.FLOOR.MATH((ROW(D5)-1)/5)*5,0,5),"&lt;&gt;0")/COUNTIF(OFFSET(correlations!E$46,_xlfn.FLOOR.MATH((ROW(D5)-1)/5)*5,0,5),"&lt;&gt;0")</f>
        <v>4</v>
      </c>
      <c r="AF17" s="40">
        <f ca="1">SUMIF(OFFSET(correlations!F$46,_xlfn.FLOOR.MATH((ROW(E5)-1)/5)*5,0,5),"&lt;&gt;0")/COUNTIF(OFFSET(correlations!F$46,_xlfn.FLOOR.MATH((ROW(E5)-1)/5)*5,0,5),"&lt;&gt;0")</f>
        <v>4</v>
      </c>
      <c r="AG17" s="40">
        <f ca="1">SUMIF(OFFSET(correlations!G$46,_xlfn.FLOOR.MATH((ROW(F5)-1)/5)*5,0,5),"&lt;&gt;0")/COUNTIF(OFFSET(correlations!G$46,_xlfn.FLOOR.MATH((ROW(F5)-1)/5)*5,0,5),"&lt;&gt;0")</f>
        <v>4.333333333333333</v>
      </c>
      <c r="AH17" s="40">
        <f ca="1">SUMIF(OFFSET(correlations!H$46,_xlfn.FLOOR.MATH((ROW(G5)-1)/5)*5,0,5),"&lt;&gt;0")/COUNTIF(OFFSET(correlations!H$46,_xlfn.FLOOR.MATH((ROW(G5)-1)/5)*5,0,5),"&lt;&gt;0")</f>
        <v>3.875</v>
      </c>
      <c r="AI17" s="40">
        <f ca="1">SUMIF(OFFSET(correlations!I$46,_xlfn.FLOOR.MATH((ROW(H5)-1)/5)*5,0,5),"&lt;&gt;0")/COUNTIF(OFFSET(correlations!I$46,_xlfn.FLOOR.MATH((ROW(H5)-1)/5)*5,0,5),"&lt;&gt;0")</f>
        <v>4.25</v>
      </c>
      <c r="AJ17" s="40">
        <f ca="1">SUMIF(OFFSET(correlations!J$46,_xlfn.FLOOR.MATH((ROW(I5)-1)/5)*5,0,5),"&lt;&gt;0")/COUNTIF(OFFSET(correlations!J$46,_xlfn.FLOOR.MATH((ROW(I5)-1)/5)*5,0,5),"&lt;&gt;0")</f>
        <v>4.3</v>
      </c>
      <c r="AK17" s="40">
        <f ca="1">SUMIF(OFFSET(correlations!K$46,_xlfn.FLOOR.MATH((ROW(J5)-1)/5)*5,0,5),"&lt;&gt;0")/COUNTIF(OFFSET(correlations!K$46,_xlfn.FLOOR.MATH((ROW(J5)-1)/5)*5,0,5),"&lt;&gt;0")</f>
        <v>4</v>
      </c>
      <c r="AL17" s="40">
        <f ca="1">SUMIF(OFFSET(correlations!L$46,_xlfn.FLOOR.MATH((ROW(K5)-1)/5)*5,0,5),"&lt;&gt;0")/COUNTIF(OFFSET(correlations!L$46,_xlfn.FLOOR.MATH((ROW(K5)-1)/5)*5,0,5),"&lt;&gt;0")</f>
        <v>4.375</v>
      </c>
      <c r="AM17" s="40">
        <f ca="1">SUMIF(OFFSET(correlations!M$46,_xlfn.FLOOR.MATH((ROW(L5)-1)/5)*5,0,5),"&lt;&gt;0")/COUNTIF(OFFSET(correlations!M$46,_xlfn.FLOOR.MATH((ROW(L5)-1)/5)*5,0,5),"&lt;&gt;0")</f>
        <v>4</v>
      </c>
      <c r="AN17" s="40">
        <f ca="1">SUMIF(OFFSET(correlations!N$46,_xlfn.FLOOR.MATH((ROW(M5)-1)/5)*5,0,5),"&lt;&gt;0")/COUNTIF(OFFSET(correlations!N$46,_xlfn.FLOOR.MATH((ROW(M5)-1)/5)*5,0,5),"&lt;&gt;0")</f>
        <v>4</v>
      </c>
      <c r="AO17" s="40">
        <f ca="1">SUMIF(OFFSET(correlations!O$46,_xlfn.FLOOR.MATH((ROW(N5)-1)/5)*5,0,5),"&lt;&gt;0")/COUNTIF(OFFSET(correlations!O$46,_xlfn.FLOOR.MATH((ROW(N5)-1)/5)*5,0,5),"&lt;&gt;0")</f>
        <v>4.125</v>
      </c>
      <c r="AP17" s="40">
        <f ca="1">SUMIF(OFFSET(correlations!P$46,_xlfn.FLOOR.MATH((ROW(O5)-1)/5)*5,0,5),"&lt;&gt;0")/COUNTIF(OFFSET(correlations!P$46,_xlfn.FLOOR.MATH((ROW(O5)-1)/5)*5,0,5),"&lt;&gt;0")</f>
        <v>4.25</v>
      </c>
      <c r="AQ17" s="40">
        <f ca="1">SUMIF(OFFSET(correlations!Q$46,_xlfn.FLOOR.MATH((ROW(P5)-1)/5)*5,0,5),"&lt;&gt;0")/COUNTIF(OFFSET(correlations!Q$46,_xlfn.FLOOR.MATH((ROW(P5)-1)/5)*5,0,5),"&lt;&gt;0")</f>
        <v>4.5</v>
      </c>
      <c r="AR17" s="40">
        <f ca="1">SUMIF(OFFSET(correlations!R$46,_xlfn.FLOOR.MATH((ROW(Q5)-1)/5)*5,0,5),"&lt;&gt;0")/COUNTIF(OFFSET(correlations!R$46,_xlfn.FLOOR.MATH((ROW(Q5)-1)/5)*5,0,5),"&lt;&gt;0")</f>
        <v>4.5</v>
      </c>
      <c r="AS17" s="40">
        <f ca="1">SUMIF(OFFSET(correlations!S$46,_xlfn.FLOOR.MATH((ROW(R5)-1)/5)*5,0,5),"&lt;&gt;0")/COUNTIF(OFFSET(correlations!S$46,_xlfn.FLOOR.MATH((ROW(R5)-1)/5)*5,0,5),"&lt;&gt;0")</f>
        <v>4.166666666666667</v>
      </c>
      <c r="AT17" s="40">
        <f ca="1">SUMIF(OFFSET(correlations!T$46,_xlfn.FLOOR.MATH((ROW(S5)-1)/5)*5,0,5),"&lt;&gt;0")/COUNTIF(OFFSET(correlations!T$46,_xlfn.FLOOR.MATH((ROW(S5)-1)/5)*5,0,5),"&lt;&gt;0")</f>
        <v>3.75</v>
      </c>
      <c r="AU17" s="40">
        <f ca="1">SUMIF(OFFSET(correlations!U$46,_xlfn.FLOOR.MATH((ROW(T5)-1)/5)*5,0,5),"&lt;&gt;0")/COUNTIF(OFFSET(correlations!U$46,_xlfn.FLOOR.MATH((ROW(T5)-1)/5)*5,0,5),"&lt;&gt;0")</f>
        <v>3.875</v>
      </c>
      <c r="AV17" s="40">
        <f ca="1">SUMIF(OFFSET(correlations!V$46,_xlfn.FLOOR.MATH((ROW(U5)-1)/5)*5,0,5),"&lt;&gt;0")/COUNTIF(OFFSET(correlations!V$46,_xlfn.FLOOR.MATH((ROW(U5)-1)/5)*5,0,5),"&lt;&gt;0")</f>
        <v>4.25</v>
      </c>
      <c r="AW17" s="40">
        <f ca="1">SUMIF(OFFSET(correlations!W$46,_xlfn.FLOOR.MATH((ROW(V5)-1)/5)*5,0,5),"&lt;&gt;0")/COUNTIF(OFFSET(correlations!W$46,_xlfn.FLOOR.MATH((ROW(V5)-1)/5)*5,0,5),"&lt;&gt;0")</f>
        <v>4.0999999999999996</v>
      </c>
      <c r="AX17" s="40">
        <f ca="1">SUMIF(OFFSET(correlations!X$46,_xlfn.FLOOR.MATH((ROW(W5)-1)/5)*5,0,5),"&lt;&gt;0")/COUNTIF(OFFSET(correlations!X$46,_xlfn.FLOOR.MATH((ROW(W5)-1)/5)*5,0,5),"&lt;&gt;0")</f>
        <v>4.333333333333333</v>
      </c>
      <c r="AY17" s="40">
        <f ca="1">SUMIF(OFFSET(correlations!Y$46,_xlfn.FLOOR.MATH((ROW(X5)-1)/5)*5,0,5),"&lt;&gt;0")/COUNTIF(OFFSET(correlations!Y$46,_xlfn.FLOOR.MATH((ROW(X5)-1)/5)*5,0,5),"&lt;&gt;0")</f>
        <v>4.125</v>
      </c>
      <c r="AZ17" s="40">
        <f ca="1">SUMIF(OFFSET(correlations!Z$46,_xlfn.FLOOR.MATH((ROW(Y5)-1)/5)*5,0,5),"&lt;&gt;0")/COUNTIF(OFFSET(correlations!Z$46,_xlfn.FLOOR.MATH((ROW(Y5)-1)/5)*5,0,5),"&lt;&gt;0")</f>
        <v>4.166666666666667</v>
      </c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</row>
    <row r="18" spans="1:76">
      <c r="A18" s="20" t="s">
        <v>1</v>
      </c>
      <c r="B18" s="26">
        <f>IF(correlations!B51&lt;&gt;0,'Modified Weights'!B$3,0)</f>
        <v>0.55108883721563151</v>
      </c>
      <c r="C18" s="26">
        <f>IF(correlations!C51&lt;&gt;0,'Modified Weights'!C$3,0)</f>
        <v>0.56244873874488854</v>
      </c>
      <c r="D18" s="26">
        <f>IF(correlations!D51&lt;&gt;0,'Modified Weights'!D$3,0)</f>
        <v>0</v>
      </c>
      <c r="E18" s="26">
        <f>IF(correlations!E51&lt;&gt;0,'Modified Weights'!E$3,0)</f>
        <v>0</v>
      </c>
      <c r="F18" s="26">
        <f>IF(correlations!F51&lt;&gt;0,'Modified Weights'!F$3,0)</f>
        <v>0.47668328054517961</v>
      </c>
      <c r="G18" s="26">
        <f>IF(correlations!G51&lt;&gt;0,'Modified Weights'!G$3,0)</f>
        <v>0.53906585139435703</v>
      </c>
      <c r="H18" s="26">
        <f>IF(correlations!H51&lt;&gt;0,'Modified Weights'!H$3,0)</f>
        <v>0</v>
      </c>
      <c r="I18" s="26">
        <f>IF(correlations!I51&lt;&gt;0,'Modified Weights'!I$3,0)</f>
        <v>0</v>
      </c>
      <c r="J18" s="26">
        <f>IF(correlations!J51&lt;&gt;0,'Modified Weights'!J$3,0)</f>
        <v>0.47571090136593314</v>
      </c>
      <c r="K18" s="26">
        <f>IF(correlations!K51&lt;&gt;0,'Modified Weights'!K$3,0)</f>
        <v>0</v>
      </c>
      <c r="L18" s="26">
        <f>IF(correlations!L51&lt;&gt;0,'Modified Weights'!L$3,0)</f>
        <v>0.31257295249758305</v>
      </c>
      <c r="M18" s="26">
        <f>IF(correlations!M51&lt;&gt;0,'Modified Weights'!M$3,0)</f>
        <v>0</v>
      </c>
      <c r="N18" s="26">
        <f>IF(correlations!N51&lt;&gt;0,'Modified Weights'!N$3,0)</f>
        <v>0.32349910970108381</v>
      </c>
      <c r="O18" s="26">
        <f>IF(correlations!O51&lt;&gt;0,'Modified Weights'!O$3,0)</f>
        <v>0</v>
      </c>
      <c r="P18" s="26">
        <f>IF(correlations!P51&lt;&gt;0,'Modified Weights'!P$3,0)</f>
        <v>0.41443820151070604</v>
      </c>
      <c r="Q18" s="26">
        <f>IF(correlations!Q51&lt;&gt;0,'Modified Weights'!Q$3,0)</f>
        <v>0</v>
      </c>
      <c r="R18" s="26">
        <f>IF(correlations!R51&lt;&gt;0,'Modified Weights'!R$3,0)</f>
        <v>0</v>
      </c>
      <c r="S18" s="26">
        <f>IF(correlations!S51&lt;&gt;0,'Modified Weights'!S$3,0)</f>
        <v>0.47668328054517961</v>
      </c>
      <c r="T18" s="26">
        <f>IF(correlations!T51&lt;&gt;0,'Modified Weights'!T$3,0)</f>
        <v>0</v>
      </c>
      <c r="U18" s="26">
        <f>IF(correlations!U51&lt;&gt;0,'Modified Weights'!U$3,0)</f>
        <v>0</v>
      </c>
      <c r="V18" s="26">
        <f>IF(correlations!V51&lt;&gt;0,'Modified Weights'!V$3,0)</f>
        <v>0</v>
      </c>
      <c r="W18" s="26">
        <f>IF(correlations!W51&lt;&gt;0,'Modified Weights'!W$3,0)</f>
        <v>0.50324684492481753</v>
      </c>
      <c r="X18" s="26">
        <f>IF(correlations!X51&lt;&gt;0,'Modified Weights'!X$3,0)</f>
        <v>0.66851595362183669</v>
      </c>
      <c r="Y18" s="26">
        <f>IF(correlations!Y51&lt;&gt;0,'Modified Weights'!Y$3,0)</f>
        <v>0.66716825348801723</v>
      </c>
      <c r="Z18" s="26">
        <f>IF(correlations!Z51&lt;&gt;0,'Modified Weights'!Z$3,0)</f>
        <v>0</v>
      </c>
      <c r="AB18" s="40">
        <f ca="1">SUMIF(OFFSET(correlations!B$46,_xlfn.FLOOR.MATH((ROW(A6)-1)/5)*5,0,5),"&lt;&gt;0")/COUNTIF(OFFSET(correlations!B$46,_xlfn.FLOOR.MATH((ROW(A6)-1)/5)*5,0,5),"&lt;&gt;0")</f>
        <v>4.166666666666667</v>
      </c>
      <c r="AC18" s="40">
        <f ca="1">SUMIF(OFFSET(correlations!C$46,_xlfn.FLOOR.MATH((ROW(B6)-1)/5)*5,0,5),"&lt;&gt;0")/COUNTIF(OFFSET(correlations!C$46,_xlfn.FLOOR.MATH((ROW(B6)-1)/5)*5,0,5),"&lt;&gt;0")</f>
        <v>4</v>
      </c>
      <c r="AD18" s="40">
        <f ca="1">SUMIF(OFFSET(correlations!D$46,_xlfn.FLOOR.MATH((ROW(C6)-1)/5)*5,0,5),"&lt;&gt;0")/COUNTIF(OFFSET(correlations!D$46,_xlfn.FLOOR.MATH((ROW(C6)-1)/5)*5,0,5),"&lt;&gt;0")</f>
        <v>4</v>
      </c>
      <c r="AE18" s="40">
        <f ca="1">SUMIF(OFFSET(correlations!E$46,_xlfn.FLOOR.MATH((ROW(D6)-1)/5)*5,0,5),"&lt;&gt;0")/COUNTIF(OFFSET(correlations!E$46,_xlfn.FLOOR.MATH((ROW(D6)-1)/5)*5,0,5),"&lt;&gt;0")</f>
        <v>4.25</v>
      </c>
      <c r="AF18" s="40">
        <f ca="1">SUMIF(OFFSET(correlations!F$46,_xlfn.FLOOR.MATH((ROW(E6)-1)/5)*5,0,5),"&lt;&gt;0")/COUNTIF(OFFSET(correlations!F$46,_xlfn.FLOOR.MATH((ROW(E6)-1)/5)*5,0,5),"&lt;&gt;0")</f>
        <v>3.375</v>
      </c>
      <c r="AG18" s="40">
        <f ca="1">SUMIF(OFFSET(correlations!G$46,_xlfn.FLOOR.MATH((ROW(F6)-1)/5)*5,0,5),"&lt;&gt;0")/COUNTIF(OFFSET(correlations!G$46,_xlfn.FLOOR.MATH((ROW(F6)-1)/5)*5,0,5),"&lt;&gt;0")</f>
        <v>4.5</v>
      </c>
      <c r="AH18" s="40">
        <f ca="1">SUMIF(OFFSET(correlations!H$46,_xlfn.FLOOR.MATH((ROW(G6)-1)/5)*5,0,5),"&lt;&gt;0")/COUNTIF(OFFSET(correlations!H$46,_xlfn.FLOOR.MATH((ROW(G6)-1)/5)*5,0,5),"&lt;&gt;0")</f>
        <v>4</v>
      </c>
      <c r="AI18" s="40">
        <f ca="1">SUMIF(OFFSET(correlations!I$46,_xlfn.FLOOR.MATH((ROW(H6)-1)/5)*5,0,5),"&lt;&gt;0")/COUNTIF(OFFSET(correlations!I$46,_xlfn.FLOOR.MATH((ROW(H6)-1)/5)*5,0,5),"&lt;&gt;0")</f>
        <v>3.75</v>
      </c>
      <c r="AJ18" s="40">
        <f ca="1">SUMIF(OFFSET(correlations!J$46,_xlfn.FLOOR.MATH((ROW(I6)-1)/5)*5,0,5),"&lt;&gt;0")/COUNTIF(OFFSET(correlations!J$46,_xlfn.FLOOR.MATH((ROW(I6)-1)/5)*5,0,5),"&lt;&gt;0")</f>
        <v>4.5</v>
      </c>
      <c r="AK18" s="40">
        <f ca="1">SUMIF(OFFSET(correlations!K$46,_xlfn.FLOOR.MATH((ROW(J6)-1)/5)*5,0,5),"&lt;&gt;0")/COUNTIF(OFFSET(correlations!K$46,_xlfn.FLOOR.MATH((ROW(J6)-1)/5)*5,0,5),"&lt;&gt;0")</f>
        <v>4.125</v>
      </c>
      <c r="AL18" s="40">
        <f ca="1">SUMIF(OFFSET(correlations!L$46,_xlfn.FLOOR.MATH((ROW(K6)-1)/5)*5,0,5),"&lt;&gt;0")/COUNTIF(OFFSET(correlations!L$46,_xlfn.FLOOR.MATH((ROW(K6)-1)/5)*5,0,5),"&lt;&gt;0")</f>
        <v>4.333333333333333</v>
      </c>
      <c r="AM18" s="40">
        <f ca="1">SUMIF(OFFSET(correlations!M$46,_xlfn.FLOOR.MATH((ROW(L6)-1)/5)*5,0,5),"&lt;&gt;0")/COUNTIF(OFFSET(correlations!M$46,_xlfn.FLOOR.MATH((ROW(L6)-1)/5)*5,0,5),"&lt;&gt;0")</f>
        <v>5</v>
      </c>
      <c r="AN18" s="40">
        <f ca="1">SUMIF(OFFSET(correlations!N$46,_xlfn.FLOOR.MATH((ROW(M6)-1)/5)*5,0,5),"&lt;&gt;0")/COUNTIF(OFFSET(correlations!N$46,_xlfn.FLOOR.MATH((ROW(M6)-1)/5)*5,0,5),"&lt;&gt;0")</f>
        <v>4.166666666666667</v>
      </c>
      <c r="AO18" s="40">
        <f ca="1">SUMIF(OFFSET(correlations!O$46,_xlfn.FLOOR.MATH((ROW(N6)-1)/5)*5,0,5),"&lt;&gt;0")/COUNTIF(OFFSET(correlations!O$46,_xlfn.FLOOR.MATH((ROW(N6)-1)/5)*5,0,5),"&lt;&gt;0")</f>
        <v>4.25</v>
      </c>
      <c r="AP18" s="40">
        <f ca="1">SUMIF(OFFSET(correlations!P$46,_xlfn.FLOOR.MATH((ROW(O6)-1)/5)*5,0,5),"&lt;&gt;0")/COUNTIF(OFFSET(correlations!P$46,_xlfn.FLOOR.MATH((ROW(O6)-1)/5)*5,0,5),"&lt;&gt;0")</f>
        <v>4.125</v>
      </c>
      <c r="AQ18" s="40">
        <f ca="1">SUMIF(OFFSET(correlations!Q$46,_xlfn.FLOOR.MATH((ROW(P6)-1)/5)*5,0,5),"&lt;&gt;0")/COUNTIF(OFFSET(correlations!Q$46,_xlfn.FLOOR.MATH((ROW(P6)-1)/5)*5,0,5),"&lt;&gt;0")</f>
        <v>4.666666666666667</v>
      </c>
      <c r="AR18" s="40">
        <f ca="1">SUMIF(OFFSET(correlations!R$46,_xlfn.FLOOR.MATH((ROW(Q6)-1)/5)*5,0,5),"&lt;&gt;0")/COUNTIF(OFFSET(correlations!R$46,_xlfn.FLOOR.MATH((ROW(Q6)-1)/5)*5,0,5),"&lt;&gt;0")</f>
        <v>4.166666666666667</v>
      </c>
      <c r="AS18" s="40">
        <f ca="1">SUMIF(OFFSET(correlations!S$46,_xlfn.FLOOR.MATH((ROW(R6)-1)/5)*5,0,5),"&lt;&gt;0")/COUNTIF(OFFSET(correlations!S$46,_xlfn.FLOOR.MATH((ROW(R6)-1)/5)*5,0,5),"&lt;&gt;0")</f>
        <v>4.5</v>
      </c>
      <c r="AT18" s="40">
        <f ca="1">SUMIF(OFFSET(correlations!T$46,_xlfn.FLOOR.MATH((ROW(S6)-1)/5)*5,0,5),"&lt;&gt;0")/COUNTIF(OFFSET(correlations!T$46,_xlfn.FLOOR.MATH((ROW(S6)-1)/5)*5,0,5),"&lt;&gt;0")</f>
        <v>3.25</v>
      </c>
      <c r="AU18" s="40">
        <f ca="1">SUMIF(OFFSET(correlations!U$46,_xlfn.FLOOR.MATH((ROW(T6)-1)/5)*5,0,5),"&lt;&gt;0")/COUNTIF(OFFSET(correlations!U$46,_xlfn.FLOOR.MATH((ROW(T6)-1)/5)*5,0,5),"&lt;&gt;0")</f>
        <v>4.333333333333333</v>
      </c>
      <c r="AV18" s="40">
        <f ca="1">SUMIF(OFFSET(correlations!V$46,_xlfn.FLOOR.MATH((ROW(U6)-1)/5)*5,0,5),"&lt;&gt;0")/COUNTIF(OFFSET(correlations!V$46,_xlfn.FLOOR.MATH((ROW(U6)-1)/5)*5,0,5),"&lt;&gt;0")</f>
        <v>4.5</v>
      </c>
      <c r="AW18" s="40">
        <f ca="1">SUMIF(OFFSET(correlations!W$46,_xlfn.FLOOR.MATH((ROW(V6)-1)/5)*5,0,5),"&lt;&gt;0")/COUNTIF(OFFSET(correlations!W$46,_xlfn.FLOOR.MATH((ROW(V6)-1)/5)*5,0,5),"&lt;&gt;0")</f>
        <v>4.5</v>
      </c>
      <c r="AX18" s="40">
        <f ca="1">SUMIF(OFFSET(correlations!X$46,_xlfn.FLOOR.MATH((ROW(W6)-1)/5)*5,0,5),"&lt;&gt;0")/COUNTIF(OFFSET(correlations!X$46,_xlfn.FLOOR.MATH((ROW(W6)-1)/5)*5,0,5),"&lt;&gt;0")</f>
        <v>4</v>
      </c>
      <c r="AY18" s="40">
        <f ca="1">SUMIF(OFFSET(correlations!Y$46,_xlfn.FLOOR.MATH((ROW(X6)-1)/5)*5,0,5),"&lt;&gt;0")/COUNTIF(OFFSET(correlations!Y$46,_xlfn.FLOOR.MATH((ROW(X6)-1)/5)*5,0,5),"&lt;&gt;0")</f>
        <v>3.75</v>
      </c>
      <c r="AZ18" s="40">
        <f ca="1">SUMIF(OFFSET(correlations!Z$46,_xlfn.FLOOR.MATH((ROW(Y6)-1)/5)*5,0,5),"&lt;&gt;0")/COUNTIF(OFFSET(correlations!Z$46,_xlfn.FLOOR.MATH((ROW(Y6)-1)/5)*5,0,5),"&lt;&gt;0")</f>
        <v>4.333333333333333</v>
      </c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</row>
    <row r="19" spans="1:76">
      <c r="A19" s="5" t="str">
        <f t="shared" ref="A19:A22" si="1">A18</f>
        <v>12: Finding Nemo (2003)</v>
      </c>
      <c r="B19" s="26">
        <f>IF(correlations!B52&lt;&gt;0,'Modified Weights'!B$4,0)</f>
        <v>0</v>
      </c>
      <c r="C19" s="26">
        <f>IF(correlations!C52&lt;&gt;0,'Modified Weights'!C$4,0)</f>
        <v>0.48860698263640312</v>
      </c>
      <c r="D19" s="26">
        <f>IF(correlations!D52&lt;&gt;0,'Modified Weights'!D$4,0)</f>
        <v>0</v>
      </c>
      <c r="E19" s="26">
        <f>IF(correlations!E52&lt;&gt;0,'Modified Weights'!E$4,0)</f>
        <v>0</v>
      </c>
      <c r="F19" s="26">
        <f>IF(correlations!F52&lt;&gt;0,'Modified Weights'!F$4,0)</f>
        <v>0</v>
      </c>
      <c r="G19" s="26">
        <f>IF(correlations!G52&lt;&gt;0,'Modified Weights'!G$4,0)</f>
        <v>0</v>
      </c>
      <c r="H19" s="26">
        <f>IF(correlations!H52&lt;&gt;0,'Modified Weights'!H$4,0)</f>
        <v>0.40027450425381639</v>
      </c>
      <c r="I19" s="26">
        <f>IF(correlations!I52&lt;&gt;0,'Modified Weights'!I$4,0)</f>
        <v>0</v>
      </c>
      <c r="J19" s="26">
        <f>IF(correlations!J52&lt;&gt;0,'Modified Weights'!J$4,0)</f>
        <v>0.47549485227568483</v>
      </c>
      <c r="K19" s="26">
        <f>IF(correlations!K52&lt;&gt;0,'Modified Weights'!K$4,0)</f>
        <v>0.26365446983714974</v>
      </c>
      <c r="L19" s="26">
        <f>IF(correlations!L52&lt;&gt;0,'Modified Weights'!L$4,0)</f>
        <v>0</v>
      </c>
      <c r="M19" s="26">
        <f>IF(correlations!M52&lt;&gt;0,'Modified Weights'!M$4,0)</f>
        <v>0</v>
      </c>
      <c r="N19" s="26">
        <f>IF(correlations!N52&lt;&gt;0,'Modified Weights'!N$4,0)</f>
        <v>0.31010409033155772</v>
      </c>
      <c r="O19" s="26">
        <f>IF(correlations!O52&lt;&gt;0,'Modified Weights'!O$4,0)</f>
        <v>0.56244873874488854</v>
      </c>
      <c r="P19" s="26">
        <f>IF(correlations!P52&lt;&gt;0,'Modified Weights'!P$4,0)</f>
        <v>0.30413903573293405</v>
      </c>
      <c r="Q19" s="26">
        <f>IF(correlations!Q52&lt;&gt;0,'Modified Weights'!Q$4,0)</f>
        <v>0.48860698263640312</v>
      </c>
      <c r="R19" s="26">
        <f>IF(correlations!R52&lt;&gt;0,'Modified Weights'!R$4,0)</f>
        <v>0.47097212266638172</v>
      </c>
      <c r="S19" s="26">
        <f>IF(correlations!S52&lt;&gt;0,'Modified Weights'!S$4,0)</f>
        <v>0</v>
      </c>
      <c r="T19" s="26">
        <f>IF(correlations!T52&lt;&gt;0,'Modified Weights'!T$4,0)</f>
        <v>0.52599044278760332</v>
      </c>
      <c r="U19" s="26">
        <f>IF(correlations!U52&lt;&gt;0,'Modified Weights'!U$4,0)</f>
        <v>0.43899155441463594</v>
      </c>
      <c r="V19" s="26">
        <f>IF(correlations!V52&lt;&gt;0,'Modified Weights'!V$4,0)</f>
        <v>0.17808764796017454</v>
      </c>
      <c r="W19" s="26">
        <f>IF(correlations!W52&lt;&gt;0,'Modified Weights'!W$4,0)</f>
        <v>0.40859237613621341</v>
      </c>
      <c r="X19" s="26">
        <f>IF(correlations!X52&lt;&gt;0,'Modified Weights'!X$4,0)</f>
        <v>0</v>
      </c>
      <c r="Y19" s="26">
        <f>IF(correlations!Y52&lt;&gt;0,'Modified Weights'!Y$4,0)</f>
        <v>0</v>
      </c>
      <c r="Z19" s="26">
        <f>IF(correlations!Z52&lt;&gt;0,'Modified Weights'!Z$4,0)</f>
        <v>0.39006674934025765</v>
      </c>
      <c r="AB19" s="40">
        <f ca="1">SUMIF(OFFSET(correlations!B$46,_xlfn.FLOOR.MATH((ROW(A7)-1)/5)*5,0,5),"&lt;&gt;0")/COUNTIF(OFFSET(correlations!B$46,_xlfn.FLOOR.MATH((ROW(A7)-1)/5)*5,0,5),"&lt;&gt;0")</f>
        <v>4.166666666666667</v>
      </c>
      <c r="AC19" s="40">
        <f ca="1">SUMIF(OFFSET(correlations!C$46,_xlfn.FLOOR.MATH((ROW(B7)-1)/5)*5,0,5),"&lt;&gt;0")/COUNTIF(OFFSET(correlations!C$46,_xlfn.FLOOR.MATH((ROW(B7)-1)/5)*5,0,5),"&lt;&gt;0")</f>
        <v>4</v>
      </c>
      <c r="AD19" s="40">
        <f ca="1">SUMIF(OFFSET(correlations!D$46,_xlfn.FLOOR.MATH((ROW(C7)-1)/5)*5,0,5),"&lt;&gt;0")/COUNTIF(OFFSET(correlations!D$46,_xlfn.FLOOR.MATH((ROW(C7)-1)/5)*5,0,5),"&lt;&gt;0")</f>
        <v>4</v>
      </c>
      <c r="AE19" s="40">
        <f ca="1">SUMIF(OFFSET(correlations!E$46,_xlfn.FLOOR.MATH((ROW(D7)-1)/5)*5,0,5),"&lt;&gt;0")/COUNTIF(OFFSET(correlations!E$46,_xlfn.FLOOR.MATH((ROW(D7)-1)/5)*5,0,5),"&lt;&gt;0")</f>
        <v>4.25</v>
      </c>
      <c r="AF19" s="40">
        <f ca="1">SUMIF(OFFSET(correlations!F$46,_xlfn.FLOOR.MATH((ROW(E7)-1)/5)*5,0,5),"&lt;&gt;0")/COUNTIF(OFFSET(correlations!F$46,_xlfn.FLOOR.MATH((ROW(E7)-1)/5)*5,0,5),"&lt;&gt;0")</f>
        <v>3.375</v>
      </c>
      <c r="AG19" s="40">
        <f ca="1">SUMIF(OFFSET(correlations!G$46,_xlfn.FLOOR.MATH((ROW(F7)-1)/5)*5,0,5),"&lt;&gt;0")/COUNTIF(OFFSET(correlations!G$46,_xlfn.FLOOR.MATH((ROW(F7)-1)/5)*5,0,5),"&lt;&gt;0")</f>
        <v>4.5</v>
      </c>
      <c r="AH19" s="40">
        <f ca="1">SUMIF(OFFSET(correlations!H$46,_xlfn.FLOOR.MATH((ROW(G7)-1)/5)*5,0,5),"&lt;&gt;0")/COUNTIF(OFFSET(correlations!H$46,_xlfn.FLOOR.MATH((ROW(G7)-1)/5)*5,0,5),"&lt;&gt;0")</f>
        <v>4</v>
      </c>
      <c r="AI19" s="40">
        <f ca="1">SUMIF(OFFSET(correlations!I$46,_xlfn.FLOOR.MATH((ROW(H7)-1)/5)*5,0,5),"&lt;&gt;0")/COUNTIF(OFFSET(correlations!I$46,_xlfn.FLOOR.MATH((ROW(H7)-1)/5)*5,0,5),"&lt;&gt;0")</f>
        <v>3.75</v>
      </c>
      <c r="AJ19" s="40">
        <f ca="1">SUMIF(OFFSET(correlations!J$46,_xlfn.FLOOR.MATH((ROW(I7)-1)/5)*5,0,5),"&lt;&gt;0")/COUNTIF(OFFSET(correlations!J$46,_xlfn.FLOOR.MATH((ROW(I7)-1)/5)*5,0,5),"&lt;&gt;0")</f>
        <v>4.5</v>
      </c>
      <c r="AK19" s="40">
        <f ca="1">SUMIF(OFFSET(correlations!K$46,_xlfn.FLOOR.MATH((ROW(J7)-1)/5)*5,0,5),"&lt;&gt;0")/COUNTIF(OFFSET(correlations!K$46,_xlfn.FLOOR.MATH((ROW(J7)-1)/5)*5,0,5),"&lt;&gt;0")</f>
        <v>4.125</v>
      </c>
      <c r="AL19" s="40">
        <f ca="1">SUMIF(OFFSET(correlations!L$46,_xlfn.FLOOR.MATH((ROW(K7)-1)/5)*5,0,5),"&lt;&gt;0")/COUNTIF(OFFSET(correlations!L$46,_xlfn.FLOOR.MATH((ROW(K7)-1)/5)*5,0,5),"&lt;&gt;0")</f>
        <v>4.333333333333333</v>
      </c>
      <c r="AM19" s="40">
        <f ca="1">SUMIF(OFFSET(correlations!M$46,_xlfn.FLOOR.MATH((ROW(L7)-1)/5)*5,0,5),"&lt;&gt;0")/COUNTIF(OFFSET(correlations!M$46,_xlfn.FLOOR.MATH((ROW(L7)-1)/5)*5,0,5),"&lt;&gt;0")</f>
        <v>5</v>
      </c>
      <c r="AN19" s="40">
        <f ca="1">SUMIF(OFFSET(correlations!N$46,_xlfn.FLOOR.MATH((ROW(M7)-1)/5)*5,0,5),"&lt;&gt;0")/COUNTIF(OFFSET(correlations!N$46,_xlfn.FLOOR.MATH((ROW(M7)-1)/5)*5,0,5),"&lt;&gt;0")</f>
        <v>4.166666666666667</v>
      </c>
      <c r="AO19" s="40">
        <f ca="1">SUMIF(OFFSET(correlations!O$46,_xlfn.FLOOR.MATH((ROW(N7)-1)/5)*5,0,5),"&lt;&gt;0")/COUNTIF(OFFSET(correlations!O$46,_xlfn.FLOOR.MATH((ROW(N7)-1)/5)*5,0,5),"&lt;&gt;0")</f>
        <v>4.25</v>
      </c>
      <c r="AP19" s="40">
        <f ca="1">SUMIF(OFFSET(correlations!P$46,_xlfn.FLOOR.MATH((ROW(O7)-1)/5)*5,0,5),"&lt;&gt;0")/COUNTIF(OFFSET(correlations!P$46,_xlfn.FLOOR.MATH((ROW(O7)-1)/5)*5,0,5),"&lt;&gt;0")</f>
        <v>4.125</v>
      </c>
      <c r="AQ19" s="40">
        <f ca="1">SUMIF(OFFSET(correlations!Q$46,_xlfn.FLOOR.MATH((ROW(P7)-1)/5)*5,0,5),"&lt;&gt;0")/COUNTIF(OFFSET(correlations!Q$46,_xlfn.FLOOR.MATH((ROW(P7)-1)/5)*5,0,5),"&lt;&gt;0")</f>
        <v>4.666666666666667</v>
      </c>
      <c r="AR19" s="40">
        <f ca="1">SUMIF(OFFSET(correlations!R$46,_xlfn.FLOOR.MATH((ROW(Q7)-1)/5)*5,0,5),"&lt;&gt;0")/COUNTIF(OFFSET(correlations!R$46,_xlfn.FLOOR.MATH((ROW(Q7)-1)/5)*5,0,5),"&lt;&gt;0")</f>
        <v>4.166666666666667</v>
      </c>
      <c r="AS19" s="40">
        <f ca="1">SUMIF(OFFSET(correlations!S$46,_xlfn.FLOOR.MATH((ROW(R7)-1)/5)*5,0,5),"&lt;&gt;0")/COUNTIF(OFFSET(correlations!S$46,_xlfn.FLOOR.MATH((ROW(R7)-1)/5)*5,0,5),"&lt;&gt;0")</f>
        <v>4.5</v>
      </c>
      <c r="AT19" s="40">
        <f ca="1">SUMIF(OFFSET(correlations!T$46,_xlfn.FLOOR.MATH((ROW(S7)-1)/5)*5,0,5),"&lt;&gt;0")/COUNTIF(OFFSET(correlations!T$46,_xlfn.FLOOR.MATH((ROW(S7)-1)/5)*5,0,5),"&lt;&gt;0")</f>
        <v>3.25</v>
      </c>
      <c r="AU19" s="40">
        <f ca="1">SUMIF(OFFSET(correlations!U$46,_xlfn.FLOOR.MATH((ROW(T7)-1)/5)*5,0,5),"&lt;&gt;0")/COUNTIF(OFFSET(correlations!U$46,_xlfn.FLOOR.MATH((ROW(T7)-1)/5)*5,0,5),"&lt;&gt;0")</f>
        <v>4.333333333333333</v>
      </c>
      <c r="AV19" s="40">
        <f ca="1">SUMIF(OFFSET(correlations!V$46,_xlfn.FLOOR.MATH((ROW(U7)-1)/5)*5,0,5),"&lt;&gt;0")/COUNTIF(OFFSET(correlations!V$46,_xlfn.FLOOR.MATH((ROW(U7)-1)/5)*5,0,5),"&lt;&gt;0")</f>
        <v>4.5</v>
      </c>
      <c r="AW19" s="40">
        <f ca="1">SUMIF(OFFSET(correlations!W$46,_xlfn.FLOOR.MATH((ROW(V7)-1)/5)*5,0,5),"&lt;&gt;0")/COUNTIF(OFFSET(correlations!W$46,_xlfn.FLOOR.MATH((ROW(V7)-1)/5)*5,0,5),"&lt;&gt;0")</f>
        <v>4.5</v>
      </c>
      <c r="AX19" s="40">
        <f ca="1">SUMIF(OFFSET(correlations!X$46,_xlfn.FLOOR.MATH((ROW(W7)-1)/5)*5,0,5),"&lt;&gt;0")/COUNTIF(OFFSET(correlations!X$46,_xlfn.FLOOR.MATH((ROW(W7)-1)/5)*5,0,5),"&lt;&gt;0")</f>
        <v>4</v>
      </c>
      <c r="AY19" s="40">
        <f ca="1">SUMIF(OFFSET(correlations!Y$46,_xlfn.FLOOR.MATH((ROW(X7)-1)/5)*5,0,5),"&lt;&gt;0")/COUNTIF(OFFSET(correlations!Y$46,_xlfn.FLOOR.MATH((ROW(X7)-1)/5)*5,0,5),"&lt;&gt;0")</f>
        <v>3.75</v>
      </c>
      <c r="AZ19" s="40">
        <f ca="1">SUMIF(OFFSET(correlations!Z$46,_xlfn.FLOOR.MATH((ROW(Y7)-1)/5)*5,0,5),"&lt;&gt;0")/COUNTIF(OFFSET(correlations!Z$46,_xlfn.FLOOR.MATH((ROW(Y7)-1)/5)*5,0,5),"&lt;&gt;0")</f>
        <v>4.333333333333333</v>
      </c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</row>
    <row r="20" spans="1:76">
      <c r="A20" s="5" t="str">
        <f t="shared" si="1"/>
        <v>12: Finding Nemo (2003)</v>
      </c>
      <c r="B20" s="26">
        <f>IF(correlations!B53&lt;&gt;0,'Modified Weights'!B$5,0)</f>
        <v>0</v>
      </c>
      <c r="C20" s="26">
        <f>IF(correlations!C53&lt;&gt;0,'Modified Weights'!C$5,0)</f>
        <v>0.42223642660835542</v>
      </c>
      <c r="D20" s="26">
        <f>IF(correlations!D53&lt;&gt;0,'Modified Weights'!D$5,0)</f>
        <v>0.46833329437099369</v>
      </c>
      <c r="E20" s="26">
        <f>IF(correlations!E53&lt;&gt;0,'Modified Weights'!E$5,0)</f>
        <v>0.46291004988627577</v>
      </c>
      <c r="F20" s="26">
        <f>IF(correlations!F53&lt;&gt;0,'Modified Weights'!F$5,0)</f>
        <v>0.43899155441463594</v>
      </c>
      <c r="G20" s="26">
        <f>IF(correlations!G53&lt;&gt;0,'Modified Weights'!G$5,0)</f>
        <v>0.46833329437099369</v>
      </c>
      <c r="H20" s="26">
        <f>IF(correlations!H53&lt;&gt;0,'Modified Weights'!H$5,0)</f>
        <v>0.24769327229404767</v>
      </c>
      <c r="I20" s="26">
        <f>IF(correlations!I53&lt;&gt;0,'Modified Weights'!I$5,0)</f>
        <v>0.26424949075041737</v>
      </c>
      <c r="J20" s="26">
        <f>IF(correlations!J53&lt;&gt;0,'Modified Weights'!J$5,0)</f>
        <v>0.38713264586848378</v>
      </c>
      <c r="K20" s="26">
        <f>IF(correlations!K53&lt;&gt;0,'Modified Weights'!K$5,0)</f>
        <v>0.25886569181649749</v>
      </c>
      <c r="L20" s="26">
        <f>IF(correlations!L53&lt;&gt;0,'Modified Weights'!L$5,0)</f>
        <v>0.27833468677407003</v>
      </c>
      <c r="M20" s="26">
        <f>IF(correlations!M53&lt;&gt;0,'Modified Weights'!M$5,0)</f>
        <v>0</v>
      </c>
      <c r="N20" s="26">
        <f>IF(correlations!N53&lt;&gt;0,'Modified Weights'!N$5,0)</f>
        <v>0.290591240789001</v>
      </c>
      <c r="O20" s="26">
        <f>IF(correlations!O53&lt;&gt;0,'Modified Weights'!O$5,0)</f>
        <v>0.53906585139435703</v>
      </c>
      <c r="P20" s="26">
        <f>IF(correlations!P53&lt;&gt;0,'Modified Weights'!P$5,0)</f>
        <v>0.29682614716644024</v>
      </c>
      <c r="Q20" s="26">
        <f>IF(correlations!Q53&lt;&gt;0,'Modified Weights'!Q$5,0)</f>
        <v>0.47571090136593314</v>
      </c>
      <c r="R20" s="26">
        <f>IF(correlations!R53&lt;&gt;0,'Modified Weights'!R$5,0)</f>
        <v>0</v>
      </c>
      <c r="S20" s="26">
        <f>IF(correlations!S53&lt;&gt;0,'Modified Weights'!S$5,0)</f>
        <v>0.42223642660835542</v>
      </c>
      <c r="T20" s="26">
        <f>IF(correlations!T53&lt;&gt;0,'Modified Weights'!T$5,0)</f>
        <v>0</v>
      </c>
      <c r="U20" s="26">
        <f>IF(correlations!U53&lt;&gt;0,'Modified Weights'!U$5,0)</f>
        <v>0.40380887559327872</v>
      </c>
      <c r="V20" s="26">
        <f>IF(correlations!V53&lt;&gt;0,'Modified Weights'!V$5,0)</f>
        <v>0</v>
      </c>
      <c r="W20" s="26">
        <f>IF(correlations!W53&lt;&gt;0,'Modified Weights'!W$5,0)</f>
        <v>0.31571202585390812</v>
      </c>
      <c r="X20" s="26">
        <f>IF(correlations!X53&lt;&gt;0,'Modified Weights'!X$5,0)</f>
        <v>0</v>
      </c>
      <c r="Y20" s="26">
        <f>IF(correlations!Y53&lt;&gt;0,'Modified Weights'!Y$5,0)</f>
        <v>0.47236055541883315</v>
      </c>
      <c r="Z20" s="26">
        <f>IF(correlations!Z53&lt;&gt;0,'Modified Weights'!Z$5,0)</f>
        <v>0.37985626502293046</v>
      </c>
      <c r="AB20" s="40">
        <f ca="1">SUMIF(OFFSET(correlations!B$46,_xlfn.FLOOR.MATH((ROW(A8)-1)/5)*5,0,5),"&lt;&gt;0")/COUNTIF(OFFSET(correlations!B$46,_xlfn.FLOOR.MATH((ROW(A8)-1)/5)*5,0,5),"&lt;&gt;0")</f>
        <v>4.166666666666667</v>
      </c>
      <c r="AC20" s="40">
        <f ca="1">SUMIF(OFFSET(correlations!C$46,_xlfn.FLOOR.MATH((ROW(B8)-1)/5)*5,0,5),"&lt;&gt;0")/COUNTIF(OFFSET(correlations!C$46,_xlfn.FLOOR.MATH((ROW(B8)-1)/5)*5,0,5),"&lt;&gt;0")</f>
        <v>4</v>
      </c>
      <c r="AD20" s="40">
        <f ca="1">SUMIF(OFFSET(correlations!D$46,_xlfn.FLOOR.MATH((ROW(C8)-1)/5)*5,0,5),"&lt;&gt;0")/COUNTIF(OFFSET(correlations!D$46,_xlfn.FLOOR.MATH((ROW(C8)-1)/5)*5,0,5),"&lt;&gt;0")</f>
        <v>4</v>
      </c>
      <c r="AE20" s="40">
        <f ca="1">SUMIF(OFFSET(correlations!E$46,_xlfn.FLOOR.MATH((ROW(D8)-1)/5)*5,0,5),"&lt;&gt;0")/COUNTIF(OFFSET(correlations!E$46,_xlfn.FLOOR.MATH((ROW(D8)-1)/5)*5,0,5),"&lt;&gt;0")</f>
        <v>4.25</v>
      </c>
      <c r="AF20" s="40">
        <f ca="1">SUMIF(OFFSET(correlations!F$46,_xlfn.FLOOR.MATH((ROW(E8)-1)/5)*5,0,5),"&lt;&gt;0")/COUNTIF(OFFSET(correlations!F$46,_xlfn.FLOOR.MATH((ROW(E8)-1)/5)*5,0,5),"&lt;&gt;0")</f>
        <v>3.375</v>
      </c>
      <c r="AG20" s="40">
        <f ca="1">SUMIF(OFFSET(correlations!G$46,_xlfn.FLOOR.MATH((ROW(F8)-1)/5)*5,0,5),"&lt;&gt;0")/COUNTIF(OFFSET(correlations!G$46,_xlfn.FLOOR.MATH((ROW(F8)-1)/5)*5,0,5),"&lt;&gt;0")</f>
        <v>4.5</v>
      </c>
      <c r="AH20" s="40">
        <f ca="1">SUMIF(OFFSET(correlations!H$46,_xlfn.FLOOR.MATH((ROW(G8)-1)/5)*5,0,5),"&lt;&gt;0")/COUNTIF(OFFSET(correlations!H$46,_xlfn.FLOOR.MATH((ROW(G8)-1)/5)*5,0,5),"&lt;&gt;0")</f>
        <v>4</v>
      </c>
      <c r="AI20" s="40">
        <f ca="1">SUMIF(OFFSET(correlations!I$46,_xlfn.FLOOR.MATH((ROW(H8)-1)/5)*5,0,5),"&lt;&gt;0")/COUNTIF(OFFSET(correlations!I$46,_xlfn.FLOOR.MATH((ROW(H8)-1)/5)*5,0,5),"&lt;&gt;0")</f>
        <v>3.75</v>
      </c>
      <c r="AJ20" s="40">
        <f ca="1">SUMIF(OFFSET(correlations!J$46,_xlfn.FLOOR.MATH((ROW(I8)-1)/5)*5,0,5),"&lt;&gt;0")/COUNTIF(OFFSET(correlations!J$46,_xlfn.FLOOR.MATH((ROW(I8)-1)/5)*5,0,5),"&lt;&gt;0")</f>
        <v>4.5</v>
      </c>
      <c r="AK20" s="40">
        <f ca="1">SUMIF(OFFSET(correlations!K$46,_xlfn.FLOOR.MATH((ROW(J8)-1)/5)*5,0,5),"&lt;&gt;0")/COUNTIF(OFFSET(correlations!K$46,_xlfn.FLOOR.MATH((ROW(J8)-1)/5)*5,0,5),"&lt;&gt;0")</f>
        <v>4.125</v>
      </c>
      <c r="AL20" s="40">
        <f ca="1">SUMIF(OFFSET(correlations!L$46,_xlfn.FLOOR.MATH((ROW(K8)-1)/5)*5,0,5),"&lt;&gt;0")/COUNTIF(OFFSET(correlations!L$46,_xlfn.FLOOR.MATH((ROW(K8)-1)/5)*5,0,5),"&lt;&gt;0")</f>
        <v>4.333333333333333</v>
      </c>
      <c r="AM20" s="40">
        <f ca="1">SUMIF(OFFSET(correlations!M$46,_xlfn.FLOOR.MATH((ROW(L8)-1)/5)*5,0,5),"&lt;&gt;0")/COUNTIF(OFFSET(correlations!M$46,_xlfn.FLOOR.MATH((ROW(L8)-1)/5)*5,0,5),"&lt;&gt;0")</f>
        <v>5</v>
      </c>
      <c r="AN20" s="40">
        <f ca="1">SUMIF(OFFSET(correlations!N$46,_xlfn.FLOOR.MATH((ROW(M8)-1)/5)*5,0,5),"&lt;&gt;0")/COUNTIF(OFFSET(correlations!N$46,_xlfn.FLOOR.MATH((ROW(M8)-1)/5)*5,0,5),"&lt;&gt;0")</f>
        <v>4.166666666666667</v>
      </c>
      <c r="AO20" s="40">
        <f ca="1">SUMIF(OFFSET(correlations!O$46,_xlfn.FLOOR.MATH((ROW(N8)-1)/5)*5,0,5),"&lt;&gt;0")/COUNTIF(OFFSET(correlations!O$46,_xlfn.FLOOR.MATH((ROW(N8)-1)/5)*5,0,5),"&lt;&gt;0")</f>
        <v>4.25</v>
      </c>
      <c r="AP20" s="40">
        <f ca="1">SUMIF(OFFSET(correlations!P$46,_xlfn.FLOOR.MATH((ROW(O8)-1)/5)*5,0,5),"&lt;&gt;0")/COUNTIF(OFFSET(correlations!P$46,_xlfn.FLOOR.MATH((ROW(O8)-1)/5)*5,0,5),"&lt;&gt;0")</f>
        <v>4.125</v>
      </c>
      <c r="AQ20" s="40">
        <f ca="1">SUMIF(OFFSET(correlations!Q$46,_xlfn.FLOOR.MATH((ROW(P8)-1)/5)*5,0,5),"&lt;&gt;0")/COUNTIF(OFFSET(correlations!Q$46,_xlfn.FLOOR.MATH((ROW(P8)-1)/5)*5,0,5),"&lt;&gt;0")</f>
        <v>4.666666666666667</v>
      </c>
      <c r="AR20" s="40">
        <f ca="1">SUMIF(OFFSET(correlations!R$46,_xlfn.FLOOR.MATH((ROW(Q8)-1)/5)*5,0,5),"&lt;&gt;0")/COUNTIF(OFFSET(correlations!R$46,_xlfn.FLOOR.MATH((ROW(Q8)-1)/5)*5,0,5),"&lt;&gt;0")</f>
        <v>4.166666666666667</v>
      </c>
      <c r="AS20" s="40">
        <f ca="1">SUMIF(OFFSET(correlations!S$46,_xlfn.FLOOR.MATH((ROW(R8)-1)/5)*5,0,5),"&lt;&gt;0")/COUNTIF(OFFSET(correlations!S$46,_xlfn.FLOOR.MATH((ROW(R8)-1)/5)*5,0,5),"&lt;&gt;0")</f>
        <v>4.5</v>
      </c>
      <c r="AT20" s="40">
        <f ca="1">SUMIF(OFFSET(correlations!T$46,_xlfn.FLOOR.MATH((ROW(S8)-1)/5)*5,0,5),"&lt;&gt;0")/COUNTIF(OFFSET(correlations!T$46,_xlfn.FLOOR.MATH((ROW(S8)-1)/5)*5,0,5),"&lt;&gt;0")</f>
        <v>3.25</v>
      </c>
      <c r="AU20" s="40">
        <f ca="1">SUMIF(OFFSET(correlations!U$46,_xlfn.FLOOR.MATH((ROW(T8)-1)/5)*5,0,5),"&lt;&gt;0")/COUNTIF(OFFSET(correlations!U$46,_xlfn.FLOOR.MATH((ROW(T8)-1)/5)*5,0,5),"&lt;&gt;0")</f>
        <v>4.333333333333333</v>
      </c>
      <c r="AV20" s="40">
        <f ca="1">SUMIF(OFFSET(correlations!V$46,_xlfn.FLOOR.MATH((ROW(U8)-1)/5)*5,0,5),"&lt;&gt;0")/COUNTIF(OFFSET(correlations!V$46,_xlfn.FLOOR.MATH((ROW(U8)-1)/5)*5,0,5),"&lt;&gt;0")</f>
        <v>4.5</v>
      </c>
      <c r="AW20" s="40">
        <f ca="1">SUMIF(OFFSET(correlations!W$46,_xlfn.FLOOR.MATH((ROW(V8)-1)/5)*5,0,5),"&lt;&gt;0")/COUNTIF(OFFSET(correlations!W$46,_xlfn.FLOOR.MATH((ROW(V8)-1)/5)*5,0,5),"&lt;&gt;0")</f>
        <v>4.5</v>
      </c>
      <c r="AX20" s="40">
        <f ca="1">SUMIF(OFFSET(correlations!X$46,_xlfn.FLOOR.MATH((ROW(W8)-1)/5)*5,0,5),"&lt;&gt;0")/COUNTIF(OFFSET(correlations!X$46,_xlfn.FLOOR.MATH((ROW(W8)-1)/5)*5,0,5),"&lt;&gt;0")</f>
        <v>4</v>
      </c>
      <c r="AY20" s="40">
        <f ca="1">SUMIF(OFFSET(correlations!Y$46,_xlfn.FLOOR.MATH((ROW(X8)-1)/5)*5,0,5),"&lt;&gt;0")/COUNTIF(OFFSET(correlations!Y$46,_xlfn.FLOOR.MATH((ROW(X8)-1)/5)*5,0,5),"&lt;&gt;0")</f>
        <v>3.75</v>
      </c>
      <c r="AZ20" s="40">
        <f ca="1">SUMIF(OFFSET(correlations!Z$46,_xlfn.FLOOR.MATH((ROW(Y8)-1)/5)*5,0,5),"&lt;&gt;0")/COUNTIF(OFFSET(correlations!Z$46,_xlfn.FLOOR.MATH((ROW(Y8)-1)/5)*5,0,5),"&lt;&gt;0")</f>
        <v>4.333333333333333</v>
      </c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</row>
    <row r="21" spans="1:76">
      <c r="A21" s="5" t="str">
        <f t="shared" si="1"/>
        <v>12: Finding Nemo (2003)</v>
      </c>
      <c r="B21" s="26">
        <f>IF(correlations!B54&lt;&gt;0,'Modified Weights'!B$6,0)</f>
        <v>0.48053660218278615</v>
      </c>
      <c r="C21" s="26">
        <f>IF(correlations!C54&lt;&gt;0,'Modified Weights'!C$6,0)</f>
        <v>0</v>
      </c>
      <c r="D21" s="26">
        <f>IF(correlations!D54&lt;&gt;0,'Modified Weights'!D$6,0)</f>
        <v>0.37322578372742299</v>
      </c>
      <c r="E21" s="26">
        <f>IF(correlations!E54&lt;&gt;0,'Modified Weights'!E$6,0)</f>
        <v>0</v>
      </c>
      <c r="F21" s="26">
        <f>IF(correlations!F54&lt;&gt;0,'Modified Weights'!F$6,0)</f>
        <v>0.40027450425381639</v>
      </c>
      <c r="G21" s="26">
        <f>IF(correlations!G54&lt;&gt;0,'Modified Weights'!G$6,0)</f>
        <v>0</v>
      </c>
      <c r="H21" s="26">
        <f>IF(correlations!H54&lt;&gt;0,'Modified Weights'!H$6,0)</f>
        <v>0</v>
      </c>
      <c r="I21" s="26">
        <f>IF(correlations!I54&lt;&gt;0,'Modified Weights'!I$6,0)</f>
        <v>0.22921932957789437</v>
      </c>
      <c r="J21" s="26">
        <f>IF(correlations!J54&lt;&gt;0,'Modified Weights'!J$6,0)</f>
        <v>0.36756756756756787</v>
      </c>
      <c r="K21" s="26">
        <f>IF(correlations!K54&lt;&gt;0,'Modified Weights'!K$6,0)</f>
        <v>0.25252866387786765</v>
      </c>
      <c r="L21" s="26">
        <f>IF(correlations!L54&lt;&gt;0,'Modified Weights'!L$6,0)</f>
        <v>0</v>
      </c>
      <c r="M21" s="26">
        <f>IF(correlations!M54&lt;&gt;0,'Modified Weights'!M$6,0)</f>
        <v>0.25252866387786765</v>
      </c>
      <c r="N21" s="26">
        <f>IF(correlations!N54&lt;&gt;0,'Modified Weights'!N$6,0)</f>
        <v>0</v>
      </c>
      <c r="O21" s="26">
        <f>IF(correlations!O54&lt;&gt;0,'Modified Weights'!O$6,0)</f>
        <v>0.52599044278760332</v>
      </c>
      <c r="P21" s="26">
        <f>IF(correlations!P54&lt;&gt;0,'Modified Weights'!P$6,0)</f>
        <v>0.28039233696684568</v>
      </c>
      <c r="Q21" s="26">
        <f>IF(correlations!Q54&lt;&gt;0,'Modified Weights'!Q$6,0)</f>
        <v>0</v>
      </c>
      <c r="R21" s="26">
        <f>IF(correlations!R54&lt;&gt;0,'Modified Weights'!R$6,0)</f>
        <v>0.39943642888722536</v>
      </c>
      <c r="S21" s="26">
        <f>IF(correlations!S54&lt;&gt;0,'Modified Weights'!S$6,0)</f>
        <v>0.37267558897264119</v>
      </c>
      <c r="T21" s="26">
        <f>IF(correlations!T54&lt;&gt;0,'Modified Weights'!T$6,0)</f>
        <v>0</v>
      </c>
      <c r="U21" s="26">
        <f>IF(correlations!U54&lt;&gt;0,'Modified Weights'!U$6,0)</f>
        <v>0.30580326092025339</v>
      </c>
      <c r="V21" s="26">
        <f>IF(correlations!V54&lt;&gt;0,'Modified Weights'!V$6,0)</f>
        <v>0.14601110225769576</v>
      </c>
      <c r="W21" s="26">
        <f>IF(correlations!W54&lt;&gt;0,'Modified Weights'!W$6,0)</f>
        <v>0</v>
      </c>
      <c r="X21" s="26">
        <f>IF(correlations!X54&lt;&gt;0,'Modified Weights'!X$6,0)</f>
        <v>0</v>
      </c>
      <c r="Y21" s="26">
        <f>IF(correlations!Y54&lt;&gt;0,'Modified Weights'!Y$6,0)</f>
        <v>0.46411014776485626</v>
      </c>
      <c r="Z21" s="26">
        <f>IF(correlations!Z54&lt;&gt;0,'Modified Weights'!Z$6,0)</f>
        <v>0</v>
      </c>
      <c r="AB21" s="40">
        <f ca="1">SUMIF(OFFSET(correlations!B$46,_xlfn.FLOOR.MATH((ROW(A9)-1)/5)*5,0,5),"&lt;&gt;0")/COUNTIF(OFFSET(correlations!B$46,_xlfn.FLOOR.MATH((ROW(A9)-1)/5)*5,0,5),"&lt;&gt;0")</f>
        <v>4.166666666666667</v>
      </c>
      <c r="AC21" s="40">
        <f ca="1">SUMIF(OFFSET(correlations!C$46,_xlfn.FLOOR.MATH((ROW(B9)-1)/5)*5,0,5),"&lt;&gt;0")/COUNTIF(OFFSET(correlations!C$46,_xlfn.FLOOR.MATH((ROW(B9)-1)/5)*5,0,5),"&lt;&gt;0")</f>
        <v>4</v>
      </c>
      <c r="AD21" s="40">
        <f ca="1">SUMIF(OFFSET(correlations!D$46,_xlfn.FLOOR.MATH((ROW(C9)-1)/5)*5,0,5),"&lt;&gt;0")/COUNTIF(OFFSET(correlations!D$46,_xlfn.FLOOR.MATH((ROW(C9)-1)/5)*5,0,5),"&lt;&gt;0")</f>
        <v>4</v>
      </c>
      <c r="AE21" s="40">
        <f ca="1">SUMIF(OFFSET(correlations!E$46,_xlfn.FLOOR.MATH((ROW(D9)-1)/5)*5,0,5),"&lt;&gt;0")/COUNTIF(OFFSET(correlations!E$46,_xlfn.FLOOR.MATH((ROW(D9)-1)/5)*5,0,5),"&lt;&gt;0")</f>
        <v>4.25</v>
      </c>
      <c r="AF21" s="40">
        <f ca="1">SUMIF(OFFSET(correlations!F$46,_xlfn.FLOOR.MATH((ROW(E9)-1)/5)*5,0,5),"&lt;&gt;0")/COUNTIF(OFFSET(correlations!F$46,_xlfn.FLOOR.MATH((ROW(E9)-1)/5)*5,0,5),"&lt;&gt;0")</f>
        <v>3.375</v>
      </c>
      <c r="AG21" s="40">
        <f ca="1">SUMIF(OFFSET(correlations!G$46,_xlfn.FLOOR.MATH((ROW(F9)-1)/5)*5,0,5),"&lt;&gt;0")/COUNTIF(OFFSET(correlations!G$46,_xlfn.FLOOR.MATH((ROW(F9)-1)/5)*5,0,5),"&lt;&gt;0")</f>
        <v>4.5</v>
      </c>
      <c r="AH21" s="40">
        <f ca="1">SUMIF(OFFSET(correlations!H$46,_xlfn.FLOOR.MATH((ROW(G9)-1)/5)*5,0,5),"&lt;&gt;0")/COUNTIF(OFFSET(correlations!H$46,_xlfn.FLOOR.MATH((ROW(G9)-1)/5)*5,0,5),"&lt;&gt;0")</f>
        <v>4</v>
      </c>
      <c r="AI21" s="40">
        <f ca="1">SUMIF(OFFSET(correlations!I$46,_xlfn.FLOOR.MATH((ROW(H9)-1)/5)*5,0,5),"&lt;&gt;0")/COUNTIF(OFFSET(correlations!I$46,_xlfn.FLOOR.MATH((ROW(H9)-1)/5)*5,0,5),"&lt;&gt;0")</f>
        <v>3.75</v>
      </c>
      <c r="AJ21" s="40">
        <f ca="1">SUMIF(OFFSET(correlations!J$46,_xlfn.FLOOR.MATH((ROW(I9)-1)/5)*5,0,5),"&lt;&gt;0")/COUNTIF(OFFSET(correlations!J$46,_xlfn.FLOOR.MATH((ROW(I9)-1)/5)*5,0,5),"&lt;&gt;0")</f>
        <v>4.5</v>
      </c>
      <c r="AK21" s="40">
        <f ca="1">SUMIF(OFFSET(correlations!K$46,_xlfn.FLOOR.MATH((ROW(J9)-1)/5)*5,0,5),"&lt;&gt;0")/COUNTIF(OFFSET(correlations!K$46,_xlfn.FLOOR.MATH((ROW(J9)-1)/5)*5,0,5),"&lt;&gt;0")</f>
        <v>4.125</v>
      </c>
      <c r="AL21" s="40">
        <f ca="1">SUMIF(OFFSET(correlations!L$46,_xlfn.FLOOR.MATH((ROW(K9)-1)/5)*5,0,5),"&lt;&gt;0")/COUNTIF(OFFSET(correlations!L$46,_xlfn.FLOOR.MATH((ROW(K9)-1)/5)*5,0,5),"&lt;&gt;0")</f>
        <v>4.333333333333333</v>
      </c>
      <c r="AM21" s="40">
        <f ca="1">SUMIF(OFFSET(correlations!M$46,_xlfn.FLOOR.MATH((ROW(L9)-1)/5)*5,0,5),"&lt;&gt;0")/COUNTIF(OFFSET(correlations!M$46,_xlfn.FLOOR.MATH((ROW(L9)-1)/5)*5,0,5),"&lt;&gt;0")</f>
        <v>5</v>
      </c>
      <c r="AN21" s="40">
        <f ca="1">SUMIF(OFFSET(correlations!N$46,_xlfn.FLOOR.MATH((ROW(M9)-1)/5)*5,0,5),"&lt;&gt;0")/COUNTIF(OFFSET(correlations!N$46,_xlfn.FLOOR.MATH((ROW(M9)-1)/5)*5,0,5),"&lt;&gt;0")</f>
        <v>4.166666666666667</v>
      </c>
      <c r="AO21" s="40">
        <f ca="1">SUMIF(OFFSET(correlations!O$46,_xlfn.FLOOR.MATH((ROW(N9)-1)/5)*5,0,5),"&lt;&gt;0")/COUNTIF(OFFSET(correlations!O$46,_xlfn.FLOOR.MATH((ROW(N9)-1)/5)*5,0,5),"&lt;&gt;0")</f>
        <v>4.25</v>
      </c>
      <c r="AP21" s="40">
        <f ca="1">SUMIF(OFFSET(correlations!P$46,_xlfn.FLOOR.MATH((ROW(O9)-1)/5)*5,0,5),"&lt;&gt;0")/COUNTIF(OFFSET(correlations!P$46,_xlfn.FLOOR.MATH((ROW(O9)-1)/5)*5,0,5),"&lt;&gt;0")</f>
        <v>4.125</v>
      </c>
      <c r="AQ21" s="40">
        <f ca="1">SUMIF(OFFSET(correlations!Q$46,_xlfn.FLOOR.MATH((ROW(P9)-1)/5)*5,0,5),"&lt;&gt;0")/COUNTIF(OFFSET(correlations!Q$46,_xlfn.FLOOR.MATH((ROW(P9)-1)/5)*5,0,5),"&lt;&gt;0")</f>
        <v>4.666666666666667</v>
      </c>
      <c r="AR21" s="40">
        <f ca="1">SUMIF(OFFSET(correlations!R$46,_xlfn.FLOOR.MATH((ROW(Q9)-1)/5)*5,0,5),"&lt;&gt;0")/COUNTIF(OFFSET(correlations!R$46,_xlfn.FLOOR.MATH((ROW(Q9)-1)/5)*5,0,5),"&lt;&gt;0")</f>
        <v>4.166666666666667</v>
      </c>
      <c r="AS21" s="40">
        <f ca="1">SUMIF(OFFSET(correlations!S$46,_xlfn.FLOOR.MATH((ROW(R9)-1)/5)*5,0,5),"&lt;&gt;0")/COUNTIF(OFFSET(correlations!S$46,_xlfn.FLOOR.MATH((ROW(R9)-1)/5)*5,0,5),"&lt;&gt;0")</f>
        <v>4.5</v>
      </c>
      <c r="AT21" s="40">
        <f ca="1">SUMIF(OFFSET(correlations!T$46,_xlfn.FLOOR.MATH((ROW(S9)-1)/5)*5,0,5),"&lt;&gt;0")/COUNTIF(OFFSET(correlations!T$46,_xlfn.FLOOR.MATH((ROW(S9)-1)/5)*5,0,5),"&lt;&gt;0")</f>
        <v>3.25</v>
      </c>
      <c r="AU21" s="40">
        <f ca="1">SUMIF(OFFSET(correlations!U$46,_xlfn.FLOOR.MATH((ROW(T9)-1)/5)*5,0,5),"&lt;&gt;0")/COUNTIF(OFFSET(correlations!U$46,_xlfn.FLOOR.MATH((ROW(T9)-1)/5)*5,0,5),"&lt;&gt;0")</f>
        <v>4.333333333333333</v>
      </c>
      <c r="AV21" s="40">
        <f ca="1">SUMIF(OFFSET(correlations!V$46,_xlfn.FLOOR.MATH((ROW(U9)-1)/5)*5,0,5),"&lt;&gt;0")/COUNTIF(OFFSET(correlations!V$46,_xlfn.FLOOR.MATH((ROW(U9)-1)/5)*5,0,5),"&lt;&gt;0")</f>
        <v>4.5</v>
      </c>
      <c r="AW21" s="40">
        <f ca="1">SUMIF(OFFSET(correlations!W$46,_xlfn.FLOOR.MATH((ROW(V9)-1)/5)*5,0,5),"&lt;&gt;0")/COUNTIF(OFFSET(correlations!W$46,_xlfn.FLOOR.MATH((ROW(V9)-1)/5)*5,0,5),"&lt;&gt;0")</f>
        <v>4.5</v>
      </c>
      <c r="AX21" s="40">
        <f ca="1">SUMIF(OFFSET(correlations!X$46,_xlfn.FLOOR.MATH((ROW(W9)-1)/5)*5,0,5),"&lt;&gt;0")/COUNTIF(OFFSET(correlations!X$46,_xlfn.FLOOR.MATH((ROW(W9)-1)/5)*5,0,5),"&lt;&gt;0")</f>
        <v>4</v>
      </c>
      <c r="AY21" s="40">
        <f ca="1">SUMIF(OFFSET(correlations!Y$46,_xlfn.FLOOR.MATH((ROW(X9)-1)/5)*5,0,5),"&lt;&gt;0")/COUNTIF(OFFSET(correlations!Y$46,_xlfn.FLOOR.MATH((ROW(X9)-1)/5)*5,0,5),"&lt;&gt;0")</f>
        <v>3.75</v>
      </c>
      <c r="AZ21" s="40">
        <f ca="1">SUMIF(OFFSET(correlations!Z$46,_xlfn.FLOOR.MATH((ROW(Y9)-1)/5)*5,0,5),"&lt;&gt;0")/COUNTIF(OFFSET(correlations!Z$46,_xlfn.FLOOR.MATH((ROW(Y9)-1)/5)*5,0,5),"&lt;&gt;0")</f>
        <v>4.333333333333333</v>
      </c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</row>
    <row r="22" spans="1:76">
      <c r="A22" s="5" t="str">
        <f t="shared" si="1"/>
        <v>12: Finding Nemo (2003)</v>
      </c>
      <c r="B22" s="26">
        <f>IF(correlations!B55&lt;&gt;0,'Modified Weights'!B$7,0)</f>
        <v>0.46460996868120108</v>
      </c>
      <c r="C22" s="26">
        <f>IF(correlations!C55&lt;&gt;0,'Modified Weights'!C$7,0)</f>
        <v>0</v>
      </c>
      <c r="D22" s="26">
        <f>IF(correlations!D55&lt;&gt;0,'Modified Weights'!D$7,0)</f>
        <v>0.36756756756756787</v>
      </c>
      <c r="E22" s="26">
        <f>IF(correlations!E55&lt;&gt;0,'Modified Weights'!E$7,0)</f>
        <v>0.25965984359917371</v>
      </c>
      <c r="F22" s="26">
        <f>IF(correlations!F55&lt;&gt;0,'Modified Weights'!F$7,0)</f>
        <v>0.37985626502293046</v>
      </c>
      <c r="G22" s="26">
        <f>IF(correlations!G55&lt;&gt;0,'Modified Weights'!G$7,0)</f>
        <v>0.38713264586848378</v>
      </c>
      <c r="H22" s="26">
        <f>IF(correlations!H55&lt;&gt;0,'Modified Weights'!H$7,0)</f>
        <v>0</v>
      </c>
      <c r="I22" s="26">
        <f>IF(correlations!I55&lt;&gt;0,'Modified Weights'!I$7,0)</f>
        <v>0</v>
      </c>
      <c r="J22" s="26">
        <f>IF(correlations!J55&lt;&gt;0,'Modified Weights'!J$7,0)</f>
        <v>0.36005629545020651</v>
      </c>
      <c r="K22" s="26">
        <f>IF(correlations!K55&lt;&gt;0,'Modified Weights'!K$7,0)</f>
        <v>0.21087949693739588</v>
      </c>
      <c r="L22" s="26">
        <f>IF(correlations!L55&lt;&gt;0,'Modified Weights'!L$7,0)</f>
        <v>0.24328325135114928</v>
      </c>
      <c r="M22" s="26">
        <f>IF(correlations!M55&lt;&gt;0,'Modified Weights'!M$7,0)</f>
        <v>0</v>
      </c>
      <c r="N22" s="26">
        <f>IF(correlations!N55&lt;&gt;0,'Modified Weights'!N$7,0)</f>
        <v>0</v>
      </c>
      <c r="O22" s="26">
        <f>IF(correlations!O55&lt;&gt;0,'Modified Weights'!O$7,0)</f>
        <v>0.47549485227568483</v>
      </c>
      <c r="P22" s="26">
        <f>IF(correlations!P55&lt;&gt;0,'Modified Weights'!P$7,0)</f>
        <v>0</v>
      </c>
      <c r="Q22" s="26">
        <f>IF(correlations!Q55&lt;&gt;0,'Modified Weights'!Q$7,0)</f>
        <v>0.37322578372742299</v>
      </c>
      <c r="R22" s="26">
        <f>IF(correlations!R55&lt;&gt;0,'Modified Weights'!R$7,0)</f>
        <v>0.37426379831369133</v>
      </c>
      <c r="S22" s="26">
        <f>IF(correlations!S55&lt;&gt;0,'Modified Weights'!S$7,0)</f>
        <v>0</v>
      </c>
      <c r="T22" s="26">
        <f>IF(correlations!T55&lt;&gt;0,'Modified Weights'!T$7,0)</f>
        <v>0.40380887559327872</v>
      </c>
      <c r="U22" s="26">
        <f>IF(correlations!U55&lt;&gt;0,'Modified Weights'!U$7,0)</f>
        <v>0</v>
      </c>
      <c r="V22" s="26">
        <f>IF(correlations!V55&lt;&gt;0,'Modified Weights'!V$7,0)</f>
        <v>0</v>
      </c>
      <c r="W22" s="26">
        <f>IF(correlations!W55&lt;&gt;0,'Modified Weights'!W$7,0)</f>
        <v>0.24072770522228643</v>
      </c>
      <c r="X22" s="26">
        <f>IF(correlations!X55&lt;&gt;0,'Modified Weights'!X$7,0)</f>
        <v>0.44902524381160436</v>
      </c>
      <c r="Y22" s="26">
        <f>IF(correlations!Y55&lt;&gt;0,'Modified Weights'!Y$7,0)</f>
        <v>0.42322462884387124</v>
      </c>
      <c r="Z22" s="26">
        <f>IF(correlations!Z55&lt;&gt;0,'Modified Weights'!Z$7,0)</f>
        <v>0.27967705678590876</v>
      </c>
      <c r="AB22" s="40">
        <f ca="1">SUMIF(OFFSET(correlations!B$46,_xlfn.FLOOR.MATH((ROW(A10)-1)/5)*5,0,5),"&lt;&gt;0")/COUNTIF(OFFSET(correlations!B$46,_xlfn.FLOOR.MATH((ROW(A10)-1)/5)*5,0,5),"&lt;&gt;0")</f>
        <v>4.166666666666667</v>
      </c>
      <c r="AC22" s="40">
        <f ca="1">SUMIF(OFFSET(correlations!C$46,_xlfn.FLOOR.MATH((ROW(B10)-1)/5)*5,0,5),"&lt;&gt;0")/COUNTIF(OFFSET(correlations!C$46,_xlfn.FLOOR.MATH((ROW(B10)-1)/5)*5,0,5),"&lt;&gt;0")</f>
        <v>4</v>
      </c>
      <c r="AD22" s="40">
        <f ca="1">SUMIF(OFFSET(correlations!D$46,_xlfn.FLOOR.MATH((ROW(C10)-1)/5)*5,0,5),"&lt;&gt;0")/COUNTIF(OFFSET(correlations!D$46,_xlfn.FLOOR.MATH((ROW(C10)-1)/5)*5,0,5),"&lt;&gt;0")</f>
        <v>4</v>
      </c>
      <c r="AE22" s="40">
        <f ca="1">SUMIF(OFFSET(correlations!E$46,_xlfn.FLOOR.MATH((ROW(D10)-1)/5)*5,0,5),"&lt;&gt;0")/COUNTIF(OFFSET(correlations!E$46,_xlfn.FLOOR.MATH((ROW(D10)-1)/5)*5,0,5),"&lt;&gt;0")</f>
        <v>4.25</v>
      </c>
      <c r="AF22" s="40">
        <f ca="1">SUMIF(OFFSET(correlations!F$46,_xlfn.FLOOR.MATH((ROW(E10)-1)/5)*5,0,5),"&lt;&gt;0")/COUNTIF(OFFSET(correlations!F$46,_xlfn.FLOOR.MATH((ROW(E10)-1)/5)*5,0,5),"&lt;&gt;0")</f>
        <v>3.375</v>
      </c>
      <c r="AG22" s="40">
        <f ca="1">SUMIF(OFFSET(correlations!G$46,_xlfn.FLOOR.MATH((ROW(F10)-1)/5)*5,0,5),"&lt;&gt;0")/COUNTIF(OFFSET(correlations!G$46,_xlfn.FLOOR.MATH((ROW(F10)-1)/5)*5,0,5),"&lt;&gt;0")</f>
        <v>4.5</v>
      </c>
      <c r="AH22" s="40">
        <f ca="1">SUMIF(OFFSET(correlations!H$46,_xlfn.FLOOR.MATH((ROW(G10)-1)/5)*5,0,5),"&lt;&gt;0")/COUNTIF(OFFSET(correlations!H$46,_xlfn.FLOOR.MATH((ROW(G10)-1)/5)*5,0,5),"&lt;&gt;0")</f>
        <v>4</v>
      </c>
      <c r="AI22" s="40">
        <f ca="1">SUMIF(OFFSET(correlations!I$46,_xlfn.FLOOR.MATH((ROW(H10)-1)/5)*5,0,5),"&lt;&gt;0")/COUNTIF(OFFSET(correlations!I$46,_xlfn.FLOOR.MATH((ROW(H10)-1)/5)*5,0,5),"&lt;&gt;0")</f>
        <v>3.75</v>
      </c>
      <c r="AJ22" s="40">
        <f ca="1">SUMIF(OFFSET(correlations!J$46,_xlfn.FLOOR.MATH((ROW(I10)-1)/5)*5,0,5),"&lt;&gt;0")/COUNTIF(OFFSET(correlations!J$46,_xlfn.FLOOR.MATH((ROW(I10)-1)/5)*5,0,5),"&lt;&gt;0")</f>
        <v>4.5</v>
      </c>
      <c r="AK22" s="40">
        <f ca="1">SUMIF(OFFSET(correlations!K$46,_xlfn.FLOOR.MATH((ROW(J10)-1)/5)*5,0,5),"&lt;&gt;0")/COUNTIF(OFFSET(correlations!K$46,_xlfn.FLOOR.MATH((ROW(J10)-1)/5)*5,0,5),"&lt;&gt;0")</f>
        <v>4.125</v>
      </c>
      <c r="AL22" s="40">
        <f ca="1">SUMIF(OFFSET(correlations!L$46,_xlfn.FLOOR.MATH((ROW(K10)-1)/5)*5,0,5),"&lt;&gt;0")/COUNTIF(OFFSET(correlations!L$46,_xlfn.FLOOR.MATH((ROW(K10)-1)/5)*5,0,5),"&lt;&gt;0")</f>
        <v>4.333333333333333</v>
      </c>
      <c r="AM22" s="40">
        <f ca="1">SUMIF(OFFSET(correlations!M$46,_xlfn.FLOOR.MATH((ROW(L10)-1)/5)*5,0,5),"&lt;&gt;0")/COUNTIF(OFFSET(correlations!M$46,_xlfn.FLOOR.MATH((ROW(L10)-1)/5)*5,0,5),"&lt;&gt;0")</f>
        <v>5</v>
      </c>
      <c r="AN22" s="40">
        <f ca="1">SUMIF(OFFSET(correlations!N$46,_xlfn.FLOOR.MATH((ROW(M10)-1)/5)*5,0,5),"&lt;&gt;0")/COUNTIF(OFFSET(correlations!N$46,_xlfn.FLOOR.MATH((ROW(M10)-1)/5)*5,0,5),"&lt;&gt;0")</f>
        <v>4.166666666666667</v>
      </c>
      <c r="AO22" s="40">
        <f ca="1">SUMIF(OFFSET(correlations!O$46,_xlfn.FLOOR.MATH((ROW(N10)-1)/5)*5,0,5),"&lt;&gt;0")/COUNTIF(OFFSET(correlations!O$46,_xlfn.FLOOR.MATH((ROW(N10)-1)/5)*5,0,5),"&lt;&gt;0")</f>
        <v>4.25</v>
      </c>
      <c r="AP22" s="40">
        <f ca="1">SUMIF(OFFSET(correlations!P$46,_xlfn.FLOOR.MATH((ROW(O10)-1)/5)*5,0,5),"&lt;&gt;0")/COUNTIF(OFFSET(correlations!P$46,_xlfn.FLOOR.MATH((ROW(O10)-1)/5)*5,0,5),"&lt;&gt;0")</f>
        <v>4.125</v>
      </c>
      <c r="AQ22" s="40">
        <f ca="1">SUMIF(OFFSET(correlations!Q$46,_xlfn.FLOOR.MATH((ROW(P10)-1)/5)*5,0,5),"&lt;&gt;0")/COUNTIF(OFFSET(correlations!Q$46,_xlfn.FLOOR.MATH((ROW(P10)-1)/5)*5,0,5),"&lt;&gt;0")</f>
        <v>4.666666666666667</v>
      </c>
      <c r="AR22" s="40">
        <f ca="1">SUMIF(OFFSET(correlations!R$46,_xlfn.FLOOR.MATH((ROW(Q10)-1)/5)*5,0,5),"&lt;&gt;0")/COUNTIF(OFFSET(correlations!R$46,_xlfn.FLOOR.MATH((ROW(Q10)-1)/5)*5,0,5),"&lt;&gt;0")</f>
        <v>4.166666666666667</v>
      </c>
      <c r="AS22" s="40">
        <f ca="1">SUMIF(OFFSET(correlations!S$46,_xlfn.FLOOR.MATH((ROW(R10)-1)/5)*5,0,5),"&lt;&gt;0")/COUNTIF(OFFSET(correlations!S$46,_xlfn.FLOOR.MATH((ROW(R10)-1)/5)*5,0,5),"&lt;&gt;0")</f>
        <v>4.5</v>
      </c>
      <c r="AT22" s="40">
        <f ca="1">SUMIF(OFFSET(correlations!T$46,_xlfn.FLOOR.MATH((ROW(S10)-1)/5)*5,0,5),"&lt;&gt;0")/COUNTIF(OFFSET(correlations!T$46,_xlfn.FLOOR.MATH((ROW(S10)-1)/5)*5,0,5),"&lt;&gt;0")</f>
        <v>3.25</v>
      </c>
      <c r="AU22" s="40">
        <f ca="1">SUMIF(OFFSET(correlations!U$46,_xlfn.FLOOR.MATH((ROW(T10)-1)/5)*5,0,5),"&lt;&gt;0")/COUNTIF(OFFSET(correlations!U$46,_xlfn.FLOOR.MATH((ROW(T10)-1)/5)*5,0,5),"&lt;&gt;0")</f>
        <v>4.333333333333333</v>
      </c>
      <c r="AV22" s="40">
        <f ca="1">SUMIF(OFFSET(correlations!V$46,_xlfn.FLOOR.MATH((ROW(U10)-1)/5)*5,0,5),"&lt;&gt;0")/COUNTIF(OFFSET(correlations!V$46,_xlfn.FLOOR.MATH((ROW(U10)-1)/5)*5,0,5),"&lt;&gt;0")</f>
        <v>4.5</v>
      </c>
      <c r="AW22" s="40">
        <f ca="1">SUMIF(OFFSET(correlations!W$46,_xlfn.FLOOR.MATH((ROW(V10)-1)/5)*5,0,5),"&lt;&gt;0")/COUNTIF(OFFSET(correlations!W$46,_xlfn.FLOOR.MATH((ROW(V10)-1)/5)*5,0,5),"&lt;&gt;0")</f>
        <v>4.5</v>
      </c>
      <c r="AX22" s="40">
        <f ca="1">SUMIF(OFFSET(correlations!X$46,_xlfn.FLOOR.MATH((ROW(W10)-1)/5)*5,0,5),"&lt;&gt;0")/COUNTIF(OFFSET(correlations!X$46,_xlfn.FLOOR.MATH((ROW(W10)-1)/5)*5,0,5),"&lt;&gt;0")</f>
        <v>4</v>
      </c>
      <c r="AY22" s="40">
        <f ca="1">SUMIF(OFFSET(correlations!Y$46,_xlfn.FLOOR.MATH((ROW(X10)-1)/5)*5,0,5),"&lt;&gt;0")/COUNTIF(OFFSET(correlations!Y$46,_xlfn.FLOOR.MATH((ROW(X10)-1)/5)*5,0,5),"&lt;&gt;0")</f>
        <v>3.75</v>
      </c>
      <c r="AZ22" s="40">
        <f ca="1">SUMIF(OFFSET(correlations!Z$46,_xlfn.FLOOR.MATH((ROW(Y10)-1)/5)*5,0,5),"&lt;&gt;0")/COUNTIF(OFFSET(correlations!Z$46,_xlfn.FLOOR.MATH((ROW(Y10)-1)/5)*5,0,5),"&lt;&gt;0")</f>
        <v>4.333333333333333</v>
      </c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</row>
    <row r="23" spans="1:76">
      <c r="A23" s="20" t="s">
        <v>2</v>
      </c>
      <c r="B23" s="26">
        <f>IF(correlations!B56&lt;&gt;0,'Modified Weights'!B$3,0)</f>
        <v>0.55108883721563151</v>
      </c>
      <c r="C23" s="26">
        <f>IF(correlations!C56&lt;&gt;0,'Modified Weights'!C$3,0)</f>
        <v>0.56244873874488854</v>
      </c>
      <c r="D23" s="26">
        <f>IF(correlations!D56&lt;&gt;0,'Modified Weights'!D$3,0)</f>
        <v>0.66716825348801723</v>
      </c>
      <c r="E23" s="26">
        <f>IF(correlations!E56&lt;&gt;0,'Modified Weights'!E$3,0)</f>
        <v>0</v>
      </c>
      <c r="F23" s="26">
        <f>IF(correlations!F56&lt;&gt;0,'Modified Weights'!F$3,0)</f>
        <v>0.47668328054517961</v>
      </c>
      <c r="G23" s="26">
        <f>IF(correlations!G56&lt;&gt;0,'Modified Weights'!G$3,0)</f>
        <v>0.53906585139435703</v>
      </c>
      <c r="H23" s="26">
        <f>IF(correlations!H56&lt;&gt;0,'Modified Weights'!H$3,0)</f>
        <v>0.46291004988627577</v>
      </c>
      <c r="I23" s="26">
        <f>IF(correlations!I56&lt;&gt;0,'Modified Weights'!I$3,0)</f>
        <v>0</v>
      </c>
      <c r="J23" s="26">
        <f>IF(correlations!J56&lt;&gt;0,'Modified Weights'!J$3,0)</f>
        <v>0.47571090136593314</v>
      </c>
      <c r="K23" s="26">
        <f>IF(correlations!K56&lt;&gt;0,'Modified Weights'!K$3,0)</f>
        <v>0.31571202585390812</v>
      </c>
      <c r="L23" s="26">
        <f>IF(correlations!L56&lt;&gt;0,'Modified Weights'!L$3,0)</f>
        <v>0.31257295249758305</v>
      </c>
      <c r="M23" s="26">
        <f>IF(correlations!M56&lt;&gt;0,'Modified Weights'!M$3,0)</f>
        <v>0.40859237613621341</v>
      </c>
      <c r="N23" s="26">
        <f>IF(correlations!N56&lt;&gt;0,'Modified Weights'!N$3,0)</f>
        <v>0.32349910970108381</v>
      </c>
      <c r="O23" s="26">
        <f>IF(correlations!O56&lt;&gt;0,'Modified Weights'!O$3,0)</f>
        <v>0.66851595362183669</v>
      </c>
      <c r="P23" s="26">
        <f>IF(correlations!P56&lt;&gt;0,'Modified Weights'!P$3,0)</f>
        <v>0.41443820151070604</v>
      </c>
      <c r="Q23" s="26">
        <f>IF(correlations!Q56&lt;&gt;0,'Modified Weights'!Q$3,0)</f>
        <v>0.50324684492481753</v>
      </c>
      <c r="R23" s="26">
        <f>IF(correlations!R56&lt;&gt;0,'Modified Weights'!R$3,0)</f>
        <v>0</v>
      </c>
      <c r="S23" s="26">
        <f>IF(correlations!S56&lt;&gt;0,'Modified Weights'!S$3,0)</f>
        <v>0.47668328054517961</v>
      </c>
      <c r="T23" s="26">
        <f>IF(correlations!T56&lt;&gt;0,'Modified Weights'!T$3,0)</f>
        <v>0</v>
      </c>
      <c r="U23" s="26">
        <f>IF(correlations!U56&lt;&gt;0,'Modified Weights'!U$3,0)</f>
        <v>0.47236055541883315</v>
      </c>
      <c r="V23" s="26">
        <f>IF(correlations!V56&lt;&gt;0,'Modified Weights'!V$3,0)</f>
        <v>0.27092801416163931</v>
      </c>
      <c r="W23" s="26">
        <f>IF(correlations!W56&lt;&gt;0,'Modified Weights'!W$3,0)</f>
        <v>0.50324684492481753</v>
      </c>
      <c r="X23" s="26">
        <f>IF(correlations!X56&lt;&gt;0,'Modified Weights'!X$3,0)</f>
        <v>0.66851595362183669</v>
      </c>
      <c r="Y23" s="26">
        <f>IF(correlations!Y56&lt;&gt;0,'Modified Weights'!Y$3,0)</f>
        <v>0.66716825348801723</v>
      </c>
      <c r="Z23" s="26">
        <f>IF(correlations!Z56&lt;&gt;0,'Modified Weights'!Z$3,0)</f>
        <v>0.43552033876932245</v>
      </c>
      <c r="AB23" s="40">
        <f ca="1">SUMIF(OFFSET(correlations!B$46,_xlfn.FLOOR.MATH((ROW(A11)-1)/5)*5,0,5),"&lt;&gt;0")/COUNTIF(OFFSET(correlations!B$46,_xlfn.FLOOR.MATH((ROW(A11)-1)/5)*5,0,5),"&lt;&gt;0")</f>
        <v>4.8</v>
      </c>
      <c r="AC23" s="40">
        <f ca="1">SUMIF(OFFSET(correlations!C$46,_xlfn.FLOOR.MATH((ROW(B11)-1)/5)*5,0,5),"&lt;&gt;0")/COUNTIF(OFFSET(correlations!C$46,_xlfn.FLOOR.MATH((ROW(B11)-1)/5)*5,0,5),"&lt;&gt;0")</f>
        <v>4</v>
      </c>
      <c r="AD23" s="40">
        <f ca="1">SUMIF(OFFSET(correlations!D$46,_xlfn.FLOOR.MATH((ROW(C11)-1)/5)*5,0,5),"&lt;&gt;0")/COUNTIF(OFFSET(correlations!D$46,_xlfn.FLOOR.MATH((ROW(C11)-1)/5)*5,0,5),"&lt;&gt;0")</f>
        <v>4.3</v>
      </c>
      <c r="AE23" s="40">
        <f ca="1">SUMIF(OFFSET(correlations!E$46,_xlfn.FLOOR.MATH((ROW(D11)-1)/5)*5,0,5),"&lt;&gt;0")/COUNTIF(OFFSET(correlations!E$46,_xlfn.FLOOR.MATH((ROW(D11)-1)/5)*5,0,5),"&lt;&gt;0")</f>
        <v>4.666666666666667</v>
      </c>
      <c r="AF23" s="40">
        <f ca="1">SUMIF(OFFSET(correlations!F$46,_xlfn.FLOOR.MATH((ROW(E11)-1)/5)*5,0,5),"&lt;&gt;0")/COUNTIF(OFFSET(correlations!F$46,_xlfn.FLOOR.MATH((ROW(E11)-1)/5)*5,0,5),"&lt;&gt;0")</f>
        <v>3.75</v>
      </c>
      <c r="AG23" s="40">
        <f ca="1">SUMIF(OFFSET(correlations!G$46,_xlfn.FLOOR.MATH((ROW(F11)-1)/5)*5,0,5),"&lt;&gt;0")/COUNTIF(OFFSET(correlations!G$46,_xlfn.FLOOR.MATH((ROW(F11)-1)/5)*5,0,5),"&lt;&gt;0")</f>
        <v>4.75</v>
      </c>
      <c r="AH23" s="40">
        <f ca="1">SUMIF(OFFSET(correlations!H$46,_xlfn.FLOOR.MATH((ROW(G11)-1)/5)*5,0,5),"&lt;&gt;0")/COUNTIF(OFFSET(correlations!H$46,_xlfn.FLOOR.MATH((ROW(G11)-1)/5)*5,0,5),"&lt;&gt;0")</f>
        <v>4.0999999999999996</v>
      </c>
      <c r="AI23" s="40">
        <f ca="1">SUMIF(OFFSET(correlations!I$46,_xlfn.FLOOR.MATH((ROW(H11)-1)/5)*5,0,5),"&lt;&gt;0")/COUNTIF(OFFSET(correlations!I$46,_xlfn.FLOOR.MATH((ROW(H11)-1)/5)*5,0,5),"&lt;&gt;0")</f>
        <v>4.5</v>
      </c>
      <c r="AJ23" s="40">
        <f ca="1">SUMIF(OFFSET(correlations!J$46,_xlfn.FLOOR.MATH((ROW(I11)-1)/5)*5,0,5),"&lt;&gt;0")/COUNTIF(OFFSET(correlations!J$46,_xlfn.FLOOR.MATH((ROW(I11)-1)/5)*5,0,5),"&lt;&gt;0")</f>
        <v>4.5999999999999996</v>
      </c>
      <c r="AK23" s="40">
        <f ca="1">SUMIF(OFFSET(correlations!K$46,_xlfn.FLOOR.MATH((ROW(J11)-1)/5)*5,0,5),"&lt;&gt;0")/COUNTIF(OFFSET(correlations!K$46,_xlfn.FLOOR.MATH((ROW(J11)-1)/5)*5,0,5),"&lt;&gt;0")</f>
        <v>4.4000000000000004</v>
      </c>
      <c r="AL23" s="40">
        <f ca="1">SUMIF(OFFSET(correlations!L$46,_xlfn.FLOOR.MATH((ROW(K11)-1)/5)*5,0,5),"&lt;&gt;0")/COUNTIF(OFFSET(correlations!L$46,_xlfn.FLOOR.MATH((ROW(K11)-1)/5)*5,0,5),"&lt;&gt;0")</f>
        <v>4.8</v>
      </c>
      <c r="AM23" s="40">
        <f ca="1">SUMIF(OFFSET(correlations!M$46,_xlfn.FLOOR.MATH((ROW(L11)-1)/5)*5,0,5),"&lt;&gt;0")/COUNTIF(OFFSET(correlations!M$46,_xlfn.FLOOR.MATH((ROW(L11)-1)/5)*5,0,5),"&lt;&gt;0")</f>
        <v>3.75</v>
      </c>
      <c r="AN23" s="40">
        <f ca="1">SUMIF(OFFSET(correlations!N$46,_xlfn.FLOOR.MATH((ROW(M11)-1)/5)*5,0,5),"&lt;&gt;0")/COUNTIF(OFFSET(correlations!N$46,_xlfn.FLOOR.MATH((ROW(M11)-1)/5)*5,0,5),"&lt;&gt;0")</f>
        <v>4.375</v>
      </c>
      <c r="AO23" s="40">
        <f ca="1">SUMIF(OFFSET(correlations!O$46,_xlfn.FLOOR.MATH((ROW(N11)-1)/5)*5,0,5),"&lt;&gt;0")/COUNTIF(OFFSET(correlations!O$46,_xlfn.FLOOR.MATH((ROW(N11)-1)/5)*5,0,5),"&lt;&gt;0")</f>
        <v>4.5999999999999996</v>
      </c>
      <c r="AP23" s="40">
        <f ca="1">SUMIF(OFFSET(correlations!P$46,_xlfn.FLOOR.MATH((ROW(O11)-1)/5)*5,0,5),"&lt;&gt;0")/COUNTIF(OFFSET(correlations!P$46,_xlfn.FLOOR.MATH((ROW(O11)-1)/5)*5,0,5),"&lt;&gt;0")</f>
        <v>4.5</v>
      </c>
      <c r="AQ23" s="40">
        <f ca="1">SUMIF(OFFSET(correlations!Q$46,_xlfn.FLOOR.MATH((ROW(P11)-1)/5)*5,0,5),"&lt;&gt;0")/COUNTIF(OFFSET(correlations!Q$46,_xlfn.FLOOR.MATH((ROW(P11)-1)/5)*5,0,5),"&lt;&gt;0")</f>
        <v>4.2</v>
      </c>
      <c r="AR23" s="40">
        <f ca="1">SUMIF(OFFSET(correlations!R$46,_xlfn.FLOOR.MATH((ROW(Q11)-1)/5)*5,0,5),"&lt;&gt;0")/COUNTIF(OFFSET(correlations!R$46,_xlfn.FLOOR.MATH((ROW(Q11)-1)/5)*5,0,5),"&lt;&gt;0")</f>
        <v>4.25</v>
      </c>
      <c r="AS23" s="40">
        <f ca="1">SUMIF(OFFSET(correlations!S$46,_xlfn.FLOOR.MATH((ROW(R11)-1)/5)*5,0,5),"&lt;&gt;0")/COUNTIF(OFFSET(correlations!S$46,_xlfn.FLOOR.MATH((ROW(R11)-1)/5)*5,0,5),"&lt;&gt;0")</f>
        <v>4.75</v>
      </c>
      <c r="AT23" s="40">
        <f ca="1">SUMIF(OFFSET(correlations!T$46,_xlfn.FLOOR.MATH((ROW(S11)-1)/5)*5,0,5),"&lt;&gt;0")/COUNTIF(OFFSET(correlations!T$46,_xlfn.FLOOR.MATH((ROW(S11)-1)/5)*5,0,5),"&lt;&gt;0")</f>
        <v>4.375</v>
      </c>
      <c r="AU23" s="40">
        <f ca="1">SUMIF(OFFSET(correlations!U$46,_xlfn.FLOOR.MATH((ROW(T11)-1)/5)*5,0,5),"&lt;&gt;0")/COUNTIF(OFFSET(correlations!U$46,_xlfn.FLOOR.MATH((ROW(T11)-1)/5)*5,0,5),"&lt;&gt;0")</f>
        <v>4.0999999999999996</v>
      </c>
      <c r="AV23" s="40">
        <f ca="1">SUMIF(OFFSET(correlations!V$46,_xlfn.FLOOR.MATH((ROW(U11)-1)/5)*5,0,5),"&lt;&gt;0")/COUNTIF(OFFSET(correlations!V$46,_xlfn.FLOOR.MATH((ROW(U11)-1)/5)*5,0,5),"&lt;&gt;0")</f>
        <v>4.625</v>
      </c>
      <c r="AW23" s="40">
        <f ca="1">SUMIF(OFFSET(correlations!W$46,_xlfn.FLOOR.MATH((ROW(V11)-1)/5)*5,0,5),"&lt;&gt;0")/COUNTIF(OFFSET(correlations!W$46,_xlfn.FLOOR.MATH((ROW(V11)-1)/5)*5,0,5),"&lt;&gt;0")</f>
        <v>4.3</v>
      </c>
      <c r="AX23" s="40">
        <f ca="1">SUMIF(OFFSET(correlations!X$46,_xlfn.FLOOR.MATH((ROW(W11)-1)/5)*5,0,5),"&lt;&gt;0")/COUNTIF(OFFSET(correlations!X$46,_xlfn.FLOOR.MATH((ROW(W11)-1)/5)*5,0,5),"&lt;&gt;0")</f>
        <v>4.4000000000000004</v>
      </c>
      <c r="AY23" s="40">
        <f ca="1">SUMIF(OFFSET(correlations!Y$46,_xlfn.FLOOR.MATH((ROW(X11)-1)/5)*5,0,5),"&lt;&gt;0")/COUNTIF(OFFSET(correlations!Y$46,_xlfn.FLOOR.MATH((ROW(X11)-1)/5)*5,0,5),"&lt;&gt;0")</f>
        <v>4.4000000000000004</v>
      </c>
      <c r="AZ23" s="40">
        <f ca="1">SUMIF(OFFSET(correlations!Z$46,_xlfn.FLOOR.MATH((ROW(Y11)-1)/5)*5,0,5),"&lt;&gt;0")/COUNTIF(OFFSET(correlations!Z$46,_xlfn.FLOOR.MATH((ROW(Y11)-1)/5)*5,0,5),"&lt;&gt;0")</f>
        <v>4.7</v>
      </c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</row>
    <row r="24" spans="1:76">
      <c r="A24" s="5" t="str">
        <f t="shared" ref="A24:A27" si="2">A23</f>
        <v>13: Forrest Gump (1994)</v>
      </c>
      <c r="B24" s="26">
        <f>IF(correlations!B57&lt;&gt;0,'Modified Weights'!B$4,0)</f>
        <v>0.51761980439715483</v>
      </c>
      <c r="C24" s="26">
        <f>IF(correlations!C57&lt;&gt;0,'Modified Weights'!C$4,0)</f>
        <v>0.48860698263640312</v>
      </c>
      <c r="D24" s="26">
        <f>IF(correlations!D57&lt;&gt;0,'Modified Weights'!D$4,0)</f>
        <v>0.47097212266638172</v>
      </c>
      <c r="E24" s="26">
        <f>IF(correlations!E57&lt;&gt;0,'Modified Weights'!E$4,0)</f>
        <v>0.47497369617752921</v>
      </c>
      <c r="F24" s="26">
        <f>IF(correlations!F57&lt;&gt;0,'Modified Weights'!F$4,0)</f>
        <v>0.46411014776485626</v>
      </c>
      <c r="G24" s="26">
        <f>IF(correlations!G57&lt;&gt;0,'Modified Weights'!G$4,0)</f>
        <v>0</v>
      </c>
      <c r="H24" s="26">
        <f>IF(correlations!H57&lt;&gt;0,'Modified Weights'!H$4,0)</f>
        <v>0.40027450425381639</v>
      </c>
      <c r="I24" s="26">
        <f>IF(correlations!I57&lt;&gt;0,'Modified Weights'!I$4,0)</f>
        <v>0.31257295249758305</v>
      </c>
      <c r="J24" s="26">
        <f>IF(correlations!J57&lt;&gt;0,'Modified Weights'!J$4,0)</f>
        <v>0.47549485227568483</v>
      </c>
      <c r="K24" s="26">
        <f>IF(correlations!K57&lt;&gt;0,'Modified Weights'!K$4,0)</f>
        <v>0.26365446983714974</v>
      </c>
      <c r="L24" s="26">
        <f>IF(correlations!L57&lt;&gt;0,'Modified Weights'!L$4,0)</f>
        <v>0.28275572409412869</v>
      </c>
      <c r="M24" s="26">
        <f>IF(correlations!M57&lt;&gt;0,'Modified Weights'!M$4,0)</f>
        <v>0.28040224837668803</v>
      </c>
      <c r="N24" s="26">
        <f>IF(correlations!N57&lt;&gt;0,'Modified Weights'!N$4,0)</f>
        <v>0.31010409033155772</v>
      </c>
      <c r="O24" s="26">
        <f>IF(correlations!O57&lt;&gt;0,'Modified Weights'!O$4,0)</f>
        <v>0.56244873874488854</v>
      </c>
      <c r="P24" s="26">
        <f>IF(correlations!P57&lt;&gt;0,'Modified Weights'!P$4,0)</f>
        <v>0.30413903573293405</v>
      </c>
      <c r="Q24" s="26">
        <f>IF(correlations!Q57&lt;&gt;0,'Modified Weights'!Q$4,0)</f>
        <v>0.48860698263640312</v>
      </c>
      <c r="R24" s="26">
        <f>IF(correlations!R57&lt;&gt;0,'Modified Weights'!R$4,0)</f>
        <v>0.47097212266638172</v>
      </c>
      <c r="S24" s="26">
        <f>IF(correlations!S57&lt;&gt;0,'Modified Weights'!S$4,0)</f>
        <v>0.44902524381160436</v>
      </c>
      <c r="T24" s="26">
        <f>IF(correlations!T57&lt;&gt;0,'Modified Weights'!T$4,0)</f>
        <v>0.52599044278760332</v>
      </c>
      <c r="U24" s="26">
        <f>IF(correlations!U57&lt;&gt;0,'Modified Weights'!U$4,0)</f>
        <v>0.43899155441463594</v>
      </c>
      <c r="V24" s="26">
        <f>IF(correlations!V57&lt;&gt;0,'Modified Weights'!V$4,0)</f>
        <v>0.17808764796017454</v>
      </c>
      <c r="W24" s="26">
        <f>IF(correlations!W57&lt;&gt;0,'Modified Weights'!W$4,0)</f>
        <v>0.40859237613621341</v>
      </c>
      <c r="X24" s="26">
        <f>IF(correlations!X57&lt;&gt;0,'Modified Weights'!X$4,0)</f>
        <v>0.54219187817609293</v>
      </c>
      <c r="Y24" s="26">
        <f>IF(correlations!Y57&lt;&gt;0,'Modified Weights'!Y$4,0)</f>
        <v>0.54219187817609293</v>
      </c>
      <c r="Z24" s="26">
        <f>IF(correlations!Z57&lt;&gt;0,'Modified Weights'!Z$4,0)</f>
        <v>0.39006674934025765</v>
      </c>
      <c r="AB24" s="40">
        <f ca="1">SUMIF(OFFSET(correlations!B$46,_xlfn.FLOOR.MATH((ROW(A12)-1)/5)*5,0,5),"&lt;&gt;0")/COUNTIF(OFFSET(correlations!B$46,_xlfn.FLOOR.MATH((ROW(A12)-1)/5)*5,0,5),"&lt;&gt;0")</f>
        <v>4.8</v>
      </c>
      <c r="AC24" s="40">
        <f ca="1">SUMIF(OFFSET(correlations!C$46,_xlfn.FLOOR.MATH((ROW(B12)-1)/5)*5,0,5),"&lt;&gt;0")/COUNTIF(OFFSET(correlations!C$46,_xlfn.FLOOR.MATH((ROW(B12)-1)/5)*5,0,5),"&lt;&gt;0")</f>
        <v>4</v>
      </c>
      <c r="AD24" s="40">
        <f ca="1">SUMIF(OFFSET(correlations!D$46,_xlfn.FLOOR.MATH((ROW(C12)-1)/5)*5,0,5),"&lt;&gt;0")/COUNTIF(OFFSET(correlations!D$46,_xlfn.FLOOR.MATH((ROW(C12)-1)/5)*5,0,5),"&lt;&gt;0")</f>
        <v>4.3</v>
      </c>
      <c r="AE24" s="40">
        <f ca="1">SUMIF(OFFSET(correlations!E$46,_xlfn.FLOOR.MATH((ROW(D12)-1)/5)*5,0,5),"&lt;&gt;0")/COUNTIF(OFFSET(correlations!E$46,_xlfn.FLOOR.MATH((ROW(D12)-1)/5)*5,0,5),"&lt;&gt;0")</f>
        <v>4.666666666666667</v>
      </c>
      <c r="AF24" s="40">
        <f ca="1">SUMIF(OFFSET(correlations!F$46,_xlfn.FLOOR.MATH((ROW(E12)-1)/5)*5,0,5),"&lt;&gt;0")/COUNTIF(OFFSET(correlations!F$46,_xlfn.FLOOR.MATH((ROW(E12)-1)/5)*5,0,5),"&lt;&gt;0")</f>
        <v>3.75</v>
      </c>
      <c r="AG24" s="40">
        <f ca="1">SUMIF(OFFSET(correlations!G$46,_xlfn.FLOOR.MATH((ROW(F12)-1)/5)*5,0,5),"&lt;&gt;0")/COUNTIF(OFFSET(correlations!G$46,_xlfn.FLOOR.MATH((ROW(F12)-1)/5)*5,0,5),"&lt;&gt;0")</f>
        <v>4.75</v>
      </c>
      <c r="AH24" s="40">
        <f ca="1">SUMIF(OFFSET(correlations!H$46,_xlfn.FLOOR.MATH((ROW(G12)-1)/5)*5,0,5),"&lt;&gt;0")/COUNTIF(OFFSET(correlations!H$46,_xlfn.FLOOR.MATH((ROW(G12)-1)/5)*5,0,5),"&lt;&gt;0")</f>
        <v>4.0999999999999996</v>
      </c>
      <c r="AI24" s="40">
        <f ca="1">SUMIF(OFFSET(correlations!I$46,_xlfn.FLOOR.MATH((ROW(H12)-1)/5)*5,0,5),"&lt;&gt;0")/COUNTIF(OFFSET(correlations!I$46,_xlfn.FLOOR.MATH((ROW(H12)-1)/5)*5,0,5),"&lt;&gt;0")</f>
        <v>4.5</v>
      </c>
      <c r="AJ24" s="40">
        <f ca="1">SUMIF(OFFSET(correlations!J$46,_xlfn.FLOOR.MATH((ROW(I12)-1)/5)*5,0,5),"&lt;&gt;0")/COUNTIF(OFFSET(correlations!J$46,_xlfn.FLOOR.MATH((ROW(I12)-1)/5)*5,0,5),"&lt;&gt;0")</f>
        <v>4.5999999999999996</v>
      </c>
      <c r="AK24" s="40">
        <f ca="1">SUMIF(OFFSET(correlations!K$46,_xlfn.FLOOR.MATH((ROW(J12)-1)/5)*5,0,5),"&lt;&gt;0")/COUNTIF(OFFSET(correlations!K$46,_xlfn.FLOOR.MATH((ROW(J12)-1)/5)*5,0,5),"&lt;&gt;0")</f>
        <v>4.4000000000000004</v>
      </c>
      <c r="AL24" s="40">
        <f ca="1">SUMIF(OFFSET(correlations!L$46,_xlfn.FLOOR.MATH((ROW(K12)-1)/5)*5,0,5),"&lt;&gt;0")/COUNTIF(OFFSET(correlations!L$46,_xlfn.FLOOR.MATH((ROW(K12)-1)/5)*5,0,5),"&lt;&gt;0")</f>
        <v>4.8</v>
      </c>
      <c r="AM24" s="40">
        <f ca="1">SUMIF(OFFSET(correlations!M$46,_xlfn.FLOOR.MATH((ROW(L12)-1)/5)*5,0,5),"&lt;&gt;0")/COUNTIF(OFFSET(correlations!M$46,_xlfn.FLOOR.MATH((ROW(L12)-1)/5)*5,0,5),"&lt;&gt;0")</f>
        <v>3.75</v>
      </c>
      <c r="AN24" s="40">
        <f ca="1">SUMIF(OFFSET(correlations!N$46,_xlfn.FLOOR.MATH((ROW(M12)-1)/5)*5,0,5),"&lt;&gt;0")/COUNTIF(OFFSET(correlations!N$46,_xlfn.FLOOR.MATH((ROW(M12)-1)/5)*5,0,5),"&lt;&gt;0")</f>
        <v>4.375</v>
      </c>
      <c r="AO24" s="40">
        <f ca="1">SUMIF(OFFSET(correlations!O$46,_xlfn.FLOOR.MATH((ROW(N12)-1)/5)*5,0,5),"&lt;&gt;0")/COUNTIF(OFFSET(correlations!O$46,_xlfn.FLOOR.MATH((ROW(N12)-1)/5)*5,0,5),"&lt;&gt;0")</f>
        <v>4.5999999999999996</v>
      </c>
      <c r="AP24" s="40">
        <f ca="1">SUMIF(OFFSET(correlations!P$46,_xlfn.FLOOR.MATH((ROW(O12)-1)/5)*5,0,5),"&lt;&gt;0")/COUNTIF(OFFSET(correlations!P$46,_xlfn.FLOOR.MATH((ROW(O12)-1)/5)*5,0,5),"&lt;&gt;0")</f>
        <v>4.5</v>
      </c>
      <c r="AQ24" s="40">
        <f ca="1">SUMIF(OFFSET(correlations!Q$46,_xlfn.FLOOR.MATH((ROW(P12)-1)/5)*5,0,5),"&lt;&gt;0")/COUNTIF(OFFSET(correlations!Q$46,_xlfn.FLOOR.MATH((ROW(P12)-1)/5)*5,0,5),"&lt;&gt;0")</f>
        <v>4.2</v>
      </c>
      <c r="AR24" s="40">
        <f ca="1">SUMIF(OFFSET(correlations!R$46,_xlfn.FLOOR.MATH((ROW(Q12)-1)/5)*5,0,5),"&lt;&gt;0")/COUNTIF(OFFSET(correlations!R$46,_xlfn.FLOOR.MATH((ROW(Q12)-1)/5)*5,0,5),"&lt;&gt;0")</f>
        <v>4.25</v>
      </c>
      <c r="AS24" s="40">
        <f ca="1">SUMIF(OFFSET(correlations!S$46,_xlfn.FLOOR.MATH((ROW(R12)-1)/5)*5,0,5),"&lt;&gt;0")/COUNTIF(OFFSET(correlations!S$46,_xlfn.FLOOR.MATH((ROW(R12)-1)/5)*5,0,5),"&lt;&gt;0")</f>
        <v>4.75</v>
      </c>
      <c r="AT24" s="40">
        <f ca="1">SUMIF(OFFSET(correlations!T$46,_xlfn.FLOOR.MATH((ROW(S12)-1)/5)*5,0,5),"&lt;&gt;0")/COUNTIF(OFFSET(correlations!T$46,_xlfn.FLOOR.MATH((ROW(S12)-1)/5)*5,0,5),"&lt;&gt;0")</f>
        <v>4.375</v>
      </c>
      <c r="AU24" s="40">
        <f ca="1">SUMIF(OFFSET(correlations!U$46,_xlfn.FLOOR.MATH((ROW(T12)-1)/5)*5,0,5),"&lt;&gt;0")/COUNTIF(OFFSET(correlations!U$46,_xlfn.FLOOR.MATH((ROW(T12)-1)/5)*5,0,5),"&lt;&gt;0")</f>
        <v>4.0999999999999996</v>
      </c>
      <c r="AV24" s="40">
        <f ca="1">SUMIF(OFFSET(correlations!V$46,_xlfn.FLOOR.MATH((ROW(U12)-1)/5)*5,0,5),"&lt;&gt;0")/COUNTIF(OFFSET(correlations!V$46,_xlfn.FLOOR.MATH((ROW(U12)-1)/5)*5,0,5),"&lt;&gt;0")</f>
        <v>4.625</v>
      </c>
      <c r="AW24" s="40">
        <f ca="1">SUMIF(OFFSET(correlations!W$46,_xlfn.FLOOR.MATH((ROW(V12)-1)/5)*5,0,5),"&lt;&gt;0")/COUNTIF(OFFSET(correlations!W$46,_xlfn.FLOOR.MATH((ROW(V12)-1)/5)*5,0,5),"&lt;&gt;0")</f>
        <v>4.3</v>
      </c>
      <c r="AX24" s="40">
        <f ca="1">SUMIF(OFFSET(correlations!X$46,_xlfn.FLOOR.MATH((ROW(W12)-1)/5)*5,0,5),"&lt;&gt;0")/COUNTIF(OFFSET(correlations!X$46,_xlfn.FLOOR.MATH((ROW(W12)-1)/5)*5,0,5),"&lt;&gt;0")</f>
        <v>4.4000000000000004</v>
      </c>
      <c r="AY24" s="40">
        <f ca="1">SUMIF(OFFSET(correlations!Y$46,_xlfn.FLOOR.MATH((ROW(X12)-1)/5)*5,0,5),"&lt;&gt;0")/COUNTIF(OFFSET(correlations!Y$46,_xlfn.FLOOR.MATH((ROW(X12)-1)/5)*5,0,5),"&lt;&gt;0")</f>
        <v>4.4000000000000004</v>
      </c>
      <c r="AZ24" s="40">
        <f ca="1">SUMIF(OFFSET(correlations!Z$46,_xlfn.FLOOR.MATH((ROW(Y12)-1)/5)*5,0,5),"&lt;&gt;0")/COUNTIF(OFFSET(correlations!Z$46,_xlfn.FLOOR.MATH((ROW(Y12)-1)/5)*5,0,5),"&lt;&gt;0")</f>
        <v>4.7</v>
      </c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</row>
    <row r="25" spans="1:76">
      <c r="A25" s="5" t="str">
        <f t="shared" si="2"/>
        <v>13: Forrest Gump (1994)</v>
      </c>
      <c r="B25" s="26">
        <f>IF(correlations!B58&lt;&gt;0,'Modified Weights'!B$5,0)</f>
        <v>0.49300760515325925</v>
      </c>
      <c r="C25" s="26">
        <f>IF(correlations!C58&lt;&gt;0,'Modified Weights'!C$5,0)</f>
        <v>0.42223642660835542</v>
      </c>
      <c r="D25" s="26">
        <f>IF(correlations!D58&lt;&gt;0,'Modified Weights'!D$5,0)</f>
        <v>0.46833329437099369</v>
      </c>
      <c r="E25" s="26">
        <f>IF(correlations!E58&lt;&gt;0,'Modified Weights'!E$5,0)</f>
        <v>0</v>
      </c>
      <c r="F25" s="26">
        <f>IF(correlations!F58&lt;&gt;0,'Modified Weights'!F$5,0)</f>
        <v>0.43899155441463594</v>
      </c>
      <c r="G25" s="26">
        <f>IF(correlations!G58&lt;&gt;0,'Modified Weights'!G$5,0)</f>
        <v>0.46833329437099369</v>
      </c>
      <c r="H25" s="26">
        <f>IF(correlations!H58&lt;&gt;0,'Modified Weights'!H$5,0)</f>
        <v>0.24769327229404767</v>
      </c>
      <c r="I25" s="26">
        <f>IF(correlations!I58&lt;&gt;0,'Modified Weights'!I$5,0)</f>
        <v>0.26424949075041737</v>
      </c>
      <c r="J25" s="26">
        <f>IF(correlations!J58&lt;&gt;0,'Modified Weights'!J$5,0)</f>
        <v>0.38713264586848378</v>
      </c>
      <c r="K25" s="26">
        <f>IF(correlations!K58&lt;&gt;0,'Modified Weights'!K$5,0)</f>
        <v>0.25886569181649749</v>
      </c>
      <c r="L25" s="26">
        <f>IF(correlations!L58&lt;&gt;0,'Modified Weights'!L$5,0)</f>
        <v>0.27833468677407003</v>
      </c>
      <c r="M25" s="26">
        <f>IF(correlations!M58&lt;&gt;0,'Modified Weights'!M$5,0)</f>
        <v>0</v>
      </c>
      <c r="N25" s="26">
        <f>IF(correlations!N58&lt;&gt;0,'Modified Weights'!N$5,0)</f>
        <v>0.290591240789001</v>
      </c>
      <c r="O25" s="26">
        <f>IF(correlations!O58&lt;&gt;0,'Modified Weights'!O$5,0)</f>
        <v>0.53906585139435703</v>
      </c>
      <c r="P25" s="26">
        <f>IF(correlations!P58&lt;&gt;0,'Modified Weights'!P$5,0)</f>
        <v>0.29682614716644024</v>
      </c>
      <c r="Q25" s="26">
        <f>IF(correlations!Q58&lt;&gt;0,'Modified Weights'!Q$5,0)</f>
        <v>0.47571090136593314</v>
      </c>
      <c r="R25" s="26">
        <f>IF(correlations!R58&lt;&gt;0,'Modified Weights'!R$5,0)</f>
        <v>0.45527378286540937</v>
      </c>
      <c r="S25" s="26">
        <f>IF(correlations!S58&lt;&gt;0,'Modified Weights'!S$5,0)</f>
        <v>0.42223642660835542</v>
      </c>
      <c r="T25" s="26">
        <f>IF(correlations!T58&lt;&gt;0,'Modified Weights'!T$5,0)</f>
        <v>0.42805472768971564</v>
      </c>
      <c r="U25" s="26">
        <f>IF(correlations!U58&lt;&gt;0,'Modified Weights'!U$5,0)</f>
        <v>0.40380887559327872</v>
      </c>
      <c r="V25" s="26">
        <f>IF(correlations!V58&lt;&gt;0,'Modified Weights'!V$5,0)</f>
        <v>0.14924669844661778</v>
      </c>
      <c r="W25" s="26">
        <f>IF(correlations!W58&lt;&gt;0,'Modified Weights'!W$5,0)</f>
        <v>0.31571202585390812</v>
      </c>
      <c r="X25" s="26">
        <f>IF(correlations!X58&lt;&gt;0,'Modified Weights'!X$5,0)</f>
        <v>0.47497369617752921</v>
      </c>
      <c r="Y25" s="26">
        <f>IF(correlations!Y58&lt;&gt;0,'Modified Weights'!Y$5,0)</f>
        <v>0.47236055541883315</v>
      </c>
      <c r="Z25" s="26">
        <f>IF(correlations!Z58&lt;&gt;0,'Modified Weights'!Z$5,0)</f>
        <v>0.37985626502293046</v>
      </c>
      <c r="AB25" s="40">
        <f ca="1">SUMIF(OFFSET(correlations!B$46,_xlfn.FLOOR.MATH((ROW(A13)-1)/5)*5,0,5),"&lt;&gt;0")/COUNTIF(OFFSET(correlations!B$46,_xlfn.FLOOR.MATH((ROW(A13)-1)/5)*5,0,5),"&lt;&gt;0")</f>
        <v>4.8</v>
      </c>
      <c r="AC25" s="40">
        <f ca="1">SUMIF(OFFSET(correlations!C$46,_xlfn.FLOOR.MATH((ROW(B13)-1)/5)*5,0,5),"&lt;&gt;0")/COUNTIF(OFFSET(correlations!C$46,_xlfn.FLOOR.MATH((ROW(B13)-1)/5)*5,0,5),"&lt;&gt;0")</f>
        <v>4</v>
      </c>
      <c r="AD25" s="40">
        <f ca="1">SUMIF(OFFSET(correlations!D$46,_xlfn.FLOOR.MATH((ROW(C13)-1)/5)*5,0,5),"&lt;&gt;0")/COUNTIF(OFFSET(correlations!D$46,_xlfn.FLOOR.MATH((ROW(C13)-1)/5)*5,0,5),"&lt;&gt;0")</f>
        <v>4.3</v>
      </c>
      <c r="AE25" s="40">
        <f ca="1">SUMIF(OFFSET(correlations!E$46,_xlfn.FLOOR.MATH((ROW(D13)-1)/5)*5,0,5),"&lt;&gt;0")/COUNTIF(OFFSET(correlations!E$46,_xlfn.FLOOR.MATH((ROW(D13)-1)/5)*5,0,5),"&lt;&gt;0")</f>
        <v>4.666666666666667</v>
      </c>
      <c r="AF25" s="40">
        <f ca="1">SUMIF(OFFSET(correlations!F$46,_xlfn.FLOOR.MATH((ROW(E13)-1)/5)*5,0,5),"&lt;&gt;0")/COUNTIF(OFFSET(correlations!F$46,_xlfn.FLOOR.MATH((ROW(E13)-1)/5)*5,0,5),"&lt;&gt;0")</f>
        <v>3.75</v>
      </c>
      <c r="AG25" s="40">
        <f ca="1">SUMIF(OFFSET(correlations!G$46,_xlfn.FLOOR.MATH((ROW(F13)-1)/5)*5,0,5),"&lt;&gt;0")/COUNTIF(OFFSET(correlations!G$46,_xlfn.FLOOR.MATH((ROW(F13)-1)/5)*5,0,5),"&lt;&gt;0")</f>
        <v>4.75</v>
      </c>
      <c r="AH25" s="40">
        <f ca="1">SUMIF(OFFSET(correlations!H$46,_xlfn.FLOOR.MATH((ROW(G13)-1)/5)*5,0,5),"&lt;&gt;0")/COUNTIF(OFFSET(correlations!H$46,_xlfn.FLOOR.MATH((ROW(G13)-1)/5)*5,0,5),"&lt;&gt;0")</f>
        <v>4.0999999999999996</v>
      </c>
      <c r="AI25" s="40">
        <f ca="1">SUMIF(OFFSET(correlations!I$46,_xlfn.FLOOR.MATH((ROW(H13)-1)/5)*5,0,5),"&lt;&gt;0")/COUNTIF(OFFSET(correlations!I$46,_xlfn.FLOOR.MATH((ROW(H13)-1)/5)*5,0,5),"&lt;&gt;0")</f>
        <v>4.5</v>
      </c>
      <c r="AJ25" s="40">
        <f ca="1">SUMIF(OFFSET(correlations!J$46,_xlfn.FLOOR.MATH((ROW(I13)-1)/5)*5,0,5),"&lt;&gt;0")/COUNTIF(OFFSET(correlations!J$46,_xlfn.FLOOR.MATH((ROW(I13)-1)/5)*5,0,5),"&lt;&gt;0")</f>
        <v>4.5999999999999996</v>
      </c>
      <c r="AK25" s="40">
        <f ca="1">SUMIF(OFFSET(correlations!K$46,_xlfn.FLOOR.MATH((ROW(J13)-1)/5)*5,0,5),"&lt;&gt;0")/COUNTIF(OFFSET(correlations!K$46,_xlfn.FLOOR.MATH((ROW(J13)-1)/5)*5,0,5),"&lt;&gt;0")</f>
        <v>4.4000000000000004</v>
      </c>
      <c r="AL25" s="40">
        <f ca="1">SUMIF(OFFSET(correlations!L$46,_xlfn.FLOOR.MATH((ROW(K13)-1)/5)*5,0,5),"&lt;&gt;0")/COUNTIF(OFFSET(correlations!L$46,_xlfn.FLOOR.MATH((ROW(K13)-1)/5)*5,0,5),"&lt;&gt;0")</f>
        <v>4.8</v>
      </c>
      <c r="AM25" s="40">
        <f ca="1">SUMIF(OFFSET(correlations!M$46,_xlfn.FLOOR.MATH((ROW(L13)-1)/5)*5,0,5),"&lt;&gt;0")/COUNTIF(OFFSET(correlations!M$46,_xlfn.FLOOR.MATH((ROW(L13)-1)/5)*5,0,5),"&lt;&gt;0")</f>
        <v>3.75</v>
      </c>
      <c r="AN25" s="40">
        <f ca="1">SUMIF(OFFSET(correlations!N$46,_xlfn.FLOOR.MATH((ROW(M13)-1)/5)*5,0,5),"&lt;&gt;0")/COUNTIF(OFFSET(correlations!N$46,_xlfn.FLOOR.MATH((ROW(M13)-1)/5)*5,0,5),"&lt;&gt;0")</f>
        <v>4.375</v>
      </c>
      <c r="AO25" s="40">
        <f ca="1">SUMIF(OFFSET(correlations!O$46,_xlfn.FLOOR.MATH((ROW(N13)-1)/5)*5,0,5),"&lt;&gt;0")/COUNTIF(OFFSET(correlations!O$46,_xlfn.FLOOR.MATH((ROW(N13)-1)/5)*5,0,5),"&lt;&gt;0")</f>
        <v>4.5999999999999996</v>
      </c>
      <c r="AP25" s="40">
        <f ca="1">SUMIF(OFFSET(correlations!P$46,_xlfn.FLOOR.MATH((ROW(O13)-1)/5)*5,0,5),"&lt;&gt;0")/COUNTIF(OFFSET(correlations!P$46,_xlfn.FLOOR.MATH((ROW(O13)-1)/5)*5,0,5),"&lt;&gt;0")</f>
        <v>4.5</v>
      </c>
      <c r="AQ25" s="40">
        <f ca="1">SUMIF(OFFSET(correlations!Q$46,_xlfn.FLOOR.MATH((ROW(P13)-1)/5)*5,0,5),"&lt;&gt;0")/COUNTIF(OFFSET(correlations!Q$46,_xlfn.FLOOR.MATH((ROW(P13)-1)/5)*5,0,5),"&lt;&gt;0")</f>
        <v>4.2</v>
      </c>
      <c r="AR25" s="40">
        <f ca="1">SUMIF(OFFSET(correlations!R$46,_xlfn.FLOOR.MATH((ROW(Q13)-1)/5)*5,0,5),"&lt;&gt;0")/COUNTIF(OFFSET(correlations!R$46,_xlfn.FLOOR.MATH((ROW(Q13)-1)/5)*5,0,5),"&lt;&gt;0")</f>
        <v>4.25</v>
      </c>
      <c r="AS25" s="40">
        <f ca="1">SUMIF(OFFSET(correlations!S$46,_xlfn.FLOOR.MATH((ROW(R13)-1)/5)*5,0,5),"&lt;&gt;0")/COUNTIF(OFFSET(correlations!S$46,_xlfn.FLOOR.MATH((ROW(R13)-1)/5)*5,0,5),"&lt;&gt;0")</f>
        <v>4.75</v>
      </c>
      <c r="AT25" s="40">
        <f ca="1">SUMIF(OFFSET(correlations!T$46,_xlfn.FLOOR.MATH((ROW(S13)-1)/5)*5,0,5),"&lt;&gt;0")/COUNTIF(OFFSET(correlations!T$46,_xlfn.FLOOR.MATH((ROW(S13)-1)/5)*5,0,5),"&lt;&gt;0")</f>
        <v>4.375</v>
      </c>
      <c r="AU25" s="40">
        <f ca="1">SUMIF(OFFSET(correlations!U$46,_xlfn.FLOOR.MATH((ROW(T13)-1)/5)*5,0,5),"&lt;&gt;0")/COUNTIF(OFFSET(correlations!U$46,_xlfn.FLOOR.MATH((ROW(T13)-1)/5)*5,0,5),"&lt;&gt;0")</f>
        <v>4.0999999999999996</v>
      </c>
      <c r="AV25" s="40">
        <f ca="1">SUMIF(OFFSET(correlations!V$46,_xlfn.FLOOR.MATH((ROW(U13)-1)/5)*5,0,5),"&lt;&gt;0")/COUNTIF(OFFSET(correlations!V$46,_xlfn.FLOOR.MATH((ROW(U13)-1)/5)*5,0,5),"&lt;&gt;0")</f>
        <v>4.625</v>
      </c>
      <c r="AW25" s="40">
        <f ca="1">SUMIF(OFFSET(correlations!W$46,_xlfn.FLOOR.MATH((ROW(V13)-1)/5)*5,0,5),"&lt;&gt;0")/COUNTIF(OFFSET(correlations!W$46,_xlfn.FLOOR.MATH((ROW(V13)-1)/5)*5,0,5),"&lt;&gt;0")</f>
        <v>4.3</v>
      </c>
      <c r="AX25" s="40">
        <f ca="1">SUMIF(OFFSET(correlations!X$46,_xlfn.FLOOR.MATH((ROW(W13)-1)/5)*5,0,5),"&lt;&gt;0")/COUNTIF(OFFSET(correlations!X$46,_xlfn.FLOOR.MATH((ROW(W13)-1)/5)*5,0,5),"&lt;&gt;0")</f>
        <v>4.4000000000000004</v>
      </c>
      <c r="AY25" s="40">
        <f ca="1">SUMIF(OFFSET(correlations!Y$46,_xlfn.FLOOR.MATH((ROW(X13)-1)/5)*5,0,5),"&lt;&gt;0")/COUNTIF(OFFSET(correlations!Y$46,_xlfn.FLOOR.MATH((ROW(X13)-1)/5)*5,0,5),"&lt;&gt;0")</f>
        <v>4.4000000000000004</v>
      </c>
      <c r="AZ25" s="40">
        <f ca="1">SUMIF(OFFSET(correlations!Z$46,_xlfn.FLOOR.MATH((ROW(Y13)-1)/5)*5,0,5),"&lt;&gt;0")/COUNTIF(OFFSET(correlations!Z$46,_xlfn.FLOOR.MATH((ROW(Y13)-1)/5)*5,0,5),"&lt;&gt;0")</f>
        <v>4.7</v>
      </c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</row>
    <row r="26" spans="1:76">
      <c r="A26" s="5" t="str">
        <f t="shared" si="2"/>
        <v>13: Forrest Gump (1994)</v>
      </c>
      <c r="B26" s="26">
        <f>IF(correlations!B59&lt;&gt;0,'Modified Weights'!B$6,0)</f>
        <v>0.48053660218278615</v>
      </c>
      <c r="C26" s="26">
        <f>IF(correlations!C59&lt;&gt;0,'Modified Weights'!C$6,0)</f>
        <v>0.41443820151070604</v>
      </c>
      <c r="D26" s="26">
        <f>IF(correlations!D59&lt;&gt;0,'Modified Weights'!D$6,0)</f>
        <v>0.37322578372742299</v>
      </c>
      <c r="E26" s="26">
        <f>IF(correlations!E59&lt;&gt;0,'Modified Weights'!E$6,0)</f>
        <v>0.28275572409412869</v>
      </c>
      <c r="F26" s="26">
        <f>IF(correlations!F59&lt;&gt;0,'Modified Weights'!F$6,0)</f>
        <v>0</v>
      </c>
      <c r="G26" s="26">
        <f>IF(correlations!G59&lt;&gt;0,'Modified Weights'!G$6,0)</f>
        <v>0.39943642888722536</v>
      </c>
      <c r="H26" s="26">
        <f>IF(correlations!H59&lt;&gt;0,'Modified Weights'!H$6,0)</f>
        <v>0.2271298649307886</v>
      </c>
      <c r="I26" s="26">
        <f>IF(correlations!I59&lt;&gt;0,'Modified Weights'!I$6,0)</f>
        <v>0.22921932957789437</v>
      </c>
      <c r="J26" s="26">
        <f>IF(correlations!J59&lt;&gt;0,'Modified Weights'!J$6,0)</f>
        <v>0.36756756756756787</v>
      </c>
      <c r="K26" s="26">
        <f>IF(correlations!K59&lt;&gt;0,'Modified Weights'!K$6,0)</f>
        <v>0.25252866387786765</v>
      </c>
      <c r="L26" s="26">
        <f>IF(correlations!L59&lt;&gt;0,'Modified Weights'!L$6,0)</f>
        <v>0.2685953793136418</v>
      </c>
      <c r="M26" s="26">
        <f>IF(correlations!M59&lt;&gt;0,'Modified Weights'!M$6,0)</f>
        <v>0.25252866387786765</v>
      </c>
      <c r="N26" s="26">
        <f>IF(correlations!N59&lt;&gt;0,'Modified Weights'!N$6,0)</f>
        <v>0</v>
      </c>
      <c r="O26" s="26">
        <f>IF(correlations!O59&lt;&gt;0,'Modified Weights'!O$6,0)</f>
        <v>0.52599044278760332</v>
      </c>
      <c r="P26" s="26">
        <f>IF(correlations!P59&lt;&gt;0,'Modified Weights'!P$6,0)</f>
        <v>0.28039233696684568</v>
      </c>
      <c r="Q26" s="26">
        <f>IF(correlations!Q59&lt;&gt;0,'Modified Weights'!Q$6,0)</f>
        <v>0.42322462884387124</v>
      </c>
      <c r="R26" s="26">
        <f>IF(correlations!R59&lt;&gt;0,'Modified Weights'!R$6,0)</f>
        <v>0.39943642888722536</v>
      </c>
      <c r="S26" s="26">
        <f>IF(correlations!S59&lt;&gt;0,'Modified Weights'!S$6,0)</f>
        <v>0.37267558897264119</v>
      </c>
      <c r="T26" s="26">
        <f>IF(correlations!T59&lt;&gt;0,'Modified Weights'!T$6,0)</f>
        <v>0.40704352695380308</v>
      </c>
      <c r="U26" s="26">
        <f>IF(correlations!U59&lt;&gt;0,'Modified Weights'!U$6,0)</f>
        <v>0.30580326092025339</v>
      </c>
      <c r="V26" s="26">
        <f>IF(correlations!V59&lt;&gt;0,'Modified Weights'!V$6,0)</f>
        <v>0</v>
      </c>
      <c r="W26" s="26">
        <f>IF(correlations!W59&lt;&gt;0,'Modified Weights'!W$6,0)</f>
        <v>0.26252037536330569</v>
      </c>
      <c r="X26" s="26">
        <f>IF(correlations!X59&lt;&gt;0,'Modified Weights'!X$6,0)</f>
        <v>0.45527378286540937</v>
      </c>
      <c r="Y26" s="26">
        <f>IF(correlations!Y59&lt;&gt;0,'Modified Weights'!Y$6,0)</f>
        <v>0.46411014776485626</v>
      </c>
      <c r="Z26" s="26">
        <f>IF(correlations!Z59&lt;&gt;0,'Modified Weights'!Z$6,0)</f>
        <v>0.37426379831369133</v>
      </c>
      <c r="AB26" s="40">
        <f ca="1">SUMIF(OFFSET(correlations!B$46,_xlfn.FLOOR.MATH((ROW(A14)-1)/5)*5,0,5),"&lt;&gt;0")/COUNTIF(OFFSET(correlations!B$46,_xlfn.FLOOR.MATH((ROW(A14)-1)/5)*5,0,5),"&lt;&gt;0")</f>
        <v>4.8</v>
      </c>
      <c r="AC26" s="40">
        <f ca="1">SUMIF(OFFSET(correlations!C$46,_xlfn.FLOOR.MATH((ROW(B14)-1)/5)*5,0,5),"&lt;&gt;0")/COUNTIF(OFFSET(correlations!C$46,_xlfn.FLOOR.MATH((ROW(B14)-1)/5)*5,0,5),"&lt;&gt;0")</f>
        <v>4</v>
      </c>
      <c r="AD26" s="40">
        <f ca="1">SUMIF(OFFSET(correlations!D$46,_xlfn.FLOOR.MATH((ROW(C14)-1)/5)*5,0,5),"&lt;&gt;0")/COUNTIF(OFFSET(correlations!D$46,_xlfn.FLOOR.MATH((ROW(C14)-1)/5)*5,0,5),"&lt;&gt;0")</f>
        <v>4.3</v>
      </c>
      <c r="AE26" s="40">
        <f ca="1">SUMIF(OFFSET(correlations!E$46,_xlfn.FLOOR.MATH((ROW(D14)-1)/5)*5,0,5),"&lt;&gt;0")/COUNTIF(OFFSET(correlations!E$46,_xlfn.FLOOR.MATH((ROW(D14)-1)/5)*5,0,5),"&lt;&gt;0")</f>
        <v>4.666666666666667</v>
      </c>
      <c r="AF26" s="40">
        <f ca="1">SUMIF(OFFSET(correlations!F$46,_xlfn.FLOOR.MATH((ROW(E14)-1)/5)*5,0,5),"&lt;&gt;0")/COUNTIF(OFFSET(correlations!F$46,_xlfn.FLOOR.MATH((ROW(E14)-1)/5)*5,0,5),"&lt;&gt;0")</f>
        <v>3.75</v>
      </c>
      <c r="AG26" s="40">
        <f ca="1">SUMIF(OFFSET(correlations!G$46,_xlfn.FLOOR.MATH((ROW(F14)-1)/5)*5,0,5),"&lt;&gt;0")/COUNTIF(OFFSET(correlations!G$46,_xlfn.FLOOR.MATH((ROW(F14)-1)/5)*5,0,5),"&lt;&gt;0")</f>
        <v>4.75</v>
      </c>
      <c r="AH26" s="40">
        <f ca="1">SUMIF(OFFSET(correlations!H$46,_xlfn.FLOOR.MATH((ROW(G14)-1)/5)*5,0,5),"&lt;&gt;0")/COUNTIF(OFFSET(correlations!H$46,_xlfn.FLOOR.MATH((ROW(G14)-1)/5)*5,0,5),"&lt;&gt;0")</f>
        <v>4.0999999999999996</v>
      </c>
      <c r="AI26" s="40">
        <f ca="1">SUMIF(OFFSET(correlations!I$46,_xlfn.FLOOR.MATH((ROW(H14)-1)/5)*5,0,5),"&lt;&gt;0")/COUNTIF(OFFSET(correlations!I$46,_xlfn.FLOOR.MATH((ROW(H14)-1)/5)*5,0,5),"&lt;&gt;0")</f>
        <v>4.5</v>
      </c>
      <c r="AJ26" s="40">
        <f ca="1">SUMIF(OFFSET(correlations!J$46,_xlfn.FLOOR.MATH((ROW(I14)-1)/5)*5,0,5),"&lt;&gt;0")/COUNTIF(OFFSET(correlations!J$46,_xlfn.FLOOR.MATH((ROW(I14)-1)/5)*5,0,5),"&lt;&gt;0")</f>
        <v>4.5999999999999996</v>
      </c>
      <c r="AK26" s="40">
        <f ca="1">SUMIF(OFFSET(correlations!K$46,_xlfn.FLOOR.MATH((ROW(J14)-1)/5)*5,0,5),"&lt;&gt;0")/COUNTIF(OFFSET(correlations!K$46,_xlfn.FLOOR.MATH((ROW(J14)-1)/5)*5,0,5),"&lt;&gt;0")</f>
        <v>4.4000000000000004</v>
      </c>
      <c r="AL26" s="40">
        <f ca="1">SUMIF(OFFSET(correlations!L$46,_xlfn.FLOOR.MATH((ROW(K14)-1)/5)*5,0,5),"&lt;&gt;0")/COUNTIF(OFFSET(correlations!L$46,_xlfn.FLOOR.MATH((ROW(K14)-1)/5)*5,0,5),"&lt;&gt;0")</f>
        <v>4.8</v>
      </c>
      <c r="AM26" s="40">
        <f ca="1">SUMIF(OFFSET(correlations!M$46,_xlfn.FLOOR.MATH((ROW(L14)-1)/5)*5,0,5),"&lt;&gt;0")/COUNTIF(OFFSET(correlations!M$46,_xlfn.FLOOR.MATH((ROW(L14)-1)/5)*5,0,5),"&lt;&gt;0")</f>
        <v>3.75</v>
      </c>
      <c r="AN26" s="40">
        <f ca="1">SUMIF(OFFSET(correlations!N$46,_xlfn.FLOOR.MATH((ROW(M14)-1)/5)*5,0,5),"&lt;&gt;0")/COUNTIF(OFFSET(correlations!N$46,_xlfn.FLOOR.MATH((ROW(M14)-1)/5)*5,0,5),"&lt;&gt;0")</f>
        <v>4.375</v>
      </c>
      <c r="AO26" s="40">
        <f ca="1">SUMIF(OFFSET(correlations!O$46,_xlfn.FLOOR.MATH((ROW(N14)-1)/5)*5,0,5),"&lt;&gt;0")/COUNTIF(OFFSET(correlations!O$46,_xlfn.FLOOR.MATH((ROW(N14)-1)/5)*5,0,5),"&lt;&gt;0")</f>
        <v>4.5999999999999996</v>
      </c>
      <c r="AP26" s="40">
        <f ca="1">SUMIF(OFFSET(correlations!P$46,_xlfn.FLOOR.MATH((ROW(O14)-1)/5)*5,0,5),"&lt;&gt;0")/COUNTIF(OFFSET(correlations!P$46,_xlfn.FLOOR.MATH((ROW(O14)-1)/5)*5,0,5),"&lt;&gt;0")</f>
        <v>4.5</v>
      </c>
      <c r="AQ26" s="40">
        <f ca="1">SUMIF(OFFSET(correlations!Q$46,_xlfn.FLOOR.MATH((ROW(P14)-1)/5)*5,0,5),"&lt;&gt;0")/COUNTIF(OFFSET(correlations!Q$46,_xlfn.FLOOR.MATH((ROW(P14)-1)/5)*5,0,5),"&lt;&gt;0")</f>
        <v>4.2</v>
      </c>
      <c r="AR26" s="40">
        <f ca="1">SUMIF(OFFSET(correlations!R$46,_xlfn.FLOOR.MATH((ROW(Q14)-1)/5)*5,0,5),"&lt;&gt;0")/COUNTIF(OFFSET(correlations!R$46,_xlfn.FLOOR.MATH((ROW(Q14)-1)/5)*5,0,5),"&lt;&gt;0")</f>
        <v>4.25</v>
      </c>
      <c r="AS26" s="40">
        <f ca="1">SUMIF(OFFSET(correlations!S$46,_xlfn.FLOOR.MATH((ROW(R14)-1)/5)*5,0,5),"&lt;&gt;0")/COUNTIF(OFFSET(correlations!S$46,_xlfn.FLOOR.MATH((ROW(R14)-1)/5)*5,0,5),"&lt;&gt;0")</f>
        <v>4.75</v>
      </c>
      <c r="AT26" s="40">
        <f ca="1">SUMIF(OFFSET(correlations!T$46,_xlfn.FLOOR.MATH((ROW(S14)-1)/5)*5,0,5),"&lt;&gt;0")/COUNTIF(OFFSET(correlations!T$46,_xlfn.FLOOR.MATH((ROW(S14)-1)/5)*5,0,5),"&lt;&gt;0")</f>
        <v>4.375</v>
      </c>
      <c r="AU26" s="40">
        <f ca="1">SUMIF(OFFSET(correlations!U$46,_xlfn.FLOOR.MATH((ROW(T14)-1)/5)*5,0,5),"&lt;&gt;0")/COUNTIF(OFFSET(correlations!U$46,_xlfn.FLOOR.MATH((ROW(T14)-1)/5)*5,0,5),"&lt;&gt;0")</f>
        <v>4.0999999999999996</v>
      </c>
      <c r="AV26" s="40">
        <f ca="1">SUMIF(OFFSET(correlations!V$46,_xlfn.FLOOR.MATH((ROW(U14)-1)/5)*5,0,5),"&lt;&gt;0")/COUNTIF(OFFSET(correlations!V$46,_xlfn.FLOOR.MATH((ROW(U14)-1)/5)*5,0,5),"&lt;&gt;0")</f>
        <v>4.625</v>
      </c>
      <c r="AW26" s="40">
        <f ca="1">SUMIF(OFFSET(correlations!W$46,_xlfn.FLOOR.MATH((ROW(V14)-1)/5)*5,0,5),"&lt;&gt;0")/COUNTIF(OFFSET(correlations!W$46,_xlfn.FLOOR.MATH((ROW(V14)-1)/5)*5,0,5),"&lt;&gt;0")</f>
        <v>4.3</v>
      </c>
      <c r="AX26" s="40">
        <f ca="1">SUMIF(OFFSET(correlations!X$46,_xlfn.FLOOR.MATH((ROW(W14)-1)/5)*5,0,5),"&lt;&gt;0")/COUNTIF(OFFSET(correlations!X$46,_xlfn.FLOOR.MATH((ROW(W14)-1)/5)*5,0,5),"&lt;&gt;0")</f>
        <v>4.4000000000000004</v>
      </c>
      <c r="AY26" s="40">
        <f ca="1">SUMIF(OFFSET(correlations!Y$46,_xlfn.FLOOR.MATH((ROW(X14)-1)/5)*5,0,5),"&lt;&gt;0")/COUNTIF(OFFSET(correlations!Y$46,_xlfn.FLOOR.MATH((ROW(X14)-1)/5)*5,0,5),"&lt;&gt;0")</f>
        <v>4.4000000000000004</v>
      </c>
      <c r="AZ26" s="40">
        <f ca="1">SUMIF(OFFSET(correlations!Z$46,_xlfn.FLOOR.MATH((ROW(Y14)-1)/5)*5,0,5),"&lt;&gt;0")/COUNTIF(OFFSET(correlations!Z$46,_xlfn.FLOOR.MATH((ROW(Y14)-1)/5)*5,0,5),"&lt;&gt;0")</f>
        <v>4.7</v>
      </c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</row>
    <row r="27" spans="1:76">
      <c r="A27" s="5" t="str">
        <f t="shared" si="2"/>
        <v>13: Forrest Gump (1994)</v>
      </c>
      <c r="B27" s="26">
        <f>IF(correlations!B60&lt;&gt;0,'Modified Weights'!B$7,0)</f>
        <v>0.46460996868120108</v>
      </c>
      <c r="C27" s="26">
        <f>IF(correlations!C60&lt;&gt;0,'Modified Weights'!C$7,0)</f>
        <v>0.41167618541813644</v>
      </c>
      <c r="D27" s="26">
        <f>IF(correlations!D60&lt;&gt;0,'Modified Weights'!D$7,0)</f>
        <v>0.36756756756756787</v>
      </c>
      <c r="E27" s="26">
        <f>IF(correlations!E60&lt;&gt;0,'Modified Weights'!E$7,0)</f>
        <v>0.25965984359917371</v>
      </c>
      <c r="F27" s="26">
        <f>IF(correlations!F60&lt;&gt;0,'Modified Weights'!F$7,0)</f>
        <v>0.37985626502293046</v>
      </c>
      <c r="G27" s="26">
        <f>IF(correlations!G60&lt;&gt;0,'Modified Weights'!G$7,0)</f>
        <v>0.38713264586848378</v>
      </c>
      <c r="H27" s="26">
        <f>IF(correlations!H60&lt;&gt;0,'Modified Weights'!H$7,0)</f>
        <v>0.19365960183726966</v>
      </c>
      <c r="I27" s="26">
        <f>IF(correlations!I60&lt;&gt;0,'Modified Weights'!I$7,0)</f>
        <v>0.21476007349626267</v>
      </c>
      <c r="J27" s="26">
        <f>IF(correlations!J60&lt;&gt;0,'Modified Weights'!J$7,0)</f>
        <v>0.36005629545020651</v>
      </c>
      <c r="K27" s="26">
        <f>IF(correlations!K60&lt;&gt;0,'Modified Weights'!K$7,0)</f>
        <v>0.21087949693739588</v>
      </c>
      <c r="L27" s="26">
        <f>IF(correlations!L60&lt;&gt;0,'Modified Weights'!L$7,0)</f>
        <v>0.24328325135114928</v>
      </c>
      <c r="M27" s="26">
        <f>IF(correlations!M60&lt;&gt;0,'Modified Weights'!M$7,0)</f>
        <v>0.19710516591041297</v>
      </c>
      <c r="N27" s="26">
        <f>IF(correlations!N60&lt;&gt;0,'Modified Weights'!N$7,0)</f>
        <v>0.18121021790485745</v>
      </c>
      <c r="O27" s="26">
        <f>IF(correlations!O60&lt;&gt;0,'Modified Weights'!O$7,0)</f>
        <v>0.47549485227568483</v>
      </c>
      <c r="P27" s="26">
        <f>IF(correlations!P60&lt;&gt;0,'Modified Weights'!P$7,0)</f>
        <v>0.26252037536330569</v>
      </c>
      <c r="Q27" s="26">
        <f>IF(correlations!Q60&lt;&gt;0,'Modified Weights'!Q$7,0)</f>
        <v>0.37322578372742299</v>
      </c>
      <c r="R27" s="26">
        <f>IF(correlations!R60&lt;&gt;0,'Modified Weights'!R$7,0)</f>
        <v>0.37426379831369133</v>
      </c>
      <c r="S27" s="26">
        <f>IF(correlations!S60&lt;&gt;0,'Modified Weights'!S$7,0)</f>
        <v>0</v>
      </c>
      <c r="T27" s="26">
        <f>IF(correlations!T60&lt;&gt;0,'Modified Weights'!T$7,0)</f>
        <v>0.40380887559327872</v>
      </c>
      <c r="U27" s="26">
        <f>IF(correlations!U60&lt;&gt;0,'Modified Weights'!U$7,0)</f>
        <v>0.28039233696684568</v>
      </c>
      <c r="V27" s="26">
        <f>IF(correlations!V60&lt;&gt;0,'Modified Weights'!V$7,0)</f>
        <v>0.14367186460137429</v>
      </c>
      <c r="W27" s="26">
        <f>IF(correlations!W60&lt;&gt;0,'Modified Weights'!W$7,0)</f>
        <v>0.24072770522228643</v>
      </c>
      <c r="X27" s="26">
        <f>IF(correlations!X60&lt;&gt;0,'Modified Weights'!X$7,0)</f>
        <v>0.44902524381160436</v>
      </c>
      <c r="Y27" s="26">
        <f>IF(correlations!Y60&lt;&gt;0,'Modified Weights'!Y$7,0)</f>
        <v>0.42322462884387124</v>
      </c>
      <c r="Z27" s="26">
        <f>IF(correlations!Z60&lt;&gt;0,'Modified Weights'!Z$7,0)</f>
        <v>0.27967705678590876</v>
      </c>
      <c r="AB27" s="40">
        <f ca="1">SUMIF(OFFSET(correlations!B$46,_xlfn.FLOOR.MATH((ROW(A15)-1)/5)*5,0,5),"&lt;&gt;0")/COUNTIF(OFFSET(correlations!B$46,_xlfn.FLOOR.MATH((ROW(A15)-1)/5)*5,0,5),"&lt;&gt;0")</f>
        <v>4.8</v>
      </c>
      <c r="AC27" s="40">
        <f ca="1">SUMIF(OFFSET(correlations!C$46,_xlfn.FLOOR.MATH((ROW(B15)-1)/5)*5,0,5),"&lt;&gt;0")/COUNTIF(OFFSET(correlations!C$46,_xlfn.FLOOR.MATH((ROW(B15)-1)/5)*5,0,5),"&lt;&gt;0")</f>
        <v>4</v>
      </c>
      <c r="AD27" s="40">
        <f ca="1">SUMIF(OFFSET(correlations!D$46,_xlfn.FLOOR.MATH((ROW(C15)-1)/5)*5,0,5),"&lt;&gt;0")/COUNTIF(OFFSET(correlations!D$46,_xlfn.FLOOR.MATH((ROW(C15)-1)/5)*5,0,5),"&lt;&gt;0")</f>
        <v>4.3</v>
      </c>
      <c r="AE27" s="40">
        <f ca="1">SUMIF(OFFSET(correlations!E$46,_xlfn.FLOOR.MATH((ROW(D15)-1)/5)*5,0,5),"&lt;&gt;0")/COUNTIF(OFFSET(correlations!E$46,_xlfn.FLOOR.MATH((ROW(D15)-1)/5)*5,0,5),"&lt;&gt;0")</f>
        <v>4.666666666666667</v>
      </c>
      <c r="AF27" s="40">
        <f ca="1">SUMIF(OFFSET(correlations!F$46,_xlfn.FLOOR.MATH((ROW(E15)-1)/5)*5,0,5),"&lt;&gt;0")/COUNTIF(OFFSET(correlations!F$46,_xlfn.FLOOR.MATH((ROW(E15)-1)/5)*5,0,5),"&lt;&gt;0")</f>
        <v>3.75</v>
      </c>
      <c r="AG27" s="40">
        <f ca="1">SUMIF(OFFSET(correlations!G$46,_xlfn.FLOOR.MATH((ROW(F15)-1)/5)*5,0,5),"&lt;&gt;0")/COUNTIF(OFFSET(correlations!G$46,_xlfn.FLOOR.MATH((ROW(F15)-1)/5)*5,0,5),"&lt;&gt;0")</f>
        <v>4.75</v>
      </c>
      <c r="AH27" s="40">
        <f ca="1">SUMIF(OFFSET(correlations!H$46,_xlfn.FLOOR.MATH((ROW(G15)-1)/5)*5,0,5),"&lt;&gt;0")/COUNTIF(OFFSET(correlations!H$46,_xlfn.FLOOR.MATH((ROW(G15)-1)/5)*5,0,5),"&lt;&gt;0")</f>
        <v>4.0999999999999996</v>
      </c>
      <c r="AI27" s="40">
        <f ca="1">SUMIF(OFFSET(correlations!I$46,_xlfn.FLOOR.MATH((ROW(H15)-1)/5)*5,0,5),"&lt;&gt;0")/COUNTIF(OFFSET(correlations!I$46,_xlfn.FLOOR.MATH((ROW(H15)-1)/5)*5,0,5),"&lt;&gt;0")</f>
        <v>4.5</v>
      </c>
      <c r="AJ27" s="40">
        <f ca="1">SUMIF(OFFSET(correlations!J$46,_xlfn.FLOOR.MATH((ROW(I15)-1)/5)*5,0,5),"&lt;&gt;0")/COUNTIF(OFFSET(correlations!J$46,_xlfn.FLOOR.MATH((ROW(I15)-1)/5)*5,0,5),"&lt;&gt;0")</f>
        <v>4.5999999999999996</v>
      </c>
      <c r="AK27" s="40">
        <f ca="1">SUMIF(OFFSET(correlations!K$46,_xlfn.FLOOR.MATH((ROW(J15)-1)/5)*5,0,5),"&lt;&gt;0")/COUNTIF(OFFSET(correlations!K$46,_xlfn.FLOOR.MATH((ROW(J15)-1)/5)*5,0,5),"&lt;&gt;0")</f>
        <v>4.4000000000000004</v>
      </c>
      <c r="AL27" s="40">
        <f ca="1">SUMIF(OFFSET(correlations!L$46,_xlfn.FLOOR.MATH((ROW(K15)-1)/5)*5,0,5),"&lt;&gt;0")/COUNTIF(OFFSET(correlations!L$46,_xlfn.FLOOR.MATH((ROW(K15)-1)/5)*5,0,5),"&lt;&gt;0")</f>
        <v>4.8</v>
      </c>
      <c r="AM27" s="40">
        <f ca="1">SUMIF(OFFSET(correlations!M$46,_xlfn.FLOOR.MATH((ROW(L15)-1)/5)*5,0,5),"&lt;&gt;0")/COUNTIF(OFFSET(correlations!M$46,_xlfn.FLOOR.MATH((ROW(L15)-1)/5)*5,0,5),"&lt;&gt;0")</f>
        <v>3.75</v>
      </c>
      <c r="AN27" s="40">
        <f ca="1">SUMIF(OFFSET(correlations!N$46,_xlfn.FLOOR.MATH((ROW(M15)-1)/5)*5,0,5),"&lt;&gt;0")/COUNTIF(OFFSET(correlations!N$46,_xlfn.FLOOR.MATH((ROW(M15)-1)/5)*5,0,5),"&lt;&gt;0")</f>
        <v>4.375</v>
      </c>
      <c r="AO27" s="40">
        <f ca="1">SUMIF(OFFSET(correlations!O$46,_xlfn.FLOOR.MATH((ROW(N15)-1)/5)*5,0,5),"&lt;&gt;0")/COUNTIF(OFFSET(correlations!O$46,_xlfn.FLOOR.MATH((ROW(N15)-1)/5)*5,0,5),"&lt;&gt;0")</f>
        <v>4.5999999999999996</v>
      </c>
      <c r="AP27" s="40">
        <f ca="1">SUMIF(OFFSET(correlations!P$46,_xlfn.FLOOR.MATH((ROW(O15)-1)/5)*5,0,5),"&lt;&gt;0")/COUNTIF(OFFSET(correlations!P$46,_xlfn.FLOOR.MATH((ROW(O15)-1)/5)*5,0,5),"&lt;&gt;0")</f>
        <v>4.5</v>
      </c>
      <c r="AQ27" s="40">
        <f ca="1">SUMIF(OFFSET(correlations!Q$46,_xlfn.FLOOR.MATH((ROW(P15)-1)/5)*5,0,5),"&lt;&gt;0")/COUNTIF(OFFSET(correlations!Q$46,_xlfn.FLOOR.MATH((ROW(P15)-1)/5)*5,0,5),"&lt;&gt;0")</f>
        <v>4.2</v>
      </c>
      <c r="AR27" s="40">
        <f ca="1">SUMIF(OFFSET(correlations!R$46,_xlfn.FLOOR.MATH((ROW(Q15)-1)/5)*5,0,5),"&lt;&gt;0")/COUNTIF(OFFSET(correlations!R$46,_xlfn.FLOOR.MATH((ROW(Q15)-1)/5)*5,0,5),"&lt;&gt;0")</f>
        <v>4.25</v>
      </c>
      <c r="AS27" s="40">
        <f ca="1">SUMIF(OFFSET(correlations!S$46,_xlfn.FLOOR.MATH((ROW(R15)-1)/5)*5,0,5),"&lt;&gt;0")/COUNTIF(OFFSET(correlations!S$46,_xlfn.FLOOR.MATH((ROW(R15)-1)/5)*5,0,5),"&lt;&gt;0")</f>
        <v>4.75</v>
      </c>
      <c r="AT27" s="40">
        <f ca="1">SUMIF(OFFSET(correlations!T$46,_xlfn.FLOOR.MATH((ROW(S15)-1)/5)*5,0,5),"&lt;&gt;0")/COUNTIF(OFFSET(correlations!T$46,_xlfn.FLOOR.MATH((ROW(S15)-1)/5)*5,0,5),"&lt;&gt;0")</f>
        <v>4.375</v>
      </c>
      <c r="AU27" s="40">
        <f ca="1">SUMIF(OFFSET(correlations!U$46,_xlfn.FLOOR.MATH((ROW(T15)-1)/5)*5,0,5),"&lt;&gt;0")/COUNTIF(OFFSET(correlations!U$46,_xlfn.FLOOR.MATH((ROW(T15)-1)/5)*5,0,5),"&lt;&gt;0")</f>
        <v>4.0999999999999996</v>
      </c>
      <c r="AV27" s="40">
        <f ca="1">SUMIF(OFFSET(correlations!V$46,_xlfn.FLOOR.MATH((ROW(U15)-1)/5)*5,0,5),"&lt;&gt;0")/COUNTIF(OFFSET(correlations!V$46,_xlfn.FLOOR.MATH((ROW(U15)-1)/5)*5,0,5),"&lt;&gt;0")</f>
        <v>4.625</v>
      </c>
      <c r="AW27" s="40">
        <f ca="1">SUMIF(OFFSET(correlations!W$46,_xlfn.FLOOR.MATH((ROW(V15)-1)/5)*5,0,5),"&lt;&gt;0")/COUNTIF(OFFSET(correlations!W$46,_xlfn.FLOOR.MATH((ROW(V15)-1)/5)*5,0,5),"&lt;&gt;0")</f>
        <v>4.3</v>
      </c>
      <c r="AX27" s="40">
        <f ca="1">SUMIF(OFFSET(correlations!X$46,_xlfn.FLOOR.MATH((ROW(W15)-1)/5)*5,0,5),"&lt;&gt;0")/COUNTIF(OFFSET(correlations!X$46,_xlfn.FLOOR.MATH((ROW(W15)-1)/5)*5,0,5),"&lt;&gt;0")</f>
        <v>4.4000000000000004</v>
      </c>
      <c r="AY27" s="40">
        <f ca="1">SUMIF(OFFSET(correlations!Y$46,_xlfn.FLOOR.MATH((ROW(X15)-1)/5)*5,0,5),"&lt;&gt;0")/COUNTIF(OFFSET(correlations!Y$46,_xlfn.FLOOR.MATH((ROW(X15)-1)/5)*5,0,5),"&lt;&gt;0")</f>
        <v>4.4000000000000004</v>
      </c>
      <c r="AZ27" s="40">
        <f ca="1">SUMIF(OFFSET(correlations!Z$46,_xlfn.FLOOR.MATH((ROW(Y15)-1)/5)*5,0,5),"&lt;&gt;0")/COUNTIF(OFFSET(correlations!Z$46,_xlfn.FLOOR.MATH((ROW(Y15)-1)/5)*5,0,5),"&lt;&gt;0")</f>
        <v>4.7</v>
      </c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</row>
    <row r="28" spans="1:76">
      <c r="A28" s="20" t="s">
        <v>3</v>
      </c>
      <c r="B28" s="26">
        <f>IF(correlations!B61&lt;&gt;0,'Modified Weights'!B$3,0)</f>
        <v>0.55108883721563151</v>
      </c>
      <c r="C28" s="26">
        <f>IF(correlations!C61&lt;&gt;0,'Modified Weights'!C$3,0)</f>
        <v>0</v>
      </c>
      <c r="D28" s="26">
        <f>IF(correlations!D61&lt;&gt;0,'Modified Weights'!D$3,0)</f>
        <v>0</v>
      </c>
      <c r="E28" s="26">
        <f>IF(correlations!E61&lt;&gt;0,'Modified Weights'!E$3,0)</f>
        <v>0</v>
      </c>
      <c r="F28" s="26">
        <f>IF(correlations!F61&lt;&gt;0,'Modified Weights'!F$3,0)</f>
        <v>0.47668328054517961</v>
      </c>
      <c r="G28" s="26">
        <f>IF(correlations!G61&lt;&gt;0,'Modified Weights'!G$3,0)</f>
        <v>0</v>
      </c>
      <c r="H28" s="26">
        <f>IF(correlations!H61&lt;&gt;0,'Modified Weights'!H$3,0)</f>
        <v>0</v>
      </c>
      <c r="I28" s="26">
        <f>IF(correlations!I61&lt;&gt;0,'Modified Weights'!I$3,0)</f>
        <v>0</v>
      </c>
      <c r="J28" s="26">
        <f>IF(correlations!J61&lt;&gt;0,'Modified Weights'!J$3,0)</f>
        <v>0.47571090136593314</v>
      </c>
      <c r="K28" s="26">
        <f>IF(correlations!K61&lt;&gt;0,'Modified Weights'!K$3,0)</f>
        <v>0</v>
      </c>
      <c r="L28" s="26">
        <f>IF(correlations!L61&lt;&gt;0,'Modified Weights'!L$3,0)</f>
        <v>0.31257295249758305</v>
      </c>
      <c r="M28" s="26">
        <f>IF(correlations!M61&lt;&gt;0,'Modified Weights'!M$3,0)</f>
        <v>0</v>
      </c>
      <c r="N28" s="26">
        <f>IF(correlations!N61&lt;&gt;0,'Modified Weights'!N$3,0)</f>
        <v>0</v>
      </c>
      <c r="O28" s="26">
        <f>IF(correlations!O61&lt;&gt;0,'Modified Weights'!O$3,0)</f>
        <v>0.66851595362183669</v>
      </c>
      <c r="P28" s="26">
        <f>IF(correlations!P61&lt;&gt;0,'Modified Weights'!P$3,0)</f>
        <v>0.41443820151070604</v>
      </c>
      <c r="Q28" s="26">
        <f>IF(correlations!Q61&lt;&gt;0,'Modified Weights'!Q$3,0)</f>
        <v>0</v>
      </c>
      <c r="R28" s="26">
        <f>IF(correlations!R61&lt;&gt;0,'Modified Weights'!R$3,0)</f>
        <v>0</v>
      </c>
      <c r="S28" s="26">
        <f>IF(correlations!S61&lt;&gt;0,'Modified Weights'!S$3,0)</f>
        <v>0</v>
      </c>
      <c r="T28" s="26">
        <f>IF(correlations!T61&lt;&gt;0,'Modified Weights'!T$3,0)</f>
        <v>0</v>
      </c>
      <c r="U28" s="26">
        <f>IF(correlations!U61&lt;&gt;0,'Modified Weights'!U$3,0)</f>
        <v>0</v>
      </c>
      <c r="V28" s="26">
        <f>IF(correlations!V61&lt;&gt;0,'Modified Weights'!V$3,0)</f>
        <v>0</v>
      </c>
      <c r="W28" s="26">
        <f>IF(correlations!W61&lt;&gt;0,'Modified Weights'!W$3,0)</f>
        <v>0.50324684492481753</v>
      </c>
      <c r="X28" s="26">
        <f>IF(correlations!X61&lt;&gt;0,'Modified Weights'!X$3,0)</f>
        <v>0</v>
      </c>
      <c r="Y28" s="26">
        <f>IF(correlations!Y61&lt;&gt;0,'Modified Weights'!Y$3,0)</f>
        <v>0</v>
      </c>
      <c r="Z28" s="26">
        <f>IF(correlations!Z61&lt;&gt;0,'Modified Weights'!Z$3,0)</f>
        <v>0.43552033876932245</v>
      </c>
      <c r="AB28" s="40">
        <f ca="1">SUMIF(OFFSET(correlations!B$46,_xlfn.FLOOR.MATH((ROW(A16)-1)/5)*5,0,5),"&lt;&gt;0")/COUNTIF(OFFSET(correlations!B$46,_xlfn.FLOOR.MATH((ROW(A16)-1)/5)*5,0,5),"&lt;&gt;0")</f>
        <v>4.5</v>
      </c>
      <c r="AC28" s="40">
        <f ca="1">SUMIF(OFFSET(correlations!C$46,_xlfn.FLOOR.MATH((ROW(B16)-1)/5)*5,0,5),"&lt;&gt;0")/COUNTIF(OFFSET(correlations!C$46,_xlfn.FLOOR.MATH((ROW(B16)-1)/5)*5,0,5),"&lt;&gt;0")</f>
        <v>3.75</v>
      </c>
      <c r="AD28" s="40">
        <f ca="1">SUMIF(OFFSET(correlations!D$46,_xlfn.FLOOR.MATH((ROW(C16)-1)/5)*5,0,5),"&lt;&gt;0")/COUNTIF(OFFSET(correlations!D$46,_xlfn.FLOOR.MATH((ROW(C16)-1)/5)*5,0,5),"&lt;&gt;0")</f>
        <v>3.75</v>
      </c>
      <c r="AE28" s="40">
        <f ca="1">SUMIF(OFFSET(correlations!E$46,_xlfn.FLOOR.MATH((ROW(D16)-1)/5)*5,0,5),"&lt;&gt;0")/COUNTIF(OFFSET(correlations!E$46,_xlfn.FLOOR.MATH((ROW(D16)-1)/5)*5,0,5),"&lt;&gt;0")</f>
        <v>4</v>
      </c>
      <c r="AF28" s="40">
        <f ca="1">SUMIF(OFFSET(correlations!F$46,_xlfn.FLOOR.MATH((ROW(E16)-1)/5)*5,0,5),"&lt;&gt;0")/COUNTIF(OFFSET(correlations!F$46,_xlfn.FLOOR.MATH((ROW(E16)-1)/5)*5,0,5),"&lt;&gt;0")</f>
        <v>3.8333333333333335</v>
      </c>
      <c r="AG28" s="40">
        <f ca="1">SUMIF(OFFSET(correlations!G$46,_xlfn.FLOOR.MATH((ROW(F16)-1)/5)*5,0,5),"&lt;&gt;0")/COUNTIF(OFFSET(correlations!G$46,_xlfn.FLOOR.MATH((ROW(F16)-1)/5)*5,0,5),"&lt;&gt;0")</f>
        <v>3.5</v>
      </c>
      <c r="AH28" s="40">
        <f ca="1">SUMIF(OFFSET(correlations!H$46,_xlfn.FLOOR.MATH((ROW(G16)-1)/5)*5,0,5),"&lt;&gt;0")/COUNTIF(OFFSET(correlations!H$46,_xlfn.FLOOR.MATH((ROW(G16)-1)/5)*5,0,5),"&lt;&gt;0")</f>
        <v>4.25</v>
      </c>
      <c r="AI28" s="40">
        <f ca="1">SUMIF(OFFSET(correlations!I$46,_xlfn.FLOOR.MATH((ROW(H16)-1)/5)*5,0,5),"&lt;&gt;0")/COUNTIF(OFFSET(correlations!I$46,_xlfn.FLOOR.MATH((ROW(H16)-1)/5)*5,0,5),"&lt;&gt;0")</f>
        <v>3.5</v>
      </c>
      <c r="AJ28" s="40">
        <f ca="1">SUMIF(OFFSET(correlations!J$46,_xlfn.FLOOR.MATH((ROW(I16)-1)/5)*5,0,5),"&lt;&gt;0")/COUNTIF(OFFSET(correlations!J$46,_xlfn.FLOOR.MATH((ROW(I16)-1)/5)*5,0,5),"&lt;&gt;0")</f>
        <v>4</v>
      </c>
      <c r="AK28" s="40">
        <f ca="1">SUMIF(OFFSET(correlations!K$46,_xlfn.FLOOR.MATH((ROW(J16)-1)/5)*5,0,5),"&lt;&gt;0")/COUNTIF(OFFSET(correlations!K$46,_xlfn.FLOOR.MATH((ROW(J16)-1)/5)*5,0,5),"&lt;&gt;0")</f>
        <v>4.333333333333333</v>
      </c>
      <c r="AL28" s="40">
        <f ca="1">SUMIF(OFFSET(correlations!L$46,_xlfn.FLOOR.MATH((ROW(K16)-1)/5)*5,0,5),"&lt;&gt;0")/COUNTIF(OFFSET(correlations!L$46,_xlfn.FLOOR.MATH((ROW(K16)-1)/5)*5,0,5),"&lt;&gt;0")</f>
        <v>3</v>
      </c>
      <c r="AM28" s="40">
        <f ca="1">SUMIF(OFFSET(correlations!M$46,_xlfn.FLOOR.MATH((ROW(L16)-1)/5)*5,0,5),"&lt;&gt;0")/COUNTIF(OFFSET(correlations!M$46,_xlfn.FLOOR.MATH((ROW(L16)-1)/5)*5,0,5),"&lt;&gt;0")</f>
        <v>4.5</v>
      </c>
      <c r="AN28" s="40" t="e">
        <f ca="1">SUMIF(OFFSET(correlations!N$46,_xlfn.FLOOR.MATH((ROW(M16)-1)/5)*5,0,5),"&lt;&gt;0")/COUNTIF(OFFSET(correlations!N$46,_xlfn.FLOOR.MATH((ROW(M16)-1)/5)*5,0,5),"&lt;&gt;0")</f>
        <v>#DIV/0!</v>
      </c>
      <c r="AO28" s="40">
        <f ca="1">SUMIF(OFFSET(correlations!O$46,_xlfn.FLOOR.MATH((ROW(N16)-1)/5)*5,0,5),"&lt;&gt;0")/COUNTIF(OFFSET(correlations!O$46,_xlfn.FLOOR.MATH((ROW(N16)-1)/5)*5,0,5),"&lt;&gt;0")</f>
        <v>3.875</v>
      </c>
      <c r="AP28" s="40">
        <f ca="1">SUMIF(OFFSET(correlations!P$46,_xlfn.FLOOR.MATH((ROW(O16)-1)/5)*5,0,5),"&lt;&gt;0")/COUNTIF(OFFSET(correlations!P$46,_xlfn.FLOOR.MATH((ROW(O16)-1)/5)*5,0,5),"&lt;&gt;0")</f>
        <v>3.75</v>
      </c>
      <c r="AQ28" s="40">
        <f ca="1">SUMIF(OFFSET(correlations!Q$46,_xlfn.FLOOR.MATH((ROW(P16)-1)/5)*5,0,5),"&lt;&gt;0")/COUNTIF(OFFSET(correlations!Q$46,_xlfn.FLOOR.MATH((ROW(P16)-1)/5)*5,0,5),"&lt;&gt;0")</f>
        <v>3.75</v>
      </c>
      <c r="AR28" s="40">
        <f ca="1">SUMIF(OFFSET(correlations!R$46,_xlfn.FLOOR.MATH((ROW(Q16)-1)/5)*5,0,5),"&lt;&gt;0")/COUNTIF(OFFSET(correlations!R$46,_xlfn.FLOOR.MATH((ROW(Q16)-1)/5)*5,0,5),"&lt;&gt;0")</f>
        <v>3.5</v>
      </c>
      <c r="AS28" s="40">
        <f ca="1">SUMIF(OFFSET(correlations!S$46,_xlfn.FLOOR.MATH((ROW(R16)-1)/5)*5,0,5),"&lt;&gt;0")/COUNTIF(OFFSET(correlations!S$46,_xlfn.FLOOR.MATH((ROW(R16)-1)/5)*5,0,5),"&lt;&gt;0")</f>
        <v>3.75</v>
      </c>
      <c r="AT28" s="40">
        <f ca="1">SUMIF(OFFSET(correlations!T$46,_xlfn.FLOOR.MATH((ROW(S16)-1)/5)*5,0,5),"&lt;&gt;0")/COUNTIF(OFFSET(correlations!T$46,_xlfn.FLOOR.MATH((ROW(S16)-1)/5)*5,0,5),"&lt;&gt;0")</f>
        <v>3.5</v>
      </c>
      <c r="AU28" s="40">
        <f ca="1">SUMIF(OFFSET(correlations!U$46,_xlfn.FLOOR.MATH((ROW(T16)-1)/5)*5,0,5),"&lt;&gt;0")/COUNTIF(OFFSET(correlations!U$46,_xlfn.FLOOR.MATH((ROW(T16)-1)/5)*5,0,5),"&lt;&gt;0")</f>
        <v>4.166666666666667</v>
      </c>
      <c r="AV28" s="40">
        <f ca="1">SUMIF(OFFSET(correlations!V$46,_xlfn.FLOOR.MATH((ROW(U16)-1)/5)*5,0,5),"&lt;&gt;0")/COUNTIF(OFFSET(correlations!V$46,_xlfn.FLOOR.MATH((ROW(U16)-1)/5)*5,0,5),"&lt;&gt;0")</f>
        <v>4.5</v>
      </c>
      <c r="AW28" s="40">
        <f ca="1">SUMIF(OFFSET(correlations!W$46,_xlfn.FLOOR.MATH((ROW(V16)-1)/5)*5,0,5),"&lt;&gt;0")/COUNTIF(OFFSET(correlations!W$46,_xlfn.FLOOR.MATH((ROW(V16)-1)/5)*5,0,5),"&lt;&gt;0")</f>
        <v>4.4000000000000004</v>
      </c>
      <c r="AX28" s="40">
        <f ca="1">SUMIF(OFFSET(correlations!X$46,_xlfn.FLOOR.MATH((ROW(W16)-1)/5)*5,0,5),"&lt;&gt;0")/COUNTIF(OFFSET(correlations!X$46,_xlfn.FLOOR.MATH((ROW(W16)-1)/5)*5,0,5),"&lt;&gt;0")</f>
        <v>3.5</v>
      </c>
      <c r="AY28" s="40">
        <f ca="1">SUMIF(OFFSET(correlations!Y$46,_xlfn.FLOOR.MATH((ROW(X16)-1)/5)*5,0,5),"&lt;&gt;0")/COUNTIF(OFFSET(correlations!Y$46,_xlfn.FLOOR.MATH((ROW(X16)-1)/5)*5,0,5),"&lt;&gt;0")</f>
        <v>3.6666666666666665</v>
      </c>
      <c r="AZ28" s="40">
        <f ca="1">SUMIF(OFFSET(correlations!Z$46,_xlfn.FLOOR.MATH((ROW(Y16)-1)/5)*5,0,5),"&lt;&gt;0")/COUNTIF(OFFSET(correlations!Z$46,_xlfn.FLOOR.MATH((ROW(Y16)-1)/5)*5,0,5),"&lt;&gt;0")</f>
        <v>3.75</v>
      </c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</row>
    <row r="29" spans="1:76">
      <c r="A29" s="5" t="str">
        <f t="shared" ref="A29:A32" si="3">A28</f>
        <v>14: American Beauty (1999)</v>
      </c>
      <c r="B29" s="26">
        <f>IF(correlations!B62&lt;&gt;0,'Modified Weights'!B$4,0)</f>
        <v>0</v>
      </c>
      <c r="C29" s="26">
        <f>IF(correlations!C62&lt;&gt;0,'Modified Weights'!C$4,0)</f>
        <v>0.48860698263640312</v>
      </c>
      <c r="D29" s="26">
        <f>IF(correlations!D62&lt;&gt;0,'Modified Weights'!D$4,0)</f>
        <v>0</v>
      </c>
      <c r="E29" s="26">
        <f>IF(correlations!E62&lt;&gt;0,'Modified Weights'!E$4,0)</f>
        <v>0.47497369617752921</v>
      </c>
      <c r="F29" s="26">
        <f>IF(correlations!F62&lt;&gt;0,'Modified Weights'!F$4,0)</f>
        <v>0</v>
      </c>
      <c r="G29" s="26">
        <f>IF(correlations!G62&lt;&gt;0,'Modified Weights'!G$4,0)</f>
        <v>0</v>
      </c>
      <c r="H29" s="26">
        <f>IF(correlations!H62&lt;&gt;0,'Modified Weights'!H$4,0)</f>
        <v>0</v>
      </c>
      <c r="I29" s="26">
        <f>IF(correlations!I62&lt;&gt;0,'Modified Weights'!I$4,0)</f>
        <v>0.31257295249758305</v>
      </c>
      <c r="J29" s="26">
        <f>IF(correlations!J62&lt;&gt;0,'Modified Weights'!J$4,0)</f>
        <v>0</v>
      </c>
      <c r="K29" s="26">
        <f>IF(correlations!K62&lt;&gt;0,'Modified Weights'!K$4,0)</f>
        <v>0.26365446983714974</v>
      </c>
      <c r="L29" s="26">
        <f>IF(correlations!L62&lt;&gt;0,'Modified Weights'!L$4,0)</f>
        <v>0</v>
      </c>
      <c r="M29" s="26">
        <f>IF(correlations!M62&lt;&gt;0,'Modified Weights'!M$4,0)</f>
        <v>0</v>
      </c>
      <c r="N29" s="26">
        <f>IF(correlations!N62&lt;&gt;0,'Modified Weights'!N$4,0)</f>
        <v>0</v>
      </c>
      <c r="O29" s="26">
        <f>IF(correlations!O62&lt;&gt;0,'Modified Weights'!O$4,0)</f>
        <v>0.56244873874488854</v>
      </c>
      <c r="P29" s="26">
        <f>IF(correlations!P62&lt;&gt;0,'Modified Weights'!P$4,0)</f>
        <v>0</v>
      </c>
      <c r="Q29" s="26">
        <f>IF(correlations!Q62&lt;&gt;0,'Modified Weights'!Q$4,0)</f>
        <v>0.48860698263640312</v>
      </c>
      <c r="R29" s="26">
        <f>IF(correlations!R62&lt;&gt;0,'Modified Weights'!R$4,0)</f>
        <v>0</v>
      </c>
      <c r="S29" s="26">
        <f>IF(correlations!S62&lt;&gt;0,'Modified Weights'!S$4,0)</f>
        <v>0.44902524381160436</v>
      </c>
      <c r="T29" s="26">
        <f>IF(correlations!T62&lt;&gt;0,'Modified Weights'!T$4,0)</f>
        <v>0</v>
      </c>
      <c r="U29" s="26">
        <f>IF(correlations!U62&lt;&gt;0,'Modified Weights'!U$4,0)</f>
        <v>0</v>
      </c>
      <c r="V29" s="26">
        <f>IF(correlations!V62&lt;&gt;0,'Modified Weights'!V$4,0)</f>
        <v>0</v>
      </c>
      <c r="W29" s="26">
        <f>IF(correlations!W62&lt;&gt;0,'Modified Weights'!W$4,0)</f>
        <v>0.40859237613621341</v>
      </c>
      <c r="X29" s="26">
        <f>IF(correlations!X62&lt;&gt;0,'Modified Weights'!X$4,0)</f>
        <v>0</v>
      </c>
      <c r="Y29" s="26">
        <f>IF(correlations!Y62&lt;&gt;0,'Modified Weights'!Y$4,0)</f>
        <v>0.54219187817609293</v>
      </c>
      <c r="Z29" s="26">
        <f>IF(correlations!Z62&lt;&gt;0,'Modified Weights'!Z$4,0)</f>
        <v>0.39006674934025765</v>
      </c>
      <c r="AB29" s="40">
        <f ca="1">SUMIF(OFFSET(correlations!B$46,_xlfn.FLOOR.MATH((ROW(A17)-1)/5)*5,0,5),"&lt;&gt;0")/COUNTIF(OFFSET(correlations!B$46,_xlfn.FLOOR.MATH((ROW(A17)-1)/5)*5,0,5),"&lt;&gt;0")</f>
        <v>4.5</v>
      </c>
      <c r="AC29" s="40">
        <f ca="1">SUMIF(OFFSET(correlations!C$46,_xlfn.FLOOR.MATH((ROW(B17)-1)/5)*5,0,5),"&lt;&gt;0")/COUNTIF(OFFSET(correlations!C$46,_xlfn.FLOOR.MATH((ROW(B17)-1)/5)*5,0,5),"&lt;&gt;0")</f>
        <v>3.75</v>
      </c>
      <c r="AD29" s="40">
        <f ca="1">SUMIF(OFFSET(correlations!D$46,_xlfn.FLOOR.MATH((ROW(C17)-1)/5)*5,0,5),"&lt;&gt;0")/COUNTIF(OFFSET(correlations!D$46,_xlfn.FLOOR.MATH((ROW(C17)-1)/5)*5,0,5),"&lt;&gt;0")</f>
        <v>3.75</v>
      </c>
      <c r="AE29" s="40">
        <f ca="1">SUMIF(OFFSET(correlations!E$46,_xlfn.FLOOR.MATH((ROW(D17)-1)/5)*5,0,5),"&lt;&gt;0")/COUNTIF(OFFSET(correlations!E$46,_xlfn.FLOOR.MATH((ROW(D17)-1)/5)*5,0,5),"&lt;&gt;0")</f>
        <v>4</v>
      </c>
      <c r="AF29" s="40">
        <f ca="1">SUMIF(OFFSET(correlations!F$46,_xlfn.FLOOR.MATH((ROW(E17)-1)/5)*5,0,5),"&lt;&gt;0")/COUNTIF(OFFSET(correlations!F$46,_xlfn.FLOOR.MATH((ROW(E17)-1)/5)*5,0,5),"&lt;&gt;0")</f>
        <v>3.8333333333333335</v>
      </c>
      <c r="AG29" s="40">
        <f ca="1">SUMIF(OFFSET(correlations!G$46,_xlfn.FLOOR.MATH((ROW(F17)-1)/5)*5,0,5),"&lt;&gt;0")/COUNTIF(OFFSET(correlations!G$46,_xlfn.FLOOR.MATH((ROW(F17)-1)/5)*5,0,5),"&lt;&gt;0")</f>
        <v>3.5</v>
      </c>
      <c r="AH29" s="40">
        <f ca="1">SUMIF(OFFSET(correlations!H$46,_xlfn.FLOOR.MATH((ROW(G17)-1)/5)*5,0,5),"&lt;&gt;0")/COUNTIF(OFFSET(correlations!H$46,_xlfn.FLOOR.MATH((ROW(G17)-1)/5)*5,0,5),"&lt;&gt;0")</f>
        <v>4.25</v>
      </c>
      <c r="AI29" s="40">
        <f ca="1">SUMIF(OFFSET(correlations!I$46,_xlfn.FLOOR.MATH((ROW(H17)-1)/5)*5,0,5),"&lt;&gt;0")/COUNTIF(OFFSET(correlations!I$46,_xlfn.FLOOR.MATH((ROW(H17)-1)/5)*5,0,5),"&lt;&gt;0")</f>
        <v>3.5</v>
      </c>
      <c r="AJ29" s="40">
        <f ca="1">SUMIF(OFFSET(correlations!J$46,_xlfn.FLOOR.MATH((ROW(I17)-1)/5)*5,0,5),"&lt;&gt;0")/COUNTIF(OFFSET(correlations!J$46,_xlfn.FLOOR.MATH((ROW(I17)-1)/5)*5,0,5),"&lt;&gt;0")</f>
        <v>4</v>
      </c>
      <c r="AK29" s="40">
        <f ca="1">SUMIF(OFFSET(correlations!K$46,_xlfn.FLOOR.MATH((ROW(J17)-1)/5)*5,0,5),"&lt;&gt;0")/COUNTIF(OFFSET(correlations!K$46,_xlfn.FLOOR.MATH((ROW(J17)-1)/5)*5,0,5),"&lt;&gt;0")</f>
        <v>4.333333333333333</v>
      </c>
      <c r="AL29" s="40">
        <f ca="1">SUMIF(OFFSET(correlations!L$46,_xlfn.FLOOR.MATH((ROW(K17)-1)/5)*5,0,5),"&lt;&gt;0")/COUNTIF(OFFSET(correlations!L$46,_xlfn.FLOOR.MATH((ROW(K17)-1)/5)*5,0,5),"&lt;&gt;0")</f>
        <v>3</v>
      </c>
      <c r="AM29" s="40">
        <f ca="1">SUMIF(OFFSET(correlations!M$46,_xlfn.FLOOR.MATH((ROW(L17)-1)/5)*5,0,5),"&lt;&gt;0")/COUNTIF(OFFSET(correlations!M$46,_xlfn.FLOOR.MATH((ROW(L17)-1)/5)*5,0,5),"&lt;&gt;0")</f>
        <v>4.5</v>
      </c>
      <c r="AN29" s="40" t="e">
        <f ca="1">SUMIF(OFFSET(correlations!N$46,_xlfn.FLOOR.MATH((ROW(M17)-1)/5)*5,0,5),"&lt;&gt;0")/COUNTIF(OFFSET(correlations!N$46,_xlfn.FLOOR.MATH((ROW(M17)-1)/5)*5,0,5),"&lt;&gt;0")</f>
        <v>#DIV/0!</v>
      </c>
      <c r="AO29" s="40">
        <f ca="1">SUMIF(OFFSET(correlations!O$46,_xlfn.FLOOR.MATH((ROW(N17)-1)/5)*5,0,5),"&lt;&gt;0")/COUNTIF(OFFSET(correlations!O$46,_xlfn.FLOOR.MATH((ROW(N17)-1)/5)*5,0,5),"&lt;&gt;0")</f>
        <v>3.875</v>
      </c>
      <c r="AP29" s="40">
        <f ca="1">SUMIF(OFFSET(correlations!P$46,_xlfn.FLOOR.MATH((ROW(O17)-1)/5)*5,0,5),"&lt;&gt;0")/COUNTIF(OFFSET(correlations!P$46,_xlfn.FLOOR.MATH((ROW(O17)-1)/5)*5,0,5),"&lt;&gt;0")</f>
        <v>3.75</v>
      </c>
      <c r="AQ29" s="40">
        <f ca="1">SUMIF(OFFSET(correlations!Q$46,_xlfn.FLOOR.MATH((ROW(P17)-1)/5)*5,0,5),"&lt;&gt;0")/COUNTIF(OFFSET(correlations!Q$46,_xlfn.FLOOR.MATH((ROW(P17)-1)/5)*5,0,5),"&lt;&gt;0")</f>
        <v>3.75</v>
      </c>
      <c r="AR29" s="40">
        <f ca="1">SUMIF(OFFSET(correlations!R$46,_xlfn.FLOOR.MATH((ROW(Q17)-1)/5)*5,0,5),"&lt;&gt;0")/COUNTIF(OFFSET(correlations!R$46,_xlfn.FLOOR.MATH((ROW(Q17)-1)/5)*5,0,5),"&lt;&gt;0")</f>
        <v>3.5</v>
      </c>
      <c r="AS29" s="40">
        <f ca="1">SUMIF(OFFSET(correlations!S$46,_xlfn.FLOOR.MATH((ROW(R17)-1)/5)*5,0,5),"&lt;&gt;0")/COUNTIF(OFFSET(correlations!S$46,_xlfn.FLOOR.MATH((ROW(R17)-1)/5)*5,0,5),"&lt;&gt;0")</f>
        <v>3.75</v>
      </c>
      <c r="AT29" s="40">
        <f ca="1">SUMIF(OFFSET(correlations!T$46,_xlfn.FLOOR.MATH((ROW(S17)-1)/5)*5,0,5),"&lt;&gt;0")/COUNTIF(OFFSET(correlations!T$46,_xlfn.FLOOR.MATH((ROW(S17)-1)/5)*5,0,5),"&lt;&gt;0")</f>
        <v>3.5</v>
      </c>
      <c r="AU29" s="40">
        <f ca="1">SUMIF(OFFSET(correlations!U$46,_xlfn.FLOOR.MATH((ROW(T17)-1)/5)*5,0,5),"&lt;&gt;0")/COUNTIF(OFFSET(correlations!U$46,_xlfn.FLOOR.MATH((ROW(T17)-1)/5)*5,0,5),"&lt;&gt;0")</f>
        <v>4.166666666666667</v>
      </c>
      <c r="AV29" s="40">
        <f ca="1">SUMIF(OFFSET(correlations!V$46,_xlfn.FLOOR.MATH((ROW(U17)-1)/5)*5,0,5),"&lt;&gt;0")/COUNTIF(OFFSET(correlations!V$46,_xlfn.FLOOR.MATH((ROW(U17)-1)/5)*5,0,5),"&lt;&gt;0")</f>
        <v>4.5</v>
      </c>
      <c r="AW29" s="40">
        <f ca="1">SUMIF(OFFSET(correlations!W$46,_xlfn.FLOOR.MATH((ROW(V17)-1)/5)*5,0,5),"&lt;&gt;0")/COUNTIF(OFFSET(correlations!W$46,_xlfn.FLOOR.MATH((ROW(V17)-1)/5)*5,0,5),"&lt;&gt;0")</f>
        <v>4.4000000000000004</v>
      </c>
      <c r="AX29" s="40">
        <f ca="1">SUMIF(OFFSET(correlations!X$46,_xlfn.FLOOR.MATH((ROW(W17)-1)/5)*5,0,5),"&lt;&gt;0")/COUNTIF(OFFSET(correlations!X$46,_xlfn.FLOOR.MATH((ROW(W17)-1)/5)*5,0,5),"&lt;&gt;0")</f>
        <v>3.5</v>
      </c>
      <c r="AY29" s="40">
        <f ca="1">SUMIF(OFFSET(correlations!Y$46,_xlfn.FLOOR.MATH((ROW(X17)-1)/5)*5,0,5),"&lt;&gt;0")/COUNTIF(OFFSET(correlations!Y$46,_xlfn.FLOOR.MATH((ROW(X17)-1)/5)*5,0,5),"&lt;&gt;0")</f>
        <v>3.6666666666666665</v>
      </c>
      <c r="AZ29" s="40">
        <f ca="1">SUMIF(OFFSET(correlations!Z$46,_xlfn.FLOOR.MATH((ROW(Y17)-1)/5)*5,0,5),"&lt;&gt;0")/COUNTIF(OFFSET(correlations!Z$46,_xlfn.FLOOR.MATH((ROW(Y17)-1)/5)*5,0,5),"&lt;&gt;0")</f>
        <v>3.75</v>
      </c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</row>
    <row r="30" spans="1:76">
      <c r="A30" s="5" t="str">
        <f t="shared" si="3"/>
        <v>14: American Beauty (1999)</v>
      </c>
      <c r="B30" s="26">
        <f>IF(correlations!B63&lt;&gt;0,'Modified Weights'!B$5,0)</f>
        <v>0</v>
      </c>
      <c r="C30" s="26">
        <f>IF(correlations!C63&lt;&gt;0,'Modified Weights'!C$5,0)</f>
        <v>0.42223642660835542</v>
      </c>
      <c r="D30" s="26">
        <f>IF(correlations!D63&lt;&gt;0,'Modified Weights'!D$5,0)</f>
        <v>0</v>
      </c>
      <c r="E30" s="26">
        <f>IF(correlations!E63&lt;&gt;0,'Modified Weights'!E$5,0)</f>
        <v>0.46291004988627577</v>
      </c>
      <c r="F30" s="26">
        <f>IF(correlations!F63&lt;&gt;0,'Modified Weights'!F$5,0)</f>
        <v>0.43899155441463594</v>
      </c>
      <c r="G30" s="26">
        <f>IF(correlations!G63&lt;&gt;0,'Modified Weights'!G$5,0)</f>
        <v>0</v>
      </c>
      <c r="H30" s="26">
        <f>IF(correlations!H63&lt;&gt;0,'Modified Weights'!H$5,0)</f>
        <v>0.24769327229404767</v>
      </c>
      <c r="I30" s="26">
        <f>IF(correlations!I63&lt;&gt;0,'Modified Weights'!I$5,0)</f>
        <v>0</v>
      </c>
      <c r="J30" s="26">
        <f>IF(correlations!J63&lt;&gt;0,'Modified Weights'!J$5,0)</f>
        <v>0</v>
      </c>
      <c r="K30" s="26">
        <f>IF(correlations!K63&lt;&gt;0,'Modified Weights'!K$5,0)</f>
        <v>0</v>
      </c>
      <c r="L30" s="26">
        <f>IF(correlations!L63&lt;&gt;0,'Modified Weights'!L$5,0)</f>
        <v>0</v>
      </c>
      <c r="M30" s="26">
        <f>IF(correlations!M63&lt;&gt;0,'Modified Weights'!M$5,0)</f>
        <v>0</v>
      </c>
      <c r="N30" s="26">
        <f>IF(correlations!N63&lt;&gt;0,'Modified Weights'!N$5,0)</f>
        <v>0</v>
      </c>
      <c r="O30" s="26">
        <f>IF(correlations!O63&lt;&gt;0,'Modified Weights'!O$5,0)</f>
        <v>0</v>
      </c>
      <c r="P30" s="26">
        <f>IF(correlations!P63&lt;&gt;0,'Modified Weights'!P$5,0)</f>
        <v>0</v>
      </c>
      <c r="Q30" s="26">
        <f>IF(correlations!Q63&lt;&gt;0,'Modified Weights'!Q$5,0)</f>
        <v>0.47571090136593314</v>
      </c>
      <c r="R30" s="26">
        <f>IF(correlations!R63&lt;&gt;0,'Modified Weights'!R$5,0)</f>
        <v>0.45527378286540937</v>
      </c>
      <c r="S30" s="26">
        <f>IF(correlations!S63&lt;&gt;0,'Modified Weights'!S$5,0)</f>
        <v>0.42223642660835542</v>
      </c>
      <c r="T30" s="26">
        <f>IF(correlations!T63&lt;&gt;0,'Modified Weights'!T$5,0)</f>
        <v>0.42805472768971564</v>
      </c>
      <c r="U30" s="26">
        <f>IF(correlations!U63&lt;&gt;0,'Modified Weights'!U$5,0)</f>
        <v>0.40380887559327872</v>
      </c>
      <c r="V30" s="26">
        <f>IF(correlations!V63&lt;&gt;0,'Modified Weights'!V$5,0)</f>
        <v>0</v>
      </c>
      <c r="W30" s="26">
        <f>IF(correlations!W63&lt;&gt;0,'Modified Weights'!W$5,0)</f>
        <v>0.31571202585390812</v>
      </c>
      <c r="X30" s="26">
        <f>IF(correlations!X63&lt;&gt;0,'Modified Weights'!X$5,0)</f>
        <v>0</v>
      </c>
      <c r="Y30" s="26">
        <f>IF(correlations!Y63&lt;&gt;0,'Modified Weights'!Y$5,0)</f>
        <v>0.47236055541883315</v>
      </c>
      <c r="Z30" s="26">
        <f>IF(correlations!Z63&lt;&gt;0,'Modified Weights'!Z$5,0)</f>
        <v>0</v>
      </c>
      <c r="AB30" s="40">
        <f ca="1">SUMIF(OFFSET(correlations!B$46,_xlfn.FLOOR.MATH((ROW(A18)-1)/5)*5,0,5),"&lt;&gt;0")/COUNTIF(OFFSET(correlations!B$46,_xlfn.FLOOR.MATH((ROW(A18)-1)/5)*5,0,5),"&lt;&gt;0")</f>
        <v>4.5</v>
      </c>
      <c r="AC30" s="40">
        <f ca="1">SUMIF(OFFSET(correlations!C$46,_xlfn.FLOOR.MATH((ROW(B18)-1)/5)*5,0,5),"&lt;&gt;0")/COUNTIF(OFFSET(correlations!C$46,_xlfn.FLOOR.MATH((ROW(B18)-1)/5)*5,0,5),"&lt;&gt;0")</f>
        <v>3.75</v>
      </c>
      <c r="AD30" s="40">
        <f ca="1">SUMIF(OFFSET(correlations!D$46,_xlfn.FLOOR.MATH((ROW(C18)-1)/5)*5,0,5),"&lt;&gt;0")/COUNTIF(OFFSET(correlations!D$46,_xlfn.FLOOR.MATH((ROW(C18)-1)/5)*5,0,5),"&lt;&gt;0")</f>
        <v>3.75</v>
      </c>
      <c r="AE30" s="40">
        <f ca="1">SUMIF(OFFSET(correlations!E$46,_xlfn.FLOOR.MATH((ROW(D18)-1)/5)*5,0,5),"&lt;&gt;0")/COUNTIF(OFFSET(correlations!E$46,_xlfn.FLOOR.MATH((ROW(D18)-1)/5)*5,0,5),"&lt;&gt;0")</f>
        <v>4</v>
      </c>
      <c r="AF30" s="40">
        <f ca="1">SUMIF(OFFSET(correlations!F$46,_xlfn.FLOOR.MATH((ROW(E18)-1)/5)*5,0,5),"&lt;&gt;0")/COUNTIF(OFFSET(correlations!F$46,_xlfn.FLOOR.MATH((ROW(E18)-1)/5)*5,0,5),"&lt;&gt;0")</f>
        <v>3.8333333333333335</v>
      </c>
      <c r="AG30" s="40">
        <f ca="1">SUMIF(OFFSET(correlations!G$46,_xlfn.FLOOR.MATH((ROW(F18)-1)/5)*5,0,5),"&lt;&gt;0")/COUNTIF(OFFSET(correlations!G$46,_xlfn.FLOOR.MATH((ROW(F18)-1)/5)*5,0,5),"&lt;&gt;0")</f>
        <v>3.5</v>
      </c>
      <c r="AH30" s="40">
        <f ca="1">SUMIF(OFFSET(correlations!H$46,_xlfn.FLOOR.MATH((ROW(G18)-1)/5)*5,0,5),"&lt;&gt;0")/COUNTIF(OFFSET(correlations!H$46,_xlfn.FLOOR.MATH((ROW(G18)-1)/5)*5,0,5),"&lt;&gt;0")</f>
        <v>4.25</v>
      </c>
      <c r="AI30" s="40">
        <f ca="1">SUMIF(OFFSET(correlations!I$46,_xlfn.FLOOR.MATH((ROW(H18)-1)/5)*5,0,5),"&lt;&gt;0")/COUNTIF(OFFSET(correlations!I$46,_xlfn.FLOOR.MATH((ROW(H18)-1)/5)*5,0,5),"&lt;&gt;0")</f>
        <v>3.5</v>
      </c>
      <c r="AJ30" s="40">
        <f ca="1">SUMIF(OFFSET(correlations!J$46,_xlfn.FLOOR.MATH((ROW(I18)-1)/5)*5,0,5),"&lt;&gt;0")/COUNTIF(OFFSET(correlations!J$46,_xlfn.FLOOR.MATH((ROW(I18)-1)/5)*5,0,5),"&lt;&gt;0")</f>
        <v>4</v>
      </c>
      <c r="AK30" s="40">
        <f ca="1">SUMIF(OFFSET(correlations!K$46,_xlfn.FLOOR.MATH((ROW(J18)-1)/5)*5,0,5),"&lt;&gt;0")/COUNTIF(OFFSET(correlations!K$46,_xlfn.FLOOR.MATH((ROW(J18)-1)/5)*5,0,5),"&lt;&gt;0")</f>
        <v>4.333333333333333</v>
      </c>
      <c r="AL30" s="40">
        <f ca="1">SUMIF(OFFSET(correlations!L$46,_xlfn.FLOOR.MATH((ROW(K18)-1)/5)*5,0,5),"&lt;&gt;0")/COUNTIF(OFFSET(correlations!L$46,_xlfn.FLOOR.MATH((ROW(K18)-1)/5)*5,0,5),"&lt;&gt;0")</f>
        <v>3</v>
      </c>
      <c r="AM30" s="40">
        <f ca="1">SUMIF(OFFSET(correlations!M$46,_xlfn.FLOOR.MATH((ROW(L18)-1)/5)*5,0,5),"&lt;&gt;0")/COUNTIF(OFFSET(correlations!M$46,_xlfn.FLOOR.MATH((ROW(L18)-1)/5)*5,0,5),"&lt;&gt;0")</f>
        <v>4.5</v>
      </c>
      <c r="AN30" s="40" t="e">
        <f ca="1">SUMIF(OFFSET(correlations!N$46,_xlfn.FLOOR.MATH((ROW(M18)-1)/5)*5,0,5),"&lt;&gt;0")/COUNTIF(OFFSET(correlations!N$46,_xlfn.FLOOR.MATH((ROW(M18)-1)/5)*5,0,5),"&lt;&gt;0")</f>
        <v>#DIV/0!</v>
      </c>
      <c r="AO30" s="40">
        <f ca="1">SUMIF(OFFSET(correlations!O$46,_xlfn.FLOOR.MATH((ROW(N18)-1)/5)*5,0,5),"&lt;&gt;0")/COUNTIF(OFFSET(correlations!O$46,_xlfn.FLOOR.MATH((ROW(N18)-1)/5)*5,0,5),"&lt;&gt;0")</f>
        <v>3.875</v>
      </c>
      <c r="AP30" s="40">
        <f ca="1">SUMIF(OFFSET(correlations!P$46,_xlfn.FLOOR.MATH((ROW(O18)-1)/5)*5,0,5),"&lt;&gt;0")/COUNTIF(OFFSET(correlations!P$46,_xlfn.FLOOR.MATH((ROW(O18)-1)/5)*5,0,5),"&lt;&gt;0")</f>
        <v>3.75</v>
      </c>
      <c r="AQ30" s="40">
        <f ca="1">SUMIF(OFFSET(correlations!Q$46,_xlfn.FLOOR.MATH((ROW(P18)-1)/5)*5,0,5),"&lt;&gt;0")/COUNTIF(OFFSET(correlations!Q$46,_xlfn.FLOOR.MATH((ROW(P18)-1)/5)*5,0,5),"&lt;&gt;0")</f>
        <v>3.75</v>
      </c>
      <c r="AR30" s="40">
        <f ca="1">SUMIF(OFFSET(correlations!R$46,_xlfn.FLOOR.MATH((ROW(Q18)-1)/5)*5,0,5),"&lt;&gt;0")/COUNTIF(OFFSET(correlations!R$46,_xlfn.FLOOR.MATH((ROW(Q18)-1)/5)*5,0,5),"&lt;&gt;0")</f>
        <v>3.5</v>
      </c>
      <c r="AS30" s="40">
        <f ca="1">SUMIF(OFFSET(correlations!S$46,_xlfn.FLOOR.MATH((ROW(R18)-1)/5)*5,0,5),"&lt;&gt;0")/COUNTIF(OFFSET(correlations!S$46,_xlfn.FLOOR.MATH((ROW(R18)-1)/5)*5,0,5),"&lt;&gt;0")</f>
        <v>3.75</v>
      </c>
      <c r="AT30" s="40">
        <f ca="1">SUMIF(OFFSET(correlations!T$46,_xlfn.FLOOR.MATH((ROW(S18)-1)/5)*5,0,5),"&lt;&gt;0")/COUNTIF(OFFSET(correlations!T$46,_xlfn.FLOOR.MATH((ROW(S18)-1)/5)*5,0,5),"&lt;&gt;0")</f>
        <v>3.5</v>
      </c>
      <c r="AU30" s="40">
        <f ca="1">SUMIF(OFFSET(correlations!U$46,_xlfn.FLOOR.MATH((ROW(T18)-1)/5)*5,0,5),"&lt;&gt;0")/COUNTIF(OFFSET(correlations!U$46,_xlfn.FLOOR.MATH((ROW(T18)-1)/5)*5,0,5),"&lt;&gt;0")</f>
        <v>4.166666666666667</v>
      </c>
      <c r="AV30" s="40">
        <f ca="1">SUMIF(OFFSET(correlations!V$46,_xlfn.FLOOR.MATH((ROW(U18)-1)/5)*5,0,5),"&lt;&gt;0")/COUNTIF(OFFSET(correlations!V$46,_xlfn.FLOOR.MATH((ROW(U18)-1)/5)*5,0,5),"&lt;&gt;0")</f>
        <v>4.5</v>
      </c>
      <c r="AW30" s="40">
        <f ca="1">SUMIF(OFFSET(correlations!W$46,_xlfn.FLOOR.MATH((ROW(V18)-1)/5)*5,0,5),"&lt;&gt;0")/COUNTIF(OFFSET(correlations!W$46,_xlfn.FLOOR.MATH((ROW(V18)-1)/5)*5,0,5),"&lt;&gt;0")</f>
        <v>4.4000000000000004</v>
      </c>
      <c r="AX30" s="40">
        <f ca="1">SUMIF(OFFSET(correlations!X$46,_xlfn.FLOOR.MATH((ROW(W18)-1)/5)*5,0,5),"&lt;&gt;0")/COUNTIF(OFFSET(correlations!X$46,_xlfn.FLOOR.MATH((ROW(W18)-1)/5)*5,0,5),"&lt;&gt;0")</f>
        <v>3.5</v>
      </c>
      <c r="AY30" s="40">
        <f ca="1">SUMIF(OFFSET(correlations!Y$46,_xlfn.FLOOR.MATH((ROW(X18)-1)/5)*5,0,5),"&lt;&gt;0")/COUNTIF(OFFSET(correlations!Y$46,_xlfn.FLOOR.MATH((ROW(X18)-1)/5)*5,0,5),"&lt;&gt;0")</f>
        <v>3.6666666666666665</v>
      </c>
      <c r="AZ30" s="40">
        <f ca="1">SUMIF(OFFSET(correlations!Z$46,_xlfn.FLOOR.MATH((ROW(Y18)-1)/5)*5,0,5),"&lt;&gt;0")/COUNTIF(OFFSET(correlations!Z$46,_xlfn.FLOOR.MATH((ROW(Y18)-1)/5)*5,0,5),"&lt;&gt;0")</f>
        <v>3.75</v>
      </c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</row>
    <row r="31" spans="1:76">
      <c r="A31" s="5" t="str">
        <f t="shared" si="3"/>
        <v>14: American Beauty (1999)</v>
      </c>
      <c r="B31" s="26">
        <f>IF(correlations!B64&lt;&gt;0,'Modified Weights'!B$6,0)</f>
        <v>0</v>
      </c>
      <c r="C31" s="26">
        <f>IF(correlations!C64&lt;&gt;0,'Modified Weights'!C$6,0)</f>
        <v>0.41443820151070604</v>
      </c>
      <c r="D31" s="26">
        <f>IF(correlations!D64&lt;&gt;0,'Modified Weights'!D$6,0)</f>
        <v>0.37322578372742299</v>
      </c>
      <c r="E31" s="26">
        <f>IF(correlations!E64&lt;&gt;0,'Modified Weights'!E$6,0)</f>
        <v>0.28275572409412869</v>
      </c>
      <c r="F31" s="26">
        <f>IF(correlations!F64&lt;&gt;0,'Modified Weights'!F$6,0)</f>
        <v>0.40027450425381639</v>
      </c>
      <c r="G31" s="26">
        <f>IF(correlations!G64&lt;&gt;0,'Modified Weights'!G$6,0)</f>
        <v>0</v>
      </c>
      <c r="H31" s="26">
        <f>IF(correlations!H64&lt;&gt;0,'Modified Weights'!H$6,0)</f>
        <v>0.2271298649307886</v>
      </c>
      <c r="I31" s="26">
        <f>IF(correlations!I64&lt;&gt;0,'Modified Weights'!I$6,0)</f>
        <v>0</v>
      </c>
      <c r="J31" s="26">
        <f>IF(correlations!J64&lt;&gt;0,'Modified Weights'!J$6,0)</f>
        <v>0</v>
      </c>
      <c r="K31" s="26">
        <f>IF(correlations!K64&lt;&gt;0,'Modified Weights'!K$6,0)</f>
        <v>0.25252866387786765</v>
      </c>
      <c r="L31" s="26">
        <f>IF(correlations!L64&lt;&gt;0,'Modified Weights'!L$6,0)</f>
        <v>0.2685953793136418</v>
      </c>
      <c r="M31" s="26">
        <f>IF(correlations!M64&lt;&gt;0,'Modified Weights'!M$6,0)</f>
        <v>0.25252866387786765</v>
      </c>
      <c r="N31" s="26">
        <f>IF(correlations!N64&lt;&gt;0,'Modified Weights'!N$6,0)</f>
        <v>0</v>
      </c>
      <c r="O31" s="26">
        <f>IF(correlations!O64&lt;&gt;0,'Modified Weights'!O$6,0)</f>
        <v>0.52599044278760332</v>
      </c>
      <c r="P31" s="26">
        <f>IF(correlations!P64&lt;&gt;0,'Modified Weights'!P$6,0)</f>
        <v>0.28039233696684568</v>
      </c>
      <c r="Q31" s="26">
        <f>IF(correlations!Q64&lt;&gt;0,'Modified Weights'!Q$6,0)</f>
        <v>0</v>
      </c>
      <c r="R31" s="26">
        <f>IF(correlations!R64&lt;&gt;0,'Modified Weights'!R$6,0)</f>
        <v>0</v>
      </c>
      <c r="S31" s="26">
        <f>IF(correlations!S64&lt;&gt;0,'Modified Weights'!S$6,0)</f>
        <v>0</v>
      </c>
      <c r="T31" s="26">
        <f>IF(correlations!T64&lt;&gt;0,'Modified Weights'!T$6,0)</f>
        <v>0</v>
      </c>
      <c r="U31" s="26">
        <f>IF(correlations!U64&lt;&gt;0,'Modified Weights'!U$6,0)</f>
        <v>0.30580326092025339</v>
      </c>
      <c r="V31" s="26">
        <f>IF(correlations!V64&lt;&gt;0,'Modified Weights'!V$6,0)</f>
        <v>0.14601110225769576</v>
      </c>
      <c r="W31" s="26">
        <f>IF(correlations!W64&lt;&gt;0,'Modified Weights'!W$6,0)</f>
        <v>0.26252037536330569</v>
      </c>
      <c r="X31" s="26">
        <f>IF(correlations!X64&lt;&gt;0,'Modified Weights'!X$6,0)</f>
        <v>0</v>
      </c>
      <c r="Y31" s="26">
        <f>IF(correlations!Y64&lt;&gt;0,'Modified Weights'!Y$6,0)</f>
        <v>0</v>
      </c>
      <c r="Z31" s="26">
        <f>IF(correlations!Z64&lt;&gt;0,'Modified Weights'!Z$6,0)</f>
        <v>0</v>
      </c>
      <c r="AB31" s="40">
        <f ca="1">SUMIF(OFFSET(correlations!B$46,_xlfn.FLOOR.MATH((ROW(A19)-1)/5)*5,0,5),"&lt;&gt;0")/COUNTIF(OFFSET(correlations!B$46,_xlfn.FLOOR.MATH((ROW(A19)-1)/5)*5,0,5),"&lt;&gt;0")</f>
        <v>4.5</v>
      </c>
      <c r="AC31" s="40">
        <f ca="1">SUMIF(OFFSET(correlations!C$46,_xlfn.FLOOR.MATH((ROW(B19)-1)/5)*5,0,5),"&lt;&gt;0")/COUNTIF(OFFSET(correlations!C$46,_xlfn.FLOOR.MATH((ROW(B19)-1)/5)*5,0,5),"&lt;&gt;0")</f>
        <v>3.75</v>
      </c>
      <c r="AD31" s="40">
        <f ca="1">SUMIF(OFFSET(correlations!D$46,_xlfn.FLOOR.MATH((ROW(C19)-1)/5)*5,0,5),"&lt;&gt;0")/COUNTIF(OFFSET(correlations!D$46,_xlfn.FLOOR.MATH((ROW(C19)-1)/5)*5,0,5),"&lt;&gt;0")</f>
        <v>3.75</v>
      </c>
      <c r="AE31" s="40">
        <f ca="1">SUMIF(OFFSET(correlations!E$46,_xlfn.FLOOR.MATH((ROW(D19)-1)/5)*5,0,5),"&lt;&gt;0")/COUNTIF(OFFSET(correlations!E$46,_xlfn.FLOOR.MATH((ROW(D19)-1)/5)*5,0,5),"&lt;&gt;0")</f>
        <v>4</v>
      </c>
      <c r="AF31" s="40">
        <f ca="1">SUMIF(OFFSET(correlations!F$46,_xlfn.FLOOR.MATH((ROW(E19)-1)/5)*5,0,5),"&lt;&gt;0")/COUNTIF(OFFSET(correlations!F$46,_xlfn.FLOOR.MATH((ROW(E19)-1)/5)*5,0,5),"&lt;&gt;0")</f>
        <v>3.8333333333333335</v>
      </c>
      <c r="AG31" s="40">
        <f ca="1">SUMIF(OFFSET(correlations!G$46,_xlfn.FLOOR.MATH((ROW(F19)-1)/5)*5,0,5),"&lt;&gt;0")/COUNTIF(OFFSET(correlations!G$46,_xlfn.FLOOR.MATH((ROW(F19)-1)/5)*5,0,5),"&lt;&gt;0")</f>
        <v>3.5</v>
      </c>
      <c r="AH31" s="40">
        <f ca="1">SUMIF(OFFSET(correlations!H$46,_xlfn.FLOOR.MATH((ROW(G19)-1)/5)*5,0,5),"&lt;&gt;0")/COUNTIF(OFFSET(correlations!H$46,_xlfn.FLOOR.MATH((ROW(G19)-1)/5)*5,0,5),"&lt;&gt;0")</f>
        <v>4.25</v>
      </c>
      <c r="AI31" s="40">
        <f ca="1">SUMIF(OFFSET(correlations!I$46,_xlfn.FLOOR.MATH((ROW(H19)-1)/5)*5,0,5),"&lt;&gt;0")/COUNTIF(OFFSET(correlations!I$46,_xlfn.FLOOR.MATH((ROW(H19)-1)/5)*5,0,5),"&lt;&gt;0")</f>
        <v>3.5</v>
      </c>
      <c r="AJ31" s="40">
        <f ca="1">SUMIF(OFFSET(correlations!J$46,_xlfn.FLOOR.MATH((ROW(I19)-1)/5)*5,0,5),"&lt;&gt;0")/COUNTIF(OFFSET(correlations!J$46,_xlfn.FLOOR.MATH((ROW(I19)-1)/5)*5,0,5),"&lt;&gt;0")</f>
        <v>4</v>
      </c>
      <c r="AK31" s="40">
        <f ca="1">SUMIF(OFFSET(correlations!K$46,_xlfn.FLOOR.MATH((ROW(J19)-1)/5)*5,0,5),"&lt;&gt;0")/COUNTIF(OFFSET(correlations!K$46,_xlfn.FLOOR.MATH((ROW(J19)-1)/5)*5,0,5),"&lt;&gt;0")</f>
        <v>4.333333333333333</v>
      </c>
      <c r="AL31" s="40">
        <f ca="1">SUMIF(OFFSET(correlations!L$46,_xlfn.FLOOR.MATH((ROW(K19)-1)/5)*5,0,5),"&lt;&gt;0")/COUNTIF(OFFSET(correlations!L$46,_xlfn.FLOOR.MATH((ROW(K19)-1)/5)*5,0,5),"&lt;&gt;0")</f>
        <v>3</v>
      </c>
      <c r="AM31" s="40">
        <f ca="1">SUMIF(OFFSET(correlations!M$46,_xlfn.FLOOR.MATH((ROW(L19)-1)/5)*5,0,5),"&lt;&gt;0")/COUNTIF(OFFSET(correlations!M$46,_xlfn.FLOOR.MATH((ROW(L19)-1)/5)*5,0,5),"&lt;&gt;0")</f>
        <v>4.5</v>
      </c>
      <c r="AN31" s="40" t="e">
        <f ca="1">SUMIF(OFFSET(correlations!N$46,_xlfn.FLOOR.MATH((ROW(M19)-1)/5)*5,0,5),"&lt;&gt;0")/COUNTIF(OFFSET(correlations!N$46,_xlfn.FLOOR.MATH((ROW(M19)-1)/5)*5,0,5),"&lt;&gt;0")</f>
        <v>#DIV/0!</v>
      </c>
      <c r="AO31" s="40">
        <f ca="1">SUMIF(OFFSET(correlations!O$46,_xlfn.FLOOR.MATH((ROW(N19)-1)/5)*5,0,5),"&lt;&gt;0")/COUNTIF(OFFSET(correlations!O$46,_xlfn.FLOOR.MATH((ROW(N19)-1)/5)*5,0,5),"&lt;&gt;0")</f>
        <v>3.875</v>
      </c>
      <c r="AP31" s="40">
        <f ca="1">SUMIF(OFFSET(correlations!P$46,_xlfn.FLOOR.MATH((ROW(O19)-1)/5)*5,0,5),"&lt;&gt;0")/COUNTIF(OFFSET(correlations!P$46,_xlfn.FLOOR.MATH((ROW(O19)-1)/5)*5,0,5),"&lt;&gt;0")</f>
        <v>3.75</v>
      </c>
      <c r="AQ31" s="40">
        <f ca="1">SUMIF(OFFSET(correlations!Q$46,_xlfn.FLOOR.MATH((ROW(P19)-1)/5)*5,0,5),"&lt;&gt;0")/COUNTIF(OFFSET(correlations!Q$46,_xlfn.FLOOR.MATH((ROW(P19)-1)/5)*5,0,5),"&lt;&gt;0")</f>
        <v>3.75</v>
      </c>
      <c r="AR31" s="40">
        <f ca="1">SUMIF(OFFSET(correlations!R$46,_xlfn.FLOOR.MATH((ROW(Q19)-1)/5)*5,0,5),"&lt;&gt;0")/COUNTIF(OFFSET(correlations!R$46,_xlfn.FLOOR.MATH((ROW(Q19)-1)/5)*5,0,5),"&lt;&gt;0")</f>
        <v>3.5</v>
      </c>
      <c r="AS31" s="40">
        <f ca="1">SUMIF(OFFSET(correlations!S$46,_xlfn.FLOOR.MATH((ROW(R19)-1)/5)*5,0,5),"&lt;&gt;0")/COUNTIF(OFFSET(correlations!S$46,_xlfn.FLOOR.MATH((ROW(R19)-1)/5)*5,0,5),"&lt;&gt;0")</f>
        <v>3.75</v>
      </c>
      <c r="AT31" s="40">
        <f ca="1">SUMIF(OFFSET(correlations!T$46,_xlfn.FLOOR.MATH((ROW(S19)-1)/5)*5,0,5),"&lt;&gt;0")/COUNTIF(OFFSET(correlations!T$46,_xlfn.FLOOR.MATH((ROW(S19)-1)/5)*5,0,5),"&lt;&gt;0")</f>
        <v>3.5</v>
      </c>
      <c r="AU31" s="40">
        <f ca="1">SUMIF(OFFSET(correlations!U$46,_xlfn.FLOOR.MATH((ROW(T19)-1)/5)*5,0,5),"&lt;&gt;0")/COUNTIF(OFFSET(correlations!U$46,_xlfn.FLOOR.MATH((ROW(T19)-1)/5)*5,0,5),"&lt;&gt;0")</f>
        <v>4.166666666666667</v>
      </c>
      <c r="AV31" s="40">
        <f ca="1">SUMIF(OFFSET(correlations!V$46,_xlfn.FLOOR.MATH((ROW(U19)-1)/5)*5,0,5),"&lt;&gt;0")/COUNTIF(OFFSET(correlations!V$46,_xlfn.FLOOR.MATH((ROW(U19)-1)/5)*5,0,5),"&lt;&gt;0")</f>
        <v>4.5</v>
      </c>
      <c r="AW31" s="40">
        <f ca="1">SUMIF(OFFSET(correlations!W$46,_xlfn.FLOOR.MATH((ROW(V19)-1)/5)*5,0,5),"&lt;&gt;0")/COUNTIF(OFFSET(correlations!W$46,_xlfn.FLOOR.MATH((ROW(V19)-1)/5)*5,0,5),"&lt;&gt;0")</f>
        <v>4.4000000000000004</v>
      </c>
      <c r="AX31" s="40">
        <f ca="1">SUMIF(OFFSET(correlations!X$46,_xlfn.FLOOR.MATH((ROW(W19)-1)/5)*5,0,5),"&lt;&gt;0")/COUNTIF(OFFSET(correlations!X$46,_xlfn.FLOOR.MATH((ROW(W19)-1)/5)*5,0,5),"&lt;&gt;0")</f>
        <v>3.5</v>
      </c>
      <c r="AY31" s="40">
        <f ca="1">SUMIF(OFFSET(correlations!Y$46,_xlfn.FLOOR.MATH((ROW(X19)-1)/5)*5,0,5),"&lt;&gt;0")/COUNTIF(OFFSET(correlations!Y$46,_xlfn.FLOOR.MATH((ROW(X19)-1)/5)*5,0,5),"&lt;&gt;0")</f>
        <v>3.6666666666666665</v>
      </c>
      <c r="AZ31" s="40">
        <f ca="1">SUMIF(OFFSET(correlations!Z$46,_xlfn.FLOOR.MATH((ROW(Y19)-1)/5)*5,0,5),"&lt;&gt;0")/COUNTIF(OFFSET(correlations!Z$46,_xlfn.FLOOR.MATH((ROW(Y19)-1)/5)*5,0,5),"&lt;&gt;0")</f>
        <v>3.75</v>
      </c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</row>
    <row r="32" spans="1:76">
      <c r="A32" s="5" t="str">
        <f t="shared" si="3"/>
        <v>14: American Beauty (1999)</v>
      </c>
      <c r="B32" s="26">
        <f>IF(correlations!B65&lt;&gt;0,'Modified Weights'!B$7,0)</f>
        <v>0</v>
      </c>
      <c r="C32" s="26">
        <f>IF(correlations!C65&lt;&gt;0,'Modified Weights'!C$7,0)</f>
        <v>0.41167618541813644</v>
      </c>
      <c r="D32" s="26">
        <f>IF(correlations!D65&lt;&gt;0,'Modified Weights'!D$7,0)</f>
        <v>0.36756756756756787</v>
      </c>
      <c r="E32" s="26">
        <f>IF(correlations!E65&lt;&gt;0,'Modified Weights'!E$7,0)</f>
        <v>0.25965984359917371</v>
      </c>
      <c r="F32" s="26">
        <f>IF(correlations!F65&lt;&gt;0,'Modified Weights'!F$7,0)</f>
        <v>0</v>
      </c>
      <c r="G32" s="26">
        <f>IF(correlations!G65&lt;&gt;0,'Modified Weights'!G$7,0)</f>
        <v>0.38713264586848378</v>
      </c>
      <c r="H32" s="26">
        <f>IF(correlations!H65&lt;&gt;0,'Modified Weights'!H$7,0)</f>
        <v>0</v>
      </c>
      <c r="I32" s="26">
        <f>IF(correlations!I65&lt;&gt;0,'Modified Weights'!I$7,0)</f>
        <v>0</v>
      </c>
      <c r="J32" s="26">
        <f>IF(correlations!J65&lt;&gt;0,'Modified Weights'!J$7,0)</f>
        <v>0.36005629545020651</v>
      </c>
      <c r="K32" s="26">
        <f>IF(correlations!K65&lt;&gt;0,'Modified Weights'!K$7,0)</f>
        <v>0.21087949693739588</v>
      </c>
      <c r="L32" s="26">
        <f>IF(correlations!L65&lt;&gt;0,'Modified Weights'!L$7,0)</f>
        <v>0.24328325135114928</v>
      </c>
      <c r="M32" s="26">
        <f>IF(correlations!M65&lt;&gt;0,'Modified Weights'!M$7,0)</f>
        <v>0.19710516591041297</v>
      </c>
      <c r="N32" s="26">
        <f>IF(correlations!N65&lt;&gt;0,'Modified Weights'!N$7,0)</f>
        <v>0</v>
      </c>
      <c r="O32" s="26">
        <f>IF(correlations!O65&lt;&gt;0,'Modified Weights'!O$7,0)</f>
        <v>0.47549485227568483</v>
      </c>
      <c r="P32" s="26">
        <f>IF(correlations!P65&lt;&gt;0,'Modified Weights'!P$7,0)</f>
        <v>0</v>
      </c>
      <c r="Q32" s="26">
        <f>IF(correlations!Q65&lt;&gt;0,'Modified Weights'!Q$7,0)</f>
        <v>0</v>
      </c>
      <c r="R32" s="26">
        <f>IF(correlations!R65&lt;&gt;0,'Modified Weights'!R$7,0)</f>
        <v>0</v>
      </c>
      <c r="S32" s="26">
        <f>IF(correlations!S65&lt;&gt;0,'Modified Weights'!S$7,0)</f>
        <v>0</v>
      </c>
      <c r="T32" s="26">
        <f>IF(correlations!T65&lt;&gt;0,'Modified Weights'!T$7,0)</f>
        <v>0.40380887559327872</v>
      </c>
      <c r="U32" s="26">
        <f>IF(correlations!U65&lt;&gt;0,'Modified Weights'!U$7,0)</f>
        <v>0.28039233696684568</v>
      </c>
      <c r="V32" s="26">
        <f>IF(correlations!V65&lt;&gt;0,'Modified Weights'!V$7,0)</f>
        <v>0</v>
      </c>
      <c r="W32" s="26">
        <f>IF(correlations!W65&lt;&gt;0,'Modified Weights'!W$7,0)</f>
        <v>0.24072770522228643</v>
      </c>
      <c r="X32" s="26">
        <f>IF(correlations!X65&lt;&gt;0,'Modified Weights'!X$7,0)</f>
        <v>0.44902524381160436</v>
      </c>
      <c r="Y32" s="26">
        <f>IF(correlations!Y65&lt;&gt;0,'Modified Weights'!Y$7,0)</f>
        <v>0.42322462884387124</v>
      </c>
      <c r="Z32" s="26">
        <f>IF(correlations!Z65&lt;&gt;0,'Modified Weights'!Z$7,0)</f>
        <v>0</v>
      </c>
      <c r="AB32" s="40">
        <f ca="1">SUMIF(OFFSET(correlations!B$46,_xlfn.FLOOR.MATH((ROW(A20)-1)/5)*5,0,5),"&lt;&gt;0")/COUNTIF(OFFSET(correlations!B$46,_xlfn.FLOOR.MATH((ROW(A20)-1)/5)*5,0,5),"&lt;&gt;0")</f>
        <v>4.5</v>
      </c>
      <c r="AC32" s="40">
        <f ca="1">SUMIF(OFFSET(correlations!C$46,_xlfn.FLOOR.MATH((ROW(B20)-1)/5)*5,0,5),"&lt;&gt;0")/COUNTIF(OFFSET(correlations!C$46,_xlfn.FLOOR.MATH((ROW(B20)-1)/5)*5,0,5),"&lt;&gt;0")</f>
        <v>3.75</v>
      </c>
      <c r="AD32" s="40">
        <f ca="1">SUMIF(OFFSET(correlations!D$46,_xlfn.FLOOR.MATH((ROW(C20)-1)/5)*5,0,5),"&lt;&gt;0")/COUNTIF(OFFSET(correlations!D$46,_xlfn.FLOOR.MATH((ROW(C20)-1)/5)*5,0,5),"&lt;&gt;0")</f>
        <v>3.75</v>
      </c>
      <c r="AE32" s="40">
        <f ca="1">SUMIF(OFFSET(correlations!E$46,_xlfn.FLOOR.MATH((ROW(D20)-1)/5)*5,0,5),"&lt;&gt;0")/COUNTIF(OFFSET(correlations!E$46,_xlfn.FLOOR.MATH((ROW(D20)-1)/5)*5,0,5),"&lt;&gt;0")</f>
        <v>4</v>
      </c>
      <c r="AF32" s="40">
        <f ca="1">SUMIF(OFFSET(correlations!F$46,_xlfn.FLOOR.MATH((ROW(E20)-1)/5)*5,0,5),"&lt;&gt;0")/COUNTIF(OFFSET(correlations!F$46,_xlfn.FLOOR.MATH((ROW(E20)-1)/5)*5,0,5),"&lt;&gt;0")</f>
        <v>3.8333333333333335</v>
      </c>
      <c r="AG32" s="40">
        <f ca="1">SUMIF(OFFSET(correlations!G$46,_xlfn.FLOOR.MATH((ROW(F20)-1)/5)*5,0,5),"&lt;&gt;0")/COUNTIF(OFFSET(correlations!G$46,_xlfn.FLOOR.MATH((ROW(F20)-1)/5)*5,0,5),"&lt;&gt;0")</f>
        <v>3.5</v>
      </c>
      <c r="AH32" s="40">
        <f ca="1">SUMIF(OFFSET(correlations!H$46,_xlfn.FLOOR.MATH((ROW(G20)-1)/5)*5,0,5),"&lt;&gt;0")/COUNTIF(OFFSET(correlations!H$46,_xlfn.FLOOR.MATH((ROW(G20)-1)/5)*5,0,5),"&lt;&gt;0")</f>
        <v>4.25</v>
      </c>
      <c r="AI32" s="40">
        <f ca="1">SUMIF(OFFSET(correlations!I$46,_xlfn.FLOOR.MATH((ROW(H20)-1)/5)*5,0,5),"&lt;&gt;0")/COUNTIF(OFFSET(correlations!I$46,_xlfn.FLOOR.MATH((ROW(H20)-1)/5)*5,0,5),"&lt;&gt;0")</f>
        <v>3.5</v>
      </c>
      <c r="AJ32" s="40">
        <f ca="1">SUMIF(OFFSET(correlations!J$46,_xlfn.FLOOR.MATH((ROW(I20)-1)/5)*5,0,5),"&lt;&gt;0")/COUNTIF(OFFSET(correlations!J$46,_xlfn.FLOOR.MATH((ROW(I20)-1)/5)*5,0,5),"&lt;&gt;0")</f>
        <v>4</v>
      </c>
      <c r="AK32" s="40">
        <f ca="1">SUMIF(OFFSET(correlations!K$46,_xlfn.FLOOR.MATH((ROW(J20)-1)/5)*5,0,5),"&lt;&gt;0")/COUNTIF(OFFSET(correlations!K$46,_xlfn.FLOOR.MATH((ROW(J20)-1)/5)*5,0,5),"&lt;&gt;0")</f>
        <v>4.333333333333333</v>
      </c>
      <c r="AL32" s="40">
        <f ca="1">SUMIF(OFFSET(correlations!L$46,_xlfn.FLOOR.MATH((ROW(K20)-1)/5)*5,0,5),"&lt;&gt;0")/COUNTIF(OFFSET(correlations!L$46,_xlfn.FLOOR.MATH((ROW(K20)-1)/5)*5,0,5),"&lt;&gt;0")</f>
        <v>3</v>
      </c>
      <c r="AM32" s="40">
        <f ca="1">SUMIF(OFFSET(correlations!M$46,_xlfn.FLOOR.MATH((ROW(L20)-1)/5)*5,0,5),"&lt;&gt;0")/COUNTIF(OFFSET(correlations!M$46,_xlfn.FLOOR.MATH((ROW(L20)-1)/5)*5,0,5),"&lt;&gt;0")</f>
        <v>4.5</v>
      </c>
      <c r="AN32" s="40" t="e">
        <f ca="1">SUMIF(OFFSET(correlations!N$46,_xlfn.FLOOR.MATH((ROW(M20)-1)/5)*5,0,5),"&lt;&gt;0")/COUNTIF(OFFSET(correlations!N$46,_xlfn.FLOOR.MATH((ROW(M20)-1)/5)*5,0,5),"&lt;&gt;0")</f>
        <v>#DIV/0!</v>
      </c>
      <c r="AO32" s="40">
        <f ca="1">SUMIF(OFFSET(correlations!O$46,_xlfn.FLOOR.MATH((ROW(N20)-1)/5)*5,0,5),"&lt;&gt;0")/COUNTIF(OFFSET(correlations!O$46,_xlfn.FLOOR.MATH((ROW(N20)-1)/5)*5,0,5),"&lt;&gt;0")</f>
        <v>3.875</v>
      </c>
      <c r="AP32" s="40">
        <f ca="1">SUMIF(OFFSET(correlations!P$46,_xlfn.FLOOR.MATH((ROW(O20)-1)/5)*5,0,5),"&lt;&gt;0")/COUNTIF(OFFSET(correlations!P$46,_xlfn.FLOOR.MATH((ROW(O20)-1)/5)*5,0,5),"&lt;&gt;0")</f>
        <v>3.75</v>
      </c>
      <c r="AQ32" s="40">
        <f ca="1">SUMIF(OFFSET(correlations!Q$46,_xlfn.FLOOR.MATH((ROW(P20)-1)/5)*5,0,5),"&lt;&gt;0")/COUNTIF(OFFSET(correlations!Q$46,_xlfn.FLOOR.MATH((ROW(P20)-1)/5)*5,0,5),"&lt;&gt;0")</f>
        <v>3.75</v>
      </c>
      <c r="AR32" s="40">
        <f ca="1">SUMIF(OFFSET(correlations!R$46,_xlfn.FLOOR.MATH((ROW(Q20)-1)/5)*5,0,5),"&lt;&gt;0")/COUNTIF(OFFSET(correlations!R$46,_xlfn.FLOOR.MATH((ROW(Q20)-1)/5)*5,0,5),"&lt;&gt;0")</f>
        <v>3.5</v>
      </c>
      <c r="AS32" s="40">
        <f ca="1">SUMIF(OFFSET(correlations!S$46,_xlfn.FLOOR.MATH((ROW(R20)-1)/5)*5,0,5),"&lt;&gt;0")/COUNTIF(OFFSET(correlations!S$46,_xlfn.FLOOR.MATH((ROW(R20)-1)/5)*5,0,5),"&lt;&gt;0")</f>
        <v>3.75</v>
      </c>
      <c r="AT32" s="40">
        <f ca="1">SUMIF(OFFSET(correlations!T$46,_xlfn.FLOOR.MATH((ROW(S20)-1)/5)*5,0,5),"&lt;&gt;0")/COUNTIF(OFFSET(correlations!T$46,_xlfn.FLOOR.MATH((ROW(S20)-1)/5)*5,0,5),"&lt;&gt;0")</f>
        <v>3.5</v>
      </c>
      <c r="AU32" s="40">
        <f ca="1">SUMIF(OFFSET(correlations!U$46,_xlfn.FLOOR.MATH((ROW(T20)-1)/5)*5,0,5),"&lt;&gt;0")/COUNTIF(OFFSET(correlations!U$46,_xlfn.FLOOR.MATH((ROW(T20)-1)/5)*5,0,5),"&lt;&gt;0")</f>
        <v>4.166666666666667</v>
      </c>
      <c r="AV32" s="40">
        <f ca="1">SUMIF(OFFSET(correlations!V$46,_xlfn.FLOOR.MATH((ROW(U20)-1)/5)*5,0,5),"&lt;&gt;0")/COUNTIF(OFFSET(correlations!V$46,_xlfn.FLOOR.MATH((ROW(U20)-1)/5)*5,0,5),"&lt;&gt;0")</f>
        <v>4.5</v>
      </c>
      <c r="AW32" s="40">
        <f ca="1">SUMIF(OFFSET(correlations!W$46,_xlfn.FLOOR.MATH((ROW(V20)-1)/5)*5,0,5),"&lt;&gt;0")/COUNTIF(OFFSET(correlations!W$46,_xlfn.FLOOR.MATH((ROW(V20)-1)/5)*5,0,5),"&lt;&gt;0")</f>
        <v>4.4000000000000004</v>
      </c>
      <c r="AX32" s="40">
        <f ca="1">SUMIF(OFFSET(correlations!X$46,_xlfn.FLOOR.MATH((ROW(W20)-1)/5)*5,0,5),"&lt;&gt;0")/COUNTIF(OFFSET(correlations!X$46,_xlfn.FLOOR.MATH((ROW(W20)-1)/5)*5,0,5),"&lt;&gt;0")</f>
        <v>3.5</v>
      </c>
      <c r="AY32" s="40">
        <f ca="1">SUMIF(OFFSET(correlations!Y$46,_xlfn.FLOOR.MATH((ROW(X20)-1)/5)*5,0,5),"&lt;&gt;0")/COUNTIF(OFFSET(correlations!Y$46,_xlfn.FLOOR.MATH((ROW(X20)-1)/5)*5,0,5),"&lt;&gt;0")</f>
        <v>3.6666666666666665</v>
      </c>
      <c r="AZ32" s="40">
        <f ca="1">SUMIF(OFFSET(correlations!Z$46,_xlfn.FLOOR.MATH((ROW(Y20)-1)/5)*5,0,5),"&lt;&gt;0")/COUNTIF(OFFSET(correlations!Z$46,_xlfn.FLOOR.MATH((ROW(Y20)-1)/5)*5,0,5),"&lt;&gt;0")</f>
        <v>3.75</v>
      </c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</row>
    <row r="33" spans="1:76">
      <c r="A33" s="20" t="s">
        <v>4</v>
      </c>
      <c r="B33" s="26">
        <f>IF(correlations!B66&lt;&gt;0,'Modified Weights'!B$3,0)</f>
        <v>0.55108883721563151</v>
      </c>
      <c r="C33" s="26">
        <f>IF(correlations!C66&lt;&gt;0,'Modified Weights'!C$3,0)</f>
        <v>0</v>
      </c>
      <c r="D33" s="26">
        <f>IF(correlations!D66&lt;&gt;0,'Modified Weights'!D$3,0)</f>
        <v>0</v>
      </c>
      <c r="E33" s="26">
        <f>IF(correlations!E66&lt;&gt;0,'Modified Weights'!E$3,0)</f>
        <v>0.51761980439715483</v>
      </c>
      <c r="F33" s="26">
        <f>IF(correlations!F66&lt;&gt;0,'Modified Weights'!F$3,0)</f>
        <v>0.47668328054517961</v>
      </c>
      <c r="G33" s="26">
        <f>IF(correlations!G66&lt;&gt;0,'Modified Weights'!G$3,0)</f>
        <v>0</v>
      </c>
      <c r="H33" s="26">
        <f>IF(correlations!H66&lt;&gt;0,'Modified Weights'!H$3,0)</f>
        <v>0.46291004988627577</v>
      </c>
      <c r="I33" s="26">
        <f>IF(correlations!I66&lt;&gt;0,'Modified Weights'!I$3,0)</f>
        <v>0.38334847991865839</v>
      </c>
      <c r="J33" s="26">
        <f>IF(correlations!J66&lt;&gt;0,'Modified Weights'!J$3,0)</f>
        <v>0.47571090136593314</v>
      </c>
      <c r="K33" s="26">
        <f>IF(correlations!K66&lt;&gt;0,'Modified Weights'!K$3,0)</f>
        <v>0</v>
      </c>
      <c r="L33" s="26">
        <f>IF(correlations!L66&lt;&gt;0,'Modified Weights'!L$3,0)</f>
        <v>0.31257295249758305</v>
      </c>
      <c r="M33" s="26">
        <f>IF(correlations!M66&lt;&gt;0,'Modified Weights'!M$3,0)</f>
        <v>0</v>
      </c>
      <c r="N33" s="26">
        <f>IF(correlations!N66&lt;&gt;0,'Modified Weights'!N$3,0)</f>
        <v>0.32349910970108381</v>
      </c>
      <c r="O33" s="26">
        <f>IF(correlations!O66&lt;&gt;0,'Modified Weights'!O$3,0)</f>
        <v>0.66851595362183669</v>
      </c>
      <c r="P33" s="26">
        <f>IF(correlations!P66&lt;&gt;0,'Modified Weights'!P$3,0)</f>
        <v>0.41443820151070604</v>
      </c>
      <c r="Q33" s="26">
        <f>IF(correlations!Q66&lt;&gt;0,'Modified Weights'!Q$3,0)</f>
        <v>0</v>
      </c>
      <c r="R33" s="26">
        <f>IF(correlations!R66&lt;&gt;0,'Modified Weights'!R$3,0)</f>
        <v>0.49300760515325925</v>
      </c>
      <c r="S33" s="26">
        <f>IF(correlations!S66&lt;&gt;0,'Modified Weights'!S$3,0)</f>
        <v>0.47668328054517961</v>
      </c>
      <c r="T33" s="26">
        <f>IF(correlations!T66&lt;&gt;0,'Modified Weights'!T$3,0)</f>
        <v>0.55108883721563151</v>
      </c>
      <c r="U33" s="26">
        <f>IF(correlations!U66&lt;&gt;0,'Modified Weights'!U$3,0)</f>
        <v>0</v>
      </c>
      <c r="V33" s="26">
        <f>IF(correlations!V66&lt;&gt;0,'Modified Weights'!V$3,0)</f>
        <v>0.27092801416163931</v>
      </c>
      <c r="W33" s="26">
        <f>IF(correlations!W66&lt;&gt;0,'Modified Weights'!W$3,0)</f>
        <v>0.50324684492481753</v>
      </c>
      <c r="X33" s="26">
        <f>IF(correlations!X66&lt;&gt;0,'Modified Weights'!X$3,0)</f>
        <v>0</v>
      </c>
      <c r="Y33" s="26">
        <f>IF(correlations!Y66&lt;&gt;0,'Modified Weights'!Y$3,0)</f>
        <v>0.66716825348801723</v>
      </c>
      <c r="Z33" s="26">
        <f>IF(correlations!Z66&lt;&gt;0,'Modified Weights'!Z$3,0)</f>
        <v>0.43552033876932245</v>
      </c>
      <c r="AB33" s="40">
        <f ca="1">SUMIF(OFFSET(correlations!B$46,_xlfn.FLOOR.MATH((ROW(A21)-1)/5)*5,0,5),"&lt;&gt;0")/COUNTIF(OFFSET(correlations!B$46,_xlfn.FLOOR.MATH((ROW(A21)-1)/5)*5,0,5),"&lt;&gt;0")</f>
        <v>3.125</v>
      </c>
      <c r="AC33" s="40">
        <f ca="1">SUMIF(OFFSET(correlations!C$46,_xlfn.FLOOR.MATH((ROW(B21)-1)/5)*5,0,5),"&lt;&gt;0")/COUNTIF(OFFSET(correlations!C$46,_xlfn.FLOOR.MATH((ROW(B21)-1)/5)*5,0,5),"&lt;&gt;0")</f>
        <v>3.25</v>
      </c>
      <c r="AD33" s="40">
        <f ca="1">SUMIF(OFFSET(correlations!D$46,_xlfn.FLOOR.MATH((ROW(C21)-1)/5)*5,0,5),"&lt;&gt;0")/COUNTIF(OFFSET(correlations!D$46,_xlfn.FLOOR.MATH((ROW(C21)-1)/5)*5,0,5),"&lt;&gt;0")</f>
        <v>2.5</v>
      </c>
      <c r="AE33" s="40">
        <f ca="1">SUMIF(OFFSET(correlations!E$46,_xlfn.FLOOR.MATH((ROW(D21)-1)/5)*5,0,5),"&lt;&gt;0")/COUNTIF(OFFSET(correlations!E$46,_xlfn.FLOOR.MATH((ROW(D21)-1)/5)*5,0,5),"&lt;&gt;0")</f>
        <v>4.25</v>
      </c>
      <c r="AF33" s="40">
        <f ca="1">SUMIF(OFFSET(correlations!F$46,_xlfn.FLOOR.MATH((ROW(E21)-1)/5)*5,0,5),"&lt;&gt;0")/COUNTIF(OFFSET(correlations!F$46,_xlfn.FLOOR.MATH((ROW(E21)-1)/5)*5,0,5),"&lt;&gt;0")</f>
        <v>3.3333333333333335</v>
      </c>
      <c r="AG33" s="40">
        <f ca="1">SUMIF(OFFSET(correlations!G$46,_xlfn.FLOOR.MATH((ROW(F21)-1)/5)*5,0,5),"&lt;&gt;0")/COUNTIF(OFFSET(correlations!G$46,_xlfn.FLOOR.MATH((ROW(F21)-1)/5)*5,0,5),"&lt;&gt;0")</f>
        <v>2.875</v>
      </c>
      <c r="AH33" s="40">
        <f ca="1">SUMIF(OFFSET(correlations!H$46,_xlfn.FLOOR.MATH((ROW(G21)-1)/5)*5,0,5),"&lt;&gt;0")/COUNTIF(OFFSET(correlations!H$46,_xlfn.FLOOR.MATH((ROW(G21)-1)/5)*5,0,5),"&lt;&gt;0")</f>
        <v>3.375</v>
      </c>
      <c r="AI33" s="40">
        <f ca="1">SUMIF(OFFSET(correlations!I$46,_xlfn.FLOOR.MATH((ROW(H21)-1)/5)*5,0,5),"&lt;&gt;0")/COUNTIF(OFFSET(correlations!I$46,_xlfn.FLOOR.MATH((ROW(H21)-1)/5)*5,0,5),"&lt;&gt;0")</f>
        <v>4</v>
      </c>
      <c r="AJ33" s="40">
        <f ca="1">SUMIF(OFFSET(correlations!J$46,_xlfn.FLOOR.MATH((ROW(I21)-1)/5)*5,0,5),"&lt;&gt;0")/COUNTIF(OFFSET(correlations!J$46,_xlfn.FLOOR.MATH((ROW(I21)-1)/5)*5,0,5),"&lt;&gt;0")</f>
        <v>3.375</v>
      </c>
      <c r="AK33" s="40">
        <f ca="1">SUMIF(OFFSET(correlations!K$46,_xlfn.FLOOR.MATH((ROW(J21)-1)/5)*5,0,5),"&lt;&gt;0")/COUNTIF(OFFSET(correlations!K$46,_xlfn.FLOOR.MATH((ROW(J21)-1)/5)*5,0,5),"&lt;&gt;0")</f>
        <v>3.8333333333333335</v>
      </c>
      <c r="AL33" s="40">
        <f ca="1">SUMIF(OFFSET(correlations!L$46,_xlfn.FLOOR.MATH((ROW(K21)-1)/5)*5,0,5),"&lt;&gt;0")/COUNTIF(OFFSET(correlations!L$46,_xlfn.FLOOR.MATH((ROW(K21)-1)/5)*5,0,5),"&lt;&gt;0")</f>
        <v>4.375</v>
      </c>
      <c r="AM33" s="40">
        <f ca="1">SUMIF(OFFSET(correlations!M$46,_xlfn.FLOOR.MATH((ROW(L21)-1)/5)*5,0,5),"&lt;&gt;0")/COUNTIF(OFFSET(correlations!M$46,_xlfn.FLOOR.MATH((ROW(L21)-1)/5)*5,0,5),"&lt;&gt;0")</f>
        <v>3</v>
      </c>
      <c r="AN33" s="40">
        <f ca="1">SUMIF(OFFSET(correlations!N$46,_xlfn.FLOOR.MATH((ROW(M21)-1)/5)*5,0,5),"&lt;&gt;0")/COUNTIF(OFFSET(correlations!N$46,_xlfn.FLOOR.MATH((ROW(M21)-1)/5)*5,0,5),"&lt;&gt;0")</f>
        <v>3.5</v>
      </c>
      <c r="AO33" s="40">
        <f ca="1">SUMIF(OFFSET(correlations!O$46,_xlfn.FLOOR.MATH((ROW(N21)-1)/5)*5,0,5),"&lt;&gt;0")/COUNTIF(OFFSET(correlations!O$46,_xlfn.FLOOR.MATH((ROW(N21)-1)/5)*5,0,5),"&lt;&gt;0")</f>
        <v>3.9</v>
      </c>
      <c r="AP33" s="40">
        <f ca="1">SUMIF(OFFSET(correlations!P$46,_xlfn.FLOOR.MATH((ROW(O21)-1)/5)*5,0,5),"&lt;&gt;0")/COUNTIF(OFFSET(correlations!P$46,_xlfn.FLOOR.MATH((ROW(O21)-1)/5)*5,0,5),"&lt;&gt;0")</f>
        <v>3.5</v>
      </c>
      <c r="AQ33" s="40">
        <f ca="1">SUMIF(OFFSET(correlations!Q$46,_xlfn.FLOOR.MATH((ROW(P21)-1)/5)*5,0,5),"&lt;&gt;0")/COUNTIF(OFFSET(correlations!Q$46,_xlfn.FLOOR.MATH((ROW(P21)-1)/5)*5,0,5),"&lt;&gt;0")</f>
        <v>3.6666666666666665</v>
      </c>
      <c r="AR33" s="40">
        <f ca="1">SUMIF(OFFSET(correlations!R$46,_xlfn.FLOOR.MATH((ROW(Q21)-1)/5)*5,0,5),"&lt;&gt;0")/COUNTIF(OFFSET(correlations!R$46,_xlfn.FLOOR.MATH((ROW(Q21)-1)/5)*5,0,5),"&lt;&gt;0")</f>
        <v>3.6</v>
      </c>
      <c r="AS33" s="40">
        <f ca="1">SUMIF(OFFSET(correlations!S$46,_xlfn.FLOOR.MATH((ROW(R21)-1)/5)*5,0,5),"&lt;&gt;0")/COUNTIF(OFFSET(correlations!S$46,_xlfn.FLOOR.MATH((ROW(R21)-1)/5)*5,0,5),"&lt;&gt;0")</f>
        <v>4.5</v>
      </c>
      <c r="AT33" s="40">
        <f ca="1">SUMIF(OFFSET(correlations!T$46,_xlfn.FLOOR.MATH((ROW(S21)-1)/5)*5,0,5),"&lt;&gt;0")/COUNTIF(OFFSET(correlations!T$46,_xlfn.FLOOR.MATH((ROW(S21)-1)/5)*5,0,5),"&lt;&gt;0")</f>
        <v>3.8333333333333335</v>
      </c>
      <c r="AU33" s="40">
        <f ca="1">SUMIF(OFFSET(correlations!U$46,_xlfn.FLOOR.MATH((ROW(T21)-1)/5)*5,0,5),"&lt;&gt;0")/COUNTIF(OFFSET(correlations!U$46,_xlfn.FLOOR.MATH((ROW(T21)-1)/5)*5,0,5),"&lt;&gt;0")</f>
        <v>3.5</v>
      </c>
      <c r="AV33" s="40">
        <f ca="1">SUMIF(OFFSET(correlations!V$46,_xlfn.FLOOR.MATH((ROW(U21)-1)/5)*5,0,5),"&lt;&gt;0")/COUNTIF(OFFSET(correlations!V$46,_xlfn.FLOOR.MATH((ROW(U21)-1)/5)*5,0,5),"&lt;&gt;0")</f>
        <v>3</v>
      </c>
      <c r="AW33" s="40">
        <f ca="1">SUMIF(OFFSET(correlations!W$46,_xlfn.FLOOR.MATH((ROW(V21)-1)/5)*5,0,5),"&lt;&gt;0")/COUNTIF(OFFSET(correlations!W$46,_xlfn.FLOOR.MATH((ROW(V21)-1)/5)*5,0,5),"&lt;&gt;0")</f>
        <v>3.5</v>
      </c>
      <c r="AX33" s="40">
        <f ca="1">SUMIF(OFFSET(correlations!X$46,_xlfn.FLOOR.MATH((ROW(W21)-1)/5)*5,0,5),"&lt;&gt;0")/COUNTIF(OFFSET(correlations!X$46,_xlfn.FLOOR.MATH((ROW(W21)-1)/5)*5,0,5),"&lt;&gt;0")</f>
        <v>3.3333333333333335</v>
      </c>
      <c r="AY33" s="40">
        <f ca="1">SUMIF(OFFSET(correlations!Y$46,_xlfn.FLOOR.MATH((ROW(X21)-1)/5)*5,0,5),"&lt;&gt;0")/COUNTIF(OFFSET(correlations!Y$46,_xlfn.FLOOR.MATH((ROW(X21)-1)/5)*5,0,5),"&lt;&gt;0")</f>
        <v>3.5</v>
      </c>
      <c r="AZ33" s="40">
        <f ca="1">SUMIF(OFFSET(correlations!Z$46,_xlfn.FLOOR.MATH((ROW(Y21)-1)/5)*5,0,5),"&lt;&gt;0")/COUNTIF(OFFSET(correlations!Z$46,_xlfn.FLOOR.MATH((ROW(Y21)-1)/5)*5,0,5),"&lt;&gt;0")</f>
        <v>3.6</v>
      </c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</row>
    <row r="34" spans="1:76">
      <c r="A34" s="5" t="str">
        <f t="shared" ref="A34:A37" si="4">A33</f>
        <v>22: Pirates of the Caribbean: The Curse of the Black Pearl (2003)</v>
      </c>
      <c r="B34" s="26">
        <f>IF(correlations!B67&lt;&gt;0,'Modified Weights'!B$4,0)</f>
        <v>0.51761980439715483</v>
      </c>
      <c r="C34" s="26">
        <f>IF(correlations!C67&lt;&gt;0,'Modified Weights'!C$4,0)</f>
        <v>0.48860698263640312</v>
      </c>
      <c r="D34" s="26">
        <f>IF(correlations!D67&lt;&gt;0,'Modified Weights'!D$4,0)</f>
        <v>0.47097212266638172</v>
      </c>
      <c r="E34" s="26">
        <f>IF(correlations!E67&lt;&gt;0,'Modified Weights'!E$4,0)</f>
        <v>0.47497369617752921</v>
      </c>
      <c r="F34" s="26">
        <f>IF(correlations!F67&lt;&gt;0,'Modified Weights'!F$4,0)</f>
        <v>0</v>
      </c>
      <c r="G34" s="26">
        <f>IF(correlations!G67&lt;&gt;0,'Modified Weights'!G$4,0)</f>
        <v>0.48053660218278615</v>
      </c>
      <c r="H34" s="26">
        <f>IF(correlations!H67&lt;&gt;0,'Modified Weights'!H$4,0)</f>
        <v>0.40027450425381639</v>
      </c>
      <c r="I34" s="26">
        <f>IF(correlations!I67&lt;&gt;0,'Modified Weights'!I$4,0)</f>
        <v>0.31257295249758305</v>
      </c>
      <c r="J34" s="26">
        <f>IF(correlations!J67&lt;&gt;0,'Modified Weights'!J$4,0)</f>
        <v>0</v>
      </c>
      <c r="K34" s="26">
        <f>IF(correlations!K67&lt;&gt;0,'Modified Weights'!K$4,0)</f>
        <v>0.26365446983714974</v>
      </c>
      <c r="L34" s="26">
        <f>IF(correlations!L67&lt;&gt;0,'Modified Weights'!L$4,0)</f>
        <v>0.28275572409412869</v>
      </c>
      <c r="M34" s="26">
        <f>IF(correlations!M67&lt;&gt;0,'Modified Weights'!M$4,0)</f>
        <v>0</v>
      </c>
      <c r="N34" s="26">
        <f>IF(correlations!N67&lt;&gt;0,'Modified Weights'!N$4,0)</f>
        <v>0.31010409033155772</v>
      </c>
      <c r="O34" s="26">
        <f>IF(correlations!O67&lt;&gt;0,'Modified Weights'!O$4,0)</f>
        <v>0.56244873874488854</v>
      </c>
      <c r="P34" s="26">
        <f>IF(correlations!P67&lt;&gt;0,'Modified Weights'!P$4,0)</f>
        <v>0.30413903573293405</v>
      </c>
      <c r="Q34" s="26">
        <f>IF(correlations!Q67&lt;&gt;0,'Modified Weights'!Q$4,0)</f>
        <v>0.48860698263640312</v>
      </c>
      <c r="R34" s="26">
        <f>IF(correlations!R67&lt;&gt;0,'Modified Weights'!R$4,0)</f>
        <v>0.47097212266638172</v>
      </c>
      <c r="S34" s="26">
        <f>IF(correlations!S67&lt;&gt;0,'Modified Weights'!S$4,0)</f>
        <v>0.44902524381160436</v>
      </c>
      <c r="T34" s="26">
        <f>IF(correlations!T67&lt;&gt;0,'Modified Weights'!T$4,0)</f>
        <v>0</v>
      </c>
      <c r="U34" s="26">
        <f>IF(correlations!U67&lt;&gt;0,'Modified Weights'!U$4,0)</f>
        <v>0.43899155441463594</v>
      </c>
      <c r="V34" s="26">
        <f>IF(correlations!V67&lt;&gt;0,'Modified Weights'!V$4,0)</f>
        <v>0</v>
      </c>
      <c r="W34" s="26">
        <f>IF(correlations!W67&lt;&gt;0,'Modified Weights'!W$4,0)</f>
        <v>0.40859237613621341</v>
      </c>
      <c r="X34" s="26">
        <f>IF(correlations!X67&lt;&gt;0,'Modified Weights'!X$4,0)</f>
        <v>0</v>
      </c>
      <c r="Y34" s="26">
        <f>IF(correlations!Y67&lt;&gt;0,'Modified Weights'!Y$4,0)</f>
        <v>0.54219187817609293</v>
      </c>
      <c r="Z34" s="26">
        <f>IF(correlations!Z67&lt;&gt;0,'Modified Weights'!Z$4,0)</f>
        <v>0.39006674934025765</v>
      </c>
      <c r="AB34" s="40">
        <f ca="1">SUMIF(OFFSET(correlations!B$46,_xlfn.FLOOR.MATH((ROW(A22)-1)/5)*5,0,5),"&lt;&gt;0")/COUNTIF(OFFSET(correlations!B$46,_xlfn.FLOOR.MATH((ROW(A22)-1)/5)*5,0,5),"&lt;&gt;0")</f>
        <v>3.125</v>
      </c>
      <c r="AC34" s="40">
        <f ca="1">SUMIF(OFFSET(correlations!C$46,_xlfn.FLOOR.MATH((ROW(B22)-1)/5)*5,0,5),"&lt;&gt;0")/COUNTIF(OFFSET(correlations!C$46,_xlfn.FLOOR.MATH((ROW(B22)-1)/5)*5,0,5),"&lt;&gt;0")</f>
        <v>3.25</v>
      </c>
      <c r="AD34" s="40">
        <f ca="1">SUMIF(OFFSET(correlations!D$46,_xlfn.FLOOR.MATH((ROW(C22)-1)/5)*5,0,5),"&lt;&gt;0")/COUNTIF(OFFSET(correlations!D$46,_xlfn.FLOOR.MATH((ROW(C22)-1)/5)*5,0,5),"&lt;&gt;0")</f>
        <v>2.5</v>
      </c>
      <c r="AE34" s="40">
        <f ca="1">SUMIF(OFFSET(correlations!E$46,_xlfn.FLOOR.MATH((ROW(D22)-1)/5)*5,0,5),"&lt;&gt;0")/COUNTIF(OFFSET(correlations!E$46,_xlfn.FLOOR.MATH((ROW(D22)-1)/5)*5,0,5),"&lt;&gt;0")</f>
        <v>4.25</v>
      </c>
      <c r="AF34" s="40">
        <f ca="1">SUMIF(OFFSET(correlations!F$46,_xlfn.FLOOR.MATH((ROW(E22)-1)/5)*5,0,5),"&lt;&gt;0")/COUNTIF(OFFSET(correlations!F$46,_xlfn.FLOOR.MATH((ROW(E22)-1)/5)*5,0,5),"&lt;&gt;0")</f>
        <v>3.3333333333333335</v>
      </c>
      <c r="AG34" s="40">
        <f ca="1">SUMIF(OFFSET(correlations!G$46,_xlfn.FLOOR.MATH((ROW(F22)-1)/5)*5,0,5),"&lt;&gt;0")/COUNTIF(OFFSET(correlations!G$46,_xlfn.FLOOR.MATH((ROW(F22)-1)/5)*5,0,5),"&lt;&gt;0")</f>
        <v>2.875</v>
      </c>
      <c r="AH34" s="40">
        <f ca="1">SUMIF(OFFSET(correlations!H$46,_xlfn.FLOOR.MATH((ROW(G22)-1)/5)*5,0,5),"&lt;&gt;0")/COUNTIF(OFFSET(correlations!H$46,_xlfn.FLOOR.MATH((ROW(G22)-1)/5)*5,0,5),"&lt;&gt;0")</f>
        <v>3.375</v>
      </c>
      <c r="AI34" s="40">
        <f ca="1">SUMIF(OFFSET(correlations!I$46,_xlfn.FLOOR.MATH((ROW(H22)-1)/5)*5,0,5),"&lt;&gt;0")/COUNTIF(OFFSET(correlations!I$46,_xlfn.FLOOR.MATH((ROW(H22)-1)/5)*5,0,5),"&lt;&gt;0")</f>
        <v>4</v>
      </c>
      <c r="AJ34" s="40">
        <f ca="1">SUMIF(OFFSET(correlations!J$46,_xlfn.FLOOR.MATH((ROW(I22)-1)/5)*5,0,5),"&lt;&gt;0")/COUNTIF(OFFSET(correlations!J$46,_xlfn.FLOOR.MATH((ROW(I22)-1)/5)*5,0,5),"&lt;&gt;0")</f>
        <v>3.375</v>
      </c>
      <c r="AK34" s="40">
        <f ca="1">SUMIF(OFFSET(correlations!K$46,_xlfn.FLOOR.MATH((ROW(J22)-1)/5)*5,0,5),"&lt;&gt;0")/COUNTIF(OFFSET(correlations!K$46,_xlfn.FLOOR.MATH((ROW(J22)-1)/5)*5,0,5),"&lt;&gt;0")</f>
        <v>3.8333333333333335</v>
      </c>
      <c r="AL34" s="40">
        <f ca="1">SUMIF(OFFSET(correlations!L$46,_xlfn.FLOOR.MATH((ROW(K22)-1)/5)*5,0,5),"&lt;&gt;0")/COUNTIF(OFFSET(correlations!L$46,_xlfn.FLOOR.MATH((ROW(K22)-1)/5)*5,0,5),"&lt;&gt;0")</f>
        <v>4.375</v>
      </c>
      <c r="AM34" s="40">
        <f ca="1">SUMIF(OFFSET(correlations!M$46,_xlfn.FLOOR.MATH((ROW(L22)-1)/5)*5,0,5),"&lt;&gt;0")/COUNTIF(OFFSET(correlations!M$46,_xlfn.FLOOR.MATH((ROW(L22)-1)/5)*5,0,5),"&lt;&gt;0")</f>
        <v>3</v>
      </c>
      <c r="AN34" s="40">
        <f ca="1">SUMIF(OFFSET(correlations!N$46,_xlfn.FLOOR.MATH((ROW(M22)-1)/5)*5,0,5),"&lt;&gt;0")/COUNTIF(OFFSET(correlations!N$46,_xlfn.FLOOR.MATH((ROW(M22)-1)/5)*5,0,5),"&lt;&gt;0")</f>
        <v>3.5</v>
      </c>
      <c r="AO34" s="40">
        <f ca="1">SUMIF(OFFSET(correlations!O$46,_xlfn.FLOOR.MATH((ROW(N22)-1)/5)*5,0,5),"&lt;&gt;0")/COUNTIF(OFFSET(correlations!O$46,_xlfn.FLOOR.MATH((ROW(N22)-1)/5)*5,0,5),"&lt;&gt;0")</f>
        <v>3.9</v>
      </c>
      <c r="AP34" s="40">
        <f ca="1">SUMIF(OFFSET(correlations!P$46,_xlfn.FLOOR.MATH((ROW(O22)-1)/5)*5,0,5),"&lt;&gt;0")/COUNTIF(OFFSET(correlations!P$46,_xlfn.FLOOR.MATH((ROW(O22)-1)/5)*5,0,5),"&lt;&gt;0")</f>
        <v>3.5</v>
      </c>
      <c r="AQ34" s="40">
        <f ca="1">SUMIF(OFFSET(correlations!Q$46,_xlfn.FLOOR.MATH((ROW(P22)-1)/5)*5,0,5),"&lt;&gt;0")/COUNTIF(OFFSET(correlations!Q$46,_xlfn.FLOOR.MATH((ROW(P22)-1)/5)*5,0,5),"&lt;&gt;0")</f>
        <v>3.6666666666666665</v>
      </c>
      <c r="AR34" s="40">
        <f ca="1">SUMIF(OFFSET(correlations!R$46,_xlfn.FLOOR.MATH((ROW(Q22)-1)/5)*5,0,5),"&lt;&gt;0")/COUNTIF(OFFSET(correlations!R$46,_xlfn.FLOOR.MATH((ROW(Q22)-1)/5)*5,0,5),"&lt;&gt;0")</f>
        <v>3.6</v>
      </c>
      <c r="AS34" s="40">
        <f ca="1">SUMIF(OFFSET(correlations!S$46,_xlfn.FLOOR.MATH((ROW(R22)-1)/5)*5,0,5),"&lt;&gt;0")/COUNTIF(OFFSET(correlations!S$46,_xlfn.FLOOR.MATH((ROW(R22)-1)/5)*5,0,5),"&lt;&gt;0")</f>
        <v>4.5</v>
      </c>
      <c r="AT34" s="40">
        <f ca="1">SUMIF(OFFSET(correlations!T$46,_xlfn.FLOOR.MATH((ROW(S22)-1)/5)*5,0,5),"&lt;&gt;0")/COUNTIF(OFFSET(correlations!T$46,_xlfn.FLOOR.MATH((ROW(S22)-1)/5)*5,0,5),"&lt;&gt;0")</f>
        <v>3.8333333333333335</v>
      </c>
      <c r="AU34" s="40">
        <f ca="1">SUMIF(OFFSET(correlations!U$46,_xlfn.FLOOR.MATH((ROW(T22)-1)/5)*5,0,5),"&lt;&gt;0")/COUNTIF(OFFSET(correlations!U$46,_xlfn.FLOOR.MATH((ROW(T22)-1)/5)*5,0,5),"&lt;&gt;0")</f>
        <v>3.5</v>
      </c>
      <c r="AV34" s="40">
        <f ca="1">SUMIF(OFFSET(correlations!V$46,_xlfn.FLOOR.MATH((ROW(U22)-1)/5)*5,0,5),"&lt;&gt;0")/COUNTIF(OFFSET(correlations!V$46,_xlfn.FLOOR.MATH((ROW(U22)-1)/5)*5,0,5),"&lt;&gt;0")</f>
        <v>3</v>
      </c>
      <c r="AW34" s="40">
        <f ca="1">SUMIF(OFFSET(correlations!W$46,_xlfn.FLOOR.MATH((ROW(V22)-1)/5)*5,0,5),"&lt;&gt;0")/COUNTIF(OFFSET(correlations!W$46,_xlfn.FLOOR.MATH((ROW(V22)-1)/5)*5,0,5),"&lt;&gt;0")</f>
        <v>3.5</v>
      </c>
      <c r="AX34" s="40">
        <f ca="1">SUMIF(OFFSET(correlations!X$46,_xlfn.FLOOR.MATH((ROW(W22)-1)/5)*5,0,5),"&lt;&gt;0")/COUNTIF(OFFSET(correlations!X$46,_xlfn.FLOOR.MATH((ROW(W22)-1)/5)*5,0,5),"&lt;&gt;0")</f>
        <v>3.3333333333333335</v>
      </c>
      <c r="AY34" s="40">
        <f ca="1">SUMIF(OFFSET(correlations!Y$46,_xlfn.FLOOR.MATH((ROW(X22)-1)/5)*5,0,5),"&lt;&gt;0")/COUNTIF(OFFSET(correlations!Y$46,_xlfn.FLOOR.MATH((ROW(X22)-1)/5)*5,0,5),"&lt;&gt;0")</f>
        <v>3.5</v>
      </c>
      <c r="AZ34" s="40">
        <f ca="1">SUMIF(OFFSET(correlations!Z$46,_xlfn.FLOOR.MATH((ROW(Y22)-1)/5)*5,0,5),"&lt;&gt;0")/COUNTIF(OFFSET(correlations!Z$46,_xlfn.FLOOR.MATH((ROW(Y22)-1)/5)*5,0,5),"&lt;&gt;0")</f>
        <v>3.6</v>
      </c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</row>
    <row r="35" spans="1:76">
      <c r="A35" s="5" t="str">
        <f t="shared" si="4"/>
        <v>22: Pirates of the Caribbean: The Curse of the Black Pearl (2003)</v>
      </c>
      <c r="B35" s="26">
        <f>IF(correlations!B68&lt;&gt;0,'Modified Weights'!B$5,0)</f>
        <v>0.49300760515325925</v>
      </c>
      <c r="C35" s="26">
        <f>IF(correlations!C68&lt;&gt;0,'Modified Weights'!C$5,0)</f>
        <v>0.42223642660835542</v>
      </c>
      <c r="D35" s="26">
        <f>IF(correlations!D68&lt;&gt;0,'Modified Weights'!D$5,0)</f>
        <v>0.46833329437099369</v>
      </c>
      <c r="E35" s="26">
        <f>IF(correlations!E68&lt;&gt;0,'Modified Weights'!E$5,0)</f>
        <v>0</v>
      </c>
      <c r="F35" s="26">
        <f>IF(correlations!F68&lt;&gt;0,'Modified Weights'!F$5,0)</f>
        <v>0.43899155441463594</v>
      </c>
      <c r="G35" s="26">
        <f>IF(correlations!G68&lt;&gt;0,'Modified Weights'!G$5,0)</f>
        <v>0.46833329437099369</v>
      </c>
      <c r="H35" s="26">
        <f>IF(correlations!H68&lt;&gt;0,'Modified Weights'!H$5,0)</f>
        <v>0.24769327229404767</v>
      </c>
      <c r="I35" s="26">
        <f>IF(correlations!I68&lt;&gt;0,'Modified Weights'!I$5,0)</f>
        <v>0.26424949075041737</v>
      </c>
      <c r="J35" s="26">
        <f>IF(correlations!J68&lt;&gt;0,'Modified Weights'!J$5,0)</f>
        <v>0.38713264586848378</v>
      </c>
      <c r="K35" s="26">
        <f>IF(correlations!K68&lt;&gt;0,'Modified Weights'!K$5,0)</f>
        <v>0</v>
      </c>
      <c r="L35" s="26">
        <f>IF(correlations!L68&lt;&gt;0,'Modified Weights'!L$5,0)</f>
        <v>0</v>
      </c>
      <c r="M35" s="26">
        <f>IF(correlations!M68&lt;&gt;0,'Modified Weights'!M$5,0)</f>
        <v>0.26442478716072465</v>
      </c>
      <c r="N35" s="26">
        <f>IF(correlations!N68&lt;&gt;0,'Modified Weights'!N$5,0)</f>
        <v>0</v>
      </c>
      <c r="O35" s="26">
        <f>IF(correlations!O68&lt;&gt;0,'Modified Weights'!O$5,0)</f>
        <v>0.53906585139435703</v>
      </c>
      <c r="P35" s="26">
        <f>IF(correlations!P68&lt;&gt;0,'Modified Weights'!P$5,0)</f>
        <v>0</v>
      </c>
      <c r="Q35" s="26">
        <f>IF(correlations!Q68&lt;&gt;0,'Modified Weights'!Q$5,0)</f>
        <v>0.47571090136593314</v>
      </c>
      <c r="R35" s="26">
        <f>IF(correlations!R68&lt;&gt;0,'Modified Weights'!R$5,0)</f>
        <v>0.45527378286540937</v>
      </c>
      <c r="S35" s="26">
        <f>IF(correlations!S68&lt;&gt;0,'Modified Weights'!S$5,0)</f>
        <v>0.42223642660835542</v>
      </c>
      <c r="T35" s="26">
        <f>IF(correlations!T68&lt;&gt;0,'Modified Weights'!T$5,0)</f>
        <v>0.42805472768971564</v>
      </c>
      <c r="U35" s="26">
        <f>IF(correlations!U68&lt;&gt;0,'Modified Weights'!U$5,0)</f>
        <v>0.40380887559327872</v>
      </c>
      <c r="V35" s="26">
        <f>IF(correlations!V68&lt;&gt;0,'Modified Weights'!V$5,0)</f>
        <v>0.14924669844661778</v>
      </c>
      <c r="W35" s="26">
        <f>IF(correlations!W68&lt;&gt;0,'Modified Weights'!W$5,0)</f>
        <v>0.31571202585390812</v>
      </c>
      <c r="X35" s="26">
        <f>IF(correlations!X68&lt;&gt;0,'Modified Weights'!X$5,0)</f>
        <v>0.47497369617752921</v>
      </c>
      <c r="Y35" s="26">
        <f>IF(correlations!Y68&lt;&gt;0,'Modified Weights'!Y$5,0)</f>
        <v>0.47236055541883315</v>
      </c>
      <c r="Z35" s="26">
        <f>IF(correlations!Z68&lt;&gt;0,'Modified Weights'!Z$5,0)</f>
        <v>0.37985626502293046</v>
      </c>
      <c r="AB35" s="40">
        <f ca="1">SUMIF(OFFSET(correlations!B$46,_xlfn.FLOOR.MATH((ROW(A23)-1)/5)*5,0,5),"&lt;&gt;0")/COUNTIF(OFFSET(correlations!B$46,_xlfn.FLOOR.MATH((ROW(A23)-1)/5)*5,0,5),"&lt;&gt;0")</f>
        <v>3.125</v>
      </c>
      <c r="AC35" s="40">
        <f ca="1">SUMIF(OFFSET(correlations!C$46,_xlfn.FLOOR.MATH((ROW(B23)-1)/5)*5,0,5),"&lt;&gt;0")/COUNTIF(OFFSET(correlations!C$46,_xlfn.FLOOR.MATH((ROW(B23)-1)/5)*5,0,5),"&lt;&gt;0")</f>
        <v>3.25</v>
      </c>
      <c r="AD35" s="40">
        <f ca="1">SUMIF(OFFSET(correlations!D$46,_xlfn.FLOOR.MATH((ROW(C23)-1)/5)*5,0,5),"&lt;&gt;0")/COUNTIF(OFFSET(correlations!D$46,_xlfn.FLOOR.MATH((ROW(C23)-1)/5)*5,0,5),"&lt;&gt;0")</f>
        <v>2.5</v>
      </c>
      <c r="AE35" s="40">
        <f ca="1">SUMIF(OFFSET(correlations!E$46,_xlfn.FLOOR.MATH((ROW(D23)-1)/5)*5,0,5),"&lt;&gt;0")/COUNTIF(OFFSET(correlations!E$46,_xlfn.FLOOR.MATH((ROW(D23)-1)/5)*5,0,5),"&lt;&gt;0")</f>
        <v>4.25</v>
      </c>
      <c r="AF35" s="40">
        <f ca="1">SUMIF(OFFSET(correlations!F$46,_xlfn.FLOOR.MATH((ROW(E23)-1)/5)*5,0,5),"&lt;&gt;0")/COUNTIF(OFFSET(correlations!F$46,_xlfn.FLOOR.MATH((ROW(E23)-1)/5)*5,0,5),"&lt;&gt;0")</f>
        <v>3.3333333333333335</v>
      </c>
      <c r="AG35" s="40">
        <f ca="1">SUMIF(OFFSET(correlations!G$46,_xlfn.FLOOR.MATH((ROW(F23)-1)/5)*5,0,5),"&lt;&gt;0")/COUNTIF(OFFSET(correlations!G$46,_xlfn.FLOOR.MATH((ROW(F23)-1)/5)*5,0,5),"&lt;&gt;0")</f>
        <v>2.875</v>
      </c>
      <c r="AH35" s="40">
        <f ca="1">SUMIF(OFFSET(correlations!H$46,_xlfn.FLOOR.MATH((ROW(G23)-1)/5)*5,0,5),"&lt;&gt;0")/COUNTIF(OFFSET(correlations!H$46,_xlfn.FLOOR.MATH((ROW(G23)-1)/5)*5,0,5),"&lt;&gt;0")</f>
        <v>3.375</v>
      </c>
      <c r="AI35" s="40">
        <f ca="1">SUMIF(OFFSET(correlations!I$46,_xlfn.FLOOR.MATH((ROW(H23)-1)/5)*5,0,5),"&lt;&gt;0")/COUNTIF(OFFSET(correlations!I$46,_xlfn.FLOOR.MATH((ROW(H23)-1)/5)*5,0,5),"&lt;&gt;0")</f>
        <v>4</v>
      </c>
      <c r="AJ35" s="40">
        <f ca="1">SUMIF(OFFSET(correlations!J$46,_xlfn.FLOOR.MATH((ROW(I23)-1)/5)*5,0,5),"&lt;&gt;0")/COUNTIF(OFFSET(correlations!J$46,_xlfn.FLOOR.MATH((ROW(I23)-1)/5)*5,0,5),"&lt;&gt;0")</f>
        <v>3.375</v>
      </c>
      <c r="AK35" s="40">
        <f ca="1">SUMIF(OFFSET(correlations!K$46,_xlfn.FLOOR.MATH((ROW(J23)-1)/5)*5,0,5),"&lt;&gt;0")/COUNTIF(OFFSET(correlations!K$46,_xlfn.FLOOR.MATH((ROW(J23)-1)/5)*5,0,5),"&lt;&gt;0")</f>
        <v>3.8333333333333335</v>
      </c>
      <c r="AL35" s="40">
        <f ca="1">SUMIF(OFFSET(correlations!L$46,_xlfn.FLOOR.MATH((ROW(K23)-1)/5)*5,0,5),"&lt;&gt;0")/COUNTIF(OFFSET(correlations!L$46,_xlfn.FLOOR.MATH((ROW(K23)-1)/5)*5,0,5),"&lt;&gt;0")</f>
        <v>4.375</v>
      </c>
      <c r="AM35" s="40">
        <f ca="1">SUMIF(OFFSET(correlations!M$46,_xlfn.FLOOR.MATH((ROW(L23)-1)/5)*5,0,5),"&lt;&gt;0")/COUNTIF(OFFSET(correlations!M$46,_xlfn.FLOOR.MATH((ROW(L23)-1)/5)*5,0,5),"&lt;&gt;0")</f>
        <v>3</v>
      </c>
      <c r="AN35" s="40">
        <f ca="1">SUMIF(OFFSET(correlations!N$46,_xlfn.FLOOR.MATH((ROW(M23)-1)/5)*5,0,5),"&lt;&gt;0")/COUNTIF(OFFSET(correlations!N$46,_xlfn.FLOOR.MATH((ROW(M23)-1)/5)*5,0,5),"&lt;&gt;0")</f>
        <v>3.5</v>
      </c>
      <c r="AO35" s="40">
        <f ca="1">SUMIF(OFFSET(correlations!O$46,_xlfn.FLOOR.MATH((ROW(N23)-1)/5)*5,0,5),"&lt;&gt;0")/COUNTIF(OFFSET(correlations!O$46,_xlfn.FLOOR.MATH((ROW(N23)-1)/5)*5,0,5),"&lt;&gt;0")</f>
        <v>3.9</v>
      </c>
      <c r="AP35" s="40">
        <f ca="1">SUMIF(OFFSET(correlations!P$46,_xlfn.FLOOR.MATH((ROW(O23)-1)/5)*5,0,5),"&lt;&gt;0")/COUNTIF(OFFSET(correlations!P$46,_xlfn.FLOOR.MATH((ROW(O23)-1)/5)*5,0,5),"&lt;&gt;0")</f>
        <v>3.5</v>
      </c>
      <c r="AQ35" s="40">
        <f ca="1">SUMIF(OFFSET(correlations!Q$46,_xlfn.FLOOR.MATH((ROW(P23)-1)/5)*5,0,5),"&lt;&gt;0")/COUNTIF(OFFSET(correlations!Q$46,_xlfn.FLOOR.MATH((ROW(P23)-1)/5)*5,0,5),"&lt;&gt;0")</f>
        <v>3.6666666666666665</v>
      </c>
      <c r="AR35" s="40">
        <f ca="1">SUMIF(OFFSET(correlations!R$46,_xlfn.FLOOR.MATH((ROW(Q23)-1)/5)*5,0,5),"&lt;&gt;0")/COUNTIF(OFFSET(correlations!R$46,_xlfn.FLOOR.MATH((ROW(Q23)-1)/5)*5,0,5),"&lt;&gt;0")</f>
        <v>3.6</v>
      </c>
      <c r="AS35" s="40">
        <f ca="1">SUMIF(OFFSET(correlations!S$46,_xlfn.FLOOR.MATH((ROW(R23)-1)/5)*5,0,5),"&lt;&gt;0")/COUNTIF(OFFSET(correlations!S$46,_xlfn.FLOOR.MATH((ROW(R23)-1)/5)*5,0,5),"&lt;&gt;0")</f>
        <v>4.5</v>
      </c>
      <c r="AT35" s="40">
        <f ca="1">SUMIF(OFFSET(correlations!T$46,_xlfn.FLOOR.MATH((ROW(S23)-1)/5)*5,0,5),"&lt;&gt;0")/COUNTIF(OFFSET(correlations!T$46,_xlfn.FLOOR.MATH((ROW(S23)-1)/5)*5,0,5),"&lt;&gt;0")</f>
        <v>3.8333333333333335</v>
      </c>
      <c r="AU35" s="40">
        <f ca="1">SUMIF(OFFSET(correlations!U$46,_xlfn.FLOOR.MATH((ROW(T23)-1)/5)*5,0,5),"&lt;&gt;0")/COUNTIF(OFFSET(correlations!U$46,_xlfn.FLOOR.MATH((ROW(T23)-1)/5)*5,0,5),"&lt;&gt;0")</f>
        <v>3.5</v>
      </c>
      <c r="AV35" s="40">
        <f ca="1">SUMIF(OFFSET(correlations!V$46,_xlfn.FLOOR.MATH((ROW(U23)-1)/5)*5,0,5),"&lt;&gt;0")/COUNTIF(OFFSET(correlations!V$46,_xlfn.FLOOR.MATH((ROW(U23)-1)/5)*5,0,5),"&lt;&gt;0")</f>
        <v>3</v>
      </c>
      <c r="AW35" s="40">
        <f ca="1">SUMIF(OFFSET(correlations!W$46,_xlfn.FLOOR.MATH((ROW(V23)-1)/5)*5,0,5),"&lt;&gt;0")/COUNTIF(OFFSET(correlations!W$46,_xlfn.FLOOR.MATH((ROW(V23)-1)/5)*5,0,5),"&lt;&gt;0")</f>
        <v>3.5</v>
      </c>
      <c r="AX35" s="40">
        <f ca="1">SUMIF(OFFSET(correlations!X$46,_xlfn.FLOOR.MATH((ROW(W23)-1)/5)*5,0,5),"&lt;&gt;0")/COUNTIF(OFFSET(correlations!X$46,_xlfn.FLOOR.MATH((ROW(W23)-1)/5)*5,0,5),"&lt;&gt;0")</f>
        <v>3.3333333333333335</v>
      </c>
      <c r="AY35" s="40">
        <f ca="1">SUMIF(OFFSET(correlations!Y$46,_xlfn.FLOOR.MATH((ROW(X23)-1)/5)*5,0,5),"&lt;&gt;0")/COUNTIF(OFFSET(correlations!Y$46,_xlfn.FLOOR.MATH((ROW(X23)-1)/5)*5,0,5),"&lt;&gt;0")</f>
        <v>3.5</v>
      </c>
      <c r="AZ35" s="40">
        <f ca="1">SUMIF(OFFSET(correlations!Z$46,_xlfn.FLOOR.MATH((ROW(Y23)-1)/5)*5,0,5),"&lt;&gt;0")/COUNTIF(OFFSET(correlations!Z$46,_xlfn.FLOOR.MATH((ROW(Y23)-1)/5)*5,0,5),"&lt;&gt;0")</f>
        <v>3.6</v>
      </c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</row>
    <row r="36" spans="1:76">
      <c r="A36" s="5" t="str">
        <f t="shared" si="4"/>
        <v>22: Pirates of the Caribbean: The Curse of the Black Pearl (2003)</v>
      </c>
      <c r="B36" s="26">
        <f>IF(correlations!B69&lt;&gt;0,'Modified Weights'!B$6,0)</f>
        <v>0.48053660218278615</v>
      </c>
      <c r="C36" s="26">
        <f>IF(correlations!C69&lt;&gt;0,'Modified Weights'!C$6,0)</f>
        <v>0.41443820151070604</v>
      </c>
      <c r="D36" s="26">
        <f>IF(correlations!D69&lt;&gt;0,'Modified Weights'!D$6,0)</f>
        <v>0.37322578372742299</v>
      </c>
      <c r="E36" s="26">
        <f>IF(correlations!E69&lt;&gt;0,'Modified Weights'!E$6,0)</f>
        <v>0.28275572409412869</v>
      </c>
      <c r="F36" s="26">
        <f>IF(correlations!F69&lt;&gt;0,'Modified Weights'!F$6,0)</f>
        <v>0</v>
      </c>
      <c r="G36" s="26">
        <f>IF(correlations!G69&lt;&gt;0,'Modified Weights'!G$6,0)</f>
        <v>0.39943642888722536</v>
      </c>
      <c r="H36" s="26">
        <f>IF(correlations!H69&lt;&gt;0,'Modified Weights'!H$6,0)</f>
        <v>0.2271298649307886</v>
      </c>
      <c r="I36" s="26">
        <f>IF(correlations!I69&lt;&gt;0,'Modified Weights'!I$6,0)</f>
        <v>0.22921932957789437</v>
      </c>
      <c r="J36" s="26">
        <f>IF(correlations!J69&lt;&gt;0,'Modified Weights'!J$6,0)</f>
        <v>0.36756756756756787</v>
      </c>
      <c r="K36" s="26">
        <f>IF(correlations!K69&lt;&gt;0,'Modified Weights'!K$6,0)</f>
        <v>0.25252866387786765</v>
      </c>
      <c r="L36" s="26">
        <f>IF(correlations!L69&lt;&gt;0,'Modified Weights'!L$6,0)</f>
        <v>0.2685953793136418</v>
      </c>
      <c r="M36" s="26">
        <f>IF(correlations!M69&lt;&gt;0,'Modified Weights'!M$6,0)</f>
        <v>0.25252866387786765</v>
      </c>
      <c r="N36" s="26">
        <f>IF(correlations!N69&lt;&gt;0,'Modified Weights'!N$6,0)</f>
        <v>0.26126836282372301</v>
      </c>
      <c r="O36" s="26">
        <f>IF(correlations!O69&lt;&gt;0,'Modified Weights'!O$6,0)</f>
        <v>0.52599044278760332</v>
      </c>
      <c r="P36" s="26">
        <f>IF(correlations!P69&lt;&gt;0,'Modified Weights'!P$6,0)</f>
        <v>0.28039233696684568</v>
      </c>
      <c r="Q36" s="26">
        <f>IF(correlations!Q69&lt;&gt;0,'Modified Weights'!Q$6,0)</f>
        <v>0</v>
      </c>
      <c r="R36" s="26">
        <f>IF(correlations!R69&lt;&gt;0,'Modified Weights'!R$6,0)</f>
        <v>0.39943642888722536</v>
      </c>
      <c r="S36" s="26">
        <f>IF(correlations!S69&lt;&gt;0,'Modified Weights'!S$6,0)</f>
        <v>0</v>
      </c>
      <c r="T36" s="26">
        <f>IF(correlations!T69&lt;&gt;0,'Modified Weights'!T$6,0)</f>
        <v>0</v>
      </c>
      <c r="U36" s="26">
        <f>IF(correlations!U69&lt;&gt;0,'Modified Weights'!U$6,0)</f>
        <v>0.30580326092025339</v>
      </c>
      <c r="V36" s="26">
        <f>IF(correlations!V69&lt;&gt;0,'Modified Weights'!V$6,0)</f>
        <v>0</v>
      </c>
      <c r="W36" s="26">
        <f>IF(correlations!W69&lt;&gt;0,'Modified Weights'!W$6,0)</f>
        <v>0.26252037536330569</v>
      </c>
      <c r="X36" s="26">
        <f>IF(correlations!X69&lt;&gt;0,'Modified Weights'!X$6,0)</f>
        <v>0.45527378286540937</v>
      </c>
      <c r="Y36" s="26">
        <f>IF(correlations!Y69&lt;&gt;0,'Modified Weights'!Y$6,0)</f>
        <v>0.46411014776485626</v>
      </c>
      <c r="Z36" s="26">
        <f>IF(correlations!Z69&lt;&gt;0,'Modified Weights'!Z$6,0)</f>
        <v>0.37426379831369133</v>
      </c>
      <c r="AB36" s="40">
        <f ca="1">SUMIF(OFFSET(correlations!B$46,_xlfn.FLOOR.MATH((ROW(A24)-1)/5)*5,0,5),"&lt;&gt;0")/COUNTIF(OFFSET(correlations!B$46,_xlfn.FLOOR.MATH((ROW(A24)-1)/5)*5,0,5),"&lt;&gt;0")</f>
        <v>3.125</v>
      </c>
      <c r="AC36" s="40">
        <f ca="1">SUMIF(OFFSET(correlations!C$46,_xlfn.FLOOR.MATH((ROW(B24)-1)/5)*5,0,5),"&lt;&gt;0")/COUNTIF(OFFSET(correlations!C$46,_xlfn.FLOOR.MATH((ROW(B24)-1)/5)*5,0,5),"&lt;&gt;0")</f>
        <v>3.25</v>
      </c>
      <c r="AD36" s="40">
        <f ca="1">SUMIF(OFFSET(correlations!D$46,_xlfn.FLOOR.MATH((ROW(C24)-1)/5)*5,0,5),"&lt;&gt;0")/COUNTIF(OFFSET(correlations!D$46,_xlfn.FLOOR.MATH((ROW(C24)-1)/5)*5,0,5),"&lt;&gt;0")</f>
        <v>2.5</v>
      </c>
      <c r="AE36" s="40">
        <f ca="1">SUMIF(OFFSET(correlations!E$46,_xlfn.FLOOR.MATH((ROW(D24)-1)/5)*5,0,5),"&lt;&gt;0")/COUNTIF(OFFSET(correlations!E$46,_xlfn.FLOOR.MATH((ROW(D24)-1)/5)*5,0,5),"&lt;&gt;0")</f>
        <v>4.25</v>
      </c>
      <c r="AF36" s="40">
        <f ca="1">SUMIF(OFFSET(correlations!F$46,_xlfn.FLOOR.MATH((ROW(E24)-1)/5)*5,0,5),"&lt;&gt;0")/COUNTIF(OFFSET(correlations!F$46,_xlfn.FLOOR.MATH((ROW(E24)-1)/5)*5,0,5),"&lt;&gt;0")</f>
        <v>3.3333333333333335</v>
      </c>
      <c r="AG36" s="40">
        <f ca="1">SUMIF(OFFSET(correlations!G$46,_xlfn.FLOOR.MATH((ROW(F24)-1)/5)*5,0,5),"&lt;&gt;0")/COUNTIF(OFFSET(correlations!G$46,_xlfn.FLOOR.MATH((ROW(F24)-1)/5)*5,0,5),"&lt;&gt;0")</f>
        <v>2.875</v>
      </c>
      <c r="AH36" s="40">
        <f ca="1">SUMIF(OFFSET(correlations!H$46,_xlfn.FLOOR.MATH((ROW(G24)-1)/5)*5,0,5),"&lt;&gt;0")/COUNTIF(OFFSET(correlations!H$46,_xlfn.FLOOR.MATH((ROW(G24)-1)/5)*5,0,5),"&lt;&gt;0")</f>
        <v>3.375</v>
      </c>
      <c r="AI36" s="40">
        <f ca="1">SUMIF(OFFSET(correlations!I$46,_xlfn.FLOOR.MATH((ROW(H24)-1)/5)*5,0,5),"&lt;&gt;0")/COUNTIF(OFFSET(correlations!I$46,_xlfn.FLOOR.MATH((ROW(H24)-1)/5)*5,0,5),"&lt;&gt;0")</f>
        <v>4</v>
      </c>
      <c r="AJ36" s="40">
        <f ca="1">SUMIF(OFFSET(correlations!J$46,_xlfn.FLOOR.MATH((ROW(I24)-1)/5)*5,0,5),"&lt;&gt;0")/COUNTIF(OFFSET(correlations!J$46,_xlfn.FLOOR.MATH((ROW(I24)-1)/5)*5,0,5),"&lt;&gt;0")</f>
        <v>3.375</v>
      </c>
      <c r="AK36" s="40">
        <f ca="1">SUMIF(OFFSET(correlations!K$46,_xlfn.FLOOR.MATH((ROW(J24)-1)/5)*5,0,5),"&lt;&gt;0")/COUNTIF(OFFSET(correlations!K$46,_xlfn.FLOOR.MATH((ROW(J24)-1)/5)*5,0,5),"&lt;&gt;0")</f>
        <v>3.8333333333333335</v>
      </c>
      <c r="AL36" s="40">
        <f ca="1">SUMIF(OFFSET(correlations!L$46,_xlfn.FLOOR.MATH((ROW(K24)-1)/5)*5,0,5),"&lt;&gt;0")/COUNTIF(OFFSET(correlations!L$46,_xlfn.FLOOR.MATH((ROW(K24)-1)/5)*5,0,5),"&lt;&gt;0")</f>
        <v>4.375</v>
      </c>
      <c r="AM36" s="40">
        <f ca="1">SUMIF(OFFSET(correlations!M$46,_xlfn.FLOOR.MATH((ROW(L24)-1)/5)*5,0,5),"&lt;&gt;0")/COUNTIF(OFFSET(correlations!M$46,_xlfn.FLOOR.MATH((ROW(L24)-1)/5)*5,0,5),"&lt;&gt;0")</f>
        <v>3</v>
      </c>
      <c r="AN36" s="40">
        <f ca="1">SUMIF(OFFSET(correlations!N$46,_xlfn.FLOOR.MATH((ROW(M24)-1)/5)*5,0,5),"&lt;&gt;0")/COUNTIF(OFFSET(correlations!N$46,_xlfn.FLOOR.MATH((ROW(M24)-1)/5)*5,0,5),"&lt;&gt;0")</f>
        <v>3.5</v>
      </c>
      <c r="AO36" s="40">
        <f ca="1">SUMIF(OFFSET(correlations!O$46,_xlfn.FLOOR.MATH((ROW(N24)-1)/5)*5,0,5),"&lt;&gt;0")/COUNTIF(OFFSET(correlations!O$46,_xlfn.FLOOR.MATH((ROW(N24)-1)/5)*5,0,5),"&lt;&gt;0")</f>
        <v>3.9</v>
      </c>
      <c r="AP36" s="40">
        <f ca="1">SUMIF(OFFSET(correlations!P$46,_xlfn.FLOOR.MATH((ROW(O24)-1)/5)*5,0,5),"&lt;&gt;0")/COUNTIF(OFFSET(correlations!P$46,_xlfn.FLOOR.MATH((ROW(O24)-1)/5)*5,0,5),"&lt;&gt;0")</f>
        <v>3.5</v>
      </c>
      <c r="AQ36" s="40">
        <f ca="1">SUMIF(OFFSET(correlations!Q$46,_xlfn.FLOOR.MATH((ROW(P24)-1)/5)*5,0,5),"&lt;&gt;0")/COUNTIF(OFFSET(correlations!Q$46,_xlfn.FLOOR.MATH((ROW(P24)-1)/5)*5,0,5),"&lt;&gt;0")</f>
        <v>3.6666666666666665</v>
      </c>
      <c r="AR36" s="40">
        <f ca="1">SUMIF(OFFSET(correlations!R$46,_xlfn.FLOOR.MATH((ROW(Q24)-1)/5)*5,0,5),"&lt;&gt;0")/COUNTIF(OFFSET(correlations!R$46,_xlfn.FLOOR.MATH((ROW(Q24)-1)/5)*5,0,5),"&lt;&gt;0")</f>
        <v>3.6</v>
      </c>
      <c r="AS36" s="40">
        <f ca="1">SUMIF(OFFSET(correlations!S$46,_xlfn.FLOOR.MATH((ROW(R24)-1)/5)*5,0,5),"&lt;&gt;0")/COUNTIF(OFFSET(correlations!S$46,_xlfn.FLOOR.MATH((ROW(R24)-1)/5)*5,0,5),"&lt;&gt;0")</f>
        <v>4.5</v>
      </c>
      <c r="AT36" s="40">
        <f ca="1">SUMIF(OFFSET(correlations!T$46,_xlfn.FLOOR.MATH((ROW(S24)-1)/5)*5,0,5),"&lt;&gt;0")/COUNTIF(OFFSET(correlations!T$46,_xlfn.FLOOR.MATH((ROW(S24)-1)/5)*5,0,5),"&lt;&gt;0")</f>
        <v>3.8333333333333335</v>
      </c>
      <c r="AU36" s="40">
        <f ca="1">SUMIF(OFFSET(correlations!U$46,_xlfn.FLOOR.MATH((ROW(T24)-1)/5)*5,0,5),"&lt;&gt;0")/COUNTIF(OFFSET(correlations!U$46,_xlfn.FLOOR.MATH((ROW(T24)-1)/5)*5,0,5),"&lt;&gt;0")</f>
        <v>3.5</v>
      </c>
      <c r="AV36" s="40">
        <f ca="1">SUMIF(OFFSET(correlations!V$46,_xlfn.FLOOR.MATH((ROW(U24)-1)/5)*5,0,5),"&lt;&gt;0")/COUNTIF(OFFSET(correlations!V$46,_xlfn.FLOOR.MATH((ROW(U24)-1)/5)*5,0,5),"&lt;&gt;0")</f>
        <v>3</v>
      </c>
      <c r="AW36" s="40">
        <f ca="1">SUMIF(OFFSET(correlations!W$46,_xlfn.FLOOR.MATH((ROW(V24)-1)/5)*5,0,5),"&lt;&gt;0")/COUNTIF(OFFSET(correlations!W$46,_xlfn.FLOOR.MATH((ROW(V24)-1)/5)*5,0,5),"&lt;&gt;0")</f>
        <v>3.5</v>
      </c>
      <c r="AX36" s="40">
        <f ca="1">SUMIF(OFFSET(correlations!X$46,_xlfn.FLOOR.MATH((ROW(W24)-1)/5)*5,0,5),"&lt;&gt;0")/COUNTIF(OFFSET(correlations!X$46,_xlfn.FLOOR.MATH((ROW(W24)-1)/5)*5,0,5),"&lt;&gt;0")</f>
        <v>3.3333333333333335</v>
      </c>
      <c r="AY36" s="40">
        <f ca="1">SUMIF(OFFSET(correlations!Y$46,_xlfn.FLOOR.MATH((ROW(X24)-1)/5)*5,0,5),"&lt;&gt;0")/COUNTIF(OFFSET(correlations!Y$46,_xlfn.FLOOR.MATH((ROW(X24)-1)/5)*5,0,5),"&lt;&gt;0")</f>
        <v>3.5</v>
      </c>
      <c r="AZ36" s="40">
        <f ca="1">SUMIF(OFFSET(correlations!Z$46,_xlfn.FLOOR.MATH((ROW(Y24)-1)/5)*5,0,5),"&lt;&gt;0")/COUNTIF(OFFSET(correlations!Z$46,_xlfn.FLOOR.MATH((ROW(Y24)-1)/5)*5,0,5),"&lt;&gt;0")</f>
        <v>3.6</v>
      </c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</row>
    <row r="37" spans="1:76">
      <c r="A37" s="5" t="str">
        <f t="shared" si="4"/>
        <v>22: Pirates of the Caribbean: The Curse of the Black Pearl (2003)</v>
      </c>
      <c r="B37" s="26">
        <f>IF(correlations!B70&lt;&gt;0,'Modified Weights'!B$7,0)</f>
        <v>0</v>
      </c>
      <c r="C37" s="26">
        <f>IF(correlations!C70&lt;&gt;0,'Modified Weights'!C$7,0)</f>
        <v>0.41167618541813644</v>
      </c>
      <c r="D37" s="26">
        <f>IF(correlations!D70&lt;&gt;0,'Modified Weights'!D$7,0)</f>
        <v>0.36756756756756787</v>
      </c>
      <c r="E37" s="26">
        <f>IF(correlations!E70&lt;&gt;0,'Modified Weights'!E$7,0)</f>
        <v>0.25965984359917371</v>
      </c>
      <c r="F37" s="26">
        <f>IF(correlations!F70&lt;&gt;0,'Modified Weights'!F$7,0)</f>
        <v>0.37985626502293046</v>
      </c>
      <c r="G37" s="26">
        <f>IF(correlations!G70&lt;&gt;0,'Modified Weights'!G$7,0)</f>
        <v>0.38713264586848378</v>
      </c>
      <c r="H37" s="26">
        <f>IF(correlations!H70&lt;&gt;0,'Modified Weights'!H$7,0)</f>
        <v>0</v>
      </c>
      <c r="I37" s="26">
        <f>IF(correlations!I70&lt;&gt;0,'Modified Weights'!I$7,0)</f>
        <v>0.21476007349626267</v>
      </c>
      <c r="J37" s="26">
        <f>IF(correlations!J70&lt;&gt;0,'Modified Weights'!J$7,0)</f>
        <v>0.36005629545020651</v>
      </c>
      <c r="K37" s="26">
        <f>IF(correlations!K70&lt;&gt;0,'Modified Weights'!K$7,0)</f>
        <v>0.21087949693739588</v>
      </c>
      <c r="L37" s="26">
        <f>IF(correlations!L70&lt;&gt;0,'Modified Weights'!L$7,0)</f>
        <v>0.24328325135114928</v>
      </c>
      <c r="M37" s="26">
        <f>IF(correlations!M70&lt;&gt;0,'Modified Weights'!M$7,0)</f>
        <v>0.19710516591041297</v>
      </c>
      <c r="N37" s="26">
        <f>IF(correlations!N70&lt;&gt;0,'Modified Weights'!N$7,0)</f>
        <v>0</v>
      </c>
      <c r="O37" s="26">
        <f>IF(correlations!O70&lt;&gt;0,'Modified Weights'!O$7,0)</f>
        <v>0.47549485227568483</v>
      </c>
      <c r="P37" s="26">
        <f>IF(correlations!P70&lt;&gt;0,'Modified Weights'!P$7,0)</f>
        <v>0</v>
      </c>
      <c r="Q37" s="26">
        <f>IF(correlations!Q70&lt;&gt;0,'Modified Weights'!Q$7,0)</f>
        <v>0.37322578372742299</v>
      </c>
      <c r="R37" s="26">
        <f>IF(correlations!R70&lt;&gt;0,'Modified Weights'!R$7,0)</f>
        <v>0.37426379831369133</v>
      </c>
      <c r="S37" s="26">
        <f>IF(correlations!S70&lt;&gt;0,'Modified Weights'!S$7,0)</f>
        <v>0.36064387194709613</v>
      </c>
      <c r="T37" s="26">
        <f>IF(correlations!T70&lt;&gt;0,'Modified Weights'!T$7,0)</f>
        <v>0.40380887559327872</v>
      </c>
      <c r="U37" s="26">
        <f>IF(correlations!U70&lt;&gt;0,'Modified Weights'!U$7,0)</f>
        <v>0.28039233696684568</v>
      </c>
      <c r="V37" s="26">
        <f>IF(correlations!V70&lt;&gt;0,'Modified Weights'!V$7,0)</f>
        <v>0</v>
      </c>
      <c r="W37" s="26">
        <f>IF(correlations!W70&lt;&gt;0,'Modified Weights'!W$7,0)</f>
        <v>0.24072770522228643</v>
      </c>
      <c r="X37" s="26">
        <f>IF(correlations!X70&lt;&gt;0,'Modified Weights'!X$7,0)</f>
        <v>0.44902524381160436</v>
      </c>
      <c r="Y37" s="26">
        <f>IF(correlations!Y70&lt;&gt;0,'Modified Weights'!Y$7,0)</f>
        <v>0.42322462884387124</v>
      </c>
      <c r="Z37" s="26">
        <f>IF(correlations!Z70&lt;&gt;0,'Modified Weights'!Z$7,0)</f>
        <v>0.27967705678590876</v>
      </c>
      <c r="AB37" s="40">
        <f ca="1">SUMIF(OFFSET(correlations!B$46,_xlfn.FLOOR.MATH((ROW(A25)-1)/5)*5,0,5),"&lt;&gt;0")/COUNTIF(OFFSET(correlations!B$46,_xlfn.FLOOR.MATH((ROW(A25)-1)/5)*5,0,5),"&lt;&gt;0")</f>
        <v>3.125</v>
      </c>
      <c r="AC37" s="40">
        <f ca="1">SUMIF(OFFSET(correlations!C$46,_xlfn.FLOOR.MATH((ROW(B25)-1)/5)*5,0,5),"&lt;&gt;0")/COUNTIF(OFFSET(correlations!C$46,_xlfn.FLOOR.MATH((ROW(B25)-1)/5)*5,0,5),"&lt;&gt;0")</f>
        <v>3.25</v>
      </c>
      <c r="AD37" s="40">
        <f ca="1">SUMIF(OFFSET(correlations!D$46,_xlfn.FLOOR.MATH((ROW(C25)-1)/5)*5,0,5),"&lt;&gt;0")/COUNTIF(OFFSET(correlations!D$46,_xlfn.FLOOR.MATH((ROW(C25)-1)/5)*5,0,5),"&lt;&gt;0")</f>
        <v>2.5</v>
      </c>
      <c r="AE37" s="40">
        <f ca="1">SUMIF(OFFSET(correlations!E$46,_xlfn.FLOOR.MATH((ROW(D25)-1)/5)*5,0,5),"&lt;&gt;0")/COUNTIF(OFFSET(correlations!E$46,_xlfn.FLOOR.MATH((ROW(D25)-1)/5)*5,0,5),"&lt;&gt;0")</f>
        <v>4.25</v>
      </c>
      <c r="AF37" s="40">
        <f ca="1">SUMIF(OFFSET(correlations!F$46,_xlfn.FLOOR.MATH((ROW(E25)-1)/5)*5,0,5),"&lt;&gt;0")/COUNTIF(OFFSET(correlations!F$46,_xlfn.FLOOR.MATH((ROW(E25)-1)/5)*5,0,5),"&lt;&gt;0")</f>
        <v>3.3333333333333335</v>
      </c>
      <c r="AG37" s="40">
        <f ca="1">SUMIF(OFFSET(correlations!G$46,_xlfn.FLOOR.MATH((ROW(F25)-1)/5)*5,0,5),"&lt;&gt;0")/COUNTIF(OFFSET(correlations!G$46,_xlfn.FLOOR.MATH((ROW(F25)-1)/5)*5,0,5),"&lt;&gt;0")</f>
        <v>2.875</v>
      </c>
      <c r="AH37" s="40">
        <f ca="1">SUMIF(OFFSET(correlations!H$46,_xlfn.FLOOR.MATH((ROW(G25)-1)/5)*5,0,5),"&lt;&gt;0")/COUNTIF(OFFSET(correlations!H$46,_xlfn.FLOOR.MATH((ROW(G25)-1)/5)*5,0,5),"&lt;&gt;0")</f>
        <v>3.375</v>
      </c>
      <c r="AI37" s="40">
        <f ca="1">SUMIF(OFFSET(correlations!I$46,_xlfn.FLOOR.MATH((ROW(H25)-1)/5)*5,0,5),"&lt;&gt;0")/COUNTIF(OFFSET(correlations!I$46,_xlfn.FLOOR.MATH((ROW(H25)-1)/5)*5,0,5),"&lt;&gt;0")</f>
        <v>4</v>
      </c>
      <c r="AJ37" s="40">
        <f ca="1">SUMIF(OFFSET(correlations!J$46,_xlfn.FLOOR.MATH((ROW(I25)-1)/5)*5,0,5),"&lt;&gt;0")/COUNTIF(OFFSET(correlations!J$46,_xlfn.FLOOR.MATH((ROW(I25)-1)/5)*5,0,5),"&lt;&gt;0")</f>
        <v>3.375</v>
      </c>
      <c r="AK37" s="40">
        <f ca="1">SUMIF(OFFSET(correlations!K$46,_xlfn.FLOOR.MATH((ROW(J25)-1)/5)*5,0,5),"&lt;&gt;0")/COUNTIF(OFFSET(correlations!K$46,_xlfn.FLOOR.MATH((ROW(J25)-1)/5)*5,0,5),"&lt;&gt;0")</f>
        <v>3.8333333333333335</v>
      </c>
      <c r="AL37" s="40">
        <f ca="1">SUMIF(OFFSET(correlations!L$46,_xlfn.FLOOR.MATH((ROW(K25)-1)/5)*5,0,5),"&lt;&gt;0")/COUNTIF(OFFSET(correlations!L$46,_xlfn.FLOOR.MATH((ROW(K25)-1)/5)*5,0,5),"&lt;&gt;0")</f>
        <v>4.375</v>
      </c>
      <c r="AM37" s="40">
        <f ca="1">SUMIF(OFFSET(correlations!M$46,_xlfn.FLOOR.MATH((ROW(L25)-1)/5)*5,0,5),"&lt;&gt;0")/COUNTIF(OFFSET(correlations!M$46,_xlfn.FLOOR.MATH((ROW(L25)-1)/5)*5,0,5),"&lt;&gt;0")</f>
        <v>3</v>
      </c>
      <c r="AN37" s="40">
        <f ca="1">SUMIF(OFFSET(correlations!N$46,_xlfn.FLOOR.MATH((ROW(M25)-1)/5)*5,0,5),"&lt;&gt;0")/COUNTIF(OFFSET(correlations!N$46,_xlfn.FLOOR.MATH((ROW(M25)-1)/5)*5,0,5),"&lt;&gt;0")</f>
        <v>3.5</v>
      </c>
      <c r="AO37" s="40">
        <f ca="1">SUMIF(OFFSET(correlations!O$46,_xlfn.FLOOR.MATH((ROW(N25)-1)/5)*5,0,5),"&lt;&gt;0")/COUNTIF(OFFSET(correlations!O$46,_xlfn.FLOOR.MATH((ROW(N25)-1)/5)*5,0,5),"&lt;&gt;0")</f>
        <v>3.9</v>
      </c>
      <c r="AP37" s="40">
        <f ca="1">SUMIF(OFFSET(correlations!P$46,_xlfn.FLOOR.MATH((ROW(O25)-1)/5)*5,0,5),"&lt;&gt;0")/COUNTIF(OFFSET(correlations!P$46,_xlfn.FLOOR.MATH((ROW(O25)-1)/5)*5,0,5),"&lt;&gt;0")</f>
        <v>3.5</v>
      </c>
      <c r="AQ37" s="40">
        <f ca="1">SUMIF(OFFSET(correlations!Q$46,_xlfn.FLOOR.MATH((ROW(P25)-1)/5)*5,0,5),"&lt;&gt;0")/COUNTIF(OFFSET(correlations!Q$46,_xlfn.FLOOR.MATH((ROW(P25)-1)/5)*5,0,5),"&lt;&gt;0")</f>
        <v>3.6666666666666665</v>
      </c>
      <c r="AR37" s="40">
        <f ca="1">SUMIF(OFFSET(correlations!R$46,_xlfn.FLOOR.MATH((ROW(Q25)-1)/5)*5,0,5),"&lt;&gt;0")/COUNTIF(OFFSET(correlations!R$46,_xlfn.FLOOR.MATH((ROW(Q25)-1)/5)*5,0,5),"&lt;&gt;0")</f>
        <v>3.6</v>
      </c>
      <c r="AS37" s="40">
        <f ca="1">SUMIF(OFFSET(correlations!S$46,_xlfn.FLOOR.MATH((ROW(R25)-1)/5)*5,0,5),"&lt;&gt;0")/COUNTIF(OFFSET(correlations!S$46,_xlfn.FLOOR.MATH((ROW(R25)-1)/5)*5,0,5),"&lt;&gt;0")</f>
        <v>4.5</v>
      </c>
      <c r="AT37" s="40">
        <f ca="1">SUMIF(OFFSET(correlations!T$46,_xlfn.FLOOR.MATH((ROW(S25)-1)/5)*5,0,5),"&lt;&gt;0")/COUNTIF(OFFSET(correlations!T$46,_xlfn.FLOOR.MATH((ROW(S25)-1)/5)*5,0,5),"&lt;&gt;0")</f>
        <v>3.8333333333333335</v>
      </c>
      <c r="AU37" s="40">
        <f ca="1">SUMIF(OFFSET(correlations!U$46,_xlfn.FLOOR.MATH((ROW(T25)-1)/5)*5,0,5),"&lt;&gt;0")/COUNTIF(OFFSET(correlations!U$46,_xlfn.FLOOR.MATH((ROW(T25)-1)/5)*5,0,5),"&lt;&gt;0")</f>
        <v>3.5</v>
      </c>
      <c r="AV37" s="40">
        <f ca="1">SUMIF(OFFSET(correlations!V$46,_xlfn.FLOOR.MATH((ROW(U25)-1)/5)*5,0,5),"&lt;&gt;0")/COUNTIF(OFFSET(correlations!V$46,_xlfn.FLOOR.MATH((ROW(U25)-1)/5)*5,0,5),"&lt;&gt;0")</f>
        <v>3</v>
      </c>
      <c r="AW37" s="40">
        <f ca="1">SUMIF(OFFSET(correlations!W$46,_xlfn.FLOOR.MATH((ROW(V25)-1)/5)*5,0,5),"&lt;&gt;0")/COUNTIF(OFFSET(correlations!W$46,_xlfn.FLOOR.MATH((ROW(V25)-1)/5)*5,0,5),"&lt;&gt;0")</f>
        <v>3.5</v>
      </c>
      <c r="AX37" s="40">
        <f ca="1">SUMIF(OFFSET(correlations!X$46,_xlfn.FLOOR.MATH((ROW(W25)-1)/5)*5,0,5),"&lt;&gt;0")/COUNTIF(OFFSET(correlations!X$46,_xlfn.FLOOR.MATH((ROW(W25)-1)/5)*5,0,5),"&lt;&gt;0")</f>
        <v>3.3333333333333335</v>
      </c>
      <c r="AY37" s="40">
        <f ca="1">SUMIF(OFFSET(correlations!Y$46,_xlfn.FLOOR.MATH((ROW(X25)-1)/5)*5,0,5),"&lt;&gt;0")/COUNTIF(OFFSET(correlations!Y$46,_xlfn.FLOOR.MATH((ROW(X25)-1)/5)*5,0,5),"&lt;&gt;0")</f>
        <v>3.5</v>
      </c>
      <c r="AZ37" s="40">
        <f ca="1">SUMIF(OFFSET(correlations!Z$46,_xlfn.FLOOR.MATH((ROW(Y25)-1)/5)*5,0,5),"&lt;&gt;0")/COUNTIF(OFFSET(correlations!Z$46,_xlfn.FLOOR.MATH((ROW(Y25)-1)/5)*5,0,5),"&lt;&gt;0")</f>
        <v>3.6</v>
      </c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</row>
    <row r="38" spans="1:76">
      <c r="A38" s="20" t="s">
        <v>5</v>
      </c>
      <c r="B38" s="26">
        <f>IF(correlations!B71&lt;&gt;0,'Modified Weights'!B$3,0)</f>
        <v>0.55108883721563151</v>
      </c>
      <c r="C38" s="26">
        <f>IF(correlations!C71&lt;&gt;0,'Modified Weights'!C$3,0)</f>
        <v>0.56244873874488854</v>
      </c>
      <c r="D38" s="26">
        <f>IF(correlations!D71&lt;&gt;0,'Modified Weights'!D$3,0)</f>
        <v>0.66716825348801723</v>
      </c>
      <c r="E38" s="26">
        <f>IF(correlations!E71&lt;&gt;0,'Modified Weights'!E$3,0)</f>
        <v>0.51761980439715483</v>
      </c>
      <c r="F38" s="26">
        <f>IF(correlations!F71&lt;&gt;0,'Modified Weights'!F$3,0)</f>
        <v>0.47668328054517961</v>
      </c>
      <c r="G38" s="26">
        <f>IF(correlations!G71&lt;&gt;0,'Modified Weights'!G$3,0)</f>
        <v>0.53906585139435703</v>
      </c>
      <c r="H38" s="26">
        <f>IF(correlations!H71&lt;&gt;0,'Modified Weights'!H$3,0)</f>
        <v>0.46291004988627577</v>
      </c>
      <c r="I38" s="26">
        <f>IF(correlations!I71&lt;&gt;0,'Modified Weights'!I$3,0)</f>
        <v>0.38334847991865839</v>
      </c>
      <c r="J38" s="26">
        <f>IF(correlations!J71&lt;&gt;0,'Modified Weights'!J$3,0)</f>
        <v>0.47571090136593314</v>
      </c>
      <c r="K38" s="26">
        <f>IF(correlations!K71&lt;&gt;0,'Modified Weights'!K$3,0)</f>
        <v>0.31571202585390812</v>
      </c>
      <c r="L38" s="26">
        <f>IF(correlations!L71&lt;&gt;0,'Modified Weights'!L$3,0)</f>
        <v>0.31257295249758305</v>
      </c>
      <c r="M38" s="26">
        <f>IF(correlations!M71&lt;&gt;0,'Modified Weights'!M$3,0)</f>
        <v>0.40859237613621341</v>
      </c>
      <c r="N38" s="26">
        <f>IF(correlations!N71&lt;&gt;0,'Modified Weights'!N$3,0)</f>
        <v>0.32349910970108381</v>
      </c>
      <c r="O38" s="26">
        <f>IF(correlations!O71&lt;&gt;0,'Modified Weights'!O$3,0)</f>
        <v>0</v>
      </c>
      <c r="P38" s="26">
        <f>IF(correlations!P71&lt;&gt;0,'Modified Weights'!P$3,0)</f>
        <v>0.41443820151070604</v>
      </c>
      <c r="Q38" s="26">
        <f>IF(correlations!Q71&lt;&gt;0,'Modified Weights'!Q$3,0)</f>
        <v>0.50324684492481753</v>
      </c>
      <c r="R38" s="26">
        <f>IF(correlations!R71&lt;&gt;0,'Modified Weights'!R$3,0)</f>
        <v>0.49300760515325925</v>
      </c>
      <c r="S38" s="26">
        <f>IF(correlations!S71&lt;&gt;0,'Modified Weights'!S$3,0)</f>
        <v>0.47668328054517961</v>
      </c>
      <c r="T38" s="26">
        <f>IF(correlations!T71&lt;&gt;0,'Modified Weights'!T$3,0)</f>
        <v>0.55108883721563151</v>
      </c>
      <c r="U38" s="26">
        <f>IF(correlations!U71&lt;&gt;0,'Modified Weights'!U$3,0)</f>
        <v>0.47236055541883315</v>
      </c>
      <c r="V38" s="26">
        <f>IF(correlations!V71&lt;&gt;0,'Modified Weights'!V$3,0)</f>
        <v>0.27092801416163931</v>
      </c>
      <c r="W38" s="26">
        <f>IF(correlations!W71&lt;&gt;0,'Modified Weights'!W$3,0)</f>
        <v>0.50324684492481753</v>
      </c>
      <c r="X38" s="26">
        <f>IF(correlations!X71&lt;&gt;0,'Modified Weights'!X$3,0)</f>
        <v>0.66851595362183669</v>
      </c>
      <c r="Y38" s="26">
        <f>IF(correlations!Y71&lt;&gt;0,'Modified Weights'!Y$3,0)</f>
        <v>0</v>
      </c>
      <c r="Z38" s="26">
        <f>IF(correlations!Z71&lt;&gt;0,'Modified Weights'!Z$3,0)</f>
        <v>0</v>
      </c>
      <c r="AB38" s="40">
        <f ca="1">SUMIF(OFFSET(correlations!B$46,_xlfn.FLOOR.MATH((ROW(A26)-1)/5)*5,0,5),"&lt;&gt;0")/COUNTIF(OFFSET(correlations!B$46,_xlfn.FLOOR.MATH((ROW(A26)-1)/5)*5,0,5),"&lt;&gt;0")</f>
        <v>3.3</v>
      </c>
      <c r="AC38" s="40">
        <f ca="1">SUMIF(OFFSET(correlations!C$46,_xlfn.FLOOR.MATH((ROW(B26)-1)/5)*5,0,5),"&lt;&gt;0")/COUNTIF(OFFSET(correlations!C$46,_xlfn.FLOOR.MATH((ROW(B26)-1)/5)*5,0,5),"&lt;&gt;0")</f>
        <v>4.75</v>
      </c>
      <c r="AD38" s="40">
        <f ca="1">SUMIF(OFFSET(correlations!D$46,_xlfn.FLOOR.MATH((ROW(C26)-1)/5)*5,0,5),"&lt;&gt;0")/COUNTIF(OFFSET(correlations!D$46,_xlfn.FLOOR.MATH((ROW(C26)-1)/5)*5,0,5),"&lt;&gt;0")</f>
        <v>3.4</v>
      </c>
      <c r="AE38" s="40">
        <f ca="1">SUMIF(OFFSET(correlations!E$46,_xlfn.FLOOR.MATH((ROW(D26)-1)/5)*5,0,5),"&lt;&gt;0")/COUNTIF(OFFSET(correlations!E$46,_xlfn.FLOOR.MATH((ROW(D26)-1)/5)*5,0,5),"&lt;&gt;0")</f>
        <v>3.6666666666666665</v>
      </c>
      <c r="AF38" s="40">
        <f ca="1">SUMIF(OFFSET(correlations!F$46,_xlfn.FLOOR.MATH((ROW(E26)-1)/5)*5,0,5),"&lt;&gt;0")/COUNTIF(OFFSET(correlations!F$46,_xlfn.FLOOR.MATH((ROW(E26)-1)/5)*5,0,5),"&lt;&gt;0")</f>
        <v>4.125</v>
      </c>
      <c r="AG38" s="40">
        <f ca="1">SUMIF(OFFSET(correlations!G$46,_xlfn.FLOOR.MATH((ROW(F26)-1)/5)*5,0,5),"&lt;&gt;0")/COUNTIF(OFFSET(correlations!G$46,_xlfn.FLOOR.MATH((ROW(F26)-1)/5)*5,0,5),"&lt;&gt;0")</f>
        <v>3</v>
      </c>
      <c r="AH38" s="40">
        <f ca="1">SUMIF(OFFSET(correlations!H$46,_xlfn.FLOOR.MATH((ROW(G26)-1)/5)*5,0,5),"&lt;&gt;0")/COUNTIF(OFFSET(correlations!H$46,_xlfn.FLOOR.MATH((ROW(G26)-1)/5)*5,0,5),"&lt;&gt;0")</f>
        <v>4.2</v>
      </c>
      <c r="AI38" s="40">
        <f ca="1">SUMIF(OFFSET(correlations!I$46,_xlfn.FLOOR.MATH((ROW(H26)-1)/5)*5,0,5),"&lt;&gt;0")/COUNTIF(OFFSET(correlations!I$46,_xlfn.FLOOR.MATH((ROW(H26)-1)/5)*5,0,5),"&lt;&gt;0")</f>
        <v>3.4</v>
      </c>
      <c r="AJ38" s="40">
        <f ca="1">SUMIF(OFFSET(correlations!J$46,_xlfn.FLOOR.MATH((ROW(I26)-1)/5)*5,0,5),"&lt;&gt;0")/COUNTIF(OFFSET(correlations!J$46,_xlfn.FLOOR.MATH((ROW(I26)-1)/5)*5,0,5),"&lt;&gt;0")</f>
        <v>4.5</v>
      </c>
      <c r="AK38" s="40">
        <f ca="1">SUMIF(OFFSET(correlations!K$46,_xlfn.FLOOR.MATH((ROW(J26)-1)/5)*5,0,5),"&lt;&gt;0")/COUNTIF(OFFSET(correlations!K$46,_xlfn.FLOOR.MATH((ROW(J26)-1)/5)*5,0,5),"&lt;&gt;0")</f>
        <v>4.3</v>
      </c>
      <c r="AL38" s="40">
        <f ca="1">SUMIF(OFFSET(correlations!L$46,_xlfn.FLOOR.MATH((ROW(K26)-1)/5)*5,0,5),"&lt;&gt;0")/COUNTIF(OFFSET(correlations!L$46,_xlfn.FLOOR.MATH((ROW(K26)-1)/5)*5,0,5),"&lt;&gt;0")</f>
        <v>3.25</v>
      </c>
      <c r="AM38" s="40">
        <f ca="1">SUMIF(OFFSET(correlations!M$46,_xlfn.FLOOR.MATH((ROW(L26)-1)/5)*5,0,5),"&lt;&gt;0")/COUNTIF(OFFSET(correlations!M$46,_xlfn.FLOOR.MATH((ROW(L26)-1)/5)*5,0,5),"&lt;&gt;0")</f>
        <v>4.5999999999999996</v>
      </c>
      <c r="AN38" s="40">
        <f ca="1">SUMIF(OFFSET(correlations!N$46,_xlfn.FLOOR.MATH((ROW(M26)-1)/5)*5,0,5),"&lt;&gt;0")/COUNTIF(OFFSET(correlations!N$46,_xlfn.FLOOR.MATH((ROW(M26)-1)/5)*5,0,5),"&lt;&gt;0")</f>
        <v>3.8</v>
      </c>
      <c r="AO38" s="40">
        <f ca="1">SUMIF(OFFSET(correlations!O$46,_xlfn.FLOOR.MATH((ROW(N26)-1)/5)*5,0,5),"&lt;&gt;0")/COUNTIF(OFFSET(correlations!O$46,_xlfn.FLOOR.MATH((ROW(N26)-1)/5)*5,0,5),"&lt;&gt;0")</f>
        <v>3.875</v>
      </c>
      <c r="AP38" s="40">
        <f ca="1">SUMIF(OFFSET(correlations!P$46,_xlfn.FLOOR.MATH((ROW(O26)-1)/5)*5,0,5),"&lt;&gt;0")/COUNTIF(OFFSET(correlations!P$46,_xlfn.FLOOR.MATH((ROW(O26)-1)/5)*5,0,5),"&lt;&gt;0")</f>
        <v>4.875</v>
      </c>
      <c r="AQ38" s="40">
        <f ca="1">SUMIF(OFFSET(correlations!Q$46,_xlfn.FLOOR.MATH((ROW(P26)-1)/5)*5,0,5),"&lt;&gt;0")/COUNTIF(OFFSET(correlations!Q$46,_xlfn.FLOOR.MATH((ROW(P26)-1)/5)*5,0,5),"&lt;&gt;0")</f>
        <v>4.625</v>
      </c>
      <c r="AR38" s="40">
        <f ca="1">SUMIF(OFFSET(correlations!R$46,_xlfn.FLOOR.MATH((ROW(Q26)-1)/5)*5,0,5),"&lt;&gt;0")/COUNTIF(OFFSET(correlations!R$46,_xlfn.FLOOR.MATH((ROW(Q26)-1)/5)*5,0,5),"&lt;&gt;0")</f>
        <v>3</v>
      </c>
      <c r="AS38" s="40">
        <f ca="1">SUMIF(OFFSET(correlations!S$46,_xlfn.FLOOR.MATH((ROW(R26)-1)/5)*5,0,5),"&lt;&gt;0")/COUNTIF(OFFSET(correlations!S$46,_xlfn.FLOOR.MATH((ROW(R26)-1)/5)*5,0,5),"&lt;&gt;0")</f>
        <v>4</v>
      </c>
      <c r="AT38" s="40">
        <f ca="1">SUMIF(OFFSET(correlations!T$46,_xlfn.FLOOR.MATH((ROW(S26)-1)/5)*5,0,5),"&lt;&gt;0")/COUNTIF(OFFSET(correlations!T$46,_xlfn.FLOOR.MATH((ROW(S26)-1)/5)*5,0,5),"&lt;&gt;0")</f>
        <v>4.375</v>
      </c>
      <c r="AU38" s="40">
        <f ca="1">SUMIF(OFFSET(correlations!U$46,_xlfn.FLOOR.MATH((ROW(T26)-1)/5)*5,0,5),"&lt;&gt;0")/COUNTIF(OFFSET(correlations!U$46,_xlfn.FLOOR.MATH((ROW(T26)-1)/5)*5,0,5),"&lt;&gt;0")</f>
        <v>4.4000000000000004</v>
      </c>
      <c r="AV38" s="40">
        <f ca="1">SUMIF(OFFSET(correlations!V$46,_xlfn.FLOOR.MATH((ROW(U26)-1)/5)*5,0,5),"&lt;&gt;0")/COUNTIF(OFFSET(correlations!V$46,_xlfn.FLOOR.MATH((ROW(U26)-1)/5)*5,0,5),"&lt;&gt;0")</f>
        <v>3.625</v>
      </c>
      <c r="AW38" s="40">
        <f ca="1">SUMIF(OFFSET(correlations!W$46,_xlfn.FLOOR.MATH((ROW(V26)-1)/5)*5,0,5),"&lt;&gt;0")/COUNTIF(OFFSET(correlations!W$46,_xlfn.FLOOR.MATH((ROW(V26)-1)/5)*5,0,5),"&lt;&gt;0")</f>
        <v>4.8</v>
      </c>
      <c r="AX38" s="40">
        <f ca="1">SUMIF(OFFSET(correlations!X$46,_xlfn.FLOOR.MATH((ROW(W26)-1)/5)*5,0,5),"&lt;&gt;0")/COUNTIF(OFFSET(correlations!X$46,_xlfn.FLOOR.MATH((ROW(W26)-1)/5)*5,0,5),"&lt;&gt;0")</f>
        <v>3.7</v>
      </c>
      <c r="AY38" s="40">
        <f ca="1">SUMIF(OFFSET(correlations!Y$46,_xlfn.FLOOR.MATH((ROW(X26)-1)/5)*5,0,5),"&lt;&gt;0")/COUNTIF(OFFSET(correlations!Y$46,_xlfn.FLOOR.MATH((ROW(X26)-1)/5)*5,0,5),"&lt;&gt;0")</f>
        <v>4.166666666666667</v>
      </c>
      <c r="AZ38" s="40">
        <f ca="1">SUMIF(OFFSET(correlations!Z$46,_xlfn.FLOOR.MATH((ROW(Y26)-1)/5)*5,0,5),"&lt;&gt;0")/COUNTIF(OFFSET(correlations!Z$46,_xlfn.FLOOR.MATH((ROW(Y26)-1)/5)*5,0,5),"&lt;&gt;0")</f>
        <v>2.875</v>
      </c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</row>
    <row r="39" spans="1:76">
      <c r="A39" s="5" t="str">
        <f t="shared" ref="A39:A42" si="5">A38</f>
        <v>24: Kill Bill: Vol. 1 (2003)</v>
      </c>
      <c r="B39" s="26">
        <f>IF(correlations!B72&lt;&gt;0,'Modified Weights'!B$4,0)</f>
        <v>0.51761980439715483</v>
      </c>
      <c r="C39" s="26">
        <f>IF(correlations!C72&lt;&gt;0,'Modified Weights'!C$4,0)</f>
        <v>0.48860698263640312</v>
      </c>
      <c r="D39" s="26">
        <f>IF(correlations!D72&lt;&gt;0,'Modified Weights'!D$4,0)</f>
        <v>0.47097212266638172</v>
      </c>
      <c r="E39" s="26">
        <f>IF(correlations!E72&lt;&gt;0,'Modified Weights'!E$4,0)</f>
        <v>0</v>
      </c>
      <c r="F39" s="26">
        <f>IF(correlations!F72&lt;&gt;0,'Modified Weights'!F$4,0)</f>
        <v>0.46411014776485626</v>
      </c>
      <c r="G39" s="26">
        <f>IF(correlations!G72&lt;&gt;0,'Modified Weights'!G$4,0)</f>
        <v>0.48053660218278615</v>
      </c>
      <c r="H39" s="26">
        <f>IF(correlations!H72&lt;&gt;0,'Modified Weights'!H$4,0)</f>
        <v>0.40027450425381639</v>
      </c>
      <c r="I39" s="26">
        <f>IF(correlations!I72&lt;&gt;0,'Modified Weights'!I$4,0)</f>
        <v>0.31257295249758305</v>
      </c>
      <c r="J39" s="26">
        <f>IF(correlations!J72&lt;&gt;0,'Modified Weights'!J$4,0)</f>
        <v>0.47549485227568483</v>
      </c>
      <c r="K39" s="26">
        <f>IF(correlations!K72&lt;&gt;0,'Modified Weights'!K$4,0)</f>
        <v>0.26365446983714974</v>
      </c>
      <c r="L39" s="26">
        <f>IF(correlations!L72&lt;&gt;0,'Modified Weights'!L$4,0)</f>
        <v>0.28275572409412869</v>
      </c>
      <c r="M39" s="26">
        <f>IF(correlations!M72&lt;&gt;0,'Modified Weights'!M$4,0)</f>
        <v>0.28040224837668803</v>
      </c>
      <c r="N39" s="26">
        <f>IF(correlations!N72&lt;&gt;0,'Modified Weights'!N$4,0)</f>
        <v>0.31010409033155772</v>
      </c>
      <c r="O39" s="26">
        <f>IF(correlations!O72&lt;&gt;0,'Modified Weights'!O$4,0)</f>
        <v>0.56244873874488854</v>
      </c>
      <c r="P39" s="26">
        <f>IF(correlations!P72&lt;&gt;0,'Modified Weights'!P$4,0)</f>
        <v>0</v>
      </c>
      <c r="Q39" s="26">
        <f>IF(correlations!Q72&lt;&gt;0,'Modified Weights'!Q$4,0)</f>
        <v>0.48860698263640312</v>
      </c>
      <c r="R39" s="26">
        <f>IF(correlations!R72&lt;&gt;0,'Modified Weights'!R$4,0)</f>
        <v>0</v>
      </c>
      <c r="S39" s="26">
        <f>IF(correlations!S72&lt;&gt;0,'Modified Weights'!S$4,0)</f>
        <v>0</v>
      </c>
      <c r="T39" s="26">
        <f>IF(correlations!T72&lt;&gt;0,'Modified Weights'!T$4,0)</f>
        <v>0.52599044278760332</v>
      </c>
      <c r="U39" s="26">
        <f>IF(correlations!U72&lt;&gt;0,'Modified Weights'!U$4,0)</f>
        <v>0.43899155441463594</v>
      </c>
      <c r="V39" s="26">
        <f>IF(correlations!V72&lt;&gt;0,'Modified Weights'!V$4,0)</f>
        <v>0.17808764796017454</v>
      </c>
      <c r="W39" s="26">
        <f>IF(correlations!W72&lt;&gt;0,'Modified Weights'!W$4,0)</f>
        <v>0.40859237613621341</v>
      </c>
      <c r="X39" s="26">
        <f>IF(correlations!X72&lt;&gt;0,'Modified Weights'!X$4,0)</f>
        <v>0.54219187817609293</v>
      </c>
      <c r="Y39" s="26">
        <f>IF(correlations!Y72&lt;&gt;0,'Modified Weights'!Y$4,0)</f>
        <v>0</v>
      </c>
      <c r="Z39" s="26">
        <f>IF(correlations!Z72&lt;&gt;0,'Modified Weights'!Z$4,0)</f>
        <v>0.39006674934025765</v>
      </c>
      <c r="AA39" s="26"/>
      <c r="AB39" s="40">
        <f ca="1">SUMIF(OFFSET(correlations!B$46,_xlfn.FLOOR.MATH((ROW(A27)-1)/5)*5,0,5),"&lt;&gt;0")/COUNTIF(OFFSET(correlations!B$46,_xlfn.FLOOR.MATH((ROW(A27)-1)/5)*5,0,5),"&lt;&gt;0")</f>
        <v>3.3</v>
      </c>
      <c r="AC39" s="40">
        <f ca="1">SUMIF(OFFSET(correlations!C$46,_xlfn.FLOOR.MATH((ROW(B27)-1)/5)*5,0,5),"&lt;&gt;0")/COUNTIF(OFFSET(correlations!C$46,_xlfn.FLOOR.MATH((ROW(B27)-1)/5)*5,0,5),"&lt;&gt;0")</f>
        <v>4.75</v>
      </c>
      <c r="AD39" s="40">
        <f ca="1">SUMIF(OFFSET(correlations!D$46,_xlfn.FLOOR.MATH((ROW(C27)-1)/5)*5,0,5),"&lt;&gt;0")/COUNTIF(OFFSET(correlations!D$46,_xlfn.FLOOR.MATH((ROW(C27)-1)/5)*5,0,5),"&lt;&gt;0")</f>
        <v>3.4</v>
      </c>
      <c r="AE39" s="40">
        <f ca="1">SUMIF(OFFSET(correlations!E$46,_xlfn.FLOOR.MATH((ROW(D27)-1)/5)*5,0,5),"&lt;&gt;0")/COUNTIF(OFFSET(correlations!E$46,_xlfn.FLOOR.MATH((ROW(D27)-1)/5)*5,0,5),"&lt;&gt;0")</f>
        <v>3.6666666666666665</v>
      </c>
      <c r="AF39" s="40">
        <f ca="1">SUMIF(OFFSET(correlations!F$46,_xlfn.FLOOR.MATH((ROW(E27)-1)/5)*5,0,5),"&lt;&gt;0")/COUNTIF(OFFSET(correlations!F$46,_xlfn.FLOOR.MATH((ROW(E27)-1)/5)*5,0,5),"&lt;&gt;0")</f>
        <v>4.125</v>
      </c>
      <c r="AG39" s="40">
        <f ca="1">SUMIF(OFFSET(correlations!G$46,_xlfn.FLOOR.MATH((ROW(F27)-1)/5)*5,0,5),"&lt;&gt;0")/COUNTIF(OFFSET(correlations!G$46,_xlfn.FLOOR.MATH((ROW(F27)-1)/5)*5,0,5),"&lt;&gt;0")</f>
        <v>3</v>
      </c>
      <c r="AH39" s="40">
        <f ca="1">SUMIF(OFFSET(correlations!H$46,_xlfn.FLOOR.MATH((ROW(G27)-1)/5)*5,0,5),"&lt;&gt;0")/COUNTIF(OFFSET(correlations!H$46,_xlfn.FLOOR.MATH((ROW(G27)-1)/5)*5,0,5),"&lt;&gt;0")</f>
        <v>4.2</v>
      </c>
      <c r="AI39" s="40">
        <f ca="1">SUMIF(OFFSET(correlations!I$46,_xlfn.FLOOR.MATH((ROW(H27)-1)/5)*5,0,5),"&lt;&gt;0")/COUNTIF(OFFSET(correlations!I$46,_xlfn.FLOOR.MATH((ROW(H27)-1)/5)*5,0,5),"&lt;&gt;0")</f>
        <v>3.4</v>
      </c>
      <c r="AJ39" s="40">
        <f ca="1">SUMIF(OFFSET(correlations!J$46,_xlfn.FLOOR.MATH((ROW(I27)-1)/5)*5,0,5),"&lt;&gt;0")/COUNTIF(OFFSET(correlations!J$46,_xlfn.FLOOR.MATH((ROW(I27)-1)/5)*5,0,5),"&lt;&gt;0")</f>
        <v>4.5</v>
      </c>
      <c r="AK39" s="40">
        <f ca="1">SUMIF(OFFSET(correlations!K$46,_xlfn.FLOOR.MATH((ROW(J27)-1)/5)*5,0,5),"&lt;&gt;0")/COUNTIF(OFFSET(correlations!K$46,_xlfn.FLOOR.MATH((ROW(J27)-1)/5)*5,0,5),"&lt;&gt;0")</f>
        <v>4.3</v>
      </c>
      <c r="AL39" s="40">
        <f ca="1">SUMIF(OFFSET(correlations!L$46,_xlfn.FLOOR.MATH((ROW(K27)-1)/5)*5,0,5),"&lt;&gt;0")/COUNTIF(OFFSET(correlations!L$46,_xlfn.FLOOR.MATH((ROW(K27)-1)/5)*5,0,5),"&lt;&gt;0")</f>
        <v>3.25</v>
      </c>
      <c r="AM39" s="40">
        <f ca="1">SUMIF(OFFSET(correlations!M$46,_xlfn.FLOOR.MATH((ROW(L27)-1)/5)*5,0,5),"&lt;&gt;0")/COUNTIF(OFFSET(correlations!M$46,_xlfn.FLOOR.MATH((ROW(L27)-1)/5)*5,0,5),"&lt;&gt;0")</f>
        <v>4.5999999999999996</v>
      </c>
      <c r="AN39" s="40">
        <f ca="1">SUMIF(OFFSET(correlations!N$46,_xlfn.FLOOR.MATH((ROW(M27)-1)/5)*5,0,5),"&lt;&gt;0")/COUNTIF(OFFSET(correlations!N$46,_xlfn.FLOOR.MATH((ROW(M27)-1)/5)*5,0,5),"&lt;&gt;0")</f>
        <v>3.8</v>
      </c>
      <c r="AO39" s="40">
        <f ca="1">SUMIF(OFFSET(correlations!O$46,_xlfn.FLOOR.MATH((ROW(N27)-1)/5)*5,0,5),"&lt;&gt;0")/COUNTIF(OFFSET(correlations!O$46,_xlfn.FLOOR.MATH((ROW(N27)-1)/5)*5,0,5),"&lt;&gt;0")</f>
        <v>3.875</v>
      </c>
      <c r="AP39" s="40">
        <f ca="1">SUMIF(OFFSET(correlations!P$46,_xlfn.FLOOR.MATH((ROW(O27)-1)/5)*5,0,5),"&lt;&gt;0")/COUNTIF(OFFSET(correlations!P$46,_xlfn.FLOOR.MATH((ROW(O27)-1)/5)*5,0,5),"&lt;&gt;0")</f>
        <v>4.875</v>
      </c>
      <c r="AQ39" s="40">
        <f ca="1">SUMIF(OFFSET(correlations!Q$46,_xlfn.FLOOR.MATH((ROW(P27)-1)/5)*5,0,5),"&lt;&gt;0")/COUNTIF(OFFSET(correlations!Q$46,_xlfn.FLOOR.MATH((ROW(P27)-1)/5)*5,0,5),"&lt;&gt;0")</f>
        <v>4.625</v>
      </c>
      <c r="AR39" s="40">
        <f ca="1">SUMIF(OFFSET(correlations!R$46,_xlfn.FLOOR.MATH((ROW(Q27)-1)/5)*5,0,5),"&lt;&gt;0")/COUNTIF(OFFSET(correlations!R$46,_xlfn.FLOOR.MATH((ROW(Q27)-1)/5)*5,0,5),"&lt;&gt;0")</f>
        <v>3</v>
      </c>
      <c r="AS39" s="40">
        <f ca="1">SUMIF(OFFSET(correlations!S$46,_xlfn.FLOOR.MATH((ROW(R27)-1)/5)*5,0,5),"&lt;&gt;0")/COUNTIF(OFFSET(correlations!S$46,_xlfn.FLOOR.MATH((ROW(R27)-1)/5)*5,0,5),"&lt;&gt;0")</f>
        <v>4</v>
      </c>
      <c r="AT39" s="40">
        <f ca="1">SUMIF(OFFSET(correlations!T$46,_xlfn.FLOOR.MATH((ROW(S27)-1)/5)*5,0,5),"&lt;&gt;0")/COUNTIF(OFFSET(correlations!T$46,_xlfn.FLOOR.MATH((ROW(S27)-1)/5)*5,0,5),"&lt;&gt;0")</f>
        <v>4.375</v>
      </c>
      <c r="AU39" s="40">
        <f ca="1">SUMIF(OFFSET(correlations!U$46,_xlfn.FLOOR.MATH((ROW(T27)-1)/5)*5,0,5),"&lt;&gt;0")/COUNTIF(OFFSET(correlations!U$46,_xlfn.FLOOR.MATH((ROW(T27)-1)/5)*5,0,5),"&lt;&gt;0")</f>
        <v>4.4000000000000004</v>
      </c>
      <c r="AV39" s="40">
        <f ca="1">SUMIF(OFFSET(correlations!V$46,_xlfn.FLOOR.MATH((ROW(U27)-1)/5)*5,0,5),"&lt;&gt;0")/COUNTIF(OFFSET(correlations!V$46,_xlfn.FLOOR.MATH((ROW(U27)-1)/5)*5,0,5),"&lt;&gt;0")</f>
        <v>3.625</v>
      </c>
      <c r="AW39" s="40">
        <f ca="1">SUMIF(OFFSET(correlations!W$46,_xlfn.FLOOR.MATH((ROW(V27)-1)/5)*5,0,5),"&lt;&gt;0")/COUNTIF(OFFSET(correlations!W$46,_xlfn.FLOOR.MATH((ROW(V27)-1)/5)*5,0,5),"&lt;&gt;0")</f>
        <v>4.8</v>
      </c>
      <c r="AX39" s="40">
        <f ca="1">SUMIF(OFFSET(correlations!X$46,_xlfn.FLOOR.MATH((ROW(W27)-1)/5)*5,0,5),"&lt;&gt;0")/COUNTIF(OFFSET(correlations!X$46,_xlfn.FLOOR.MATH((ROW(W27)-1)/5)*5,0,5),"&lt;&gt;0")</f>
        <v>3.7</v>
      </c>
      <c r="AY39" s="40">
        <f ca="1">SUMIF(OFFSET(correlations!Y$46,_xlfn.FLOOR.MATH((ROW(X27)-1)/5)*5,0,5),"&lt;&gt;0")/COUNTIF(OFFSET(correlations!Y$46,_xlfn.FLOOR.MATH((ROW(X27)-1)/5)*5,0,5),"&lt;&gt;0")</f>
        <v>4.166666666666667</v>
      </c>
      <c r="AZ39" s="40">
        <f ca="1">SUMIF(OFFSET(correlations!Z$46,_xlfn.FLOOR.MATH((ROW(Y27)-1)/5)*5,0,5),"&lt;&gt;0")/COUNTIF(OFFSET(correlations!Z$46,_xlfn.FLOOR.MATH((ROW(Y27)-1)/5)*5,0,5),"&lt;&gt;0")</f>
        <v>2.875</v>
      </c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</row>
    <row r="40" spans="1:76">
      <c r="A40" s="5" t="str">
        <f t="shared" si="5"/>
        <v>24: Kill Bill: Vol. 1 (2003)</v>
      </c>
      <c r="B40" s="26">
        <f>IF(correlations!B73&lt;&gt;0,'Modified Weights'!B$5,0)</f>
        <v>0.49300760515325925</v>
      </c>
      <c r="C40" s="26">
        <f>IF(correlations!C73&lt;&gt;0,'Modified Weights'!C$5,0)</f>
        <v>0.42223642660835542</v>
      </c>
      <c r="D40" s="26">
        <f>IF(correlations!D73&lt;&gt;0,'Modified Weights'!D$5,0)</f>
        <v>0.46833329437099369</v>
      </c>
      <c r="E40" s="26">
        <f>IF(correlations!E73&lt;&gt;0,'Modified Weights'!E$5,0)</f>
        <v>0</v>
      </c>
      <c r="F40" s="26">
        <f>IF(correlations!F73&lt;&gt;0,'Modified Weights'!F$5,0)</f>
        <v>0.43899155441463594</v>
      </c>
      <c r="G40" s="26">
        <f>IF(correlations!G73&lt;&gt;0,'Modified Weights'!G$5,0)</f>
        <v>0</v>
      </c>
      <c r="H40" s="26">
        <f>IF(correlations!H73&lt;&gt;0,'Modified Weights'!H$5,0)</f>
        <v>0.24769327229404767</v>
      </c>
      <c r="I40" s="26">
        <f>IF(correlations!I73&lt;&gt;0,'Modified Weights'!I$5,0)</f>
        <v>0.26424949075041737</v>
      </c>
      <c r="J40" s="26">
        <f>IF(correlations!J73&lt;&gt;0,'Modified Weights'!J$5,0)</f>
        <v>0.38713264586848378</v>
      </c>
      <c r="K40" s="26">
        <f>IF(correlations!K73&lt;&gt;0,'Modified Weights'!K$5,0)</f>
        <v>0.25886569181649749</v>
      </c>
      <c r="L40" s="26">
        <f>IF(correlations!L73&lt;&gt;0,'Modified Weights'!L$5,0)</f>
        <v>0.27833468677407003</v>
      </c>
      <c r="M40" s="26">
        <f>IF(correlations!M73&lt;&gt;0,'Modified Weights'!M$5,0)</f>
        <v>0.26442478716072465</v>
      </c>
      <c r="N40" s="26">
        <f>IF(correlations!N73&lt;&gt;0,'Modified Weights'!N$5,0)</f>
        <v>0.290591240789001</v>
      </c>
      <c r="O40" s="26">
        <f>IF(correlations!O73&lt;&gt;0,'Modified Weights'!O$5,0)</f>
        <v>0.53906585139435703</v>
      </c>
      <c r="P40" s="26">
        <f>IF(correlations!P73&lt;&gt;0,'Modified Weights'!P$5,0)</f>
        <v>0.29682614716644024</v>
      </c>
      <c r="Q40" s="26">
        <f>IF(correlations!Q73&lt;&gt;0,'Modified Weights'!Q$5,0)</f>
        <v>0.47571090136593314</v>
      </c>
      <c r="R40" s="26">
        <f>IF(correlations!R73&lt;&gt;0,'Modified Weights'!R$5,0)</f>
        <v>0</v>
      </c>
      <c r="S40" s="26">
        <f>IF(correlations!S73&lt;&gt;0,'Modified Weights'!S$5,0)</f>
        <v>0.42223642660835542</v>
      </c>
      <c r="T40" s="26">
        <f>IF(correlations!T73&lt;&gt;0,'Modified Weights'!T$5,0)</f>
        <v>0</v>
      </c>
      <c r="U40" s="26">
        <f>IF(correlations!U73&lt;&gt;0,'Modified Weights'!U$5,0)</f>
        <v>0.40380887559327872</v>
      </c>
      <c r="V40" s="26">
        <f>IF(correlations!V73&lt;&gt;0,'Modified Weights'!V$5,0)</f>
        <v>0.14924669844661778</v>
      </c>
      <c r="W40" s="26">
        <f>IF(correlations!W73&lt;&gt;0,'Modified Weights'!W$5,0)</f>
        <v>0.31571202585390812</v>
      </c>
      <c r="X40" s="26">
        <f>IF(correlations!X73&lt;&gt;0,'Modified Weights'!X$5,0)</f>
        <v>0.47497369617752921</v>
      </c>
      <c r="Y40" s="26">
        <f>IF(correlations!Y73&lt;&gt;0,'Modified Weights'!Y$5,0)</f>
        <v>0.47236055541883315</v>
      </c>
      <c r="Z40" s="26">
        <f>IF(correlations!Z73&lt;&gt;0,'Modified Weights'!Z$5,0)</f>
        <v>0.37985626502293046</v>
      </c>
      <c r="AA40" s="26"/>
      <c r="AB40" s="40">
        <f ca="1">SUMIF(OFFSET(correlations!B$46,_xlfn.FLOOR.MATH((ROW(A28)-1)/5)*5,0,5),"&lt;&gt;0")/COUNTIF(OFFSET(correlations!B$46,_xlfn.FLOOR.MATH((ROW(A28)-1)/5)*5,0,5),"&lt;&gt;0")</f>
        <v>3.3</v>
      </c>
      <c r="AC40" s="40">
        <f ca="1">SUMIF(OFFSET(correlations!C$46,_xlfn.FLOOR.MATH((ROW(B28)-1)/5)*5,0,5),"&lt;&gt;0")/COUNTIF(OFFSET(correlations!C$46,_xlfn.FLOOR.MATH((ROW(B28)-1)/5)*5,0,5),"&lt;&gt;0")</f>
        <v>4.75</v>
      </c>
      <c r="AD40" s="40">
        <f ca="1">SUMIF(OFFSET(correlations!D$46,_xlfn.FLOOR.MATH((ROW(C28)-1)/5)*5,0,5),"&lt;&gt;0")/COUNTIF(OFFSET(correlations!D$46,_xlfn.FLOOR.MATH((ROW(C28)-1)/5)*5,0,5),"&lt;&gt;0")</f>
        <v>3.4</v>
      </c>
      <c r="AE40" s="40">
        <f ca="1">SUMIF(OFFSET(correlations!E$46,_xlfn.FLOOR.MATH((ROW(D28)-1)/5)*5,0,5),"&lt;&gt;0")/COUNTIF(OFFSET(correlations!E$46,_xlfn.FLOOR.MATH((ROW(D28)-1)/5)*5,0,5),"&lt;&gt;0")</f>
        <v>3.6666666666666665</v>
      </c>
      <c r="AF40" s="40">
        <f ca="1">SUMIF(OFFSET(correlations!F$46,_xlfn.FLOOR.MATH((ROW(E28)-1)/5)*5,0,5),"&lt;&gt;0")/COUNTIF(OFFSET(correlations!F$46,_xlfn.FLOOR.MATH((ROW(E28)-1)/5)*5,0,5),"&lt;&gt;0")</f>
        <v>4.125</v>
      </c>
      <c r="AG40" s="40">
        <f ca="1">SUMIF(OFFSET(correlations!G$46,_xlfn.FLOOR.MATH((ROW(F28)-1)/5)*5,0,5),"&lt;&gt;0")/COUNTIF(OFFSET(correlations!G$46,_xlfn.FLOOR.MATH((ROW(F28)-1)/5)*5,0,5),"&lt;&gt;0")</f>
        <v>3</v>
      </c>
      <c r="AH40" s="40">
        <f ca="1">SUMIF(OFFSET(correlations!H$46,_xlfn.FLOOR.MATH((ROW(G28)-1)/5)*5,0,5),"&lt;&gt;0")/COUNTIF(OFFSET(correlations!H$46,_xlfn.FLOOR.MATH((ROW(G28)-1)/5)*5,0,5),"&lt;&gt;0")</f>
        <v>4.2</v>
      </c>
      <c r="AI40" s="40">
        <f ca="1">SUMIF(OFFSET(correlations!I$46,_xlfn.FLOOR.MATH((ROW(H28)-1)/5)*5,0,5),"&lt;&gt;0")/COUNTIF(OFFSET(correlations!I$46,_xlfn.FLOOR.MATH((ROW(H28)-1)/5)*5,0,5),"&lt;&gt;0")</f>
        <v>3.4</v>
      </c>
      <c r="AJ40" s="40">
        <f ca="1">SUMIF(OFFSET(correlations!J$46,_xlfn.FLOOR.MATH((ROW(I28)-1)/5)*5,0,5),"&lt;&gt;0")/COUNTIF(OFFSET(correlations!J$46,_xlfn.FLOOR.MATH((ROW(I28)-1)/5)*5,0,5),"&lt;&gt;0")</f>
        <v>4.5</v>
      </c>
      <c r="AK40" s="40">
        <f ca="1">SUMIF(OFFSET(correlations!K$46,_xlfn.FLOOR.MATH((ROW(J28)-1)/5)*5,0,5),"&lt;&gt;0")/COUNTIF(OFFSET(correlations!K$46,_xlfn.FLOOR.MATH((ROW(J28)-1)/5)*5,0,5),"&lt;&gt;0")</f>
        <v>4.3</v>
      </c>
      <c r="AL40" s="40">
        <f ca="1">SUMIF(OFFSET(correlations!L$46,_xlfn.FLOOR.MATH((ROW(K28)-1)/5)*5,0,5),"&lt;&gt;0")/COUNTIF(OFFSET(correlations!L$46,_xlfn.FLOOR.MATH((ROW(K28)-1)/5)*5,0,5),"&lt;&gt;0")</f>
        <v>3.25</v>
      </c>
      <c r="AM40" s="40">
        <f ca="1">SUMIF(OFFSET(correlations!M$46,_xlfn.FLOOR.MATH((ROW(L28)-1)/5)*5,0,5),"&lt;&gt;0")/COUNTIF(OFFSET(correlations!M$46,_xlfn.FLOOR.MATH((ROW(L28)-1)/5)*5,0,5),"&lt;&gt;0")</f>
        <v>4.5999999999999996</v>
      </c>
      <c r="AN40" s="40">
        <f ca="1">SUMIF(OFFSET(correlations!N$46,_xlfn.FLOOR.MATH((ROW(M28)-1)/5)*5,0,5),"&lt;&gt;0")/COUNTIF(OFFSET(correlations!N$46,_xlfn.FLOOR.MATH((ROW(M28)-1)/5)*5,0,5),"&lt;&gt;0")</f>
        <v>3.8</v>
      </c>
      <c r="AO40" s="40">
        <f ca="1">SUMIF(OFFSET(correlations!O$46,_xlfn.FLOOR.MATH((ROW(N28)-1)/5)*5,0,5),"&lt;&gt;0")/COUNTIF(OFFSET(correlations!O$46,_xlfn.FLOOR.MATH((ROW(N28)-1)/5)*5,0,5),"&lt;&gt;0")</f>
        <v>3.875</v>
      </c>
      <c r="AP40" s="40">
        <f ca="1">SUMIF(OFFSET(correlations!P$46,_xlfn.FLOOR.MATH((ROW(O28)-1)/5)*5,0,5),"&lt;&gt;0")/COUNTIF(OFFSET(correlations!P$46,_xlfn.FLOOR.MATH((ROW(O28)-1)/5)*5,0,5),"&lt;&gt;0")</f>
        <v>4.875</v>
      </c>
      <c r="AQ40" s="40">
        <f ca="1">SUMIF(OFFSET(correlations!Q$46,_xlfn.FLOOR.MATH((ROW(P28)-1)/5)*5,0,5),"&lt;&gt;0")/COUNTIF(OFFSET(correlations!Q$46,_xlfn.FLOOR.MATH((ROW(P28)-1)/5)*5,0,5),"&lt;&gt;0")</f>
        <v>4.625</v>
      </c>
      <c r="AR40" s="40">
        <f ca="1">SUMIF(OFFSET(correlations!R$46,_xlfn.FLOOR.MATH((ROW(Q28)-1)/5)*5,0,5),"&lt;&gt;0")/COUNTIF(OFFSET(correlations!R$46,_xlfn.FLOOR.MATH((ROW(Q28)-1)/5)*5,0,5),"&lt;&gt;0")</f>
        <v>3</v>
      </c>
      <c r="AS40" s="40">
        <f ca="1">SUMIF(OFFSET(correlations!S$46,_xlfn.FLOOR.MATH((ROW(R28)-1)/5)*5,0,5),"&lt;&gt;0")/COUNTIF(OFFSET(correlations!S$46,_xlfn.FLOOR.MATH((ROW(R28)-1)/5)*5,0,5),"&lt;&gt;0")</f>
        <v>4</v>
      </c>
      <c r="AT40" s="40">
        <f ca="1">SUMIF(OFFSET(correlations!T$46,_xlfn.FLOOR.MATH((ROW(S28)-1)/5)*5,0,5),"&lt;&gt;0")/COUNTIF(OFFSET(correlations!T$46,_xlfn.FLOOR.MATH((ROW(S28)-1)/5)*5,0,5),"&lt;&gt;0")</f>
        <v>4.375</v>
      </c>
      <c r="AU40" s="40">
        <f ca="1">SUMIF(OFFSET(correlations!U$46,_xlfn.FLOOR.MATH((ROW(T28)-1)/5)*5,0,5),"&lt;&gt;0")/COUNTIF(OFFSET(correlations!U$46,_xlfn.FLOOR.MATH((ROW(T28)-1)/5)*5,0,5),"&lt;&gt;0")</f>
        <v>4.4000000000000004</v>
      </c>
      <c r="AV40" s="40">
        <f ca="1">SUMIF(OFFSET(correlations!V$46,_xlfn.FLOOR.MATH((ROW(U28)-1)/5)*5,0,5),"&lt;&gt;0")/COUNTIF(OFFSET(correlations!V$46,_xlfn.FLOOR.MATH((ROW(U28)-1)/5)*5,0,5),"&lt;&gt;0")</f>
        <v>3.625</v>
      </c>
      <c r="AW40" s="40">
        <f ca="1">SUMIF(OFFSET(correlations!W$46,_xlfn.FLOOR.MATH((ROW(V28)-1)/5)*5,0,5),"&lt;&gt;0")/COUNTIF(OFFSET(correlations!W$46,_xlfn.FLOOR.MATH((ROW(V28)-1)/5)*5,0,5),"&lt;&gt;0")</f>
        <v>4.8</v>
      </c>
      <c r="AX40" s="40">
        <f ca="1">SUMIF(OFFSET(correlations!X$46,_xlfn.FLOOR.MATH((ROW(W28)-1)/5)*5,0,5),"&lt;&gt;0")/COUNTIF(OFFSET(correlations!X$46,_xlfn.FLOOR.MATH((ROW(W28)-1)/5)*5,0,5),"&lt;&gt;0")</f>
        <v>3.7</v>
      </c>
      <c r="AY40" s="40">
        <f ca="1">SUMIF(OFFSET(correlations!Y$46,_xlfn.FLOOR.MATH((ROW(X28)-1)/5)*5,0,5),"&lt;&gt;0")/COUNTIF(OFFSET(correlations!Y$46,_xlfn.FLOOR.MATH((ROW(X28)-1)/5)*5,0,5),"&lt;&gt;0")</f>
        <v>4.166666666666667</v>
      </c>
      <c r="AZ40" s="40">
        <f ca="1">SUMIF(OFFSET(correlations!Z$46,_xlfn.FLOOR.MATH((ROW(Y28)-1)/5)*5,0,5),"&lt;&gt;0")/COUNTIF(OFFSET(correlations!Z$46,_xlfn.FLOOR.MATH((ROW(Y28)-1)/5)*5,0,5),"&lt;&gt;0")</f>
        <v>2.875</v>
      </c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</row>
    <row r="41" spans="1:76">
      <c r="A41" s="5" t="str">
        <f t="shared" si="5"/>
        <v>24: Kill Bill: Vol. 1 (2003)</v>
      </c>
      <c r="B41" s="26">
        <f>IF(correlations!B74&lt;&gt;0,'Modified Weights'!B$6,0)</f>
        <v>0.48053660218278615</v>
      </c>
      <c r="C41" s="26">
        <f>IF(correlations!C74&lt;&gt;0,'Modified Weights'!C$6,0)</f>
        <v>0.41443820151070604</v>
      </c>
      <c r="D41" s="26">
        <f>IF(correlations!D74&lt;&gt;0,'Modified Weights'!D$6,0)</f>
        <v>0.37322578372742299</v>
      </c>
      <c r="E41" s="26">
        <f>IF(correlations!E74&lt;&gt;0,'Modified Weights'!E$6,0)</f>
        <v>0.28275572409412869</v>
      </c>
      <c r="F41" s="26">
        <f>IF(correlations!F74&lt;&gt;0,'Modified Weights'!F$6,0)</f>
        <v>0</v>
      </c>
      <c r="G41" s="26">
        <f>IF(correlations!G74&lt;&gt;0,'Modified Weights'!G$6,0)</f>
        <v>0.39943642888722536</v>
      </c>
      <c r="H41" s="26">
        <f>IF(correlations!H74&lt;&gt;0,'Modified Weights'!H$6,0)</f>
        <v>0.2271298649307886</v>
      </c>
      <c r="I41" s="26">
        <f>IF(correlations!I74&lt;&gt;0,'Modified Weights'!I$6,0)</f>
        <v>0.22921932957789437</v>
      </c>
      <c r="J41" s="26">
        <f>IF(correlations!J74&lt;&gt;0,'Modified Weights'!J$6,0)</f>
        <v>0</v>
      </c>
      <c r="K41" s="26">
        <f>IF(correlations!K74&lt;&gt;0,'Modified Weights'!K$6,0)</f>
        <v>0.25252866387786765</v>
      </c>
      <c r="L41" s="26">
        <f>IF(correlations!L74&lt;&gt;0,'Modified Weights'!L$6,0)</f>
        <v>0</v>
      </c>
      <c r="M41" s="26">
        <f>IF(correlations!M74&lt;&gt;0,'Modified Weights'!M$6,0)</f>
        <v>0.25252866387786765</v>
      </c>
      <c r="N41" s="26">
        <f>IF(correlations!N74&lt;&gt;0,'Modified Weights'!N$6,0)</f>
        <v>0.26126836282372301</v>
      </c>
      <c r="O41" s="26">
        <f>IF(correlations!O74&lt;&gt;0,'Modified Weights'!O$6,0)</f>
        <v>0.52599044278760332</v>
      </c>
      <c r="P41" s="26">
        <f>IF(correlations!P74&lt;&gt;0,'Modified Weights'!P$6,0)</f>
        <v>0.28039233696684568</v>
      </c>
      <c r="Q41" s="26">
        <f>IF(correlations!Q74&lt;&gt;0,'Modified Weights'!Q$6,0)</f>
        <v>0.42322462884387124</v>
      </c>
      <c r="R41" s="26">
        <f>IF(correlations!R74&lt;&gt;0,'Modified Weights'!R$6,0)</f>
        <v>0.39943642888722536</v>
      </c>
      <c r="S41" s="26">
        <f>IF(correlations!S74&lt;&gt;0,'Modified Weights'!S$6,0)</f>
        <v>0.37267558897264119</v>
      </c>
      <c r="T41" s="26">
        <f>IF(correlations!T74&lt;&gt;0,'Modified Weights'!T$6,0)</f>
        <v>0.40704352695380308</v>
      </c>
      <c r="U41" s="26">
        <f>IF(correlations!U74&lt;&gt;0,'Modified Weights'!U$6,0)</f>
        <v>0.30580326092025339</v>
      </c>
      <c r="V41" s="26">
        <f>IF(correlations!V74&lt;&gt;0,'Modified Weights'!V$6,0)</f>
        <v>0</v>
      </c>
      <c r="W41" s="26">
        <f>IF(correlations!W74&lt;&gt;0,'Modified Weights'!W$6,0)</f>
        <v>0.26252037536330569</v>
      </c>
      <c r="X41" s="26">
        <f>IF(correlations!X74&lt;&gt;0,'Modified Weights'!X$6,0)</f>
        <v>0.45527378286540937</v>
      </c>
      <c r="Y41" s="26">
        <f>IF(correlations!Y74&lt;&gt;0,'Modified Weights'!Y$6,0)</f>
        <v>0.46411014776485626</v>
      </c>
      <c r="Z41" s="26">
        <f>IF(correlations!Z74&lt;&gt;0,'Modified Weights'!Z$6,0)</f>
        <v>0.37426379831369133</v>
      </c>
      <c r="AA41" s="26"/>
      <c r="AB41" s="40">
        <f ca="1">SUMIF(OFFSET(correlations!B$46,_xlfn.FLOOR.MATH((ROW(A29)-1)/5)*5,0,5),"&lt;&gt;0")/COUNTIF(OFFSET(correlations!B$46,_xlfn.FLOOR.MATH((ROW(A29)-1)/5)*5,0,5),"&lt;&gt;0")</f>
        <v>3.3</v>
      </c>
      <c r="AC41" s="40">
        <f ca="1">SUMIF(OFFSET(correlations!C$46,_xlfn.FLOOR.MATH((ROW(B29)-1)/5)*5,0,5),"&lt;&gt;0")/COUNTIF(OFFSET(correlations!C$46,_xlfn.FLOOR.MATH((ROW(B29)-1)/5)*5,0,5),"&lt;&gt;0")</f>
        <v>4.75</v>
      </c>
      <c r="AD41" s="40">
        <f ca="1">SUMIF(OFFSET(correlations!D$46,_xlfn.FLOOR.MATH((ROW(C29)-1)/5)*5,0,5),"&lt;&gt;0")/COUNTIF(OFFSET(correlations!D$46,_xlfn.FLOOR.MATH((ROW(C29)-1)/5)*5,0,5),"&lt;&gt;0")</f>
        <v>3.4</v>
      </c>
      <c r="AE41" s="40">
        <f ca="1">SUMIF(OFFSET(correlations!E$46,_xlfn.FLOOR.MATH((ROW(D29)-1)/5)*5,0,5),"&lt;&gt;0")/COUNTIF(OFFSET(correlations!E$46,_xlfn.FLOOR.MATH((ROW(D29)-1)/5)*5,0,5),"&lt;&gt;0")</f>
        <v>3.6666666666666665</v>
      </c>
      <c r="AF41" s="40">
        <f ca="1">SUMIF(OFFSET(correlations!F$46,_xlfn.FLOOR.MATH((ROW(E29)-1)/5)*5,0,5),"&lt;&gt;0")/COUNTIF(OFFSET(correlations!F$46,_xlfn.FLOOR.MATH((ROW(E29)-1)/5)*5,0,5),"&lt;&gt;0")</f>
        <v>4.125</v>
      </c>
      <c r="AG41" s="40">
        <f ca="1">SUMIF(OFFSET(correlations!G$46,_xlfn.FLOOR.MATH((ROW(F29)-1)/5)*5,0,5),"&lt;&gt;0")/COUNTIF(OFFSET(correlations!G$46,_xlfn.FLOOR.MATH((ROW(F29)-1)/5)*5,0,5),"&lt;&gt;0")</f>
        <v>3</v>
      </c>
      <c r="AH41" s="40">
        <f ca="1">SUMIF(OFFSET(correlations!H$46,_xlfn.FLOOR.MATH((ROW(G29)-1)/5)*5,0,5),"&lt;&gt;0")/COUNTIF(OFFSET(correlations!H$46,_xlfn.FLOOR.MATH((ROW(G29)-1)/5)*5,0,5),"&lt;&gt;0")</f>
        <v>4.2</v>
      </c>
      <c r="AI41" s="40">
        <f ca="1">SUMIF(OFFSET(correlations!I$46,_xlfn.FLOOR.MATH((ROW(H29)-1)/5)*5,0,5),"&lt;&gt;0")/COUNTIF(OFFSET(correlations!I$46,_xlfn.FLOOR.MATH((ROW(H29)-1)/5)*5,0,5),"&lt;&gt;0")</f>
        <v>3.4</v>
      </c>
      <c r="AJ41" s="40">
        <f ca="1">SUMIF(OFFSET(correlations!J$46,_xlfn.FLOOR.MATH((ROW(I29)-1)/5)*5,0,5),"&lt;&gt;0")/COUNTIF(OFFSET(correlations!J$46,_xlfn.FLOOR.MATH((ROW(I29)-1)/5)*5,0,5),"&lt;&gt;0")</f>
        <v>4.5</v>
      </c>
      <c r="AK41" s="40">
        <f ca="1">SUMIF(OFFSET(correlations!K$46,_xlfn.FLOOR.MATH((ROW(J29)-1)/5)*5,0,5),"&lt;&gt;0")/COUNTIF(OFFSET(correlations!K$46,_xlfn.FLOOR.MATH((ROW(J29)-1)/5)*5,0,5),"&lt;&gt;0")</f>
        <v>4.3</v>
      </c>
      <c r="AL41" s="40">
        <f ca="1">SUMIF(OFFSET(correlations!L$46,_xlfn.FLOOR.MATH((ROW(K29)-1)/5)*5,0,5),"&lt;&gt;0")/COUNTIF(OFFSET(correlations!L$46,_xlfn.FLOOR.MATH((ROW(K29)-1)/5)*5,0,5),"&lt;&gt;0")</f>
        <v>3.25</v>
      </c>
      <c r="AM41" s="40">
        <f ca="1">SUMIF(OFFSET(correlations!M$46,_xlfn.FLOOR.MATH((ROW(L29)-1)/5)*5,0,5),"&lt;&gt;0")/COUNTIF(OFFSET(correlations!M$46,_xlfn.FLOOR.MATH((ROW(L29)-1)/5)*5,0,5),"&lt;&gt;0")</f>
        <v>4.5999999999999996</v>
      </c>
      <c r="AN41" s="40">
        <f ca="1">SUMIF(OFFSET(correlations!N$46,_xlfn.FLOOR.MATH((ROW(M29)-1)/5)*5,0,5),"&lt;&gt;0")/COUNTIF(OFFSET(correlations!N$46,_xlfn.FLOOR.MATH((ROW(M29)-1)/5)*5,0,5),"&lt;&gt;0")</f>
        <v>3.8</v>
      </c>
      <c r="AO41" s="40">
        <f ca="1">SUMIF(OFFSET(correlations!O$46,_xlfn.FLOOR.MATH((ROW(N29)-1)/5)*5,0,5),"&lt;&gt;0")/COUNTIF(OFFSET(correlations!O$46,_xlfn.FLOOR.MATH((ROW(N29)-1)/5)*5,0,5),"&lt;&gt;0")</f>
        <v>3.875</v>
      </c>
      <c r="AP41" s="40">
        <f ca="1">SUMIF(OFFSET(correlations!P$46,_xlfn.FLOOR.MATH((ROW(O29)-1)/5)*5,0,5),"&lt;&gt;0")/COUNTIF(OFFSET(correlations!P$46,_xlfn.FLOOR.MATH((ROW(O29)-1)/5)*5,0,5),"&lt;&gt;0")</f>
        <v>4.875</v>
      </c>
      <c r="AQ41" s="40">
        <f ca="1">SUMIF(OFFSET(correlations!Q$46,_xlfn.FLOOR.MATH((ROW(P29)-1)/5)*5,0,5),"&lt;&gt;0")/COUNTIF(OFFSET(correlations!Q$46,_xlfn.FLOOR.MATH((ROW(P29)-1)/5)*5,0,5),"&lt;&gt;0")</f>
        <v>4.625</v>
      </c>
      <c r="AR41" s="40">
        <f ca="1">SUMIF(OFFSET(correlations!R$46,_xlfn.FLOOR.MATH((ROW(Q29)-1)/5)*5,0,5),"&lt;&gt;0")/COUNTIF(OFFSET(correlations!R$46,_xlfn.FLOOR.MATH((ROW(Q29)-1)/5)*5,0,5),"&lt;&gt;0")</f>
        <v>3</v>
      </c>
      <c r="AS41" s="40">
        <f ca="1">SUMIF(OFFSET(correlations!S$46,_xlfn.FLOOR.MATH((ROW(R29)-1)/5)*5,0,5),"&lt;&gt;0")/COUNTIF(OFFSET(correlations!S$46,_xlfn.FLOOR.MATH((ROW(R29)-1)/5)*5,0,5),"&lt;&gt;0")</f>
        <v>4</v>
      </c>
      <c r="AT41" s="40">
        <f ca="1">SUMIF(OFFSET(correlations!T$46,_xlfn.FLOOR.MATH((ROW(S29)-1)/5)*5,0,5),"&lt;&gt;0")/COUNTIF(OFFSET(correlations!T$46,_xlfn.FLOOR.MATH((ROW(S29)-1)/5)*5,0,5),"&lt;&gt;0")</f>
        <v>4.375</v>
      </c>
      <c r="AU41" s="40">
        <f ca="1">SUMIF(OFFSET(correlations!U$46,_xlfn.FLOOR.MATH((ROW(T29)-1)/5)*5,0,5),"&lt;&gt;0")/COUNTIF(OFFSET(correlations!U$46,_xlfn.FLOOR.MATH((ROW(T29)-1)/5)*5,0,5),"&lt;&gt;0")</f>
        <v>4.4000000000000004</v>
      </c>
      <c r="AV41" s="40">
        <f ca="1">SUMIF(OFFSET(correlations!V$46,_xlfn.FLOOR.MATH((ROW(U29)-1)/5)*5,0,5),"&lt;&gt;0")/COUNTIF(OFFSET(correlations!V$46,_xlfn.FLOOR.MATH((ROW(U29)-1)/5)*5,0,5),"&lt;&gt;0")</f>
        <v>3.625</v>
      </c>
      <c r="AW41" s="40">
        <f ca="1">SUMIF(OFFSET(correlations!W$46,_xlfn.FLOOR.MATH((ROW(V29)-1)/5)*5,0,5),"&lt;&gt;0")/COUNTIF(OFFSET(correlations!W$46,_xlfn.FLOOR.MATH((ROW(V29)-1)/5)*5,0,5),"&lt;&gt;0")</f>
        <v>4.8</v>
      </c>
      <c r="AX41" s="40">
        <f ca="1">SUMIF(OFFSET(correlations!X$46,_xlfn.FLOOR.MATH((ROW(W29)-1)/5)*5,0,5),"&lt;&gt;0")/COUNTIF(OFFSET(correlations!X$46,_xlfn.FLOOR.MATH((ROW(W29)-1)/5)*5,0,5),"&lt;&gt;0")</f>
        <v>3.7</v>
      </c>
      <c r="AY41" s="40">
        <f ca="1">SUMIF(OFFSET(correlations!Y$46,_xlfn.FLOOR.MATH((ROW(X29)-1)/5)*5,0,5),"&lt;&gt;0")/COUNTIF(OFFSET(correlations!Y$46,_xlfn.FLOOR.MATH((ROW(X29)-1)/5)*5,0,5),"&lt;&gt;0")</f>
        <v>4.166666666666667</v>
      </c>
      <c r="AZ41" s="40">
        <f ca="1">SUMIF(OFFSET(correlations!Z$46,_xlfn.FLOOR.MATH((ROW(Y29)-1)/5)*5,0,5),"&lt;&gt;0")/COUNTIF(OFFSET(correlations!Z$46,_xlfn.FLOOR.MATH((ROW(Y29)-1)/5)*5,0,5),"&lt;&gt;0")</f>
        <v>2.875</v>
      </c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</row>
    <row r="42" spans="1:76">
      <c r="A42" s="5" t="str">
        <f t="shared" si="5"/>
        <v>24: Kill Bill: Vol. 1 (2003)</v>
      </c>
      <c r="B42" s="26">
        <f>IF(correlations!B75&lt;&gt;0,'Modified Weights'!B$7,0)</f>
        <v>0.46460996868120108</v>
      </c>
      <c r="C42" s="26">
        <f>IF(correlations!C75&lt;&gt;0,'Modified Weights'!C$7,0)</f>
        <v>0</v>
      </c>
      <c r="D42" s="26">
        <f>IF(correlations!D75&lt;&gt;0,'Modified Weights'!D$7,0)</f>
        <v>0.36756756756756787</v>
      </c>
      <c r="E42" s="26">
        <f>IF(correlations!E75&lt;&gt;0,'Modified Weights'!E$7,0)</f>
        <v>0.25965984359917371</v>
      </c>
      <c r="F42" s="26">
        <f>IF(correlations!F75&lt;&gt;0,'Modified Weights'!F$7,0)</f>
        <v>0.37985626502293046</v>
      </c>
      <c r="G42" s="26">
        <f>IF(correlations!G75&lt;&gt;0,'Modified Weights'!G$7,0)</f>
        <v>0.38713264586848378</v>
      </c>
      <c r="H42" s="26">
        <f>IF(correlations!H75&lt;&gt;0,'Modified Weights'!H$7,0)</f>
        <v>0.19365960183726966</v>
      </c>
      <c r="I42" s="26">
        <f>IF(correlations!I75&lt;&gt;0,'Modified Weights'!I$7,0)</f>
        <v>0.21476007349626267</v>
      </c>
      <c r="J42" s="26">
        <f>IF(correlations!J75&lt;&gt;0,'Modified Weights'!J$7,0)</f>
        <v>0.36005629545020651</v>
      </c>
      <c r="K42" s="26">
        <f>IF(correlations!K75&lt;&gt;0,'Modified Weights'!K$7,0)</f>
        <v>0.21087949693739588</v>
      </c>
      <c r="L42" s="26">
        <f>IF(correlations!L75&lt;&gt;0,'Modified Weights'!L$7,0)</f>
        <v>0.24328325135114928</v>
      </c>
      <c r="M42" s="26">
        <f>IF(correlations!M75&lt;&gt;0,'Modified Weights'!M$7,0)</f>
        <v>0.19710516591041297</v>
      </c>
      <c r="N42" s="26">
        <f>IF(correlations!N75&lt;&gt;0,'Modified Weights'!N$7,0)</f>
        <v>0.18121021790485745</v>
      </c>
      <c r="O42" s="26">
        <f>IF(correlations!O75&lt;&gt;0,'Modified Weights'!O$7,0)</f>
        <v>0.47549485227568483</v>
      </c>
      <c r="P42" s="26">
        <f>IF(correlations!P75&lt;&gt;0,'Modified Weights'!P$7,0)</f>
        <v>0.26252037536330569</v>
      </c>
      <c r="Q42" s="26">
        <f>IF(correlations!Q75&lt;&gt;0,'Modified Weights'!Q$7,0)</f>
        <v>0</v>
      </c>
      <c r="R42" s="26">
        <f>IF(correlations!R75&lt;&gt;0,'Modified Weights'!R$7,0)</f>
        <v>0.37426379831369133</v>
      </c>
      <c r="S42" s="26">
        <f>IF(correlations!S75&lt;&gt;0,'Modified Weights'!S$7,0)</f>
        <v>0.36064387194709613</v>
      </c>
      <c r="T42" s="26">
        <f>IF(correlations!T75&lt;&gt;0,'Modified Weights'!T$7,0)</f>
        <v>0.40380887559327872</v>
      </c>
      <c r="U42" s="26">
        <f>IF(correlations!U75&lt;&gt;0,'Modified Weights'!U$7,0)</f>
        <v>0.28039233696684568</v>
      </c>
      <c r="V42" s="26">
        <f>IF(correlations!V75&lt;&gt;0,'Modified Weights'!V$7,0)</f>
        <v>0.14367186460137429</v>
      </c>
      <c r="W42" s="26">
        <f>IF(correlations!W75&lt;&gt;0,'Modified Weights'!W$7,0)</f>
        <v>0.24072770522228643</v>
      </c>
      <c r="X42" s="26">
        <f>IF(correlations!X75&lt;&gt;0,'Modified Weights'!X$7,0)</f>
        <v>0.44902524381160436</v>
      </c>
      <c r="Y42" s="26">
        <f>IF(correlations!Y75&lt;&gt;0,'Modified Weights'!Y$7,0)</f>
        <v>0.42322462884387124</v>
      </c>
      <c r="Z42" s="26">
        <f>IF(correlations!Z75&lt;&gt;0,'Modified Weights'!Z$7,0)</f>
        <v>0.27967705678590876</v>
      </c>
      <c r="AA42" s="26"/>
      <c r="AB42" s="40">
        <f ca="1">SUMIF(OFFSET(correlations!B$46,_xlfn.FLOOR.MATH((ROW(A30)-1)/5)*5,0,5),"&lt;&gt;0")/COUNTIF(OFFSET(correlations!B$46,_xlfn.FLOOR.MATH((ROW(A30)-1)/5)*5,0,5),"&lt;&gt;0")</f>
        <v>3.3</v>
      </c>
      <c r="AC42" s="40">
        <f ca="1">SUMIF(OFFSET(correlations!C$46,_xlfn.FLOOR.MATH((ROW(B30)-1)/5)*5,0,5),"&lt;&gt;0")/COUNTIF(OFFSET(correlations!C$46,_xlfn.FLOOR.MATH((ROW(B30)-1)/5)*5,0,5),"&lt;&gt;0")</f>
        <v>4.75</v>
      </c>
      <c r="AD42" s="40">
        <f ca="1">SUMIF(OFFSET(correlations!D$46,_xlfn.FLOOR.MATH((ROW(C30)-1)/5)*5,0,5),"&lt;&gt;0")/COUNTIF(OFFSET(correlations!D$46,_xlfn.FLOOR.MATH((ROW(C30)-1)/5)*5,0,5),"&lt;&gt;0")</f>
        <v>3.4</v>
      </c>
      <c r="AE42" s="40">
        <f ca="1">SUMIF(OFFSET(correlations!E$46,_xlfn.FLOOR.MATH((ROW(D30)-1)/5)*5,0,5),"&lt;&gt;0")/COUNTIF(OFFSET(correlations!E$46,_xlfn.FLOOR.MATH((ROW(D30)-1)/5)*5,0,5),"&lt;&gt;0")</f>
        <v>3.6666666666666665</v>
      </c>
      <c r="AF42" s="40">
        <f ca="1">SUMIF(OFFSET(correlations!F$46,_xlfn.FLOOR.MATH((ROW(E30)-1)/5)*5,0,5),"&lt;&gt;0")/COUNTIF(OFFSET(correlations!F$46,_xlfn.FLOOR.MATH((ROW(E30)-1)/5)*5,0,5),"&lt;&gt;0")</f>
        <v>4.125</v>
      </c>
      <c r="AG42" s="40">
        <f ca="1">SUMIF(OFFSET(correlations!G$46,_xlfn.FLOOR.MATH((ROW(F30)-1)/5)*5,0,5),"&lt;&gt;0")/COUNTIF(OFFSET(correlations!G$46,_xlfn.FLOOR.MATH((ROW(F30)-1)/5)*5,0,5),"&lt;&gt;0")</f>
        <v>3</v>
      </c>
      <c r="AH42" s="40">
        <f ca="1">SUMIF(OFFSET(correlations!H$46,_xlfn.FLOOR.MATH((ROW(G30)-1)/5)*5,0,5),"&lt;&gt;0")/COUNTIF(OFFSET(correlations!H$46,_xlfn.FLOOR.MATH((ROW(G30)-1)/5)*5,0,5),"&lt;&gt;0")</f>
        <v>4.2</v>
      </c>
      <c r="AI42" s="40">
        <f ca="1">SUMIF(OFFSET(correlations!I$46,_xlfn.FLOOR.MATH((ROW(H30)-1)/5)*5,0,5),"&lt;&gt;0")/COUNTIF(OFFSET(correlations!I$46,_xlfn.FLOOR.MATH((ROW(H30)-1)/5)*5,0,5),"&lt;&gt;0")</f>
        <v>3.4</v>
      </c>
      <c r="AJ42" s="40">
        <f ca="1">SUMIF(OFFSET(correlations!J$46,_xlfn.FLOOR.MATH((ROW(I30)-1)/5)*5,0,5),"&lt;&gt;0")/COUNTIF(OFFSET(correlations!J$46,_xlfn.FLOOR.MATH((ROW(I30)-1)/5)*5,0,5),"&lt;&gt;0")</f>
        <v>4.5</v>
      </c>
      <c r="AK42" s="40">
        <f ca="1">SUMIF(OFFSET(correlations!K$46,_xlfn.FLOOR.MATH((ROW(J30)-1)/5)*5,0,5),"&lt;&gt;0")/COUNTIF(OFFSET(correlations!K$46,_xlfn.FLOOR.MATH((ROW(J30)-1)/5)*5,0,5),"&lt;&gt;0")</f>
        <v>4.3</v>
      </c>
      <c r="AL42" s="40">
        <f ca="1">SUMIF(OFFSET(correlations!L$46,_xlfn.FLOOR.MATH((ROW(K30)-1)/5)*5,0,5),"&lt;&gt;0")/COUNTIF(OFFSET(correlations!L$46,_xlfn.FLOOR.MATH((ROW(K30)-1)/5)*5,0,5),"&lt;&gt;0")</f>
        <v>3.25</v>
      </c>
      <c r="AM42" s="40">
        <f ca="1">SUMIF(OFFSET(correlations!M$46,_xlfn.FLOOR.MATH((ROW(L30)-1)/5)*5,0,5),"&lt;&gt;0")/COUNTIF(OFFSET(correlations!M$46,_xlfn.FLOOR.MATH((ROW(L30)-1)/5)*5,0,5),"&lt;&gt;0")</f>
        <v>4.5999999999999996</v>
      </c>
      <c r="AN42" s="40">
        <f ca="1">SUMIF(OFFSET(correlations!N$46,_xlfn.FLOOR.MATH((ROW(M30)-1)/5)*5,0,5),"&lt;&gt;0")/COUNTIF(OFFSET(correlations!N$46,_xlfn.FLOOR.MATH((ROW(M30)-1)/5)*5,0,5),"&lt;&gt;0")</f>
        <v>3.8</v>
      </c>
      <c r="AO42" s="40">
        <f ca="1">SUMIF(OFFSET(correlations!O$46,_xlfn.FLOOR.MATH((ROW(N30)-1)/5)*5,0,5),"&lt;&gt;0")/COUNTIF(OFFSET(correlations!O$46,_xlfn.FLOOR.MATH((ROW(N30)-1)/5)*5,0,5),"&lt;&gt;0")</f>
        <v>3.875</v>
      </c>
      <c r="AP42" s="40">
        <f ca="1">SUMIF(OFFSET(correlations!P$46,_xlfn.FLOOR.MATH((ROW(O30)-1)/5)*5,0,5),"&lt;&gt;0")/COUNTIF(OFFSET(correlations!P$46,_xlfn.FLOOR.MATH((ROW(O30)-1)/5)*5,0,5),"&lt;&gt;0")</f>
        <v>4.875</v>
      </c>
      <c r="AQ42" s="40">
        <f ca="1">SUMIF(OFFSET(correlations!Q$46,_xlfn.FLOOR.MATH((ROW(P30)-1)/5)*5,0,5),"&lt;&gt;0")/COUNTIF(OFFSET(correlations!Q$46,_xlfn.FLOOR.MATH((ROW(P30)-1)/5)*5,0,5),"&lt;&gt;0")</f>
        <v>4.625</v>
      </c>
      <c r="AR42" s="40">
        <f ca="1">SUMIF(OFFSET(correlations!R$46,_xlfn.FLOOR.MATH((ROW(Q30)-1)/5)*5,0,5),"&lt;&gt;0")/COUNTIF(OFFSET(correlations!R$46,_xlfn.FLOOR.MATH((ROW(Q30)-1)/5)*5,0,5),"&lt;&gt;0")</f>
        <v>3</v>
      </c>
      <c r="AS42" s="40">
        <f ca="1">SUMIF(OFFSET(correlations!S$46,_xlfn.FLOOR.MATH((ROW(R30)-1)/5)*5,0,5),"&lt;&gt;0")/COUNTIF(OFFSET(correlations!S$46,_xlfn.FLOOR.MATH((ROW(R30)-1)/5)*5,0,5),"&lt;&gt;0")</f>
        <v>4</v>
      </c>
      <c r="AT42" s="40">
        <f ca="1">SUMIF(OFFSET(correlations!T$46,_xlfn.FLOOR.MATH((ROW(S30)-1)/5)*5,0,5),"&lt;&gt;0")/COUNTIF(OFFSET(correlations!T$46,_xlfn.FLOOR.MATH((ROW(S30)-1)/5)*5,0,5),"&lt;&gt;0")</f>
        <v>4.375</v>
      </c>
      <c r="AU42" s="40">
        <f ca="1">SUMIF(OFFSET(correlations!U$46,_xlfn.FLOOR.MATH((ROW(T30)-1)/5)*5,0,5),"&lt;&gt;0")/COUNTIF(OFFSET(correlations!U$46,_xlfn.FLOOR.MATH((ROW(T30)-1)/5)*5,0,5),"&lt;&gt;0")</f>
        <v>4.4000000000000004</v>
      </c>
      <c r="AV42" s="40">
        <f ca="1">SUMIF(OFFSET(correlations!V$46,_xlfn.FLOOR.MATH((ROW(U30)-1)/5)*5,0,5),"&lt;&gt;0")/COUNTIF(OFFSET(correlations!V$46,_xlfn.FLOOR.MATH((ROW(U30)-1)/5)*5,0,5),"&lt;&gt;0")</f>
        <v>3.625</v>
      </c>
      <c r="AW42" s="40">
        <f ca="1">SUMIF(OFFSET(correlations!W$46,_xlfn.FLOOR.MATH((ROW(V30)-1)/5)*5,0,5),"&lt;&gt;0")/COUNTIF(OFFSET(correlations!W$46,_xlfn.FLOOR.MATH((ROW(V30)-1)/5)*5,0,5),"&lt;&gt;0")</f>
        <v>4.8</v>
      </c>
      <c r="AX42" s="40">
        <f ca="1">SUMIF(OFFSET(correlations!X$46,_xlfn.FLOOR.MATH((ROW(W30)-1)/5)*5,0,5),"&lt;&gt;0")/COUNTIF(OFFSET(correlations!X$46,_xlfn.FLOOR.MATH((ROW(W30)-1)/5)*5,0,5),"&lt;&gt;0")</f>
        <v>3.7</v>
      </c>
      <c r="AY42" s="40">
        <f ca="1">SUMIF(OFFSET(correlations!Y$46,_xlfn.FLOOR.MATH((ROW(X30)-1)/5)*5,0,5),"&lt;&gt;0")/COUNTIF(OFFSET(correlations!Y$46,_xlfn.FLOOR.MATH((ROW(X30)-1)/5)*5,0,5),"&lt;&gt;0")</f>
        <v>4.166666666666667</v>
      </c>
      <c r="AZ42" s="40">
        <f ca="1">SUMIF(OFFSET(correlations!Z$46,_xlfn.FLOOR.MATH((ROW(Y30)-1)/5)*5,0,5),"&lt;&gt;0")/COUNTIF(OFFSET(correlations!Z$46,_xlfn.FLOOR.MATH((ROW(Y30)-1)/5)*5,0,5),"&lt;&gt;0")</f>
        <v>2.875</v>
      </c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</row>
    <row r="43" spans="1:76">
      <c r="A43" s="20" t="s">
        <v>6</v>
      </c>
      <c r="B43" s="26">
        <f>IF(correlations!B76&lt;&gt;0,'Modified Weights'!B$3,0)</f>
        <v>0.55108883721563151</v>
      </c>
      <c r="C43" s="26">
        <f>IF(correlations!C76&lt;&gt;0,'Modified Weights'!C$3,0)</f>
        <v>0.56244873874488854</v>
      </c>
      <c r="D43" s="26">
        <f>IF(correlations!D76&lt;&gt;0,'Modified Weights'!D$3,0)</f>
        <v>0.66716825348801723</v>
      </c>
      <c r="E43" s="26">
        <f>IF(correlations!E76&lt;&gt;0,'Modified Weights'!E$3,0)</f>
        <v>0</v>
      </c>
      <c r="F43" s="26">
        <f>IF(correlations!F76&lt;&gt;0,'Modified Weights'!F$3,0)</f>
        <v>0</v>
      </c>
      <c r="G43" s="26">
        <f>IF(correlations!G76&lt;&gt;0,'Modified Weights'!G$3,0)</f>
        <v>0.53906585139435703</v>
      </c>
      <c r="H43" s="26">
        <f>IF(correlations!H76&lt;&gt;0,'Modified Weights'!H$3,0)</f>
        <v>0</v>
      </c>
      <c r="I43" s="26">
        <f>IF(correlations!I76&lt;&gt;0,'Modified Weights'!I$3,0)</f>
        <v>0</v>
      </c>
      <c r="J43" s="26">
        <f>IF(correlations!J76&lt;&gt;0,'Modified Weights'!J$3,0)</f>
        <v>0</v>
      </c>
      <c r="K43" s="26">
        <f>IF(correlations!K76&lt;&gt;0,'Modified Weights'!K$3,0)</f>
        <v>0.31571202585390812</v>
      </c>
      <c r="L43" s="26">
        <f>IF(correlations!L76&lt;&gt;0,'Modified Weights'!L$3,0)</f>
        <v>0.31257295249758305</v>
      </c>
      <c r="M43" s="26">
        <f>IF(correlations!M76&lt;&gt;0,'Modified Weights'!M$3,0)</f>
        <v>0.40859237613621341</v>
      </c>
      <c r="N43" s="26">
        <f>IF(correlations!N76&lt;&gt;0,'Modified Weights'!N$3,0)</f>
        <v>0</v>
      </c>
      <c r="O43" s="26">
        <f>IF(correlations!O76&lt;&gt;0,'Modified Weights'!O$3,0)</f>
        <v>0.66851595362183669</v>
      </c>
      <c r="P43" s="26">
        <f>IF(correlations!P76&lt;&gt;0,'Modified Weights'!P$3,0)</f>
        <v>0.41443820151070604</v>
      </c>
      <c r="Q43" s="26">
        <f>IF(correlations!Q76&lt;&gt;0,'Modified Weights'!Q$3,0)</f>
        <v>0.50324684492481753</v>
      </c>
      <c r="R43" s="26">
        <f>IF(correlations!R76&lt;&gt;0,'Modified Weights'!R$3,0)</f>
        <v>0</v>
      </c>
      <c r="S43" s="26">
        <f>IF(correlations!S76&lt;&gt;0,'Modified Weights'!S$3,0)</f>
        <v>0</v>
      </c>
      <c r="T43" s="26">
        <f>IF(correlations!T76&lt;&gt;0,'Modified Weights'!T$3,0)</f>
        <v>0</v>
      </c>
      <c r="U43" s="26">
        <f>IF(correlations!U76&lt;&gt;0,'Modified Weights'!U$3,0)</f>
        <v>0.47236055541883315</v>
      </c>
      <c r="V43" s="26">
        <f>IF(correlations!V76&lt;&gt;0,'Modified Weights'!V$3,0)</f>
        <v>0</v>
      </c>
      <c r="W43" s="26">
        <f>IF(correlations!W76&lt;&gt;0,'Modified Weights'!W$3,0)</f>
        <v>0</v>
      </c>
      <c r="X43" s="26">
        <f>IF(correlations!X76&lt;&gt;0,'Modified Weights'!X$3,0)</f>
        <v>0.66851595362183669</v>
      </c>
      <c r="Y43" s="26">
        <f>IF(correlations!Y76&lt;&gt;0,'Modified Weights'!Y$3,0)</f>
        <v>0.66716825348801723</v>
      </c>
      <c r="Z43" s="26">
        <f>IF(correlations!Z76&lt;&gt;0,'Modified Weights'!Z$3,0)</f>
        <v>0.43552033876932245</v>
      </c>
      <c r="AA43" s="26"/>
      <c r="AB43" s="40">
        <f ca="1">SUMIF(OFFSET(correlations!B$46,_xlfn.FLOOR.MATH((ROW(A31)-1)/5)*5,0,5),"&lt;&gt;0")/COUNTIF(OFFSET(correlations!B$46,_xlfn.FLOOR.MATH((ROW(A31)-1)/5)*5,0,5),"&lt;&gt;0")</f>
        <v>4.5</v>
      </c>
      <c r="AC43" s="40">
        <f ca="1">SUMIF(OFFSET(correlations!C$46,_xlfn.FLOOR.MATH((ROW(B31)-1)/5)*5,0,5),"&lt;&gt;0")/COUNTIF(OFFSET(correlations!C$46,_xlfn.FLOOR.MATH((ROW(B31)-1)/5)*5,0,5),"&lt;&gt;0")</f>
        <v>4.333333333333333</v>
      </c>
      <c r="AD43" s="40">
        <f ca="1">SUMIF(OFFSET(correlations!D$46,_xlfn.FLOOR.MATH((ROW(C31)-1)/5)*5,0,5),"&lt;&gt;0")/COUNTIF(OFFSET(correlations!D$46,_xlfn.FLOOR.MATH((ROW(C31)-1)/5)*5,0,5),"&lt;&gt;0")</f>
        <v>4.5</v>
      </c>
      <c r="AE43" s="40">
        <f ca="1">SUMIF(OFFSET(correlations!E$46,_xlfn.FLOOR.MATH((ROW(D31)-1)/5)*5,0,5),"&lt;&gt;0")/COUNTIF(OFFSET(correlations!E$46,_xlfn.FLOOR.MATH((ROW(D31)-1)/5)*5,0,5),"&lt;&gt;0")</f>
        <v>4.5</v>
      </c>
      <c r="AF43" s="40">
        <f ca="1">SUMIF(OFFSET(correlations!F$46,_xlfn.FLOOR.MATH((ROW(E31)-1)/5)*5,0,5),"&lt;&gt;0")/COUNTIF(OFFSET(correlations!F$46,_xlfn.FLOOR.MATH((ROW(E31)-1)/5)*5,0,5),"&lt;&gt;0")</f>
        <v>4</v>
      </c>
      <c r="AG43" s="40">
        <f ca="1">SUMIF(OFFSET(correlations!G$46,_xlfn.FLOOR.MATH((ROW(F31)-1)/5)*5,0,5),"&lt;&gt;0")/COUNTIF(OFFSET(correlations!G$46,_xlfn.FLOOR.MATH((ROW(F31)-1)/5)*5,0,5),"&lt;&gt;0")</f>
        <v>4.666666666666667</v>
      </c>
      <c r="AH43" s="40">
        <f ca="1">SUMIF(OFFSET(correlations!H$46,_xlfn.FLOOR.MATH((ROW(G31)-1)/5)*5,0,5),"&lt;&gt;0")/COUNTIF(OFFSET(correlations!H$46,_xlfn.FLOOR.MATH((ROW(G31)-1)/5)*5,0,5),"&lt;&gt;0")</f>
        <v>4</v>
      </c>
      <c r="AI43" s="40" t="e">
        <f ca="1">SUMIF(OFFSET(correlations!I$46,_xlfn.FLOOR.MATH((ROW(H31)-1)/5)*5,0,5),"&lt;&gt;0")/COUNTIF(OFFSET(correlations!I$46,_xlfn.FLOOR.MATH((ROW(H31)-1)/5)*5,0,5),"&lt;&gt;0")</f>
        <v>#DIV/0!</v>
      </c>
      <c r="AJ43" s="40">
        <f ca="1">SUMIF(OFFSET(correlations!J$46,_xlfn.FLOOR.MATH((ROW(I31)-1)/5)*5,0,5),"&lt;&gt;0")/COUNTIF(OFFSET(correlations!J$46,_xlfn.FLOOR.MATH((ROW(I31)-1)/5)*5,0,5),"&lt;&gt;0")</f>
        <v>5</v>
      </c>
      <c r="AK43" s="40">
        <f ca="1">SUMIF(OFFSET(correlations!K$46,_xlfn.FLOOR.MATH((ROW(J31)-1)/5)*5,0,5),"&lt;&gt;0")/COUNTIF(OFFSET(correlations!K$46,_xlfn.FLOOR.MATH((ROW(J31)-1)/5)*5,0,5),"&lt;&gt;0")</f>
        <v>3.5</v>
      </c>
      <c r="AL43" s="40">
        <f ca="1">SUMIF(OFFSET(correlations!L$46,_xlfn.FLOOR.MATH((ROW(K31)-1)/5)*5,0,5),"&lt;&gt;0")/COUNTIF(OFFSET(correlations!L$46,_xlfn.FLOOR.MATH((ROW(K31)-1)/5)*5,0,5),"&lt;&gt;0")</f>
        <v>3.625</v>
      </c>
      <c r="AM43" s="40">
        <f ca="1">SUMIF(OFFSET(correlations!M$46,_xlfn.FLOOR.MATH((ROW(L31)-1)/5)*5,0,5),"&lt;&gt;0")/COUNTIF(OFFSET(correlations!M$46,_xlfn.FLOOR.MATH((ROW(L31)-1)/5)*5,0,5),"&lt;&gt;0")</f>
        <v>3.625</v>
      </c>
      <c r="AN43" s="40">
        <f ca="1">SUMIF(OFFSET(correlations!N$46,_xlfn.FLOOR.MATH((ROW(M31)-1)/5)*5,0,5),"&lt;&gt;0")/COUNTIF(OFFSET(correlations!N$46,_xlfn.FLOOR.MATH((ROW(M31)-1)/5)*5,0,5),"&lt;&gt;0")</f>
        <v>5</v>
      </c>
      <c r="AO43" s="40">
        <f ca="1">SUMIF(OFFSET(correlations!O$46,_xlfn.FLOOR.MATH((ROW(N31)-1)/5)*5,0,5),"&lt;&gt;0")/COUNTIF(OFFSET(correlations!O$46,_xlfn.FLOOR.MATH((ROW(N31)-1)/5)*5,0,5),"&lt;&gt;0")</f>
        <v>4.5</v>
      </c>
      <c r="AP43" s="40">
        <f ca="1">SUMIF(OFFSET(correlations!P$46,_xlfn.FLOOR.MATH((ROW(O31)-1)/5)*5,0,5),"&lt;&gt;0")/COUNTIF(OFFSET(correlations!P$46,_xlfn.FLOOR.MATH((ROW(O31)-1)/5)*5,0,5),"&lt;&gt;0")</f>
        <v>3.9</v>
      </c>
      <c r="AQ43" s="40">
        <f ca="1">SUMIF(OFFSET(correlations!Q$46,_xlfn.FLOOR.MATH((ROW(P31)-1)/5)*5,0,5),"&lt;&gt;0")/COUNTIF(OFFSET(correlations!Q$46,_xlfn.FLOOR.MATH((ROW(P31)-1)/5)*5,0,5),"&lt;&gt;0")</f>
        <v>4.0999999999999996</v>
      </c>
      <c r="AR43" s="40">
        <f ca="1">SUMIF(OFFSET(correlations!R$46,_xlfn.FLOOR.MATH((ROW(Q31)-1)/5)*5,0,5),"&lt;&gt;0")/COUNTIF(OFFSET(correlations!R$46,_xlfn.FLOOR.MATH((ROW(Q31)-1)/5)*5,0,5),"&lt;&gt;0")</f>
        <v>5</v>
      </c>
      <c r="AS43" s="40">
        <f ca="1">SUMIF(OFFSET(correlations!S$46,_xlfn.FLOOR.MATH((ROW(R31)-1)/5)*5,0,5),"&lt;&gt;0")/COUNTIF(OFFSET(correlations!S$46,_xlfn.FLOOR.MATH((ROW(R31)-1)/5)*5,0,5),"&lt;&gt;0")</f>
        <v>5</v>
      </c>
      <c r="AT43" s="40">
        <f ca="1">SUMIF(OFFSET(correlations!T$46,_xlfn.FLOOR.MATH((ROW(S31)-1)/5)*5,0,5),"&lt;&gt;0")/COUNTIF(OFFSET(correlations!T$46,_xlfn.FLOOR.MATH((ROW(S31)-1)/5)*5,0,5),"&lt;&gt;0")</f>
        <v>4.5</v>
      </c>
      <c r="AU43" s="40">
        <f ca="1">SUMIF(OFFSET(correlations!U$46,_xlfn.FLOOR.MATH((ROW(T31)-1)/5)*5,0,5),"&lt;&gt;0")/COUNTIF(OFFSET(correlations!U$46,_xlfn.FLOOR.MATH((ROW(T31)-1)/5)*5,0,5),"&lt;&gt;0")</f>
        <v>4.25</v>
      </c>
      <c r="AV43" s="40">
        <f ca="1">SUMIF(OFFSET(correlations!V$46,_xlfn.FLOOR.MATH((ROW(U31)-1)/5)*5,0,5),"&lt;&gt;0")/COUNTIF(OFFSET(correlations!V$46,_xlfn.FLOOR.MATH((ROW(U31)-1)/5)*5,0,5),"&lt;&gt;0")</f>
        <v>5</v>
      </c>
      <c r="AW43" s="40">
        <f ca="1">SUMIF(OFFSET(correlations!W$46,_xlfn.FLOOR.MATH((ROW(V31)-1)/5)*5,0,5),"&lt;&gt;0")/COUNTIF(OFFSET(correlations!W$46,_xlfn.FLOOR.MATH((ROW(V31)-1)/5)*5,0,5),"&lt;&gt;0")</f>
        <v>4</v>
      </c>
      <c r="AX43" s="40">
        <f ca="1">SUMIF(OFFSET(correlations!X$46,_xlfn.FLOOR.MATH((ROW(W31)-1)/5)*5,0,5),"&lt;&gt;0")/COUNTIF(OFFSET(correlations!X$46,_xlfn.FLOOR.MATH((ROW(W31)-1)/5)*5,0,5),"&lt;&gt;0")</f>
        <v>5</v>
      </c>
      <c r="AY43" s="40">
        <f ca="1">SUMIF(OFFSET(correlations!Y$46,_xlfn.FLOOR.MATH((ROW(X31)-1)/5)*5,0,5),"&lt;&gt;0")/COUNTIF(OFFSET(correlations!Y$46,_xlfn.FLOOR.MATH((ROW(X31)-1)/5)*5,0,5),"&lt;&gt;0")</f>
        <v>4.333333333333333</v>
      </c>
      <c r="AZ43" s="40">
        <f ca="1">SUMIF(OFFSET(correlations!Z$46,_xlfn.FLOOR.MATH((ROW(Y31)-1)/5)*5,0,5),"&lt;&gt;0")/COUNTIF(OFFSET(correlations!Z$46,_xlfn.FLOOR.MATH((ROW(Y31)-1)/5)*5,0,5),"&lt;&gt;0")</f>
        <v>5</v>
      </c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</row>
    <row r="44" spans="1:76">
      <c r="A44" s="5" t="str">
        <f t="shared" ref="A44:A47" si="6">A43</f>
        <v>38: Eternal Sunshine of the Spotless Mind (2004)</v>
      </c>
      <c r="B44" s="26">
        <f>IF(correlations!B77&lt;&gt;0,'Modified Weights'!B$4,0)</f>
        <v>0</v>
      </c>
      <c r="C44" s="26">
        <f>IF(correlations!C77&lt;&gt;0,'Modified Weights'!C$4,0)</f>
        <v>0</v>
      </c>
      <c r="D44" s="26">
        <f>IF(correlations!D77&lt;&gt;0,'Modified Weights'!D$4,0)</f>
        <v>0</v>
      </c>
      <c r="E44" s="26">
        <f>IF(correlations!E77&lt;&gt;0,'Modified Weights'!E$4,0)</f>
        <v>0.47497369617752921</v>
      </c>
      <c r="F44" s="26">
        <f>IF(correlations!F77&lt;&gt;0,'Modified Weights'!F$4,0)</f>
        <v>0.46411014776485626</v>
      </c>
      <c r="G44" s="26">
        <f>IF(correlations!G77&lt;&gt;0,'Modified Weights'!G$4,0)</f>
        <v>0</v>
      </c>
      <c r="H44" s="26">
        <f>IF(correlations!H77&lt;&gt;0,'Modified Weights'!H$4,0)</f>
        <v>0</v>
      </c>
      <c r="I44" s="26">
        <f>IF(correlations!I77&lt;&gt;0,'Modified Weights'!I$4,0)</f>
        <v>0</v>
      </c>
      <c r="J44" s="26">
        <f>IF(correlations!J77&lt;&gt;0,'Modified Weights'!J$4,0)</f>
        <v>0.47549485227568483</v>
      </c>
      <c r="K44" s="26">
        <f>IF(correlations!K77&lt;&gt;0,'Modified Weights'!K$4,0)</f>
        <v>0.26365446983714974</v>
      </c>
      <c r="L44" s="26">
        <f>IF(correlations!L77&lt;&gt;0,'Modified Weights'!L$4,0)</f>
        <v>0</v>
      </c>
      <c r="M44" s="26">
        <f>IF(correlations!M77&lt;&gt;0,'Modified Weights'!M$4,0)</f>
        <v>0.28040224837668803</v>
      </c>
      <c r="N44" s="26">
        <f>IF(correlations!N77&lt;&gt;0,'Modified Weights'!N$4,0)</f>
        <v>0</v>
      </c>
      <c r="O44" s="26">
        <f>IF(correlations!O77&lt;&gt;0,'Modified Weights'!O$4,0)</f>
        <v>0.56244873874488854</v>
      </c>
      <c r="P44" s="26">
        <f>IF(correlations!P77&lt;&gt;0,'Modified Weights'!P$4,0)</f>
        <v>0.30413903573293405</v>
      </c>
      <c r="Q44" s="26">
        <f>IF(correlations!Q77&lt;&gt;0,'Modified Weights'!Q$4,0)</f>
        <v>0.48860698263640312</v>
      </c>
      <c r="R44" s="26">
        <f>IF(correlations!R77&lt;&gt;0,'Modified Weights'!R$4,0)</f>
        <v>0.47097212266638172</v>
      </c>
      <c r="S44" s="26">
        <f>IF(correlations!S77&lt;&gt;0,'Modified Weights'!S$4,0)</f>
        <v>0.44902524381160436</v>
      </c>
      <c r="T44" s="26">
        <f>IF(correlations!T77&lt;&gt;0,'Modified Weights'!T$4,0)</f>
        <v>0.52599044278760332</v>
      </c>
      <c r="U44" s="26">
        <f>IF(correlations!U77&lt;&gt;0,'Modified Weights'!U$4,0)</f>
        <v>0</v>
      </c>
      <c r="V44" s="26">
        <f>IF(correlations!V77&lt;&gt;0,'Modified Weights'!V$4,0)</f>
        <v>0.17808764796017454</v>
      </c>
      <c r="W44" s="26">
        <f>IF(correlations!W77&lt;&gt;0,'Modified Weights'!W$4,0)</f>
        <v>0.40859237613621341</v>
      </c>
      <c r="X44" s="26">
        <f>IF(correlations!X77&lt;&gt;0,'Modified Weights'!X$4,0)</f>
        <v>0.54219187817609293</v>
      </c>
      <c r="Y44" s="26">
        <f>IF(correlations!Y77&lt;&gt;0,'Modified Weights'!Y$4,0)</f>
        <v>0.54219187817609293</v>
      </c>
      <c r="Z44" s="26">
        <f>IF(correlations!Z77&lt;&gt;0,'Modified Weights'!Z$4,0)</f>
        <v>0.39006674934025765</v>
      </c>
      <c r="AA44" s="26"/>
      <c r="AB44" s="40">
        <f ca="1">SUMIF(OFFSET(correlations!B$46,_xlfn.FLOOR.MATH((ROW(A32)-1)/5)*5,0,5),"&lt;&gt;0")/COUNTIF(OFFSET(correlations!B$46,_xlfn.FLOOR.MATH((ROW(A32)-1)/5)*5,0,5),"&lt;&gt;0")</f>
        <v>4.5</v>
      </c>
      <c r="AC44" s="40">
        <f ca="1">SUMIF(OFFSET(correlations!C$46,_xlfn.FLOOR.MATH((ROW(B32)-1)/5)*5,0,5),"&lt;&gt;0")/COUNTIF(OFFSET(correlations!C$46,_xlfn.FLOOR.MATH((ROW(B32)-1)/5)*5,0,5),"&lt;&gt;0")</f>
        <v>4.333333333333333</v>
      </c>
      <c r="AD44" s="40">
        <f ca="1">SUMIF(OFFSET(correlations!D$46,_xlfn.FLOOR.MATH((ROW(C32)-1)/5)*5,0,5),"&lt;&gt;0")/COUNTIF(OFFSET(correlations!D$46,_xlfn.FLOOR.MATH((ROW(C32)-1)/5)*5,0,5),"&lt;&gt;0")</f>
        <v>4.5</v>
      </c>
      <c r="AE44" s="40">
        <f ca="1">SUMIF(OFFSET(correlations!E$46,_xlfn.FLOOR.MATH((ROW(D32)-1)/5)*5,0,5),"&lt;&gt;0")/COUNTIF(OFFSET(correlations!E$46,_xlfn.FLOOR.MATH((ROW(D32)-1)/5)*5,0,5),"&lt;&gt;0")</f>
        <v>4.5</v>
      </c>
      <c r="AF44" s="40">
        <f ca="1">SUMIF(OFFSET(correlations!F$46,_xlfn.FLOOR.MATH((ROW(E32)-1)/5)*5,0,5),"&lt;&gt;0")/COUNTIF(OFFSET(correlations!F$46,_xlfn.FLOOR.MATH((ROW(E32)-1)/5)*5,0,5),"&lt;&gt;0")</f>
        <v>4</v>
      </c>
      <c r="AG44" s="40">
        <f ca="1">SUMIF(OFFSET(correlations!G$46,_xlfn.FLOOR.MATH((ROW(F32)-1)/5)*5,0,5),"&lt;&gt;0")/COUNTIF(OFFSET(correlations!G$46,_xlfn.FLOOR.MATH((ROW(F32)-1)/5)*5,0,5),"&lt;&gt;0")</f>
        <v>4.666666666666667</v>
      </c>
      <c r="AH44" s="40">
        <f ca="1">SUMIF(OFFSET(correlations!H$46,_xlfn.FLOOR.MATH((ROW(G32)-1)/5)*5,0,5),"&lt;&gt;0")/COUNTIF(OFFSET(correlations!H$46,_xlfn.FLOOR.MATH((ROW(G32)-1)/5)*5,0,5),"&lt;&gt;0")</f>
        <v>4</v>
      </c>
      <c r="AI44" s="40" t="e">
        <f ca="1">SUMIF(OFFSET(correlations!I$46,_xlfn.FLOOR.MATH((ROW(H32)-1)/5)*5,0,5),"&lt;&gt;0")/COUNTIF(OFFSET(correlations!I$46,_xlfn.FLOOR.MATH((ROW(H32)-1)/5)*5,0,5),"&lt;&gt;0")</f>
        <v>#DIV/0!</v>
      </c>
      <c r="AJ44" s="40">
        <f ca="1">SUMIF(OFFSET(correlations!J$46,_xlfn.FLOOR.MATH((ROW(I32)-1)/5)*5,0,5),"&lt;&gt;0")/COUNTIF(OFFSET(correlations!J$46,_xlfn.FLOOR.MATH((ROW(I32)-1)/5)*5,0,5),"&lt;&gt;0")</f>
        <v>5</v>
      </c>
      <c r="AK44" s="40">
        <f ca="1">SUMIF(OFFSET(correlations!K$46,_xlfn.FLOOR.MATH((ROW(J32)-1)/5)*5,0,5),"&lt;&gt;0")/COUNTIF(OFFSET(correlations!K$46,_xlfn.FLOOR.MATH((ROW(J32)-1)/5)*5,0,5),"&lt;&gt;0")</f>
        <v>3.5</v>
      </c>
      <c r="AL44" s="40">
        <f ca="1">SUMIF(OFFSET(correlations!L$46,_xlfn.FLOOR.MATH((ROW(K32)-1)/5)*5,0,5),"&lt;&gt;0")/COUNTIF(OFFSET(correlations!L$46,_xlfn.FLOOR.MATH((ROW(K32)-1)/5)*5,0,5),"&lt;&gt;0")</f>
        <v>3.625</v>
      </c>
      <c r="AM44" s="40">
        <f ca="1">SUMIF(OFFSET(correlations!M$46,_xlfn.FLOOR.MATH((ROW(L32)-1)/5)*5,0,5),"&lt;&gt;0")/COUNTIF(OFFSET(correlations!M$46,_xlfn.FLOOR.MATH((ROW(L32)-1)/5)*5,0,5),"&lt;&gt;0")</f>
        <v>3.625</v>
      </c>
      <c r="AN44" s="40">
        <f ca="1">SUMIF(OFFSET(correlations!N$46,_xlfn.FLOOR.MATH((ROW(M32)-1)/5)*5,0,5),"&lt;&gt;0")/COUNTIF(OFFSET(correlations!N$46,_xlfn.FLOOR.MATH((ROW(M32)-1)/5)*5,0,5),"&lt;&gt;0")</f>
        <v>5</v>
      </c>
      <c r="AO44" s="40">
        <f ca="1">SUMIF(OFFSET(correlations!O$46,_xlfn.FLOOR.MATH((ROW(N32)-1)/5)*5,0,5),"&lt;&gt;0")/COUNTIF(OFFSET(correlations!O$46,_xlfn.FLOOR.MATH((ROW(N32)-1)/5)*5,0,5),"&lt;&gt;0")</f>
        <v>4.5</v>
      </c>
      <c r="AP44" s="40">
        <f ca="1">SUMIF(OFFSET(correlations!P$46,_xlfn.FLOOR.MATH((ROW(O32)-1)/5)*5,0,5),"&lt;&gt;0")/COUNTIF(OFFSET(correlations!P$46,_xlfn.FLOOR.MATH((ROW(O32)-1)/5)*5,0,5),"&lt;&gt;0")</f>
        <v>3.9</v>
      </c>
      <c r="AQ44" s="40">
        <f ca="1">SUMIF(OFFSET(correlations!Q$46,_xlfn.FLOOR.MATH((ROW(P32)-1)/5)*5,0,5),"&lt;&gt;0")/COUNTIF(OFFSET(correlations!Q$46,_xlfn.FLOOR.MATH((ROW(P32)-1)/5)*5,0,5),"&lt;&gt;0")</f>
        <v>4.0999999999999996</v>
      </c>
      <c r="AR44" s="40">
        <f ca="1">SUMIF(OFFSET(correlations!R$46,_xlfn.FLOOR.MATH((ROW(Q32)-1)/5)*5,0,5),"&lt;&gt;0")/COUNTIF(OFFSET(correlations!R$46,_xlfn.FLOOR.MATH((ROW(Q32)-1)/5)*5,0,5),"&lt;&gt;0")</f>
        <v>5</v>
      </c>
      <c r="AS44" s="40">
        <f ca="1">SUMIF(OFFSET(correlations!S$46,_xlfn.FLOOR.MATH((ROW(R32)-1)/5)*5,0,5),"&lt;&gt;0")/COUNTIF(OFFSET(correlations!S$46,_xlfn.FLOOR.MATH((ROW(R32)-1)/5)*5,0,5),"&lt;&gt;0")</f>
        <v>5</v>
      </c>
      <c r="AT44" s="40">
        <f ca="1">SUMIF(OFFSET(correlations!T$46,_xlfn.FLOOR.MATH((ROW(S32)-1)/5)*5,0,5),"&lt;&gt;0")/COUNTIF(OFFSET(correlations!T$46,_xlfn.FLOOR.MATH((ROW(S32)-1)/5)*5,0,5),"&lt;&gt;0")</f>
        <v>4.5</v>
      </c>
      <c r="AU44" s="40">
        <f ca="1">SUMIF(OFFSET(correlations!U$46,_xlfn.FLOOR.MATH((ROW(T32)-1)/5)*5,0,5),"&lt;&gt;0")/COUNTIF(OFFSET(correlations!U$46,_xlfn.FLOOR.MATH((ROW(T32)-1)/5)*5,0,5),"&lt;&gt;0")</f>
        <v>4.25</v>
      </c>
      <c r="AV44" s="40">
        <f ca="1">SUMIF(OFFSET(correlations!V$46,_xlfn.FLOOR.MATH((ROW(U32)-1)/5)*5,0,5),"&lt;&gt;0")/COUNTIF(OFFSET(correlations!V$46,_xlfn.FLOOR.MATH((ROW(U32)-1)/5)*5,0,5),"&lt;&gt;0")</f>
        <v>5</v>
      </c>
      <c r="AW44" s="40">
        <f ca="1">SUMIF(OFFSET(correlations!W$46,_xlfn.FLOOR.MATH((ROW(V32)-1)/5)*5,0,5),"&lt;&gt;0")/COUNTIF(OFFSET(correlations!W$46,_xlfn.FLOOR.MATH((ROW(V32)-1)/5)*5,0,5),"&lt;&gt;0")</f>
        <v>4</v>
      </c>
      <c r="AX44" s="40">
        <f ca="1">SUMIF(OFFSET(correlations!X$46,_xlfn.FLOOR.MATH((ROW(W32)-1)/5)*5,0,5),"&lt;&gt;0")/COUNTIF(OFFSET(correlations!X$46,_xlfn.FLOOR.MATH((ROW(W32)-1)/5)*5,0,5),"&lt;&gt;0")</f>
        <v>5</v>
      </c>
      <c r="AY44" s="40">
        <f ca="1">SUMIF(OFFSET(correlations!Y$46,_xlfn.FLOOR.MATH((ROW(X32)-1)/5)*5,0,5),"&lt;&gt;0")/COUNTIF(OFFSET(correlations!Y$46,_xlfn.FLOOR.MATH((ROW(X32)-1)/5)*5,0,5),"&lt;&gt;0")</f>
        <v>4.333333333333333</v>
      </c>
      <c r="AZ44" s="40">
        <f ca="1">SUMIF(OFFSET(correlations!Z$46,_xlfn.FLOOR.MATH((ROW(Y32)-1)/5)*5,0,5),"&lt;&gt;0")/COUNTIF(OFFSET(correlations!Z$46,_xlfn.FLOOR.MATH((ROW(Y32)-1)/5)*5,0,5),"&lt;&gt;0")</f>
        <v>5</v>
      </c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</row>
    <row r="45" spans="1:76">
      <c r="A45" s="5" t="str">
        <f t="shared" si="6"/>
        <v>38: Eternal Sunshine of the Spotless Mind (2004)</v>
      </c>
      <c r="B45" s="26">
        <f>IF(correlations!B78&lt;&gt;0,'Modified Weights'!B$3,0)</f>
        <v>0</v>
      </c>
      <c r="C45" s="26">
        <f>IF(correlations!C78&lt;&gt;0,'Modified Weights'!C$3,0)</f>
        <v>0</v>
      </c>
      <c r="D45" s="26">
        <f>IF(correlations!D78&lt;&gt;0,'Modified Weights'!D$3,0)</f>
        <v>0</v>
      </c>
      <c r="E45" s="26">
        <f>IF(correlations!E78&lt;&gt;0,'Modified Weights'!E$3,0)</f>
        <v>0</v>
      </c>
      <c r="F45" s="26">
        <f>IF(correlations!F78&lt;&gt;0,'Modified Weights'!F$3,0)</f>
        <v>0.47668328054517961</v>
      </c>
      <c r="G45" s="26">
        <f>IF(correlations!G78&lt;&gt;0,'Modified Weights'!G$3,0)</f>
        <v>0.53906585139435703</v>
      </c>
      <c r="H45" s="26">
        <f>IF(correlations!H78&lt;&gt;0,'Modified Weights'!H$3,0)</f>
        <v>0.46291004988627577</v>
      </c>
      <c r="I45" s="26">
        <f>IF(correlations!I78&lt;&gt;0,'Modified Weights'!I$3,0)</f>
        <v>0</v>
      </c>
      <c r="J45" s="26">
        <f>IF(correlations!J78&lt;&gt;0,'Modified Weights'!J$3,0)</f>
        <v>0</v>
      </c>
      <c r="K45" s="26">
        <f>IF(correlations!K78&lt;&gt;0,'Modified Weights'!K$3,0)</f>
        <v>0.31571202585390812</v>
      </c>
      <c r="L45" s="26">
        <f>IF(correlations!L78&lt;&gt;0,'Modified Weights'!L$3,0)</f>
        <v>0.31257295249758305</v>
      </c>
      <c r="M45" s="26">
        <f>IF(correlations!M78&lt;&gt;0,'Modified Weights'!M$3,0)</f>
        <v>0</v>
      </c>
      <c r="N45" s="26">
        <f>IF(correlations!N78&lt;&gt;0,'Modified Weights'!N$3,0)</f>
        <v>0.32349910970108381</v>
      </c>
      <c r="O45" s="26">
        <f>IF(correlations!O78&lt;&gt;0,'Modified Weights'!O$3,0)</f>
        <v>0</v>
      </c>
      <c r="P45" s="26">
        <f>IF(correlations!P78&lt;&gt;0,'Modified Weights'!P$3,0)</f>
        <v>0.41443820151070604</v>
      </c>
      <c r="Q45" s="26">
        <f>IF(correlations!Q78&lt;&gt;0,'Modified Weights'!Q$3,0)</f>
        <v>0.50324684492481753</v>
      </c>
      <c r="R45" s="26">
        <f>IF(correlations!R78&lt;&gt;0,'Modified Weights'!R$3,0)</f>
        <v>0.49300760515325925</v>
      </c>
      <c r="S45" s="26">
        <f>IF(correlations!S78&lt;&gt;0,'Modified Weights'!S$3,0)</f>
        <v>0.47668328054517961</v>
      </c>
      <c r="T45" s="26">
        <f>IF(correlations!T78&lt;&gt;0,'Modified Weights'!T$3,0)</f>
        <v>0.55108883721563151</v>
      </c>
      <c r="U45" s="26">
        <f>IF(correlations!U78&lt;&gt;0,'Modified Weights'!U$3,0)</f>
        <v>0.47236055541883315</v>
      </c>
      <c r="V45" s="26">
        <f>IF(correlations!V78&lt;&gt;0,'Modified Weights'!V$3,0)</f>
        <v>0</v>
      </c>
      <c r="W45" s="26">
        <f>IF(correlations!W78&lt;&gt;0,'Modified Weights'!W$3,0)</f>
        <v>0.50324684492481753</v>
      </c>
      <c r="X45" s="26">
        <f>IF(correlations!X78&lt;&gt;0,'Modified Weights'!X$3,0)</f>
        <v>0</v>
      </c>
      <c r="Y45" s="26">
        <f>IF(correlations!Y78&lt;&gt;0,'Modified Weights'!Y$3,0)</f>
        <v>0.66716825348801723</v>
      </c>
      <c r="Z45" s="26">
        <f>IF(correlations!Z78&lt;&gt;0,'Modified Weights'!Z$3,0)</f>
        <v>0</v>
      </c>
      <c r="AA45" s="26"/>
      <c r="AB45" s="40">
        <f ca="1">SUMIF(OFFSET(correlations!B$46,_xlfn.FLOOR.MATH((ROW(A33)-1)/5)*5,0,5),"&lt;&gt;0")/COUNTIF(OFFSET(correlations!B$46,_xlfn.FLOOR.MATH((ROW(A33)-1)/5)*5,0,5),"&lt;&gt;0")</f>
        <v>4.5</v>
      </c>
      <c r="AC45" s="40">
        <f ca="1">SUMIF(OFFSET(correlations!C$46,_xlfn.FLOOR.MATH((ROW(B33)-1)/5)*5,0,5),"&lt;&gt;0")/COUNTIF(OFFSET(correlations!C$46,_xlfn.FLOOR.MATH((ROW(B33)-1)/5)*5,0,5),"&lt;&gt;0")</f>
        <v>4.333333333333333</v>
      </c>
      <c r="AD45" s="40">
        <f ca="1">SUMIF(OFFSET(correlations!D$46,_xlfn.FLOOR.MATH((ROW(C33)-1)/5)*5,0,5),"&lt;&gt;0")/COUNTIF(OFFSET(correlations!D$46,_xlfn.FLOOR.MATH((ROW(C33)-1)/5)*5,0,5),"&lt;&gt;0")</f>
        <v>4.5</v>
      </c>
      <c r="AE45" s="40">
        <f ca="1">SUMIF(OFFSET(correlations!E$46,_xlfn.FLOOR.MATH((ROW(D33)-1)/5)*5,0,5),"&lt;&gt;0")/COUNTIF(OFFSET(correlations!E$46,_xlfn.FLOOR.MATH((ROW(D33)-1)/5)*5,0,5),"&lt;&gt;0")</f>
        <v>4.5</v>
      </c>
      <c r="AF45" s="40">
        <f ca="1">SUMIF(OFFSET(correlations!F$46,_xlfn.FLOOR.MATH((ROW(E33)-1)/5)*5,0,5),"&lt;&gt;0")/COUNTIF(OFFSET(correlations!F$46,_xlfn.FLOOR.MATH((ROW(E33)-1)/5)*5,0,5),"&lt;&gt;0")</f>
        <v>4</v>
      </c>
      <c r="AG45" s="40">
        <f ca="1">SUMIF(OFFSET(correlations!G$46,_xlfn.FLOOR.MATH((ROW(F33)-1)/5)*5,0,5),"&lt;&gt;0")/COUNTIF(OFFSET(correlations!G$46,_xlfn.FLOOR.MATH((ROW(F33)-1)/5)*5,0,5),"&lt;&gt;0")</f>
        <v>4.666666666666667</v>
      </c>
      <c r="AH45" s="40">
        <f ca="1">SUMIF(OFFSET(correlations!H$46,_xlfn.FLOOR.MATH((ROW(G33)-1)/5)*5,0,5),"&lt;&gt;0")/COUNTIF(OFFSET(correlations!H$46,_xlfn.FLOOR.MATH((ROW(G33)-1)/5)*5,0,5),"&lt;&gt;0")</f>
        <v>4</v>
      </c>
      <c r="AI45" s="40" t="e">
        <f ca="1">SUMIF(OFFSET(correlations!I$46,_xlfn.FLOOR.MATH((ROW(H33)-1)/5)*5,0,5),"&lt;&gt;0")/COUNTIF(OFFSET(correlations!I$46,_xlfn.FLOOR.MATH((ROW(H33)-1)/5)*5,0,5),"&lt;&gt;0")</f>
        <v>#DIV/0!</v>
      </c>
      <c r="AJ45" s="40">
        <f ca="1">SUMIF(OFFSET(correlations!J$46,_xlfn.FLOOR.MATH((ROW(I33)-1)/5)*5,0,5),"&lt;&gt;0")/COUNTIF(OFFSET(correlations!J$46,_xlfn.FLOOR.MATH((ROW(I33)-1)/5)*5,0,5),"&lt;&gt;0")</f>
        <v>5</v>
      </c>
      <c r="AK45" s="40">
        <f ca="1">SUMIF(OFFSET(correlations!K$46,_xlfn.FLOOR.MATH((ROW(J33)-1)/5)*5,0,5),"&lt;&gt;0")/COUNTIF(OFFSET(correlations!K$46,_xlfn.FLOOR.MATH((ROW(J33)-1)/5)*5,0,5),"&lt;&gt;0")</f>
        <v>3.5</v>
      </c>
      <c r="AL45" s="40">
        <f ca="1">SUMIF(OFFSET(correlations!L$46,_xlfn.FLOOR.MATH((ROW(K33)-1)/5)*5,0,5),"&lt;&gt;0")/COUNTIF(OFFSET(correlations!L$46,_xlfn.FLOOR.MATH((ROW(K33)-1)/5)*5,0,5),"&lt;&gt;0")</f>
        <v>3.625</v>
      </c>
      <c r="AM45" s="40">
        <f ca="1">SUMIF(OFFSET(correlations!M$46,_xlfn.FLOOR.MATH((ROW(L33)-1)/5)*5,0,5),"&lt;&gt;0")/COUNTIF(OFFSET(correlations!M$46,_xlfn.FLOOR.MATH((ROW(L33)-1)/5)*5,0,5),"&lt;&gt;0")</f>
        <v>3.625</v>
      </c>
      <c r="AN45" s="40">
        <f ca="1">SUMIF(OFFSET(correlations!N$46,_xlfn.FLOOR.MATH((ROW(M33)-1)/5)*5,0,5),"&lt;&gt;0")/COUNTIF(OFFSET(correlations!N$46,_xlfn.FLOOR.MATH((ROW(M33)-1)/5)*5,0,5),"&lt;&gt;0")</f>
        <v>5</v>
      </c>
      <c r="AO45" s="40">
        <f ca="1">SUMIF(OFFSET(correlations!O$46,_xlfn.FLOOR.MATH((ROW(N33)-1)/5)*5,0,5),"&lt;&gt;0")/COUNTIF(OFFSET(correlations!O$46,_xlfn.FLOOR.MATH((ROW(N33)-1)/5)*5,0,5),"&lt;&gt;0")</f>
        <v>4.5</v>
      </c>
      <c r="AP45" s="40">
        <f ca="1">SUMIF(OFFSET(correlations!P$46,_xlfn.FLOOR.MATH((ROW(O33)-1)/5)*5,0,5),"&lt;&gt;0")/COUNTIF(OFFSET(correlations!P$46,_xlfn.FLOOR.MATH((ROW(O33)-1)/5)*5,0,5),"&lt;&gt;0")</f>
        <v>3.9</v>
      </c>
      <c r="AQ45" s="40">
        <f ca="1">SUMIF(OFFSET(correlations!Q$46,_xlfn.FLOOR.MATH((ROW(P33)-1)/5)*5,0,5),"&lt;&gt;0")/COUNTIF(OFFSET(correlations!Q$46,_xlfn.FLOOR.MATH((ROW(P33)-1)/5)*5,0,5),"&lt;&gt;0")</f>
        <v>4.0999999999999996</v>
      </c>
      <c r="AR45" s="40">
        <f ca="1">SUMIF(OFFSET(correlations!R$46,_xlfn.FLOOR.MATH((ROW(Q33)-1)/5)*5,0,5),"&lt;&gt;0")/COUNTIF(OFFSET(correlations!R$46,_xlfn.FLOOR.MATH((ROW(Q33)-1)/5)*5,0,5),"&lt;&gt;0")</f>
        <v>5</v>
      </c>
      <c r="AS45" s="40">
        <f ca="1">SUMIF(OFFSET(correlations!S$46,_xlfn.FLOOR.MATH((ROW(R33)-1)/5)*5,0,5),"&lt;&gt;0")/COUNTIF(OFFSET(correlations!S$46,_xlfn.FLOOR.MATH((ROW(R33)-1)/5)*5,0,5),"&lt;&gt;0")</f>
        <v>5</v>
      </c>
      <c r="AT45" s="40">
        <f ca="1">SUMIF(OFFSET(correlations!T$46,_xlfn.FLOOR.MATH((ROW(S33)-1)/5)*5,0,5),"&lt;&gt;0")/COUNTIF(OFFSET(correlations!T$46,_xlfn.FLOOR.MATH((ROW(S33)-1)/5)*5,0,5),"&lt;&gt;0")</f>
        <v>4.5</v>
      </c>
      <c r="AU45" s="40">
        <f ca="1">SUMIF(OFFSET(correlations!U$46,_xlfn.FLOOR.MATH((ROW(T33)-1)/5)*5,0,5),"&lt;&gt;0")/COUNTIF(OFFSET(correlations!U$46,_xlfn.FLOOR.MATH((ROW(T33)-1)/5)*5,0,5),"&lt;&gt;0")</f>
        <v>4.25</v>
      </c>
      <c r="AV45" s="40">
        <f ca="1">SUMIF(OFFSET(correlations!V$46,_xlfn.FLOOR.MATH((ROW(U33)-1)/5)*5,0,5),"&lt;&gt;0")/COUNTIF(OFFSET(correlations!V$46,_xlfn.FLOOR.MATH((ROW(U33)-1)/5)*5,0,5),"&lt;&gt;0")</f>
        <v>5</v>
      </c>
      <c r="AW45" s="40">
        <f ca="1">SUMIF(OFFSET(correlations!W$46,_xlfn.FLOOR.MATH((ROW(V33)-1)/5)*5,0,5),"&lt;&gt;0")/COUNTIF(OFFSET(correlations!W$46,_xlfn.FLOOR.MATH((ROW(V33)-1)/5)*5,0,5),"&lt;&gt;0")</f>
        <v>4</v>
      </c>
      <c r="AX45" s="40">
        <f ca="1">SUMIF(OFFSET(correlations!X$46,_xlfn.FLOOR.MATH((ROW(W33)-1)/5)*5,0,5),"&lt;&gt;0")/COUNTIF(OFFSET(correlations!X$46,_xlfn.FLOOR.MATH((ROW(W33)-1)/5)*5,0,5),"&lt;&gt;0")</f>
        <v>5</v>
      </c>
      <c r="AY45" s="40">
        <f ca="1">SUMIF(OFFSET(correlations!Y$46,_xlfn.FLOOR.MATH((ROW(X33)-1)/5)*5,0,5),"&lt;&gt;0")/COUNTIF(OFFSET(correlations!Y$46,_xlfn.FLOOR.MATH((ROW(X33)-1)/5)*5,0,5),"&lt;&gt;0")</f>
        <v>4.333333333333333</v>
      </c>
      <c r="AZ45" s="40">
        <f ca="1">SUMIF(OFFSET(correlations!Z$46,_xlfn.FLOOR.MATH((ROW(Y33)-1)/5)*5,0,5),"&lt;&gt;0")/COUNTIF(OFFSET(correlations!Z$46,_xlfn.FLOOR.MATH((ROW(Y33)-1)/5)*5,0,5),"&lt;&gt;0")</f>
        <v>5</v>
      </c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</row>
    <row r="46" spans="1:76">
      <c r="A46" s="5" t="str">
        <f t="shared" si="6"/>
        <v>38: Eternal Sunshine of the Spotless Mind (2004)</v>
      </c>
      <c r="B46" s="26">
        <f>IF(correlations!B79&lt;&gt;0,'Modified Weights'!B$4,0)</f>
        <v>0</v>
      </c>
      <c r="C46" s="26">
        <f>IF(correlations!C79&lt;&gt;0,'Modified Weights'!C$4,0)</f>
        <v>0.48860698263640312</v>
      </c>
      <c r="D46" s="26">
        <f>IF(correlations!D79&lt;&gt;0,'Modified Weights'!D$4,0)</f>
        <v>0</v>
      </c>
      <c r="E46" s="26">
        <f>IF(correlations!E79&lt;&gt;0,'Modified Weights'!E$4,0)</f>
        <v>0</v>
      </c>
      <c r="F46" s="26">
        <f>IF(correlations!F79&lt;&gt;0,'Modified Weights'!F$4,0)</f>
        <v>0</v>
      </c>
      <c r="G46" s="26">
        <f>IF(correlations!G79&lt;&gt;0,'Modified Weights'!G$4,0)</f>
        <v>0</v>
      </c>
      <c r="H46" s="26">
        <f>IF(correlations!H79&lt;&gt;0,'Modified Weights'!H$4,0)</f>
        <v>0.40027450425381639</v>
      </c>
      <c r="I46" s="26">
        <f>IF(correlations!I79&lt;&gt;0,'Modified Weights'!I$4,0)</f>
        <v>0</v>
      </c>
      <c r="J46" s="26">
        <f>IF(correlations!J79&lt;&gt;0,'Modified Weights'!J$4,0)</f>
        <v>0.47549485227568483</v>
      </c>
      <c r="K46" s="26">
        <f>IF(correlations!K79&lt;&gt;0,'Modified Weights'!K$4,0)</f>
        <v>0.26365446983714974</v>
      </c>
      <c r="L46" s="26">
        <f>IF(correlations!L79&lt;&gt;0,'Modified Weights'!L$4,0)</f>
        <v>0.28275572409412869</v>
      </c>
      <c r="M46" s="26">
        <f>IF(correlations!M79&lt;&gt;0,'Modified Weights'!M$4,0)</f>
        <v>0.28040224837668803</v>
      </c>
      <c r="N46" s="26">
        <f>IF(correlations!N79&lt;&gt;0,'Modified Weights'!N$4,0)</f>
        <v>0</v>
      </c>
      <c r="O46" s="26">
        <f>IF(correlations!O79&lt;&gt;0,'Modified Weights'!O$4,0)</f>
        <v>0.56244873874488854</v>
      </c>
      <c r="P46" s="26">
        <f>IF(correlations!P79&lt;&gt;0,'Modified Weights'!P$4,0)</f>
        <v>0.30413903573293405</v>
      </c>
      <c r="Q46" s="26">
        <f>IF(correlations!Q79&lt;&gt;0,'Modified Weights'!Q$4,0)</f>
        <v>0.48860698263640312</v>
      </c>
      <c r="R46" s="26">
        <f>IF(correlations!R79&lt;&gt;0,'Modified Weights'!R$4,0)</f>
        <v>0</v>
      </c>
      <c r="S46" s="26">
        <f>IF(correlations!S79&lt;&gt;0,'Modified Weights'!S$4,0)</f>
        <v>0.44902524381160436</v>
      </c>
      <c r="T46" s="26">
        <f>IF(correlations!T79&lt;&gt;0,'Modified Weights'!T$4,0)</f>
        <v>0.52599044278760332</v>
      </c>
      <c r="U46" s="26">
        <f>IF(correlations!U79&lt;&gt;0,'Modified Weights'!U$4,0)</f>
        <v>0.43899155441463594</v>
      </c>
      <c r="V46" s="26">
        <f>IF(correlations!V79&lt;&gt;0,'Modified Weights'!V$4,0)</f>
        <v>0</v>
      </c>
      <c r="W46" s="26">
        <f>IF(correlations!W79&lt;&gt;0,'Modified Weights'!W$4,0)</f>
        <v>0.40859237613621341</v>
      </c>
      <c r="X46" s="26">
        <f>IF(correlations!X79&lt;&gt;0,'Modified Weights'!X$4,0)</f>
        <v>0</v>
      </c>
      <c r="Y46" s="26">
        <f>IF(correlations!Y79&lt;&gt;0,'Modified Weights'!Y$4,0)</f>
        <v>0</v>
      </c>
      <c r="Z46" s="26">
        <f>IF(correlations!Z79&lt;&gt;0,'Modified Weights'!Z$4,0)</f>
        <v>0</v>
      </c>
      <c r="AA46" s="26"/>
      <c r="AB46" s="40">
        <f ca="1">SUMIF(OFFSET(correlations!B$46,_xlfn.FLOOR.MATH((ROW(A34)-1)/5)*5,0,5),"&lt;&gt;0")/COUNTIF(OFFSET(correlations!B$46,_xlfn.FLOOR.MATH((ROW(A34)-1)/5)*5,0,5),"&lt;&gt;0")</f>
        <v>4.5</v>
      </c>
      <c r="AC46" s="40">
        <f ca="1">SUMIF(OFFSET(correlations!C$46,_xlfn.FLOOR.MATH((ROW(B34)-1)/5)*5,0,5),"&lt;&gt;0")/COUNTIF(OFFSET(correlations!C$46,_xlfn.FLOOR.MATH((ROW(B34)-1)/5)*5,0,5),"&lt;&gt;0")</f>
        <v>4.333333333333333</v>
      </c>
      <c r="AD46" s="40">
        <f ca="1">SUMIF(OFFSET(correlations!D$46,_xlfn.FLOOR.MATH((ROW(C34)-1)/5)*5,0,5),"&lt;&gt;0")/COUNTIF(OFFSET(correlations!D$46,_xlfn.FLOOR.MATH((ROW(C34)-1)/5)*5,0,5),"&lt;&gt;0")</f>
        <v>4.5</v>
      </c>
      <c r="AE46" s="40">
        <f ca="1">SUMIF(OFFSET(correlations!E$46,_xlfn.FLOOR.MATH((ROW(D34)-1)/5)*5,0,5),"&lt;&gt;0")/COUNTIF(OFFSET(correlations!E$46,_xlfn.FLOOR.MATH((ROW(D34)-1)/5)*5,0,5),"&lt;&gt;0")</f>
        <v>4.5</v>
      </c>
      <c r="AF46" s="40">
        <f ca="1">SUMIF(OFFSET(correlations!F$46,_xlfn.FLOOR.MATH((ROW(E34)-1)/5)*5,0,5),"&lt;&gt;0")/COUNTIF(OFFSET(correlations!F$46,_xlfn.FLOOR.MATH((ROW(E34)-1)/5)*5,0,5),"&lt;&gt;0")</f>
        <v>4</v>
      </c>
      <c r="AG46" s="40">
        <f ca="1">SUMIF(OFFSET(correlations!G$46,_xlfn.FLOOR.MATH((ROW(F34)-1)/5)*5,0,5),"&lt;&gt;0")/COUNTIF(OFFSET(correlations!G$46,_xlfn.FLOOR.MATH((ROW(F34)-1)/5)*5,0,5),"&lt;&gt;0")</f>
        <v>4.666666666666667</v>
      </c>
      <c r="AH46" s="40">
        <f ca="1">SUMIF(OFFSET(correlations!H$46,_xlfn.FLOOR.MATH((ROW(G34)-1)/5)*5,0,5),"&lt;&gt;0")/COUNTIF(OFFSET(correlations!H$46,_xlfn.FLOOR.MATH((ROW(G34)-1)/5)*5,0,5),"&lt;&gt;0")</f>
        <v>4</v>
      </c>
      <c r="AI46" s="40" t="e">
        <f ca="1">SUMIF(OFFSET(correlations!I$46,_xlfn.FLOOR.MATH((ROW(H34)-1)/5)*5,0,5),"&lt;&gt;0")/COUNTIF(OFFSET(correlations!I$46,_xlfn.FLOOR.MATH((ROW(H34)-1)/5)*5,0,5),"&lt;&gt;0")</f>
        <v>#DIV/0!</v>
      </c>
      <c r="AJ46" s="40">
        <f ca="1">SUMIF(OFFSET(correlations!J$46,_xlfn.FLOOR.MATH((ROW(I34)-1)/5)*5,0,5),"&lt;&gt;0")/COUNTIF(OFFSET(correlations!J$46,_xlfn.FLOOR.MATH((ROW(I34)-1)/5)*5,0,5),"&lt;&gt;0")</f>
        <v>5</v>
      </c>
      <c r="AK46" s="40">
        <f ca="1">SUMIF(OFFSET(correlations!K$46,_xlfn.FLOOR.MATH((ROW(J34)-1)/5)*5,0,5),"&lt;&gt;0")/COUNTIF(OFFSET(correlations!K$46,_xlfn.FLOOR.MATH((ROW(J34)-1)/5)*5,0,5),"&lt;&gt;0")</f>
        <v>3.5</v>
      </c>
      <c r="AL46" s="40">
        <f ca="1">SUMIF(OFFSET(correlations!L$46,_xlfn.FLOOR.MATH((ROW(K34)-1)/5)*5,0,5),"&lt;&gt;0")/COUNTIF(OFFSET(correlations!L$46,_xlfn.FLOOR.MATH((ROW(K34)-1)/5)*5,0,5),"&lt;&gt;0")</f>
        <v>3.625</v>
      </c>
      <c r="AM46" s="40">
        <f ca="1">SUMIF(OFFSET(correlations!M$46,_xlfn.FLOOR.MATH((ROW(L34)-1)/5)*5,0,5),"&lt;&gt;0")/COUNTIF(OFFSET(correlations!M$46,_xlfn.FLOOR.MATH((ROW(L34)-1)/5)*5,0,5),"&lt;&gt;0")</f>
        <v>3.625</v>
      </c>
      <c r="AN46" s="40">
        <f ca="1">SUMIF(OFFSET(correlations!N$46,_xlfn.FLOOR.MATH((ROW(M34)-1)/5)*5,0,5),"&lt;&gt;0")/COUNTIF(OFFSET(correlations!N$46,_xlfn.FLOOR.MATH((ROW(M34)-1)/5)*5,0,5),"&lt;&gt;0")</f>
        <v>5</v>
      </c>
      <c r="AO46" s="40">
        <f ca="1">SUMIF(OFFSET(correlations!O$46,_xlfn.FLOOR.MATH((ROW(N34)-1)/5)*5,0,5),"&lt;&gt;0")/COUNTIF(OFFSET(correlations!O$46,_xlfn.FLOOR.MATH((ROW(N34)-1)/5)*5,0,5),"&lt;&gt;0")</f>
        <v>4.5</v>
      </c>
      <c r="AP46" s="40">
        <f ca="1">SUMIF(OFFSET(correlations!P$46,_xlfn.FLOOR.MATH((ROW(O34)-1)/5)*5,0,5),"&lt;&gt;0")/COUNTIF(OFFSET(correlations!P$46,_xlfn.FLOOR.MATH((ROW(O34)-1)/5)*5,0,5),"&lt;&gt;0")</f>
        <v>3.9</v>
      </c>
      <c r="AQ46" s="40">
        <f ca="1">SUMIF(OFFSET(correlations!Q$46,_xlfn.FLOOR.MATH((ROW(P34)-1)/5)*5,0,5),"&lt;&gt;0")/COUNTIF(OFFSET(correlations!Q$46,_xlfn.FLOOR.MATH((ROW(P34)-1)/5)*5,0,5),"&lt;&gt;0")</f>
        <v>4.0999999999999996</v>
      </c>
      <c r="AR46" s="40">
        <f ca="1">SUMIF(OFFSET(correlations!R$46,_xlfn.FLOOR.MATH((ROW(Q34)-1)/5)*5,0,5),"&lt;&gt;0")/COUNTIF(OFFSET(correlations!R$46,_xlfn.FLOOR.MATH((ROW(Q34)-1)/5)*5,0,5),"&lt;&gt;0")</f>
        <v>5</v>
      </c>
      <c r="AS46" s="40">
        <f ca="1">SUMIF(OFFSET(correlations!S$46,_xlfn.FLOOR.MATH((ROW(R34)-1)/5)*5,0,5),"&lt;&gt;0")/COUNTIF(OFFSET(correlations!S$46,_xlfn.FLOOR.MATH((ROW(R34)-1)/5)*5,0,5),"&lt;&gt;0")</f>
        <v>5</v>
      </c>
      <c r="AT46" s="40">
        <f ca="1">SUMIF(OFFSET(correlations!T$46,_xlfn.FLOOR.MATH((ROW(S34)-1)/5)*5,0,5),"&lt;&gt;0")/COUNTIF(OFFSET(correlations!T$46,_xlfn.FLOOR.MATH((ROW(S34)-1)/5)*5,0,5),"&lt;&gt;0")</f>
        <v>4.5</v>
      </c>
      <c r="AU46" s="40">
        <f ca="1">SUMIF(OFFSET(correlations!U$46,_xlfn.FLOOR.MATH((ROW(T34)-1)/5)*5,0,5),"&lt;&gt;0")/COUNTIF(OFFSET(correlations!U$46,_xlfn.FLOOR.MATH((ROW(T34)-1)/5)*5,0,5),"&lt;&gt;0")</f>
        <v>4.25</v>
      </c>
      <c r="AV46" s="40">
        <f ca="1">SUMIF(OFFSET(correlations!V$46,_xlfn.FLOOR.MATH((ROW(U34)-1)/5)*5,0,5),"&lt;&gt;0")/COUNTIF(OFFSET(correlations!V$46,_xlfn.FLOOR.MATH((ROW(U34)-1)/5)*5,0,5),"&lt;&gt;0")</f>
        <v>5</v>
      </c>
      <c r="AW46" s="40">
        <f ca="1">SUMIF(OFFSET(correlations!W$46,_xlfn.FLOOR.MATH((ROW(V34)-1)/5)*5,0,5),"&lt;&gt;0")/COUNTIF(OFFSET(correlations!W$46,_xlfn.FLOOR.MATH((ROW(V34)-1)/5)*5,0,5),"&lt;&gt;0")</f>
        <v>4</v>
      </c>
      <c r="AX46" s="40">
        <f ca="1">SUMIF(OFFSET(correlations!X$46,_xlfn.FLOOR.MATH((ROW(W34)-1)/5)*5,0,5),"&lt;&gt;0")/COUNTIF(OFFSET(correlations!X$46,_xlfn.FLOOR.MATH((ROW(W34)-1)/5)*5,0,5),"&lt;&gt;0")</f>
        <v>5</v>
      </c>
      <c r="AY46" s="40">
        <f ca="1">SUMIF(OFFSET(correlations!Y$46,_xlfn.FLOOR.MATH((ROW(X34)-1)/5)*5,0,5),"&lt;&gt;0")/COUNTIF(OFFSET(correlations!Y$46,_xlfn.FLOOR.MATH((ROW(X34)-1)/5)*5,0,5),"&lt;&gt;0")</f>
        <v>4.333333333333333</v>
      </c>
      <c r="AZ46" s="40">
        <f ca="1">SUMIF(OFFSET(correlations!Z$46,_xlfn.FLOOR.MATH((ROW(Y34)-1)/5)*5,0,5),"&lt;&gt;0")/COUNTIF(OFFSET(correlations!Z$46,_xlfn.FLOOR.MATH((ROW(Y34)-1)/5)*5,0,5),"&lt;&gt;0")</f>
        <v>5</v>
      </c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</row>
    <row r="47" spans="1:76">
      <c r="A47" s="5" t="str">
        <f t="shared" si="6"/>
        <v>38: Eternal Sunshine of the Spotless Mind (2004)</v>
      </c>
      <c r="B47" s="26">
        <f>IF(correlations!B80&lt;&gt;0,'Modified Weights'!B$5,0)</f>
        <v>0.49300760515325925</v>
      </c>
      <c r="C47" s="26">
        <f>IF(correlations!C80&lt;&gt;0,'Modified Weights'!C$5,0)</f>
        <v>0.42223642660835542</v>
      </c>
      <c r="D47" s="26">
        <f>IF(correlations!D80&lt;&gt;0,'Modified Weights'!D$5,0)</f>
        <v>0.46833329437099369</v>
      </c>
      <c r="E47" s="26">
        <f>IF(correlations!E80&lt;&gt;0,'Modified Weights'!E$5,0)</f>
        <v>0.46291004988627577</v>
      </c>
      <c r="F47" s="26">
        <f>IF(correlations!F80&lt;&gt;0,'Modified Weights'!F$5,0)</f>
        <v>0</v>
      </c>
      <c r="G47" s="26">
        <f>IF(correlations!G80&lt;&gt;0,'Modified Weights'!G$5,0)</f>
        <v>0.46833329437099369</v>
      </c>
      <c r="H47" s="26">
        <f>IF(correlations!H80&lt;&gt;0,'Modified Weights'!H$5,0)</f>
        <v>0.24769327229404767</v>
      </c>
      <c r="I47" s="26">
        <f>IF(correlations!I80&lt;&gt;0,'Modified Weights'!I$5,0)</f>
        <v>0</v>
      </c>
      <c r="J47" s="26">
        <f>IF(correlations!J80&lt;&gt;0,'Modified Weights'!J$5,0)</f>
        <v>0.38713264586848378</v>
      </c>
      <c r="K47" s="26">
        <f>IF(correlations!K80&lt;&gt;0,'Modified Weights'!K$5,0)</f>
        <v>0.25886569181649749</v>
      </c>
      <c r="L47" s="26">
        <f>IF(correlations!L80&lt;&gt;0,'Modified Weights'!L$5,0)</f>
        <v>0.27833468677407003</v>
      </c>
      <c r="M47" s="26">
        <f>IF(correlations!M80&lt;&gt;0,'Modified Weights'!M$5,0)</f>
        <v>0.26442478716072465</v>
      </c>
      <c r="N47" s="26">
        <f>IF(correlations!N80&lt;&gt;0,'Modified Weights'!N$5,0)</f>
        <v>0.290591240789001</v>
      </c>
      <c r="O47" s="26">
        <f>IF(correlations!O80&lt;&gt;0,'Modified Weights'!O$5,0)</f>
        <v>0.53906585139435703</v>
      </c>
      <c r="P47" s="26">
        <f>IF(correlations!P80&lt;&gt;0,'Modified Weights'!P$5,0)</f>
        <v>0.29682614716644024</v>
      </c>
      <c r="Q47" s="26">
        <f>IF(correlations!Q80&lt;&gt;0,'Modified Weights'!Q$5,0)</f>
        <v>0.47571090136593314</v>
      </c>
      <c r="R47" s="26">
        <f>IF(correlations!R80&lt;&gt;0,'Modified Weights'!R$5,0)</f>
        <v>0</v>
      </c>
      <c r="S47" s="26">
        <f>IF(correlations!S80&lt;&gt;0,'Modified Weights'!S$5,0)</f>
        <v>0</v>
      </c>
      <c r="T47" s="26">
        <f>IF(correlations!T80&lt;&gt;0,'Modified Weights'!T$5,0)</f>
        <v>0.42805472768971564</v>
      </c>
      <c r="U47" s="26">
        <f>IF(correlations!U80&lt;&gt;0,'Modified Weights'!U$5,0)</f>
        <v>0.40380887559327872</v>
      </c>
      <c r="V47" s="26">
        <f>IF(correlations!V80&lt;&gt;0,'Modified Weights'!V$5,0)</f>
        <v>0.14924669844661778</v>
      </c>
      <c r="W47" s="26">
        <f>IF(correlations!W80&lt;&gt;0,'Modified Weights'!W$5,0)</f>
        <v>0.31571202585390812</v>
      </c>
      <c r="X47" s="26">
        <f>IF(correlations!X80&lt;&gt;0,'Modified Weights'!X$5,0)</f>
        <v>0</v>
      </c>
      <c r="Y47" s="26">
        <f>IF(correlations!Y80&lt;&gt;0,'Modified Weights'!Y$5,0)</f>
        <v>0</v>
      </c>
      <c r="Z47" s="26">
        <f>IF(correlations!Z80&lt;&gt;0,'Modified Weights'!Z$5,0)</f>
        <v>0</v>
      </c>
      <c r="AA47" s="26"/>
      <c r="AB47" s="40">
        <f ca="1">SUMIF(OFFSET(correlations!B$46,_xlfn.FLOOR.MATH((ROW(A35)-1)/5)*5,0,5),"&lt;&gt;0")/COUNTIF(OFFSET(correlations!B$46,_xlfn.FLOOR.MATH((ROW(A35)-1)/5)*5,0,5),"&lt;&gt;0")</f>
        <v>4.5</v>
      </c>
      <c r="AC47" s="40">
        <f ca="1">SUMIF(OFFSET(correlations!C$46,_xlfn.FLOOR.MATH((ROW(B35)-1)/5)*5,0,5),"&lt;&gt;0")/COUNTIF(OFFSET(correlations!C$46,_xlfn.FLOOR.MATH((ROW(B35)-1)/5)*5,0,5),"&lt;&gt;0")</f>
        <v>4.333333333333333</v>
      </c>
      <c r="AD47" s="40">
        <f ca="1">SUMIF(OFFSET(correlations!D$46,_xlfn.FLOOR.MATH((ROW(C35)-1)/5)*5,0,5),"&lt;&gt;0")/COUNTIF(OFFSET(correlations!D$46,_xlfn.FLOOR.MATH((ROW(C35)-1)/5)*5,0,5),"&lt;&gt;0")</f>
        <v>4.5</v>
      </c>
      <c r="AE47" s="40">
        <f ca="1">SUMIF(OFFSET(correlations!E$46,_xlfn.FLOOR.MATH((ROW(D35)-1)/5)*5,0,5),"&lt;&gt;0")/COUNTIF(OFFSET(correlations!E$46,_xlfn.FLOOR.MATH((ROW(D35)-1)/5)*5,0,5),"&lt;&gt;0")</f>
        <v>4.5</v>
      </c>
      <c r="AF47" s="40">
        <f ca="1">SUMIF(OFFSET(correlations!F$46,_xlfn.FLOOR.MATH((ROW(E35)-1)/5)*5,0,5),"&lt;&gt;0")/COUNTIF(OFFSET(correlations!F$46,_xlfn.FLOOR.MATH((ROW(E35)-1)/5)*5,0,5),"&lt;&gt;0")</f>
        <v>4</v>
      </c>
      <c r="AG47" s="40">
        <f ca="1">SUMIF(OFFSET(correlations!G$46,_xlfn.FLOOR.MATH((ROW(F35)-1)/5)*5,0,5),"&lt;&gt;0")/COUNTIF(OFFSET(correlations!G$46,_xlfn.FLOOR.MATH((ROW(F35)-1)/5)*5,0,5),"&lt;&gt;0")</f>
        <v>4.666666666666667</v>
      </c>
      <c r="AH47" s="40">
        <f ca="1">SUMIF(OFFSET(correlations!H$46,_xlfn.FLOOR.MATH((ROW(G35)-1)/5)*5,0,5),"&lt;&gt;0")/COUNTIF(OFFSET(correlations!H$46,_xlfn.FLOOR.MATH((ROW(G35)-1)/5)*5,0,5),"&lt;&gt;0")</f>
        <v>4</v>
      </c>
      <c r="AI47" s="40" t="e">
        <f ca="1">SUMIF(OFFSET(correlations!I$46,_xlfn.FLOOR.MATH((ROW(H35)-1)/5)*5,0,5),"&lt;&gt;0")/COUNTIF(OFFSET(correlations!I$46,_xlfn.FLOOR.MATH((ROW(H35)-1)/5)*5,0,5),"&lt;&gt;0")</f>
        <v>#DIV/0!</v>
      </c>
      <c r="AJ47" s="40">
        <f ca="1">SUMIF(OFFSET(correlations!J$46,_xlfn.FLOOR.MATH((ROW(I35)-1)/5)*5,0,5),"&lt;&gt;0")/COUNTIF(OFFSET(correlations!J$46,_xlfn.FLOOR.MATH((ROW(I35)-1)/5)*5,0,5),"&lt;&gt;0")</f>
        <v>5</v>
      </c>
      <c r="AK47" s="40">
        <f ca="1">SUMIF(OFFSET(correlations!K$46,_xlfn.FLOOR.MATH((ROW(J35)-1)/5)*5,0,5),"&lt;&gt;0")/COUNTIF(OFFSET(correlations!K$46,_xlfn.FLOOR.MATH((ROW(J35)-1)/5)*5,0,5),"&lt;&gt;0")</f>
        <v>3.5</v>
      </c>
      <c r="AL47" s="40">
        <f ca="1">SUMIF(OFFSET(correlations!L$46,_xlfn.FLOOR.MATH((ROW(K35)-1)/5)*5,0,5),"&lt;&gt;0")/COUNTIF(OFFSET(correlations!L$46,_xlfn.FLOOR.MATH((ROW(K35)-1)/5)*5,0,5),"&lt;&gt;0")</f>
        <v>3.625</v>
      </c>
      <c r="AM47" s="40">
        <f ca="1">SUMIF(OFFSET(correlations!M$46,_xlfn.FLOOR.MATH((ROW(L35)-1)/5)*5,0,5),"&lt;&gt;0")/COUNTIF(OFFSET(correlations!M$46,_xlfn.FLOOR.MATH((ROW(L35)-1)/5)*5,0,5),"&lt;&gt;0")</f>
        <v>3.625</v>
      </c>
      <c r="AN47" s="40">
        <f ca="1">SUMIF(OFFSET(correlations!N$46,_xlfn.FLOOR.MATH((ROW(M35)-1)/5)*5,0,5),"&lt;&gt;0")/COUNTIF(OFFSET(correlations!N$46,_xlfn.FLOOR.MATH((ROW(M35)-1)/5)*5,0,5),"&lt;&gt;0")</f>
        <v>5</v>
      </c>
      <c r="AO47" s="40">
        <f ca="1">SUMIF(OFFSET(correlations!O$46,_xlfn.FLOOR.MATH((ROW(N35)-1)/5)*5,0,5),"&lt;&gt;0")/COUNTIF(OFFSET(correlations!O$46,_xlfn.FLOOR.MATH((ROW(N35)-1)/5)*5,0,5),"&lt;&gt;0")</f>
        <v>4.5</v>
      </c>
      <c r="AP47" s="40">
        <f ca="1">SUMIF(OFFSET(correlations!P$46,_xlfn.FLOOR.MATH((ROW(O35)-1)/5)*5,0,5),"&lt;&gt;0")/COUNTIF(OFFSET(correlations!P$46,_xlfn.FLOOR.MATH((ROW(O35)-1)/5)*5,0,5),"&lt;&gt;0")</f>
        <v>3.9</v>
      </c>
      <c r="AQ47" s="40">
        <f ca="1">SUMIF(OFFSET(correlations!Q$46,_xlfn.FLOOR.MATH((ROW(P35)-1)/5)*5,0,5),"&lt;&gt;0")/COUNTIF(OFFSET(correlations!Q$46,_xlfn.FLOOR.MATH((ROW(P35)-1)/5)*5,0,5),"&lt;&gt;0")</f>
        <v>4.0999999999999996</v>
      </c>
      <c r="AR47" s="40">
        <f ca="1">SUMIF(OFFSET(correlations!R$46,_xlfn.FLOOR.MATH((ROW(Q35)-1)/5)*5,0,5),"&lt;&gt;0")/COUNTIF(OFFSET(correlations!R$46,_xlfn.FLOOR.MATH((ROW(Q35)-1)/5)*5,0,5),"&lt;&gt;0")</f>
        <v>5</v>
      </c>
      <c r="AS47" s="40">
        <f ca="1">SUMIF(OFFSET(correlations!S$46,_xlfn.FLOOR.MATH((ROW(R35)-1)/5)*5,0,5),"&lt;&gt;0")/COUNTIF(OFFSET(correlations!S$46,_xlfn.FLOOR.MATH((ROW(R35)-1)/5)*5,0,5),"&lt;&gt;0")</f>
        <v>5</v>
      </c>
      <c r="AT47" s="40">
        <f ca="1">SUMIF(OFFSET(correlations!T$46,_xlfn.FLOOR.MATH((ROW(S35)-1)/5)*5,0,5),"&lt;&gt;0")/COUNTIF(OFFSET(correlations!T$46,_xlfn.FLOOR.MATH((ROW(S35)-1)/5)*5,0,5),"&lt;&gt;0")</f>
        <v>4.5</v>
      </c>
      <c r="AU47" s="40">
        <f ca="1">SUMIF(OFFSET(correlations!U$46,_xlfn.FLOOR.MATH((ROW(T35)-1)/5)*5,0,5),"&lt;&gt;0")/COUNTIF(OFFSET(correlations!U$46,_xlfn.FLOOR.MATH((ROW(T35)-1)/5)*5,0,5),"&lt;&gt;0")</f>
        <v>4.25</v>
      </c>
      <c r="AV47" s="40">
        <f ca="1">SUMIF(OFFSET(correlations!V$46,_xlfn.FLOOR.MATH((ROW(U35)-1)/5)*5,0,5),"&lt;&gt;0")/COUNTIF(OFFSET(correlations!V$46,_xlfn.FLOOR.MATH((ROW(U35)-1)/5)*5,0,5),"&lt;&gt;0")</f>
        <v>5</v>
      </c>
      <c r="AW47" s="40">
        <f ca="1">SUMIF(OFFSET(correlations!W$46,_xlfn.FLOOR.MATH((ROW(V35)-1)/5)*5,0,5),"&lt;&gt;0")/COUNTIF(OFFSET(correlations!W$46,_xlfn.FLOOR.MATH((ROW(V35)-1)/5)*5,0,5),"&lt;&gt;0")</f>
        <v>4</v>
      </c>
      <c r="AX47" s="40">
        <f ca="1">SUMIF(OFFSET(correlations!X$46,_xlfn.FLOOR.MATH((ROW(W35)-1)/5)*5,0,5),"&lt;&gt;0")/COUNTIF(OFFSET(correlations!X$46,_xlfn.FLOOR.MATH((ROW(W35)-1)/5)*5,0,5),"&lt;&gt;0")</f>
        <v>5</v>
      </c>
      <c r="AY47" s="40">
        <f ca="1">SUMIF(OFFSET(correlations!Y$46,_xlfn.FLOOR.MATH((ROW(X35)-1)/5)*5,0,5),"&lt;&gt;0")/COUNTIF(OFFSET(correlations!Y$46,_xlfn.FLOOR.MATH((ROW(X35)-1)/5)*5,0,5),"&lt;&gt;0")</f>
        <v>4.333333333333333</v>
      </c>
      <c r="AZ47" s="40">
        <f ca="1">SUMIF(OFFSET(correlations!Z$46,_xlfn.FLOOR.MATH((ROW(Y35)-1)/5)*5,0,5),"&lt;&gt;0")/COUNTIF(OFFSET(correlations!Z$46,_xlfn.FLOOR.MATH((ROW(Y35)-1)/5)*5,0,5),"&lt;&gt;0")</f>
        <v>5</v>
      </c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</row>
    <row r="48" spans="1:76">
      <c r="A48" s="20" t="s">
        <v>7</v>
      </c>
      <c r="B48" s="26">
        <f>IF(correlations!B81&lt;&gt;0,'Modified Weights'!B$6,0)</f>
        <v>0</v>
      </c>
      <c r="C48" s="26">
        <f>IF(correlations!C81&lt;&gt;0,'Modified Weights'!C$6,0)</f>
        <v>0</v>
      </c>
      <c r="D48" s="26">
        <f>IF(correlations!D81&lt;&gt;0,'Modified Weights'!D$6,0)</f>
        <v>0.37322578372742299</v>
      </c>
      <c r="E48" s="26">
        <f>IF(correlations!E81&lt;&gt;0,'Modified Weights'!E$6,0)</f>
        <v>0</v>
      </c>
      <c r="F48" s="26">
        <f>IF(correlations!F81&lt;&gt;0,'Modified Weights'!F$6,0)</f>
        <v>0.40027450425381639</v>
      </c>
      <c r="G48" s="26">
        <f>IF(correlations!G81&lt;&gt;0,'Modified Weights'!G$6,0)</f>
        <v>0</v>
      </c>
      <c r="H48" s="26">
        <f>IF(correlations!H81&lt;&gt;0,'Modified Weights'!H$6,0)</f>
        <v>0</v>
      </c>
      <c r="I48" s="26">
        <f>IF(correlations!I81&lt;&gt;0,'Modified Weights'!I$6,0)</f>
        <v>0</v>
      </c>
      <c r="J48" s="26">
        <f>IF(correlations!J81&lt;&gt;0,'Modified Weights'!J$6,0)</f>
        <v>0</v>
      </c>
      <c r="K48" s="26">
        <f>IF(correlations!K81&lt;&gt;0,'Modified Weights'!K$6,0)</f>
        <v>0</v>
      </c>
      <c r="L48" s="26">
        <f>IF(correlations!L81&lt;&gt;0,'Modified Weights'!L$6,0)</f>
        <v>0.2685953793136418</v>
      </c>
      <c r="M48" s="26">
        <f>IF(correlations!M81&lt;&gt;0,'Modified Weights'!M$6,0)</f>
        <v>0</v>
      </c>
      <c r="N48" s="26">
        <f>IF(correlations!N81&lt;&gt;0,'Modified Weights'!N$6,0)</f>
        <v>0.26126836282372301</v>
      </c>
      <c r="O48" s="26">
        <f>IF(correlations!O81&lt;&gt;0,'Modified Weights'!O$6,0)</f>
        <v>0</v>
      </c>
      <c r="P48" s="26">
        <f>IF(correlations!P81&lt;&gt;0,'Modified Weights'!P$6,0)</f>
        <v>0.28039233696684568</v>
      </c>
      <c r="Q48" s="26">
        <f>IF(correlations!Q81&lt;&gt;0,'Modified Weights'!Q$6,0)</f>
        <v>0</v>
      </c>
      <c r="R48" s="26">
        <f>IF(correlations!R81&lt;&gt;0,'Modified Weights'!R$6,0)</f>
        <v>0</v>
      </c>
      <c r="S48" s="26">
        <f>IF(correlations!S81&lt;&gt;0,'Modified Weights'!S$6,0)</f>
        <v>0</v>
      </c>
      <c r="T48" s="26">
        <f>IF(correlations!T81&lt;&gt;0,'Modified Weights'!T$6,0)</f>
        <v>0</v>
      </c>
      <c r="U48" s="26">
        <f>IF(correlations!U81&lt;&gt;0,'Modified Weights'!U$6,0)</f>
        <v>0.30580326092025339</v>
      </c>
      <c r="V48" s="26">
        <f>IF(correlations!V81&lt;&gt;0,'Modified Weights'!V$6,0)</f>
        <v>0.14601110225769576</v>
      </c>
      <c r="W48" s="26">
        <f>IF(correlations!W81&lt;&gt;0,'Modified Weights'!W$6,0)</f>
        <v>0</v>
      </c>
      <c r="X48" s="26">
        <f>IF(correlations!X81&lt;&gt;0,'Modified Weights'!X$6,0)</f>
        <v>0</v>
      </c>
      <c r="Y48" s="26">
        <f>IF(correlations!Y81&lt;&gt;0,'Modified Weights'!Y$6,0)</f>
        <v>0</v>
      </c>
      <c r="Z48" s="26">
        <f>IF(correlations!Z81&lt;&gt;0,'Modified Weights'!Z$6,0)</f>
        <v>0</v>
      </c>
      <c r="AA48" s="26"/>
      <c r="AB48" s="40">
        <f ca="1">SUMIF(OFFSET(correlations!B$46,_xlfn.FLOOR.MATH((ROW(A36)-1)/5)*5,0,5),"&lt;&gt;0")/COUNTIF(OFFSET(correlations!B$46,_xlfn.FLOOR.MATH((ROW(A36)-1)/5)*5,0,5),"&lt;&gt;0")</f>
        <v>4</v>
      </c>
      <c r="AC48" s="40">
        <f ca="1">SUMIF(OFFSET(correlations!C$46,_xlfn.FLOOR.MATH((ROW(B36)-1)/5)*5,0,5),"&lt;&gt;0")/COUNTIF(OFFSET(correlations!C$46,_xlfn.FLOOR.MATH((ROW(B36)-1)/5)*5,0,5),"&lt;&gt;0")</f>
        <v>3</v>
      </c>
      <c r="AD48" s="40">
        <f ca="1">SUMIF(OFFSET(correlations!D$46,_xlfn.FLOOR.MATH((ROW(C36)-1)/5)*5,0,5),"&lt;&gt;0")/COUNTIF(OFFSET(correlations!D$46,_xlfn.FLOOR.MATH((ROW(C36)-1)/5)*5,0,5),"&lt;&gt;0")</f>
        <v>3.875</v>
      </c>
      <c r="AE48" s="40" t="e">
        <f ca="1">SUMIF(OFFSET(correlations!E$46,_xlfn.FLOOR.MATH((ROW(D36)-1)/5)*5,0,5),"&lt;&gt;0")/COUNTIF(OFFSET(correlations!E$46,_xlfn.FLOOR.MATH((ROW(D36)-1)/5)*5,0,5),"&lt;&gt;0")</f>
        <v>#DIV/0!</v>
      </c>
      <c r="AF48" s="40">
        <f ca="1">SUMIF(OFFSET(correlations!F$46,_xlfn.FLOOR.MATH((ROW(E36)-1)/5)*5,0,5),"&lt;&gt;0")/COUNTIF(OFFSET(correlations!F$46,_xlfn.FLOOR.MATH((ROW(E36)-1)/5)*5,0,5),"&lt;&gt;0")</f>
        <v>4.125</v>
      </c>
      <c r="AG48" s="40">
        <f ca="1">SUMIF(OFFSET(correlations!G$46,_xlfn.FLOOR.MATH((ROW(F36)-1)/5)*5,0,5),"&lt;&gt;0")/COUNTIF(OFFSET(correlations!G$46,_xlfn.FLOOR.MATH((ROW(F36)-1)/5)*5,0,5),"&lt;&gt;0")</f>
        <v>3.75</v>
      </c>
      <c r="AH48" s="40">
        <f ca="1">SUMIF(OFFSET(correlations!H$46,_xlfn.FLOOR.MATH((ROW(G36)-1)/5)*5,0,5),"&lt;&gt;0")/COUNTIF(OFFSET(correlations!H$46,_xlfn.FLOOR.MATH((ROW(G36)-1)/5)*5,0,5),"&lt;&gt;0")</f>
        <v>3</v>
      </c>
      <c r="AI48" s="40">
        <f ca="1">SUMIF(OFFSET(correlations!I$46,_xlfn.FLOOR.MATH((ROW(H36)-1)/5)*5,0,5),"&lt;&gt;0")/COUNTIF(OFFSET(correlations!I$46,_xlfn.FLOOR.MATH((ROW(H36)-1)/5)*5,0,5),"&lt;&gt;0")</f>
        <v>5</v>
      </c>
      <c r="AJ48" s="40">
        <f ca="1">SUMIF(OFFSET(correlations!J$46,_xlfn.FLOOR.MATH((ROW(I36)-1)/5)*5,0,5),"&lt;&gt;0")/COUNTIF(OFFSET(correlations!J$46,_xlfn.FLOOR.MATH((ROW(I36)-1)/5)*5,0,5),"&lt;&gt;0")</f>
        <v>3.5</v>
      </c>
      <c r="AK48" s="40">
        <f ca="1">SUMIF(OFFSET(correlations!K$46,_xlfn.FLOOR.MATH((ROW(J36)-1)/5)*5,0,5),"&lt;&gt;0")/COUNTIF(OFFSET(correlations!K$46,_xlfn.FLOOR.MATH((ROW(J36)-1)/5)*5,0,5),"&lt;&gt;0")</f>
        <v>3.5</v>
      </c>
      <c r="AL48" s="40">
        <f ca="1">SUMIF(OFFSET(correlations!L$46,_xlfn.FLOOR.MATH((ROW(K36)-1)/5)*5,0,5),"&lt;&gt;0")/COUNTIF(OFFSET(correlations!L$46,_xlfn.FLOOR.MATH((ROW(K36)-1)/5)*5,0,5),"&lt;&gt;0")</f>
        <v>3</v>
      </c>
      <c r="AM48" s="40">
        <f ca="1">SUMIF(OFFSET(correlations!M$46,_xlfn.FLOOR.MATH((ROW(L36)-1)/5)*5,0,5),"&lt;&gt;0")/COUNTIF(OFFSET(correlations!M$46,_xlfn.FLOOR.MATH((ROW(L36)-1)/5)*5,0,5),"&lt;&gt;0")</f>
        <v>2.6666666666666665</v>
      </c>
      <c r="AN48" s="40">
        <f ca="1">SUMIF(OFFSET(correlations!N$46,_xlfn.FLOOR.MATH((ROW(M36)-1)/5)*5,0,5),"&lt;&gt;0")/COUNTIF(OFFSET(correlations!N$46,_xlfn.FLOOR.MATH((ROW(M36)-1)/5)*5,0,5),"&lt;&gt;0")</f>
        <v>4</v>
      </c>
      <c r="AO48" s="40">
        <f ca="1">SUMIF(OFFSET(correlations!O$46,_xlfn.FLOOR.MATH((ROW(N36)-1)/5)*5,0,5),"&lt;&gt;0")/COUNTIF(OFFSET(correlations!O$46,_xlfn.FLOOR.MATH((ROW(N36)-1)/5)*5,0,5),"&lt;&gt;0")</f>
        <v>3.5</v>
      </c>
      <c r="AP48" s="40">
        <f ca="1">SUMIF(OFFSET(correlations!P$46,_xlfn.FLOOR.MATH((ROW(O36)-1)/5)*5,0,5),"&lt;&gt;0")/COUNTIF(OFFSET(correlations!P$46,_xlfn.FLOOR.MATH((ROW(O36)-1)/5)*5,0,5),"&lt;&gt;0")</f>
        <v>3.25</v>
      </c>
      <c r="AQ48" s="40">
        <f ca="1">SUMIF(OFFSET(correlations!Q$46,_xlfn.FLOOR.MATH((ROW(P36)-1)/5)*5,0,5),"&lt;&gt;0")/COUNTIF(OFFSET(correlations!Q$46,_xlfn.FLOOR.MATH((ROW(P36)-1)/5)*5,0,5),"&lt;&gt;0")</f>
        <v>3.5</v>
      </c>
      <c r="AR48" s="40">
        <f ca="1">SUMIF(OFFSET(correlations!R$46,_xlfn.FLOOR.MATH((ROW(Q36)-1)/5)*5,0,5),"&lt;&gt;0")/COUNTIF(OFFSET(correlations!R$46,_xlfn.FLOOR.MATH((ROW(Q36)-1)/5)*5,0,5),"&lt;&gt;0")</f>
        <v>4.5</v>
      </c>
      <c r="AS48" s="40">
        <f ca="1">SUMIF(OFFSET(correlations!S$46,_xlfn.FLOOR.MATH((ROW(R36)-1)/5)*5,0,5),"&lt;&gt;0")/COUNTIF(OFFSET(correlations!S$46,_xlfn.FLOOR.MATH((ROW(R36)-1)/5)*5,0,5),"&lt;&gt;0")</f>
        <v>3</v>
      </c>
      <c r="AT48" s="40">
        <f ca="1">SUMIF(OFFSET(correlations!T$46,_xlfn.FLOOR.MATH((ROW(S36)-1)/5)*5,0,5),"&lt;&gt;0")/COUNTIF(OFFSET(correlations!T$46,_xlfn.FLOOR.MATH((ROW(S36)-1)/5)*5,0,5),"&lt;&gt;0")</f>
        <v>3.75</v>
      </c>
      <c r="AU48" s="40">
        <f ca="1">SUMIF(OFFSET(correlations!U$46,_xlfn.FLOOR.MATH((ROW(T36)-1)/5)*5,0,5),"&lt;&gt;0")/COUNTIF(OFFSET(correlations!U$46,_xlfn.FLOOR.MATH((ROW(T36)-1)/5)*5,0,5),"&lt;&gt;0")</f>
        <v>3</v>
      </c>
      <c r="AV48" s="40">
        <f ca="1">SUMIF(OFFSET(correlations!V$46,_xlfn.FLOOR.MATH((ROW(U36)-1)/5)*5,0,5),"&lt;&gt;0")/COUNTIF(OFFSET(correlations!V$46,_xlfn.FLOOR.MATH((ROW(U36)-1)/5)*5,0,5),"&lt;&gt;0")</f>
        <v>4</v>
      </c>
      <c r="AW48" s="40">
        <f ca="1">SUMIF(OFFSET(correlations!W$46,_xlfn.FLOOR.MATH((ROW(V36)-1)/5)*5,0,5),"&lt;&gt;0")/COUNTIF(OFFSET(correlations!W$46,_xlfn.FLOOR.MATH((ROW(V36)-1)/5)*5,0,5),"&lt;&gt;0")</f>
        <v>2.3333333333333335</v>
      </c>
      <c r="AX48" s="40">
        <f ca="1">SUMIF(OFFSET(correlations!X$46,_xlfn.FLOOR.MATH((ROW(W36)-1)/5)*5,0,5),"&lt;&gt;0")/COUNTIF(OFFSET(correlations!X$46,_xlfn.FLOOR.MATH((ROW(W36)-1)/5)*5,0,5),"&lt;&gt;0")</f>
        <v>4</v>
      </c>
      <c r="AY48" s="40">
        <f ca="1">SUMIF(OFFSET(correlations!Y$46,_xlfn.FLOOR.MATH((ROW(X36)-1)/5)*5,0,5),"&lt;&gt;0")/COUNTIF(OFFSET(correlations!Y$46,_xlfn.FLOOR.MATH((ROW(X36)-1)/5)*5,0,5),"&lt;&gt;0")</f>
        <v>3.5</v>
      </c>
      <c r="AZ48" s="40">
        <f ca="1">SUMIF(OFFSET(correlations!Z$46,_xlfn.FLOOR.MATH((ROW(Y36)-1)/5)*5,0,5),"&lt;&gt;0")/COUNTIF(OFFSET(correlations!Z$46,_xlfn.FLOOR.MATH((ROW(Y36)-1)/5)*5,0,5),"&lt;&gt;0")</f>
        <v>3.6666666666666665</v>
      </c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</row>
    <row r="49" spans="1:76">
      <c r="A49" s="5" t="str">
        <f t="shared" ref="A49:A52" si="7">A48</f>
        <v>63: Twelve Monkeys (a.k.a. 12 Monkeys) (1995)</v>
      </c>
      <c r="B49" s="26">
        <f>IF(correlations!B82&lt;&gt;0,'Modified Weights'!B$7,0)</f>
        <v>0</v>
      </c>
      <c r="C49" s="26">
        <f>IF(correlations!C82&lt;&gt;0,'Modified Weights'!C$7,0)</f>
        <v>0</v>
      </c>
      <c r="D49" s="26">
        <f>IF(correlations!D82&lt;&gt;0,'Modified Weights'!D$7,0)</f>
        <v>0.36756756756756787</v>
      </c>
      <c r="E49" s="26">
        <f>IF(correlations!E82&lt;&gt;0,'Modified Weights'!E$7,0)</f>
        <v>0</v>
      </c>
      <c r="F49" s="26">
        <f>IF(correlations!F82&lt;&gt;0,'Modified Weights'!F$7,0)</f>
        <v>0.37985626502293046</v>
      </c>
      <c r="G49" s="26">
        <f>IF(correlations!G82&lt;&gt;0,'Modified Weights'!G$7,0)</f>
        <v>0</v>
      </c>
      <c r="H49" s="26">
        <f>IF(correlations!H82&lt;&gt;0,'Modified Weights'!H$7,0)</f>
        <v>0</v>
      </c>
      <c r="I49" s="26">
        <f>IF(correlations!I82&lt;&gt;0,'Modified Weights'!I$7,0)</f>
        <v>0</v>
      </c>
      <c r="J49" s="26">
        <f>IF(correlations!J82&lt;&gt;0,'Modified Weights'!J$7,0)</f>
        <v>0</v>
      </c>
      <c r="K49" s="26">
        <f>IF(correlations!K82&lt;&gt;0,'Modified Weights'!K$7,0)</f>
        <v>0</v>
      </c>
      <c r="L49" s="26">
        <f>IF(correlations!L82&lt;&gt;0,'Modified Weights'!L$7,0)</f>
        <v>0</v>
      </c>
      <c r="M49" s="26">
        <f>IF(correlations!M82&lt;&gt;0,'Modified Weights'!M$7,0)</f>
        <v>0.19710516591041297</v>
      </c>
      <c r="N49" s="26">
        <f>IF(correlations!N82&lt;&gt;0,'Modified Weights'!N$7,0)</f>
        <v>0</v>
      </c>
      <c r="O49" s="26">
        <f>IF(correlations!O82&lt;&gt;0,'Modified Weights'!O$7,0)</f>
        <v>0.47549485227568483</v>
      </c>
      <c r="P49" s="26">
        <f>IF(correlations!P82&lt;&gt;0,'Modified Weights'!P$7,0)</f>
        <v>0</v>
      </c>
      <c r="Q49" s="26">
        <f>IF(correlations!Q82&lt;&gt;0,'Modified Weights'!Q$7,0)</f>
        <v>0.37322578372742299</v>
      </c>
      <c r="R49" s="26">
        <f>IF(correlations!R82&lt;&gt;0,'Modified Weights'!R$7,0)</f>
        <v>0</v>
      </c>
      <c r="S49" s="26">
        <f>IF(correlations!S82&lt;&gt;0,'Modified Weights'!S$7,0)</f>
        <v>0</v>
      </c>
      <c r="T49" s="26">
        <f>IF(correlations!T82&lt;&gt;0,'Modified Weights'!T$7,0)</f>
        <v>0</v>
      </c>
      <c r="U49" s="26">
        <f>IF(correlations!U82&lt;&gt;0,'Modified Weights'!U$7,0)</f>
        <v>0</v>
      </c>
      <c r="V49" s="26">
        <f>IF(correlations!V82&lt;&gt;0,'Modified Weights'!V$7,0)</f>
        <v>0</v>
      </c>
      <c r="W49" s="26">
        <f>IF(correlations!W82&lt;&gt;0,'Modified Weights'!W$7,0)</f>
        <v>0</v>
      </c>
      <c r="X49" s="26">
        <f>IF(correlations!X82&lt;&gt;0,'Modified Weights'!X$7,0)</f>
        <v>0.44902524381160436</v>
      </c>
      <c r="Y49" s="26">
        <f>IF(correlations!Y82&lt;&gt;0,'Modified Weights'!Y$7,0)</f>
        <v>0</v>
      </c>
      <c r="Z49" s="26">
        <f>IF(correlations!Z82&lt;&gt;0,'Modified Weights'!Z$7,0)</f>
        <v>0.27967705678590876</v>
      </c>
      <c r="AA49" s="26"/>
      <c r="AB49" s="40">
        <f ca="1">SUMIF(OFFSET(correlations!B$46,_xlfn.FLOOR.MATH((ROW(A37)-1)/5)*5,0,5),"&lt;&gt;0")/COUNTIF(OFFSET(correlations!B$46,_xlfn.FLOOR.MATH((ROW(A37)-1)/5)*5,0,5),"&lt;&gt;0")</f>
        <v>4</v>
      </c>
      <c r="AC49" s="40">
        <f ca="1">SUMIF(OFFSET(correlations!C$46,_xlfn.FLOOR.MATH((ROW(B37)-1)/5)*5,0,5),"&lt;&gt;0")/COUNTIF(OFFSET(correlations!C$46,_xlfn.FLOOR.MATH((ROW(B37)-1)/5)*5,0,5),"&lt;&gt;0")</f>
        <v>3</v>
      </c>
      <c r="AD49" s="40">
        <f ca="1">SUMIF(OFFSET(correlations!D$46,_xlfn.FLOOR.MATH((ROW(C37)-1)/5)*5,0,5),"&lt;&gt;0")/COUNTIF(OFFSET(correlations!D$46,_xlfn.FLOOR.MATH((ROW(C37)-1)/5)*5,0,5),"&lt;&gt;0")</f>
        <v>3.875</v>
      </c>
      <c r="AE49" s="40" t="e">
        <f ca="1">SUMIF(OFFSET(correlations!E$46,_xlfn.FLOOR.MATH((ROW(D37)-1)/5)*5,0,5),"&lt;&gt;0")/COUNTIF(OFFSET(correlations!E$46,_xlfn.FLOOR.MATH((ROW(D37)-1)/5)*5,0,5),"&lt;&gt;0")</f>
        <v>#DIV/0!</v>
      </c>
      <c r="AF49" s="40">
        <f ca="1">SUMIF(OFFSET(correlations!F$46,_xlfn.FLOOR.MATH((ROW(E37)-1)/5)*5,0,5),"&lt;&gt;0")/COUNTIF(OFFSET(correlations!F$46,_xlfn.FLOOR.MATH((ROW(E37)-1)/5)*5,0,5),"&lt;&gt;0")</f>
        <v>4.125</v>
      </c>
      <c r="AG49" s="40">
        <f ca="1">SUMIF(OFFSET(correlations!G$46,_xlfn.FLOOR.MATH((ROW(F37)-1)/5)*5,0,5),"&lt;&gt;0")/COUNTIF(OFFSET(correlations!G$46,_xlfn.FLOOR.MATH((ROW(F37)-1)/5)*5,0,5),"&lt;&gt;0")</f>
        <v>3.75</v>
      </c>
      <c r="AH49" s="40">
        <f ca="1">SUMIF(OFFSET(correlations!H$46,_xlfn.FLOOR.MATH((ROW(G37)-1)/5)*5,0,5),"&lt;&gt;0")/COUNTIF(OFFSET(correlations!H$46,_xlfn.FLOOR.MATH((ROW(G37)-1)/5)*5,0,5),"&lt;&gt;0")</f>
        <v>3</v>
      </c>
      <c r="AI49" s="40">
        <f ca="1">SUMIF(OFFSET(correlations!I$46,_xlfn.FLOOR.MATH((ROW(H37)-1)/5)*5,0,5),"&lt;&gt;0")/COUNTIF(OFFSET(correlations!I$46,_xlfn.FLOOR.MATH((ROW(H37)-1)/5)*5,0,5),"&lt;&gt;0")</f>
        <v>5</v>
      </c>
      <c r="AJ49" s="40">
        <f ca="1">SUMIF(OFFSET(correlations!J$46,_xlfn.FLOOR.MATH((ROW(I37)-1)/5)*5,0,5),"&lt;&gt;0")/COUNTIF(OFFSET(correlations!J$46,_xlfn.FLOOR.MATH((ROW(I37)-1)/5)*5,0,5),"&lt;&gt;0")</f>
        <v>3.5</v>
      </c>
      <c r="AK49" s="40">
        <f ca="1">SUMIF(OFFSET(correlations!K$46,_xlfn.FLOOR.MATH((ROW(J37)-1)/5)*5,0,5),"&lt;&gt;0")/COUNTIF(OFFSET(correlations!K$46,_xlfn.FLOOR.MATH((ROW(J37)-1)/5)*5,0,5),"&lt;&gt;0")</f>
        <v>3.5</v>
      </c>
      <c r="AL49" s="40">
        <f ca="1">SUMIF(OFFSET(correlations!L$46,_xlfn.FLOOR.MATH((ROW(K37)-1)/5)*5,0,5),"&lt;&gt;0")/COUNTIF(OFFSET(correlations!L$46,_xlfn.FLOOR.MATH((ROW(K37)-1)/5)*5,0,5),"&lt;&gt;0")</f>
        <v>3</v>
      </c>
      <c r="AM49" s="40">
        <f ca="1">SUMIF(OFFSET(correlations!M$46,_xlfn.FLOOR.MATH((ROW(L37)-1)/5)*5,0,5),"&lt;&gt;0")/COUNTIF(OFFSET(correlations!M$46,_xlfn.FLOOR.MATH((ROW(L37)-1)/5)*5,0,5),"&lt;&gt;0")</f>
        <v>2.6666666666666665</v>
      </c>
      <c r="AN49" s="40">
        <f ca="1">SUMIF(OFFSET(correlations!N$46,_xlfn.FLOOR.MATH((ROW(M37)-1)/5)*5,0,5),"&lt;&gt;0")/COUNTIF(OFFSET(correlations!N$46,_xlfn.FLOOR.MATH((ROW(M37)-1)/5)*5,0,5),"&lt;&gt;0")</f>
        <v>4</v>
      </c>
      <c r="AO49" s="40">
        <f ca="1">SUMIF(OFFSET(correlations!O$46,_xlfn.FLOOR.MATH((ROW(N37)-1)/5)*5,0,5),"&lt;&gt;0")/COUNTIF(OFFSET(correlations!O$46,_xlfn.FLOOR.MATH((ROW(N37)-1)/5)*5,0,5),"&lt;&gt;0")</f>
        <v>3.5</v>
      </c>
      <c r="AP49" s="40">
        <f ca="1">SUMIF(OFFSET(correlations!P$46,_xlfn.FLOOR.MATH((ROW(O37)-1)/5)*5,0,5),"&lt;&gt;0")/COUNTIF(OFFSET(correlations!P$46,_xlfn.FLOOR.MATH((ROW(O37)-1)/5)*5,0,5),"&lt;&gt;0")</f>
        <v>3.25</v>
      </c>
      <c r="AQ49" s="40">
        <f ca="1">SUMIF(OFFSET(correlations!Q$46,_xlfn.FLOOR.MATH((ROW(P37)-1)/5)*5,0,5),"&lt;&gt;0")/COUNTIF(OFFSET(correlations!Q$46,_xlfn.FLOOR.MATH((ROW(P37)-1)/5)*5,0,5),"&lt;&gt;0")</f>
        <v>3.5</v>
      </c>
      <c r="AR49" s="40">
        <f ca="1">SUMIF(OFFSET(correlations!R$46,_xlfn.FLOOR.MATH((ROW(Q37)-1)/5)*5,0,5),"&lt;&gt;0")/COUNTIF(OFFSET(correlations!R$46,_xlfn.FLOOR.MATH((ROW(Q37)-1)/5)*5,0,5),"&lt;&gt;0")</f>
        <v>4.5</v>
      </c>
      <c r="AS49" s="40">
        <f ca="1">SUMIF(OFFSET(correlations!S$46,_xlfn.FLOOR.MATH((ROW(R37)-1)/5)*5,0,5),"&lt;&gt;0")/COUNTIF(OFFSET(correlations!S$46,_xlfn.FLOOR.MATH((ROW(R37)-1)/5)*5,0,5),"&lt;&gt;0")</f>
        <v>3</v>
      </c>
      <c r="AT49" s="40">
        <f ca="1">SUMIF(OFFSET(correlations!T$46,_xlfn.FLOOR.MATH((ROW(S37)-1)/5)*5,0,5),"&lt;&gt;0")/COUNTIF(OFFSET(correlations!T$46,_xlfn.FLOOR.MATH((ROW(S37)-1)/5)*5,0,5),"&lt;&gt;0")</f>
        <v>3.75</v>
      </c>
      <c r="AU49" s="40">
        <f ca="1">SUMIF(OFFSET(correlations!U$46,_xlfn.FLOOR.MATH((ROW(T37)-1)/5)*5,0,5),"&lt;&gt;0")/COUNTIF(OFFSET(correlations!U$46,_xlfn.FLOOR.MATH((ROW(T37)-1)/5)*5,0,5),"&lt;&gt;0")</f>
        <v>3</v>
      </c>
      <c r="AV49" s="40">
        <f ca="1">SUMIF(OFFSET(correlations!V$46,_xlfn.FLOOR.MATH((ROW(U37)-1)/5)*5,0,5),"&lt;&gt;0")/COUNTIF(OFFSET(correlations!V$46,_xlfn.FLOOR.MATH((ROW(U37)-1)/5)*5,0,5),"&lt;&gt;0")</f>
        <v>4</v>
      </c>
      <c r="AW49" s="40">
        <f ca="1">SUMIF(OFFSET(correlations!W$46,_xlfn.FLOOR.MATH((ROW(V37)-1)/5)*5,0,5),"&lt;&gt;0")/COUNTIF(OFFSET(correlations!W$46,_xlfn.FLOOR.MATH((ROW(V37)-1)/5)*5,0,5),"&lt;&gt;0")</f>
        <v>2.3333333333333335</v>
      </c>
      <c r="AX49" s="40">
        <f ca="1">SUMIF(OFFSET(correlations!X$46,_xlfn.FLOOR.MATH((ROW(W37)-1)/5)*5,0,5),"&lt;&gt;0")/COUNTIF(OFFSET(correlations!X$46,_xlfn.FLOOR.MATH((ROW(W37)-1)/5)*5,0,5),"&lt;&gt;0")</f>
        <v>4</v>
      </c>
      <c r="AY49" s="40">
        <f ca="1">SUMIF(OFFSET(correlations!Y$46,_xlfn.FLOOR.MATH((ROW(X37)-1)/5)*5,0,5),"&lt;&gt;0")/COUNTIF(OFFSET(correlations!Y$46,_xlfn.FLOOR.MATH((ROW(X37)-1)/5)*5,0,5),"&lt;&gt;0")</f>
        <v>3.5</v>
      </c>
      <c r="AZ49" s="40">
        <f ca="1">SUMIF(OFFSET(correlations!Z$46,_xlfn.FLOOR.MATH((ROW(Y37)-1)/5)*5,0,5),"&lt;&gt;0")/COUNTIF(OFFSET(correlations!Z$46,_xlfn.FLOOR.MATH((ROW(Y37)-1)/5)*5,0,5),"&lt;&gt;0")</f>
        <v>3.6666666666666665</v>
      </c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</row>
    <row r="50" spans="1:76">
      <c r="A50" s="5" t="str">
        <f t="shared" si="7"/>
        <v>63: Twelve Monkeys (a.k.a. 12 Monkeys) (1995)</v>
      </c>
      <c r="B50" s="26">
        <f>IF(correlations!B83&lt;&gt;0,'Modified Weights'!B$3,0)</f>
        <v>0.55108883721563151</v>
      </c>
      <c r="C50" s="26">
        <f>IF(correlations!C83&lt;&gt;0,'Modified Weights'!C$3,0)</f>
        <v>0.56244873874488854</v>
      </c>
      <c r="D50" s="26">
        <f>IF(correlations!D83&lt;&gt;0,'Modified Weights'!D$3,0)</f>
        <v>0.66716825348801723</v>
      </c>
      <c r="E50" s="26">
        <f>IF(correlations!E83&lt;&gt;0,'Modified Weights'!E$3,0)</f>
        <v>0</v>
      </c>
      <c r="F50" s="26">
        <f>IF(correlations!F83&lt;&gt;0,'Modified Weights'!F$3,0)</f>
        <v>0.47668328054517961</v>
      </c>
      <c r="G50" s="26">
        <f>IF(correlations!G83&lt;&gt;0,'Modified Weights'!G$3,0)</f>
        <v>0</v>
      </c>
      <c r="H50" s="26">
        <f>IF(correlations!H83&lt;&gt;0,'Modified Weights'!H$3,0)</f>
        <v>0</v>
      </c>
      <c r="I50" s="26">
        <f>IF(correlations!I83&lt;&gt;0,'Modified Weights'!I$3,0)</f>
        <v>0</v>
      </c>
      <c r="J50" s="26">
        <f>IF(correlations!J83&lt;&gt;0,'Modified Weights'!J$3,0)</f>
        <v>0.47571090136593314</v>
      </c>
      <c r="K50" s="26">
        <f>IF(correlations!K83&lt;&gt;0,'Modified Weights'!K$3,0)</f>
        <v>0</v>
      </c>
      <c r="L50" s="26">
        <f>IF(correlations!L83&lt;&gt;0,'Modified Weights'!L$3,0)</f>
        <v>0</v>
      </c>
      <c r="M50" s="26">
        <f>IF(correlations!M83&lt;&gt;0,'Modified Weights'!M$3,0)</f>
        <v>0</v>
      </c>
      <c r="N50" s="26">
        <f>IF(correlations!N83&lt;&gt;0,'Modified Weights'!N$3,0)</f>
        <v>0</v>
      </c>
      <c r="O50" s="26">
        <f>IF(correlations!O83&lt;&gt;0,'Modified Weights'!O$3,0)</f>
        <v>0.66851595362183669</v>
      </c>
      <c r="P50" s="26">
        <f>IF(correlations!P83&lt;&gt;0,'Modified Weights'!P$3,0)</f>
        <v>0</v>
      </c>
      <c r="Q50" s="26">
        <f>IF(correlations!Q83&lt;&gt;0,'Modified Weights'!Q$3,0)</f>
        <v>0.50324684492481753</v>
      </c>
      <c r="R50" s="26">
        <f>IF(correlations!R83&lt;&gt;0,'Modified Weights'!R$3,0)</f>
        <v>0</v>
      </c>
      <c r="S50" s="26">
        <f>IF(correlations!S83&lt;&gt;0,'Modified Weights'!S$3,0)</f>
        <v>0.47668328054517961</v>
      </c>
      <c r="T50" s="26">
        <f>IF(correlations!T83&lt;&gt;0,'Modified Weights'!T$3,0)</f>
        <v>0</v>
      </c>
      <c r="U50" s="26">
        <f>IF(correlations!U83&lt;&gt;0,'Modified Weights'!U$3,0)</f>
        <v>0</v>
      </c>
      <c r="V50" s="26">
        <f>IF(correlations!V83&lt;&gt;0,'Modified Weights'!V$3,0)</f>
        <v>0</v>
      </c>
      <c r="W50" s="26">
        <f>IF(correlations!W83&lt;&gt;0,'Modified Weights'!W$3,0)</f>
        <v>0.50324684492481753</v>
      </c>
      <c r="X50" s="26">
        <f>IF(correlations!X83&lt;&gt;0,'Modified Weights'!X$3,0)</f>
        <v>0</v>
      </c>
      <c r="Y50" s="26">
        <f>IF(correlations!Y83&lt;&gt;0,'Modified Weights'!Y$3,0)</f>
        <v>0.66716825348801723</v>
      </c>
      <c r="Z50" s="26">
        <f>IF(correlations!Z83&lt;&gt;0,'Modified Weights'!Z$3,0)</f>
        <v>0</v>
      </c>
      <c r="AA50" s="26"/>
      <c r="AB50" s="40">
        <f ca="1">SUMIF(OFFSET(correlations!B$46,_xlfn.FLOOR.MATH((ROW(A38)-1)/5)*5,0,5),"&lt;&gt;0")/COUNTIF(OFFSET(correlations!B$46,_xlfn.FLOOR.MATH((ROW(A38)-1)/5)*5,0,5),"&lt;&gt;0")</f>
        <v>4</v>
      </c>
      <c r="AC50" s="40">
        <f ca="1">SUMIF(OFFSET(correlations!C$46,_xlfn.FLOOR.MATH((ROW(B38)-1)/5)*5,0,5),"&lt;&gt;0")/COUNTIF(OFFSET(correlations!C$46,_xlfn.FLOOR.MATH((ROW(B38)-1)/5)*5,0,5),"&lt;&gt;0")</f>
        <v>3</v>
      </c>
      <c r="AD50" s="40">
        <f ca="1">SUMIF(OFFSET(correlations!D$46,_xlfn.FLOOR.MATH((ROW(C38)-1)/5)*5,0,5),"&lt;&gt;0")/COUNTIF(OFFSET(correlations!D$46,_xlfn.FLOOR.MATH((ROW(C38)-1)/5)*5,0,5),"&lt;&gt;0")</f>
        <v>3.875</v>
      </c>
      <c r="AE50" s="40" t="e">
        <f ca="1">SUMIF(OFFSET(correlations!E$46,_xlfn.FLOOR.MATH((ROW(D38)-1)/5)*5,0,5),"&lt;&gt;0")/COUNTIF(OFFSET(correlations!E$46,_xlfn.FLOOR.MATH((ROW(D38)-1)/5)*5,0,5),"&lt;&gt;0")</f>
        <v>#DIV/0!</v>
      </c>
      <c r="AF50" s="40">
        <f ca="1">SUMIF(OFFSET(correlations!F$46,_xlfn.FLOOR.MATH((ROW(E38)-1)/5)*5,0,5),"&lt;&gt;0")/COUNTIF(OFFSET(correlations!F$46,_xlfn.FLOOR.MATH((ROW(E38)-1)/5)*5,0,5),"&lt;&gt;0")</f>
        <v>4.125</v>
      </c>
      <c r="AG50" s="40">
        <f ca="1">SUMIF(OFFSET(correlations!G$46,_xlfn.FLOOR.MATH((ROW(F38)-1)/5)*5,0,5),"&lt;&gt;0")/COUNTIF(OFFSET(correlations!G$46,_xlfn.FLOOR.MATH((ROW(F38)-1)/5)*5,0,5),"&lt;&gt;0")</f>
        <v>3.75</v>
      </c>
      <c r="AH50" s="40">
        <f ca="1">SUMIF(OFFSET(correlations!H$46,_xlfn.FLOOR.MATH((ROW(G38)-1)/5)*5,0,5),"&lt;&gt;0")/COUNTIF(OFFSET(correlations!H$46,_xlfn.FLOOR.MATH((ROW(G38)-1)/5)*5,0,5),"&lt;&gt;0")</f>
        <v>3</v>
      </c>
      <c r="AI50" s="40">
        <f ca="1">SUMIF(OFFSET(correlations!I$46,_xlfn.FLOOR.MATH((ROW(H38)-1)/5)*5,0,5),"&lt;&gt;0")/COUNTIF(OFFSET(correlations!I$46,_xlfn.FLOOR.MATH((ROW(H38)-1)/5)*5,0,5),"&lt;&gt;0")</f>
        <v>5</v>
      </c>
      <c r="AJ50" s="40">
        <f ca="1">SUMIF(OFFSET(correlations!J$46,_xlfn.FLOOR.MATH((ROW(I38)-1)/5)*5,0,5),"&lt;&gt;0")/COUNTIF(OFFSET(correlations!J$46,_xlfn.FLOOR.MATH((ROW(I38)-1)/5)*5,0,5),"&lt;&gt;0")</f>
        <v>3.5</v>
      </c>
      <c r="AK50" s="40">
        <f ca="1">SUMIF(OFFSET(correlations!K$46,_xlfn.FLOOR.MATH((ROW(J38)-1)/5)*5,0,5),"&lt;&gt;0")/COUNTIF(OFFSET(correlations!K$46,_xlfn.FLOOR.MATH((ROW(J38)-1)/5)*5,0,5),"&lt;&gt;0")</f>
        <v>3.5</v>
      </c>
      <c r="AL50" s="40">
        <f ca="1">SUMIF(OFFSET(correlations!L$46,_xlfn.FLOOR.MATH((ROW(K38)-1)/5)*5,0,5),"&lt;&gt;0")/COUNTIF(OFFSET(correlations!L$46,_xlfn.FLOOR.MATH((ROW(K38)-1)/5)*5,0,5),"&lt;&gt;0")</f>
        <v>3</v>
      </c>
      <c r="AM50" s="40">
        <f ca="1">SUMIF(OFFSET(correlations!M$46,_xlfn.FLOOR.MATH((ROW(L38)-1)/5)*5,0,5),"&lt;&gt;0")/COUNTIF(OFFSET(correlations!M$46,_xlfn.FLOOR.MATH((ROW(L38)-1)/5)*5,0,5),"&lt;&gt;0")</f>
        <v>2.6666666666666665</v>
      </c>
      <c r="AN50" s="40">
        <f ca="1">SUMIF(OFFSET(correlations!N$46,_xlfn.FLOOR.MATH((ROW(M38)-1)/5)*5,0,5),"&lt;&gt;0")/COUNTIF(OFFSET(correlations!N$46,_xlfn.FLOOR.MATH((ROW(M38)-1)/5)*5,0,5),"&lt;&gt;0")</f>
        <v>4</v>
      </c>
      <c r="AO50" s="40">
        <f ca="1">SUMIF(OFFSET(correlations!O$46,_xlfn.FLOOR.MATH((ROW(N38)-1)/5)*5,0,5),"&lt;&gt;0")/COUNTIF(OFFSET(correlations!O$46,_xlfn.FLOOR.MATH((ROW(N38)-1)/5)*5,0,5),"&lt;&gt;0")</f>
        <v>3.5</v>
      </c>
      <c r="AP50" s="40">
        <f ca="1">SUMIF(OFFSET(correlations!P$46,_xlfn.FLOOR.MATH((ROW(O38)-1)/5)*5,0,5),"&lt;&gt;0")/COUNTIF(OFFSET(correlations!P$46,_xlfn.FLOOR.MATH((ROW(O38)-1)/5)*5,0,5),"&lt;&gt;0")</f>
        <v>3.25</v>
      </c>
      <c r="AQ50" s="40">
        <f ca="1">SUMIF(OFFSET(correlations!Q$46,_xlfn.FLOOR.MATH((ROW(P38)-1)/5)*5,0,5),"&lt;&gt;0")/COUNTIF(OFFSET(correlations!Q$46,_xlfn.FLOOR.MATH((ROW(P38)-1)/5)*5,0,5),"&lt;&gt;0")</f>
        <v>3.5</v>
      </c>
      <c r="AR50" s="40">
        <f ca="1">SUMIF(OFFSET(correlations!R$46,_xlfn.FLOOR.MATH((ROW(Q38)-1)/5)*5,0,5),"&lt;&gt;0")/COUNTIF(OFFSET(correlations!R$46,_xlfn.FLOOR.MATH((ROW(Q38)-1)/5)*5,0,5),"&lt;&gt;0")</f>
        <v>4.5</v>
      </c>
      <c r="AS50" s="40">
        <f ca="1">SUMIF(OFFSET(correlations!S$46,_xlfn.FLOOR.MATH((ROW(R38)-1)/5)*5,0,5),"&lt;&gt;0")/COUNTIF(OFFSET(correlations!S$46,_xlfn.FLOOR.MATH((ROW(R38)-1)/5)*5,0,5),"&lt;&gt;0")</f>
        <v>3</v>
      </c>
      <c r="AT50" s="40">
        <f ca="1">SUMIF(OFFSET(correlations!T$46,_xlfn.FLOOR.MATH((ROW(S38)-1)/5)*5,0,5),"&lt;&gt;0")/COUNTIF(OFFSET(correlations!T$46,_xlfn.FLOOR.MATH((ROW(S38)-1)/5)*5,0,5),"&lt;&gt;0")</f>
        <v>3.75</v>
      </c>
      <c r="AU50" s="40">
        <f ca="1">SUMIF(OFFSET(correlations!U$46,_xlfn.FLOOR.MATH((ROW(T38)-1)/5)*5,0,5),"&lt;&gt;0")/COUNTIF(OFFSET(correlations!U$46,_xlfn.FLOOR.MATH((ROW(T38)-1)/5)*5,0,5),"&lt;&gt;0")</f>
        <v>3</v>
      </c>
      <c r="AV50" s="40">
        <f ca="1">SUMIF(OFFSET(correlations!V$46,_xlfn.FLOOR.MATH((ROW(U38)-1)/5)*5,0,5),"&lt;&gt;0")/COUNTIF(OFFSET(correlations!V$46,_xlfn.FLOOR.MATH((ROW(U38)-1)/5)*5,0,5),"&lt;&gt;0")</f>
        <v>4</v>
      </c>
      <c r="AW50" s="40">
        <f ca="1">SUMIF(OFFSET(correlations!W$46,_xlfn.FLOOR.MATH((ROW(V38)-1)/5)*5,0,5),"&lt;&gt;0")/COUNTIF(OFFSET(correlations!W$46,_xlfn.FLOOR.MATH((ROW(V38)-1)/5)*5,0,5),"&lt;&gt;0")</f>
        <v>2.3333333333333335</v>
      </c>
      <c r="AX50" s="40">
        <f ca="1">SUMIF(OFFSET(correlations!X$46,_xlfn.FLOOR.MATH((ROW(W38)-1)/5)*5,0,5),"&lt;&gt;0")/COUNTIF(OFFSET(correlations!X$46,_xlfn.FLOOR.MATH((ROW(W38)-1)/5)*5,0,5),"&lt;&gt;0")</f>
        <v>4</v>
      </c>
      <c r="AY50" s="40">
        <f ca="1">SUMIF(OFFSET(correlations!Y$46,_xlfn.FLOOR.MATH((ROW(X38)-1)/5)*5,0,5),"&lt;&gt;0")/COUNTIF(OFFSET(correlations!Y$46,_xlfn.FLOOR.MATH((ROW(X38)-1)/5)*5,0,5),"&lt;&gt;0")</f>
        <v>3.5</v>
      </c>
      <c r="AZ50" s="40">
        <f ca="1">SUMIF(OFFSET(correlations!Z$46,_xlfn.FLOOR.MATH((ROW(Y38)-1)/5)*5,0,5),"&lt;&gt;0")/COUNTIF(OFFSET(correlations!Z$46,_xlfn.FLOOR.MATH((ROW(Y38)-1)/5)*5,0,5),"&lt;&gt;0")</f>
        <v>3.6666666666666665</v>
      </c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</row>
    <row r="51" spans="1:76">
      <c r="A51" s="5" t="str">
        <f t="shared" si="7"/>
        <v>63: Twelve Monkeys (a.k.a. 12 Monkeys) (1995)</v>
      </c>
      <c r="B51" s="26">
        <f>IF(correlations!B84&lt;&gt;0,'Modified Weights'!B$4,0)</f>
        <v>0.51761980439715483</v>
      </c>
      <c r="C51" s="26">
        <f>IF(correlations!C84&lt;&gt;0,'Modified Weights'!C$4,0)</f>
        <v>0.48860698263640312</v>
      </c>
      <c r="D51" s="26">
        <f>IF(correlations!D84&lt;&gt;0,'Modified Weights'!D$4,0)</f>
        <v>0</v>
      </c>
      <c r="E51" s="26">
        <f>IF(correlations!E84&lt;&gt;0,'Modified Weights'!E$4,0)</f>
        <v>0</v>
      </c>
      <c r="F51" s="26">
        <f>IF(correlations!F84&lt;&gt;0,'Modified Weights'!F$4,0)</f>
        <v>0</v>
      </c>
      <c r="G51" s="26">
        <f>IF(correlations!G84&lt;&gt;0,'Modified Weights'!G$4,0)</f>
        <v>0.48053660218278615</v>
      </c>
      <c r="H51" s="26">
        <f>IF(correlations!H84&lt;&gt;0,'Modified Weights'!H$4,0)</f>
        <v>0.40027450425381639</v>
      </c>
      <c r="I51" s="26">
        <f>IF(correlations!I84&lt;&gt;0,'Modified Weights'!I$4,0)</f>
        <v>0.31257295249758305</v>
      </c>
      <c r="J51" s="26">
        <f>IF(correlations!J84&lt;&gt;0,'Modified Weights'!J$4,0)</f>
        <v>0</v>
      </c>
      <c r="K51" s="26">
        <f>IF(correlations!K84&lt;&gt;0,'Modified Weights'!K$4,0)</f>
        <v>0</v>
      </c>
      <c r="L51" s="26">
        <f>IF(correlations!L84&lt;&gt;0,'Modified Weights'!L$4,0)</f>
        <v>0</v>
      </c>
      <c r="M51" s="26">
        <f>IF(correlations!M84&lt;&gt;0,'Modified Weights'!M$4,0)</f>
        <v>0.28040224837668803</v>
      </c>
      <c r="N51" s="26">
        <f>IF(correlations!N84&lt;&gt;0,'Modified Weights'!N$4,0)</f>
        <v>0</v>
      </c>
      <c r="O51" s="26">
        <f>IF(correlations!O84&lt;&gt;0,'Modified Weights'!O$4,0)</f>
        <v>0</v>
      </c>
      <c r="P51" s="26">
        <f>IF(correlations!P84&lt;&gt;0,'Modified Weights'!P$4,0)</f>
        <v>0.30413903573293405</v>
      </c>
      <c r="Q51" s="26">
        <f>IF(correlations!Q84&lt;&gt;0,'Modified Weights'!Q$4,0)</f>
        <v>0.48860698263640312</v>
      </c>
      <c r="R51" s="26">
        <f>IF(correlations!R84&lt;&gt;0,'Modified Weights'!R$4,0)</f>
        <v>0.47097212266638172</v>
      </c>
      <c r="S51" s="26">
        <f>IF(correlations!S84&lt;&gt;0,'Modified Weights'!S$4,0)</f>
        <v>0</v>
      </c>
      <c r="T51" s="26">
        <f>IF(correlations!T84&lt;&gt;0,'Modified Weights'!T$4,0)</f>
        <v>0.52599044278760332</v>
      </c>
      <c r="U51" s="26">
        <f>IF(correlations!U84&lt;&gt;0,'Modified Weights'!U$4,0)</f>
        <v>0.43899155441463594</v>
      </c>
      <c r="V51" s="26">
        <f>IF(correlations!V84&lt;&gt;0,'Modified Weights'!V$4,0)</f>
        <v>0</v>
      </c>
      <c r="W51" s="26">
        <f>IF(correlations!W84&lt;&gt;0,'Modified Weights'!W$4,0)</f>
        <v>0.40859237613621341</v>
      </c>
      <c r="X51" s="26">
        <f>IF(correlations!X84&lt;&gt;0,'Modified Weights'!X$4,0)</f>
        <v>0.54219187817609293</v>
      </c>
      <c r="Y51" s="26">
        <f>IF(correlations!Y84&lt;&gt;0,'Modified Weights'!Y$4,0)</f>
        <v>0</v>
      </c>
      <c r="Z51" s="26">
        <f>IF(correlations!Z84&lt;&gt;0,'Modified Weights'!Z$4,0)</f>
        <v>0.39006674934025765</v>
      </c>
      <c r="AA51" s="26"/>
      <c r="AB51" s="40">
        <f ca="1">SUMIF(OFFSET(correlations!B$46,_xlfn.FLOOR.MATH((ROW(A39)-1)/5)*5,0,5),"&lt;&gt;0")/COUNTIF(OFFSET(correlations!B$46,_xlfn.FLOOR.MATH((ROW(A39)-1)/5)*5,0,5),"&lt;&gt;0")</f>
        <v>4</v>
      </c>
      <c r="AC51" s="40">
        <f ca="1">SUMIF(OFFSET(correlations!C$46,_xlfn.FLOOR.MATH((ROW(B39)-1)/5)*5,0,5),"&lt;&gt;0")/COUNTIF(OFFSET(correlations!C$46,_xlfn.FLOOR.MATH((ROW(B39)-1)/5)*5,0,5),"&lt;&gt;0")</f>
        <v>3</v>
      </c>
      <c r="AD51" s="40">
        <f ca="1">SUMIF(OFFSET(correlations!D$46,_xlfn.FLOOR.MATH((ROW(C39)-1)/5)*5,0,5),"&lt;&gt;0")/COUNTIF(OFFSET(correlations!D$46,_xlfn.FLOOR.MATH((ROW(C39)-1)/5)*5,0,5),"&lt;&gt;0")</f>
        <v>3.875</v>
      </c>
      <c r="AE51" s="40" t="e">
        <f ca="1">SUMIF(OFFSET(correlations!E$46,_xlfn.FLOOR.MATH((ROW(D39)-1)/5)*5,0,5),"&lt;&gt;0")/COUNTIF(OFFSET(correlations!E$46,_xlfn.FLOOR.MATH((ROW(D39)-1)/5)*5,0,5),"&lt;&gt;0")</f>
        <v>#DIV/0!</v>
      </c>
      <c r="AF51" s="40">
        <f ca="1">SUMIF(OFFSET(correlations!F$46,_xlfn.FLOOR.MATH((ROW(E39)-1)/5)*5,0,5),"&lt;&gt;0")/COUNTIF(OFFSET(correlations!F$46,_xlfn.FLOOR.MATH((ROW(E39)-1)/5)*5,0,5),"&lt;&gt;0")</f>
        <v>4.125</v>
      </c>
      <c r="AG51" s="40">
        <f ca="1">SUMIF(OFFSET(correlations!G$46,_xlfn.FLOOR.MATH((ROW(F39)-1)/5)*5,0,5),"&lt;&gt;0")/COUNTIF(OFFSET(correlations!G$46,_xlfn.FLOOR.MATH((ROW(F39)-1)/5)*5,0,5),"&lt;&gt;0")</f>
        <v>3.75</v>
      </c>
      <c r="AH51" s="40">
        <f ca="1">SUMIF(OFFSET(correlations!H$46,_xlfn.FLOOR.MATH((ROW(G39)-1)/5)*5,0,5),"&lt;&gt;0")/COUNTIF(OFFSET(correlations!H$46,_xlfn.FLOOR.MATH((ROW(G39)-1)/5)*5,0,5),"&lt;&gt;0")</f>
        <v>3</v>
      </c>
      <c r="AI51" s="40">
        <f ca="1">SUMIF(OFFSET(correlations!I$46,_xlfn.FLOOR.MATH((ROW(H39)-1)/5)*5,0,5),"&lt;&gt;0")/COUNTIF(OFFSET(correlations!I$46,_xlfn.FLOOR.MATH((ROW(H39)-1)/5)*5,0,5),"&lt;&gt;0")</f>
        <v>5</v>
      </c>
      <c r="AJ51" s="40">
        <f ca="1">SUMIF(OFFSET(correlations!J$46,_xlfn.FLOOR.MATH((ROW(I39)-1)/5)*5,0,5),"&lt;&gt;0")/COUNTIF(OFFSET(correlations!J$46,_xlfn.FLOOR.MATH((ROW(I39)-1)/5)*5,0,5),"&lt;&gt;0")</f>
        <v>3.5</v>
      </c>
      <c r="AK51" s="40">
        <f ca="1">SUMIF(OFFSET(correlations!K$46,_xlfn.FLOOR.MATH((ROW(J39)-1)/5)*5,0,5),"&lt;&gt;0")/COUNTIF(OFFSET(correlations!K$46,_xlfn.FLOOR.MATH((ROW(J39)-1)/5)*5,0,5),"&lt;&gt;0")</f>
        <v>3.5</v>
      </c>
      <c r="AL51" s="40">
        <f ca="1">SUMIF(OFFSET(correlations!L$46,_xlfn.FLOOR.MATH((ROW(K39)-1)/5)*5,0,5),"&lt;&gt;0")/COUNTIF(OFFSET(correlations!L$46,_xlfn.FLOOR.MATH((ROW(K39)-1)/5)*5,0,5),"&lt;&gt;0")</f>
        <v>3</v>
      </c>
      <c r="AM51" s="40">
        <f ca="1">SUMIF(OFFSET(correlations!M$46,_xlfn.FLOOR.MATH((ROW(L39)-1)/5)*5,0,5),"&lt;&gt;0")/COUNTIF(OFFSET(correlations!M$46,_xlfn.FLOOR.MATH((ROW(L39)-1)/5)*5,0,5),"&lt;&gt;0")</f>
        <v>2.6666666666666665</v>
      </c>
      <c r="AN51" s="40">
        <f ca="1">SUMIF(OFFSET(correlations!N$46,_xlfn.FLOOR.MATH((ROW(M39)-1)/5)*5,0,5),"&lt;&gt;0")/COUNTIF(OFFSET(correlations!N$46,_xlfn.FLOOR.MATH((ROW(M39)-1)/5)*5,0,5),"&lt;&gt;0")</f>
        <v>4</v>
      </c>
      <c r="AO51" s="40">
        <f ca="1">SUMIF(OFFSET(correlations!O$46,_xlfn.FLOOR.MATH((ROW(N39)-1)/5)*5,0,5),"&lt;&gt;0")/COUNTIF(OFFSET(correlations!O$46,_xlfn.FLOOR.MATH((ROW(N39)-1)/5)*5,0,5),"&lt;&gt;0")</f>
        <v>3.5</v>
      </c>
      <c r="AP51" s="40">
        <f ca="1">SUMIF(OFFSET(correlations!P$46,_xlfn.FLOOR.MATH((ROW(O39)-1)/5)*5,0,5),"&lt;&gt;0")/COUNTIF(OFFSET(correlations!P$46,_xlfn.FLOOR.MATH((ROW(O39)-1)/5)*5,0,5),"&lt;&gt;0")</f>
        <v>3.25</v>
      </c>
      <c r="AQ51" s="40">
        <f ca="1">SUMIF(OFFSET(correlations!Q$46,_xlfn.FLOOR.MATH((ROW(P39)-1)/5)*5,0,5),"&lt;&gt;0")/COUNTIF(OFFSET(correlations!Q$46,_xlfn.FLOOR.MATH((ROW(P39)-1)/5)*5,0,5),"&lt;&gt;0")</f>
        <v>3.5</v>
      </c>
      <c r="AR51" s="40">
        <f ca="1">SUMIF(OFFSET(correlations!R$46,_xlfn.FLOOR.MATH((ROW(Q39)-1)/5)*5,0,5),"&lt;&gt;0")/COUNTIF(OFFSET(correlations!R$46,_xlfn.FLOOR.MATH((ROW(Q39)-1)/5)*5,0,5),"&lt;&gt;0")</f>
        <v>4.5</v>
      </c>
      <c r="AS51" s="40">
        <f ca="1">SUMIF(OFFSET(correlations!S$46,_xlfn.FLOOR.MATH((ROW(R39)-1)/5)*5,0,5),"&lt;&gt;0")/COUNTIF(OFFSET(correlations!S$46,_xlfn.FLOOR.MATH((ROW(R39)-1)/5)*5,0,5),"&lt;&gt;0")</f>
        <v>3</v>
      </c>
      <c r="AT51" s="40">
        <f ca="1">SUMIF(OFFSET(correlations!T$46,_xlfn.FLOOR.MATH((ROW(S39)-1)/5)*5,0,5),"&lt;&gt;0")/COUNTIF(OFFSET(correlations!T$46,_xlfn.FLOOR.MATH((ROW(S39)-1)/5)*5,0,5),"&lt;&gt;0")</f>
        <v>3.75</v>
      </c>
      <c r="AU51" s="40">
        <f ca="1">SUMIF(OFFSET(correlations!U$46,_xlfn.FLOOR.MATH((ROW(T39)-1)/5)*5,0,5),"&lt;&gt;0")/COUNTIF(OFFSET(correlations!U$46,_xlfn.FLOOR.MATH((ROW(T39)-1)/5)*5,0,5),"&lt;&gt;0")</f>
        <v>3</v>
      </c>
      <c r="AV51" s="40">
        <f ca="1">SUMIF(OFFSET(correlations!V$46,_xlfn.FLOOR.MATH((ROW(U39)-1)/5)*5,0,5),"&lt;&gt;0")/COUNTIF(OFFSET(correlations!V$46,_xlfn.FLOOR.MATH((ROW(U39)-1)/5)*5,0,5),"&lt;&gt;0")</f>
        <v>4</v>
      </c>
      <c r="AW51" s="40">
        <f ca="1">SUMIF(OFFSET(correlations!W$46,_xlfn.FLOOR.MATH((ROW(V39)-1)/5)*5,0,5),"&lt;&gt;0")/COUNTIF(OFFSET(correlations!W$46,_xlfn.FLOOR.MATH((ROW(V39)-1)/5)*5,0,5),"&lt;&gt;0")</f>
        <v>2.3333333333333335</v>
      </c>
      <c r="AX51" s="40">
        <f ca="1">SUMIF(OFFSET(correlations!X$46,_xlfn.FLOOR.MATH((ROW(W39)-1)/5)*5,0,5),"&lt;&gt;0")/COUNTIF(OFFSET(correlations!X$46,_xlfn.FLOOR.MATH((ROW(W39)-1)/5)*5,0,5),"&lt;&gt;0")</f>
        <v>4</v>
      </c>
      <c r="AY51" s="40">
        <f ca="1">SUMIF(OFFSET(correlations!Y$46,_xlfn.FLOOR.MATH((ROW(X39)-1)/5)*5,0,5),"&lt;&gt;0")/COUNTIF(OFFSET(correlations!Y$46,_xlfn.FLOOR.MATH((ROW(X39)-1)/5)*5,0,5),"&lt;&gt;0")</f>
        <v>3.5</v>
      </c>
      <c r="AZ51" s="40">
        <f ca="1">SUMIF(OFFSET(correlations!Z$46,_xlfn.FLOOR.MATH((ROW(Y39)-1)/5)*5,0,5),"&lt;&gt;0")/COUNTIF(OFFSET(correlations!Z$46,_xlfn.FLOOR.MATH((ROW(Y39)-1)/5)*5,0,5),"&lt;&gt;0")</f>
        <v>3.6666666666666665</v>
      </c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</row>
    <row r="52" spans="1:76">
      <c r="A52" s="5" t="str">
        <f t="shared" si="7"/>
        <v>63: Twelve Monkeys (a.k.a. 12 Monkeys) (1995)</v>
      </c>
      <c r="B52" s="26">
        <f>IF(correlations!B85&lt;&gt;0,'Modified Weights'!B$5,0)</f>
        <v>0</v>
      </c>
      <c r="C52" s="26">
        <f>IF(correlations!C85&lt;&gt;0,'Modified Weights'!C$5,0)</f>
        <v>0</v>
      </c>
      <c r="D52" s="26">
        <f>IF(correlations!D85&lt;&gt;0,'Modified Weights'!D$5,0)</f>
        <v>0.46833329437099369</v>
      </c>
      <c r="E52" s="26">
        <f>IF(correlations!E85&lt;&gt;0,'Modified Weights'!E$5,0)</f>
        <v>0</v>
      </c>
      <c r="F52" s="26">
        <f>IF(correlations!F85&lt;&gt;0,'Modified Weights'!F$5,0)</f>
        <v>0.43899155441463594</v>
      </c>
      <c r="G52" s="26">
        <f>IF(correlations!G85&lt;&gt;0,'Modified Weights'!G$5,0)</f>
        <v>0.46833329437099369</v>
      </c>
      <c r="H52" s="26">
        <f>IF(correlations!H85&lt;&gt;0,'Modified Weights'!H$5,0)</f>
        <v>0.24769327229404767</v>
      </c>
      <c r="I52" s="26">
        <f>IF(correlations!I85&lt;&gt;0,'Modified Weights'!I$5,0)</f>
        <v>0</v>
      </c>
      <c r="J52" s="26">
        <f>IF(correlations!J85&lt;&gt;0,'Modified Weights'!J$5,0)</f>
        <v>0.38713264586848378</v>
      </c>
      <c r="K52" s="26">
        <f>IF(correlations!K85&lt;&gt;0,'Modified Weights'!K$5,0)</f>
        <v>0.25886569181649749</v>
      </c>
      <c r="L52" s="26">
        <f>IF(correlations!L85&lt;&gt;0,'Modified Weights'!L$5,0)</f>
        <v>0.27833468677407003</v>
      </c>
      <c r="M52" s="26">
        <f>IF(correlations!M85&lt;&gt;0,'Modified Weights'!M$5,0)</f>
        <v>0.26442478716072465</v>
      </c>
      <c r="N52" s="26">
        <f>IF(correlations!N85&lt;&gt;0,'Modified Weights'!N$5,0)</f>
        <v>0.290591240789001</v>
      </c>
      <c r="O52" s="26">
        <f>IF(correlations!O85&lt;&gt;0,'Modified Weights'!O$5,0)</f>
        <v>0.53906585139435703</v>
      </c>
      <c r="P52" s="26">
        <f>IF(correlations!P85&lt;&gt;0,'Modified Weights'!P$5,0)</f>
        <v>0</v>
      </c>
      <c r="Q52" s="26">
        <f>IF(correlations!Q85&lt;&gt;0,'Modified Weights'!Q$5,0)</f>
        <v>0</v>
      </c>
      <c r="R52" s="26">
        <f>IF(correlations!R85&lt;&gt;0,'Modified Weights'!R$5,0)</f>
        <v>0.45527378286540937</v>
      </c>
      <c r="S52" s="26">
        <f>IF(correlations!S85&lt;&gt;0,'Modified Weights'!S$5,0)</f>
        <v>0</v>
      </c>
      <c r="T52" s="26">
        <f>IF(correlations!T85&lt;&gt;0,'Modified Weights'!T$5,0)</f>
        <v>0.42805472768971564</v>
      </c>
      <c r="U52" s="26">
        <f>IF(correlations!U85&lt;&gt;0,'Modified Weights'!U$5,0)</f>
        <v>0.40380887559327872</v>
      </c>
      <c r="V52" s="26">
        <f>IF(correlations!V85&lt;&gt;0,'Modified Weights'!V$5,0)</f>
        <v>0.14924669844661778</v>
      </c>
      <c r="W52" s="26">
        <f>IF(correlations!W85&lt;&gt;0,'Modified Weights'!W$5,0)</f>
        <v>0.31571202585390812</v>
      </c>
      <c r="X52" s="26">
        <f>IF(correlations!X85&lt;&gt;0,'Modified Weights'!X$5,0)</f>
        <v>0.47497369617752921</v>
      </c>
      <c r="Y52" s="26">
        <f>IF(correlations!Y85&lt;&gt;0,'Modified Weights'!Y$5,0)</f>
        <v>0</v>
      </c>
      <c r="Z52" s="26">
        <f>IF(correlations!Z85&lt;&gt;0,'Modified Weights'!Z$5,0)</f>
        <v>0.37985626502293046</v>
      </c>
      <c r="AA52" s="26"/>
      <c r="AB52" s="40">
        <f ca="1">SUMIF(OFFSET(correlations!B$46,_xlfn.FLOOR.MATH((ROW(A40)-1)/5)*5,0,5),"&lt;&gt;0")/COUNTIF(OFFSET(correlations!B$46,_xlfn.FLOOR.MATH((ROW(A40)-1)/5)*5,0,5),"&lt;&gt;0")</f>
        <v>4</v>
      </c>
      <c r="AC52" s="40">
        <f ca="1">SUMIF(OFFSET(correlations!C$46,_xlfn.FLOOR.MATH((ROW(B40)-1)/5)*5,0,5),"&lt;&gt;0")/COUNTIF(OFFSET(correlations!C$46,_xlfn.FLOOR.MATH((ROW(B40)-1)/5)*5,0,5),"&lt;&gt;0")</f>
        <v>3</v>
      </c>
      <c r="AD52" s="40">
        <f ca="1">SUMIF(OFFSET(correlations!D$46,_xlfn.FLOOR.MATH((ROW(C40)-1)/5)*5,0,5),"&lt;&gt;0")/COUNTIF(OFFSET(correlations!D$46,_xlfn.FLOOR.MATH((ROW(C40)-1)/5)*5,0,5),"&lt;&gt;0")</f>
        <v>3.875</v>
      </c>
      <c r="AE52" s="40" t="e">
        <f ca="1">SUMIF(OFFSET(correlations!E$46,_xlfn.FLOOR.MATH((ROW(D40)-1)/5)*5,0,5),"&lt;&gt;0")/COUNTIF(OFFSET(correlations!E$46,_xlfn.FLOOR.MATH((ROW(D40)-1)/5)*5,0,5),"&lt;&gt;0")</f>
        <v>#DIV/0!</v>
      </c>
      <c r="AF52" s="40">
        <f ca="1">SUMIF(OFFSET(correlations!F$46,_xlfn.FLOOR.MATH((ROW(E40)-1)/5)*5,0,5),"&lt;&gt;0")/COUNTIF(OFFSET(correlations!F$46,_xlfn.FLOOR.MATH((ROW(E40)-1)/5)*5,0,5),"&lt;&gt;0")</f>
        <v>4.125</v>
      </c>
      <c r="AG52" s="40">
        <f ca="1">SUMIF(OFFSET(correlations!G$46,_xlfn.FLOOR.MATH((ROW(F40)-1)/5)*5,0,5),"&lt;&gt;0")/COUNTIF(OFFSET(correlations!G$46,_xlfn.FLOOR.MATH((ROW(F40)-1)/5)*5,0,5),"&lt;&gt;0")</f>
        <v>3.75</v>
      </c>
      <c r="AH52" s="40">
        <f ca="1">SUMIF(OFFSET(correlations!H$46,_xlfn.FLOOR.MATH((ROW(G40)-1)/5)*5,0,5),"&lt;&gt;0")/COUNTIF(OFFSET(correlations!H$46,_xlfn.FLOOR.MATH((ROW(G40)-1)/5)*5,0,5),"&lt;&gt;0")</f>
        <v>3</v>
      </c>
      <c r="AI52" s="40">
        <f ca="1">SUMIF(OFFSET(correlations!I$46,_xlfn.FLOOR.MATH((ROW(H40)-1)/5)*5,0,5),"&lt;&gt;0")/COUNTIF(OFFSET(correlations!I$46,_xlfn.FLOOR.MATH((ROW(H40)-1)/5)*5,0,5),"&lt;&gt;0")</f>
        <v>5</v>
      </c>
      <c r="AJ52" s="40">
        <f ca="1">SUMIF(OFFSET(correlations!J$46,_xlfn.FLOOR.MATH((ROW(I40)-1)/5)*5,0,5),"&lt;&gt;0")/COUNTIF(OFFSET(correlations!J$46,_xlfn.FLOOR.MATH((ROW(I40)-1)/5)*5,0,5),"&lt;&gt;0")</f>
        <v>3.5</v>
      </c>
      <c r="AK52" s="40">
        <f ca="1">SUMIF(OFFSET(correlations!K$46,_xlfn.FLOOR.MATH((ROW(J40)-1)/5)*5,0,5),"&lt;&gt;0")/COUNTIF(OFFSET(correlations!K$46,_xlfn.FLOOR.MATH((ROW(J40)-1)/5)*5,0,5),"&lt;&gt;0")</f>
        <v>3.5</v>
      </c>
      <c r="AL52" s="40">
        <f ca="1">SUMIF(OFFSET(correlations!L$46,_xlfn.FLOOR.MATH((ROW(K40)-1)/5)*5,0,5),"&lt;&gt;0")/COUNTIF(OFFSET(correlations!L$46,_xlfn.FLOOR.MATH((ROW(K40)-1)/5)*5,0,5),"&lt;&gt;0")</f>
        <v>3</v>
      </c>
      <c r="AM52" s="40">
        <f ca="1">SUMIF(OFFSET(correlations!M$46,_xlfn.FLOOR.MATH((ROW(L40)-1)/5)*5,0,5),"&lt;&gt;0")/COUNTIF(OFFSET(correlations!M$46,_xlfn.FLOOR.MATH((ROW(L40)-1)/5)*5,0,5),"&lt;&gt;0")</f>
        <v>2.6666666666666665</v>
      </c>
      <c r="AN52" s="40">
        <f ca="1">SUMIF(OFFSET(correlations!N$46,_xlfn.FLOOR.MATH((ROW(M40)-1)/5)*5,0,5),"&lt;&gt;0")/COUNTIF(OFFSET(correlations!N$46,_xlfn.FLOOR.MATH((ROW(M40)-1)/5)*5,0,5),"&lt;&gt;0")</f>
        <v>4</v>
      </c>
      <c r="AO52" s="40">
        <f ca="1">SUMIF(OFFSET(correlations!O$46,_xlfn.FLOOR.MATH((ROW(N40)-1)/5)*5,0,5),"&lt;&gt;0")/COUNTIF(OFFSET(correlations!O$46,_xlfn.FLOOR.MATH((ROW(N40)-1)/5)*5,0,5),"&lt;&gt;0")</f>
        <v>3.5</v>
      </c>
      <c r="AP52" s="40">
        <f ca="1">SUMIF(OFFSET(correlations!P$46,_xlfn.FLOOR.MATH((ROW(O40)-1)/5)*5,0,5),"&lt;&gt;0")/COUNTIF(OFFSET(correlations!P$46,_xlfn.FLOOR.MATH((ROW(O40)-1)/5)*5,0,5),"&lt;&gt;0")</f>
        <v>3.25</v>
      </c>
      <c r="AQ52" s="40">
        <f ca="1">SUMIF(OFFSET(correlations!Q$46,_xlfn.FLOOR.MATH((ROW(P40)-1)/5)*5,0,5),"&lt;&gt;0")/COUNTIF(OFFSET(correlations!Q$46,_xlfn.FLOOR.MATH((ROW(P40)-1)/5)*5,0,5),"&lt;&gt;0")</f>
        <v>3.5</v>
      </c>
      <c r="AR52" s="40">
        <f ca="1">SUMIF(OFFSET(correlations!R$46,_xlfn.FLOOR.MATH((ROW(Q40)-1)/5)*5,0,5),"&lt;&gt;0")/COUNTIF(OFFSET(correlations!R$46,_xlfn.FLOOR.MATH((ROW(Q40)-1)/5)*5,0,5),"&lt;&gt;0")</f>
        <v>4.5</v>
      </c>
      <c r="AS52" s="40">
        <f ca="1">SUMIF(OFFSET(correlations!S$46,_xlfn.FLOOR.MATH((ROW(R40)-1)/5)*5,0,5),"&lt;&gt;0")/COUNTIF(OFFSET(correlations!S$46,_xlfn.FLOOR.MATH((ROW(R40)-1)/5)*5,0,5),"&lt;&gt;0")</f>
        <v>3</v>
      </c>
      <c r="AT52" s="40">
        <f ca="1">SUMIF(OFFSET(correlations!T$46,_xlfn.FLOOR.MATH((ROW(S40)-1)/5)*5,0,5),"&lt;&gt;0")/COUNTIF(OFFSET(correlations!T$46,_xlfn.FLOOR.MATH((ROW(S40)-1)/5)*5,0,5),"&lt;&gt;0")</f>
        <v>3.75</v>
      </c>
      <c r="AU52" s="40">
        <f ca="1">SUMIF(OFFSET(correlations!U$46,_xlfn.FLOOR.MATH((ROW(T40)-1)/5)*5,0,5),"&lt;&gt;0")/COUNTIF(OFFSET(correlations!U$46,_xlfn.FLOOR.MATH((ROW(T40)-1)/5)*5,0,5),"&lt;&gt;0")</f>
        <v>3</v>
      </c>
      <c r="AV52" s="40">
        <f ca="1">SUMIF(OFFSET(correlations!V$46,_xlfn.FLOOR.MATH((ROW(U40)-1)/5)*5,0,5),"&lt;&gt;0")/COUNTIF(OFFSET(correlations!V$46,_xlfn.FLOOR.MATH((ROW(U40)-1)/5)*5,0,5),"&lt;&gt;0")</f>
        <v>4</v>
      </c>
      <c r="AW52" s="40">
        <f ca="1">SUMIF(OFFSET(correlations!W$46,_xlfn.FLOOR.MATH((ROW(V40)-1)/5)*5,0,5),"&lt;&gt;0")/COUNTIF(OFFSET(correlations!W$46,_xlfn.FLOOR.MATH((ROW(V40)-1)/5)*5,0,5),"&lt;&gt;0")</f>
        <v>2.3333333333333335</v>
      </c>
      <c r="AX52" s="40">
        <f ca="1">SUMIF(OFFSET(correlations!X$46,_xlfn.FLOOR.MATH((ROW(W40)-1)/5)*5,0,5),"&lt;&gt;0")/COUNTIF(OFFSET(correlations!X$46,_xlfn.FLOOR.MATH((ROW(W40)-1)/5)*5,0,5),"&lt;&gt;0")</f>
        <v>4</v>
      </c>
      <c r="AY52" s="40">
        <f ca="1">SUMIF(OFFSET(correlations!Y$46,_xlfn.FLOOR.MATH((ROW(X40)-1)/5)*5,0,5),"&lt;&gt;0")/COUNTIF(OFFSET(correlations!Y$46,_xlfn.FLOOR.MATH((ROW(X40)-1)/5)*5,0,5),"&lt;&gt;0")</f>
        <v>3.5</v>
      </c>
      <c r="AZ52" s="40">
        <f ca="1">SUMIF(OFFSET(correlations!Z$46,_xlfn.FLOOR.MATH((ROW(Y40)-1)/5)*5,0,5),"&lt;&gt;0")/COUNTIF(OFFSET(correlations!Z$46,_xlfn.FLOOR.MATH((ROW(Y40)-1)/5)*5,0,5),"&lt;&gt;0")</f>
        <v>3.6666666666666665</v>
      </c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</row>
    <row r="53" spans="1:76">
      <c r="A53" s="20" t="s">
        <v>8</v>
      </c>
      <c r="B53" s="26">
        <f>IF(correlations!B86&lt;&gt;0,'Modified Weights'!B$6,0)</f>
        <v>0.48053660218278615</v>
      </c>
      <c r="C53" s="26">
        <f>IF(correlations!C86&lt;&gt;0,'Modified Weights'!C$6,0)</f>
        <v>0</v>
      </c>
      <c r="D53" s="26">
        <f>IF(correlations!D86&lt;&gt;0,'Modified Weights'!D$6,0)</f>
        <v>0.37322578372742299</v>
      </c>
      <c r="E53" s="26">
        <f>IF(correlations!E86&lt;&gt;0,'Modified Weights'!E$6,0)</f>
        <v>0</v>
      </c>
      <c r="F53" s="26">
        <f>IF(correlations!F86&lt;&gt;0,'Modified Weights'!F$6,0)</f>
        <v>0.40027450425381639</v>
      </c>
      <c r="G53" s="26">
        <f>IF(correlations!G86&lt;&gt;0,'Modified Weights'!G$6,0)</f>
        <v>0</v>
      </c>
      <c r="H53" s="26">
        <f>IF(correlations!H86&lt;&gt;0,'Modified Weights'!H$6,0)</f>
        <v>0.2271298649307886</v>
      </c>
      <c r="I53" s="26">
        <f>IF(correlations!I86&lt;&gt;0,'Modified Weights'!I$6,0)</f>
        <v>0</v>
      </c>
      <c r="J53" s="26">
        <f>IF(correlations!J86&lt;&gt;0,'Modified Weights'!J$6,0)</f>
        <v>0</v>
      </c>
      <c r="K53" s="26">
        <f>IF(correlations!K86&lt;&gt;0,'Modified Weights'!K$6,0)</f>
        <v>0.25252866387786765</v>
      </c>
      <c r="L53" s="26">
        <f>IF(correlations!L86&lt;&gt;0,'Modified Weights'!L$6,0)</f>
        <v>0.2685953793136418</v>
      </c>
      <c r="M53" s="26">
        <f>IF(correlations!M86&lt;&gt;0,'Modified Weights'!M$6,0)</f>
        <v>0.25252866387786765</v>
      </c>
      <c r="N53" s="26">
        <f>IF(correlations!N86&lt;&gt;0,'Modified Weights'!N$6,0)</f>
        <v>0.26126836282372301</v>
      </c>
      <c r="O53" s="26">
        <f>IF(correlations!O86&lt;&gt;0,'Modified Weights'!O$6,0)</f>
        <v>0</v>
      </c>
      <c r="P53" s="26">
        <f>IF(correlations!P86&lt;&gt;0,'Modified Weights'!P$6,0)</f>
        <v>0</v>
      </c>
      <c r="Q53" s="26">
        <f>IF(correlations!Q86&lt;&gt;0,'Modified Weights'!Q$6,0)</f>
        <v>0.42322462884387124</v>
      </c>
      <c r="R53" s="26">
        <f>IF(correlations!R86&lt;&gt;0,'Modified Weights'!R$6,0)</f>
        <v>0</v>
      </c>
      <c r="S53" s="26">
        <f>IF(correlations!S86&lt;&gt;0,'Modified Weights'!S$6,0)</f>
        <v>0</v>
      </c>
      <c r="T53" s="26">
        <f>IF(correlations!T86&lt;&gt;0,'Modified Weights'!T$6,0)</f>
        <v>0</v>
      </c>
      <c r="U53" s="26">
        <f>IF(correlations!U86&lt;&gt;0,'Modified Weights'!U$6,0)</f>
        <v>0.30580326092025339</v>
      </c>
      <c r="V53" s="26">
        <f>IF(correlations!V86&lt;&gt;0,'Modified Weights'!V$6,0)</f>
        <v>0.14601110225769576</v>
      </c>
      <c r="W53" s="26">
        <f>IF(correlations!W86&lt;&gt;0,'Modified Weights'!W$6,0)</f>
        <v>0</v>
      </c>
      <c r="X53" s="26">
        <f>IF(correlations!X86&lt;&gt;0,'Modified Weights'!X$6,0)</f>
        <v>0</v>
      </c>
      <c r="Y53" s="26">
        <f>IF(correlations!Y86&lt;&gt;0,'Modified Weights'!Y$6,0)</f>
        <v>0.46411014776485626</v>
      </c>
      <c r="Z53" s="26">
        <f>IF(correlations!Z86&lt;&gt;0,'Modified Weights'!Z$6,0)</f>
        <v>0</v>
      </c>
      <c r="AA53" s="26"/>
      <c r="AB53" s="40">
        <f ca="1">SUMIF(OFFSET(correlations!B$46,_xlfn.FLOOR.MATH((ROW(A41)-1)/5)*5,0,5),"&lt;&gt;0")/COUNTIF(OFFSET(correlations!B$46,_xlfn.FLOOR.MATH((ROW(A41)-1)/5)*5,0,5),"&lt;&gt;0")</f>
        <v>4.625</v>
      </c>
      <c r="AC53" s="40">
        <f ca="1">SUMIF(OFFSET(correlations!C$46,_xlfn.FLOOR.MATH((ROW(B41)-1)/5)*5,0,5),"&lt;&gt;0")/COUNTIF(OFFSET(correlations!C$46,_xlfn.FLOOR.MATH((ROW(B41)-1)/5)*5,0,5),"&lt;&gt;0")</f>
        <v>4</v>
      </c>
      <c r="AD53" s="40">
        <f ca="1">SUMIF(OFFSET(correlations!D$46,_xlfn.FLOOR.MATH((ROW(C41)-1)/5)*5,0,5),"&lt;&gt;0")/COUNTIF(OFFSET(correlations!D$46,_xlfn.FLOOR.MATH((ROW(C41)-1)/5)*5,0,5),"&lt;&gt;0")</f>
        <v>4.625</v>
      </c>
      <c r="AE53" s="40">
        <f ca="1">SUMIF(OFFSET(correlations!E$46,_xlfn.FLOOR.MATH((ROW(D41)-1)/5)*5,0,5),"&lt;&gt;0")/COUNTIF(OFFSET(correlations!E$46,_xlfn.FLOOR.MATH((ROW(D41)-1)/5)*5,0,5),"&lt;&gt;0")</f>
        <v>3.75</v>
      </c>
      <c r="AF53" s="40">
        <f ca="1">SUMIF(OFFSET(correlations!F$46,_xlfn.FLOOR.MATH((ROW(E41)-1)/5)*5,0,5),"&lt;&gt;0")/COUNTIF(OFFSET(correlations!F$46,_xlfn.FLOOR.MATH((ROW(E41)-1)/5)*5,0,5),"&lt;&gt;0")</f>
        <v>4.5</v>
      </c>
      <c r="AG53" s="40">
        <f ca="1">SUMIF(OFFSET(correlations!G$46,_xlfn.FLOOR.MATH((ROW(F41)-1)/5)*5,0,5),"&lt;&gt;0")/COUNTIF(OFFSET(correlations!G$46,_xlfn.FLOOR.MATH((ROW(F41)-1)/5)*5,0,5),"&lt;&gt;0")</f>
        <v>4.833333333333333</v>
      </c>
      <c r="AH53" s="40">
        <f ca="1">SUMIF(OFFSET(correlations!H$46,_xlfn.FLOOR.MATH((ROW(G41)-1)/5)*5,0,5),"&lt;&gt;0")/COUNTIF(OFFSET(correlations!H$46,_xlfn.FLOOR.MATH((ROW(G41)-1)/5)*5,0,5),"&lt;&gt;0")</f>
        <v>4.375</v>
      </c>
      <c r="AI53" s="40">
        <f ca="1">SUMIF(OFFSET(correlations!I$46,_xlfn.FLOOR.MATH((ROW(H41)-1)/5)*5,0,5),"&lt;&gt;0")/COUNTIF(OFFSET(correlations!I$46,_xlfn.FLOOR.MATH((ROW(H41)-1)/5)*5,0,5),"&lt;&gt;0")</f>
        <v>4.5</v>
      </c>
      <c r="AJ53" s="40">
        <f ca="1">SUMIF(OFFSET(correlations!J$46,_xlfn.FLOOR.MATH((ROW(I41)-1)/5)*5,0,5),"&lt;&gt;0")/COUNTIF(OFFSET(correlations!J$46,_xlfn.FLOOR.MATH((ROW(I41)-1)/5)*5,0,5),"&lt;&gt;0")</f>
        <v>4.75</v>
      </c>
      <c r="AK53" s="40">
        <f ca="1">SUMIF(OFFSET(correlations!K$46,_xlfn.FLOOR.MATH((ROW(J41)-1)/5)*5,0,5),"&lt;&gt;0")/COUNTIF(OFFSET(correlations!K$46,_xlfn.FLOOR.MATH((ROW(J41)-1)/5)*5,0,5),"&lt;&gt;0")</f>
        <v>4.125</v>
      </c>
      <c r="AL53" s="40">
        <f ca="1">SUMIF(OFFSET(correlations!L$46,_xlfn.FLOOR.MATH((ROW(K41)-1)/5)*5,0,5),"&lt;&gt;0")/COUNTIF(OFFSET(correlations!L$46,_xlfn.FLOOR.MATH((ROW(K41)-1)/5)*5,0,5),"&lt;&gt;0")</f>
        <v>4.166666666666667</v>
      </c>
      <c r="AM53" s="40">
        <f ca="1">SUMIF(OFFSET(correlations!M$46,_xlfn.FLOOR.MATH((ROW(L41)-1)/5)*5,0,5),"&lt;&gt;0")/COUNTIF(OFFSET(correlations!M$46,_xlfn.FLOOR.MATH((ROW(L41)-1)/5)*5,0,5),"&lt;&gt;0")</f>
        <v>4</v>
      </c>
      <c r="AN53" s="40">
        <f ca="1">SUMIF(OFFSET(correlations!N$46,_xlfn.FLOOR.MATH((ROW(M41)-1)/5)*5,0,5),"&lt;&gt;0")/COUNTIF(OFFSET(correlations!N$46,_xlfn.FLOOR.MATH((ROW(M41)-1)/5)*5,0,5),"&lt;&gt;0")</f>
        <v>4.5</v>
      </c>
      <c r="AO53" s="40">
        <f ca="1">SUMIF(OFFSET(correlations!O$46,_xlfn.FLOOR.MATH((ROW(N41)-1)/5)*5,0,5),"&lt;&gt;0")/COUNTIF(OFFSET(correlations!O$46,_xlfn.FLOOR.MATH((ROW(N41)-1)/5)*5,0,5),"&lt;&gt;0")</f>
        <v>4.333333333333333</v>
      </c>
      <c r="AP53" s="40">
        <f ca="1">SUMIF(OFFSET(correlations!P$46,_xlfn.FLOOR.MATH((ROW(O41)-1)/5)*5,0,5),"&lt;&gt;0")/COUNTIF(OFFSET(correlations!P$46,_xlfn.FLOOR.MATH((ROW(O41)-1)/5)*5,0,5),"&lt;&gt;0")</f>
        <v>4.5</v>
      </c>
      <c r="AQ53" s="40">
        <f ca="1">SUMIF(OFFSET(correlations!Q$46,_xlfn.FLOOR.MATH((ROW(P41)-1)/5)*5,0,5),"&lt;&gt;0")/COUNTIF(OFFSET(correlations!Q$46,_xlfn.FLOOR.MATH((ROW(P41)-1)/5)*5,0,5),"&lt;&gt;0")</f>
        <v>4.5</v>
      </c>
      <c r="AR53" s="40">
        <f ca="1">SUMIF(OFFSET(correlations!R$46,_xlfn.FLOOR.MATH((ROW(Q41)-1)/5)*5,0,5),"&lt;&gt;0")/COUNTIF(OFFSET(correlations!R$46,_xlfn.FLOOR.MATH((ROW(Q41)-1)/5)*5,0,5),"&lt;&gt;0")</f>
        <v>4.833333333333333</v>
      </c>
      <c r="AS53" s="40" t="e">
        <f ca="1">SUMIF(OFFSET(correlations!S$46,_xlfn.FLOOR.MATH((ROW(R41)-1)/5)*5,0,5),"&lt;&gt;0")/COUNTIF(OFFSET(correlations!S$46,_xlfn.FLOOR.MATH((ROW(R41)-1)/5)*5,0,5),"&lt;&gt;0")</f>
        <v>#DIV/0!</v>
      </c>
      <c r="AT53" s="40">
        <f ca="1">SUMIF(OFFSET(correlations!T$46,_xlfn.FLOOR.MATH((ROW(S41)-1)/5)*5,0,5),"&lt;&gt;0")/COUNTIF(OFFSET(correlations!T$46,_xlfn.FLOOR.MATH((ROW(S41)-1)/5)*5,0,5),"&lt;&gt;0")</f>
        <v>4.5</v>
      </c>
      <c r="AU53" s="40">
        <f ca="1">SUMIF(OFFSET(correlations!U$46,_xlfn.FLOOR.MATH((ROW(T41)-1)/5)*5,0,5),"&lt;&gt;0")/COUNTIF(OFFSET(correlations!U$46,_xlfn.FLOOR.MATH((ROW(T41)-1)/5)*5,0,5),"&lt;&gt;0")</f>
        <v>4.166666666666667</v>
      </c>
      <c r="AV53" s="40">
        <f ca="1">SUMIF(OFFSET(correlations!V$46,_xlfn.FLOOR.MATH((ROW(U41)-1)/5)*5,0,5),"&lt;&gt;0")/COUNTIF(OFFSET(correlations!V$46,_xlfn.FLOOR.MATH((ROW(U41)-1)/5)*5,0,5),"&lt;&gt;0")</f>
        <v>4.833333333333333</v>
      </c>
      <c r="AW53" s="40">
        <f ca="1">SUMIF(OFFSET(correlations!W$46,_xlfn.FLOOR.MATH((ROW(V41)-1)/5)*5,0,5),"&lt;&gt;0")/COUNTIF(OFFSET(correlations!W$46,_xlfn.FLOOR.MATH((ROW(V41)-1)/5)*5,0,5),"&lt;&gt;0")</f>
        <v>3.8333333333333335</v>
      </c>
      <c r="AX53" s="40">
        <f ca="1">SUMIF(OFFSET(correlations!X$46,_xlfn.FLOOR.MATH((ROW(W41)-1)/5)*5,0,5),"&lt;&gt;0")/COUNTIF(OFFSET(correlations!X$46,_xlfn.FLOOR.MATH((ROW(W41)-1)/5)*5,0,5),"&lt;&gt;0")</f>
        <v>4.625</v>
      </c>
      <c r="AY53" s="40">
        <f ca="1">SUMIF(OFFSET(correlations!Y$46,_xlfn.FLOOR.MATH((ROW(X41)-1)/5)*5,0,5),"&lt;&gt;0")/COUNTIF(OFFSET(correlations!Y$46,_xlfn.FLOOR.MATH((ROW(X41)-1)/5)*5,0,5),"&lt;&gt;0")</f>
        <v>4.75</v>
      </c>
      <c r="AZ53" s="40">
        <f ca="1">SUMIF(OFFSET(correlations!Z$46,_xlfn.FLOOR.MATH((ROW(Y41)-1)/5)*5,0,5),"&lt;&gt;0")/COUNTIF(OFFSET(correlations!Z$46,_xlfn.FLOOR.MATH((ROW(Y41)-1)/5)*5,0,5),"&lt;&gt;0")</f>
        <v>4.75</v>
      </c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</row>
    <row r="54" spans="1:76">
      <c r="A54" s="5" t="str">
        <f t="shared" ref="A54:A57" si="8">A53</f>
        <v>77: Memento (2000)</v>
      </c>
      <c r="B54" s="26">
        <f>IF(correlations!B87&lt;&gt;0,'Modified Weights'!B$7,0)</f>
        <v>0.46460996868120108</v>
      </c>
      <c r="C54" s="26">
        <f>IF(correlations!C87&lt;&gt;0,'Modified Weights'!C$7,0)</f>
        <v>0</v>
      </c>
      <c r="D54" s="26">
        <f>IF(correlations!D87&lt;&gt;0,'Modified Weights'!D$7,0)</f>
        <v>0.36756756756756787</v>
      </c>
      <c r="E54" s="26">
        <f>IF(correlations!E87&lt;&gt;0,'Modified Weights'!E$7,0)</f>
        <v>0</v>
      </c>
      <c r="F54" s="26">
        <f>IF(correlations!F87&lt;&gt;0,'Modified Weights'!F$7,0)</f>
        <v>0.37985626502293046</v>
      </c>
      <c r="G54" s="26">
        <f>IF(correlations!G87&lt;&gt;0,'Modified Weights'!G$7,0)</f>
        <v>0</v>
      </c>
      <c r="H54" s="26">
        <f>IF(correlations!H87&lt;&gt;0,'Modified Weights'!H$7,0)</f>
        <v>0</v>
      </c>
      <c r="I54" s="26">
        <f>IF(correlations!I87&lt;&gt;0,'Modified Weights'!I$7,0)</f>
        <v>0.21476007349626267</v>
      </c>
      <c r="J54" s="26">
        <f>IF(correlations!J87&lt;&gt;0,'Modified Weights'!J$7,0)</f>
        <v>0</v>
      </c>
      <c r="K54" s="26">
        <f>IF(correlations!K87&lt;&gt;0,'Modified Weights'!K$7,0)</f>
        <v>0.21087949693739588</v>
      </c>
      <c r="L54" s="26">
        <f>IF(correlations!L87&lt;&gt;0,'Modified Weights'!L$7,0)</f>
        <v>0.24328325135114928</v>
      </c>
      <c r="M54" s="26">
        <f>IF(correlations!M87&lt;&gt;0,'Modified Weights'!M$7,0)</f>
        <v>0.19710516591041297</v>
      </c>
      <c r="N54" s="26">
        <f>IF(correlations!N87&lt;&gt;0,'Modified Weights'!N$7,0)</f>
        <v>0</v>
      </c>
      <c r="O54" s="26">
        <f>IF(correlations!O87&lt;&gt;0,'Modified Weights'!O$7,0)</f>
        <v>0</v>
      </c>
      <c r="P54" s="26">
        <f>IF(correlations!P87&lt;&gt;0,'Modified Weights'!P$7,0)</f>
        <v>0.26252037536330569</v>
      </c>
      <c r="Q54" s="26">
        <f>IF(correlations!Q87&lt;&gt;0,'Modified Weights'!Q$7,0)</f>
        <v>0</v>
      </c>
      <c r="R54" s="26">
        <f>IF(correlations!R87&lt;&gt;0,'Modified Weights'!R$7,0)</f>
        <v>0.37426379831369133</v>
      </c>
      <c r="S54" s="26">
        <f>IF(correlations!S87&lt;&gt;0,'Modified Weights'!S$7,0)</f>
        <v>0</v>
      </c>
      <c r="T54" s="26">
        <f>IF(correlations!T87&lt;&gt;0,'Modified Weights'!T$7,0)</f>
        <v>0</v>
      </c>
      <c r="U54" s="26">
        <f>IF(correlations!U87&lt;&gt;0,'Modified Weights'!U$7,0)</f>
        <v>0</v>
      </c>
      <c r="V54" s="26">
        <f>IF(correlations!V87&lt;&gt;0,'Modified Weights'!V$7,0)</f>
        <v>0</v>
      </c>
      <c r="W54" s="26">
        <f>IF(correlations!W87&lt;&gt;0,'Modified Weights'!W$7,0)</f>
        <v>0.24072770522228643</v>
      </c>
      <c r="X54" s="26">
        <f>IF(correlations!X87&lt;&gt;0,'Modified Weights'!X$7,0)</f>
        <v>0.44902524381160436</v>
      </c>
      <c r="Y54" s="26">
        <f>IF(correlations!Y87&lt;&gt;0,'Modified Weights'!Y$7,0)</f>
        <v>0</v>
      </c>
      <c r="Z54" s="26">
        <f>IF(correlations!Z87&lt;&gt;0,'Modified Weights'!Z$7,0)</f>
        <v>0</v>
      </c>
      <c r="AA54" s="26"/>
      <c r="AB54" s="40">
        <f ca="1">SUMIF(OFFSET(correlations!B$46,_xlfn.FLOOR.MATH((ROW(A42)-1)/5)*5,0,5),"&lt;&gt;0")/COUNTIF(OFFSET(correlations!B$46,_xlfn.FLOOR.MATH((ROW(A42)-1)/5)*5,0,5),"&lt;&gt;0")</f>
        <v>4.625</v>
      </c>
      <c r="AC54" s="40">
        <f ca="1">SUMIF(OFFSET(correlations!C$46,_xlfn.FLOOR.MATH((ROW(B42)-1)/5)*5,0,5),"&lt;&gt;0")/COUNTIF(OFFSET(correlations!C$46,_xlfn.FLOOR.MATH((ROW(B42)-1)/5)*5,0,5),"&lt;&gt;0")</f>
        <v>4</v>
      </c>
      <c r="AD54" s="40">
        <f ca="1">SUMIF(OFFSET(correlations!D$46,_xlfn.FLOOR.MATH((ROW(C42)-1)/5)*5,0,5),"&lt;&gt;0")/COUNTIF(OFFSET(correlations!D$46,_xlfn.FLOOR.MATH((ROW(C42)-1)/5)*5,0,5),"&lt;&gt;0")</f>
        <v>4.625</v>
      </c>
      <c r="AE54" s="40">
        <f ca="1">SUMIF(OFFSET(correlations!E$46,_xlfn.FLOOR.MATH((ROW(D42)-1)/5)*5,0,5),"&lt;&gt;0")/COUNTIF(OFFSET(correlations!E$46,_xlfn.FLOOR.MATH((ROW(D42)-1)/5)*5,0,5),"&lt;&gt;0")</f>
        <v>3.75</v>
      </c>
      <c r="AF54" s="40">
        <f ca="1">SUMIF(OFFSET(correlations!F$46,_xlfn.FLOOR.MATH((ROW(E42)-1)/5)*5,0,5),"&lt;&gt;0")/COUNTIF(OFFSET(correlations!F$46,_xlfn.FLOOR.MATH((ROW(E42)-1)/5)*5,0,5),"&lt;&gt;0")</f>
        <v>4.5</v>
      </c>
      <c r="AG54" s="40">
        <f ca="1">SUMIF(OFFSET(correlations!G$46,_xlfn.FLOOR.MATH((ROW(F42)-1)/5)*5,0,5),"&lt;&gt;0")/COUNTIF(OFFSET(correlations!G$46,_xlfn.FLOOR.MATH((ROW(F42)-1)/5)*5,0,5),"&lt;&gt;0")</f>
        <v>4.833333333333333</v>
      </c>
      <c r="AH54" s="40">
        <f ca="1">SUMIF(OFFSET(correlations!H$46,_xlfn.FLOOR.MATH((ROW(G42)-1)/5)*5,0,5),"&lt;&gt;0")/COUNTIF(OFFSET(correlations!H$46,_xlfn.FLOOR.MATH((ROW(G42)-1)/5)*5,0,5),"&lt;&gt;0")</f>
        <v>4.375</v>
      </c>
      <c r="AI54" s="40">
        <f ca="1">SUMIF(OFFSET(correlations!I$46,_xlfn.FLOOR.MATH((ROW(H42)-1)/5)*5,0,5),"&lt;&gt;0")/COUNTIF(OFFSET(correlations!I$46,_xlfn.FLOOR.MATH((ROW(H42)-1)/5)*5,0,5),"&lt;&gt;0")</f>
        <v>4.5</v>
      </c>
      <c r="AJ54" s="40">
        <f ca="1">SUMIF(OFFSET(correlations!J$46,_xlfn.FLOOR.MATH((ROW(I42)-1)/5)*5,0,5),"&lt;&gt;0")/COUNTIF(OFFSET(correlations!J$46,_xlfn.FLOOR.MATH((ROW(I42)-1)/5)*5,0,5),"&lt;&gt;0")</f>
        <v>4.75</v>
      </c>
      <c r="AK54" s="40">
        <f ca="1">SUMIF(OFFSET(correlations!K$46,_xlfn.FLOOR.MATH((ROW(J42)-1)/5)*5,0,5),"&lt;&gt;0")/COUNTIF(OFFSET(correlations!K$46,_xlfn.FLOOR.MATH((ROW(J42)-1)/5)*5,0,5),"&lt;&gt;0")</f>
        <v>4.125</v>
      </c>
      <c r="AL54" s="40">
        <f ca="1">SUMIF(OFFSET(correlations!L$46,_xlfn.FLOOR.MATH((ROW(K42)-1)/5)*5,0,5),"&lt;&gt;0")/COUNTIF(OFFSET(correlations!L$46,_xlfn.FLOOR.MATH((ROW(K42)-1)/5)*5,0,5),"&lt;&gt;0")</f>
        <v>4.166666666666667</v>
      </c>
      <c r="AM54" s="40">
        <f ca="1">SUMIF(OFFSET(correlations!M$46,_xlfn.FLOOR.MATH((ROW(L42)-1)/5)*5,0,5),"&lt;&gt;0")/COUNTIF(OFFSET(correlations!M$46,_xlfn.FLOOR.MATH((ROW(L42)-1)/5)*5,0,5),"&lt;&gt;0")</f>
        <v>4</v>
      </c>
      <c r="AN54" s="40">
        <f ca="1">SUMIF(OFFSET(correlations!N$46,_xlfn.FLOOR.MATH((ROW(M42)-1)/5)*5,0,5),"&lt;&gt;0")/COUNTIF(OFFSET(correlations!N$46,_xlfn.FLOOR.MATH((ROW(M42)-1)/5)*5,0,5),"&lt;&gt;0")</f>
        <v>4.5</v>
      </c>
      <c r="AO54" s="40">
        <f ca="1">SUMIF(OFFSET(correlations!O$46,_xlfn.FLOOR.MATH((ROW(N42)-1)/5)*5,0,5),"&lt;&gt;0")/COUNTIF(OFFSET(correlations!O$46,_xlfn.FLOOR.MATH((ROW(N42)-1)/5)*5,0,5),"&lt;&gt;0")</f>
        <v>4.333333333333333</v>
      </c>
      <c r="AP54" s="40">
        <f ca="1">SUMIF(OFFSET(correlations!P$46,_xlfn.FLOOR.MATH((ROW(O42)-1)/5)*5,0,5),"&lt;&gt;0")/COUNTIF(OFFSET(correlations!P$46,_xlfn.FLOOR.MATH((ROW(O42)-1)/5)*5,0,5),"&lt;&gt;0")</f>
        <v>4.5</v>
      </c>
      <c r="AQ54" s="40">
        <f ca="1">SUMIF(OFFSET(correlations!Q$46,_xlfn.FLOOR.MATH((ROW(P42)-1)/5)*5,0,5),"&lt;&gt;0")/COUNTIF(OFFSET(correlations!Q$46,_xlfn.FLOOR.MATH((ROW(P42)-1)/5)*5,0,5),"&lt;&gt;0")</f>
        <v>4.5</v>
      </c>
      <c r="AR54" s="40">
        <f ca="1">SUMIF(OFFSET(correlations!R$46,_xlfn.FLOOR.MATH((ROW(Q42)-1)/5)*5,0,5),"&lt;&gt;0")/COUNTIF(OFFSET(correlations!R$46,_xlfn.FLOOR.MATH((ROW(Q42)-1)/5)*5,0,5),"&lt;&gt;0")</f>
        <v>4.833333333333333</v>
      </c>
      <c r="AS54" s="40" t="e">
        <f ca="1">SUMIF(OFFSET(correlations!S$46,_xlfn.FLOOR.MATH((ROW(R42)-1)/5)*5,0,5),"&lt;&gt;0")/COUNTIF(OFFSET(correlations!S$46,_xlfn.FLOOR.MATH((ROW(R42)-1)/5)*5,0,5),"&lt;&gt;0")</f>
        <v>#DIV/0!</v>
      </c>
      <c r="AT54" s="40">
        <f ca="1">SUMIF(OFFSET(correlations!T$46,_xlfn.FLOOR.MATH((ROW(S42)-1)/5)*5,0,5),"&lt;&gt;0")/COUNTIF(OFFSET(correlations!T$46,_xlfn.FLOOR.MATH((ROW(S42)-1)/5)*5,0,5),"&lt;&gt;0")</f>
        <v>4.5</v>
      </c>
      <c r="AU54" s="40">
        <f ca="1">SUMIF(OFFSET(correlations!U$46,_xlfn.FLOOR.MATH((ROW(T42)-1)/5)*5,0,5),"&lt;&gt;0")/COUNTIF(OFFSET(correlations!U$46,_xlfn.FLOOR.MATH((ROW(T42)-1)/5)*5,0,5),"&lt;&gt;0")</f>
        <v>4.166666666666667</v>
      </c>
      <c r="AV54" s="40">
        <f ca="1">SUMIF(OFFSET(correlations!V$46,_xlfn.FLOOR.MATH((ROW(U42)-1)/5)*5,0,5),"&lt;&gt;0")/COUNTIF(OFFSET(correlations!V$46,_xlfn.FLOOR.MATH((ROW(U42)-1)/5)*5,0,5),"&lt;&gt;0")</f>
        <v>4.833333333333333</v>
      </c>
      <c r="AW54" s="40">
        <f ca="1">SUMIF(OFFSET(correlations!W$46,_xlfn.FLOOR.MATH((ROW(V42)-1)/5)*5,0,5),"&lt;&gt;0")/COUNTIF(OFFSET(correlations!W$46,_xlfn.FLOOR.MATH((ROW(V42)-1)/5)*5,0,5),"&lt;&gt;0")</f>
        <v>3.8333333333333335</v>
      </c>
      <c r="AX54" s="40">
        <f ca="1">SUMIF(OFFSET(correlations!X$46,_xlfn.FLOOR.MATH((ROW(W42)-1)/5)*5,0,5),"&lt;&gt;0")/COUNTIF(OFFSET(correlations!X$46,_xlfn.FLOOR.MATH((ROW(W42)-1)/5)*5,0,5),"&lt;&gt;0")</f>
        <v>4.625</v>
      </c>
      <c r="AY54" s="40">
        <f ca="1">SUMIF(OFFSET(correlations!Y$46,_xlfn.FLOOR.MATH((ROW(X42)-1)/5)*5,0,5),"&lt;&gt;0")/COUNTIF(OFFSET(correlations!Y$46,_xlfn.FLOOR.MATH((ROW(X42)-1)/5)*5,0,5),"&lt;&gt;0")</f>
        <v>4.75</v>
      </c>
      <c r="AZ54" s="40">
        <f ca="1">SUMIF(OFFSET(correlations!Z$46,_xlfn.FLOOR.MATH((ROW(Y42)-1)/5)*5,0,5),"&lt;&gt;0")/COUNTIF(OFFSET(correlations!Z$46,_xlfn.FLOOR.MATH((ROW(Y42)-1)/5)*5,0,5),"&lt;&gt;0")</f>
        <v>4.75</v>
      </c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</row>
    <row r="55" spans="1:76">
      <c r="A55" s="5" t="str">
        <f t="shared" si="8"/>
        <v>77: Memento (2000)</v>
      </c>
      <c r="B55" s="26">
        <f>IF(correlations!B88&lt;&gt;0,'Modified Weights'!B$3,0)</f>
        <v>0.55108883721563151</v>
      </c>
      <c r="C55" s="26">
        <f>IF(correlations!C88&lt;&gt;0,'Modified Weights'!C$3,0)</f>
        <v>0.56244873874488854</v>
      </c>
      <c r="D55" s="26">
        <f>IF(correlations!D88&lt;&gt;0,'Modified Weights'!D$3,0)</f>
        <v>0.66716825348801723</v>
      </c>
      <c r="E55" s="26">
        <f>IF(correlations!E88&lt;&gt;0,'Modified Weights'!E$3,0)</f>
        <v>0</v>
      </c>
      <c r="F55" s="26">
        <f>IF(correlations!F88&lt;&gt;0,'Modified Weights'!F$3,0)</f>
        <v>0.47668328054517961</v>
      </c>
      <c r="G55" s="26">
        <f>IF(correlations!G88&lt;&gt;0,'Modified Weights'!G$3,0)</f>
        <v>0.53906585139435703</v>
      </c>
      <c r="H55" s="26">
        <f>IF(correlations!H88&lt;&gt;0,'Modified Weights'!H$3,0)</f>
        <v>0.46291004988627577</v>
      </c>
      <c r="I55" s="26">
        <f>IF(correlations!I88&lt;&gt;0,'Modified Weights'!I$3,0)</f>
        <v>0</v>
      </c>
      <c r="J55" s="26">
        <f>IF(correlations!J88&lt;&gt;0,'Modified Weights'!J$3,0)</f>
        <v>0.47571090136593314</v>
      </c>
      <c r="K55" s="26">
        <f>IF(correlations!K88&lt;&gt;0,'Modified Weights'!K$3,0)</f>
        <v>0</v>
      </c>
      <c r="L55" s="26">
        <f>IF(correlations!L88&lt;&gt;0,'Modified Weights'!L$3,0)</f>
        <v>0</v>
      </c>
      <c r="M55" s="26">
        <f>IF(correlations!M88&lt;&gt;0,'Modified Weights'!M$3,0)</f>
        <v>0</v>
      </c>
      <c r="N55" s="26">
        <f>IF(correlations!N88&lt;&gt;0,'Modified Weights'!N$3,0)</f>
        <v>0</v>
      </c>
      <c r="O55" s="26">
        <f>IF(correlations!O88&lt;&gt;0,'Modified Weights'!O$3,0)</f>
        <v>0.66851595362183669</v>
      </c>
      <c r="P55" s="26">
        <f>IF(correlations!P88&lt;&gt;0,'Modified Weights'!P$3,0)</f>
        <v>0</v>
      </c>
      <c r="Q55" s="26">
        <f>IF(correlations!Q88&lt;&gt;0,'Modified Weights'!Q$3,0)</f>
        <v>0.50324684492481753</v>
      </c>
      <c r="R55" s="26">
        <f>IF(correlations!R88&lt;&gt;0,'Modified Weights'!R$3,0)</f>
        <v>0</v>
      </c>
      <c r="S55" s="26">
        <f>IF(correlations!S88&lt;&gt;0,'Modified Weights'!S$3,0)</f>
        <v>0</v>
      </c>
      <c r="T55" s="26">
        <f>IF(correlations!T88&lt;&gt;0,'Modified Weights'!T$3,0)</f>
        <v>0</v>
      </c>
      <c r="U55" s="26">
        <f>IF(correlations!U88&lt;&gt;0,'Modified Weights'!U$3,0)</f>
        <v>0.47236055541883315</v>
      </c>
      <c r="V55" s="26">
        <f>IF(correlations!V88&lt;&gt;0,'Modified Weights'!V$3,0)</f>
        <v>0.27092801416163931</v>
      </c>
      <c r="W55" s="26">
        <f>IF(correlations!W88&lt;&gt;0,'Modified Weights'!W$3,0)</f>
        <v>0.50324684492481753</v>
      </c>
      <c r="X55" s="26">
        <f>IF(correlations!X88&lt;&gt;0,'Modified Weights'!X$3,0)</f>
        <v>0.66851595362183669</v>
      </c>
      <c r="Y55" s="26">
        <f>IF(correlations!Y88&lt;&gt;0,'Modified Weights'!Y$3,0)</f>
        <v>0.66716825348801723</v>
      </c>
      <c r="Z55" s="26">
        <f>IF(correlations!Z88&lt;&gt;0,'Modified Weights'!Z$3,0)</f>
        <v>0</v>
      </c>
      <c r="AA55" s="26"/>
      <c r="AB55" s="40">
        <f ca="1">SUMIF(OFFSET(correlations!B$46,_xlfn.FLOOR.MATH((ROW(A43)-1)/5)*5,0,5),"&lt;&gt;0")/COUNTIF(OFFSET(correlations!B$46,_xlfn.FLOOR.MATH((ROW(A43)-1)/5)*5,0,5),"&lt;&gt;0")</f>
        <v>4.625</v>
      </c>
      <c r="AC55" s="40">
        <f ca="1">SUMIF(OFFSET(correlations!C$46,_xlfn.FLOOR.MATH((ROW(B43)-1)/5)*5,0,5),"&lt;&gt;0")/COUNTIF(OFFSET(correlations!C$46,_xlfn.FLOOR.MATH((ROW(B43)-1)/5)*5,0,5),"&lt;&gt;0")</f>
        <v>4</v>
      </c>
      <c r="AD55" s="40">
        <f ca="1">SUMIF(OFFSET(correlations!D$46,_xlfn.FLOOR.MATH((ROW(C43)-1)/5)*5,0,5),"&lt;&gt;0")/COUNTIF(OFFSET(correlations!D$46,_xlfn.FLOOR.MATH((ROW(C43)-1)/5)*5,0,5),"&lt;&gt;0")</f>
        <v>4.625</v>
      </c>
      <c r="AE55" s="40">
        <f ca="1">SUMIF(OFFSET(correlations!E$46,_xlfn.FLOOR.MATH((ROW(D43)-1)/5)*5,0,5),"&lt;&gt;0")/COUNTIF(OFFSET(correlations!E$46,_xlfn.FLOOR.MATH((ROW(D43)-1)/5)*5,0,5),"&lt;&gt;0")</f>
        <v>3.75</v>
      </c>
      <c r="AF55" s="40">
        <f ca="1">SUMIF(OFFSET(correlations!F$46,_xlfn.FLOOR.MATH((ROW(E43)-1)/5)*5,0,5),"&lt;&gt;0")/COUNTIF(OFFSET(correlations!F$46,_xlfn.FLOOR.MATH((ROW(E43)-1)/5)*5,0,5),"&lt;&gt;0")</f>
        <v>4.5</v>
      </c>
      <c r="AG55" s="40">
        <f ca="1">SUMIF(OFFSET(correlations!G$46,_xlfn.FLOOR.MATH((ROW(F43)-1)/5)*5,0,5),"&lt;&gt;0")/COUNTIF(OFFSET(correlations!G$46,_xlfn.FLOOR.MATH((ROW(F43)-1)/5)*5,0,5),"&lt;&gt;0")</f>
        <v>4.833333333333333</v>
      </c>
      <c r="AH55" s="40">
        <f ca="1">SUMIF(OFFSET(correlations!H$46,_xlfn.FLOOR.MATH((ROW(G43)-1)/5)*5,0,5),"&lt;&gt;0")/COUNTIF(OFFSET(correlations!H$46,_xlfn.FLOOR.MATH((ROW(G43)-1)/5)*5,0,5),"&lt;&gt;0")</f>
        <v>4.375</v>
      </c>
      <c r="AI55" s="40">
        <f ca="1">SUMIF(OFFSET(correlations!I$46,_xlfn.FLOOR.MATH((ROW(H43)-1)/5)*5,0,5),"&lt;&gt;0")/COUNTIF(OFFSET(correlations!I$46,_xlfn.FLOOR.MATH((ROW(H43)-1)/5)*5,0,5),"&lt;&gt;0")</f>
        <v>4.5</v>
      </c>
      <c r="AJ55" s="40">
        <f ca="1">SUMIF(OFFSET(correlations!J$46,_xlfn.FLOOR.MATH((ROW(I43)-1)/5)*5,0,5),"&lt;&gt;0")/COUNTIF(OFFSET(correlations!J$46,_xlfn.FLOOR.MATH((ROW(I43)-1)/5)*5,0,5),"&lt;&gt;0")</f>
        <v>4.75</v>
      </c>
      <c r="AK55" s="40">
        <f ca="1">SUMIF(OFFSET(correlations!K$46,_xlfn.FLOOR.MATH((ROW(J43)-1)/5)*5,0,5),"&lt;&gt;0")/COUNTIF(OFFSET(correlations!K$46,_xlfn.FLOOR.MATH((ROW(J43)-1)/5)*5,0,5),"&lt;&gt;0")</f>
        <v>4.125</v>
      </c>
      <c r="AL55" s="40">
        <f ca="1">SUMIF(OFFSET(correlations!L$46,_xlfn.FLOOR.MATH((ROW(K43)-1)/5)*5,0,5),"&lt;&gt;0")/COUNTIF(OFFSET(correlations!L$46,_xlfn.FLOOR.MATH((ROW(K43)-1)/5)*5,0,5),"&lt;&gt;0")</f>
        <v>4.166666666666667</v>
      </c>
      <c r="AM55" s="40">
        <f ca="1">SUMIF(OFFSET(correlations!M$46,_xlfn.FLOOR.MATH((ROW(L43)-1)/5)*5,0,5),"&lt;&gt;0")/COUNTIF(OFFSET(correlations!M$46,_xlfn.FLOOR.MATH((ROW(L43)-1)/5)*5,0,5),"&lt;&gt;0")</f>
        <v>4</v>
      </c>
      <c r="AN55" s="40">
        <f ca="1">SUMIF(OFFSET(correlations!N$46,_xlfn.FLOOR.MATH((ROW(M43)-1)/5)*5,0,5),"&lt;&gt;0")/COUNTIF(OFFSET(correlations!N$46,_xlfn.FLOOR.MATH((ROW(M43)-1)/5)*5,0,5),"&lt;&gt;0")</f>
        <v>4.5</v>
      </c>
      <c r="AO55" s="40">
        <f ca="1">SUMIF(OFFSET(correlations!O$46,_xlfn.FLOOR.MATH((ROW(N43)-1)/5)*5,0,5),"&lt;&gt;0")/COUNTIF(OFFSET(correlations!O$46,_xlfn.FLOOR.MATH((ROW(N43)-1)/5)*5,0,5),"&lt;&gt;0")</f>
        <v>4.333333333333333</v>
      </c>
      <c r="AP55" s="40">
        <f ca="1">SUMIF(OFFSET(correlations!P$46,_xlfn.FLOOR.MATH((ROW(O43)-1)/5)*5,0,5),"&lt;&gt;0")/COUNTIF(OFFSET(correlations!P$46,_xlfn.FLOOR.MATH((ROW(O43)-1)/5)*5,0,5),"&lt;&gt;0")</f>
        <v>4.5</v>
      </c>
      <c r="AQ55" s="40">
        <f ca="1">SUMIF(OFFSET(correlations!Q$46,_xlfn.FLOOR.MATH((ROW(P43)-1)/5)*5,0,5),"&lt;&gt;0")/COUNTIF(OFFSET(correlations!Q$46,_xlfn.FLOOR.MATH((ROW(P43)-1)/5)*5,0,5),"&lt;&gt;0")</f>
        <v>4.5</v>
      </c>
      <c r="AR55" s="40">
        <f ca="1">SUMIF(OFFSET(correlations!R$46,_xlfn.FLOOR.MATH((ROW(Q43)-1)/5)*5,0,5),"&lt;&gt;0")/COUNTIF(OFFSET(correlations!R$46,_xlfn.FLOOR.MATH((ROW(Q43)-1)/5)*5,0,5),"&lt;&gt;0")</f>
        <v>4.833333333333333</v>
      </c>
      <c r="AS55" s="40" t="e">
        <f ca="1">SUMIF(OFFSET(correlations!S$46,_xlfn.FLOOR.MATH((ROW(R43)-1)/5)*5,0,5),"&lt;&gt;0")/COUNTIF(OFFSET(correlations!S$46,_xlfn.FLOOR.MATH((ROW(R43)-1)/5)*5,0,5),"&lt;&gt;0")</f>
        <v>#DIV/0!</v>
      </c>
      <c r="AT55" s="40">
        <f ca="1">SUMIF(OFFSET(correlations!T$46,_xlfn.FLOOR.MATH((ROW(S43)-1)/5)*5,0,5),"&lt;&gt;0")/COUNTIF(OFFSET(correlations!T$46,_xlfn.FLOOR.MATH((ROW(S43)-1)/5)*5,0,5),"&lt;&gt;0")</f>
        <v>4.5</v>
      </c>
      <c r="AU55" s="40">
        <f ca="1">SUMIF(OFFSET(correlations!U$46,_xlfn.FLOOR.MATH((ROW(T43)-1)/5)*5,0,5),"&lt;&gt;0")/COUNTIF(OFFSET(correlations!U$46,_xlfn.FLOOR.MATH((ROW(T43)-1)/5)*5,0,5),"&lt;&gt;0")</f>
        <v>4.166666666666667</v>
      </c>
      <c r="AV55" s="40">
        <f ca="1">SUMIF(OFFSET(correlations!V$46,_xlfn.FLOOR.MATH((ROW(U43)-1)/5)*5,0,5),"&lt;&gt;0")/COUNTIF(OFFSET(correlations!V$46,_xlfn.FLOOR.MATH((ROW(U43)-1)/5)*5,0,5),"&lt;&gt;0")</f>
        <v>4.833333333333333</v>
      </c>
      <c r="AW55" s="40">
        <f ca="1">SUMIF(OFFSET(correlations!W$46,_xlfn.FLOOR.MATH((ROW(V43)-1)/5)*5,0,5),"&lt;&gt;0")/COUNTIF(OFFSET(correlations!W$46,_xlfn.FLOOR.MATH((ROW(V43)-1)/5)*5,0,5),"&lt;&gt;0")</f>
        <v>3.8333333333333335</v>
      </c>
      <c r="AX55" s="40">
        <f ca="1">SUMIF(OFFSET(correlations!X$46,_xlfn.FLOOR.MATH((ROW(W43)-1)/5)*5,0,5),"&lt;&gt;0")/COUNTIF(OFFSET(correlations!X$46,_xlfn.FLOOR.MATH((ROW(W43)-1)/5)*5,0,5),"&lt;&gt;0")</f>
        <v>4.625</v>
      </c>
      <c r="AY55" s="40">
        <f ca="1">SUMIF(OFFSET(correlations!Y$46,_xlfn.FLOOR.MATH((ROW(X43)-1)/5)*5,0,5),"&lt;&gt;0")/COUNTIF(OFFSET(correlations!Y$46,_xlfn.FLOOR.MATH((ROW(X43)-1)/5)*5,0,5),"&lt;&gt;0")</f>
        <v>4.75</v>
      </c>
      <c r="AZ55" s="40">
        <f ca="1">SUMIF(OFFSET(correlations!Z$46,_xlfn.FLOOR.MATH((ROW(Y43)-1)/5)*5,0,5),"&lt;&gt;0")/COUNTIF(OFFSET(correlations!Z$46,_xlfn.FLOOR.MATH((ROW(Y43)-1)/5)*5,0,5),"&lt;&gt;0")</f>
        <v>4.75</v>
      </c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</row>
    <row r="56" spans="1:76">
      <c r="A56" s="5" t="str">
        <f t="shared" si="8"/>
        <v>77: Memento (2000)</v>
      </c>
      <c r="B56" s="26">
        <f>IF(correlations!B89&lt;&gt;0,'Modified Weights'!B$4,0)</f>
        <v>0.51761980439715483</v>
      </c>
      <c r="C56" s="26">
        <f>IF(correlations!C89&lt;&gt;0,'Modified Weights'!C$4,0)</f>
        <v>0.48860698263640312</v>
      </c>
      <c r="D56" s="26">
        <f>IF(correlations!D89&lt;&gt;0,'Modified Weights'!D$4,0)</f>
        <v>0</v>
      </c>
      <c r="E56" s="26">
        <f>IF(correlations!E89&lt;&gt;0,'Modified Weights'!E$4,0)</f>
        <v>0.47497369617752921</v>
      </c>
      <c r="F56" s="26">
        <f>IF(correlations!F89&lt;&gt;0,'Modified Weights'!F$4,0)</f>
        <v>0</v>
      </c>
      <c r="G56" s="26">
        <f>IF(correlations!G89&lt;&gt;0,'Modified Weights'!G$4,0)</f>
        <v>0.48053660218278615</v>
      </c>
      <c r="H56" s="26">
        <f>IF(correlations!H89&lt;&gt;0,'Modified Weights'!H$4,0)</f>
        <v>0.40027450425381639</v>
      </c>
      <c r="I56" s="26">
        <f>IF(correlations!I89&lt;&gt;0,'Modified Weights'!I$4,0)</f>
        <v>0.31257295249758305</v>
      </c>
      <c r="J56" s="26">
        <f>IF(correlations!J89&lt;&gt;0,'Modified Weights'!J$4,0)</f>
        <v>0.47549485227568483</v>
      </c>
      <c r="K56" s="26">
        <f>IF(correlations!K89&lt;&gt;0,'Modified Weights'!K$4,0)</f>
        <v>0.26365446983714974</v>
      </c>
      <c r="L56" s="26">
        <f>IF(correlations!L89&lt;&gt;0,'Modified Weights'!L$4,0)</f>
        <v>0</v>
      </c>
      <c r="M56" s="26">
        <f>IF(correlations!M89&lt;&gt;0,'Modified Weights'!M$4,0)</f>
        <v>0.28040224837668803</v>
      </c>
      <c r="N56" s="26">
        <f>IF(correlations!N89&lt;&gt;0,'Modified Weights'!N$4,0)</f>
        <v>0</v>
      </c>
      <c r="O56" s="26">
        <f>IF(correlations!O89&lt;&gt;0,'Modified Weights'!O$4,0)</f>
        <v>0.56244873874488854</v>
      </c>
      <c r="P56" s="26">
        <f>IF(correlations!P89&lt;&gt;0,'Modified Weights'!P$4,0)</f>
        <v>0.30413903573293405</v>
      </c>
      <c r="Q56" s="26">
        <f>IF(correlations!Q89&lt;&gt;0,'Modified Weights'!Q$4,0)</f>
        <v>0.48860698263640312</v>
      </c>
      <c r="R56" s="26">
        <f>IF(correlations!R89&lt;&gt;0,'Modified Weights'!R$4,0)</f>
        <v>0.47097212266638172</v>
      </c>
      <c r="S56" s="26">
        <f>IF(correlations!S89&lt;&gt;0,'Modified Weights'!S$4,0)</f>
        <v>0</v>
      </c>
      <c r="T56" s="26">
        <f>IF(correlations!T89&lt;&gt;0,'Modified Weights'!T$4,0)</f>
        <v>0.52599044278760332</v>
      </c>
      <c r="U56" s="26">
        <f>IF(correlations!U89&lt;&gt;0,'Modified Weights'!U$4,0)</f>
        <v>0</v>
      </c>
      <c r="V56" s="26">
        <f>IF(correlations!V89&lt;&gt;0,'Modified Weights'!V$4,0)</f>
        <v>0</v>
      </c>
      <c r="W56" s="26">
        <f>IF(correlations!W89&lt;&gt;0,'Modified Weights'!W$4,0)</f>
        <v>0.40859237613621341</v>
      </c>
      <c r="X56" s="26">
        <f>IF(correlations!X89&lt;&gt;0,'Modified Weights'!X$4,0)</f>
        <v>0.54219187817609293</v>
      </c>
      <c r="Y56" s="26">
        <f>IF(correlations!Y89&lt;&gt;0,'Modified Weights'!Y$4,0)</f>
        <v>0</v>
      </c>
      <c r="Z56" s="26">
        <f>IF(correlations!Z89&lt;&gt;0,'Modified Weights'!Z$4,0)</f>
        <v>0.39006674934025765</v>
      </c>
      <c r="AA56" s="26"/>
      <c r="AB56" s="40">
        <f ca="1">SUMIF(OFFSET(correlations!B$46,_xlfn.FLOOR.MATH((ROW(A44)-1)/5)*5,0,5),"&lt;&gt;0")/COUNTIF(OFFSET(correlations!B$46,_xlfn.FLOOR.MATH((ROW(A44)-1)/5)*5,0,5),"&lt;&gt;0")</f>
        <v>4.625</v>
      </c>
      <c r="AC56" s="40">
        <f ca="1">SUMIF(OFFSET(correlations!C$46,_xlfn.FLOOR.MATH((ROW(B44)-1)/5)*5,0,5),"&lt;&gt;0")/COUNTIF(OFFSET(correlations!C$46,_xlfn.FLOOR.MATH((ROW(B44)-1)/5)*5,0,5),"&lt;&gt;0")</f>
        <v>4</v>
      </c>
      <c r="AD56" s="40">
        <f ca="1">SUMIF(OFFSET(correlations!D$46,_xlfn.FLOOR.MATH((ROW(C44)-1)/5)*5,0,5),"&lt;&gt;0")/COUNTIF(OFFSET(correlations!D$46,_xlfn.FLOOR.MATH((ROW(C44)-1)/5)*5,0,5),"&lt;&gt;0")</f>
        <v>4.625</v>
      </c>
      <c r="AE56" s="40">
        <f ca="1">SUMIF(OFFSET(correlations!E$46,_xlfn.FLOOR.MATH((ROW(D44)-1)/5)*5,0,5),"&lt;&gt;0")/COUNTIF(OFFSET(correlations!E$46,_xlfn.FLOOR.MATH((ROW(D44)-1)/5)*5,0,5),"&lt;&gt;0")</f>
        <v>3.75</v>
      </c>
      <c r="AF56" s="40">
        <f ca="1">SUMIF(OFFSET(correlations!F$46,_xlfn.FLOOR.MATH((ROW(E44)-1)/5)*5,0,5),"&lt;&gt;0")/COUNTIF(OFFSET(correlations!F$46,_xlfn.FLOOR.MATH((ROW(E44)-1)/5)*5,0,5),"&lt;&gt;0")</f>
        <v>4.5</v>
      </c>
      <c r="AG56" s="40">
        <f ca="1">SUMIF(OFFSET(correlations!G$46,_xlfn.FLOOR.MATH((ROW(F44)-1)/5)*5,0,5),"&lt;&gt;0")/COUNTIF(OFFSET(correlations!G$46,_xlfn.FLOOR.MATH((ROW(F44)-1)/5)*5,0,5),"&lt;&gt;0")</f>
        <v>4.833333333333333</v>
      </c>
      <c r="AH56" s="40">
        <f ca="1">SUMIF(OFFSET(correlations!H$46,_xlfn.FLOOR.MATH((ROW(G44)-1)/5)*5,0,5),"&lt;&gt;0")/COUNTIF(OFFSET(correlations!H$46,_xlfn.FLOOR.MATH((ROW(G44)-1)/5)*5,0,5),"&lt;&gt;0")</f>
        <v>4.375</v>
      </c>
      <c r="AI56" s="40">
        <f ca="1">SUMIF(OFFSET(correlations!I$46,_xlfn.FLOOR.MATH((ROW(H44)-1)/5)*5,0,5),"&lt;&gt;0")/COUNTIF(OFFSET(correlations!I$46,_xlfn.FLOOR.MATH((ROW(H44)-1)/5)*5,0,5),"&lt;&gt;0")</f>
        <v>4.5</v>
      </c>
      <c r="AJ56" s="40">
        <f ca="1">SUMIF(OFFSET(correlations!J$46,_xlfn.FLOOR.MATH((ROW(I44)-1)/5)*5,0,5),"&lt;&gt;0")/COUNTIF(OFFSET(correlations!J$46,_xlfn.FLOOR.MATH((ROW(I44)-1)/5)*5,0,5),"&lt;&gt;0")</f>
        <v>4.75</v>
      </c>
      <c r="AK56" s="40">
        <f ca="1">SUMIF(OFFSET(correlations!K$46,_xlfn.FLOOR.MATH((ROW(J44)-1)/5)*5,0,5),"&lt;&gt;0")/COUNTIF(OFFSET(correlations!K$46,_xlfn.FLOOR.MATH((ROW(J44)-1)/5)*5,0,5),"&lt;&gt;0")</f>
        <v>4.125</v>
      </c>
      <c r="AL56" s="40">
        <f ca="1">SUMIF(OFFSET(correlations!L$46,_xlfn.FLOOR.MATH((ROW(K44)-1)/5)*5,0,5),"&lt;&gt;0")/COUNTIF(OFFSET(correlations!L$46,_xlfn.FLOOR.MATH((ROW(K44)-1)/5)*5,0,5),"&lt;&gt;0")</f>
        <v>4.166666666666667</v>
      </c>
      <c r="AM56" s="40">
        <f ca="1">SUMIF(OFFSET(correlations!M$46,_xlfn.FLOOR.MATH((ROW(L44)-1)/5)*5,0,5),"&lt;&gt;0")/COUNTIF(OFFSET(correlations!M$46,_xlfn.FLOOR.MATH((ROW(L44)-1)/5)*5,0,5),"&lt;&gt;0")</f>
        <v>4</v>
      </c>
      <c r="AN56" s="40">
        <f ca="1">SUMIF(OFFSET(correlations!N$46,_xlfn.FLOOR.MATH((ROW(M44)-1)/5)*5,0,5),"&lt;&gt;0")/COUNTIF(OFFSET(correlations!N$46,_xlfn.FLOOR.MATH((ROW(M44)-1)/5)*5,0,5),"&lt;&gt;0")</f>
        <v>4.5</v>
      </c>
      <c r="AO56" s="40">
        <f ca="1">SUMIF(OFFSET(correlations!O$46,_xlfn.FLOOR.MATH((ROW(N44)-1)/5)*5,0,5),"&lt;&gt;0")/COUNTIF(OFFSET(correlations!O$46,_xlfn.FLOOR.MATH((ROW(N44)-1)/5)*5,0,5),"&lt;&gt;0")</f>
        <v>4.333333333333333</v>
      </c>
      <c r="AP56" s="40">
        <f ca="1">SUMIF(OFFSET(correlations!P$46,_xlfn.FLOOR.MATH((ROW(O44)-1)/5)*5,0,5),"&lt;&gt;0")/COUNTIF(OFFSET(correlations!P$46,_xlfn.FLOOR.MATH((ROW(O44)-1)/5)*5,0,5),"&lt;&gt;0")</f>
        <v>4.5</v>
      </c>
      <c r="AQ56" s="40">
        <f ca="1">SUMIF(OFFSET(correlations!Q$46,_xlfn.FLOOR.MATH((ROW(P44)-1)/5)*5,0,5),"&lt;&gt;0")/COUNTIF(OFFSET(correlations!Q$46,_xlfn.FLOOR.MATH((ROW(P44)-1)/5)*5,0,5),"&lt;&gt;0")</f>
        <v>4.5</v>
      </c>
      <c r="AR56" s="40">
        <f ca="1">SUMIF(OFFSET(correlations!R$46,_xlfn.FLOOR.MATH((ROW(Q44)-1)/5)*5,0,5),"&lt;&gt;0")/COUNTIF(OFFSET(correlations!R$46,_xlfn.FLOOR.MATH((ROW(Q44)-1)/5)*5,0,5),"&lt;&gt;0")</f>
        <v>4.833333333333333</v>
      </c>
      <c r="AS56" s="40" t="e">
        <f ca="1">SUMIF(OFFSET(correlations!S$46,_xlfn.FLOOR.MATH((ROW(R44)-1)/5)*5,0,5),"&lt;&gt;0")/COUNTIF(OFFSET(correlations!S$46,_xlfn.FLOOR.MATH((ROW(R44)-1)/5)*5,0,5),"&lt;&gt;0")</f>
        <v>#DIV/0!</v>
      </c>
      <c r="AT56" s="40">
        <f ca="1">SUMIF(OFFSET(correlations!T$46,_xlfn.FLOOR.MATH((ROW(S44)-1)/5)*5,0,5),"&lt;&gt;0")/COUNTIF(OFFSET(correlations!T$46,_xlfn.FLOOR.MATH((ROW(S44)-1)/5)*5,0,5),"&lt;&gt;0")</f>
        <v>4.5</v>
      </c>
      <c r="AU56" s="40">
        <f ca="1">SUMIF(OFFSET(correlations!U$46,_xlfn.FLOOR.MATH((ROW(T44)-1)/5)*5,0,5),"&lt;&gt;0")/COUNTIF(OFFSET(correlations!U$46,_xlfn.FLOOR.MATH((ROW(T44)-1)/5)*5,0,5),"&lt;&gt;0")</f>
        <v>4.166666666666667</v>
      </c>
      <c r="AV56" s="40">
        <f ca="1">SUMIF(OFFSET(correlations!V$46,_xlfn.FLOOR.MATH((ROW(U44)-1)/5)*5,0,5),"&lt;&gt;0")/COUNTIF(OFFSET(correlations!V$46,_xlfn.FLOOR.MATH((ROW(U44)-1)/5)*5,0,5),"&lt;&gt;0")</f>
        <v>4.833333333333333</v>
      </c>
      <c r="AW56" s="40">
        <f ca="1">SUMIF(OFFSET(correlations!W$46,_xlfn.FLOOR.MATH((ROW(V44)-1)/5)*5,0,5),"&lt;&gt;0")/COUNTIF(OFFSET(correlations!W$46,_xlfn.FLOOR.MATH((ROW(V44)-1)/5)*5,0,5),"&lt;&gt;0")</f>
        <v>3.8333333333333335</v>
      </c>
      <c r="AX56" s="40">
        <f ca="1">SUMIF(OFFSET(correlations!X$46,_xlfn.FLOOR.MATH((ROW(W44)-1)/5)*5,0,5),"&lt;&gt;0")/COUNTIF(OFFSET(correlations!X$46,_xlfn.FLOOR.MATH((ROW(W44)-1)/5)*5,0,5),"&lt;&gt;0")</f>
        <v>4.625</v>
      </c>
      <c r="AY56" s="40">
        <f ca="1">SUMIF(OFFSET(correlations!Y$46,_xlfn.FLOOR.MATH((ROW(X44)-1)/5)*5,0,5),"&lt;&gt;0")/COUNTIF(OFFSET(correlations!Y$46,_xlfn.FLOOR.MATH((ROW(X44)-1)/5)*5,0,5),"&lt;&gt;0")</f>
        <v>4.75</v>
      </c>
      <c r="AZ56" s="40">
        <f ca="1">SUMIF(OFFSET(correlations!Z$46,_xlfn.FLOOR.MATH((ROW(Y44)-1)/5)*5,0,5),"&lt;&gt;0")/COUNTIF(OFFSET(correlations!Z$46,_xlfn.FLOOR.MATH((ROW(Y44)-1)/5)*5,0,5),"&lt;&gt;0")</f>
        <v>4.75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</row>
    <row r="57" spans="1:76">
      <c r="A57" s="5" t="str">
        <f t="shared" si="8"/>
        <v>77: Memento (2000)</v>
      </c>
      <c r="B57" s="26">
        <f>IF(correlations!B90&lt;&gt;0,'Modified Weights'!B$5,0)</f>
        <v>0</v>
      </c>
      <c r="C57" s="26">
        <f>IF(correlations!C90&lt;&gt;0,'Modified Weights'!C$5,0)</f>
        <v>0</v>
      </c>
      <c r="D57" s="26">
        <f>IF(correlations!D90&lt;&gt;0,'Modified Weights'!D$5,0)</f>
        <v>0.46833329437099369</v>
      </c>
      <c r="E57" s="26">
        <f>IF(correlations!E90&lt;&gt;0,'Modified Weights'!E$5,0)</f>
        <v>0.46291004988627577</v>
      </c>
      <c r="F57" s="26">
        <f>IF(correlations!F90&lt;&gt;0,'Modified Weights'!F$5,0)</f>
        <v>0.43899155441463594</v>
      </c>
      <c r="G57" s="26">
        <f>IF(correlations!G90&lt;&gt;0,'Modified Weights'!G$5,0)</f>
        <v>0.46833329437099369</v>
      </c>
      <c r="H57" s="26">
        <f>IF(correlations!H90&lt;&gt;0,'Modified Weights'!H$5,0)</f>
        <v>0.24769327229404767</v>
      </c>
      <c r="I57" s="26">
        <f>IF(correlations!I90&lt;&gt;0,'Modified Weights'!I$5,0)</f>
        <v>0.26424949075041737</v>
      </c>
      <c r="J57" s="26">
        <f>IF(correlations!J90&lt;&gt;0,'Modified Weights'!J$5,0)</f>
        <v>0</v>
      </c>
      <c r="K57" s="26">
        <f>IF(correlations!K90&lt;&gt;0,'Modified Weights'!K$5,0)</f>
        <v>0.25886569181649749</v>
      </c>
      <c r="L57" s="26">
        <f>IF(correlations!L90&lt;&gt;0,'Modified Weights'!L$5,0)</f>
        <v>0.27833468677407003</v>
      </c>
      <c r="M57" s="26">
        <f>IF(correlations!M90&lt;&gt;0,'Modified Weights'!M$5,0)</f>
        <v>0.26442478716072465</v>
      </c>
      <c r="N57" s="26">
        <f>IF(correlations!N90&lt;&gt;0,'Modified Weights'!N$5,0)</f>
        <v>0.290591240789001</v>
      </c>
      <c r="O57" s="26">
        <f>IF(correlations!O90&lt;&gt;0,'Modified Weights'!O$5,0)</f>
        <v>0.53906585139435703</v>
      </c>
      <c r="P57" s="26">
        <f>IF(correlations!P90&lt;&gt;0,'Modified Weights'!P$5,0)</f>
        <v>0.29682614716644024</v>
      </c>
      <c r="Q57" s="26">
        <f>IF(correlations!Q90&lt;&gt;0,'Modified Weights'!Q$5,0)</f>
        <v>0.47571090136593314</v>
      </c>
      <c r="R57" s="26">
        <f>IF(correlations!R90&lt;&gt;0,'Modified Weights'!R$5,0)</f>
        <v>0.45527378286540937</v>
      </c>
      <c r="S57" s="26">
        <f>IF(correlations!S90&lt;&gt;0,'Modified Weights'!S$5,0)</f>
        <v>0</v>
      </c>
      <c r="T57" s="26">
        <f>IF(correlations!T90&lt;&gt;0,'Modified Weights'!T$5,0)</f>
        <v>0.42805472768971564</v>
      </c>
      <c r="U57" s="26">
        <f>IF(correlations!U90&lt;&gt;0,'Modified Weights'!U$5,0)</f>
        <v>0.40380887559327872</v>
      </c>
      <c r="V57" s="26">
        <f>IF(correlations!V90&lt;&gt;0,'Modified Weights'!V$5,0)</f>
        <v>0.14924669844661778</v>
      </c>
      <c r="W57" s="26">
        <f>IF(correlations!W90&lt;&gt;0,'Modified Weights'!W$5,0)</f>
        <v>0</v>
      </c>
      <c r="X57" s="26">
        <f>IF(correlations!X90&lt;&gt;0,'Modified Weights'!X$5,0)</f>
        <v>0.47497369617752921</v>
      </c>
      <c r="Y57" s="26">
        <f>IF(correlations!Y90&lt;&gt;0,'Modified Weights'!Y$5,0)</f>
        <v>0</v>
      </c>
      <c r="Z57" s="26">
        <f>IF(correlations!Z90&lt;&gt;0,'Modified Weights'!Z$5,0)</f>
        <v>0.37985626502293046</v>
      </c>
      <c r="AA57" s="26"/>
      <c r="AB57" s="40">
        <f ca="1">SUMIF(OFFSET(correlations!B$46,_xlfn.FLOOR.MATH((ROW(A45)-1)/5)*5,0,5),"&lt;&gt;0")/COUNTIF(OFFSET(correlations!B$46,_xlfn.FLOOR.MATH((ROW(A45)-1)/5)*5,0,5),"&lt;&gt;0")</f>
        <v>4.625</v>
      </c>
      <c r="AC57" s="40">
        <f ca="1">SUMIF(OFFSET(correlations!C$46,_xlfn.FLOOR.MATH((ROW(B45)-1)/5)*5,0,5),"&lt;&gt;0")/COUNTIF(OFFSET(correlations!C$46,_xlfn.FLOOR.MATH((ROW(B45)-1)/5)*5,0,5),"&lt;&gt;0")</f>
        <v>4</v>
      </c>
      <c r="AD57" s="40">
        <f ca="1">SUMIF(OFFSET(correlations!D$46,_xlfn.FLOOR.MATH((ROW(C45)-1)/5)*5,0,5),"&lt;&gt;0")/COUNTIF(OFFSET(correlations!D$46,_xlfn.FLOOR.MATH((ROW(C45)-1)/5)*5,0,5),"&lt;&gt;0")</f>
        <v>4.625</v>
      </c>
      <c r="AE57" s="40">
        <f ca="1">SUMIF(OFFSET(correlations!E$46,_xlfn.FLOOR.MATH((ROW(D45)-1)/5)*5,0,5),"&lt;&gt;0")/COUNTIF(OFFSET(correlations!E$46,_xlfn.FLOOR.MATH((ROW(D45)-1)/5)*5,0,5),"&lt;&gt;0")</f>
        <v>3.75</v>
      </c>
      <c r="AF57" s="40">
        <f ca="1">SUMIF(OFFSET(correlations!F$46,_xlfn.FLOOR.MATH((ROW(E45)-1)/5)*5,0,5),"&lt;&gt;0")/COUNTIF(OFFSET(correlations!F$46,_xlfn.FLOOR.MATH((ROW(E45)-1)/5)*5,0,5),"&lt;&gt;0")</f>
        <v>4.5</v>
      </c>
      <c r="AG57" s="40">
        <f ca="1">SUMIF(OFFSET(correlations!G$46,_xlfn.FLOOR.MATH((ROW(F45)-1)/5)*5,0,5),"&lt;&gt;0")/COUNTIF(OFFSET(correlations!G$46,_xlfn.FLOOR.MATH((ROW(F45)-1)/5)*5,0,5),"&lt;&gt;0")</f>
        <v>4.833333333333333</v>
      </c>
      <c r="AH57" s="40">
        <f ca="1">SUMIF(OFFSET(correlations!H$46,_xlfn.FLOOR.MATH((ROW(G45)-1)/5)*5,0,5),"&lt;&gt;0")/COUNTIF(OFFSET(correlations!H$46,_xlfn.FLOOR.MATH((ROW(G45)-1)/5)*5,0,5),"&lt;&gt;0")</f>
        <v>4.375</v>
      </c>
      <c r="AI57" s="40">
        <f ca="1">SUMIF(OFFSET(correlations!I$46,_xlfn.FLOOR.MATH((ROW(H45)-1)/5)*5,0,5),"&lt;&gt;0")/COUNTIF(OFFSET(correlations!I$46,_xlfn.FLOOR.MATH((ROW(H45)-1)/5)*5,0,5),"&lt;&gt;0")</f>
        <v>4.5</v>
      </c>
      <c r="AJ57" s="40">
        <f ca="1">SUMIF(OFFSET(correlations!J$46,_xlfn.FLOOR.MATH((ROW(I45)-1)/5)*5,0,5),"&lt;&gt;0")/COUNTIF(OFFSET(correlations!J$46,_xlfn.FLOOR.MATH((ROW(I45)-1)/5)*5,0,5),"&lt;&gt;0")</f>
        <v>4.75</v>
      </c>
      <c r="AK57" s="40">
        <f ca="1">SUMIF(OFFSET(correlations!K$46,_xlfn.FLOOR.MATH((ROW(J45)-1)/5)*5,0,5),"&lt;&gt;0")/COUNTIF(OFFSET(correlations!K$46,_xlfn.FLOOR.MATH((ROW(J45)-1)/5)*5,0,5),"&lt;&gt;0")</f>
        <v>4.125</v>
      </c>
      <c r="AL57" s="40">
        <f ca="1">SUMIF(OFFSET(correlations!L$46,_xlfn.FLOOR.MATH((ROW(K45)-1)/5)*5,0,5),"&lt;&gt;0")/COUNTIF(OFFSET(correlations!L$46,_xlfn.FLOOR.MATH((ROW(K45)-1)/5)*5,0,5),"&lt;&gt;0")</f>
        <v>4.166666666666667</v>
      </c>
      <c r="AM57" s="40">
        <f ca="1">SUMIF(OFFSET(correlations!M$46,_xlfn.FLOOR.MATH((ROW(L45)-1)/5)*5,0,5),"&lt;&gt;0")/COUNTIF(OFFSET(correlations!M$46,_xlfn.FLOOR.MATH((ROW(L45)-1)/5)*5,0,5),"&lt;&gt;0")</f>
        <v>4</v>
      </c>
      <c r="AN57" s="40">
        <f ca="1">SUMIF(OFFSET(correlations!N$46,_xlfn.FLOOR.MATH((ROW(M45)-1)/5)*5,0,5),"&lt;&gt;0")/COUNTIF(OFFSET(correlations!N$46,_xlfn.FLOOR.MATH((ROW(M45)-1)/5)*5,0,5),"&lt;&gt;0")</f>
        <v>4.5</v>
      </c>
      <c r="AO57" s="40">
        <f ca="1">SUMIF(OFFSET(correlations!O$46,_xlfn.FLOOR.MATH((ROW(N45)-1)/5)*5,0,5),"&lt;&gt;0")/COUNTIF(OFFSET(correlations!O$46,_xlfn.FLOOR.MATH((ROW(N45)-1)/5)*5,0,5),"&lt;&gt;0")</f>
        <v>4.333333333333333</v>
      </c>
      <c r="AP57" s="40">
        <f ca="1">SUMIF(OFFSET(correlations!P$46,_xlfn.FLOOR.MATH((ROW(O45)-1)/5)*5,0,5),"&lt;&gt;0")/COUNTIF(OFFSET(correlations!P$46,_xlfn.FLOOR.MATH((ROW(O45)-1)/5)*5,0,5),"&lt;&gt;0")</f>
        <v>4.5</v>
      </c>
      <c r="AQ57" s="40">
        <f ca="1">SUMIF(OFFSET(correlations!Q$46,_xlfn.FLOOR.MATH((ROW(P45)-1)/5)*5,0,5),"&lt;&gt;0")/COUNTIF(OFFSET(correlations!Q$46,_xlfn.FLOOR.MATH((ROW(P45)-1)/5)*5,0,5),"&lt;&gt;0")</f>
        <v>4.5</v>
      </c>
      <c r="AR57" s="40">
        <f ca="1">SUMIF(OFFSET(correlations!R$46,_xlfn.FLOOR.MATH((ROW(Q45)-1)/5)*5,0,5),"&lt;&gt;0")/COUNTIF(OFFSET(correlations!R$46,_xlfn.FLOOR.MATH((ROW(Q45)-1)/5)*5,0,5),"&lt;&gt;0")</f>
        <v>4.833333333333333</v>
      </c>
      <c r="AS57" s="40" t="e">
        <f ca="1">SUMIF(OFFSET(correlations!S$46,_xlfn.FLOOR.MATH((ROW(R45)-1)/5)*5,0,5),"&lt;&gt;0")/COUNTIF(OFFSET(correlations!S$46,_xlfn.FLOOR.MATH((ROW(R45)-1)/5)*5,0,5),"&lt;&gt;0")</f>
        <v>#DIV/0!</v>
      </c>
      <c r="AT57" s="40">
        <f ca="1">SUMIF(OFFSET(correlations!T$46,_xlfn.FLOOR.MATH((ROW(S45)-1)/5)*5,0,5),"&lt;&gt;0")/COUNTIF(OFFSET(correlations!T$46,_xlfn.FLOOR.MATH((ROW(S45)-1)/5)*5,0,5),"&lt;&gt;0")</f>
        <v>4.5</v>
      </c>
      <c r="AU57" s="40">
        <f ca="1">SUMIF(OFFSET(correlations!U$46,_xlfn.FLOOR.MATH((ROW(T45)-1)/5)*5,0,5),"&lt;&gt;0")/COUNTIF(OFFSET(correlations!U$46,_xlfn.FLOOR.MATH((ROW(T45)-1)/5)*5,0,5),"&lt;&gt;0")</f>
        <v>4.166666666666667</v>
      </c>
      <c r="AV57" s="40">
        <f ca="1">SUMIF(OFFSET(correlations!V$46,_xlfn.FLOOR.MATH((ROW(U45)-1)/5)*5,0,5),"&lt;&gt;0")/COUNTIF(OFFSET(correlations!V$46,_xlfn.FLOOR.MATH((ROW(U45)-1)/5)*5,0,5),"&lt;&gt;0")</f>
        <v>4.833333333333333</v>
      </c>
      <c r="AW57" s="40">
        <f ca="1">SUMIF(OFFSET(correlations!W$46,_xlfn.FLOOR.MATH((ROW(V45)-1)/5)*5,0,5),"&lt;&gt;0")/COUNTIF(OFFSET(correlations!W$46,_xlfn.FLOOR.MATH((ROW(V45)-1)/5)*5,0,5),"&lt;&gt;0")</f>
        <v>3.8333333333333335</v>
      </c>
      <c r="AX57" s="40">
        <f ca="1">SUMIF(OFFSET(correlations!X$46,_xlfn.FLOOR.MATH((ROW(W45)-1)/5)*5,0,5),"&lt;&gt;0")/COUNTIF(OFFSET(correlations!X$46,_xlfn.FLOOR.MATH((ROW(W45)-1)/5)*5,0,5),"&lt;&gt;0")</f>
        <v>4.625</v>
      </c>
      <c r="AY57" s="40">
        <f ca="1">SUMIF(OFFSET(correlations!Y$46,_xlfn.FLOOR.MATH((ROW(X45)-1)/5)*5,0,5),"&lt;&gt;0")/COUNTIF(OFFSET(correlations!Y$46,_xlfn.FLOOR.MATH((ROW(X45)-1)/5)*5,0,5),"&lt;&gt;0")</f>
        <v>4.75</v>
      </c>
      <c r="AZ57" s="40">
        <f ca="1">SUMIF(OFFSET(correlations!Z$46,_xlfn.FLOOR.MATH((ROW(Y45)-1)/5)*5,0,5),"&lt;&gt;0")/COUNTIF(OFFSET(correlations!Z$46,_xlfn.FLOOR.MATH((ROW(Y45)-1)/5)*5,0,5),"&lt;&gt;0")</f>
        <v>4.75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</row>
    <row r="58" spans="1:76">
      <c r="A58" s="20" t="s">
        <v>9</v>
      </c>
      <c r="B58" s="26">
        <f>IF(correlations!B91&lt;&gt;0,'Modified Weights'!B$6,0)</f>
        <v>0.48053660218278615</v>
      </c>
      <c r="C58" s="26">
        <f>IF(correlations!C91&lt;&gt;0,'Modified Weights'!C$6,0)</f>
        <v>0</v>
      </c>
      <c r="D58" s="26">
        <f>IF(correlations!D91&lt;&gt;0,'Modified Weights'!D$6,0)</f>
        <v>0.37322578372742299</v>
      </c>
      <c r="E58" s="26">
        <f>IF(correlations!E91&lt;&gt;0,'Modified Weights'!E$6,0)</f>
        <v>0</v>
      </c>
      <c r="F58" s="26">
        <f>IF(correlations!F91&lt;&gt;0,'Modified Weights'!F$6,0)</f>
        <v>0.40027450425381639</v>
      </c>
      <c r="G58" s="26">
        <f>IF(correlations!G91&lt;&gt;0,'Modified Weights'!G$6,0)</f>
        <v>0</v>
      </c>
      <c r="H58" s="26">
        <f>IF(correlations!H91&lt;&gt;0,'Modified Weights'!H$6,0)</f>
        <v>0</v>
      </c>
      <c r="I58" s="26">
        <f>IF(correlations!I91&lt;&gt;0,'Modified Weights'!I$6,0)</f>
        <v>0</v>
      </c>
      <c r="J58" s="26">
        <f>IF(correlations!J91&lt;&gt;0,'Modified Weights'!J$6,0)</f>
        <v>0.36756756756756787</v>
      </c>
      <c r="K58" s="26">
        <f>IF(correlations!K91&lt;&gt;0,'Modified Weights'!K$6,0)</f>
        <v>0</v>
      </c>
      <c r="L58" s="26">
        <f>IF(correlations!L91&lt;&gt;0,'Modified Weights'!L$6,0)</f>
        <v>0.2685953793136418</v>
      </c>
      <c r="M58" s="26">
        <f>IF(correlations!M91&lt;&gt;0,'Modified Weights'!M$6,0)</f>
        <v>0</v>
      </c>
      <c r="N58" s="26">
        <f>IF(correlations!N91&lt;&gt;0,'Modified Weights'!N$6,0)</f>
        <v>0</v>
      </c>
      <c r="O58" s="26">
        <f>IF(correlations!O91&lt;&gt;0,'Modified Weights'!O$6,0)</f>
        <v>0</v>
      </c>
      <c r="P58" s="26">
        <f>IF(correlations!P91&lt;&gt;0,'Modified Weights'!P$6,0)</f>
        <v>0.28039233696684568</v>
      </c>
      <c r="Q58" s="26">
        <f>IF(correlations!Q91&lt;&gt;0,'Modified Weights'!Q$6,0)</f>
        <v>0</v>
      </c>
      <c r="R58" s="26">
        <f>IF(correlations!R91&lt;&gt;0,'Modified Weights'!R$6,0)</f>
        <v>0</v>
      </c>
      <c r="S58" s="26">
        <f>IF(correlations!S91&lt;&gt;0,'Modified Weights'!S$6,0)</f>
        <v>0.37267558897264119</v>
      </c>
      <c r="T58" s="26">
        <f>IF(correlations!T91&lt;&gt;0,'Modified Weights'!T$6,0)</f>
        <v>0</v>
      </c>
      <c r="U58" s="26">
        <f>IF(correlations!U91&lt;&gt;0,'Modified Weights'!U$6,0)</f>
        <v>0.30580326092025339</v>
      </c>
      <c r="V58" s="26">
        <f>IF(correlations!V91&lt;&gt;0,'Modified Weights'!V$6,0)</f>
        <v>0</v>
      </c>
      <c r="W58" s="26">
        <f>IF(correlations!W91&lt;&gt;0,'Modified Weights'!W$6,0)</f>
        <v>0.26252037536330569</v>
      </c>
      <c r="X58" s="26">
        <f>IF(correlations!X91&lt;&gt;0,'Modified Weights'!X$6,0)</f>
        <v>0</v>
      </c>
      <c r="Y58" s="26">
        <f>IF(correlations!Y91&lt;&gt;0,'Modified Weights'!Y$6,0)</f>
        <v>0</v>
      </c>
      <c r="Z58" s="26">
        <f>IF(correlations!Z91&lt;&gt;0,'Modified Weights'!Z$6,0)</f>
        <v>0</v>
      </c>
      <c r="AA58" s="26"/>
      <c r="AB58" s="40">
        <f ca="1">SUMIF(OFFSET(correlations!B$46,_xlfn.FLOOR.MATH((ROW(A46)-1)/5)*5,0,5),"&lt;&gt;0")/COUNTIF(OFFSET(correlations!B$46,_xlfn.FLOOR.MATH((ROW(A46)-1)/5)*5,0,5),"&lt;&gt;0")</f>
        <v>4</v>
      </c>
      <c r="AC58" s="40">
        <f ca="1">SUMIF(OFFSET(correlations!C$46,_xlfn.FLOOR.MATH((ROW(B46)-1)/5)*5,0,5),"&lt;&gt;0")/COUNTIF(OFFSET(correlations!C$46,_xlfn.FLOOR.MATH((ROW(B46)-1)/5)*5,0,5),"&lt;&gt;0")</f>
        <v>4.666666666666667</v>
      </c>
      <c r="AD58" s="40">
        <f ca="1">SUMIF(OFFSET(correlations!D$46,_xlfn.FLOOR.MATH((ROW(C46)-1)/5)*5,0,5),"&lt;&gt;0")/COUNTIF(OFFSET(correlations!D$46,_xlfn.FLOOR.MATH((ROW(C46)-1)/5)*5,0,5),"&lt;&gt;0")</f>
        <v>4</v>
      </c>
      <c r="AE58" s="40">
        <f ca="1">SUMIF(OFFSET(correlations!E$46,_xlfn.FLOOR.MATH((ROW(D46)-1)/5)*5,0,5),"&lt;&gt;0")/COUNTIF(OFFSET(correlations!E$46,_xlfn.FLOOR.MATH((ROW(D46)-1)/5)*5,0,5),"&lt;&gt;0")</f>
        <v>4</v>
      </c>
      <c r="AF58" s="40">
        <f ca="1">SUMIF(OFFSET(correlations!F$46,_xlfn.FLOOR.MATH((ROW(E46)-1)/5)*5,0,5),"&lt;&gt;0")/COUNTIF(OFFSET(correlations!F$46,_xlfn.FLOOR.MATH((ROW(E46)-1)/5)*5,0,5),"&lt;&gt;0")</f>
        <v>4.125</v>
      </c>
      <c r="AG58" s="40">
        <f ca="1">SUMIF(OFFSET(correlations!G$46,_xlfn.FLOOR.MATH((ROW(F46)-1)/5)*5,0,5),"&lt;&gt;0")/COUNTIF(OFFSET(correlations!G$46,_xlfn.FLOOR.MATH((ROW(F46)-1)/5)*5,0,5),"&lt;&gt;0")</f>
        <v>4</v>
      </c>
      <c r="AH58" s="40">
        <f ca="1">SUMIF(OFFSET(correlations!H$46,_xlfn.FLOOR.MATH((ROW(G46)-1)/5)*5,0,5),"&lt;&gt;0")/COUNTIF(OFFSET(correlations!H$46,_xlfn.FLOOR.MATH((ROW(G46)-1)/5)*5,0,5),"&lt;&gt;0")</f>
        <v>4.375</v>
      </c>
      <c r="AI58" s="40">
        <f ca="1">SUMIF(OFFSET(correlations!I$46,_xlfn.FLOOR.MATH((ROW(H46)-1)/5)*5,0,5),"&lt;&gt;0")/COUNTIF(OFFSET(correlations!I$46,_xlfn.FLOOR.MATH((ROW(H46)-1)/5)*5,0,5),"&lt;&gt;0")</f>
        <v>3.75</v>
      </c>
      <c r="AJ58" s="40">
        <f ca="1">SUMIF(OFFSET(correlations!J$46,_xlfn.FLOOR.MATH((ROW(I46)-1)/5)*5,0,5),"&lt;&gt;0")/COUNTIF(OFFSET(correlations!J$46,_xlfn.FLOOR.MATH((ROW(I46)-1)/5)*5,0,5),"&lt;&gt;0")</f>
        <v>4.5</v>
      </c>
      <c r="AK58" s="40">
        <f ca="1">SUMIF(OFFSET(correlations!K$46,_xlfn.FLOOR.MATH((ROW(J46)-1)/5)*5,0,5),"&lt;&gt;0")/COUNTIF(OFFSET(correlations!K$46,_xlfn.FLOOR.MATH((ROW(J46)-1)/5)*5,0,5),"&lt;&gt;0")</f>
        <v>4.166666666666667</v>
      </c>
      <c r="AL58" s="40">
        <f ca="1">SUMIF(OFFSET(correlations!L$46,_xlfn.FLOOR.MATH((ROW(K46)-1)/5)*5,0,5),"&lt;&gt;0")/COUNTIF(OFFSET(correlations!L$46,_xlfn.FLOOR.MATH((ROW(K46)-1)/5)*5,0,5),"&lt;&gt;0")</f>
        <v>3.5</v>
      </c>
      <c r="AM58" s="40">
        <f ca="1">SUMIF(OFFSET(correlations!M$46,_xlfn.FLOOR.MATH((ROW(L46)-1)/5)*5,0,5),"&lt;&gt;0")/COUNTIF(OFFSET(correlations!M$46,_xlfn.FLOOR.MATH((ROW(L46)-1)/5)*5,0,5),"&lt;&gt;0")</f>
        <v>4.666666666666667</v>
      </c>
      <c r="AN58" s="40">
        <f ca="1">SUMIF(OFFSET(correlations!N$46,_xlfn.FLOOR.MATH((ROW(M46)-1)/5)*5,0,5),"&lt;&gt;0")/COUNTIF(OFFSET(correlations!N$46,_xlfn.FLOOR.MATH((ROW(M46)-1)/5)*5,0,5),"&lt;&gt;0")</f>
        <v>4.25</v>
      </c>
      <c r="AO58" s="40">
        <f ca="1">SUMIF(OFFSET(correlations!O$46,_xlfn.FLOOR.MATH((ROW(N46)-1)/5)*5,0,5),"&lt;&gt;0")/COUNTIF(OFFSET(correlations!O$46,_xlfn.FLOOR.MATH((ROW(N46)-1)/5)*5,0,5),"&lt;&gt;0")</f>
        <v>4.333333333333333</v>
      </c>
      <c r="AP58" s="40">
        <f ca="1">SUMIF(OFFSET(correlations!P$46,_xlfn.FLOOR.MATH((ROW(O46)-1)/5)*5,0,5),"&lt;&gt;0")/COUNTIF(OFFSET(correlations!P$46,_xlfn.FLOOR.MATH((ROW(O46)-1)/5)*5,0,5),"&lt;&gt;0")</f>
        <v>4.75</v>
      </c>
      <c r="AQ58" s="40">
        <f ca="1">SUMIF(OFFSET(correlations!Q$46,_xlfn.FLOOR.MATH((ROW(P46)-1)/5)*5,0,5),"&lt;&gt;0")/COUNTIF(OFFSET(correlations!Q$46,_xlfn.FLOOR.MATH((ROW(P46)-1)/5)*5,0,5),"&lt;&gt;0")</f>
        <v>4.333333333333333</v>
      </c>
      <c r="AR58" s="40">
        <f ca="1">SUMIF(OFFSET(correlations!R$46,_xlfn.FLOOR.MATH((ROW(Q46)-1)/5)*5,0,5),"&lt;&gt;0")/COUNTIF(OFFSET(correlations!R$46,_xlfn.FLOOR.MATH((ROW(Q46)-1)/5)*5,0,5),"&lt;&gt;0")</f>
        <v>3</v>
      </c>
      <c r="AS58" s="40">
        <f ca="1">SUMIF(OFFSET(correlations!S$46,_xlfn.FLOOR.MATH((ROW(R46)-1)/5)*5,0,5),"&lt;&gt;0")/COUNTIF(OFFSET(correlations!S$46,_xlfn.FLOOR.MATH((ROW(R46)-1)/5)*5,0,5),"&lt;&gt;0")</f>
        <v>4.75</v>
      </c>
      <c r="AT58" s="40">
        <f ca="1">SUMIF(OFFSET(correlations!T$46,_xlfn.FLOOR.MATH((ROW(S46)-1)/5)*5,0,5),"&lt;&gt;0")/COUNTIF(OFFSET(correlations!T$46,_xlfn.FLOOR.MATH((ROW(S46)-1)/5)*5,0,5),"&lt;&gt;0")</f>
        <v>4.25</v>
      </c>
      <c r="AU58" s="40">
        <f ca="1">SUMIF(OFFSET(correlations!U$46,_xlfn.FLOOR.MATH((ROW(T46)-1)/5)*5,0,5),"&lt;&gt;0")/COUNTIF(OFFSET(correlations!U$46,_xlfn.FLOOR.MATH((ROW(T46)-1)/5)*5,0,5),"&lt;&gt;0")</f>
        <v>4.5</v>
      </c>
      <c r="AV58" s="40">
        <f ca="1">SUMIF(OFFSET(correlations!V$46,_xlfn.FLOOR.MATH((ROW(U46)-1)/5)*5,0,5),"&lt;&gt;0")/COUNTIF(OFFSET(correlations!V$46,_xlfn.FLOOR.MATH((ROW(U46)-1)/5)*5,0,5),"&lt;&gt;0")</f>
        <v>4</v>
      </c>
      <c r="AW58" s="40">
        <f ca="1">SUMIF(OFFSET(correlations!W$46,_xlfn.FLOOR.MATH((ROW(V46)-1)/5)*5,0,5),"&lt;&gt;0")/COUNTIF(OFFSET(correlations!W$46,_xlfn.FLOOR.MATH((ROW(V46)-1)/5)*5,0,5),"&lt;&gt;0")</f>
        <v>4.7</v>
      </c>
      <c r="AX58" s="40">
        <f ca="1">SUMIF(OFFSET(correlations!X$46,_xlfn.FLOOR.MATH((ROW(W46)-1)/5)*5,0,5),"&lt;&gt;0")/COUNTIF(OFFSET(correlations!X$46,_xlfn.FLOOR.MATH((ROW(W46)-1)/5)*5,0,5),"&lt;&gt;0")</f>
        <v>4.5</v>
      </c>
      <c r="AY58" s="40">
        <f ca="1">SUMIF(OFFSET(correlations!Y$46,_xlfn.FLOOR.MATH((ROW(X46)-1)/5)*5,0,5),"&lt;&gt;0")/COUNTIF(OFFSET(correlations!Y$46,_xlfn.FLOOR.MATH((ROW(X46)-1)/5)*5,0,5),"&lt;&gt;0")</f>
        <v>4.333333333333333</v>
      </c>
      <c r="AZ58" s="40">
        <f ca="1">SUMIF(OFFSET(correlations!Z$46,_xlfn.FLOOR.MATH((ROW(Y46)-1)/5)*5,0,5),"&lt;&gt;0")/COUNTIF(OFFSET(correlations!Z$46,_xlfn.FLOOR.MATH((ROW(Y46)-1)/5)*5,0,5),"&lt;&gt;0")</f>
        <v>4.75</v>
      </c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</row>
    <row r="59" spans="1:76">
      <c r="A59" s="5" t="str">
        <f t="shared" ref="A59:A62" si="9">A58</f>
        <v>85: Raiders of the Lost Ark (Indiana Jones and the Raiders of the Lost Ark) (1981)</v>
      </c>
      <c r="B59" s="26">
        <f>IF(correlations!B92&lt;&gt;0,'Modified Weights'!B$7,0)</f>
        <v>0</v>
      </c>
      <c r="C59" s="26">
        <f>IF(correlations!C92&lt;&gt;0,'Modified Weights'!C$7,0)</f>
        <v>0.41167618541813644</v>
      </c>
      <c r="D59" s="26">
        <f>IF(correlations!D92&lt;&gt;0,'Modified Weights'!D$7,0)</f>
        <v>0</v>
      </c>
      <c r="E59" s="26">
        <f>IF(correlations!E92&lt;&gt;0,'Modified Weights'!E$7,0)</f>
        <v>0</v>
      </c>
      <c r="F59" s="26">
        <f>IF(correlations!F92&lt;&gt;0,'Modified Weights'!F$7,0)</f>
        <v>0.37985626502293046</v>
      </c>
      <c r="G59" s="26">
        <f>IF(correlations!G92&lt;&gt;0,'Modified Weights'!G$7,0)</f>
        <v>0</v>
      </c>
      <c r="H59" s="26">
        <f>IF(correlations!H92&lt;&gt;0,'Modified Weights'!H$7,0)</f>
        <v>0.19365960183726966</v>
      </c>
      <c r="I59" s="26">
        <f>IF(correlations!I92&lt;&gt;0,'Modified Weights'!I$7,0)</f>
        <v>0</v>
      </c>
      <c r="J59" s="26">
        <f>IF(correlations!J92&lt;&gt;0,'Modified Weights'!J$7,0)</f>
        <v>0</v>
      </c>
      <c r="K59" s="26">
        <f>IF(correlations!K92&lt;&gt;0,'Modified Weights'!K$7,0)</f>
        <v>0.21087949693739588</v>
      </c>
      <c r="L59" s="26">
        <f>IF(correlations!L92&lt;&gt;0,'Modified Weights'!L$7,0)</f>
        <v>0</v>
      </c>
      <c r="M59" s="26">
        <f>IF(correlations!M92&lt;&gt;0,'Modified Weights'!M$7,0)</f>
        <v>0.19710516591041297</v>
      </c>
      <c r="N59" s="26">
        <f>IF(correlations!N92&lt;&gt;0,'Modified Weights'!N$7,0)</f>
        <v>0.18121021790485745</v>
      </c>
      <c r="O59" s="26">
        <f>IF(correlations!O92&lt;&gt;0,'Modified Weights'!O$7,0)</f>
        <v>0.47549485227568483</v>
      </c>
      <c r="P59" s="26">
        <f>IF(correlations!P92&lt;&gt;0,'Modified Weights'!P$7,0)</f>
        <v>0</v>
      </c>
      <c r="Q59" s="26">
        <f>IF(correlations!Q92&lt;&gt;0,'Modified Weights'!Q$7,0)</f>
        <v>0.37322578372742299</v>
      </c>
      <c r="R59" s="26">
        <f>IF(correlations!R92&lt;&gt;0,'Modified Weights'!R$7,0)</f>
        <v>0</v>
      </c>
      <c r="S59" s="26">
        <f>IF(correlations!S92&lt;&gt;0,'Modified Weights'!S$7,0)</f>
        <v>0</v>
      </c>
      <c r="T59" s="26">
        <f>IF(correlations!T92&lt;&gt;0,'Modified Weights'!T$7,0)</f>
        <v>0</v>
      </c>
      <c r="U59" s="26">
        <f>IF(correlations!U92&lt;&gt;0,'Modified Weights'!U$7,0)</f>
        <v>0.28039233696684568</v>
      </c>
      <c r="V59" s="26">
        <f>IF(correlations!V92&lt;&gt;0,'Modified Weights'!V$7,0)</f>
        <v>0</v>
      </c>
      <c r="W59" s="26">
        <f>IF(correlations!W92&lt;&gt;0,'Modified Weights'!W$7,0)</f>
        <v>0.24072770522228643</v>
      </c>
      <c r="X59" s="26">
        <f>IF(correlations!X92&lt;&gt;0,'Modified Weights'!X$7,0)</f>
        <v>0.44902524381160436</v>
      </c>
      <c r="Y59" s="26">
        <f>IF(correlations!Y92&lt;&gt;0,'Modified Weights'!Y$7,0)</f>
        <v>0</v>
      </c>
      <c r="Z59" s="26">
        <f>IF(correlations!Z92&lt;&gt;0,'Modified Weights'!Z$7,0)</f>
        <v>0.27967705678590876</v>
      </c>
      <c r="AA59" s="26"/>
      <c r="AB59" s="40">
        <f ca="1">SUMIF(OFFSET(correlations!B$46,_xlfn.FLOOR.MATH((ROW(A47)-1)/5)*5,0,5),"&lt;&gt;0")/COUNTIF(OFFSET(correlations!B$46,_xlfn.FLOOR.MATH((ROW(A47)-1)/5)*5,0,5),"&lt;&gt;0")</f>
        <v>4</v>
      </c>
      <c r="AC59" s="40">
        <f ca="1">SUMIF(OFFSET(correlations!C$46,_xlfn.FLOOR.MATH((ROW(B47)-1)/5)*5,0,5),"&lt;&gt;0")/COUNTIF(OFFSET(correlations!C$46,_xlfn.FLOOR.MATH((ROW(B47)-1)/5)*5,0,5),"&lt;&gt;0")</f>
        <v>4.666666666666667</v>
      </c>
      <c r="AD59" s="40">
        <f ca="1">SUMIF(OFFSET(correlations!D$46,_xlfn.FLOOR.MATH((ROW(C47)-1)/5)*5,0,5),"&lt;&gt;0")/COUNTIF(OFFSET(correlations!D$46,_xlfn.FLOOR.MATH((ROW(C47)-1)/5)*5,0,5),"&lt;&gt;0")</f>
        <v>4</v>
      </c>
      <c r="AE59" s="40">
        <f ca="1">SUMIF(OFFSET(correlations!E$46,_xlfn.FLOOR.MATH((ROW(D47)-1)/5)*5,0,5),"&lt;&gt;0")/COUNTIF(OFFSET(correlations!E$46,_xlfn.FLOOR.MATH((ROW(D47)-1)/5)*5,0,5),"&lt;&gt;0")</f>
        <v>4</v>
      </c>
      <c r="AF59" s="40">
        <f ca="1">SUMIF(OFFSET(correlations!F$46,_xlfn.FLOOR.MATH((ROW(E47)-1)/5)*5,0,5),"&lt;&gt;0")/COUNTIF(OFFSET(correlations!F$46,_xlfn.FLOOR.MATH((ROW(E47)-1)/5)*5,0,5),"&lt;&gt;0")</f>
        <v>4.125</v>
      </c>
      <c r="AG59" s="40">
        <f ca="1">SUMIF(OFFSET(correlations!G$46,_xlfn.FLOOR.MATH((ROW(F47)-1)/5)*5,0,5),"&lt;&gt;0")/COUNTIF(OFFSET(correlations!G$46,_xlfn.FLOOR.MATH((ROW(F47)-1)/5)*5,0,5),"&lt;&gt;0")</f>
        <v>4</v>
      </c>
      <c r="AH59" s="40">
        <f ca="1">SUMIF(OFFSET(correlations!H$46,_xlfn.FLOOR.MATH((ROW(G47)-1)/5)*5,0,5),"&lt;&gt;0")/COUNTIF(OFFSET(correlations!H$46,_xlfn.FLOOR.MATH((ROW(G47)-1)/5)*5,0,5),"&lt;&gt;0")</f>
        <v>4.375</v>
      </c>
      <c r="AI59" s="40">
        <f ca="1">SUMIF(OFFSET(correlations!I$46,_xlfn.FLOOR.MATH((ROW(H47)-1)/5)*5,0,5),"&lt;&gt;0")/COUNTIF(OFFSET(correlations!I$46,_xlfn.FLOOR.MATH((ROW(H47)-1)/5)*5,0,5),"&lt;&gt;0")</f>
        <v>3.75</v>
      </c>
      <c r="AJ59" s="40">
        <f ca="1">SUMIF(OFFSET(correlations!J$46,_xlfn.FLOOR.MATH((ROW(I47)-1)/5)*5,0,5),"&lt;&gt;0")/COUNTIF(OFFSET(correlations!J$46,_xlfn.FLOOR.MATH((ROW(I47)-1)/5)*5,0,5),"&lt;&gt;0")</f>
        <v>4.5</v>
      </c>
      <c r="AK59" s="40">
        <f ca="1">SUMIF(OFFSET(correlations!K$46,_xlfn.FLOOR.MATH((ROW(J47)-1)/5)*5,0,5),"&lt;&gt;0")/COUNTIF(OFFSET(correlations!K$46,_xlfn.FLOOR.MATH((ROW(J47)-1)/5)*5,0,5),"&lt;&gt;0")</f>
        <v>4.166666666666667</v>
      </c>
      <c r="AL59" s="40">
        <f ca="1">SUMIF(OFFSET(correlations!L$46,_xlfn.FLOOR.MATH((ROW(K47)-1)/5)*5,0,5),"&lt;&gt;0")/COUNTIF(OFFSET(correlations!L$46,_xlfn.FLOOR.MATH((ROW(K47)-1)/5)*5,0,5),"&lt;&gt;0")</f>
        <v>3.5</v>
      </c>
      <c r="AM59" s="40">
        <f ca="1">SUMIF(OFFSET(correlations!M$46,_xlfn.FLOOR.MATH((ROW(L47)-1)/5)*5,0,5),"&lt;&gt;0")/COUNTIF(OFFSET(correlations!M$46,_xlfn.FLOOR.MATH((ROW(L47)-1)/5)*5,0,5),"&lt;&gt;0")</f>
        <v>4.666666666666667</v>
      </c>
      <c r="AN59" s="40">
        <f ca="1">SUMIF(OFFSET(correlations!N$46,_xlfn.FLOOR.MATH((ROW(M47)-1)/5)*5,0,5),"&lt;&gt;0")/COUNTIF(OFFSET(correlations!N$46,_xlfn.FLOOR.MATH((ROW(M47)-1)/5)*5,0,5),"&lt;&gt;0")</f>
        <v>4.25</v>
      </c>
      <c r="AO59" s="40">
        <f ca="1">SUMIF(OFFSET(correlations!O$46,_xlfn.FLOOR.MATH((ROW(N47)-1)/5)*5,0,5),"&lt;&gt;0")/COUNTIF(OFFSET(correlations!O$46,_xlfn.FLOOR.MATH((ROW(N47)-1)/5)*5,0,5),"&lt;&gt;0")</f>
        <v>4.333333333333333</v>
      </c>
      <c r="AP59" s="40">
        <f ca="1">SUMIF(OFFSET(correlations!P$46,_xlfn.FLOOR.MATH((ROW(O47)-1)/5)*5,0,5),"&lt;&gt;0")/COUNTIF(OFFSET(correlations!P$46,_xlfn.FLOOR.MATH((ROW(O47)-1)/5)*5,0,5),"&lt;&gt;0")</f>
        <v>4.75</v>
      </c>
      <c r="AQ59" s="40">
        <f ca="1">SUMIF(OFFSET(correlations!Q$46,_xlfn.FLOOR.MATH((ROW(P47)-1)/5)*5,0,5),"&lt;&gt;0")/COUNTIF(OFFSET(correlations!Q$46,_xlfn.FLOOR.MATH((ROW(P47)-1)/5)*5,0,5),"&lt;&gt;0")</f>
        <v>4.333333333333333</v>
      </c>
      <c r="AR59" s="40">
        <f ca="1">SUMIF(OFFSET(correlations!R$46,_xlfn.FLOOR.MATH((ROW(Q47)-1)/5)*5,0,5),"&lt;&gt;0")/COUNTIF(OFFSET(correlations!R$46,_xlfn.FLOOR.MATH((ROW(Q47)-1)/5)*5,0,5),"&lt;&gt;0")</f>
        <v>3</v>
      </c>
      <c r="AS59" s="40">
        <f ca="1">SUMIF(OFFSET(correlations!S$46,_xlfn.FLOOR.MATH((ROW(R47)-1)/5)*5,0,5),"&lt;&gt;0")/COUNTIF(OFFSET(correlations!S$46,_xlfn.FLOOR.MATH((ROW(R47)-1)/5)*5,0,5),"&lt;&gt;0")</f>
        <v>4.75</v>
      </c>
      <c r="AT59" s="40">
        <f ca="1">SUMIF(OFFSET(correlations!T$46,_xlfn.FLOOR.MATH((ROW(S47)-1)/5)*5,0,5),"&lt;&gt;0")/COUNTIF(OFFSET(correlations!T$46,_xlfn.FLOOR.MATH((ROW(S47)-1)/5)*5,0,5),"&lt;&gt;0")</f>
        <v>4.25</v>
      </c>
      <c r="AU59" s="40">
        <f ca="1">SUMIF(OFFSET(correlations!U$46,_xlfn.FLOOR.MATH((ROW(T47)-1)/5)*5,0,5),"&lt;&gt;0")/COUNTIF(OFFSET(correlations!U$46,_xlfn.FLOOR.MATH((ROW(T47)-1)/5)*5,0,5),"&lt;&gt;0")</f>
        <v>4.5</v>
      </c>
      <c r="AV59" s="40">
        <f ca="1">SUMIF(OFFSET(correlations!V$46,_xlfn.FLOOR.MATH((ROW(U47)-1)/5)*5,0,5),"&lt;&gt;0")/COUNTIF(OFFSET(correlations!V$46,_xlfn.FLOOR.MATH((ROW(U47)-1)/5)*5,0,5),"&lt;&gt;0")</f>
        <v>4</v>
      </c>
      <c r="AW59" s="40">
        <f ca="1">SUMIF(OFFSET(correlations!W$46,_xlfn.FLOOR.MATH((ROW(V47)-1)/5)*5,0,5),"&lt;&gt;0")/COUNTIF(OFFSET(correlations!W$46,_xlfn.FLOOR.MATH((ROW(V47)-1)/5)*5,0,5),"&lt;&gt;0")</f>
        <v>4.7</v>
      </c>
      <c r="AX59" s="40">
        <f ca="1">SUMIF(OFFSET(correlations!X$46,_xlfn.FLOOR.MATH((ROW(W47)-1)/5)*5,0,5),"&lt;&gt;0")/COUNTIF(OFFSET(correlations!X$46,_xlfn.FLOOR.MATH((ROW(W47)-1)/5)*5,0,5),"&lt;&gt;0")</f>
        <v>4.5</v>
      </c>
      <c r="AY59" s="40">
        <f ca="1">SUMIF(OFFSET(correlations!Y$46,_xlfn.FLOOR.MATH((ROW(X47)-1)/5)*5,0,5),"&lt;&gt;0")/COUNTIF(OFFSET(correlations!Y$46,_xlfn.FLOOR.MATH((ROW(X47)-1)/5)*5,0,5),"&lt;&gt;0")</f>
        <v>4.333333333333333</v>
      </c>
      <c r="AZ59" s="40">
        <f ca="1">SUMIF(OFFSET(correlations!Z$46,_xlfn.FLOOR.MATH((ROW(Y47)-1)/5)*5,0,5),"&lt;&gt;0")/COUNTIF(OFFSET(correlations!Z$46,_xlfn.FLOOR.MATH((ROW(Y47)-1)/5)*5,0,5),"&lt;&gt;0")</f>
        <v>4.75</v>
      </c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</row>
    <row r="60" spans="1:76">
      <c r="A60" s="5" t="str">
        <f t="shared" si="9"/>
        <v>85: Raiders of the Lost Ark (Indiana Jones and the Raiders of the Lost Ark) (1981)</v>
      </c>
      <c r="B60" s="26">
        <f>IF(correlations!B93&lt;&gt;0,'Modified Weights'!B$3,0)</f>
        <v>0</v>
      </c>
      <c r="C60" s="26">
        <f>IF(correlations!C93&lt;&gt;0,'Modified Weights'!C$3,0)</f>
        <v>0.56244873874488854</v>
      </c>
      <c r="D60" s="26">
        <f>IF(correlations!D93&lt;&gt;0,'Modified Weights'!D$3,0)</f>
        <v>0</v>
      </c>
      <c r="E60" s="26">
        <f>IF(correlations!E93&lt;&gt;0,'Modified Weights'!E$3,0)</f>
        <v>0</v>
      </c>
      <c r="F60" s="26">
        <f>IF(correlations!F93&lt;&gt;0,'Modified Weights'!F$3,0)</f>
        <v>0.47668328054517961</v>
      </c>
      <c r="G60" s="26">
        <f>IF(correlations!G93&lt;&gt;0,'Modified Weights'!G$3,0)</f>
        <v>0</v>
      </c>
      <c r="H60" s="26">
        <f>IF(correlations!H93&lt;&gt;0,'Modified Weights'!H$3,0)</f>
        <v>0.46291004988627577</v>
      </c>
      <c r="I60" s="26">
        <f>IF(correlations!I93&lt;&gt;0,'Modified Weights'!I$3,0)</f>
        <v>0.38334847991865839</v>
      </c>
      <c r="J60" s="26">
        <f>IF(correlations!J93&lt;&gt;0,'Modified Weights'!J$3,0)</f>
        <v>0</v>
      </c>
      <c r="K60" s="26">
        <f>IF(correlations!K93&lt;&gt;0,'Modified Weights'!K$3,0)</f>
        <v>0</v>
      </c>
      <c r="L60" s="26">
        <f>IF(correlations!L93&lt;&gt;0,'Modified Weights'!L$3,0)</f>
        <v>0</v>
      </c>
      <c r="M60" s="26">
        <f>IF(correlations!M93&lt;&gt;0,'Modified Weights'!M$3,0)</f>
        <v>0</v>
      </c>
      <c r="N60" s="26">
        <f>IF(correlations!N93&lt;&gt;0,'Modified Weights'!N$3,0)</f>
        <v>0</v>
      </c>
      <c r="O60" s="26">
        <f>IF(correlations!O93&lt;&gt;0,'Modified Weights'!O$3,0)</f>
        <v>0</v>
      </c>
      <c r="P60" s="26">
        <f>IF(correlations!P93&lt;&gt;0,'Modified Weights'!P$3,0)</f>
        <v>0</v>
      </c>
      <c r="Q60" s="26">
        <f>IF(correlations!Q93&lt;&gt;0,'Modified Weights'!Q$3,0)</f>
        <v>0.50324684492481753</v>
      </c>
      <c r="R60" s="26">
        <f>IF(correlations!R93&lt;&gt;0,'Modified Weights'!R$3,0)</f>
        <v>0</v>
      </c>
      <c r="S60" s="26">
        <f>IF(correlations!S93&lt;&gt;0,'Modified Weights'!S$3,0)</f>
        <v>0.47668328054517961</v>
      </c>
      <c r="T60" s="26">
        <f>IF(correlations!T93&lt;&gt;0,'Modified Weights'!T$3,0)</f>
        <v>0</v>
      </c>
      <c r="U60" s="26">
        <f>IF(correlations!U93&lt;&gt;0,'Modified Weights'!U$3,0)</f>
        <v>0.47236055541883315</v>
      </c>
      <c r="V60" s="26">
        <f>IF(correlations!V93&lt;&gt;0,'Modified Weights'!V$3,0)</f>
        <v>0</v>
      </c>
      <c r="W60" s="26">
        <f>IF(correlations!W93&lt;&gt;0,'Modified Weights'!W$3,0)</f>
        <v>0.50324684492481753</v>
      </c>
      <c r="X60" s="26">
        <f>IF(correlations!X93&lt;&gt;0,'Modified Weights'!X$3,0)</f>
        <v>0</v>
      </c>
      <c r="Y60" s="26">
        <f>IF(correlations!Y93&lt;&gt;0,'Modified Weights'!Y$3,0)</f>
        <v>0.66716825348801723</v>
      </c>
      <c r="Z60" s="26">
        <f>IF(correlations!Z93&lt;&gt;0,'Modified Weights'!Z$3,0)</f>
        <v>0.43552033876932245</v>
      </c>
      <c r="AA60" s="26"/>
      <c r="AB60" s="40">
        <f ca="1">SUMIF(OFFSET(correlations!B$46,_xlfn.FLOOR.MATH((ROW(A48)-1)/5)*5,0,5),"&lt;&gt;0")/COUNTIF(OFFSET(correlations!B$46,_xlfn.FLOOR.MATH((ROW(A48)-1)/5)*5,0,5),"&lt;&gt;0")</f>
        <v>4</v>
      </c>
      <c r="AC60" s="40">
        <f ca="1">SUMIF(OFFSET(correlations!C$46,_xlfn.FLOOR.MATH((ROW(B48)-1)/5)*5,0,5),"&lt;&gt;0")/COUNTIF(OFFSET(correlations!C$46,_xlfn.FLOOR.MATH((ROW(B48)-1)/5)*5,0,5),"&lt;&gt;0")</f>
        <v>4.666666666666667</v>
      </c>
      <c r="AD60" s="40">
        <f ca="1">SUMIF(OFFSET(correlations!D$46,_xlfn.FLOOR.MATH((ROW(C48)-1)/5)*5,0,5),"&lt;&gt;0")/COUNTIF(OFFSET(correlations!D$46,_xlfn.FLOOR.MATH((ROW(C48)-1)/5)*5,0,5),"&lt;&gt;0")</f>
        <v>4</v>
      </c>
      <c r="AE60" s="40">
        <f ca="1">SUMIF(OFFSET(correlations!E$46,_xlfn.FLOOR.MATH((ROW(D48)-1)/5)*5,0,5),"&lt;&gt;0")/COUNTIF(OFFSET(correlations!E$46,_xlfn.FLOOR.MATH((ROW(D48)-1)/5)*5,0,5),"&lt;&gt;0")</f>
        <v>4</v>
      </c>
      <c r="AF60" s="40">
        <f ca="1">SUMIF(OFFSET(correlations!F$46,_xlfn.FLOOR.MATH((ROW(E48)-1)/5)*5,0,5),"&lt;&gt;0")/COUNTIF(OFFSET(correlations!F$46,_xlfn.FLOOR.MATH((ROW(E48)-1)/5)*5,0,5),"&lt;&gt;0")</f>
        <v>4.125</v>
      </c>
      <c r="AG60" s="40">
        <f ca="1">SUMIF(OFFSET(correlations!G$46,_xlfn.FLOOR.MATH((ROW(F48)-1)/5)*5,0,5),"&lt;&gt;0")/COUNTIF(OFFSET(correlations!G$46,_xlfn.FLOOR.MATH((ROW(F48)-1)/5)*5,0,5),"&lt;&gt;0")</f>
        <v>4</v>
      </c>
      <c r="AH60" s="40">
        <f ca="1">SUMIF(OFFSET(correlations!H$46,_xlfn.FLOOR.MATH((ROW(G48)-1)/5)*5,0,5),"&lt;&gt;0")/COUNTIF(OFFSET(correlations!H$46,_xlfn.FLOOR.MATH((ROW(G48)-1)/5)*5,0,5),"&lt;&gt;0")</f>
        <v>4.375</v>
      </c>
      <c r="AI60" s="40">
        <f ca="1">SUMIF(OFFSET(correlations!I$46,_xlfn.FLOOR.MATH((ROW(H48)-1)/5)*5,0,5),"&lt;&gt;0")/COUNTIF(OFFSET(correlations!I$46,_xlfn.FLOOR.MATH((ROW(H48)-1)/5)*5,0,5),"&lt;&gt;0")</f>
        <v>3.75</v>
      </c>
      <c r="AJ60" s="40">
        <f ca="1">SUMIF(OFFSET(correlations!J$46,_xlfn.FLOOR.MATH((ROW(I48)-1)/5)*5,0,5),"&lt;&gt;0")/COUNTIF(OFFSET(correlations!J$46,_xlfn.FLOOR.MATH((ROW(I48)-1)/5)*5,0,5),"&lt;&gt;0")</f>
        <v>4.5</v>
      </c>
      <c r="AK60" s="40">
        <f ca="1">SUMIF(OFFSET(correlations!K$46,_xlfn.FLOOR.MATH((ROW(J48)-1)/5)*5,0,5),"&lt;&gt;0")/COUNTIF(OFFSET(correlations!K$46,_xlfn.FLOOR.MATH((ROW(J48)-1)/5)*5,0,5),"&lt;&gt;0")</f>
        <v>4.166666666666667</v>
      </c>
      <c r="AL60" s="40">
        <f ca="1">SUMIF(OFFSET(correlations!L$46,_xlfn.FLOOR.MATH((ROW(K48)-1)/5)*5,0,5),"&lt;&gt;0")/COUNTIF(OFFSET(correlations!L$46,_xlfn.FLOOR.MATH((ROW(K48)-1)/5)*5,0,5),"&lt;&gt;0")</f>
        <v>3.5</v>
      </c>
      <c r="AM60" s="40">
        <f ca="1">SUMIF(OFFSET(correlations!M$46,_xlfn.FLOOR.MATH((ROW(L48)-1)/5)*5,0,5),"&lt;&gt;0")/COUNTIF(OFFSET(correlations!M$46,_xlfn.FLOOR.MATH((ROW(L48)-1)/5)*5,0,5),"&lt;&gt;0")</f>
        <v>4.666666666666667</v>
      </c>
      <c r="AN60" s="40">
        <f ca="1">SUMIF(OFFSET(correlations!N$46,_xlfn.FLOOR.MATH((ROW(M48)-1)/5)*5,0,5),"&lt;&gt;0")/COUNTIF(OFFSET(correlations!N$46,_xlfn.FLOOR.MATH((ROW(M48)-1)/5)*5,0,5),"&lt;&gt;0")</f>
        <v>4.25</v>
      </c>
      <c r="AO60" s="40">
        <f ca="1">SUMIF(OFFSET(correlations!O$46,_xlfn.FLOOR.MATH((ROW(N48)-1)/5)*5,0,5),"&lt;&gt;0")/COUNTIF(OFFSET(correlations!O$46,_xlfn.FLOOR.MATH((ROW(N48)-1)/5)*5,0,5),"&lt;&gt;0")</f>
        <v>4.333333333333333</v>
      </c>
      <c r="AP60" s="40">
        <f ca="1">SUMIF(OFFSET(correlations!P$46,_xlfn.FLOOR.MATH((ROW(O48)-1)/5)*5,0,5),"&lt;&gt;0")/COUNTIF(OFFSET(correlations!P$46,_xlfn.FLOOR.MATH((ROW(O48)-1)/5)*5,0,5),"&lt;&gt;0")</f>
        <v>4.75</v>
      </c>
      <c r="AQ60" s="40">
        <f ca="1">SUMIF(OFFSET(correlations!Q$46,_xlfn.FLOOR.MATH((ROW(P48)-1)/5)*5,0,5),"&lt;&gt;0")/COUNTIF(OFFSET(correlations!Q$46,_xlfn.FLOOR.MATH((ROW(P48)-1)/5)*5,0,5),"&lt;&gt;0")</f>
        <v>4.333333333333333</v>
      </c>
      <c r="AR60" s="40">
        <f ca="1">SUMIF(OFFSET(correlations!R$46,_xlfn.FLOOR.MATH((ROW(Q48)-1)/5)*5,0,5),"&lt;&gt;0")/COUNTIF(OFFSET(correlations!R$46,_xlfn.FLOOR.MATH((ROW(Q48)-1)/5)*5,0,5),"&lt;&gt;0")</f>
        <v>3</v>
      </c>
      <c r="AS60" s="40">
        <f ca="1">SUMIF(OFFSET(correlations!S$46,_xlfn.FLOOR.MATH((ROW(R48)-1)/5)*5,0,5),"&lt;&gt;0")/COUNTIF(OFFSET(correlations!S$46,_xlfn.FLOOR.MATH((ROW(R48)-1)/5)*5,0,5),"&lt;&gt;0")</f>
        <v>4.75</v>
      </c>
      <c r="AT60" s="40">
        <f ca="1">SUMIF(OFFSET(correlations!T$46,_xlfn.FLOOR.MATH((ROW(S48)-1)/5)*5,0,5),"&lt;&gt;0")/COUNTIF(OFFSET(correlations!T$46,_xlfn.FLOOR.MATH((ROW(S48)-1)/5)*5,0,5),"&lt;&gt;0")</f>
        <v>4.25</v>
      </c>
      <c r="AU60" s="40">
        <f ca="1">SUMIF(OFFSET(correlations!U$46,_xlfn.FLOOR.MATH((ROW(T48)-1)/5)*5,0,5),"&lt;&gt;0")/COUNTIF(OFFSET(correlations!U$46,_xlfn.FLOOR.MATH((ROW(T48)-1)/5)*5,0,5),"&lt;&gt;0")</f>
        <v>4.5</v>
      </c>
      <c r="AV60" s="40">
        <f ca="1">SUMIF(OFFSET(correlations!V$46,_xlfn.FLOOR.MATH((ROW(U48)-1)/5)*5,0,5),"&lt;&gt;0")/COUNTIF(OFFSET(correlations!V$46,_xlfn.FLOOR.MATH((ROW(U48)-1)/5)*5,0,5),"&lt;&gt;0")</f>
        <v>4</v>
      </c>
      <c r="AW60" s="40">
        <f ca="1">SUMIF(OFFSET(correlations!W$46,_xlfn.FLOOR.MATH((ROW(V48)-1)/5)*5,0,5),"&lt;&gt;0")/COUNTIF(OFFSET(correlations!W$46,_xlfn.FLOOR.MATH((ROW(V48)-1)/5)*5,0,5),"&lt;&gt;0")</f>
        <v>4.7</v>
      </c>
      <c r="AX60" s="40">
        <f ca="1">SUMIF(OFFSET(correlations!X$46,_xlfn.FLOOR.MATH((ROW(W48)-1)/5)*5,0,5),"&lt;&gt;0")/COUNTIF(OFFSET(correlations!X$46,_xlfn.FLOOR.MATH((ROW(W48)-1)/5)*5,0,5),"&lt;&gt;0")</f>
        <v>4.5</v>
      </c>
      <c r="AY60" s="40">
        <f ca="1">SUMIF(OFFSET(correlations!Y$46,_xlfn.FLOOR.MATH((ROW(X48)-1)/5)*5,0,5),"&lt;&gt;0")/COUNTIF(OFFSET(correlations!Y$46,_xlfn.FLOOR.MATH((ROW(X48)-1)/5)*5,0,5),"&lt;&gt;0")</f>
        <v>4.333333333333333</v>
      </c>
      <c r="AZ60" s="40">
        <f ca="1">SUMIF(OFFSET(correlations!Z$46,_xlfn.FLOOR.MATH((ROW(Y48)-1)/5)*5,0,5),"&lt;&gt;0")/COUNTIF(OFFSET(correlations!Z$46,_xlfn.FLOOR.MATH((ROW(Y48)-1)/5)*5,0,5),"&lt;&gt;0")</f>
        <v>4.75</v>
      </c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</row>
    <row r="61" spans="1:76">
      <c r="A61" s="5" t="str">
        <f t="shared" si="9"/>
        <v>85: Raiders of the Lost Ark (Indiana Jones and the Raiders of the Lost Ark) (1981)</v>
      </c>
      <c r="B61" s="26">
        <f>IF(correlations!B94&lt;&gt;0,'Modified Weights'!B$4,0)</f>
        <v>0</v>
      </c>
      <c r="C61" s="26">
        <f>IF(correlations!C94&lt;&gt;0,'Modified Weights'!C$4,0)</f>
        <v>0.48860698263640312</v>
      </c>
      <c r="D61" s="26">
        <f>IF(correlations!D94&lt;&gt;0,'Modified Weights'!D$4,0)</f>
        <v>0.47097212266638172</v>
      </c>
      <c r="E61" s="26">
        <f>IF(correlations!E94&lt;&gt;0,'Modified Weights'!E$4,0)</f>
        <v>0</v>
      </c>
      <c r="F61" s="26">
        <f>IF(correlations!F94&lt;&gt;0,'Modified Weights'!F$4,0)</f>
        <v>0</v>
      </c>
      <c r="G61" s="26">
        <f>IF(correlations!G94&lt;&gt;0,'Modified Weights'!G$4,0)</f>
        <v>0</v>
      </c>
      <c r="H61" s="26">
        <f>IF(correlations!H94&lt;&gt;0,'Modified Weights'!H$4,0)</f>
        <v>0.40027450425381639</v>
      </c>
      <c r="I61" s="26">
        <f>IF(correlations!I94&lt;&gt;0,'Modified Weights'!I$4,0)</f>
        <v>0.31257295249758305</v>
      </c>
      <c r="J61" s="26">
        <f>IF(correlations!J94&lt;&gt;0,'Modified Weights'!J$4,0)</f>
        <v>0</v>
      </c>
      <c r="K61" s="26">
        <f>IF(correlations!K94&lt;&gt;0,'Modified Weights'!K$4,0)</f>
        <v>0.26365446983714974</v>
      </c>
      <c r="L61" s="26">
        <f>IF(correlations!L94&lt;&gt;0,'Modified Weights'!L$4,0)</f>
        <v>0</v>
      </c>
      <c r="M61" s="26">
        <f>IF(correlations!M94&lt;&gt;0,'Modified Weights'!M$4,0)</f>
        <v>0.28040224837668803</v>
      </c>
      <c r="N61" s="26">
        <f>IF(correlations!N94&lt;&gt;0,'Modified Weights'!N$4,0)</f>
        <v>0</v>
      </c>
      <c r="O61" s="26">
        <f>IF(correlations!O94&lt;&gt;0,'Modified Weights'!O$4,0)</f>
        <v>0.56244873874488854</v>
      </c>
      <c r="P61" s="26">
        <f>IF(correlations!P94&lt;&gt;0,'Modified Weights'!P$4,0)</f>
        <v>0.30413903573293405</v>
      </c>
      <c r="Q61" s="26">
        <f>IF(correlations!Q94&lt;&gt;0,'Modified Weights'!Q$4,0)</f>
        <v>0.48860698263640312</v>
      </c>
      <c r="R61" s="26">
        <f>IF(correlations!R94&lt;&gt;0,'Modified Weights'!R$4,0)</f>
        <v>0</v>
      </c>
      <c r="S61" s="26">
        <f>IF(correlations!S94&lt;&gt;0,'Modified Weights'!S$4,0)</f>
        <v>0</v>
      </c>
      <c r="T61" s="26">
        <f>IF(correlations!T94&lt;&gt;0,'Modified Weights'!T$4,0)</f>
        <v>0.52599044278760332</v>
      </c>
      <c r="U61" s="26">
        <f>IF(correlations!U94&lt;&gt;0,'Modified Weights'!U$4,0)</f>
        <v>0.43899155441463594</v>
      </c>
      <c r="V61" s="26">
        <f>IF(correlations!V94&lt;&gt;0,'Modified Weights'!V$4,0)</f>
        <v>0</v>
      </c>
      <c r="W61" s="26">
        <f>IF(correlations!W94&lt;&gt;0,'Modified Weights'!W$4,0)</f>
        <v>0.40859237613621341</v>
      </c>
      <c r="X61" s="26">
        <f>IF(correlations!X94&lt;&gt;0,'Modified Weights'!X$4,0)</f>
        <v>0</v>
      </c>
      <c r="Y61" s="26">
        <f>IF(correlations!Y94&lt;&gt;0,'Modified Weights'!Y$4,0)</f>
        <v>0.54219187817609293</v>
      </c>
      <c r="Z61" s="26">
        <f>IF(correlations!Z94&lt;&gt;0,'Modified Weights'!Z$4,0)</f>
        <v>0</v>
      </c>
      <c r="AA61" s="26"/>
      <c r="AB61" s="40">
        <f ca="1">SUMIF(OFFSET(correlations!B$46,_xlfn.FLOOR.MATH((ROW(A49)-1)/5)*5,0,5),"&lt;&gt;0")/COUNTIF(OFFSET(correlations!B$46,_xlfn.FLOOR.MATH((ROW(A49)-1)/5)*5,0,5),"&lt;&gt;0")</f>
        <v>4</v>
      </c>
      <c r="AC61" s="40">
        <f ca="1">SUMIF(OFFSET(correlations!C$46,_xlfn.FLOOR.MATH((ROW(B49)-1)/5)*5,0,5),"&lt;&gt;0")/COUNTIF(OFFSET(correlations!C$46,_xlfn.FLOOR.MATH((ROW(B49)-1)/5)*5,0,5),"&lt;&gt;0")</f>
        <v>4.666666666666667</v>
      </c>
      <c r="AD61" s="40">
        <f ca="1">SUMIF(OFFSET(correlations!D$46,_xlfn.FLOOR.MATH((ROW(C49)-1)/5)*5,0,5),"&lt;&gt;0")/COUNTIF(OFFSET(correlations!D$46,_xlfn.FLOOR.MATH((ROW(C49)-1)/5)*5,0,5),"&lt;&gt;0")</f>
        <v>4</v>
      </c>
      <c r="AE61" s="40">
        <f ca="1">SUMIF(OFFSET(correlations!E$46,_xlfn.FLOOR.MATH((ROW(D49)-1)/5)*5,0,5),"&lt;&gt;0")/COUNTIF(OFFSET(correlations!E$46,_xlfn.FLOOR.MATH((ROW(D49)-1)/5)*5,0,5),"&lt;&gt;0")</f>
        <v>4</v>
      </c>
      <c r="AF61" s="40">
        <f ca="1">SUMIF(OFFSET(correlations!F$46,_xlfn.FLOOR.MATH((ROW(E49)-1)/5)*5,0,5),"&lt;&gt;0")/COUNTIF(OFFSET(correlations!F$46,_xlfn.FLOOR.MATH((ROW(E49)-1)/5)*5,0,5),"&lt;&gt;0")</f>
        <v>4.125</v>
      </c>
      <c r="AG61" s="40">
        <f ca="1">SUMIF(OFFSET(correlations!G$46,_xlfn.FLOOR.MATH((ROW(F49)-1)/5)*5,0,5),"&lt;&gt;0")/COUNTIF(OFFSET(correlations!G$46,_xlfn.FLOOR.MATH((ROW(F49)-1)/5)*5,0,5),"&lt;&gt;0")</f>
        <v>4</v>
      </c>
      <c r="AH61" s="40">
        <f ca="1">SUMIF(OFFSET(correlations!H$46,_xlfn.FLOOR.MATH((ROW(G49)-1)/5)*5,0,5),"&lt;&gt;0")/COUNTIF(OFFSET(correlations!H$46,_xlfn.FLOOR.MATH((ROW(G49)-1)/5)*5,0,5),"&lt;&gt;0")</f>
        <v>4.375</v>
      </c>
      <c r="AI61" s="40">
        <f ca="1">SUMIF(OFFSET(correlations!I$46,_xlfn.FLOOR.MATH((ROW(H49)-1)/5)*5,0,5),"&lt;&gt;0")/COUNTIF(OFFSET(correlations!I$46,_xlfn.FLOOR.MATH((ROW(H49)-1)/5)*5,0,5),"&lt;&gt;0")</f>
        <v>3.75</v>
      </c>
      <c r="AJ61" s="40">
        <f ca="1">SUMIF(OFFSET(correlations!J$46,_xlfn.FLOOR.MATH((ROW(I49)-1)/5)*5,0,5),"&lt;&gt;0")/COUNTIF(OFFSET(correlations!J$46,_xlfn.FLOOR.MATH((ROW(I49)-1)/5)*5,0,5),"&lt;&gt;0")</f>
        <v>4.5</v>
      </c>
      <c r="AK61" s="40">
        <f ca="1">SUMIF(OFFSET(correlations!K$46,_xlfn.FLOOR.MATH((ROW(J49)-1)/5)*5,0,5),"&lt;&gt;0")/COUNTIF(OFFSET(correlations!K$46,_xlfn.FLOOR.MATH((ROW(J49)-1)/5)*5,0,5),"&lt;&gt;0")</f>
        <v>4.166666666666667</v>
      </c>
      <c r="AL61" s="40">
        <f ca="1">SUMIF(OFFSET(correlations!L$46,_xlfn.FLOOR.MATH((ROW(K49)-1)/5)*5,0,5),"&lt;&gt;0")/COUNTIF(OFFSET(correlations!L$46,_xlfn.FLOOR.MATH((ROW(K49)-1)/5)*5,0,5),"&lt;&gt;0")</f>
        <v>3.5</v>
      </c>
      <c r="AM61" s="40">
        <f ca="1">SUMIF(OFFSET(correlations!M$46,_xlfn.FLOOR.MATH((ROW(L49)-1)/5)*5,0,5),"&lt;&gt;0")/COUNTIF(OFFSET(correlations!M$46,_xlfn.FLOOR.MATH((ROW(L49)-1)/5)*5,0,5),"&lt;&gt;0")</f>
        <v>4.666666666666667</v>
      </c>
      <c r="AN61" s="40">
        <f ca="1">SUMIF(OFFSET(correlations!N$46,_xlfn.FLOOR.MATH((ROW(M49)-1)/5)*5,0,5),"&lt;&gt;0")/COUNTIF(OFFSET(correlations!N$46,_xlfn.FLOOR.MATH((ROW(M49)-1)/5)*5,0,5),"&lt;&gt;0")</f>
        <v>4.25</v>
      </c>
      <c r="AO61" s="40">
        <f ca="1">SUMIF(OFFSET(correlations!O$46,_xlfn.FLOOR.MATH((ROW(N49)-1)/5)*5,0,5),"&lt;&gt;0")/COUNTIF(OFFSET(correlations!O$46,_xlfn.FLOOR.MATH((ROW(N49)-1)/5)*5,0,5),"&lt;&gt;0")</f>
        <v>4.333333333333333</v>
      </c>
      <c r="AP61" s="40">
        <f ca="1">SUMIF(OFFSET(correlations!P$46,_xlfn.FLOOR.MATH((ROW(O49)-1)/5)*5,0,5),"&lt;&gt;0")/COUNTIF(OFFSET(correlations!P$46,_xlfn.FLOOR.MATH((ROW(O49)-1)/5)*5,0,5),"&lt;&gt;0")</f>
        <v>4.75</v>
      </c>
      <c r="AQ61" s="40">
        <f ca="1">SUMIF(OFFSET(correlations!Q$46,_xlfn.FLOOR.MATH((ROW(P49)-1)/5)*5,0,5),"&lt;&gt;0")/COUNTIF(OFFSET(correlations!Q$46,_xlfn.FLOOR.MATH((ROW(P49)-1)/5)*5,0,5),"&lt;&gt;0")</f>
        <v>4.333333333333333</v>
      </c>
      <c r="AR61" s="40">
        <f ca="1">SUMIF(OFFSET(correlations!R$46,_xlfn.FLOOR.MATH((ROW(Q49)-1)/5)*5,0,5),"&lt;&gt;0")/COUNTIF(OFFSET(correlations!R$46,_xlfn.FLOOR.MATH((ROW(Q49)-1)/5)*5,0,5),"&lt;&gt;0")</f>
        <v>3</v>
      </c>
      <c r="AS61" s="40">
        <f ca="1">SUMIF(OFFSET(correlations!S$46,_xlfn.FLOOR.MATH((ROW(R49)-1)/5)*5,0,5),"&lt;&gt;0")/COUNTIF(OFFSET(correlations!S$46,_xlfn.FLOOR.MATH((ROW(R49)-1)/5)*5,0,5),"&lt;&gt;0")</f>
        <v>4.75</v>
      </c>
      <c r="AT61" s="40">
        <f ca="1">SUMIF(OFFSET(correlations!T$46,_xlfn.FLOOR.MATH((ROW(S49)-1)/5)*5,0,5),"&lt;&gt;0")/COUNTIF(OFFSET(correlations!T$46,_xlfn.FLOOR.MATH((ROW(S49)-1)/5)*5,0,5),"&lt;&gt;0")</f>
        <v>4.25</v>
      </c>
      <c r="AU61" s="40">
        <f ca="1">SUMIF(OFFSET(correlations!U$46,_xlfn.FLOOR.MATH((ROW(T49)-1)/5)*5,0,5),"&lt;&gt;0")/COUNTIF(OFFSET(correlations!U$46,_xlfn.FLOOR.MATH((ROW(T49)-1)/5)*5,0,5),"&lt;&gt;0")</f>
        <v>4.5</v>
      </c>
      <c r="AV61" s="40">
        <f ca="1">SUMIF(OFFSET(correlations!V$46,_xlfn.FLOOR.MATH((ROW(U49)-1)/5)*5,0,5),"&lt;&gt;0")/COUNTIF(OFFSET(correlations!V$46,_xlfn.FLOOR.MATH((ROW(U49)-1)/5)*5,0,5),"&lt;&gt;0")</f>
        <v>4</v>
      </c>
      <c r="AW61" s="40">
        <f ca="1">SUMIF(OFFSET(correlations!W$46,_xlfn.FLOOR.MATH((ROW(V49)-1)/5)*5,0,5),"&lt;&gt;0")/COUNTIF(OFFSET(correlations!W$46,_xlfn.FLOOR.MATH((ROW(V49)-1)/5)*5,0,5),"&lt;&gt;0")</f>
        <v>4.7</v>
      </c>
      <c r="AX61" s="40">
        <f ca="1">SUMIF(OFFSET(correlations!X$46,_xlfn.FLOOR.MATH((ROW(W49)-1)/5)*5,0,5),"&lt;&gt;0")/COUNTIF(OFFSET(correlations!X$46,_xlfn.FLOOR.MATH((ROW(W49)-1)/5)*5,0,5),"&lt;&gt;0")</f>
        <v>4.5</v>
      </c>
      <c r="AY61" s="40">
        <f ca="1">SUMIF(OFFSET(correlations!Y$46,_xlfn.FLOOR.MATH((ROW(X49)-1)/5)*5,0,5),"&lt;&gt;0")/COUNTIF(OFFSET(correlations!Y$46,_xlfn.FLOOR.MATH((ROW(X49)-1)/5)*5,0,5),"&lt;&gt;0")</f>
        <v>4.333333333333333</v>
      </c>
      <c r="AZ61" s="40">
        <f ca="1">SUMIF(OFFSET(correlations!Z$46,_xlfn.FLOOR.MATH((ROW(Y49)-1)/5)*5,0,5),"&lt;&gt;0")/COUNTIF(OFFSET(correlations!Z$46,_xlfn.FLOOR.MATH((ROW(Y49)-1)/5)*5,0,5),"&lt;&gt;0")</f>
        <v>4.75</v>
      </c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</row>
    <row r="62" spans="1:76">
      <c r="A62" s="5" t="str">
        <f t="shared" si="9"/>
        <v>85: Raiders of the Lost Ark (Indiana Jones and the Raiders of the Lost Ark) (1981)</v>
      </c>
      <c r="B62" s="26">
        <f>IF(correlations!B95&lt;&gt;0,'Modified Weights'!B$5,0)</f>
        <v>0</v>
      </c>
      <c r="C62" s="26">
        <f>IF(correlations!C95&lt;&gt;0,'Modified Weights'!C$5,0)</f>
        <v>0</v>
      </c>
      <c r="D62" s="26">
        <f>IF(correlations!D95&lt;&gt;0,'Modified Weights'!D$5,0)</f>
        <v>0.46833329437099369</v>
      </c>
      <c r="E62" s="26">
        <f>IF(correlations!E95&lt;&gt;0,'Modified Weights'!E$5,0)</f>
        <v>0.46291004988627577</v>
      </c>
      <c r="F62" s="26">
        <f>IF(correlations!F95&lt;&gt;0,'Modified Weights'!F$5,0)</f>
        <v>0.43899155441463594</v>
      </c>
      <c r="G62" s="26">
        <f>IF(correlations!G95&lt;&gt;0,'Modified Weights'!G$5,0)</f>
        <v>0.46833329437099369</v>
      </c>
      <c r="H62" s="26">
        <f>IF(correlations!H95&lt;&gt;0,'Modified Weights'!H$5,0)</f>
        <v>0.24769327229404767</v>
      </c>
      <c r="I62" s="26">
        <f>IF(correlations!I95&lt;&gt;0,'Modified Weights'!I$5,0)</f>
        <v>0</v>
      </c>
      <c r="J62" s="26">
        <f>IF(correlations!J95&lt;&gt;0,'Modified Weights'!J$5,0)</f>
        <v>0.38713264586848378</v>
      </c>
      <c r="K62" s="26">
        <f>IF(correlations!K95&lt;&gt;0,'Modified Weights'!K$5,0)</f>
        <v>0.25886569181649749</v>
      </c>
      <c r="L62" s="26">
        <f>IF(correlations!L95&lt;&gt;0,'Modified Weights'!L$5,0)</f>
        <v>0.27833468677407003</v>
      </c>
      <c r="M62" s="26">
        <f>IF(correlations!M95&lt;&gt;0,'Modified Weights'!M$5,0)</f>
        <v>0.26442478716072465</v>
      </c>
      <c r="N62" s="26">
        <f>IF(correlations!N95&lt;&gt;0,'Modified Weights'!N$5,0)</f>
        <v>0.290591240789001</v>
      </c>
      <c r="O62" s="26">
        <f>IF(correlations!O95&lt;&gt;0,'Modified Weights'!O$5,0)</f>
        <v>0.53906585139435703</v>
      </c>
      <c r="P62" s="26">
        <f>IF(correlations!P95&lt;&gt;0,'Modified Weights'!P$5,0)</f>
        <v>0</v>
      </c>
      <c r="Q62" s="26">
        <f>IF(correlations!Q95&lt;&gt;0,'Modified Weights'!Q$5,0)</f>
        <v>0</v>
      </c>
      <c r="R62" s="26">
        <f>IF(correlations!R95&lt;&gt;0,'Modified Weights'!R$5,0)</f>
        <v>0.45527378286540937</v>
      </c>
      <c r="S62" s="26">
        <f>IF(correlations!S95&lt;&gt;0,'Modified Weights'!S$5,0)</f>
        <v>0</v>
      </c>
      <c r="T62" s="26">
        <f>IF(correlations!T95&lt;&gt;0,'Modified Weights'!T$5,0)</f>
        <v>0.42805472768971564</v>
      </c>
      <c r="U62" s="26">
        <f>IF(correlations!U95&lt;&gt;0,'Modified Weights'!U$5,0)</f>
        <v>0.40380887559327872</v>
      </c>
      <c r="V62" s="26">
        <f>IF(correlations!V95&lt;&gt;0,'Modified Weights'!V$5,0)</f>
        <v>0.14924669844661778</v>
      </c>
      <c r="W62" s="26">
        <f>IF(correlations!W95&lt;&gt;0,'Modified Weights'!W$5,0)</f>
        <v>0.31571202585390812</v>
      </c>
      <c r="X62" s="26">
        <f>IF(correlations!X95&lt;&gt;0,'Modified Weights'!X$5,0)</f>
        <v>0.47497369617752921</v>
      </c>
      <c r="Y62" s="26">
        <f>IF(correlations!Y95&lt;&gt;0,'Modified Weights'!Y$5,0)</f>
        <v>0.47236055541883315</v>
      </c>
      <c r="Z62" s="26">
        <f>IF(correlations!Z95&lt;&gt;0,'Modified Weights'!Z$5,0)</f>
        <v>0</v>
      </c>
      <c r="AA62" s="26"/>
      <c r="AB62" s="40">
        <f ca="1">SUMIF(OFFSET(correlations!B$46,_xlfn.FLOOR.MATH((ROW(A50)-1)/5)*5,0,5),"&lt;&gt;0")/COUNTIF(OFFSET(correlations!B$46,_xlfn.FLOOR.MATH((ROW(A50)-1)/5)*5,0,5),"&lt;&gt;0")</f>
        <v>4</v>
      </c>
      <c r="AC62" s="40">
        <f ca="1">SUMIF(OFFSET(correlations!C$46,_xlfn.FLOOR.MATH((ROW(B50)-1)/5)*5,0,5),"&lt;&gt;0")/COUNTIF(OFFSET(correlations!C$46,_xlfn.FLOOR.MATH((ROW(B50)-1)/5)*5,0,5),"&lt;&gt;0")</f>
        <v>4.666666666666667</v>
      </c>
      <c r="AD62" s="40">
        <f ca="1">SUMIF(OFFSET(correlations!D$46,_xlfn.FLOOR.MATH((ROW(C50)-1)/5)*5,0,5),"&lt;&gt;0")/COUNTIF(OFFSET(correlations!D$46,_xlfn.FLOOR.MATH((ROW(C50)-1)/5)*5,0,5),"&lt;&gt;0")</f>
        <v>4</v>
      </c>
      <c r="AE62" s="40">
        <f ca="1">SUMIF(OFFSET(correlations!E$46,_xlfn.FLOOR.MATH((ROW(D50)-1)/5)*5,0,5),"&lt;&gt;0")/COUNTIF(OFFSET(correlations!E$46,_xlfn.FLOOR.MATH((ROW(D50)-1)/5)*5,0,5),"&lt;&gt;0")</f>
        <v>4</v>
      </c>
      <c r="AF62" s="40">
        <f ca="1">SUMIF(OFFSET(correlations!F$46,_xlfn.FLOOR.MATH((ROW(E50)-1)/5)*5,0,5),"&lt;&gt;0")/COUNTIF(OFFSET(correlations!F$46,_xlfn.FLOOR.MATH((ROW(E50)-1)/5)*5,0,5),"&lt;&gt;0")</f>
        <v>4.125</v>
      </c>
      <c r="AG62" s="40">
        <f ca="1">SUMIF(OFFSET(correlations!G$46,_xlfn.FLOOR.MATH((ROW(F50)-1)/5)*5,0,5),"&lt;&gt;0")/COUNTIF(OFFSET(correlations!G$46,_xlfn.FLOOR.MATH((ROW(F50)-1)/5)*5,0,5),"&lt;&gt;0")</f>
        <v>4</v>
      </c>
      <c r="AH62" s="40">
        <f ca="1">SUMIF(OFFSET(correlations!H$46,_xlfn.FLOOR.MATH((ROW(G50)-1)/5)*5,0,5),"&lt;&gt;0")/COUNTIF(OFFSET(correlations!H$46,_xlfn.FLOOR.MATH((ROW(G50)-1)/5)*5,0,5),"&lt;&gt;0")</f>
        <v>4.375</v>
      </c>
      <c r="AI62" s="40">
        <f ca="1">SUMIF(OFFSET(correlations!I$46,_xlfn.FLOOR.MATH((ROW(H50)-1)/5)*5,0,5),"&lt;&gt;0")/COUNTIF(OFFSET(correlations!I$46,_xlfn.FLOOR.MATH((ROW(H50)-1)/5)*5,0,5),"&lt;&gt;0")</f>
        <v>3.75</v>
      </c>
      <c r="AJ62" s="40">
        <f ca="1">SUMIF(OFFSET(correlations!J$46,_xlfn.FLOOR.MATH((ROW(I50)-1)/5)*5,0,5),"&lt;&gt;0")/COUNTIF(OFFSET(correlations!J$46,_xlfn.FLOOR.MATH((ROW(I50)-1)/5)*5,0,5),"&lt;&gt;0")</f>
        <v>4.5</v>
      </c>
      <c r="AK62" s="40">
        <f ca="1">SUMIF(OFFSET(correlations!K$46,_xlfn.FLOOR.MATH((ROW(J50)-1)/5)*5,0,5),"&lt;&gt;0")/COUNTIF(OFFSET(correlations!K$46,_xlfn.FLOOR.MATH((ROW(J50)-1)/5)*5,0,5),"&lt;&gt;0")</f>
        <v>4.166666666666667</v>
      </c>
      <c r="AL62" s="40">
        <f ca="1">SUMIF(OFFSET(correlations!L$46,_xlfn.FLOOR.MATH((ROW(K50)-1)/5)*5,0,5),"&lt;&gt;0")/COUNTIF(OFFSET(correlations!L$46,_xlfn.FLOOR.MATH((ROW(K50)-1)/5)*5,0,5),"&lt;&gt;0")</f>
        <v>3.5</v>
      </c>
      <c r="AM62" s="40">
        <f ca="1">SUMIF(OFFSET(correlations!M$46,_xlfn.FLOOR.MATH((ROW(L50)-1)/5)*5,0,5),"&lt;&gt;0")/COUNTIF(OFFSET(correlations!M$46,_xlfn.FLOOR.MATH((ROW(L50)-1)/5)*5,0,5),"&lt;&gt;0")</f>
        <v>4.666666666666667</v>
      </c>
      <c r="AN62" s="40">
        <f ca="1">SUMIF(OFFSET(correlations!N$46,_xlfn.FLOOR.MATH((ROW(M50)-1)/5)*5,0,5),"&lt;&gt;0")/COUNTIF(OFFSET(correlations!N$46,_xlfn.FLOOR.MATH((ROW(M50)-1)/5)*5,0,5),"&lt;&gt;0")</f>
        <v>4.25</v>
      </c>
      <c r="AO62" s="40">
        <f ca="1">SUMIF(OFFSET(correlations!O$46,_xlfn.FLOOR.MATH((ROW(N50)-1)/5)*5,0,5),"&lt;&gt;0")/COUNTIF(OFFSET(correlations!O$46,_xlfn.FLOOR.MATH((ROW(N50)-1)/5)*5,0,5),"&lt;&gt;0")</f>
        <v>4.333333333333333</v>
      </c>
      <c r="AP62" s="40">
        <f ca="1">SUMIF(OFFSET(correlations!P$46,_xlfn.FLOOR.MATH((ROW(O50)-1)/5)*5,0,5),"&lt;&gt;0")/COUNTIF(OFFSET(correlations!P$46,_xlfn.FLOOR.MATH((ROW(O50)-1)/5)*5,0,5),"&lt;&gt;0")</f>
        <v>4.75</v>
      </c>
      <c r="AQ62" s="40">
        <f ca="1">SUMIF(OFFSET(correlations!Q$46,_xlfn.FLOOR.MATH((ROW(P50)-1)/5)*5,0,5),"&lt;&gt;0")/COUNTIF(OFFSET(correlations!Q$46,_xlfn.FLOOR.MATH((ROW(P50)-1)/5)*5,0,5),"&lt;&gt;0")</f>
        <v>4.333333333333333</v>
      </c>
      <c r="AR62" s="40">
        <f ca="1">SUMIF(OFFSET(correlations!R$46,_xlfn.FLOOR.MATH((ROW(Q50)-1)/5)*5,0,5),"&lt;&gt;0")/COUNTIF(OFFSET(correlations!R$46,_xlfn.FLOOR.MATH((ROW(Q50)-1)/5)*5,0,5),"&lt;&gt;0")</f>
        <v>3</v>
      </c>
      <c r="AS62" s="40">
        <f ca="1">SUMIF(OFFSET(correlations!S$46,_xlfn.FLOOR.MATH((ROW(R50)-1)/5)*5,0,5),"&lt;&gt;0")/COUNTIF(OFFSET(correlations!S$46,_xlfn.FLOOR.MATH((ROW(R50)-1)/5)*5,0,5),"&lt;&gt;0")</f>
        <v>4.75</v>
      </c>
      <c r="AT62" s="40">
        <f ca="1">SUMIF(OFFSET(correlations!T$46,_xlfn.FLOOR.MATH((ROW(S50)-1)/5)*5,0,5),"&lt;&gt;0")/COUNTIF(OFFSET(correlations!T$46,_xlfn.FLOOR.MATH((ROW(S50)-1)/5)*5,0,5),"&lt;&gt;0")</f>
        <v>4.25</v>
      </c>
      <c r="AU62" s="40">
        <f ca="1">SUMIF(OFFSET(correlations!U$46,_xlfn.FLOOR.MATH((ROW(T50)-1)/5)*5,0,5),"&lt;&gt;0")/COUNTIF(OFFSET(correlations!U$46,_xlfn.FLOOR.MATH((ROW(T50)-1)/5)*5,0,5),"&lt;&gt;0")</f>
        <v>4.5</v>
      </c>
      <c r="AV62" s="40">
        <f ca="1">SUMIF(OFFSET(correlations!V$46,_xlfn.FLOOR.MATH((ROW(U50)-1)/5)*5,0,5),"&lt;&gt;0")/COUNTIF(OFFSET(correlations!V$46,_xlfn.FLOOR.MATH((ROW(U50)-1)/5)*5,0,5),"&lt;&gt;0")</f>
        <v>4</v>
      </c>
      <c r="AW62" s="40">
        <f ca="1">SUMIF(OFFSET(correlations!W$46,_xlfn.FLOOR.MATH((ROW(V50)-1)/5)*5,0,5),"&lt;&gt;0")/COUNTIF(OFFSET(correlations!W$46,_xlfn.FLOOR.MATH((ROW(V50)-1)/5)*5,0,5),"&lt;&gt;0")</f>
        <v>4.7</v>
      </c>
      <c r="AX62" s="40">
        <f ca="1">SUMIF(OFFSET(correlations!X$46,_xlfn.FLOOR.MATH((ROW(W50)-1)/5)*5,0,5),"&lt;&gt;0")/COUNTIF(OFFSET(correlations!X$46,_xlfn.FLOOR.MATH((ROW(W50)-1)/5)*5,0,5),"&lt;&gt;0")</f>
        <v>4.5</v>
      </c>
      <c r="AY62" s="40">
        <f ca="1">SUMIF(OFFSET(correlations!Y$46,_xlfn.FLOOR.MATH((ROW(X50)-1)/5)*5,0,5),"&lt;&gt;0")/COUNTIF(OFFSET(correlations!Y$46,_xlfn.FLOOR.MATH((ROW(X50)-1)/5)*5,0,5),"&lt;&gt;0")</f>
        <v>4.333333333333333</v>
      </c>
      <c r="AZ62" s="40">
        <f ca="1">SUMIF(OFFSET(correlations!Z$46,_xlfn.FLOOR.MATH((ROW(Y50)-1)/5)*5,0,5),"&lt;&gt;0")/COUNTIF(OFFSET(correlations!Z$46,_xlfn.FLOOR.MATH((ROW(Y50)-1)/5)*5,0,5),"&lt;&gt;0")</f>
        <v>4.75</v>
      </c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</row>
    <row r="63" spans="1:76">
      <c r="A63" s="20" t="s">
        <v>10</v>
      </c>
      <c r="B63" s="26">
        <f>IF(correlations!B96&lt;&gt;0,'Modified Weights'!B$6,0)</f>
        <v>0.48053660218278615</v>
      </c>
      <c r="C63" s="26">
        <f>IF(correlations!C96&lt;&gt;0,'Modified Weights'!C$6,0)</f>
        <v>0</v>
      </c>
      <c r="D63" s="26">
        <f>IF(correlations!D96&lt;&gt;0,'Modified Weights'!D$6,0)</f>
        <v>0.37322578372742299</v>
      </c>
      <c r="E63" s="26">
        <f>IF(correlations!E96&lt;&gt;0,'Modified Weights'!E$6,0)</f>
        <v>0</v>
      </c>
      <c r="F63" s="26">
        <f>IF(correlations!F96&lt;&gt;0,'Modified Weights'!F$6,0)</f>
        <v>0.40027450425381639</v>
      </c>
      <c r="G63" s="26">
        <f>IF(correlations!G96&lt;&gt;0,'Modified Weights'!G$6,0)</f>
        <v>0</v>
      </c>
      <c r="H63" s="26">
        <f>IF(correlations!H96&lt;&gt;0,'Modified Weights'!H$6,0)</f>
        <v>0.2271298649307886</v>
      </c>
      <c r="I63" s="26">
        <f>IF(correlations!I96&lt;&gt;0,'Modified Weights'!I$6,0)</f>
        <v>0</v>
      </c>
      <c r="J63" s="26">
        <f>IF(correlations!J96&lt;&gt;0,'Modified Weights'!J$6,0)</f>
        <v>0.36756756756756787</v>
      </c>
      <c r="K63" s="26">
        <f>IF(correlations!K96&lt;&gt;0,'Modified Weights'!K$6,0)</f>
        <v>0.25252866387786765</v>
      </c>
      <c r="L63" s="26">
        <f>IF(correlations!L96&lt;&gt;0,'Modified Weights'!L$6,0)</f>
        <v>0.2685953793136418</v>
      </c>
      <c r="M63" s="26">
        <f>IF(correlations!M96&lt;&gt;0,'Modified Weights'!M$6,0)</f>
        <v>0.25252866387786765</v>
      </c>
      <c r="N63" s="26">
        <f>IF(correlations!N96&lt;&gt;0,'Modified Weights'!N$6,0)</f>
        <v>0.26126836282372301</v>
      </c>
      <c r="O63" s="26">
        <f>IF(correlations!O96&lt;&gt;0,'Modified Weights'!O$6,0)</f>
        <v>0.52599044278760332</v>
      </c>
      <c r="P63" s="26">
        <f>IF(correlations!P96&lt;&gt;0,'Modified Weights'!P$6,0)</f>
        <v>0.28039233696684568</v>
      </c>
      <c r="Q63" s="26">
        <f>IF(correlations!Q96&lt;&gt;0,'Modified Weights'!Q$6,0)</f>
        <v>0.42322462884387124</v>
      </c>
      <c r="R63" s="26">
        <f>IF(correlations!R96&lt;&gt;0,'Modified Weights'!R$6,0)</f>
        <v>0</v>
      </c>
      <c r="S63" s="26">
        <f>IF(correlations!S96&lt;&gt;0,'Modified Weights'!S$6,0)</f>
        <v>0.37267558897264119</v>
      </c>
      <c r="T63" s="26">
        <f>IF(correlations!T96&lt;&gt;0,'Modified Weights'!T$6,0)</f>
        <v>0</v>
      </c>
      <c r="U63" s="26">
        <f>IF(correlations!U96&lt;&gt;0,'Modified Weights'!U$6,0)</f>
        <v>0.30580326092025339</v>
      </c>
      <c r="V63" s="26">
        <f>IF(correlations!V96&lt;&gt;0,'Modified Weights'!V$6,0)</f>
        <v>0.14601110225769576</v>
      </c>
      <c r="W63" s="26">
        <f>IF(correlations!W96&lt;&gt;0,'Modified Weights'!W$6,0)</f>
        <v>0.26252037536330569</v>
      </c>
      <c r="X63" s="26">
        <f>IF(correlations!X96&lt;&gt;0,'Modified Weights'!X$6,0)</f>
        <v>0</v>
      </c>
      <c r="Y63" s="26">
        <f>IF(correlations!Y96&lt;&gt;0,'Modified Weights'!Y$6,0)</f>
        <v>0</v>
      </c>
      <c r="Z63" s="26">
        <f>IF(correlations!Z96&lt;&gt;0,'Modified Weights'!Z$6,0)</f>
        <v>0.37426379831369133</v>
      </c>
      <c r="AA63" s="26"/>
      <c r="AB63" s="40">
        <f ca="1">SUMIF(OFFSET(correlations!B$46,_xlfn.FLOOR.MATH((ROW(A51)-1)/5)*5,0,5),"&lt;&gt;0")/COUNTIF(OFFSET(correlations!B$46,_xlfn.FLOOR.MATH((ROW(A51)-1)/5)*5,0,5),"&lt;&gt;0")</f>
        <v>4.125</v>
      </c>
      <c r="AC63" s="40">
        <f ca="1">SUMIF(OFFSET(correlations!C$46,_xlfn.FLOOR.MATH((ROW(B51)-1)/5)*5,0,5),"&lt;&gt;0")/COUNTIF(OFFSET(correlations!C$46,_xlfn.FLOOR.MATH((ROW(B51)-1)/5)*5,0,5),"&lt;&gt;0")</f>
        <v>4.25</v>
      </c>
      <c r="AD63" s="40">
        <f ca="1">SUMIF(OFFSET(correlations!D$46,_xlfn.FLOOR.MATH((ROW(C51)-1)/5)*5,0,5),"&lt;&gt;0")/COUNTIF(OFFSET(correlations!D$46,_xlfn.FLOOR.MATH((ROW(C51)-1)/5)*5,0,5),"&lt;&gt;0")</f>
        <v>3.5</v>
      </c>
      <c r="AE63" s="40">
        <f ca="1">SUMIF(OFFSET(correlations!E$46,_xlfn.FLOOR.MATH((ROW(D51)-1)/5)*5,0,5),"&lt;&gt;0")/COUNTIF(OFFSET(correlations!E$46,_xlfn.FLOOR.MATH((ROW(D51)-1)/5)*5,0,5),"&lt;&gt;0")</f>
        <v>4.5</v>
      </c>
      <c r="AF63" s="40">
        <f ca="1">SUMIF(OFFSET(correlations!F$46,_xlfn.FLOOR.MATH((ROW(E51)-1)/5)*5,0,5),"&lt;&gt;0")/COUNTIF(OFFSET(correlations!F$46,_xlfn.FLOOR.MATH((ROW(E51)-1)/5)*5,0,5),"&lt;&gt;0")</f>
        <v>3.5</v>
      </c>
      <c r="AG63" s="40">
        <f ca="1">SUMIF(OFFSET(correlations!G$46,_xlfn.FLOOR.MATH((ROW(F51)-1)/5)*5,0,5),"&lt;&gt;0")/COUNTIF(OFFSET(correlations!G$46,_xlfn.FLOOR.MATH((ROW(F51)-1)/5)*5,0,5),"&lt;&gt;0")</f>
        <v>3.5</v>
      </c>
      <c r="AH63" s="40">
        <f ca="1">SUMIF(OFFSET(correlations!H$46,_xlfn.FLOOR.MATH((ROW(G51)-1)/5)*5,0,5),"&lt;&gt;0")/COUNTIF(OFFSET(correlations!H$46,_xlfn.FLOOR.MATH((ROW(G51)-1)/5)*5,0,5),"&lt;&gt;0")</f>
        <v>4</v>
      </c>
      <c r="AI63" s="40">
        <f ca="1">SUMIF(OFFSET(correlations!I$46,_xlfn.FLOOR.MATH((ROW(H51)-1)/5)*5,0,5),"&lt;&gt;0")/COUNTIF(OFFSET(correlations!I$46,_xlfn.FLOOR.MATH((ROW(H51)-1)/5)*5,0,5),"&lt;&gt;0")</f>
        <v>4.5</v>
      </c>
      <c r="AJ63" s="40">
        <f ca="1">SUMIF(OFFSET(correlations!J$46,_xlfn.FLOOR.MATH((ROW(I51)-1)/5)*5,0,5),"&lt;&gt;0")/COUNTIF(OFFSET(correlations!J$46,_xlfn.FLOOR.MATH((ROW(I51)-1)/5)*5,0,5),"&lt;&gt;0")</f>
        <v>3.6666666666666665</v>
      </c>
      <c r="AK63" s="40">
        <f ca="1">SUMIF(OFFSET(correlations!K$46,_xlfn.FLOOR.MATH((ROW(J51)-1)/5)*5,0,5),"&lt;&gt;0")/COUNTIF(OFFSET(correlations!K$46,_xlfn.FLOOR.MATH((ROW(J51)-1)/5)*5,0,5),"&lt;&gt;0")</f>
        <v>3.375</v>
      </c>
      <c r="AL63" s="40">
        <f ca="1">SUMIF(OFFSET(correlations!L$46,_xlfn.FLOOR.MATH((ROW(K51)-1)/5)*5,0,5),"&lt;&gt;0")/COUNTIF(OFFSET(correlations!L$46,_xlfn.FLOOR.MATH((ROW(K51)-1)/5)*5,0,5),"&lt;&gt;0")</f>
        <v>4.375</v>
      </c>
      <c r="AM63" s="40">
        <f ca="1">SUMIF(OFFSET(correlations!M$46,_xlfn.FLOOR.MATH((ROW(L51)-1)/5)*5,0,5),"&lt;&gt;0")/COUNTIF(OFFSET(correlations!M$46,_xlfn.FLOOR.MATH((ROW(L51)-1)/5)*5,0,5),"&lt;&gt;0")</f>
        <v>3.5</v>
      </c>
      <c r="AN63" s="40">
        <f ca="1">SUMIF(OFFSET(correlations!N$46,_xlfn.FLOOR.MATH((ROW(M51)-1)/5)*5,0,5),"&lt;&gt;0")/COUNTIF(OFFSET(correlations!N$46,_xlfn.FLOOR.MATH((ROW(M51)-1)/5)*5,0,5),"&lt;&gt;0")</f>
        <v>3.6666666666666665</v>
      </c>
      <c r="AO63" s="40">
        <f ca="1">SUMIF(OFFSET(correlations!O$46,_xlfn.FLOOR.MATH((ROW(N51)-1)/5)*5,0,5),"&lt;&gt;0")/COUNTIF(OFFSET(correlations!O$46,_xlfn.FLOOR.MATH((ROW(N51)-1)/5)*5,0,5),"&lt;&gt;0")</f>
        <v>3.9</v>
      </c>
      <c r="AP63" s="40">
        <f ca="1">SUMIF(OFFSET(correlations!P$46,_xlfn.FLOOR.MATH((ROW(O51)-1)/5)*5,0,5),"&lt;&gt;0")/COUNTIF(OFFSET(correlations!P$46,_xlfn.FLOOR.MATH((ROW(O51)-1)/5)*5,0,5),"&lt;&gt;0")</f>
        <v>2.8333333333333335</v>
      </c>
      <c r="AQ63" s="40">
        <f ca="1">SUMIF(OFFSET(correlations!Q$46,_xlfn.FLOOR.MATH((ROW(P51)-1)/5)*5,0,5),"&lt;&gt;0")/COUNTIF(OFFSET(correlations!Q$46,_xlfn.FLOOR.MATH((ROW(P51)-1)/5)*5,0,5),"&lt;&gt;0")</f>
        <v>3.25</v>
      </c>
      <c r="AR63" s="40">
        <f ca="1">SUMIF(OFFSET(correlations!R$46,_xlfn.FLOOR.MATH((ROW(Q51)-1)/5)*5,0,5),"&lt;&gt;0")/COUNTIF(OFFSET(correlations!R$46,_xlfn.FLOOR.MATH((ROW(Q51)-1)/5)*5,0,5),"&lt;&gt;0")</f>
        <v>4.166666666666667</v>
      </c>
      <c r="AS63" s="40">
        <f ca="1">SUMIF(OFFSET(correlations!S$46,_xlfn.FLOOR.MATH((ROW(R51)-1)/5)*5,0,5),"&lt;&gt;0")/COUNTIF(OFFSET(correlations!S$46,_xlfn.FLOOR.MATH((ROW(R51)-1)/5)*5,0,5),"&lt;&gt;0")</f>
        <v>4</v>
      </c>
      <c r="AT63" s="40">
        <f ca="1">SUMIF(OFFSET(correlations!T$46,_xlfn.FLOOR.MATH((ROW(S51)-1)/5)*5,0,5),"&lt;&gt;0")/COUNTIF(OFFSET(correlations!T$46,_xlfn.FLOOR.MATH((ROW(S51)-1)/5)*5,0,5),"&lt;&gt;0")</f>
        <v>3.1666666666666665</v>
      </c>
      <c r="AU63" s="40">
        <f ca="1">SUMIF(OFFSET(correlations!U$46,_xlfn.FLOOR.MATH((ROW(T51)-1)/5)*5,0,5),"&lt;&gt;0")/COUNTIF(OFFSET(correlations!U$46,_xlfn.FLOOR.MATH((ROW(T51)-1)/5)*5,0,5),"&lt;&gt;0")</f>
        <v>3.7</v>
      </c>
      <c r="AV63" s="40">
        <f ca="1">SUMIF(OFFSET(correlations!V$46,_xlfn.FLOOR.MATH((ROW(U51)-1)/5)*5,0,5),"&lt;&gt;0")/COUNTIF(OFFSET(correlations!V$46,_xlfn.FLOOR.MATH((ROW(U51)-1)/5)*5,0,5),"&lt;&gt;0")</f>
        <v>3.8333333333333335</v>
      </c>
      <c r="AW63" s="40">
        <f ca="1">SUMIF(OFFSET(correlations!W$46,_xlfn.FLOOR.MATH((ROW(V51)-1)/5)*5,0,5),"&lt;&gt;0")/COUNTIF(OFFSET(correlations!W$46,_xlfn.FLOOR.MATH((ROW(V51)-1)/5)*5,0,5),"&lt;&gt;0")</f>
        <v>3.6</v>
      </c>
      <c r="AX63" s="40">
        <f ca="1">SUMIF(OFFSET(correlations!X$46,_xlfn.FLOOR.MATH((ROW(W51)-1)/5)*5,0,5),"&lt;&gt;0")/COUNTIF(OFFSET(correlations!X$46,_xlfn.FLOOR.MATH((ROW(W51)-1)/5)*5,0,5),"&lt;&gt;0")</f>
        <v>4.125</v>
      </c>
      <c r="AY63" s="40">
        <f ca="1">SUMIF(OFFSET(correlations!Y$46,_xlfn.FLOOR.MATH((ROW(X51)-1)/5)*5,0,5),"&lt;&gt;0")/COUNTIF(OFFSET(correlations!Y$46,_xlfn.FLOOR.MATH((ROW(X51)-1)/5)*5,0,5),"&lt;&gt;0")</f>
        <v>3.5</v>
      </c>
      <c r="AZ63" s="40">
        <f ca="1">SUMIF(OFFSET(correlations!Z$46,_xlfn.FLOOR.MATH((ROW(Y51)-1)/5)*5,0,5),"&lt;&gt;0")/COUNTIF(OFFSET(correlations!Z$46,_xlfn.FLOOR.MATH((ROW(Y51)-1)/5)*5,0,5),"&lt;&gt;0")</f>
        <v>3.9</v>
      </c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</row>
    <row r="64" spans="1:76">
      <c r="A64" s="5" t="str">
        <f t="shared" ref="A64:A67" si="10">A63</f>
        <v>98: Gladiator (2000)</v>
      </c>
      <c r="B64" s="26">
        <f>IF(correlations!B97&lt;&gt;0,'Modified Weights'!B$7,0)</f>
        <v>0.46460996868120108</v>
      </c>
      <c r="C64" s="26">
        <f>IF(correlations!C97&lt;&gt;0,'Modified Weights'!C$7,0)</f>
        <v>0.41167618541813644</v>
      </c>
      <c r="D64" s="26">
        <f>IF(correlations!D97&lt;&gt;0,'Modified Weights'!D$7,0)</f>
        <v>0.36756756756756787</v>
      </c>
      <c r="E64" s="26">
        <f>IF(correlations!E97&lt;&gt;0,'Modified Weights'!E$7,0)</f>
        <v>0.25965984359917371</v>
      </c>
      <c r="F64" s="26">
        <f>IF(correlations!F97&lt;&gt;0,'Modified Weights'!F$7,0)</f>
        <v>0.37985626502293046</v>
      </c>
      <c r="G64" s="26">
        <f>IF(correlations!G97&lt;&gt;0,'Modified Weights'!G$7,0)</f>
        <v>0</v>
      </c>
      <c r="H64" s="26">
        <f>IF(correlations!H97&lt;&gt;0,'Modified Weights'!H$7,0)</f>
        <v>0.19365960183726966</v>
      </c>
      <c r="I64" s="26">
        <f>IF(correlations!I97&lt;&gt;0,'Modified Weights'!I$7,0)</f>
        <v>0.21476007349626267</v>
      </c>
      <c r="J64" s="26">
        <f>IF(correlations!J97&lt;&gt;0,'Modified Weights'!J$7,0)</f>
        <v>0</v>
      </c>
      <c r="K64" s="26">
        <f>IF(correlations!K97&lt;&gt;0,'Modified Weights'!K$7,0)</f>
        <v>0.21087949693739588</v>
      </c>
      <c r="L64" s="26">
        <f>IF(correlations!L97&lt;&gt;0,'Modified Weights'!L$7,0)</f>
        <v>0.24328325135114928</v>
      </c>
      <c r="M64" s="26">
        <f>IF(correlations!M97&lt;&gt;0,'Modified Weights'!M$7,0)</f>
        <v>0.19710516591041297</v>
      </c>
      <c r="N64" s="26">
        <f>IF(correlations!N97&lt;&gt;0,'Modified Weights'!N$7,0)</f>
        <v>0.18121021790485745</v>
      </c>
      <c r="O64" s="26">
        <f>IF(correlations!O97&lt;&gt;0,'Modified Weights'!O$7,0)</f>
        <v>0.47549485227568483</v>
      </c>
      <c r="P64" s="26">
        <f>IF(correlations!P97&lt;&gt;0,'Modified Weights'!P$7,0)</f>
        <v>0</v>
      </c>
      <c r="Q64" s="26">
        <f>IF(correlations!Q97&lt;&gt;0,'Modified Weights'!Q$7,0)</f>
        <v>0.37322578372742299</v>
      </c>
      <c r="R64" s="26">
        <f>IF(correlations!R97&lt;&gt;0,'Modified Weights'!R$7,0)</f>
        <v>0</v>
      </c>
      <c r="S64" s="26">
        <f>IF(correlations!S97&lt;&gt;0,'Modified Weights'!S$7,0)</f>
        <v>0.36064387194709613</v>
      </c>
      <c r="T64" s="26">
        <f>IF(correlations!T97&lt;&gt;0,'Modified Weights'!T$7,0)</f>
        <v>0</v>
      </c>
      <c r="U64" s="26">
        <f>IF(correlations!U97&lt;&gt;0,'Modified Weights'!U$7,0)</f>
        <v>0.28039233696684568</v>
      </c>
      <c r="V64" s="26">
        <f>IF(correlations!V97&lt;&gt;0,'Modified Weights'!V$7,0)</f>
        <v>0</v>
      </c>
      <c r="W64" s="26">
        <f>IF(correlations!W97&lt;&gt;0,'Modified Weights'!W$7,0)</f>
        <v>0.24072770522228643</v>
      </c>
      <c r="X64" s="26">
        <f>IF(correlations!X97&lt;&gt;0,'Modified Weights'!X$7,0)</f>
        <v>0.44902524381160436</v>
      </c>
      <c r="Y64" s="26">
        <f>IF(correlations!Y97&lt;&gt;0,'Modified Weights'!Y$7,0)</f>
        <v>0.42322462884387124</v>
      </c>
      <c r="Z64" s="26">
        <f>IF(correlations!Z97&lt;&gt;0,'Modified Weights'!Z$7,0)</f>
        <v>0.27967705678590876</v>
      </c>
      <c r="AA64" s="26"/>
      <c r="AB64" s="40">
        <f ca="1">SUMIF(OFFSET(correlations!B$46,_xlfn.FLOOR.MATH((ROW(A52)-1)/5)*5,0,5),"&lt;&gt;0")/COUNTIF(OFFSET(correlations!B$46,_xlfn.FLOOR.MATH((ROW(A52)-1)/5)*5,0,5),"&lt;&gt;0")</f>
        <v>4.125</v>
      </c>
      <c r="AC64" s="40">
        <f ca="1">SUMIF(OFFSET(correlations!C$46,_xlfn.FLOOR.MATH((ROW(B52)-1)/5)*5,0,5),"&lt;&gt;0")/COUNTIF(OFFSET(correlations!C$46,_xlfn.FLOOR.MATH((ROW(B52)-1)/5)*5,0,5),"&lt;&gt;0")</f>
        <v>4.25</v>
      </c>
      <c r="AD64" s="40">
        <f ca="1">SUMIF(OFFSET(correlations!D$46,_xlfn.FLOOR.MATH((ROW(C52)-1)/5)*5,0,5),"&lt;&gt;0")/COUNTIF(OFFSET(correlations!D$46,_xlfn.FLOOR.MATH((ROW(C52)-1)/5)*5,0,5),"&lt;&gt;0")</f>
        <v>3.5</v>
      </c>
      <c r="AE64" s="40">
        <f ca="1">SUMIF(OFFSET(correlations!E$46,_xlfn.FLOOR.MATH((ROW(D52)-1)/5)*5,0,5),"&lt;&gt;0")/COUNTIF(OFFSET(correlations!E$46,_xlfn.FLOOR.MATH((ROW(D52)-1)/5)*5,0,5),"&lt;&gt;0")</f>
        <v>4.5</v>
      </c>
      <c r="AF64" s="40">
        <f ca="1">SUMIF(OFFSET(correlations!F$46,_xlfn.FLOOR.MATH((ROW(E52)-1)/5)*5,0,5),"&lt;&gt;0")/COUNTIF(OFFSET(correlations!F$46,_xlfn.FLOOR.MATH((ROW(E52)-1)/5)*5,0,5),"&lt;&gt;0")</f>
        <v>3.5</v>
      </c>
      <c r="AG64" s="40">
        <f ca="1">SUMIF(OFFSET(correlations!G$46,_xlfn.FLOOR.MATH((ROW(F52)-1)/5)*5,0,5),"&lt;&gt;0")/COUNTIF(OFFSET(correlations!G$46,_xlfn.FLOOR.MATH((ROW(F52)-1)/5)*5,0,5),"&lt;&gt;0")</f>
        <v>3.5</v>
      </c>
      <c r="AH64" s="40">
        <f ca="1">SUMIF(OFFSET(correlations!H$46,_xlfn.FLOOR.MATH((ROW(G52)-1)/5)*5,0,5),"&lt;&gt;0")/COUNTIF(OFFSET(correlations!H$46,_xlfn.FLOOR.MATH((ROW(G52)-1)/5)*5,0,5),"&lt;&gt;0")</f>
        <v>4</v>
      </c>
      <c r="AI64" s="40">
        <f ca="1">SUMIF(OFFSET(correlations!I$46,_xlfn.FLOOR.MATH((ROW(H52)-1)/5)*5,0,5),"&lt;&gt;0")/COUNTIF(OFFSET(correlations!I$46,_xlfn.FLOOR.MATH((ROW(H52)-1)/5)*5,0,5),"&lt;&gt;0")</f>
        <v>4.5</v>
      </c>
      <c r="AJ64" s="40">
        <f ca="1">SUMIF(OFFSET(correlations!J$46,_xlfn.FLOOR.MATH((ROW(I52)-1)/5)*5,0,5),"&lt;&gt;0")/COUNTIF(OFFSET(correlations!J$46,_xlfn.FLOOR.MATH((ROW(I52)-1)/5)*5,0,5),"&lt;&gt;0")</f>
        <v>3.6666666666666665</v>
      </c>
      <c r="AK64" s="40">
        <f ca="1">SUMIF(OFFSET(correlations!K$46,_xlfn.FLOOR.MATH((ROW(J52)-1)/5)*5,0,5),"&lt;&gt;0")/COUNTIF(OFFSET(correlations!K$46,_xlfn.FLOOR.MATH((ROW(J52)-1)/5)*5,0,5),"&lt;&gt;0")</f>
        <v>3.375</v>
      </c>
      <c r="AL64" s="40">
        <f ca="1">SUMIF(OFFSET(correlations!L$46,_xlfn.FLOOR.MATH((ROW(K52)-1)/5)*5,0,5),"&lt;&gt;0")/COUNTIF(OFFSET(correlations!L$46,_xlfn.FLOOR.MATH((ROW(K52)-1)/5)*5,0,5),"&lt;&gt;0")</f>
        <v>4.375</v>
      </c>
      <c r="AM64" s="40">
        <f ca="1">SUMIF(OFFSET(correlations!M$46,_xlfn.FLOOR.MATH((ROW(L52)-1)/5)*5,0,5),"&lt;&gt;0")/COUNTIF(OFFSET(correlations!M$46,_xlfn.FLOOR.MATH((ROW(L52)-1)/5)*5,0,5),"&lt;&gt;0")</f>
        <v>3.5</v>
      </c>
      <c r="AN64" s="40">
        <f ca="1">SUMIF(OFFSET(correlations!N$46,_xlfn.FLOOR.MATH((ROW(M52)-1)/5)*5,0,5),"&lt;&gt;0")/COUNTIF(OFFSET(correlations!N$46,_xlfn.FLOOR.MATH((ROW(M52)-1)/5)*5,0,5),"&lt;&gt;0")</f>
        <v>3.6666666666666665</v>
      </c>
      <c r="AO64" s="40">
        <f ca="1">SUMIF(OFFSET(correlations!O$46,_xlfn.FLOOR.MATH((ROW(N52)-1)/5)*5,0,5),"&lt;&gt;0")/COUNTIF(OFFSET(correlations!O$46,_xlfn.FLOOR.MATH((ROW(N52)-1)/5)*5,0,5),"&lt;&gt;0")</f>
        <v>3.9</v>
      </c>
      <c r="AP64" s="40">
        <f ca="1">SUMIF(OFFSET(correlations!P$46,_xlfn.FLOOR.MATH((ROW(O52)-1)/5)*5,0,5),"&lt;&gt;0")/COUNTIF(OFFSET(correlations!P$46,_xlfn.FLOOR.MATH((ROW(O52)-1)/5)*5,0,5),"&lt;&gt;0")</f>
        <v>2.8333333333333335</v>
      </c>
      <c r="AQ64" s="40">
        <f ca="1">SUMIF(OFFSET(correlations!Q$46,_xlfn.FLOOR.MATH((ROW(P52)-1)/5)*5,0,5),"&lt;&gt;0")/COUNTIF(OFFSET(correlations!Q$46,_xlfn.FLOOR.MATH((ROW(P52)-1)/5)*5,0,5),"&lt;&gt;0")</f>
        <v>3.25</v>
      </c>
      <c r="AR64" s="40">
        <f ca="1">SUMIF(OFFSET(correlations!R$46,_xlfn.FLOOR.MATH((ROW(Q52)-1)/5)*5,0,5),"&lt;&gt;0")/COUNTIF(OFFSET(correlations!R$46,_xlfn.FLOOR.MATH((ROW(Q52)-1)/5)*5,0,5),"&lt;&gt;0")</f>
        <v>4.166666666666667</v>
      </c>
      <c r="AS64" s="40">
        <f ca="1">SUMIF(OFFSET(correlations!S$46,_xlfn.FLOOR.MATH((ROW(R52)-1)/5)*5,0,5),"&lt;&gt;0")/COUNTIF(OFFSET(correlations!S$46,_xlfn.FLOOR.MATH((ROW(R52)-1)/5)*5,0,5),"&lt;&gt;0")</f>
        <v>4</v>
      </c>
      <c r="AT64" s="40">
        <f ca="1">SUMIF(OFFSET(correlations!T$46,_xlfn.FLOOR.MATH((ROW(S52)-1)/5)*5,0,5),"&lt;&gt;0")/COUNTIF(OFFSET(correlations!T$46,_xlfn.FLOOR.MATH((ROW(S52)-1)/5)*5,0,5),"&lt;&gt;0")</f>
        <v>3.1666666666666665</v>
      </c>
      <c r="AU64" s="40">
        <f ca="1">SUMIF(OFFSET(correlations!U$46,_xlfn.FLOOR.MATH((ROW(T52)-1)/5)*5,0,5),"&lt;&gt;0")/COUNTIF(OFFSET(correlations!U$46,_xlfn.FLOOR.MATH((ROW(T52)-1)/5)*5,0,5),"&lt;&gt;0")</f>
        <v>3.7</v>
      </c>
      <c r="AV64" s="40">
        <f ca="1">SUMIF(OFFSET(correlations!V$46,_xlfn.FLOOR.MATH((ROW(U52)-1)/5)*5,0,5),"&lt;&gt;0")/COUNTIF(OFFSET(correlations!V$46,_xlfn.FLOOR.MATH((ROW(U52)-1)/5)*5,0,5),"&lt;&gt;0")</f>
        <v>3.8333333333333335</v>
      </c>
      <c r="AW64" s="40">
        <f ca="1">SUMIF(OFFSET(correlations!W$46,_xlfn.FLOOR.MATH((ROW(V52)-1)/5)*5,0,5),"&lt;&gt;0")/COUNTIF(OFFSET(correlations!W$46,_xlfn.FLOOR.MATH((ROW(V52)-1)/5)*5,0,5),"&lt;&gt;0")</f>
        <v>3.6</v>
      </c>
      <c r="AX64" s="40">
        <f ca="1">SUMIF(OFFSET(correlations!X$46,_xlfn.FLOOR.MATH((ROW(W52)-1)/5)*5,0,5),"&lt;&gt;0")/COUNTIF(OFFSET(correlations!X$46,_xlfn.FLOOR.MATH((ROW(W52)-1)/5)*5,0,5),"&lt;&gt;0")</f>
        <v>4.125</v>
      </c>
      <c r="AY64" s="40">
        <f ca="1">SUMIF(OFFSET(correlations!Y$46,_xlfn.FLOOR.MATH((ROW(X52)-1)/5)*5,0,5),"&lt;&gt;0")/COUNTIF(OFFSET(correlations!Y$46,_xlfn.FLOOR.MATH((ROW(X52)-1)/5)*5,0,5),"&lt;&gt;0")</f>
        <v>3.5</v>
      </c>
      <c r="AZ64" s="40">
        <f ca="1">SUMIF(OFFSET(correlations!Z$46,_xlfn.FLOOR.MATH((ROW(Y52)-1)/5)*5,0,5),"&lt;&gt;0")/COUNTIF(OFFSET(correlations!Z$46,_xlfn.FLOOR.MATH((ROW(Y52)-1)/5)*5,0,5),"&lt;&gt;0")</f>
        <v>3.9</v>
      </c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</row>
    <row r="65" spans="1:76">
      <c r="A65" s="5" t="str">
        <f t="shared" si="10"/>
        <v>98: Gladiator (2000)</v>
      </c>
      <c r="B65" s="26">
        <f>IF(correlations!B98&lt;&gt;0,'Modified Weights'!B$3,0)</f>
        <v>0.55108883721563151</v>
      </c>
      <c r="C65" s="26">
        <f>IF(correlations!C98&lt;&gt;0,'Modified Weights'!C$3,0)</f>
        <v>0.56244873874488854</v>
      </c>
      <c r="D65" s="26">
        <f>IF(correlations!D98&lt;&gt;0,'Modified Weights'!D$3,0)</f>
        <v>0.66716825348801723</v>
      </c>
      <c r="E65" s="26">
        <f>IF(correlations!E98&lt;&gt;0,'Modified Weights'!E$3,0)</f>
        <v>0</v>
      </c>
      <c r="F65" s="26">
        <f>IF(correlations!F98&lt;&gt;0,'Modified Weights'!F$3,0)</f>
        <v>0.47668328054517961</v>
      </c>
      <c r="G65" s="26">
        <f>IF(correlations!G98&lt;&gt;0,'Modified Weights'!G$3,0)</f>
        <v>0</v>
      </c>
      <c r="H65" s="26">
        <f>IF(correlations!H98&lt;&gt;0,'Modified Weights'!H$3,0)</f>
        <v>0.46291004988627577</v>
      </c>
      <c r="I65" s="26">
        <f>IF(correlations!I98&lt;&gt;0,'Modified Weights'!I$3,0)</f>
        <v>0.38334847991865839</v>
      </c>
      <c r="J65" s="26">
        <f>IF(correlations!J98&lt;&gt;0,'Modified Weights'!J$3,0)</f>
        <v>0.47571090136593314</v>
      </c>
      <c r="K65" s="26">
        <f>IF(correlations!K98&lt;&gt;0,'Modified Weights'!K$3,0)</f>
        <v>0</v>
      </c>
      <c r="L65" s="26">
        <f>IF(correlations!L98&lt;&gt;0,'Modified Weights'!L$3,0)</f>
        <v>0</v>
      </c>
      <c r="M65" s="26">
        <f>IF(correlations!M98&lt;&gt;0,'Modified Weights'!M$3,0)</f>
        <v>0</v>
      </c>
      <c r="N65" s="26">
        <f>IF(correlations!N98&lt;&gt;0,'Modified Weights'!N$3,0)</f>
        <v>0</v>
      </c>
      <c r="O65" s="26">
        <f>IF(correlations!O98&lt;&gt;0,'Modified Weights'!O$3,0)</f>
        <v>0.66851595362183669</v>
      </c>
      <c r="P65" s="26">
        <f>IF(correlations!P98&lt;&gt;0,'Modified Weights'!P$3,0)</f>
        <v>0</v>
      </c>
      <c r="Q65" s="26">
        <f>IF(correlations!Q98&lt;&gt;0,'Modified Weights'!Q$3,0)</f>
        <v>0.50324684492481753</v>
      </c>
      <c r="R65" s="26">
        <f>IF(correlations!R98&lt;&gt;0,'Modified Weights'!R$3,0)</f>
        <v>0.49300760515325925</v>
      </c>
      <c r="S65" s="26">
        <f>IF(correlations!S98&lt;&gt;0,'Modified Weights'!S$3,0)</f>
        <v>0.47668328054517961</v>
      </c>
      <c r="T65" s="26">
        <f>IF(correlations!T98&lt;&gt;0,'Modified Weights'!T$3,0)</f>
        <v>0.55108883721563151</v>
      </c>
      <c r="U65" s="26">
        <f>IF(correlations!U98&lt;&gt;0,'Modified Weights'!U$3,0)</f>
        <v>0.47236055541883315</v>
      </c>
      <c r="V65" s="26">
        <f>IF(correlations!V98&lt;&gt;0,'Modified Weights'!V$3,0)</f>
        <v>0.27092801416163931</v>
      </c>
      <c r="W65" s="26">
        <f>IF(correlations!W98&lt;&gt;0,'Modified Weights'!W$3,0)</f>
        <v>0.50324684492481753</v>
      </c>
      <c r="X65" s="26">
        <f>IF(correlations!X98&lt;&gt;0,'Modified Weights'!X$3,0)</f>
        <v>0.66851595362183669</v>
      </c>
      <c r="Y65" s="26">
        <f>IF(correlations!Y98&lt;&gt;0,'Modified Weights'!Y$3,0)</f>
        <v>0.66716825348801723</v>
      </c>
      <c r="Z65" s="26">
        <f>IF(correlations!Z98&lt;&gt;0,'Modified Weights'!Z$3,0)</f>
        <v>0.43552033876932245</v>
      </c>
      <c r="AA65" s="26"/>
      <c r="AB65" s="40">
        <f ca="1">SUMIF(OFFSET(correlations!B$46,_xlfn.FLOOR.MATH((ROW(A53)-1)/5)*5,0,5),"&lt;&gt;0")/COUNTIF(OFFSET(correlations!B$46,_xlfn.FLOOR.MATH((ROW(A53)-1)/5)*5,0,5),"&lt;&gt;0")</f>
        <v>4.125</v>
      </c>
      <c r="AC65" s="40">
        <f ca="1">SUMIF(OFFSET(correlations!C$46,_xlfn.FLOOR.MATH((ROW(B53)-1)/5)*5,0,5),"&lt;&gt;0")/COUNTIF(OFFSET(correlations!C$46,_xlfn.FLOOR.MATH((ROW(B53)-1)/5)*5,0,5),"&lt;&gt;0")</f>
        <v>4.25</v>
      </c>
      <c r="AD65" s="40">
        <f ca="1">SUMIF(OFFSET(correlations!D$46,_xlfn.FLOOR.MATH((ROW(C53)-1)/5)*5,0,5),"&lt;&gt;0")/COUNTIF(OFFSET(correlations!D$46,_xlfn.FLOOR.MATH((ROW(C53)-1)/5)*5,0,5),"&lt;&gt;0")</f>
        <v>3.5</v>
      </c>
      <c r="AE65" s="40">
        <f ca="1">SUMIF(OFFSET(correlations!E$46,_xlfn.FLOOR.MATH((ROW(D53)-1)/5)*5,0,5),"&lt;&gt;0")/COUNTIF(OFFSET(correlations!E$46,_xlfn.FLOOR.MATH((ROW(D53)-1)/5)*5,0,5),"&lt;&gt;0")</f>
        <v>4.5</v>
      </c>
      <c r="AF65" s="40">
        <f ca="1">SUMIF(OFFSET(correlations!F$46,_xlfn.FLOOR.MATH((ROW(E53)-1)/5)*5,0,5),"&lt;&gt;0")/COUNTIF(OFFSET(correlations!F$46,_xlfn.FLOOR.MATH((ROW(E53)-1)/5)*5,0,5),"&lt;&gt;0")</f>
        <v>3.5</v>
      </c>
      <c r="AG65" s="40">
        <f ca="1">SUMIF(OFFSET(correlations!G$46,_xlfn.FLOOR.MATH((ROW(F53)-1)/5)*5,0,5),"&lt;&gt;0")/COUNTIF(OFFSET(correlations!G$46,_xlfn.FLOOR.MATH((ROW(F53)-1)/5)*5,0,5),"&lt;&gt;0")</f>
        <v>3.5</v>
      </c>
      <c r="AH65" s="40">
        <f ca="1">SUMIF(OFFSET(correlations!H$46,_xlfn.FLOOR.MATH((ROW(G53)-1)/5)*5,0,5),"&lt;&gt;0")/COUNTIF(OFFSET(correlations!H$46,_xlfn.FLOOR.MATH((ROW(G53)-1)/5)*5,0,5),"&lt;&gt;0")</f>
        <v>4</v>
      </c>
      <c r="AI65" s="40">
        <f ca="1">SUMIF(OFFSET(correlations!I$46,_xlfn.FLOOR.MATH((ROW(H53)-1)/5)*5,0,5),"&lt;&gt;0")/COUNTIF(OFFSET(correlations!I$46,_xlfn.FLOOR.MATH((ROW(H53)-1)/5)*5,0,5),"&lt;&gt;0")</f>
        <v>4.5</v>
      </c>
      <c r="AJ65" s="40">
        <f ca="1">SUMIF(OFFSET(correlations!J$46,_xlfn.FLOOR.MATH((ROW(I53)-1)/5)*5,0,5),"&lt;&gt;0")/COUNTIF(OFFSET(correlations!J$46,_xlfn.FLOOR.MATH((ROW(I53)-1)/5)*5,0,5),"&lt;&gt;0")</f>
        <v>3.6666666666666665</v>
      </c>
      <c r="AK65" s="40">
        <f ca="1">SUMIF(OFFSET(correlations!K$46,_xlfn.FLOOR.MATH((ROW(J53)-1)/5)*5,0,5),"&lt;&gt;0")/COUNTIF(OFFSET(correlations!K$46,_xlfn.FLOOR.MATH((ROW(J53)-1)/5)*5,0,5),"&lt;&gt;0")</f>
        <v>3.375</v>
      </c>
      <c r="AL65" s="40">
        <f ca="1">SUMIF(OFFSET(correlations!L$46,_xlfn.FLOOR.MATH((ROW(K53)-1)/5)*5,0,5),"&lt;&gt;0")/COUNTIF(OFFSET(correlations!L$46,_xlfn.FLOOR.MATH((ROW(K53)-1)/5)*5,0,5),"&lt;&gt;0")</f>
        <v>4.375</v>
      </c>
      <c r="AM65" s="40">
        <f ca="1">SUMIF(OFFSET(correlations!M$46,_xlfn.FLOOR.MATH((ROW(L53)-1)/5)*5,0,5),"&lt;&gt;0")/COUNTIF(OFFSET(correlations!M$46,_xlfn.FLOOR.MATH((ROW(L53)-1)/5)*5,0,5),"&lt;&gt;0")</f>
        <v>3.5</v>
      </c>
      <c r="AN65" s="40">
        <f ca="1">SUMIF(OFFSET(correlations!N$46,_xlfn.FLOOR.MATH((ROW(M53)-1)/5)*5,0,5),"&lt;&gt;0")/COUNTIF(OFFSET(correlations!N$46,_xlfn.FLOOR.MATH((ROW(M53)-1)/5)*5,0,5),"&lt;&gt;0")</f>
        <v>3.6666666666666665</v>
      </c>
      <c r="AO65" s="40">
        <f ca="1">SUMIF(OFFSET(correlations!O$46,_xlfn.FLOOR.MATH((ROW(N53)-1)/5)*5,0,5),"&lt;&gt;0")/COUNTIF(OFFSET(correlations!O$46,_xlfn.FLOOR.MATH((ROW(N53)-1)/5)*5,0,5),"&lt;&gt;0")</f>
        <v>3.9</v>
      </c>
      <c r="AP65" s="40">
        <f ca="1">SUMIF(OFFSET(correlations!P$46,_xlfn.FLOOR.MATH((ROW(O53)-1)/5)*5,0,5),"&lt;&gt;0")/COUNTIF(OFFSET(correlations!P$46,_xlfn.FLOOR.MATH((ROW(O53)-1)/5)*5,0,5),"&lt;&gt;0")</f>
        <v>2.8333333333333335</v>
      </c>
      <c r="AQ65" s="40">
        <f ca="1">SUMIF(OFFSET(correlations!Q$46,_xlfn.FLOOR.MATH((ROW(P53)-1)/5)*5,0,5),"&lt;&gt;0")/COUNTIF(OFFSET(correlations!Q$46,_xlfn.FLOOR.MATH((ROW(P53)-1)/5)*5,0,5),"&lt;&gt;0")</f>
        <v>3.25</v>
      </c>
      <c r="AR65" s="40">
        <f ca="1">SUMIF(OFFSET(correlations!R$46,_xlfn.FLOOR.MATH((ROW(Q53)-1)/5)*5,0,5),"&lt;&gt;0")/COUNTIF(OFFSET(correlations!R$46,_xlfn.FLOOR.MATH((ROW(Q53)-1)/5)*5,0,5),"&lt;&gt;0")</f>
        <v>4.166666666666667</v>
      </c>
      <c r="AS65" s="40">
        <f ca="1">SUMIF(OFFSET(correlations!S$46,_xlfn.FLOOR.MATH((ROW(R53)-1)/5)*5,0,5),"&lt;&gt;0")/COUNTIF(OFFSET(correlations!S$46,_xlfn.FLOOR.MATH((ROW(R53)-1)/5)*5,0,5),"&lt;&gt;0")</f>
        <v>4</v>
      </c>
      <c r="AT65" s="40">
        <f ca="1">SUMIF(OFFSET(correlations!T$46,_xlfn.FLOOR.MATH((ROW(S53)-1)/5)*5,0,5),"&lt;&gt;0")/COUNTIF(OFFSET(correlations!T$46,_xlfn.FLOOR.MATH((ROW(S53)-1)/5)*5,0,5),"&lt;&gt;0")</f>
        <v>3.1666666666666665</v>
      </c>
      <c r="AU65" s="40">
        <f ca="1">SUMIF(OFFSET(correlations!U$46,_xlfn.FLOOR.MATH((ROW(T53)-1)/5)*5,0,5),"&lt;&gt;0")/COUNTIF(OFFSET(correlations!U$46,_xlfn.FLOOR.MATH((ROW(T53)-1)/5)*5,0,5),"&lt;&gt;0")</f>
        <v>3.7</v>
      </c>
      <c r="AV65" s="40">
        <f ca="1">SUMIF(OFFSET(correlations!V$46,_xlfn.FLOOR.MATH((ROW(U53)-1)/5)*5,0,5),"&lt;&gt;0")/COUNTIF(OFFSET(correlations!V$46,_xlfn.FLOOR.MATH((ROW(U53)-1)/5)*5,0,5),"&lt;&gt;0")</f>
        <v>3.8333333333333335</v>
      </c>
      <c r="AW65" s="40">
        <f ca="1">SUMIF(OFFSET(correlations!W$46,_xlfn.FLOOR.MATH((ROW(V53)-1)/5)*5,0,5),"&lt;&gt;0")/COUNTIF(OFFSET(correlations!W$46,_xlfn.FLOOR.MATH((ROW(V53)-1)/5)*5,0,5),"&lt;&gt;0")</f>
        <v>3.6</v>
      </c>
      <c r="AX65" s="40">
        <f ca="1">SUMIF(OFFSET(correlations!X$46,_xlfn.FLOOR.MATH((ROW(W53)-1)/5)*5,0,5),"&lt;&gt;0")/COUNTIF(OFFSET(correlations!X$46,_xlfn.FLOOR.MATH((ROW(W53)-1)/5)*5,0,5),"&lt;&gt;0")</f>
        <v>4.125</v>
      </c>
      <c r="AY65" s="40">
        <f ca="1">SUMIF(OFFSET(correlations!Y$46,_xlfn.FLOOR.MATH((ROW(X53)-1)/5)*5,0,5),"&lt;&gt;0")/COUNTIF(OFFSET(correlations!Y$46,_xlfn.FLOOR.MATH((ROW(X53)-1)/5)*5,0,5),"&lt;&gt;0")</f>
        <v>3.5</v>
      </c>
      <c r="AZ65" s="40">
        <f ca="1">SUMIF(OFFSET(correlations!Z$46,_xlfn.FLOOR.MATH((ROW(Y53)-1)/5)*5,0,5),"&lt;&gt;0")/COUNTIF(OFFSET(correlations!Z$46,_xlfn.FLOOR.MATH((ROW(Y53)-1)/5)*5,0,5),"&lt;&gt;0")</f>
        <v>3.9</v>
      </c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</row>
    <row r="66" spans="1:76">
      <c r="A66" s="5" t="str">
        <f t="shared" si="10"/>
        <v>98: Gladiator (2000)</v>
      </c>
      <c r="B66" s="26">
        <f>IF(correlations!B99&lt;&gt;0,'Modified Weights'!B$4,0)</f>
        <v>0.51761980439715483</v>
      </c>
      <c r="C66" s="26">
        <f>IF(correlations!C99&lt;&gt;0,'Modified Weights'!C$4,0)</f>
        <v>0.48860698263640312</v>
      </c>
      <c r="D66" s="26">
        <f>IF(correlations!D99&lt;&gt;0,'Modified Weights'!D$4,0)</f>
        <v>0.47097212266638172</v>
      </c>
      <c r="E66" s="26">
        <f>IF(correlations!E99&lt;&gt;0,'Modified Weights'!E$4,0)</f>
        <v>0.47497369617752921</v>
      </c>
      <c r="F66" s="26">
        <f>IF(correlations!F99&lt;&gt;0,'Modified Weights'!F$4,0)</f>
        <v>0</v>
      </c>
      <c r="G66" s="26">
        <f>IF(correlations!G99&lt;&gt;0,'Modified Weights'!G$4,0)</f>
        <v>0.48053660218278615</v>
      </c>
      <c r="H66" s="26">
        <f>IF(correlations!H99&lt;&gt;0,'Modified Weights'!H$4,0)</f>
        <v>0.40027450425381639</v>
      </c>
      <c r="I66" s="26">
        <f>IF(correlations!I99&lt;&gt;0,'Modified Weights'!I$4,0)</f>
        <v>0.31257295249758305</v>
      </c>
      <c r="J66" s="26">
        <f>IF(correlations!J99&lt;&gt;0,'Modified Weights'!J$4,0)</f>
        <v>0</v>
      </c>
      <c r="K66" s="26">
        <f>IF(correlations!K99&lt;&gt;0,'Modified Weights'!K$4,0)</f>
        <v>0.26365446983714974</v>
      </c>
      <c r="L66" s="26">
        <f>IF(correlations!L99&lt;&gt;0,'Modified Weights'!L$4,0)</f>
        <v>0.28275572409412869</v>
      </c>
      <c r="M66" s="26">
        <f>IF(correlations!M99&lt;&gt;0,'Modified Weights'!M$4,0)</f>
        <v>0.28040224837668803</v>
      </c>
      <c r="N66" s="26">
        <f>IF(correlations!N99&lt;&gt;0,'Modified Weights'!N$4,0)</f>
        <v>0</v>
      </c>
      <c r="O66" s="26">
        <f>IF(correlations!O99&lt;&gt;0,'Modified Weights'!O$4,0)</f>
        <v>0.56244873874488854</v>
      </c>
      <c r="P66" s="26">
        <f>IF(correlations!P99&lt;&gt;0,'Modified Weights'!P$4,0)</f>
        <v>0.30413903573293405</v>
      </c>
      <c r="Q66" s="26">
        <f>IF(correlations!Q99&lt;&gt;0,'Modified Weights'!Q$4,0)</f>
        <v>0.48860698263640312</v>
      </c>
      <c r="R66" s="26">
        <f>IF(correlations!R99&lt;&gt;0,'Modified Weights'!R$4,0)</f>
        <v>0.47097212266638172</v>
      </c>
      <c r="S66" s="26">
        <f>IF(correlations!S99&lt;&gt;0,'Modified Weights'!S$4,0)</f>
        <v>0</v>
      </c>
      <c r="T66" s="26">
        <f>IF(correlations!T99&lt;&gt;0,'Modified Weights'!T$4,0)</f>
        <v>0.52599044278760332</v>
      </c>
      <c r="U66" s="26">
        <f>IF(correlations!U99&lt;&gt;0,'Modified Weights'!U$4,0)</f>
        <v>0.43899155441463594</v>
      </c>
      <c r="V66" s="26">
        <f>IF(correlations!V99&lt;&gt;0,'Modified Weights'!V$4,0)</f>
        <v>0</v>
      </c>
      <c r="W66" s="26">
        <f>IF(correlations!W99&lt;&gt;0,'Modified Weights'!W$4,0)</f>
        <v>0.40859237613621341</v>
      </c>
      <c r="X66" s="26">
        <f>IF(correlations!X99&lt;&gt;0,'Modified Weights'!X$4,0)</f>
        <v>0.54219187817609293</v>
      </c>
      <c r="Y66" s="26">
        <f>IF(correlations!Y99&lt;&gt;0,'Modified Weights'!Y$4,0)</f>
        <v>0.54219187817609293</v>
      </c>
      <c r="Z66" s="26">
        <f>IF(correlations!Z99&lt;&gt;0,'Modified Weights'!Z$4,0)</f>
        <v>0.39006674934025765</v>
      </c>
      <c r="AA66" s="26"/>
      <c r="AB66" s="40">
        <f ca="1">SUMIF(OFFSET(correlations!B$46,_xlfn.FLOOR.MATH((ROW(A54)-1)/5)*5,0,5),"&lt;&gt;0")/COUNTIF(OFFSET(correlations!B$46,_xlfn.FLOOR.MATH((ROW(A54)-1)/5)*5,0,5),"&lt;&gt;0")</f>
        <v>4.125</v>
      </c>
      <c r="AC66" s="40">
        <f ca="1">SUMIF(OFFSET(correlations!C$46,_xlfn.FLOOR.MATH((ROW(B54)-1)/5)*5,0,5),"&lt;&gt;0")/COUNTIF(OFFSET(correlations!C$46,_xlfn.FLOOR.MATH((ROW(B54)-1)/5)*5,0,5),"&lt;&gt;0")</f>
        <v>4.25</v>
      </c>
      <c r="AD66" s="40">
        <f ca="1">SUMIF(OFFSET(correlations!D$46,_xlfn.FLOOR.MATH((ROW(C54)-1)/5)*5,0,5),"&lt;&gt;0")/COUNTIF(OFFSET(correlations!D$46,_xlfn.FLOOR.MATH((ROW(C54)-1)/5)*5,0,5),"&lt;&gt;0")</f>
        <v>3.5</v>
      </c>
      <c r="AE66" s="40">
        <f ca="1">SUMIF(OFFSET(correlations!E$46,_xlfn.FLOOR.MATH((ROW(D54)-1)/5)*5,0,5),"&lt;&gt;0")/COUNTIF(OFFSET(correlations!E$46,_xlfn.FLOOR.MATH((ROW(D54)-1)/5)*5,0,5),"&lt;&gt;0")</f>
        <v>4.5</v>
      </c>
      <c r="AF66" s="40">
        <f ca="1">SUMIF(OFFSET(correlations!F$46,_xlfn.FLOOR.MATH((ROW(E54)-1)/5)*5,0,5),"&lt;&gt;0")/COUNTIF(OFFSET(correlations!F$46,_xlfn.FLOOR.MATH((ROW(E54)-1)/5)*5,0,5),"&lt;&gt;0")</f>
        <v>3.5</v>
      </c>
      <c r="AG66" s="40">
        <f ca="1">SUMIF(OFFSET(correlations!G$46,_xlfn.FLOOR.MATH((ROW(F54)-1)/5)*5,0,5),"&lt;&gt;0")/COUNTIF(OFFSET(correlations!G$46,_xlfn.FLOOR.MATH((ROW(F54)-1)/5)*5,0,5),"&lt;&gt;0")</f>
        <v>3.5</v>
      </c>
      <c r="AH66" s="40">
        <f ca="1">SUMIF(OFFSET(correlations!H$46,_xlfn.FLOOR.MATH((ROW(G54)-1)/5)*5,0,5),"&lt;&gt;0")/COUNTIF(OFFSET(correlations!H$46,_xlfn.FLOOR.MATH((ROW(G54)-1)/5)*5,0,5),"&lt;&gt;0")</f>
        <v>4</v>
      </c>
      <c r="AI66" s="40">
        <f ca="1">SUMIF(OFFSET(correlations!I$46,_xlfn.FLOOR.MATH((ROW(H54)-1)/5)*5,0,5),"&lt;&gt;0")/COUNTIF(OFFSET(correlations!I$46,_xlfn.FLOOR.MATH((ROW(H54)-1)/5)*5,0,5),"&lt;&gt;0")</f>
        <v>4.5</v>
      </c>
      <c r="AJ66" s="40">
        <f ca="1">SUMIF(OFFSET(correlations!J$46,_xlfn.FLOOR.MATH((ROW(I54)-1)/5)*5,0,5),"&lt;&gt;0")/COUNTIF(OFFSET(correlations!J$46,_xlfn.FLOOR.MATH((ROW(I54)-1)/5)*5,0,5),"&lt;&gt;0")</f>
        <v>3.6666666666666665</v>
      </c>
      <c r="AK66" s="40">
        <f ca="1">SUMIF(OFFSET(correlations!K$46,_xlfn.FLOOR.MATH((ROW(J54)-1)/5)*5,0,5),"&lt;&gt;0")/COUNTIF(OFFSET(correlations!K$46,_xlfn.FLOOR.MATH((ROW(J54)-1)/5)*5,0,5),"&lt;&gt;0")</f>
        <v>3.375</v>
      </c>
      <c r="AL66" s="40">
        <f ca="1">SUMIF(OFFSET(correlations!L$46,_xlfn.FLOOR.MATH((ROW(K54)-1)/5)*5,0,5),"&lt;&gt;0")/COUNTIF(OFFSET(correlations!L$46,_xlfn.FLOOR.MATH((ROW(K54)-1)/5)*5,0,5),"&lt;&gt;0")</f>
        <v>4.375</v>
      </c>
      <c r="AM66" s="40">
        <f ca="1">SUMIF(OFFSET(correlations!M$46,_xlfn.FLOOR.MATH((ROW(L54)-1)/5)*5,0,5),"&lt;&gt;0")/COUNTIF(OFFSET(correlations!M$46,_xlfn.FLOOR.MATH((ROW(L54)-1)/5)*5,0,5),"&lt;&gt;0")</f>
        <v>3.5</v>
      </c>
      <c r="AN66" s="40">
        <f ca="1">SUMIF(OFFSET(correlations!N$46,_xlfn.FLOOR.MATH((ROW(M54)-1)/5)*5,0,5),"&lt;&gt;0")/COUNTIF(OFFSET(correlations!N$46,_xlfn.FLOOR.MATH((ROW(M54)-1)/5)*5,0,5),"&lt;&gt;0")</f>
        <v>3.6666666666666665</v>
      </c>
      <c r="AO66" s="40">
        <f ca="1">SUMIF(OFFSET(correlations!O$46,_xlfn.FLOOR.MATH((ROW(N54)-1)/5)*5,0,5),"&lt;&gt;0")/COUNTIF(OFFSET(correlations!O$46,_xlfn.FLOOR.MATH((ROW(N54)-1)/5)*5,0,5),"&lt;&gt;0")</f>
        <v>3.9</v>
      </c>
      <c r="AP66" s="40">
        <f ca="1">SUMIF(OFFSET(correlations!P$46,_xlfn.FLOOR.MATH((ROW(O54)-1)/5)*5,0,5),"&lt;&gt;0")/COUNTIF(OFFSET(correlations!P$46,_xlfn.FLOOR.MATH((ROW(O54)-1)/5)*5,0,5),"&lt;&gt;0")</f>
        <v>2.8333333333333335</v>
      </c>
      <c r="AQ66" s="40">
        <f ca="1">SUMIF(OFFSET(correlations!Q$46,_xlfn.FLOOR.MATH((ROW(P54)-1)/5)*5,0,5),"&lt;&gt;0")/COUNTIF(OFFSET(correlations!Q$46,_xlfn.FLOOR.MATH((ROW(P54)-1)/5)*5,0,5),"&lt;&gt;0")</f>
        <v>3.25</v>
      </c>
      <c r="AR66" s="40">
        <f ca="1">SUMIF(OFFSET(correlations!R$46,_xlfn.FLOOR.MATH((ROW(Q54)-1)/5)*5,0,5),"&lt;&gt;0")/COUNTIF(OFFSET(correlations!R$46,_xlfn.FLOOR.MATH((ROW(Q54)-1)/5)*5,0,5),"&lt;&gt;0")</f>
        <v>4.166666666666667</v>
      </c>
      <c r="AS66" s="40">
        <f ca="1">SUMIF(OFFSET(correlations!S$46,_xlfn.FLOOR.MATH((ROW(R54)-1)/5)*5,0,5),"&lt;&gt;0")/COUNTIF(OFFSET(correlations!S$46,_xlfn.FLOOR.MATH((ROW(R54)-1)/5)*5,0,5),"&lt;&gt;0")</f>
        <v>4</v>
      </c>
      <c r="AT66" s="40">
        <f ca="1">SUMIF(OFFSET(correlations!T$46,_xlfn.FLOOR.MATH((ROW(S54)-1)/5)*5,0,5),"&lt;&gt;0")/COUNTIF(OFFSET(correlations!T$46,_xlfn.FLOOR.MATH((ROW(S54)-1)/5)*5,0,5),"&lt;&gt;0")</f>
        <v>3.1666666666666665</v>
      </c>
      <c r="AU66" s="40">
        <f ca="1">SUMIF(OFFSET(correlations!U$46,_xlfn.FLOOR.MATH((ROW(T54)-1)/5)*5,0,5),"&lt;&gt;0")/COUNTIF(OFFSET(correlations!U$46,_xlfn.FLOOR.MATH((ROW(T54)-1)/5)*5,0,5),"&lt;&gt;0")</f>
        <v>3.7</v>
      </c>
      <c r="AV66" s="40">
        <f ca="1">SUMIF(OFFSET(correlations!V$46,_xlfn.FLOOR.MATH((ROW(U54)-1)/5)*5,0,5),"&lt;&gt;0")/COUNTIF(OFFSET(correlations!V$46,_xlfn.FLOOR.MATH((ROW(U54)-1)/5)*5,0,5),"&lt;&gt;0")</f>
        <v>3.8333333333333335</v>
      </c>
      <c r="AW66" s="40">
        <f ca="1">SUMIF(OFFSET(correlations!W$46,_xlfn.FLOOR.MATH((ROW(V54)-1)/5)*5,0,5),"&lt;&gt;0")/COUNTIF(OFFSET(correlations!W$46,_xlfn.FLOOR.MATH((ROW(V54)-1)/5)*5,0,5),"&lt;&gt;0")</f>
        <v>3.6</v>
      </c>
      <c r="AX66" s="40">
        <f ca="1">SUMIF(OFFSET(correlations!X$46,_xlfn.FLOOR.MATH((ROW(W54)-1)/5)*5,0,5),"&lt;&gt;0")/COUNTIF(OFFSET(correlations!X$46,_xlfn.FLOOR.MATH((ROW(W54)-1)/5)*5,0,5),"&lt;&gt;0")</f>
        <v>4.125</v>
      </c>
      <c r="AY66" s="40">
        <f ca="1">SUMIF(OFFSET(correlations!Y$46,_xlfn.FLOOR.MATH((ROW(X54)-1)/5)*5,0,5),"&lt;&gt;0")/COUNTIF(OFFSET(correlations!Y$46,_xlfn.FLOOR.MATH((ROW(X54)-1)/5)*5,0,5),"&lt;&gt;0")</f>
        <v>3.5</v>
      </c>
      <c r="AZ66" s="40">
        <f ca="1">SUMIF(OFFSET(correlations!Z$46,_xlfn.FLOOR.MATH((ROW(Y54)-1)/5)*5,0,5),"&lt;&gt;0")/COUNTIF(OFFSET(correlations!Z$46,_xlfn.FLOOR.MATH((ROW(Y54)-1)/5)*5,0,5),"&lt;&gt;0")</f>
        <v>3.9</v>
      </c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</row>
    <row r="67" spans="1:76">
      <c r="A67" s="5" t="str">
        <f t="shared" si="10"/>
        <v>98: Gladiator (2000)</v>
      </c>
      <c r="B67" s="26">
        <f>IF(correlations!B100&lt;&gt;0,'Modified Weights'!B$5,0)</f>
        <v>0</v>
      </c>
      <c r="C67" s="26">
        <f>IF(correlations!C100&lt;&gt;0,'Modified Weights'!C$5,0)</f>
        <v>0.42223642660835542</v>
      </c>
      <c r="D67" s="26">
        <f>IF(correlations!D100&lt;&gt;0,'Modified Weights'!D$5,0)</f>
        <v>0.46833329437099369</v>
      </c>
      <c r="E67" s="26">
        <f>IF(correlations!E100&lt;&gt;0,'Modified Weights'!E$5,0)</f>
        <v>0.46291004988627577</v>
      </c>
      <c r="F67" s="26">
        <f>IF(correlations!F100&lt;&gt;0,'Modified Weights'!F$5,0)</f>
        <v>0.43899155441463594</v>
      </c>
      <c r="G67" s="26">
        <f>IF(correlations!G100&lt;&gt;0,'Modified Weights'!G$5,0)</f>
        <v>0.46833329437099369</v>
      </c>
      <c r="H67" s="26">
        <f>IF(correlations!H100&lt;&gt;0,'Modified Weights'!H$5,0)</f>
        <v>0.24769327229404767</v>
      </c>
      <c r="I67" s="26">
        <f>IF(correlations!I100&lt;&gt;0,'Modified Weights'!I$5,0)</f>
        <v>0.26424949075041737</v>
      </c>
      <c r="J67" s="26">
        <f>IF(correlations!J100&lt;&gt;0,'Modified Weights'!J$5,0)</f>
        <v>0.38713264586848378</v>
      </c>
      <c r="K67" s="26">
        <f>IF(correlations!K100&lt;&gt;0,'Modified Weights'!K$5,0)</f>
        <v>0.25886569181649749</v>
      </c>
      <c r="L67" s="26">
        <f>IF(correlations!L100&lt;&gt;0,'Modified Weights'!L$5,0)</f>
        <v>0.27833468677407003</v>
      </c>
      <c r="M67" s="26">
        <f>IF(correlations!M100&lt;&gt;0,'Modified Weights'!M$5,0)</f>
        <v>0.26442478716072465</v>
      </c>
      <c r="N67" s="26">
        <f>IF(correlations!N100&lt;&gt;0,'Modified Weights'!N$5,0)</f>
        <v>0.290591240789001</v>
      </c>
      <c r="O67" s="26">
        <f>IF(correlations!O100&lt;&gt;0,'Modified Weights'!O$5,0)</f>
        <v>0.53906585139435703</v>
      </c>
      <c r="P67" s="26">
        <f>IF(correlations!P100&lt;&gt;0,'Modified Weights'!P$5,0)</f>
        <v>0.29682614716644024</v>
      </c>
      <c r="Q67" s="26">
        <f>IF(correlations!Q100&lt;&gt;0,'Modified Weights'!Q$5,0)</f>
        <v>0</v>
      </c>
      <c r="R67" s="26">
        <f>IF(correlations!R100&lt;&gt;0,'Modified Weights'!R$5,0)</f>
        <v>0.45527378286540937</v>
      </c>
      <c r="S67" s="26">
        <f>IF(correlations!S100&lt;&gt;0,'Modified Weights'!S$5,0)</f>
        <v>0</v>
      </c>
      <c r="T67" s="26">
        <f>IF(correlations!T100&lt;&gt;0,'Modified Weights'!T$5,0)</f>
        <v>0.42805472768971564</v>
      </c>
      <c r="U67" s="26">
        <f>IF(correlations!U100&lt;&gt;0,'Modified Weights'!U$5,0)</f>
        <v>0.40380887559327872</v>
      </c>
      <c r="V67" s="26">
        <f>IF(correlations!V100&lt;&gt;0,'Modified Weights'!V$5,0)</f>
        <v>0.14924669844661778</v>
      </c>
      <c r="W67" s="26">
        <f>IF(correlations!W100&lt;&gt;0,'Modified Weights'!W$5,0)</f>
        <v>0.31571202585390812</v>
      </c>
      <c r="X67" s="26">
        <f>IF(correlations!X100&lt;&gt;0,'Modified Weights'!X$5,0)</f>
        <v>0.47497369617752921</v>
      </c>
      <c r="Y67" s="26">
        <f>IF(correlations!Y100&lt;&gt;0,'Modified Weights'!Y$5,0)</f>
        <v>0.47236055541883315</v>
      </c>
      <c r="Z67" s="26">
        <f>IF(correlations!Z100&lt;&gt;0,'Modified Weights'!Z$5,0)</f>
        <v>0.37985626502293046</v>
      </c>
      <c r="AA67" s="26"/>
      <c r="AB67" s="40">
        <f ca="1">SUMIF(OFFSET(correlations!B$46,_xlfn.FLOOR.MATH((ROW(A55)-1)/5)*5,0,5),"&lt;&gt;0")/COUNTIF(OFFSET(correlations!B$46,_xlfn.FLOOR.MATH((ROW(A55)-1)/5)*5,0,5),"&lt;&gt;0")</f>
        <v>4.125</v>
      </c>
      <c r="AC67" s="40">
        <f ca="1">SUMIF(OFFSET(correlations!C$46,_xlfn.FLOOR.MATH((ROW(B55)-1)/5)*5,0,5),"&lt;&gt;0")/COUNTIF(OFFSET(correlations!C$46,_xlfn.FLOOR.MATH((ROW(B55)-1)/5)*5,0,5),"&lt;&gt;0")</f>
        <v>4.25</v>
      </c>
      <c r="AD67" s="40">
        <f ca="1">SUMIF(OFFSET(correlations!D$46,_xlfn.FLOOR.MATH((ROW(C55)-1)/5)*5,0,5),"&lt;&gt;0")/COUNTIF(OFFSET(correlations!D$46,_xlfn.FLOOR.MATH((ROW(C55)-1)/5)*5,0,5),"&lt;&gt;0")</f>
        <v>3.5</v>
      </c>
      <c r="AE67" s="40">
        <f ca="1">SUMIF(OFFSET(correlations!E$46,_xlfn.FLOOR.MATH((ROW(D55)-1)/5)*5,0,5),"&lt;&gt;0")/COUNTIF(OFFSET(correlations!E$46,_xlfn.FLOOR.MATH((ROW(D55)-1)/5)*5,0,5),"&lt;&gt;0")</f>
        <v>4.5</v>
      </c>
      <c r="AF67" s="40">
        <f ca="1">SUMIF(OFFSET(correlations!F$46,_xlfn.FLOOR.MATH((ROW(E55)-1)/5)*5,0,5),"&lt;&gt;0")/COUNTIF(OFFSET(correlations!F$46,_xlfn.FLOOR.MATH((ROW(E55)-1)/5)*5,0,5),"&lt;&gt;0")</f>
        <v>3.5</v>
      </c>
      <c r="AG67" s="40">
        <f ca="1">SUMIF(OFFSET(correlations!G$46,_xlfn.FLOOR.MATH((ROW(F55)-1)/5)*5,0,5),"&lt;&gt;0")/COUNTIF(OFFSET(correlations!G$46,_xlfn.FLOOR.MATH((ROW(F55)-1)/5)*5,0,5),"&lt;&gt;0")</f>
        <v>3.5</v>
      </c>
      <c r="AH67" s="40">
        <f ca="1">SUMIF(OFFSET(correlations!H$46,_xlfn.FLOOR.MATH((ROW(G55)-1)/5)*5,0,5),"&lt;&gt;0")/COUNTIF(OFFSET(correlations!H$46,_xlfn.FLOOR.MATH((ROW(G55)-1)/5)*5,0,5),"&lt;&gt;0")</f>
        <v>4</v>
      </c>
      <c r="AI67" s="40">
        <f ca="1">SUMIF(OFFSET(correlations!I$46,_xlfn.FLOOR.MATH((ROW(H55)-1)/5)*5,0,5),"&lt;&gt;0")/COUNTIF(OFFSET(correlations!I$46,_xlfn.FLOOR.MATH((ROW(H55)-1)/5)*5,0,5),"&lt;&gt;0")</f>
        <v>4.5</v>
      </c>
      <c r="AJ67" s="40">
        <f ca="1">SUMIF(OFFSET(correlations!J$46,_xlfn.FLOOR.MATH((ROW(I55)-1)/5)*5,0,5),"&lt;&gt;0")/COUNTIF(OFFSET(correlations!J$46,_xlfn.FLOOR.MATH((ROW(I55)-1)/5)*5,0,5),"&lt;&gt;0")</f>
        <v>3.6666666666666665</v>
      </c>
      <c r="AK67" s="40">
        <f ca="1">SUMIF(OFFSET(correlations!K$46,_xlfn.FLOOR.MATH((ROW(J55)-1)/5)*5,0,5),"&lt;&gt;0")/COUNTIF(OFFSET(correlations!K$46,_xlfn.FLOOR.MATH((ROW(J55)-1)/5)*5,0,5),"&lt;&gt;0")</f>
        <v>3.375</v>
      </c>
      <c r="AL67" s="40">
        <f ca="1">SUMIF(OFFSET(correlations!L$46,_xlfn.FLOOR.MATH((ROW(K55)-1)/5)*5,0,5),"&lt;&gt;0")/COUNTIF(OFFSET(correlations!L$46,_xlfn.FLOOR.MATH((ROW(K55)-1)/5)*5,0,5),"&lt;&gt;0")</f>
        <v>4.375</v>
      </c>
      <c r="AM67" s="40">
        <f ca="1">SUMIF(OFFSET(correlations!M$46,_xlfn.FLOOR.MATH((ROW(L55)-1)/5)*5,0,5),"&lt;&gt;0")/COUNTIF(OFFSET(correlations!M$46,_xlfn.FLOOR.MATH((ROW(L55)-1)/5)*5,0,5),"&lt;&gt;0")</f>
        <v>3.5</v>
      </c>
      <c r="AN67" s="40">
        <f ca="1">SUMIF(OFFSET(correlations!N$46,_xlfn.FLOOR.MATH((ROW(M55)-1)/5)*5,0,5),"&lt;&gt;0")/COUNTIF(OFFSET(correlations!N$46,_xlfn.FLOOR.MATH((ROW(M55)-1)/5)*5,0,5),"&lt;&gt;0")</f>
        <v>3.6666666666666665</v>
      </c>
      <c r="AO67" s="40">
        <f ca="1">SUMIF(OFFSET(correlations!O$46,_xlfn.FLOOR.MATH((ROW(N55)-1)/5)*5,0,5),"&lt;&gt;0")/COUNTIF(OFFSET(correlations!O$46,_xlfn.FLOOR.MATH((ROW(N55)-1)/5)*5,0,5),"&lt;&gt;0")</f>
        <v>3.9</v>
      </c>
      <c r="AP67" s="40">
        <f ca="1">SUMIF(OFFSET(correlations!P$46,_xlfn.FLOOR.MATH((ROW(O55)-1)/5)*5,0,5),"&lt;&gt;0")/COUNTIF(OFFSET(correlations!P$46,_xlfn.FLOOR.MATH((ROW(O55)-1)/5)*5,0,5),"&lt;&gt;0")</f>
        <v>2.8333333333333335</v>
      </c>
      <c r="AQ67" s="40">
        <f ca="1">SUMIF(OFFSET(correlations!Q$46,_xlfn.FLOOR.MATH((ROW(P55)-1)/5)*5,0,5),"&lt;&gt;0")/COUNTIF(OFFSET(correlations!Q$46,_xlfn.FLOOR.MATH((ROW(P55)-1)/5)*5,0,5),"&lt;&gt;0")</f>
        <v>3.25</v>
      </c>
      <c r="AR67" s="40">
        <f ca="1">SUMIF(OFFSET(correlations!R$46,_xlfn.FLOOR.MATH((ROW(Q55)-1)/5)*5,0,5),"&lt;&gt;0")/COUNTIF(OFFSET(correlations!R$46,_xlfn.FLOOR.MATH((ROW(Q55)-1)/5)*5,0,5),"&lt;&gt;0")</f>
        <v>4.166666666666667</v>
      </c>
      <c r="AS67" s="40">
        <f ca="1">SUMIF(OFFSET(correlations!S$46,_xlfn.FLOOR.MATH((ROW(R55)-1)/5)*5,0,5),"&lt;&gt;0")/COUNTIF(OFFSET(correlations!S$46,_xlfn.FLOOR.MATH((ROW(R55)-1)/5)*5,0,5),"&lt;&gt;0")</f>
        <v>4</v>
      </c>
      <c r="AT67" s="40">
        <f ca="1">SUMIF(OFFSET(correlations!T$46,_xlfn.FLOOR.MATH((ROW(S55)-1)/5)*5,0,5),"&lt;&gt;0")/COUNTIF(OFFSET(correlations!T$46,_xlfn.FLOOR.MATH((ROW(S55)-1)/5)*5,0,5),"&lt;&gt;0")</f>
        <v>3.1666666666666665</v>
      </c>
      <c r="AU67" s="40">
        <f ca="1">SUMIF(OFFSET(correlations!U$46,_xlfn.FLOOR.MATH((ROW(T55)-1)/5)*5,0,5),"&lt;&gt;0")/COUNTIF(OFFSET(correlations!U$46,_xlfn.FLOOR.MATH((ROW(T55)-1)/5)*5,0,5),"&lt;&gt;0")</f>
        <v>3.7</v>
      </c>
      <c r="AV67" s="40">
        <f ca="1">SUMIF(OFFSET(correlations!V$46,_xlfn.FLOOR.MATH((ROW(U55)-1)/5)*5,0,5),"&lt;&gt;0")/COUNTIF(OFFSET(correlations!V$46,_xlfn.FLOOR.MATH((ROW(U55)-1)/5)*5,0,5),"&lt;&gt;0")</f>
        <v>3.8333333333333335</v>
      </c>
      <c r="AW67" s="40">
        <f ca="1">SUMIF(OFFSET(correlations!W$46,_xlfn.FLOOR.MATH((ROW(V55)-1)/5)*5,0,5),"&lt;&gt;0")/COUNTIF(OFFSET(correlations!W$46,_xlfn.FLOOR.MATH((ROW(V55)-1)/5)*5,0,5),"&lt;&gt;0")</f>
        <v>3.6</v>
      </c>
      <c r="AX67" s="40">
        <f ca="1">SUMIF(OFFSET(correlations!X$46,_xlfn.FLOOR.MATH((ROW(W55)-1)/5)*5,0,5),"&lt;&gt;0")/COUNTIF(OFFSET(correlations!X$46,_xlfn.FLOOR.MATH((ROW(W55)-1)/5)*5,0,5),"&lt;&gt;0")</f>
        <v>4.125</v>
      </c>
      <c r="AY67" s="40">
        <f ca="1">SUMIF(OFFSET(correlations!Y$46,_xlfn.FLOOR.MATH((ROW(X55)-1)/5)*5,0,5),"&lt;&gt;0")/COUNTIF(OFFSET(correlations!Y$46,_xlfn.FLOOR.MATH((ROW(X55)-1)/5)*5,0,5),"&lt;&gt;0")</f>
        <v>3.5</v>
      </c>
      <c r="AZ67" s="40">
        <f ca="1">SUMIF(OFFSET(correlations!Z$46,_xlfn.FLOOR.MATH((ROW(Y55)-1)/5)*5,0,5),"&lt;&gt;0")/COUNTIF(OFFSET(correlations!Z$46,_xlfn.FLOOR.MATH((ROW(Y55)-1)/5)*5,0,5),"&lt;&gt;0")</f>
        <v>3.9</v>
      </c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</row>
    <row r="68" spans="1:76">
      <c r="A68" s="20" t="s">
        <v>11</v>
      </c>
      <c r="B68" s="26">
        <f>IF(correlations!B101&lt;&gt;0,'Modified Weights'!B$6,0)</f>
        <v>0.48053660218278615</v>
      </c>
      <c r="C68" s="26">
        <f>IF(correlations!C101&lt;&gt;0,'Modified Weights'!C$6,0)</f>
        <v>0.41443820151070604</v>
      </c>
      <c r="D68" s="26">
        <f>IF(correlations!D101&lt;&gt;0,'Modified Weights'!D$6,0)</f>
        <v>0</v>
      </c>
      <c r="E68" s="26">
        <f>IF(correlations!E101&lt;&gt;0,'Modified Weights'!E$6,0)</f>
        <v>0.28275572409412869</v>
      </c>
      <c r="F68" s="26">
        <f>IF(correlations!F101&lt;&gt;0,'Modified Weights'!F$6,0)</f>
        <v>0.40027450425381639</v>
      </c>
      <c r="G68" s="26">
        <f>IF(correlations!G101&lt;&gt;0,'Modified Weights'!G$6,0)</f>
        <v>0.39943642888722536</v>
      </c>
      <c r="H68" s="26">
        <f>IF(correlations!H101&lt;&gt;0,'Modified Weights'!H$6,0)</f>
        <v>0</v>
      </c>
      <c r="I68" s="26">
        <f>IF(correlations!I101&lt;&gt;0,'Modified Weights'!I$6,0)</f>
        <v>0.22921932957789437</v>
      </c>
      <c r="J68" s="26">
        <f>IF(correlations!J101&lt;&gt;0,'Modified Weights'!J$6,0)</f>
        <v>0.36756756756756787</v>
      </c>
      <c r="K68" s="26">
        <f>IF(correlations!K101&lt;&gt;0,'Modified Weights'!K$6,0)</f>
        <v>0</v>
      </c>
      <c r="L68" s="26">
        <f>IF(correlations!L101&lt;&gt;0,'Modified Weights'!L$6,0)</f>
        <v>0.2685953793136418</v>
      </c>
      <c r="M68" s="26">
        <f>IF(correlations!M101&lt;&gt;0,'Modified Weights'!M$6,0)</f>
        <v>0</v>
      </c>
      <c r="N68" s="26">
        <f>IF(correlations!N101&lt;&gt;0,'Modified Weights'!N$6,0)</f>
        <v>0.26126836282372301</v>
      </c>
      <c r="O68" s="26">
        <f>IF(correlations!O101&lt;&gt;0,'Modified Weights'!O$6,0)</f>
        <v>0</v>
      </c>
      <c r="P68" s="26">
        <f>IF(correlations!P101&lt;&gt;0,'Modified Weights'!P$6,0)</f>
        <v>0.28039233696684568</v>
      </c>
      <c r="Q68" s="26">
        <f>IF(correlations!Q101&lt;&gt;0,'Modified Weights'!Q$6,0)</f>
        <v>0</v>
      </c>
      <c r="R68" s="26">
        <f>IF(correlations!R101&lt;&gt;0,'Modified Weights'!R$6,0)</f>
        <v>0.39943642888722536</v>
      </c>
      <c r="S68" s="26">
        <f>IF(correlations!S101&lt;&gt;0,'Modified Weights'!S$6,0)</f>
        <v>0</v>
      </c>
      <c r="T68" s="26">
        <f>IF(correlations!T101&lt;&gt;0,'Modified Weights'!T$6,0)</f>
        <v>0.40704352695380308</v>
      </c>
      <c r="U68" s="26">
        <f>IF(correlations!U101&lt;&gt;0,'Modified Weights'!U$6,0)</f>
        <v>0</v>
      </c>
      <c r="V68" s="26">
        <f>IF(correlations!V101&lt;&gt;0,'Modified Weights'!V$6,0)</f>
        <v>0.14601110225769576</v>
      </c>
      <c r="W68" s="26">
        <f>IF(correlations!W101&lt;&gt;0,'Modified Weights'!W$6,0)</f>
        <v>0.26252037536330569</v>
      </c>
      <c r="X68" s="26">
        <f>IF(correlations!X101&lt;&gt;0,'Modified Weights'!X$6,0)</f>
        <v>0.45527378286540937</v>
      </c>
      <c r="Y68" s="26">
        <f>IF(correlations!Y101&lt;&gt;0,'Modified Weights'!Y$6,0)</f>
        <v>0.46411014776485626</v>
      </c>
      <c r="Z68" s="26">
        <f>IF(correlations!Z101&lt;&gt;0,'Modified Weights'!Z$6,0)</f>
        <v>0</v>
      </c>
      <c r="AA68" s="26"/>
      <c r="AB68" s="40">
        <f ca="1">SUMIF(OFFSET(correlations!B$46,_xlfn.FLOOR.MATH((ROW(A56)-1)/5)*5,0,5),"&lt;&gt;0")/COUNTIF(OFFSET(correlations!B$46,_xlfn.FLOOR.MATH((ROW(A56)-1)/5)*5,0,5),"&lt;&gt;0")</f>
        <v>4.75</v>
      </c>
      <c r="AC68" s="40">
        <f ca="1">SUMIF(OFFSET(correlations!C$46,_xlfn.FLOOR.MATH((ROW(B56)-1)/5)*5,0,5),"&lt;&gt;0")/COUNTIF(OFFSET(correlations!C$46,_xlfn.FLOOR.MATH((ROW(B56)-1)/5)*5,0,5),"&lt;&gt;0")</f>
        <v>4.375</v>
      </c>
      <c r="AD68" s="40">
        <f ca="1">SUMIF(OFFSET(correlations!D$46,_xlfn.FLOOR.MATH((ROW(C56)-1)/5)*5,0,5),"&lt;&gt;0")/COUNTIF(OFFSET(correlations!D$46,_xlfn.FLOOR.MATH((ROW(C56)-1)/5)*5,0,5),"&lt;&gt;0")</f>
        <v>4.375</v>
      </c>
      <c r="AE68" s="40">
        <f ca="1">SUMIF(OFFSET(correlations!E$46,_xlfn.FLOOR.MATH((ROW(D56)-1)/5)*5,0,5),"&lt;&gt;0")/COUNTIF(OFFSET(correlations!E$46,_xlfn.FLOOR.MATH((ROW(D56)-1)/5)*5,0,5),"&lt;&gt;0")</f>
        <v>4.5</v>
      </c>
      <c r="AF68" s="40">
        <f ca="1">SUMIF(OFFSET(correlations!F$46,_xlfn.FLOOR.MATH((ROW(E56)-1)/5)*5,0,5),"&lt;&gt;0")/COUNTIF(OFFSET(correlations!F$46,_xlfn.FLOOR.MATH((ROW(E56)-1)/5)*5,0,5),"&lt;&gt;0")</f>
        <v>3.3333333333333335</v>
      </c>
      <c r="AG68" s="40">
        <f ca="1">SUMIF(OFFSET(correlations!G$46,_xlfn.FLOOR.MATH((ROW(F56)-1)/5)*5,0,5),"&lt;&gt;0")/COUNTIF(OFFSET(correlations!G$46,_xlfn.FLOOR.MATH((ROW(F56)-1)/5)*5,0,5),"&lt;&gt;0")</f>
        <v>4.7</v>
      </c>
      <c r="AH68" s="40">
        <f ca="1">SUMIF(OFFSET(correlations!H$46,_xlfn.FLOOR.MATH((ROW(G56)-1)/5)*5,0,5),"&lt;&gt;0")/COUNTIF(OFFSET(correlations!H$46,_xlfn.FLOOR.MATH((ROW(G56)-1)/5)*5,0,5),"&lt;&gt;0")</f>
        <v>4.75</v>
      </c>
      <c r="AI68" s="40">
        <f ca="1">SUMIF(OFFSET(correlations!I$46,_xlfn.FLOOR.MATH((ROW(H56)-1)/5)*5,0,5),"&lt;&gt;0")/COUNTIF(OFFSET(correlations!I$46,_xlfn.FLOOR.MATH((ROW(H56)-1)/5)*5,0,5),"&lt;&gt;0")</f>
        <v>3.25</v>
      </c>
      <c r="AJ68" s="40">
        <f ca="1">SUMIF(OFFSET(correlations!J$46,_xlfn.FLOOR.MATH((ROW(I56)-1)/5)*5,0,5),"&lt;&gt;0")/COUNTIF(OFFSET(correlations!J$46,_xlfn.FLOOR.MATH((ROW(I56)-1)/5)*5,0,5),"&lt;&gt;0")</f>
        <v>4.7</v>
      </c>
      <c r="AK68" s="40">
        <f ca="1">SUMIF(OFFSET(correlations!K$46,_xlfn.FLOOR.MATH((ROW(J56)-1)/5)*5,0,5),"&lt;&gt;0")/COUNTIF(OFFSET(correlations!K$46,_xlfn.FLOOR.MATH((ROW(J56)-1)/5)*5,0,5),"&lt;&gt;0")</f>
        <v>4.25</v>
      </c>
      <c r="AL68" s="40">
        <f ca="1">SUMIF(OFFSET(correlations!L$46,_xlfn.FLOOR.MATH((ROW(K56)-1)/5)*5,0,5),"&lt;&gt;0")/COUNTIF(OFFSET(correlations!L$46,_xlfn.FLOOR.MATH((ROW(K56)-1)/5)*5,0,5),"&lt;&gt;0")</f>
        <v>4.666666666666667</v>
      </c>
      <c r="AM68" s="40">
        <f ca="1">SUMIF(OFFSET(correlations!M$46,_xlfn.FLOOR.MATH((ROW(L56)-1)/5)*5,0,5),"&lt;&gt;0")/COUNTIF(OFFSET(correlations!M$46,_xlfn.FLOOR.MATH((ROW(L56)-1)/5)*5,0,5),"&lt;&gt;0")</f>
        <v>4.833333333333333</v>
      </c>
      <c r="AN68" s="40">
        <f ca="1">SUMIF(OFFSET(correlations!N$46,_xlfn.FLOOR.MATH((ROW(M56)-1)/5)*5,0,5),"&lt;&gt;0")/COUNTIF(OFFSET(correlations!N$46,_xlfn.FLOOR.MATH((ROW(M56)-1)/5)*5,0,5),"&lt;&gt;0")</f>
        <v>4.666666666666667</v>
      </c>
      <c r="AO68" s="40">
        <f ca="1">SUMIF(OFFSET(correlations!O$46,_xlfn.FLOOR.MATH((ROW(N56)-1)/5)*5,0,5),"&lt;&gt;0")/COUNTIF(OFFSET(correlations!O$46,_xlfn.FLOOR.MATH((ROW(N56)-1)/5)*5,0,5),"&lt;&gt;0")</f>
        <v>4.5</v>
      </c>
      <c r="AP68" s="40">
        <f ca="1">SUMIF(OFFSET(correlations!P$46,_xlfn.FLOOR.MATH((ROW(O56)-1)/5)*5,0,5),"&lt;&gt;0")/COUNTIF(OFFSET(correlations!P$46,_xlfn.FLOOR.MATH((ROW(O56)-1)/5)*5,0,5),"&lt;&gt;0")</f>
        <v>4.875</v>
      </c>
      <c r="AQ68" s="40">
        <f ca="1">SUMIF(OFFSET(correlations!Q$46,_xlfn.FLOOR.MATH((ROW(P56)-1)/5)*5,0,5),"&lt;&gt;0")/COUNTIF(OFFSET(correlations!Q$46,_xlfn.FLOOR.MATH((ROW(P56)-1)/5)*5,0,5),"&lt;&gt;0")</f>
        <v>4.666666666666667</v>
      </c>
      <c r="AR68" s="40">
        <f ca="1">SUMIF(OFFSET(correlations!R$46,_xlfn.FLOOR.MATH((ROW(Q56)-1)/5)*5,0,5),"&lt;&gt;0")/COUNTIF(OFFSET(correlations!R$46,_xlfn.FLOOR.MATH((ROW(Q56)-1)/5)*5,0,5),"&lt;&gt;0")</f>
        <v>4</v>
      </c>
      <c r="AS68" s="40">
        <f ca="1">SUMIF(OFFSET(correlations!S$46,_xlfn.FLOOR.MATH((ROW(R56)-1)/5)*5,0,5),"&lt;&gt;0")/COUNTIF(OFFSET(correlations!S$46,_xlfn.FLOOR.MATH((ROW(R56)-1)/5)*5,0,5),"&lt;&gt;0")</f>
        <v>4.833333333333333</v>
      </c>
      <c r="AT68" s="40">
        <f ca="1">SUMIF(OFFSET(correlations!T$46,_xlfn.FLOOR.MATH((ROW(S56)-1)/5)*5,0,5),"&lt;&gt;0")/COUNTIF(OFFSET(correlations!T$46,_xlfn.FLOOR.MATH((ROW(S56)-1)/5)*5,0,5),"&lt;&gt;0")</f>
        <v>4.666666666666667</v>
      </c>
      <c r="AU68" s="40">
        <f ca="1">SUMIF(OFFSET(correlations!U$46,_xlfn.FLOOR.MATH((ROW(T56)-1)/5)*5,0,5),"&lt;&gt;0")/COUNTIF(OFFSET(correlations!U$46,_xlfn.FLOOR.MATH((ROW(T56)-1)/5)*5,0,5),"&lt;&gt;0")</f>
        <v>4.833333333333333</v>
      </c>
      <c r="AV68" s="40">
        <f ca="1">SUMIF(OFFSET(correlations!V$46,_xlfn.FLOOR.MATH((ROW(U56)-1)/5)*5,0,5),"&lt;&gt;0")/COUNTIF(OFFSET(correlations!V$46,_xlfn.FLOOR.MATH((ROW(U56)-1)/5)*5,0,5),"&lt;&gt;0")</f>
        <v>5</v>
      </c>
      <c r="AW68" s="40">
        <f ca="1">SUMIF(OFFSET(correlations!W$46,_xlfn.FLOOR.MATH((ROW(V56)-1)/5)*5,0,5),"&lt;&gt;0")/COUNTIF(OFFSET(correlations!W$46,_xlfn.FLOOR.MATH((ROW(V56)-1)/5)*5,0,5),"&lt;&gt;0")</f>
        <v>4.5</v>
      </c>
      <c r="AX68" s="40">
        <f ca="1">SUMIF(OFFSET(correlations!X$46,_xlfn.FLOOR.MATH((ROW(W56)-1)/5)*5,0,5),"&lt;&gt;0")/COUNTIF(OFFSET(correlations!X$46,_xlfn.FLOOR.MATH((ROW(W56)-1)/5)*5,0,5),"&lt;&gt;0")</f>
        <v>4.5</v>
      </c>
      <c r="AY68" s="40">
        <f ca="1">SUMIF(OFFSET(correlations!Y$46,_xlfn.FLOOR.MATH((ROW(X56)-1)/5)*5,0,5),"&lt;&gt;0")/COUNTIF(OFFSET(correlations!Y$46,_xlfn.FLOOR.MATH((ROW(X56)-1)/5)*5,0,5),"&lt;&gt;0")</f>
        <v>4.5</v>
      </c>
      <c r="AZ68" s="40">
        <f ca="1">SUMIF(OFFSET(correlations!Z$46,_xlfn.FLOOR.MATH((ROW(Y56)-1)/5)*5,0,5),"&lt;&gt;0")/COUNTIF(OFFSET(correlations!Z$46,_xlfn.FLOOR.MATH((ROW(Y56)-1)/5)*5,0,5),"&lt;&gt;0")</f>
        <v>4.833333333333333</v>
      </c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</row>
    <row r="69" spans="1:76">
      <c r="A69" s="5" t="str">
        <f t="shared" ref="A69:A72" si="11">A68</f>
        <v>105: Back to the Future (1985)</v>
      </c>
      <c r="B69" s="26">
        <f>IF(correlations!B102&lt;&gt;0,'Modified Weights'!B$7,0)</f>
        <v>0</v>
      </c>
      <c r="C69" s="26">
        <f>IF(correlations!C102&lt;&gt;0,'Modified Weights'!C$7,0)</f>
        <v>0.41167618541813644</v>
      </c>
      <c r="D69" s="26">
        <f>IF(correlations!D102&lt;&gt;0,'Modified Weights'!D$7,0)</f>
        <v>0.36756756756756787</v>
      </c>
      <c r="E69" s="26">
        <f>IF(correlations!E102&lt;&gt;0,'Modified Weights'!E$7,0)</f>
        <v>0</v>
      </c>
      <c r="F69" s="26">
        <f>IF(correlations!F102&lt;&gt;0,'Modified Weights'!F$7,0)</f>
        <v>0</v>
      </c>
      <c r="G69" s="26">
        <f>IF(correlations!G102&lt;&gt;0,'Modified Weights'!G$7,0)</f>
        <v>0.38713264586848378</v>
      </c>
      <c r="H69" s="26">
        <f>IF(correlations!H102&lt;&gt;0,'Modified Weights'!H$7,0)</f>
        <v>0</v>
      </c>
      <c r="I69" s="26">
        <f>IF(correlations!I102&lt;&gt;0,'Modified Weights'!I$7,0)</f>
        <v>0</v>
      </c>
      <c r="J69" s="26">
        <f>IF(correlations!J102&lt;&gt;0,'Modified Weights'!J$7,0)</f>
        <v>0.36005629545020651</v>
      </c>
      <c r="K69" s="26">
        <f>IF(correlations!K102&lt;&gt;0,'Modified Weights'!K$7,0)</f>
        <v>0.21087949693739588</v>
      </c>
      <c r="L69" s="26">
        <f>IF(correlations!L102&lt;&gt;0,'Modified Weights'!L$7,0)</f>
        <v>0</v>
      </c>
      <c r="M69" s="26">
        <f>IF(correlations!M102&lt;&gt;0,'Modified Weights'!M$7,0)</f>
        <v>0</v>
      </c>
      <c r="N69" s="26">
        <f>IF(correlations!N102&lt;&gt;0,'Modified Weights'!N$7,0)</f>
        <v>0</v>
      </c>
      <c r="O69" s="26">
        <f>IF(correlations!O102&lt;&gt;0,'Modified Weights'!O$7,0)</f>
        <v>0.47549485227568483</v>
      </c>
      <c r="P69" s="26">
        <f>IF(correlations!P102&lt;&gt;0,'Modified Weights'!P$7,0)</f>
        <v>0.26252037536330569</v>
      </c>
      <c r="Q69" s="26">
        <f>IF(correlations!Q102&lt;&gt;0,'Modified Weights'!Q$7,0)</f>
        <v>0.37322578372742299</v>
      </c>
      <c r="R69" s="26">
        <f>IF(correlations!R102&lt;&gt;0,'Modified Weights'!R$7,0)</f>
        <v>0.37426379831369133</v>
      </c>
      <c r="S69" s="26">
        <f>IF(correlations!S102&lt;&gt;0,'Modified Weights'!S$7,0)</f>
        <v>0</v>
      </c>
      <c r="T69" s="26">
        <f>IF(correlations!T102&lt;&gt;0,'Modified Weights'!T$7,0)</f>
        <v>0.40380887559327872</v>
      </c>
      <c r="U69" s="26">
        <f>IF(correlations!U102&lt;&gt;0,'Modified Weights'!U$7,0)</f>
        <v>0</v>
      </c>
      <c r="V69" s="26">
        <f>IF(correlations!V102&lt;&gt;0,'Modified Weights'!V$7,0)</f>
        <v>0.14367186460137429</v>
      </c>
      <c r="W69" s="26">
        <f>IF(correlations!W102&lt;&gt;0,'Modified Weights'!W$7,0)</f>
        <v>0.24072770522228643</v>
      </c>
      <c r="X69" s="26">
        <f>IF(correlations!X102&lt;&gt;0,'Modified Weights'!X$7,0)</f>
        <v>0</v>
      </c>
      <c r="Y69" s="26">
        <f>IF(correlations!Y102&lt;&gt;0,'Modified Weights'!Y$7,0)</f>
        <v>0</v>
      </c>
      <c r="Z69" s="26">
        <f>IF(correlations!Z102&lt;&gt;0,'Modified Weights'!Z$7,0)</f>
        <v>0.27967705678590876</v>
      </c>
      <c r="AA69" s="26"/>
      <c r="AB69" s="40">
        <f ca="1">SUMIF(OFFSET(correlations!B$46,_xlfn.FLOOR.MATH((ROW(A57)-1)/5)*5,0,5),"&lt;&gt;0")/COUNTIF(OFFSET(correlations!B$46,_xlfn.FLOOR.MATH((ROW(A57)-1)/5)*5,0,5),"&lt;&gt;0")</f>
        <v>4.75</v>
      </c>
      <c r="AC69" s="40">
        <f ca="1">SUMIF(OFFSET(correlations!C$46,_xlfn.FLOOR.MATH((ROW(B57)-1)/5)*5,0,5),"&lt;&gt;0")/COUNTIF(OFFSET(correlations!C$46,_xlfn.FLOOR.MATH((ROW(B57)-1)/5)*5,0,5),"&lt;&gt;0")</f>
        <v>4.375</v>
      </c>
      <c r="AD69" s="40">
        <f ca="1">SUMIF(OFFSET(correlations!D$46,_xlfn.FLOOR.MATH((ROW(C57)-1)/5)*5,0,5),"&lt;&gt;0")/COUNTIF(OFFSET(correlations!D$46,_xlfn.FLOOR.MATH((ROW(C57)-1)/5)*5,0,5),"&lt;&gt;0")</f>
        <v>4.375</v>
      </c>
      <c r="AE69" s="40">
        <f ca="1">SUMIF(OFFSET(correlations!E$46,_xlfn.FLOOR.MATH((ROW(D57)-1)/5)*5,0,5),"&lt;&gt;0")/COUNTIF(OFFSET(correlations!E$46,_xlfn.FLOOR.MATH((ROW(D57)-1)/5)*5,0,5),"&lt;&gt;0")</f>
        <v>4.5</v>
      </c>
      <c r="AF69" s="40">
        <f ca="1">SUMIF(OFFSET(correlations!F$46,_xlfn.FLOOR.MATH((ROW(E57)-1)/5)*5,0,5),"&lt;&gt;0")/COUNTIF(OFFSET(correlations!F$46,_xlfn.FLOOR.MATH((ROW(E57)-1)/5)*5,0,5),"&lt;&gt;0")</f>
        <v>3.3333333333333335</v>
      </c>
      <c r="AG69" s="40">
        <f ca="1">SUMIF(OFFSET(correlations!G$46,_xlfn.FLOOR.MATH((ROW(F57)-1)/5)*5,0,5),"&lt;&gt;0")/COUNTIF(OFFSET(correlations!G$46,_xlfn.FLOOR.MATH((ROW(F57)-1)/5)*5,0,5),"&lt;&gt;0")</f>
        <v>4.7</v>
      </c>
      <c r="AH69" s="40">
        <f ca="1">SUMIF(OFFSET(correlations!H$46,_xlfn.FLOOR.MATH((ROW(G57)-1)/5)*5,0,5),"&lt;&gt;0")/COUNTIF(OFFSET(correlations!H$46,_xlfn.FLOOR.MATH((ROW(G57)-1)/5)*5,0,5),"&lt;&gt;0")</f>
        <v>4.75</v>
      </c>
      <c r="AI69" s="40">
        <f ca="1">SUMIF(OFFSET(correlations!I$46,_xlfn.FLOOR.MATH((ROW(H57)-1)/5)*5,0,5),"&lt;&gt;0")/COUNTIF(OFFSET(correlations!I$46,_xlfn.FLOOR.MATH((ROW(H57)-1)/5)*5,0,5),"&lt;&gt;0")</f>
        <v>3.25</v>
      </c>
      <c r="AJ69" s="40">
        <f ca="1">SUMIF(OFFSET(correlations!J$46,_xlfn.FLOOR.MATH((ROW(I57)-1)/5)*5,0,5),"&lt;&gt;0")/COUNTIF(OFFSET(correlations!J$46,_xlfn.FLOOR.MATH((ROW(I57)-1)/5)*5,0,5),"&lt;&gt;0")</f>
        <v>4.7</v>
      </c>
      <c r="AK69" s="40">
        <f ca="1">SUMIF(OFFSET(correlations!K$46,_xlfn.FLOOR.MATH((ROW(J57)-1)/5)*5,0,5),"&lt;&gt;0")/COUNTIF(OFFSET(correlations!K$46,_xlfn.FLOOR.MATH((ROW(J57)-1)/5)*5,0,5),"&lt;&gt;0")</f>
        <v>4.25</v>
      </c>
      <c r="AL69" s="40">
        <f ca="1">SUMIF(OFFSET(correlations!L$46,_xlfn.FLOOR.MATH((ROW(K57)-1)/5)*5,0,5),"&lt;&gt;0")/COUNTIF(OFFSET(correlations!L$46,_xlfn.FLOOR.MATH((ROW(K57)-1)/5)*5,0,5),"&lt;&gt;0")</f>
        <v>4.666666666666667</v>
      </c>
      <c r="AM69" s="40">
        <f ca="1">SUMIF(OFFSET(correlations!M$46,_xlfn.FLOOR.MATH((ROW(L57)-1)/5)*5,0,5),"&lt;&gt;0")/COUNTIF(OFFSET(correlations!M$46,_xlfn.FLOOR.MATH((ROW(L57)-1)/5)*5,0,5),"&lt;&gt;0")</f>
        <v>4.833333333333333</v>
      </c>
      <c r="AN69" s="40">
        <f ca="1">SUMIF(OFFSET(correlations!N$46,_xlfn.FLOOR.MATH((ROW(M57)-1)/5)*5,0,5),"&lt;&gt;0")/COUNTIF(OFFSET(correlations!N$46,_xlfn.FLOOR.MATH((ROW(M57)-1)/5)*5,0,5),"&lt;&gt;0")</f>
        <v>4.666666666666667</v>
      </c>
      <c r="AO69" s="40">
        <f ca="1">SUMIF(OFFSET(correlations!O$46,_xlfn.FLOOR.MATH((ROW(N57)-1)/5)*5,0,5),"&lt;&gt;0")/COUNTIF(OFFSET(correlations!O$46,_xlfn.FLOOR.MATH((ROW(N57)-1)/5)*5,0,5),"&lt;&gt;0")</f>
        <v>4.5</v>
      </c>
      <c r="AP69" s="40">
        <f ca="1">SUMIF(OFFSET(correlations!P$46,_xlfn.FLOOR.MATH((ROW(O57)-1)/5)*5,0,5),"&lt;&gt;0")/COUNTIF(OFFSET(correlations!P$46,_xlfn.FLOOR.MATH((ROW(O57)-1)/5)*5,0,5),"&lt;&gt;0")</f>
        <v>4.875</v>
      </c>
      <c r="AQ69" s="40">
        <f ca="1">SUMIF(OFFSET(correlations!Q$46,_xlfn.FLOOR.MATH((ROW(P57)-1)/5)*5,0,5),"&lt;&gt;0")/COUNTIF(OFFSET(correlations!Q$46,_xlfn.FLOOR.MATH((ROW(P57)-1)/5)*5,0,5),"&lt;&gt;0")</f>
        <v>4.666666666666667</v>
      </c>
      <c r="AR69" s="40">
        <f ca="1">SUMIF(OFFSET(correlations!R$46,_xlfn.FLOOR.MATH((ROW(Q57)-1)/5)*5,0,5),"&lt;&gt;0")/COUNTIF(OFFSET(correlations!R$46,_xlfn.FLOOR.MATH((ROW(Q57)-1)/5)*5,0,5),"&lt;&gt;0")</f>
        <v>4</v>
      </c>
      <c r="AS69" s="40">
        <f ca="1">SUMIF(OFFSET(correlations!S$46,_xlfn.FLOOR.MATH((ROW(R57)-1)/5)*5,0,5),"&lt;&gt;0")/COUNTIF(OFFSET(correlations!S$46,_xlfn.FLOOR.MATH((ROW(R57)-1)/5)*5,0,5),"&lt;&gt;0")</f>
        <v>4.833333333333333</v>
      </c>
      <c r="AT69" s="40">
        <f ca="1">SUMIF(OFFSET(correlations!T$46,_xlfn.FLOOR.MATH((ROW(S57)-1)/5)*5,0,5),"&lt;&gt;0")/COUNTIF(OFFSET(correlations!T$46,_xlfn.FLOOR.MATH((ROW(S57)-1)/5)*5,0,5),"&lt;&gt;0")</f>
        <v>4.666666666666667</v>
      </c>
      <c r="AU69" s="40">
        <f ca="1">SUMIF(OFFSET(correlations!U$46,_xlfn.FLOOR.MATH((ROW(T57)-1)/5)*5,0,5),"&lt;&gt;0")/COUNTIF(OFFSET(correlations!U$46,_xlfn.FLOOR.MATH((ROW(T57)-1)/5)*5,0,5),"&lt;&gt;0")</f>
        <v>4.833333333333333</v>
      </c>
      <c r="AV69" s="40">
        <f ca="1">SUMIF(OFFSET(correlations!V$46,_xlfn.FLOOR.MATH((ROW(U57)-1)/5)*5,0,5),"&lt;&gt;0")/COUNTIF(OFFSET(correlations!V$46,_xlfn.FLOOR.MATH((ROW(U57)-1)/5)*5,0,5),"&lt;&gt;0")</f>
        <v>5</v>
      </c>
      <c r="AW69" s="40">
        <f ca="1">SUMIF(OFFSET(correlations!W$46,_xlfn.FLOOR.MATH((ROW(V57)-1)/5)*5,0,5),"&lt;&gt;0")/COUNTIF(OFFSET(correlations!W$46,_xlfn.FLOOR.MATH((ROW(V57)-1)/5)*5,0,5),"&lt;&gt;0")</f>
        <v>4.5</v>
      </c>
      <c r="AX69" s="40">
        <f ca="1">SUMIF(OFFSET(correlations!X$46,_xlfn.FLOOR.MATH((ROW(W57)-1)/5)*5,0,5),"&lt;&gt;0")/COUNTIF(OFFSET(correlations!X$46,_xlfn.FLOOR.MATH((ROW(W57)-1)/5)*5,0,5),"&lt;&gt;0")</f>
        <v>4.5</v>
      </c>
      <c r="AY69" s="40">
        <f ca="1">SUMIF(OFFSET(correlations!Y$46,_xlfn.FLOOR.MATH((ROW(X57)-1)/5)*5,0,5),"&lt;&gt;0")/COUNTIF(OFFSET(correlations!Y$46,_xlfn.FLOOR.MATH((ROW(X57)-1)/5)*5,0,5),"&lt;&gt;0")</f>
        <v>4.5</v>
      </c>
      <c r="AZ69" s="40">
        <f ca="1">SUMIF(OFFSET(correlations!Z$46,_xlfn.FLOOR.MATH((ROW(Y57)-1)/5)*5,0,5),"&lt;&gt;0")/COUNTIF(OFFSET(correlations!Z$46,_xlfn.FLOOR.MATH((ROW(Y57)-1)/5)*5,0,5),"&lt;&gt;0")</f>
        <v>4.833333333333333</v>
      </c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</row>
    <row r="70" spans="1:76">
      <c r="A70" s="5" t="str">
        <f t="shared" si="11"/>
        <v>105: Back to the Future (1985)</v>
      </c>
      <c r="B70" s="26">
        <f>IF(correlations!B103&lt;&gt;0,'Modified Weights'!B$3,0)</f>
        <v>0.55108883721563151</v>
      </c>
      <c r="C70" s="26">
        <f>IF(correlations!C103&lt;&gt;0,'Modified Weights'!C$3,0)</f>
        <v>0.56244873874488854</v>
      </c>
      <c r="D70" s="26">
        <f>IF(correlations!D103&lt;&gt;0,'Modified Weights'!D$3,0)</f>
        <v>0.66716825348801723</v>
      </c>
      <c r="E70" s="26">
        <f>IF(correlations!E103&lt;&gt;0,'Modified Weights'!E$3,0)</f>
        <v>0</v>
      </c>
      <c r="F70" s="26">
        <f>IF(correlations!F103&lt;&gt;0,'Modified Weights'!F$3,0)</f>
        <v>0.47668328054517961</v>
      </c>
      <c r="G70" s="26">
        <f>IF(correlations!G103&lt;&gt;0,'Modified Weights'!G$3,0)</f>
        <v>0.53906585139435703</v>
      </c>
      <c r="H70" s="26">
        <f>IF(correlations!H103&lt;&gt;0,'Modified Weights'!H$3,0)</f>
        <v>0.46291004988627577</v>
      </c>
      <c r="I70" s="26">
        <f>IF(correlations!I103&lt;&gt;0,'Modified Weights'!I$3,0)</f>
        <v>0</v>
      </c>
      <c r="J70" s="26">
        <f>IF(correlations!J103&lt;&gt;0,'Modified Weights'!J$3,0)</f>
        <v>0.47571090136593314</v>
      </c>
      <c r="K70" s="26">
        <f>IF(correlations!K103&lt;&gt;0,'Modified Weights'!K$3,0)</f>
        <v>0.31571202585390812</v>
      </c>
      <c r="L70" s="26">
        <f>IF(correlations!L103&lt;&gt;0,'Modified Weights'!L$3,0)</f>
        <v>0.31257295249758305</v>
      </c>
      <c r="M70" s="26">
        <f>IF(correlations!M103&lt;&gt;0,'Modified Weights'!M$3,0)</f>
        <v>0.40859237613621341</v>
      </c>
      <c r="N70" s="26">
        <f>IF(correlations!N103&lt;&gt;0,'Modified Weights'!N$3,0)</f>
        <v>0.32349910970108381</v>
      </c>
      <c r="O70" s="26">
        <f>IF(correlations!O103&lt;&gt;0,'Modified Weights'!O$3,0)</f>
        <v>0.66851595362183669</v>
      </c>
      <c r="P70" s="26">
        <f>IF(correlations!P103&lt;&gt;0,'Modified Weights'!P$3,0)</f>
        <v>0.41443820151070604</v>
      </c>
      <c r="Q70" s="26">
        <f>IF(correlations!Q103&lt;&gt;0,'Modified Weights'!Q$3,0)</f>
        <v>0.50324684492481753</v>
      </c>
      <c r="R70" s="26">
        <f>IF(correlations!R103&lt;&gt;0,'Modified Weights'!R$3,0)</f>
        <v>0</v>
      </c>
      <c r="S70" s="26">
        <f>IF(correlations!S103&lt;&gt;0,'Modified Weights'!S$3,0)</f>
        <v>0.47668328054517961</v>
      </c>
      <c r="T70" s="26">
        <f>IF(correlations!T103&lt;&gt;0,'Modified Weights'!T$3,0)</f>
        <v>0</v>
      </c>
      <c r="U70" s="26">
        <f>IF(correlations!U103&lt;&gt;0,'Modified Weights'!U$3,0)</f>
        <v>0.47236055541883315</v>
      </c>
      <c r="V70" s="26">
        <f>IF(correlations!V103&lt;&gt;0,'Modified Weights'!V$3,0)</f>
        <v>0</v>
      </c>
      <c r="W70" s="26">
        <f>IF(correlations!W103&lt;&gt;0,'Modified Weights'!W$3,0)</f>
        <v>0.50324684492481753</v>
      </c>
      <c r="X70" s="26">
        <f>IF(correlations!X103&lt;&gt;0,'Modified Weights'!X$3,0)</f>
        <v>0</v>
      </c>
      <c r="Y70" s="26">
        <f>IF(correlations!Y103&lt;&gt;0,'Modified Weights'!Y$3,0)</f>
        <v>0.66716825348801723</v>
      </c>
      <c r="Z70" s="26">
        <f>IF(correlations!Z103&lt;&gt;0,'Modified Weights'!Z$3,0)</f>
        <v>0</v>
      </c>
      <c r="AA70" s="26"/>
      <c r="AB70" s="40">
        <f ca="1">SUMIF(OFFSET(correlations!B$46,_xlfn.FLOOR.MATH((ROW(A58)-1)/5)*5,0,5),"&lt;&gt;0")/COUNTIF(OFFSET(correlations!B$46,_xlfn.FLOOR.MATH((ROW(A58)-1)/5)*5,0,5),"&lt;&gt;0")</f>
        <v>4.75</v>
      </c>
      <c r="AC70" s="40">
        <f ca="1">SUMIF(OFFSET(correlations!C$46,_xlfn.FLOOR.MATH((ROW(B58)-1)/5)*5,0,5),"&lt;&gt;0")/COUNTIF(OFFSET(correlations!C$46,_xlfn.FLOOR.MATH((ROW(B58)-1)/5)*5,0,5),"&lt;&gt;0")</f>
        <v>4.375</v>
      </c>
      <c r="AD70" s="40">
        <f ca="1">SUMIF(OFFSET(correlations!D$46,_xlfn.FLOOR.MATH((ROW(C58)-1)/5)*5,0,5),"&lt;&gt;0")/COUNTIF(OFFSET(correlations!D$46,_xlfn.FLOOR.MATH((ROW(C58)-1)/5)*5,0,5),"&lt;&gt;0")</f>
        <v>4.375</v>
      </c>
      <c r="AE70" s="40">
        <f ca="1">SUMIF(OFFSET(correlations!E$46,_xlfn.FLOOR.MATH((ROW(D58)-1)/5)*5,0,5),"&lt;&gt;0")/COUNTIF(OFFSET(correlations!E$46,_xlfn.FLOOR.MATH((ROW(D58)-1)/5)*5,0,5),"&lt;&gt;0")</f>
        <v>4.5</v>
      </c>
      <c r="AF70" s="40">
        <f ca="1">SUMIF(OFFSET(correlations!F$46,_xlfn.FLOOR.MATH((ROW(E58)-1)/5)*5,0,5),"&lt;&gt;0")/COUNTIF(OFFSET(correlations!F$46,_xlfn.FLOOR.MATH((ROW(E58)-1)/5)*5,0,5),"&lt;&gt;0")</f>
        <v>3.3333333333333335</v>
      </c>
      <c r="AG70" s="40">
        <f ca="1">SUMIF(OFFSET(correlations!G$46,_xlfn.FLOOR.MATH((ROW(F58)-1)/5)*5,0,5),"&lt;&gt;0")/COUNTIF(OFFSET(correlations!G$46,_xlfn.FLOOR.MATH((ROW(F58)-1)/5)*5,0,5),"&lt;&gt;0")</f>
        <v>4.7</v>
      </c>
      <c r="AH70" s="40">
        <f ca="1">SUMIF(OFFSET(correlations!H$46,_xlfn.FLOOR.MATH((ROW(G58)-1)/5)*5,0,5),"&lt;&gt;0")/COUNTIF(OFFSET(correlations!H$46,_xlfn.FLOOR.MATH((ROW(G58)-1)/5)*5,0,5),"&lt;&gt;0")</f>
        <v>4.75</v>
      </c>
      <c r="AI70" s="40">
        <f ca="1">SUMIF(OFFSET(correlations!I$46,_xlfn.FLOOR.MATH((ROW(H58)-1)/5)*5,0,5),"&lt;&gt;0")/COUNTIF(OFFSET(correlations!I$46,_xlfn.FLOOR.MATH((ROW(H58)-1)/5)*5,0,5),"&lt;&gt;0")</f>
        <v>3.25</v>
      </c>
      <c r="AJ70" s="40">
        <f ca="1">SUMIF(OFFSET(correlations!J$46,_xlfn.FLOOR.MATH((ROW(I58)-1)/5)*5,0,5),"&lt;&gt;0")/COUNTIF(OFFSET(correlations!J$46,_xlfn.FLOOR.MATH((ROW(I58)-1)/5)*5,0,5),"&lt;&gt;0")</f>
        <v>4.7</v>
      </c>
      <c r="AK70" s="40">
        <f ca="1">SUMIF(OFFSET(correlations!K$46,_xlfn.FLOOR.MATH((ROW(J58)-1)/5)*5,0,5),"&lt;&gt;0")/COUNTIF(OFFSET(correlations!K$46,_xlfn.FLOOR.MATH((ROW(J58)-1)/5)*5,0,5),"&lt;&gt;0")</f>
        <v>4.25</v>
      </c>
      <c r="AL70" s="40">
        <f ca="1">SUMIF(OFFSET(correlations!L$46,_xlfn.FLOOR.MATH((ROW(K58)-1)/5)*5,0,5),"&lt;&gt;0")/COUNTIF(OFFSET(correlations!L$46,_xlfn.FLOOR.MATH((ROW(K58)-1)/5)*5,0,5),"&lt;&gt;0")</f>
        <v>4.666666666666667</v>
      </c>
      <c r="AM70" s="40">
        <f ca="1">SUMIF(OFFSET(correlations!M$46,_xlfn.FLOOR.MATH((ROW(L58)-1)/5)*5,0,5),"&lt;&gt;0")/COUNTIF(OFFSET(correlations!M$46,_xlfn.FLOOR.MATH((ROW(L58)-1)/5)*5,0,5),"&lt;&gt;0")</f>
        <v>4.833333333333333</v>
      </c>
      <c r="AN70" s="40">
        <f ca="1">SUMIF(OFFSET(correlations!N$46,_xlfn.FLOOR.MATH((ROW(M58)-1)/5)*5,0,5),"&lt;&gt;0")/COUNTIF(OFFSET(correlations!N$46,_xlfn.FLOOR.MATH((ROW(M58)-1)/5)*5,0,5),"&lt;&gt;0")</f>
        <v>4.666666666666667</v>
      </c>
      <c r="AO70" s="40">
        <f ca="1">SUMIF(OFFSET(correlations!O$46,_xlfn.FLOOR.MATH((ROW(N58)-1)/5)*5,0,5),"&lt;&gt;0")/COUNTIF(OFFSET(correlations!O$46,_xlfn.FLOOR.MATH((ROW(N58)-1)/5)*5,0,5),"&lt;&gt;0")</f>
        <v>4.5</v>
      </c>
      <c r="AP70" s="40">
        <f ca="1">SUMIF(OFFSET(correlations!P$46,_xlfn.FLOOR.MATH((ROW(O58)-1)/5)*5,0,5),"&lt;&gt;0")/COUNTIF(OFFSET(correlations!P$46,_xlfn.FLOOR.MATH((ROW(O58)-1)/5)*5,0,5),"&lt;&gt;0")</f>
        <v>4.875</v>
      </c>
      <c r="AQ70" s="40">
        <f ca="1">SUMIF(OFFSET(correlations!Q$46,_xlfn.FLOOR.MATH((ROW(P58)-1)/5)*5,0,5),"&lt;&gt;0")/COUNTIF(OFFSET(correlations!Q$46,_xlfn.FLOOR.MATH((ROW(P58)-1)/5)*5,0,5),"&lt;&gt;0")</f>
        <v>4.666666666666667</v>
      </c>
      <c r="AR70" s="40">
        <f ca="1">SUMIF(OFFSET(correlations!R$46,_xlfn.FLOOR.MATH((ROW(Q58)-1)/5)*5,0,5),"&lt;&gt;0")/COUNTIF(OFFSET(correlations!R$46,_xlfn.FLOOR.MATH((ROW(Q58)-1)/5)*5,0,5),"&lt;&gt;0")</f>
        <v>4</v>
      </c>
      <c r="AS70" s="40">
        <f ca="1">SUMIF(OFFSET(correlations!S$46,_xlfn.FLOOR.MATH((ROW(R58)-1)/5)*5,0,5),"&lt;&gt;0")/COUNTIF(OFFSET(correlations!S$46,_xlfn.FLOOR.MATH((ROW(R58)-1)/5)*5,0,5),"&lt;&gt;0")</f>
        <v>4.833333333333333</v>
      </c>
      <c r="AT70" s="40">
        <f ca="1">SUMIF(OFFSET(correlations!T$46,_xlfn.FLOOR.MATH((ROW(S58)-1)/5)*5,0,5),"&lt;&gt;0")/COUNTIF(OFFSET(correlations!T$46,_xlfn.FLOOR.MATH((ROW(S58)-1)/5)*5,0,5),"&lt;&gt;0")</f>
        <v>4.666666666666667</v>
      </c>
      <c r="AU70" s="40">
        <f ca="1">SUMIF(OFFSET(correlations!U$46,_xlfn.FLOOR.MATH((ROW(T58)-1)/5)*5,0,5),"&lt;&gt;0")/COUNTIF(OFFSET(correlations!U$46,_xlfn.FLOOR.MATH((ROW(T58)-1)/5)*5,0,5),"&lt;&gt;0")</f>
        <v>4.833333333333333</v>
      </c>
      <c r="AV70" s="40">
        <f ca="1">SUMIF(OFFSET(correlations!V$46,_xlfn.FLOOR.MATH((ROW(U58)-1)/5)*5,0,5),"&lt;&gt;0")/COUNTIF(OFFSET(correlations!V$46,_xlfn.FLOOR.MATH((ROW(U58)-1)/5)*5,0,5),"&lt;&gt;0")</f>
        <v>5</v>
      </c>
      <c r="AW70" s="40">
        <f ca="1">SUMIF(OFFSET(correlations!W$46,_xlfn.FLOOR.MATH((ROW(V58)-1)/5)*5,0,5),"&lt;&gt;0")/COUNTIF(OFFSET(correlations!W$46,_xlfn.FLOOR.MATH((ROW(V58)-1)/5)*5,0,5),"&lt;&gt;0")</f>
        <v>4.5</v>
      </c>
      <c r="AX70" s="40">
        <f ca="1">SUMIF(OFFSET(correlations!X$46,_xlfn.FLOOR.MATH((ROW(W58)-1)/5)*5,0,5),"&lt;&gt;0")/COUNTIF(OFFSET(correlations!X$46,_xlfn.FLOOR.MATH((ROW(W58)-1)/5)*5,0,5),"&lt;&gt;0")</f>
        <v>4.5</v>
      </c>
      <c r="AY70" s="40">
        <f ca="1">SUMIF(OFFSET(correlations!Y$46,_xlfn.FLOOR.MATH((ROW(X58)-1)/5)*5,0,5),"&lt;&gt;0")/COUNTIF(OFFSET(correlations!Y$46,_xlfn.FLOOR.MATH((ROW(X58)-1)/5)*5,0,5),"&lt;&gt;0")</f>
        <v>4.5</v>
      </c>
      <c r="AZ70" s="40">
        <f ca="1">SUMIF(OFFSET(correlations!Z$46,_xlfn.FLOOR.MATH((ROW(Y58)-1)/5)*5,0,5),"&lt;&gt;0")/COUNTIF(OFFSET(correlations!Z$46,_xlfn.FLOOR.MATH((ROW(Y58)-1)/5)*5,0,5),"&lt;&gt;0")</f>
        <v>4.833333333333333</v>
      </c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</row>
    <row r="71" spans="1:76">
      <c r="A71" s="5" t="str">
        <f t="shared" si="11"/>
        <v>105: Back to the Future (1985)</v>
      </c>
      <c r="B71" s="26">
        <f>IF(correlations!B104&lt;&gt;0,'Modified Weights'!B$4,0)</f>
        <v>0.51761980439715483</v>
      </c>
      <c r="C71" s="26">
        <f>IF(correlations!C104&lt;&gt;0,'Modified Weights'!C$4,0)</f>
        <v>0.48860698263640312</v>
      </c>
      <c r="D71" s="26">
        <f>IF(correlations!D104&lt;&gt;0,'Modified Weights'!D$4,0)</f>
        <v>0.47097212266638172</v>
      </c>
      <c r="E71" s="26">
        <f>IF(correlations!E104&lt;&gt;0,'Modified Weights'!E$4,0)</f>
        <v>0</v>
      </c>
      <c r="F71" s="26">
        <f>IF(correlations!F104&lt;&gt;0,'Modified Weights'!F$4,0)</f>
        <v>0</v>
      </c>
      <c r="G71" s="26">
        <f>IF(correlations!G104&lt;&gt;0,'Modified Weights'!G$4,0)</f>
        <v>0.48053660218278615</v>
      </c>
      <c r="H71" s="26">
        <f>IF(correlations!H104&lt;&gt;0,'Modified Weights'!H$4,0)</f>
        <v>0.40027450425381639</v>
      </c>
      <c r="I71" s="26">
        <f>IF(correlations!I104&lt;&gt;0,'Modified Weights'!I$4,0)</f>
        <v>0.31257295249758305</v>
      </c>
      <c r="J71" s="26">
        <f>IF(correlations!J104&lt;&gt;0,'Modified Weights'!J$4,0)</f>
        <v>0.47549485227568483</v>
      </c>
      <c r="K71" s="26">
        <f>IF(correlations!K104&lt;&gt;0,'Modified Weights'!K$4,0)</f>
        <v>0.26365446983714974</v>
      </c>
      <c r="L71" s="26">
        <f>IF(correlations!L104&lt;&gt;0,'Modified Weights'!L$4,0)</f>
        <v>0</v>
      </c>
      <c r="M71" s="26">
        <f>IF(correlations!M104&lt;&gt;0,'Modified Weights'!M$4,0)</f>
        <v>0.28040224837668803</v>
      </c>
      <c r="N71" s="26">
        <f>IF(correlations!N104&lt;&gt;0,'Modified Weights'!N$4,0)</f>
        <v>0.31010409033155772</v>
      </c>
      <c r="O71" s="26">
        <f>IF(correlations!O104&lt;&gt;0,'Modified Weights'!O$4,0)</f>
        <v>0.56244873874488854</v>
      </c>
      <c r="P71" s="26">
        <f>IF(correlations!P104&lt;&gt;0,'Modified Weights'!P$4,0)</f>
        <v>0.30413903573293405</v>
      </c>
      <c r="Q71" s="26">
        <f>IF(correlations!Q104&lt;&gt;0,'Modified Weights'!Q$4,0)</f>
        <v>0</v>
      </c>
      <c r="R71" s="26">
        <f>IF(correlations!R104&lt;&gt;0,'Modified Weights'!R$4,0)</f>
        <v>0.47097212266638172</v>
      </c>
      <c r="S71" s="26">
        <f>IF(correlations!S104&lt;&gt;0,'Modified Weights'!S$4,0)</f>
        <v>0.44902524381160436</v>
      </c>
      <c r="T71" s="26">
        <f>IF(correlations!T104&lt;&gt;0,'Modified Weights'!T$4,0)</f>
        <v>0</v>
      </c>
      <c r="U71" s="26">
        <f>IF(correlations!U104&lt;&gt;0,'Modified Weights'!U$4,0)</f>
        <v>0.43899155441463594</v>
      </c>
      <c r="V71" s="26">
        <f>IF(correlations!V104&lt;&gt;0,'Modified Weights'!V$4,0)</f>
        <v>0</v>
      </c>
      <c r="W71" s="26">
        <f>IF(correlations!W104&lt;&gt;0,'Modified Weights'!W$4,0)</f>
        <v>0.40859237613621341</v>
      </c>
      <c r="X71" s="26">
        <f>IF(correlations!X104&lt;&gt;0,'Modified Weights'!X$4,0)</f>
        <v>0.54219187817609293</v>
      </c>
      <c r="Y71" s="26">
        <f>IF(correlations!Y104&lt;&gt;0,'Modified Weights'!Y$4,0)</f>
        <v>0</v>
      </c>
      <c r="Z71" s="26">
        <f>IF(correlations!Z104&lt;&gt;0,'Modified Weights'!Z$4,0)</f>
        <v>0.39006674934025765</v>
      </c>
      <c r="AA71" s="26"/>
      <c r="AB71" s="40">
        <f ca="1">SUMIF(OFFSET(correlations!B$46,_xlfn.FLOOR.MATH((ROW(A59)-1)/5)*5,0,5),"&lt;&gt;0")/COUNTIF(OFFSET(correlations!B$46,_xlfn.FLOOR.MATH((ROW(A59)-1)/5)*5,0,5),"&lt;&gt;0")</f>
        <v>4.75</v>
      </c>
      <c r="AC71" s="40">
        <f ca="1">SUMIF(OFFSET(correlations!C$46,_xlfn.FLOOR.MATH((ROW(B59)-1)/5)*5,0,5),"&lt;&gt;0")/COUNTIF(OFFSET(correlations!C$46,_xlfn.FLOOR.MATH((ROW(B59)-1)/5)*5,0,5),"&lt;&gt;0")</f>
        <v>4.375</v>
      </c>
      <c r="AD71" s="40">
        <f ca="1">SUMIF(OFFSET(correlations!D$46,_xlfn.FLOOR.MATH((ROW(C59)-1)/5)*5,0,5),"&lt;&gt;0")/COUNTIF(OFFSET(correlations!D$46,_xlfn.FLOOR.MATH((ROW(C59)-1)/5)*5,0,5),"&lt;&gt;0")</f>
        <v>4.375</v>
      </c>
      <c r="AE71" s="40">
        <f ca="1">SUMIF(OFFSET(correlations!E$46,_xlfn.FLOOR.MATH((ROW(D59)-1)/5)*5,0,5),"&lt;&gt;0")/COUNTIF(OFFSET(correlations!E$46,_xlfn.FLOOR.MATH((ROW(D59)-1)/5)*5,0,5),"&lt;&gt;0")</f>
        <v>4.5</v>
      </c>
      <c r="AF71" s="40">
        <f ca="1">SUMIF(OFFSET(correlations!F$46,_xlfn.FLOOR.MATH((ROW(E59)-1)/5)*5,0,5),"&lt;&gt;0")/COUNTIF(OFFSET(correlations!F$46,_xlfn.FLOOR.MATH((ROW(E59)-1)/5)*5,0,5),"&lt;&gt;0")</f>
        <v>3.3333333333333335</v>
      </c>
      <c r="AG71" s="40">
        <f ca="1">SUMIF(OFFSET(correlations!G$46,_xlfn.FLOOR.MATH((ROW(F59)-1)/5)*5,0,5),"&lt;&gt;0")/COUNTIF(OFFSET(correlations!G$46,_xlfn.FLOOR.MATH((ROW(F59)-1)/5)*5,0,5),"&lt;&gt;0")</f>
        <v>4.7</v>
      </c>
      <c r="AH71" s="40">
        <f ca="1">SUMIF(OFFSET(correlations!H$46,_xlfn.FLOOR.MATH((ROW(G59)-1)/5)*5,0,5),"&lt;&gt;0")/COUNTIF(OFFSET(correlations!H$46,_xlfn.FLOOR.MATH((ROW(G59)-1)/5)*5,0,5),"&lt;&gt;0")</f>
        <v>4.75</v>
      </c>
      <c r="AI71" s="40">
        <f ca="1">SUMIF(OFFSET(correlations!I$46,_xlfn.FLOOR.MATH((ROW(H59)-1)/5)*5,0,5),"&lt;&gt;0")/COUNTIF(OFFSET(correlations!I$46,_xlfn.FLOOR.MATH((ROW(H59)-1)/5)*5,0,5),"&lt;&gt;0")</f>
        <v>3.25</v>
      </c>
      <c r="AJ71" s="40">
        <f ca="1">SUMIF(OFFSET(correlations!J$46,_xlfn.FLOOR.MATH((ROW(I59)-1)/5)*5,0,5),"&lt;&gt;0")/COUNTIF(OFFSET(correlations!J$46,_xlfn.FLOOR.MATH((ROW(I59)-1)/5)*5,0,5),"&lt;&gt;0")</f>
        <v>4.7</v>
      </c>
      <c r="AK71" s="40">
        <f ca="1">SUMIF(OFFSET(correlations!K$46,_xlfn.FLOOR.MATH((ROW(J59)-1)/5)*5,0,5),"&lt;&gt;0")/COUNTIF(OFFSET(correlations!K$46,_xlfn.FLOOR.MATH((ROW(J59)-1)/5)*5,0,5),"&lt;&gt;0")</f>
        <v>4.25</v>
      </c>
      <c r="AL71" s="40">
        <f ca="1">SUMIF(OFFSET(correlations!L$46,_xlfn.FLOOR.MATH((ROW(K59)-1)/5)*5,0,5),"&lt;&gt;0")/COUNTIF(OFFSET(correlations!L$46,_xlfn.FLOOR.MATH((ROW(K59)-1)/5)*5,0,5),"&lt;&gt;0")</f>
        <v>4.666666666666667</v>
      </c>
      <c r="AM71" s="40">
        <f ca="1">SUMIF(OFFSET(correlations!M$46,_xlfn.FLOOR.MATH((ROW(L59)-1)/5)*5,0,5),"&lt;&gt;0")/COUNTIF(OFFSET(correlations!M$46,_xlfn.FLOOR.MATH((ROW(L59)-1)/5)*5,0,5),"&lt;&gt;0")</f>
        <v>4.833333333333333</v>
      </c>
      <c r="AN71" s="40">
        <f ca="1">SUMIF(OFFSET(correlations!N$46,_xlfn.FLOOR.MATH((ROW(M59)-1)/5)*5,0,5),"&lt;&gt;0")/COUNTIF(OFFSET(correlations!N$46,_xlfn.FLOOR.MATH((ROW(M59)-1)/5)*5,0,5),"&lt;&gt;0")</f>
        <v>4.666666666666667</v>
      </c>
      <c r="AO71" s="40">
        <f ca="1">SUMIF(OFFSET(correlations!O$46,_xlfn.FLOOR.MATH((ROW(N59)-1)/5)*5,0,5),"&lt;&gt;0")/COUNTIF(OFFSET(correlations!O$46,_xlfn.FLOOR.MATH((ROW(N59)-1)/5)*5,0,5),"&lt;&gt;0")</f>
        <v>4.5</v>
      </c>
      <c r="AP71" s="40">
        <f ca="1">SUMIF(OFFSET(correlations!P$46,_xlfn.FLOOR.MATH((ROW(O59)-1)/5)*5,0,5),"&lt;&gt;0")/COUNTIF(OFFSET(correlations!P$46,_xlfn.FLOOR.MATH((ROW(O59)-1)/5)*5,0,5),"&lt;&gt;0")</f>
        <v>4.875</v>
      </c>
      <c r="AQ71" s="40">
        <f ca="1">SUMIF(OFFSET(correlations!Q$46,_xlfn.FLOOR.MATH((ROW(P59)-1)/5)*5,0,5),"&lt;&gt;0")/COUNTIF(OFFSET(correlations!Q$46,_xlfn.FLOOR.MATH((ROW(P59)-1)/5)*5,0,5),"&lt;&gt;0")</f>
        <v>4.666666666666667</v>
      </c>
      <c r="AR71" s="40">
        <f ca="1">SUMIF(OFFSET(correlations!R$46,_xlfn.FLOOR.MATH((ROW(Q59)-1)/5)*5,0,5),"&lt;&gt;0")/COUNTIF(OFFSET(correlations!R$46,_xlfn.FLOOR.MATH((ROW(Q59)-1)/5)*5,0,5),"&lt;&gt;0")</f>
        <v>4</v>
      </c>
      <c r="AS71" s="40">
        <f ca="1">SUMIF(OFFSET(correlations!S$46,_xlfn.FLOOR.MATH((ROW(R59)-1)/5)*5,0,5),"&lt;&gt;0")/COUNTIF(OFFSET(correlations!S$46,_xlfn.FLOOR.MATH((ROW(R59)-1)/5)*5,0,5),"&lt;&gt;0")</f>
        <v>4.833333333333333</v>
      </c>
      <c r="AT71" s="40">
        <f ca="1">SUMIF(OFFSET(correlations!T$46,_xlfn.FLOOR.MATH((ROW(S59)-1)/5)*5,0,5),"&lt;&gt;0")/COUNTIF(OFFSET(correlations!T$46,_xlfn.FLOOR.MATH((ROW(S59)-1)/5)*5,0,5),"&lt;&gt;0")</f>
        <v>4.666666666666667</v>
      </c>
      <c r="AU71" s="40">
        <f ca="1">SUMIF(OFFSET(correlations!U$46,_xlfn.FLOOR.MATH((ROW(T59)-1)/5)*5,0,5),"&lt;&gt;0")/COUNTIF(OFFSET(correlations!U$46,_xlfn.FLOOR.MATH((ROW(T59)-1)/5)*5,0,5),"&lt;&gt;0")</f>
        <v>4.833333333333333</v>
      </c>
      <c r="AV71" s="40">
        <f ca="1">SUMIF(OFFSET(correlations!V$46,_xlfn.FLOOR.MATH((ROW(U59)-1)/5)*5,0,5),"&lt;&gt;0")/COUNTIF(OFFSET(correlations!V$46,_xlfn.FLOOR.MATH((ROW(U59)-1)/5)*5,0,5),"&lt;&gt;0")</f>
        <v>5</v>
      </c>
      <c r="AW71" s="40">
        <f ca="1">SUMIF(OFFSET(correlations!W$46,_xlfn.FLOOR.MATH((ROW(V59)-1)/5)*5,0,5),"&lt;&gt;0")/COUNTIF(OFFSET(correlations!W$46,_xlfn.FLOOR.MATH((ROW(V59)-1)/5)*5,0,5),"&lt;&gt;0")</f>
        <v>4.5</v>
      </c>
      <c r="AX71" s="40">
        <f ca="1">SUMIF(OFFSET(correlations!X$46,_xlfn.FLOOR.MATH((ROW(W59)-1)/5)*5,0,5),"&lt;&gt;0")/COUNTIF(OFFSET(correlations!X$46,_xlfn.FLOOR.MATH((ROW(W59)-1)/5)*5,0,5),"&lt;&gt;0")</f>
        <v>4.5</v>
      </c>
      <c r="AY71" s="40">
        <f ca="1">SUMIF(OFFSET(correlations!Y$46,_xlfn.FLOOR.MATH((ROW(X59)-1)/5)*5,0,5),"&lt;&gt;0")/COUNTIF(OFFSET(correlations!Y$46,_xlfn.FLOOR.MATH((ROW(X59)-1)/5)*5,0,5),"&lt;&gt;0")</f>
        <v>4.5</v>
      </c>
      <c r="AZ71" s="40">
        <f ca="1">SUMIF(OFFSET(correlations!Z$46,_xlfn.FLOOR.MATH((ROW(Y59)-1)/5)*5,0,5),"&lt;&gt;0")/COUNTIF(OFFSET(correlations!Z$46,_xlfn.FLOOR.MATH((ROW(Y59)-1)/5)*5,0,5),"&lt;&gt;0")</f>
        <v>4.833333333333333</v>
      </c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</row>
    <row r="72" spans="1:76">
      <c r="A72" s="5" t="str">
        <f t="shared" si="11"/>
        <v>105: Back to the Future (1985)</v>
      </c>
      <c r="B72" s="26">
        <f>IF(correlations!B105&lt;&gt;0,'Modified Weights'!B$5,0)</f>
        <v>0.49300760515325925</v>
      </c>
      <c r="C72" s="26">
        <f>IF(correlations!C105&lt;&gt;0,'Modified Weights'!C$5,0)</f>
        <v>0</v>
      </c>
      <c r="D72" s="26">
        <f>IF(correlations!D105&lt;&gt;0,'Modified Weights'!D$5,0)</f>
        <v>0.46833329437099369</v>
      </c>
      <c r="E72" s="26">
        <f>IF(correlations!E105&lt;&gt;0,'Modified Weights'!E$5,0)</f>
        <v>0.46291004988627577</v>
      </c>
      <c r="F72" s="26">
        <f>IF(correlations!F105&lt;&gt;0,'Modified Weights'!F$5,0)</f>
        <v>0.43899155441463594</v>
      </c>
      <c r="G72" s="26">
        <f>IF(correlations!G105&lt;&gt;0,'Modified Weights'!G$5,0)</f>
        <v>0.46833329437099369</v>
      </c>
      <c r="H72" s="26">
        <f>IF(correlations!H105&lt;&gt;0,'Modified Weights'!H$5,0)</f>
        <v>0</v>
      </c>
      <c r="I72" s="26">
        <f>IF(correlations!I105&lt;&gt;0,'Modified Weights'!I$5,0)</f>
        <v>0</v>
      </c>
      <c r="J72" s="26">
        <f>IF(correlations!J105&lt;&gt;0,'Modified Weights'!J$5,0)</f>
        <v>0.38713264586848378</v>
      </c>
      <c r="K72" s="26">
        <f>IF(correlations!K105&lt;&gt;0,'Modified Weights'!K$5,0)</f>
        <v>0.25886569181649749</v>
      </c>
      <c r="L72" s="26">
        <f>IF(correlations!L105&lt;&gt;0,'Modified Weights'!L$5,0)</f>
        <v>0.27833468677407003</v>
      </c>
      <c r="M72" s="26">
        <f>IF(correlations!M105&lt;&gt;0,'Modified Weights'!M$5,0)</f>
        <v>0.26442478716072465</v>
      </c>
      <c r="N72" s="26">
        <f>IF(correlations!N105&lt;&gt;0,'Modified Weights'!N$5,0)</f>
        <v>0</v>
      </c>
      <c r="O72" s="26">
        <f>IF(correlations!O105&lt;&gt;0,'Modified Weights'!O$5,0)</f>
        <v>0.53906585139435703</v>
      </c>
      <c r="P72" s="26">
        <f>IF(correlations!P105&lt;&gt;0,'Modified Weights'!P$5,0)</f>
        <v>0</v>
      </c>
      <c r="Q72" s="26">
        <f>IF(correlations!Q105&lt;&gt;0,'Modified Weights'!Q$5,0)</f>
        <v>0.47571090136593314</v>
      </c>
      <c r="R72" s="26">
        <f>IF(correlations!R105&lt;&gt;0,'Modified Weights'!R$5,0)</f>
        <v>0.45527378286540937</v>
      </c>
      <c r="S72" s="26">
        <f>IF(correlations!S105&lt;&gt;0,'Modified Weights'!S$5,0)</f>
        <v>0.42223642660835542</v>
      </c>
      <c r="T72" s="26">
        <f>IF(correlations!T105&lt;&gt;0,'Modified Weights'!T$5,0)</f>
        <v>0.42805472768971564</v>
      </c>
      <c r="U72" s="26">
        <f>IF(correlations!U105&lt;&gt;0,'Modified Weights'!U$5,0)</f>
        <v>0.40380887559327872</v>
      </c>
      <c r="V72" s="26">
        <f>IF(correlations!V105&lt;&gt;0,'Modified Weights'!V$5,0)</f>
        <v>0</v>
      </c>
      <c r="W72" s="26">
        <f>IF(correlations!W105&lt;&gt;0,'Modified Weights'!W$5,0)</f>
        <v>0.31571202585390812</v>
      </c>
      <c r="X72" s="26">
        <f>IF(correlations!X105&lt;&gt;0,'Modified Weights'!X$5,0)</f>
        <v>0.47497369617752921</v>
      </c>
      <c r="Y72" s="26">
        <f>IF(correlations!Y105&lt;&gt;0,'Modified Weights'!Y$5,0)</f>
        <v>0.47236055541883315</v>
      </c>
      <c r="Z72" s="26">
        <f>IF(correlations!Z105&lt;&gt;0,'Modified Weights'!Z$5,0)</f>
        <v>0.37985626502293046</v>
      </c>
      <c r="AA72" s="26"/>
      <c r="AB72" s="40">
        <f ca="1">SUMIF(OFFSET(correlations!B$46,_xlfn.FLOOR.MATH((ROW(A60)-1)/5)*5,0,5),"&lt;&gt;0")/COUNTIF(OFFSET(correlations!B$46,_xlfn.FLOOR.MATH((ROW(A60)-1)/5)*5,0,5),"&lt;&gt;0")</f>
        <v>4.75</v>
      </c>
      <c r="AC72" s="40">
        <f ca="1">SUMIF(OFFSET(correlations!C$46,_xlfn.FLOOR.MATH((ROW(B60)-1)/5)*5,0,5),"&lt;&gt;0")/COUNTIF(OFFSET(correlations!C$46,_xlfn.FLOOR.MATH((ROW(B60)-1)/5)*5,0,5),"&lt;&gt;0")</f>
        <v>4.375</v>
      </c>
      <c r="AD72" s="40">
        <f ca="1">SUMIF(OFFSET(correlations!D$46,_xlfn.FLOOR.MATH((ROW(C60)-1)/5)*5,0,5),"&lt;&gt;0")/COUNTIF(OFFSET(correlations!D$46,_xlfn.FLOOR.MATH((ROW(C60)-1)/5)*5,0,5),"&lt;&gt;0")</f>
        <v>4.375</v>
      </c>
      <c r="AE72" s="40">
        <f ca="1">SUMIF(OFFSET(correlations!E$46,_xlfn.FLOOR.MATH((ROW(D60)-1)/5)*5,0,5),"&lt;&gt;0")/COUNTIF(OFFSET(correlations!E$46,_xlfn.FLOOR.MATH((ROW(D60)-1)/5)*5,0,5),"&lt;&gt;0")</f>
        <v>4.5</v>
      </c>
      <c r="AF72" s="40">
        <f ca="1">SUMIF(OFFSET(correlations!F$46,_xlfn.FLOOR.MATH((ROW(E60)-1)/5)*5,0,5),"&lt;&gt;0")/COUNTIF(OFFSET(correlations!F$46,_xlfn.FLOOR.MATH((ROW(E60)-1)/5)*5,0,5),"&lt;&gt;0")</f>
        <v>3.3333333333333335</v>
      </c>
      <c r="AG72" s="40">
        <f ca="1">SUMIF(OFFSET(correlations!G$46,_xlfn.FLOOR.MATH((ROW(F60)-1)/5)*5,0,5),"&lt;&gt;0")/COUNTIF(OFFSET(correlations!G$46,_xlfn.FLOOR.MATH((ROW(F60)-1)/5)*5,0,5),"&lt;&gt;0")</f>
        <v>4.7</v>
      </c>
      <c r="AH72" s="40">
        <f ca="1">SUMIF(OFFSET(correlations!H$46,_xlfn.FLOOR.MATH((ROW(G60)-1)/5)*5,0,5),"&lt;&gt;0")/COUNTIF(OFFSET(correlations!H$46,_xlfn.FLOOR.MATH((ROW(G60)-1)/5)*5,0,5),"&lt;&gt;0")</f>
        <v>4.75</v>
      </c>
      <c r="AI72" s="40">
        <f ca="1">SUMIF(OFFSET(correlations!I$46,_xlfn.FLOOR.MATH((ROW(H60)-1)/5)*5,0,5),"&lt;&gt;0")/COUNTIF(OFFSET(correlations!I$46,_xlfn.FLOOR.MATH((ROW(H60)-1)/5)*5,0,5),"&lt;&gt;0")</f>
        <v>3.25</v>
      </c>
      <c r="AJ72" s="40">
        <f ca="1">SUMIF(OFFSET(correlations!J$46,_xlfn.FLOOR.MATH((ROW(I60)-1)/5)*5,0,5),"&lt;&gt;0")/COUNTIF(OFFSET(correlations!J$46,_xlfn.FLOOR.MATH((ROW(I60)-1)/5)*5,0,5),"&lt;&gt;0")</f>
        <v>4.7</v>
      </c>
      <c r="AK72" s="40">
        <f ca="1">SUMIF(OFFSET(correlations!K$46,_xlfn.FLOOR.MATH((ROW(J60)-1)/5)*5,0,5),"&lt;&gt;0")/COUNTIF(OFFSET(correlations!K$46,_xlfn.FLOOR.MATH((ROW(J60)-1)/5)*5,0,5),"&lt;&gt;0")</f>
        <v>4.25</v>
      </c>
      <c r="AL72" s="40">
        <f ca="1">SUMIF(OFFSET(correlations!L$46,_xlfn.FLOOR.MATH((ROW(K60)-1)/5)*5,0,5),"&lt;&gt;0")/COUNTIF(OFFSET(correlations!L$46,_xlfn.FLOOR.MATH((ROW(K60)-1)/5)*5,0,5),"&lt;&gt;0")</f>
        <v>4.666666666666667</v>
      </c>
      <c r="AM72" s="40">
        <f ca="1">SUMIF(OFFSET(correlations!M$46,_xlfn.FLOOR.MATH((ROW(L60)-1)/5)*5,0,5),"&lt;&gt;0")/COUNTIF(OFFSET(correlations!M$46,_xlfn.FLOOR.MATH((ROW(L60)-1)/5)*5,0,5),"&lt;&gt;0")</f>
        <v>4.833333333333333</v>
      </c>
      <c r="AN72" s="40">
        <f ca="1">SUMIF(OFFSET(correlations!N$46,_xlfn.FLOOR.MATH((ROW(M60)-1)/5)*5,0,5),"&lt;&gt;0")/COUNTIF(OFFSET(correlations!N$46,_xlfn.FLOOR.MATH((ROW(M60)-1)/5)*5,0,5),"&lt;&gt;0")</f>
        <v>4.666666666666667</v>
      </c>
      <c r="AO72" s="40">
        <f ca="1">SUMIF(OFFSET(correlations!O$46,_xlfn.FLOOR.MATH((ROW(N60)-1)/5)*5,0,5),"&lt;&gt;0")/COUNTIF(OFFSET(correlations!O$46,_xlfn.FLOOR.MATH((ROW(N60)-1)/5)*5,0,5),"&lt;&gt;0")</f>
        <v>4.5</v>
      </c>
      <c r="AP72" s="40">
        <f ca="1">SUMIF(OFFSET(correlations!P$46,_xlfn.FLOOR.MATH((ROW(O60)-1)/5)*5,0,5),"&lt;&gt;0")/COUNTIF(OFFSET(correlations!P$46,_xlfn.FLOOR.MATH((ROW(O60)-1)/5)*5,0,5),"&lt;&gt;0")</f>
        <v>4.875</v>
      </c>
      <c r="AQ72" s="40">
        <f ca="1">SUMIF(OFFSET(correlations!Q$46,_xlfn.FLOOR.MATH((ROW(P60)-1)/5)*5,0,5),"&lt;&gt;0")/COUNTIF(OFFSET(correlations!Q$46,_xlfn.FLOOR.MATH((ROW(P60)-1)/5)*5,0,5),"&lt;&gt;0")</f>
        <v>4.666666666666667</v>
      </c>
      <c r="AR72" s="40">
        <f ca="1">SUMIF(OFFSET(correlations!R$46,_xlfn.FLOOR.MATH((ROW(Q60)-1)/5)*5,0,5),"&lt;&gt;0")/COUNTIF(OFFSET(correlations!R$46,_xlfn.FLOOR.MATH((ROW(Q60)-1)/5)*5,0,5),"&lt;&gt;0")</f>
        <v>4</v>
      </c>
      <c r="AS72" s="40">
        <f ca="1">SUMIF(OFFSET(correlations!S$46,_xlfn.FLOOR.MATH((ROW(R60)-1)/5)*5,0,5),"&lt;&gt;0")/COUNTIF(OFFSET(correlations!S$46,_xlfn.FLOOR.MATH((ROW(R60)-1)/5)*5,0,5),"&lt;&gt;0")</f>
        <v>4.833333333333333</v>
      </c>
      <c r="AT72" s="40">
        <f ca="1">SUMIF(OFFSET(correlations!T$46,_xlfn.FLOOR.MATH((ROW(S60)-1)/5)*5,0,5),"&lt;&gt;0")/COUNTIF(OFFSET(correlations!T$46,_xlfn.FLOOR.MATH((ROW(S60)-1)/5)*5,0,5),"&lt;&gt;0")</f>
        <v>4.666666666666667</v>
      </c>
      <c r="AU72" s="40">
        <f ca="1">SUMIF(OFFSET(correlations!U$46,_xlfn.FLOOR.MATH((ROW(T60)-1)/5)*5,0,5),"&lt;&gt;0")/COUNTIF(OFFSET(correlations!U$46,_xlfn.FLOOR.MATH((ROW(T60)-1)/5)*5,0,5),"&lt;&gt;0")</f>
        <v>4.833333333333333</v>
      </c>
      <c r="AV72" s="40">
        <f ca="1">SUMIF(OFFSET(correlations!V$46,_xlfn.FLOOR.MATH((ROW(U60)-1)/5)*5,0,5),"&lt;&gt;0")/COUNTIF(OFFSET(correlations!V$46,_xlfn.FLOOR.MATH((ROW(U60)-1)/5)*5,0,5),"&lt;&gt;0")</f>
        <v>5</v>
      </c>
      <c r="AW72" s="40">
        <f ca="1">SUMIF(OFFSET(correlations!W$46,_xlfn.FLOOR.MATH((ROW(V60)-1)/5)*5,0,5),"&lt;&gt;0")/COUNTIF(OFFSET(correlations!W$46,_xlfn.FLOOR.MATH((ROW(V60)-1)/5)*5,0,5),"&lt;&gt;0")</f>
        <v>4.5</v>
      </c>
      <c r="AX72" s="40">
        <f ca="1">SUMIF(OFFSET(correlations!X$46,_xlfn.FLOOR.MATH((ROW(W60)-1)/5)*5,0,5),"&lt;&gt;0")/COUNTIF(OFFSET(correlations!X$46,_xlfn.FLOOR.MATH((ROW(W60)-1)/5)*5,0,5),"&lt;&gt;0")</f>
        <v>4.5</v>
      </c>
      <c r="AY72" s="40">
        <f ca="1">SUMIF(OFFSET(correlations!Y$46,_xlfn.FLOOR.MATH((ROW(X60)-1)/5)*5,0,5),"&lt;&gt;0")/COUNTIF(OFFSET(correlations!Y$46,_xlfn.FLOOR.MATH((ROW(X60)-1)/5)*5,0,5),"&lt;&gt;0")</f>
        <v>4.5</v>
      </c>
      <c r="AZ72" s="40">
        <f ca="1">SUMIF(OFFSET(correlations!Z$46,_xlfn.FLOOR.MATH((ROW(Y60)-1)/5)*5,0,5),"&lt;&gt;0")/COUNTIF(OFFSET(correlations!Z$46,_xlfn.FLOOR.MATH((ROW(Y60)-1)/5)*5,0,5),"&lt;&gt;0")</f>
        <v>4.833333333333333</v>
      </c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</row>
    <row r="73" spans="1:76">
      <c r="A73" s="20" t="s">
        <v>12</v>
      </c>
      <c r="B73" s="26">
        <f>IF(correlations!B106&lt;&gt;0,'Modified Weights'!B$6,0)</f>
        <v>0.48053660218278615</v>
      </c>
      <c r="C73" s="26">
        <f>IF(correlations!C106&lt;&gt;0,'Modified Weights'!C$6,0)</f>
        <v>0</v>
      </c>
      <c r="D73" s="26">
        <f>IF(correlations!D106&lt;&gt;0,'Modified Weights'!D$6,0)</f>
        <v>0</v>
      </c>
      <c r="E73" s="26">
        <f>IF(correlations!E106&lt;&gt;0,'Modified Weights'!E$6,0)</f>
        <v>0</v>
      </c>
      <c r="F73" s="26">
        <f>IF(correlations!F106&lt;&gt;0,'Modified Weights'!F$6,0)</f>
        <v>0</v>
      </c>
      <c r="G73" s="26">
        <f>IF(correlations!G106&lt;&gt;0,'Modified Weights'!G$6,0)</f>
        <v>0</v>
      </c>
      <c r="H73" s="26">
        <f>IF(correlations!H106&lt;&gt;0,'Modified Weights'!H$6,0)</f>
        <v>0.2271298649307886</v>
      </c>
      <c r="I73" s="26">
        <f>IF(correlations!I106&lt;&gt;0,'Modified Weights'!I$6,0)</f>
        <v>0</v>
      </c>
      <c r="J73" s="26">
        <f>IF(correlations!J106&lt;&gt;0,'Modified Weights'!J$6,0)</f>
        <v>0</v>
      </c>
      <c r="K73" s="26">
        <f>IF(correlations!K106&lt;&gt;0,'Modified Weights'!K$6,0)</f>
        <v>0</v>
      </c>
      <c r="L73" s="26">
        <f>IF(correlations!L106&lt;&gt;0,'Modified Weights'!L$6,0)</f>
        <v>0.2685953793136418</v>
      </c>
      <c r="M73" s="26">
        <f>IF(correlations!M106&lt;&gt;0,'Modified Weights'!M$6,0)</f>
        <v>0</v>
      </c>
      <c r="N73" s="26">
        <f>IF(correlations!N106&lt;&gt;0,'Modified Weights'!N$6,0)</f>
        <v>0.26126836282372301</v>
      </c>
      <c r="O73" s="26">
        <f>IF(correlations!O106&lt;&gt;0,'Modified Weights'!O$6,0)</f>
        <v>0</v>
      </c>
      <c r="P73" s="26">
        <f>IF(correlations!P106&lt;&gt;0,'Modified Weights'!P$6,0)</f>
        <v>0</v>
      </c>
      <c r="Q73" s="26">
        <f>IF(correlations!Q106&lt;&gt;0,'Modified Weights'!Q$6,0)</f>
        <v>0</v>
      </c>
      <c r="R73" s="26">
        <f>IF(correlations!R106&lt;&gt;0,'Modified Weights'!R$6,0)</f>
        <v>0</v>
      </c>
      <c r="S73" s="26">
        <f>IF(correlations!S106&lt;&gt;0,'Modified Weights'!S$6,0)</f>
        <v>0</v>
      </c>
      <c r="T73" s="26">
        <f>IF(correlations!T106&lt;&gt;0,'Modified Weights'!T$6,0)</f>
        <v>0</v>
      </c>
      <c r="U73" s="26">
        <f>IF(correlations!U106&lt;&gt;0,'Modified Weights'!U$6,0)</f>
        <v>0</v>
      </c>
      <c r="V73" s="26">
        <f>IF(correlations!V106&lt;&gt;0,'Modified Weights'!V$6,0)</f>
        <v>0.14601110225769576</v>
      </c>
      <c r="W73" s="26">
        <f>IF(correlations!W106&lt;&gt;0,'Modified Weights'!W$6,0)</f>
        <v>0</v>
      </c>
      <c r="X73" s="26">
        <f>IF(correlations!X106&lt;&gt;0,'Modified Weights'!X$6,0)</f>
        <v>0</v>
      </c>
      <c r="Y73" s="26">
        <f>IF(correlations!Y106&lt;&gt;0,'Modified Weights'!Y$6,0)</f>
        <v>0</v>
      </c>
      <c r="Z73" s="26">
        <f>IF(correlations!Z106&lt;&gt;0,'Modified Weights'!Z$6,0)</f>
        <v>0</v>
      </c>
      <c r="AA73" s="26"/>
      <c r="AB73" s="40">
        <f ca="1">SUMIF(OFFSET(correlations!B$46,_xlfn.FLOOR.MATH((ROW(A61)-1)/5)*5,0,5),"&lt;&gt;0")/COUNTIF(OFFSET(correlations!B$46,_xlfn.FLOOR.MATH((ROW(A61)-1)/5)*5,0,5),"&lt;&gt;0")</f>
        <v>4</v>
      </c>
      <c r="AC73" s="40" t="e">
        <f ca="1">SUMIF(OFFSET(correlations!C$46,_xlfn.FLOOR.MATH((ROW(B61)-1)/5)*5,0,5),"&lt;&gt;0")/COUNTIF(OFFSET(correlations!C$46,_xlfn.FLOOR.MATH((ROW(B61)-1)/5)*5,0,5),"&lt;&gt;0")</f>
        <v>#DIV/0!</v>
      </c>
      <c r="AD73" s="40">
        <f ca="1">SUMIF(OFFSET(correlations!D$46,_xlfn.FLOOR.MATH((ROW(C61)-1)/5)*5,0,5),"&lt;&gt;0")/COUNTIF(OFFSET(correlations!D$46,_xlfn.FLOOR.MATH((ROW(C61)-1)/5)*5,0,5),"&lt;&gt;0")</f>
        <v>3.6666666666666665</v>
      </c>
      <c r="AE73" s="40">
        <f ca="1">SUMIF(OFFSET(correlations!E$46,_xlfn.FLOOR.MATH((ROW(D61)-1)/5)*5,0,5),"&lt;&gt;0")/COUNTIF(OFFSET(correlations!E$46,_xlfn.FLOOR.MATH((ROW(D61)-1)/5)*5,0,5),"&lt;&gt;0")</f>
        <v>4</v>
      </c>
      <c r="AF73" s="40">
        <f ca="1">SUMIF(OFFSET(correlations!F$46,_xlfn.FLOOR.MATH((ROW(E61)-1)/5)*5,0,5),"&lt;&gt;0")/COUNTIF(OFFSET(correlations!F$46,_xlfn.FLOOR.MATH((ROW(E61)-1)/5)*5,0,5),"&lt;&gt;0")</f>
        <v>3</v>
      </c>
      <c r="AG73" s="40">
        <f ca="1">SUMIF(OFFSET(correlations!G$46,_xlfn.FLOOR.MATH((ROW(F61)-1)/5)*5,0,5),"&lt;&gt;0")/COUNTIF(OFFSET(correlations!G$46,_xlfn.FLOOR.MATH((ROW(F61)-1)/5)*5,0,5),"&lt;&gt;0")</f>
        <v>3.75</v>
      </c>
      <c r="AH73" s="40">
        <f ca="1">SUMIF(OFFSET(correlations!H$46,_xlfn.FLOOR.MATH((ROW(G61)-1)/5)*5,0,5),"&lt;&gt;0")/COUNTIF(OFFSET(correlations!H$46,_xlfn.FLOOR.MATH((ROW(G61)-1)/5)*5,0,5),"&lt;&gt;0")</f>
        <v>4.5</v>
      </c>
      <c r="AI73" s="40">
        <f ca="1">SUMIF(OFFSET(correlations!I$46,_xlfn.FLOOR.MATH((ROW(H61)-1)/5)*5,0,5),"&lt;&gt;0")/COUNTIF(OFFSET(correlations!I$46,_xlfn.FLOOR.MATH((ROW(H61)-1)/5)*5,0,5),"&lt;&gt;0")</f>
        <v>4</v>
      </c>
      <c r="AJ73" s="40">
        <f ca="1">SUMIF(OFFSET(correlations!J$46,_xlfn.FLOOR.MATH((ROW(I61)-1)/5)*5,0,5),"&lt;&gt;0")/COUNTIF(OFFSET(correlations!J$46,_xlfn.FLOOR.MATH((ROW(I61)-1)/5)*5,0,5),"&lt;&gt;0")</f>
        <v>3.5</v>
      </c>
      <c r="AK73" s="40">
        <f ca="1">SUMIF(OFFSET(correlations!K$46,_xlfn.FLOOR.MATH((ROW(J61)-1)/5)*5,0,5),"&lt;&gt;0")/COUNTIF(OFFSET(correlations!K$46,_xlfn.FLOOR.MATH((ROW(J61)-1)/5)*5,0,5),"&lt;&gt;0")</f>
        <v>4</v>
      </c>
      <c r="AL73" s="40">
        <f ca="1">SUMIF(OFFSET(correlations!L$46,_xlfn.FLOOR.MATH((ROW(K61)-1)/5)*5,0,5),"&lt;&gt;0")/COUNTIF(OFFSET(correlations!L$46,_xlfn.FLOOR.MATH((ROW(K61)-1)/5)*5,0,5),"&lt;&gt;0")</f>
        <v>4.5</v>
      </c>
      <c r="AM73" s="40" t="e">
        <f ca="1">SUMIF(OFFSET(correlations!M$46,_xlfn.FLOOR.MATH((ROW(L61)-1)/5)*5,0,5),"&lt;&gt;0")/COUNTIF(OFFSET(correlations!M$46,_xlfn.FLOOR.MATH((ROW(L61)-1)/5)*5,0,5),"&lt;&gt;0")</f>
        <v>#DIV/0!</v>
      </c>
      <c r="AN73" s="40">
        <f ca="1">SUMIF(OFFSET(correlations!N$46,_xlfn.FLOOR.MATH((ROW(M61)-1)/5)*5,0,5),"&lt;&gt;0")/COUNTIF(OFFSET(correlations!N$46,_xlfn.FLOOR.MATH((ROW(M61)-1)/5)*5,0,5),"&lt;&gt;0")</f>
        <v>3.5</v>
      </c>
      <c r="AO73" s="40">
        <f ca="1">SUMIF(OFFSET(correlations!O$46,_xlfn.FLOOR.MATH((ROW(N61)-1)/5)*5,0,5),"&lt;&gt;0")/COUNTIF(OFFSET(correlations!O$46,_xlfn.FLOOR.MATH((ROW(N61)-1)/5)*5,0,5),"&lt;&gt;0")</f>
        <v>3.8333333333333335</v>
      </c>
      <c r="AP73" s="40">
        <f ca="1">SUMIF(OFFSET(correlations!P$46,_xlfn.FLOOR.MATH((ROW(O61)-1)/5)*5,0,5),"&lt;&gt;0")/COUNTIF(OFFSET(correlations!P$46,_xlfn.FLOOR.MATH((ROW(O61)-1)/5)*5,0,5),"&lt;&gt;0")</f>
        <v>3</v>
      </c>
      <c r="AQ73" s="40">
        <f ca="1">SUMIF(OFFSET(correlations!Q$46,_xlfn.FLOOR.MATH((ROW(P61)-1)/5)*5,0,5),"&lt;&gt;0")/COUNTIF(OFFSET(correlations!Q$46,_xlfn.FLOOR.MATH((ROW(P61)-1)/5)*5,0,5),"&lt;&gt;0")</f>
        <v>4</v>
      </c>
      <c r="AR73" s="40">
        <f ca="1">SUMIF(OFFSET(correlations!R$46,_xlfn.FLOOR.MATH((ROW(Q61)-1)/5)*5,0,5),"&lt;&gt;0")/COUNTIF(OFFSET(correlations!R$46,_xlfn.FLOOR.MATH((ROW(Q61)-1)/5)*5,0,5),"&lt;&gt;0")</f>
        <v>3.25</v>
      </c>
      <c r="AS73" s="40" t="e">
        <f ca="1">SUMIF(OFFSET(correlations!S$46,_xlfn.FLOOR.MATH((ROW(R61)-1)/5)*5,0,5),"&lt;&gt;0")/COUNTIF(OFFSET(correlations!S$46,_xlfn.FLOOR.MATH((ROW(R61)-1)/5)*5,0,5),"&lt;&gt;0")</f>
        <v>#DIV/0!</v>
      </c>
      <c r="AT73" s="40">
        <f ca="1">SUMIF(OFFSET(correlations!T$46,_xlfn.FLOOR.MATH((ROW(S61)-1)/5)*5,0,5),"&lt;&gt;0")/COUNTIF(OFFSET(correlations!T$46,_xlfn.FLOOR.MATH((ROW(S61)-1)/5)*5,0,5),"&lt;&gt;0")</f>
        <v>3</v>
      </c>
      <c r="AU73" s="40">
        <f ca="1">SUMIF(OFFSET(correlations!U$46,_xlfn.FLOOR.MATH((ROW(T61)-1)/5)*5,0,5),"&lt;&gt;0")/COUNTIF(OFFSET(correlations!U$46,_xlfn.FLOOR.MATH((ROW(T61)-1)/5)*5,0,5),"&lt;&gt;0")</f>
        <v>4</v>
      </c>
      <c r="AV73" s="40">
        <f ca="1">SUMIF(OFFSET(correlations!V$46,_xlfn.FLOOR.MATH((ROW(U61)-1)/5)*5,0,5),"&lt;&gt;0")/COUNTIF(OFFSET(correlations!V$46,_xlfn.FLOOR.MATH((ROW(U61)-1)/5)*5,0,5),"&lt;&gt;0")</f>
        <v>4.25</v>
      </c>
      <c r="AW73" s="40" t="e">
        <f ca="1">SUMIF(OFFSET(correlations!W$46,_xlfn.FLOOR.MATH((ROW(V61)-1)/5)*5,0,5),"&lt;&gt;0")/COUNTIF(OFFSET(correlations!W$46,_xlfn.FLOOR.MATH((ROW(V61)-1)/5)*5,0,5),"&lt;&gt;0")</f>
        <v>#DIV/0!</v>
      </c>
      <c r="AX73" s="40">
        <f ca="1">SUMIF(OFFSET(correlations!X$46,_xlfn.FLOOR.MATH((ROW(W61)-1)/5)*5,0,5),"&lt;&gt;0")/COUNTIF(OFFSET(correlations!X$46,_xlfn.FLOOR.MATH((ROW(W61)-1)/5)*5,0,5),"&lt;&gt;0")</f>
        <v>4.25</v>
      </c>
      <c r="AY73" s="40">
        <f ca="1">SUMIF(OFFSET(correlations!Y$46,_xlfn.FLOOR.MATH((ROW(X61)-1)/5)*5,0,5),"&lt;&gt;0")/COUNTIF(OFFSET(correlations!Y$46,_xlfn.FLOOR.MATH((ROW(X61)-1)/5)*5,0,5),"&lt;&gt;0")</f>
        <v>3</v>
      </c>
      <c r="AZ73" s="40">
        <f ca="1">SUMIF(OFFSET(correlations!Z$46,_xlfn.FLOOR.MATH((ROW(Y61)-1)/5)*5,0,5),"&lt;&gt;0")/COUNTIF(OFFSET(correlations!Z$46,_xlfn.FLOOR.MATH((ROW(Y61)-1)/5)*5,0,5),"&lt;&gt;0")</f>
        <v>3.5</v>
      </c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</row>
    <row r="74" spans="1:76">
      <c r="A74" s="5" t="str">
        <f t="shared" ref="A74:A77" si="12">A73</f>
        <v>107: Snatch (2000)</v>
      </c>
      <c r="B74" s="26">
        <f>IF(correlations!B107&lt;&gt;0,'Modified Weights'!B$7,0)</f>
        <v>0.46460996868120108</v>
      </c>
      <c r="C74" s="26">
        <f>IF(correlations!C107&lt;&gt;0,'Modified Weights'!C$7,0)</f>
        <v>0</v>
      </c>
      <c r="D74" s="26">
        <f>IF(correlations!D107&lt;&gt;0,'Modified Weights'!D$7,0)</f>
        <v>0.36756756756756787</v>
      </c>
      <c r="E74" s="26">
        <f>IF(correlations!E107&lt;&gt;0,'Modified Weights'!E$7,0)</f>
        <v>0</v>
      </c>
      <c r="F74" s="26">
        <f>IF(correlations!F107&lt;&gt;0,'Modified Weights'!F$7,0)</f>
        <v>0</v>
      </c>
      <c r="G74" s="26">
        <f>IF(correlations!G107&lt;&gt;0,'Modified Weights'!G$7,0)</f>
        <v>0</v>
      </c>
      <c r="H74" s="26">
        <f>IF(correlations!H107&lt;&gt;0,'Modified Weights'!H$7,0)</f>
        <v>0</v>
      </c>
      <c r="I74" s="26">
        <f>IF(correlations!I107&lt;&gt;0,'Modified Weights'!I$7,0)</f>
        <v>0</v>
      </c>
      <c r="J74" s="26">
        <f>IF(correlations!J107&lt;&gt;0,'Modified Weights'!J$7,0)</f>
        <v>0</v>
      </c>
      <c r="K74" s="26">
        <f>IF(correlations!K107&lt;&gt;0,'Modified Weights'!K$7,0)</f>
        <v>0.21087949693739588</v>
      </c>
      <c r="L74" s="26">
        <f>IF(correlations!L107&lt;&gt;0,'Modified Weights'!L$7,0)</f>
        <v>0.24328325135114928</v>
      </c>
      <c r="M74" s="26">
        <f>IF(correlations!M107&lt;&gt;0,'Modified Weights'!M$7,0)</f>
        <v>0</v>
      </c>
      <c r="N74" s="26">
        <f>IF(correlations!N107&lt;&gt;0,'Modified Weights'!N$7,0)</f>
        <v>0</v>
      </c>
      <c r="O74" s="26">
        <f>IF(correlations!O107&lt;&gt;0,'Modified Weights'!O$7,0)</f>
        <v>0</v>
      </c>
      <c r="P74" s="26">
        <f>IF(correlations!P107&lt;&gt;0,'Modified Weights'!P$7,0)</f>
        <v>0</v>
      </c>
      <c r="Q74" s="26">
        <f>IF(correlations!Q107&lt;&gt;0,'Modified Weights'!Q$7,0)</f>
        <v>0</v>
      </c>
      <c r="R74" s="26">
        <f>IF(correlations!R107&lt;&gt;0,'Modified Weights'!R$7,0)</f>
        <v>0</v>
      </c>
      <c r="S74" s="26">
        <f>IF(correlations!S107&lt;&gt;0,'Modified Weights'!S$7,0)</f>
        <v>0</v>
      </c>
      <c r="T74" s="26">
        <f>IF(correlations!T107&lt;&gt;0,'Modified Weights'!T$7,0)</f>
        <v>0</v>
      </c>
      <c r="U74" s="26">
        <f>IF(correlations!U107&lt;&gt;0,'Modified Weights'!U$7,0)</f>
        <v>0</v>
      </c>
      <c r="V74" s="26">
        <f>IF(correlations!V107&lt;&gt;0,'Modified Weights'!V$7,0)</f>
        <v>0</v>
      </c>
      <c r="W74" s="26">
        <f>IF(correlations!W107&lt;&gt;0,'Modified Weights'!W$7,0)</f>
        <v>0</v>
      </c>
      <c r="X74" s="26">
        <f>IF(correlations!X107&lt;&gt;0,'Modified Weights'!X$7,0)</f>
        <v>0</v>
      </c>
      <c r="Y74" s="26">
        <f>IF(correlations!Y107&lt;&gt;0,'Modified Weights'!Y$7,0)</f>
        <v>0</v>
      </c>
      <c r="Z74" s="26">
        <f>IF(correlations!Z107&lt;&gt;0,'Modified Weights'!Z$7,0)</f>
        <v>0</v>
      </c>
      <c r="AA74" s="26"/>
      <c r="AB74" s="40">
        <f ca="1">SUMIF(OFFSET(correlations!B$46,_xlfn.FLOOR.MATH((ROW(A62)-1)/5)*5,0,5),"&lt;&gt;0")/COUNTIF(OFFSET(correlations!B$46,_xlfn.FLOOR.MATH((ROW(A62)-1)/5)*5,0,5),"&lt;&gt;0")</f>
        <v>4</v>
      </c>
      <c r="AC74" s="40" t="e">
        <f ca="1">SUMIF(OFFSET(correlations!C$46,_xlfn.FLOOR.MATH((ROW(B62)-1)/5)*5,0,5),"&lt;&gt;0")/COUNTIF(OFFSET(correlations!C$46,_xlfn.FLOOR.MATH((ROW(B62)-1)/5)*5,0,5),"&lt;&gt;0")</f>
        <v>#DIV/0!</v>
      </c>
      <c r="AD74" s="40">
        <f ca="1">SUMIF(OFFSET(correlations!D$46,_xlfn.FLOOR.MATH((ROW(C62)-1)/5)*5,0,5),"&lt;&gt;0")/COUNTIF(OFFSET(correlations!D$46,_xlfn.FLOOR.MATH((ROW(C62)-1)/5)*5,0,5),"&lt;&gt;0")</f>
        <v>3.6666666666666665</v>
      </c>
      <c r="AE74" s="40">
        <f ca="1">SUMIF(OFFSET(correlations!E$46,_xlfn.FLOOR.MATH((ROW(D62)-1)/5)*5,0,5),"&lt;&gt;0")/COUNTIF(OFFSET(correlations!E$46,_xlfn.FLOOR.MATH((ROW(D62)-1)/5)*5,0,5),"&lt;&gt;0")</f>
        <v>4</v>
      </c>
      <c r="AF74" s="40">
        <f ca="1">SUMIF(OFFSET(correlations!F$46,_xlfn.FLOOR.MATH((ROW(E62)-1)/5)*5,0,5),"&lt;&gt;0")/COUNTIF(OFFSET(correlations!F$46,_xlfn.FLOOR.MATH((ROW(E62)-1)/5)*5,0,5),"&lt;&gt;0")</f>
        <v>3</v>
      </c>
      <c r="AG74" s="40">
        <f ca="1">SUMIF(OFFSET(correlations!G$46,_xlfn.FLOOR.MATH((ROW(F62)-1)/5)*5,0,5),"&lt;&gt;0")/COUNTIF(OFFSET(correlations!G$46,_xlfn.FLOOR.MATH((ROW(F62)-1)/5)*5,0,5),"&lt;&gt;0")</f>
        <v>3.75</v>
      </c>
      <c r="AH74" s="40">
        <f ca="1">SUMIF(OFFSET(correlations!H$46,_xlfn.FLOOR.MATH((ROW(G62)-1)/5)*5,0,5),"&lt;&gt;0")/COUNTIF(OFFSET(correlations!H$46,_xlfn.FLOOR.MATH((ROW(G62)-1)/5)*5,0,5),"&lt;&gt;0")</f>
        <v>4.5</v>
      </c>
      <c r="AI74" s="40">
        <f ca="1">SUMIF(OFFSET(correlations!I$46,_xlfn.FLOOR.MATH((ROW(H62)-1)/5)*5,0,5),"&lt;&gt;0")/COUNTIF(OFFSET(correlations!I$46,_xlfn.FLOOR.MATH((ROW(H62)-1)/5)*5,0,5),"&lt;&gt;0")</f>
        <v>4</v>
      </c>
      <c r="AJ74" s="40">
        <f ca="1">SUMIF(OFFSET(correlations!J$46,_xlfn.FLOOR.MATH((ROW(I62)-1)/5)*5,0,5),"&lt;&gt;0")/COUNTIF(OFFSET(correlations!J$46,_xlfn.FLOOR.MATH((ROW(I62)-1)/5)*5,0,5),"&lt;&gt;0")</f>
        <v>3.5</v>
      </c>
      <c r="AK74" s="40">
        <f ca="1">SUMIF(OFFSET(correlations!K$46,_xlfn.FLOOR.MATH((ROW(J62)-1)/5)*5,0,5),"&lt;&gt;0")/COUNTIF(OFFSET(correlations!K$46,_xlfn.FLOOR.MATH((ROW(J62)-1)/5)*5,0,5),"&lt;&gt;0")</f>
        <v>4</v>
      </c>
      <c r="AL74" s="40">
        <f ca="1">SUMIF(OFFSET(correlations!L$46,_xlfn.FLOOR.MATH((ROW(K62)-1)/5)*5,0,5),"&lt;&gt;0")/COUNTIF(OFFSET(correlations!L$46,_xlfn.FLOOR.MATH((ROW(K62)-1)/5)*5,0,5),"&lt;&gt;0")</f>
        <v>4.5</v>
      </c>
      <c r="AM74" s="40" t="e">
        <f ca="1">SUMIF(OFFSET(correlations!M$46,_xlfn.FLOOR.MATH((ROW(L62)-1)/5)*5,0,5),"&lt;&gt;0")/COUNTIF(OFFSET(correlations!M$46,_xlfn.FLOOR.MATH((ROW(L62)-1)/5)*5,0,5),"&lt;&gt;0")</f>
        <v>#DIV/0!</v>
      </c>
      <c r="AN74" s="40">
        <f ca="1">SUMIF(OFFSET(correlations!N$46,_xlfn.FLOOR.MATH((ROW(M62)-1)/5)*5,0,5),"&lt;&gt;0")/COUNTIF(OFFSET(correlations!N$46,_xlfn.FLOOR.MATH((ROW(M62)-1)/5)*5,0,5),"&lt;&gt;0")</f>
        <v>3.5</v>
      </c>
      <c r="AO74" s="40">
        <f ca="1">SUMIF(OFFSET(correlations!O$46,_xlfn.FLOOR.MATH((ROW(N62)-1)/5)*5,0,5),"&lt;&gt;0")/COUNTIF(OFFSET(correlations!O$46,_xlfn.FLOOR.MATH((ROW(N62)-1)/5)*5,0,5),"&lt;&gt;0")</f>
        <v>3.8333333333333335</v>
      </c>
      <c r="AP74" s="40">
        <f ca="1">SUMIF(OFFSET(correlations!P$46,_xlfn.FLOOR.MATH((ROW(O62)-1)/5)*5,0,5),"&lt;&gt;0")/COUNTIF(OFFSET(correlations!P$46,_xlfn.FLOOR.MATH((ROW(O62)-1)/5)*5,0,5),"&lt;&gt;0")</f>
        <v>3</v>
      </c>
      <c r="AQ74" s="40">
        <f ca="1">SUMIF(OFFSET(correlations!Q$46,_xlfn.FLOOR.MATH((ROW(P62)-1)/5)*5,0,5),"&lt;&gt;0")/COUNTIF(OFFSET(correlations!Q$46,_xlfn.FLOOR.MATH((ROW(P62)-1)/5)*5,0,5),"&lt;&gt;0")</f>
        <v>4</v>
      </c>
      <c r="AR74" s="40">
        <f ca="1">SUMIF(OFFSET(correlations!R$46,_xlfn.FLOOR.MATH((ROW(Q62)-1)/5)*5,0,5),"&lt;&gt;0")/COUNTIF(OFFSET(correlations!R$46,_xlfn.FLOOR.MATH((ROW(Q62)-1)/5)*5,0,5),"&lt;&gt;0")</f>
        <v>3.25</v>
      </c>
      <c r="AS74" s="40" t="e">
        <f ca="1">SUMIF(OFFSET(correlations!S$46,_xlfn.FLOOR.MATH((ROW(R62)-1)/5)*5,0,5),"&lt;&gt;0")/COUNTIF(OFFSET(correlations!S$46,_xlfn.FLOOR.MATH((ROW(R62)-1)/5)*5,0,5),"&lt;&gt;0")</f>
        <v>#DIV/0!</v>
      </c>
      <c r="AT74" s="40">
        <f ca="1">SUMIF(OFFSET(correlations!T$46,_xlfn.FLOOR.MATH((ROW(S62)-1)/5)*5,0,5),"&lt;&gt;0")/COUNTIF(OFFSET(correlations!T$46,_xlfn.FLOOR.MATH((ROW(S62)-1)/5)*5,0,5),"&lt;&gt;0")</f>
        <v>3</v>
      </c>
      <c r="AU74" s="40">
        <f ca="1">SUMIF(OFFSET(correlations!U$46,_xlfn.FLOOR.MATH((ROW(T62)-1)/5)*5,0,5),"&lt;&gt;0")/COUNTIF(OFFSET(correlations!U$46,_xlfn.FLOOR.MATH((ROW(T62)-1)/5)*5,0,5),"&lt;&gt;0")</f>
        <v>4</v>
      </c>
      <c r="AV74" s="40">
        <f ca="1">SUMIF(OFFSET(correlations!V$46,_xlfn.FLOOR.MATH((ROW(U62)-1)/5)*5,0,5),"&lt;&gt;0")/COUNTIF(OFFSET(correlations!V$46,_xlfn.FLOOR.MATH((ROW(U62)-1)/5)*5,0,5),"&lt;&gt;0")</f>
        <v>4.25</v>
      </c>
      <c r="AW74" s="40" t="e">
        <f ca="1">SUMIF(OFFSET(correlations!W$46,_xlfn.FLOOR.MATH((ROW(V62)-1)/5)*5,0,5),"&lt;&gt;0")/COUNTIF(OFFSET(correlations!W$46,_xlfn.FLOOR.MATH((ROW(V62)-1)/5)*5,0,5),"&lt;&gt;0")</f>
        <v>#DIV/0!</v>
      </c>
      <c r="AX74" s="40">
        <f ca="1">SUMIF(OFFSET(correlations!X$46,_xlfn.FLOOR.MATH((ROW(W62)-1)/5)*5,0,5),"&lt;&gt;0")/COUNTIF(OFFSET(correlations!X$46,_xlfn.FLOOR.MATH((ROW(W62)-1)/5)*5,0,5),"&lt;&gt;0")</f>
        <v>4.25</v>
      </c>
      <c r="AY74" s="40">
        <f ca="1">SUMIF(OFFSET(correlations!Y$46,_xlfn.FLOOR.MATH((ROW(X62)-1)/5)*5,0,5),"&lt;&gt;0")/COUNTIF(OFFSET(correlations!Y$46,_xlfn.FLOOR.MATH((ROW(X62)-1)/5)*5,0,5),"&lt;&gt;0")</f>
        <v>3</v>
      </c>
      <c r="AZ74" s="40">
        <f ca="1">SUMIF(OFFSET(correlations!Z$46,_xlfn.FLOOR.MATH((ROW(Y62)-1)/5)*5,0,5),"&lt;&gt;0")/COUNTIF(OFFSET(correlations!Z$46,_xlfn.FLOOR.MATH((ROW(Y62)-1)/5)*5,0,5),"&lt;&gt;0")</f>
        <v>3.5</v>
      </c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</row>
    <row r="75" spans="1:76">
      <c r="A75" s="5" t="str">
        <f t="shared" si="12"/>
        <v>107: Snatch (2000)</v>
      </c>
      <c r="B75" s="26">
        <f>IF(correlations!B108&lt;&gt;0,'Modified Weights'!B$3,0)</f>
        <v>0.55108883721563151</v>
      </c>
      <c r="C75" s="26">
        <f>IF(correlations!C108&lt;&gt;0,'Modified Weights'!C$3,0)</f>
        <v>0</v>
      </c>
      <c r="D75" s="26">
        <f>IF(correlations!D108&lt;&gt;0,'Modified Weights'!D$3,0)</f>
        <v>0.66716825348801723</v>
      </c>
      <c r="E75" s="26">
        <f>IF(correlations!E108&lt;&gt;0,'Modified Weights'!E$3,0)</f>
        <v>0</v>
      </c>
      <c r="F75" s="26">
        <f>IF(correlations!F108&lt;&gt;0,'Modified Weights'!F$3,0)</f>
        <v>0.47668328054517961</v>
      </c>
      <c r="G75" s="26">
        <f>IF(correlations!G108&lt;&gt;0,'Modified Weights'!G$3,0)</f>
        <v>0</v>
      </c>
      <c r="H75" s="26">
        <f>IF(correlations!H108&lt;&gt;0,'Modified Weights'!H$3,0)</f>
        <v>0.46291004988627577</v>
      </c>
      <c r="I75" s="26">
        <f>IF(correlations!I108&lt;&gt;0,'Modified Weights'!I$3,0)</f>
        <v>0</v>
      </c>
      <c r="J75" s="26">
        <f>IF(correlations!J108&lt;&gt;0,'Modified Weights'!J$3,0)</f>
        <v>0.47571090136593314</v>
      </c>
      <c r="K75" s="26">
        <f>IF(correlations!K108&lt;&gt;0,'Modified Weights'!K$3,0)</f>
        <v>0</v>
      </c>
      <c r="L75" s="26">
        <f>IF(correlations!L108&lt;&gt;0,'Modified Weights'!L$3,0)</f>
        <v>0</v>
      </c>
      <c r="M75" s="26">
        <f>IF(correlations!M108&lt;&gt;0,'Modified Weights'!M$3,0)</f>
        <v>0</v>
      </c>
      <c r="N75" s="26">
        <f>IF(correlations!N108&lt;&gt;0,'Modified Weights'!N$3,0)</f>
        <v>0</v>
      </c>
      <c r="O75" s="26">
        <f>IF(correlations!O108&lt;&gt;0,'Modified Weights'!O$3,0)</f>
        <v>0.66851595362183669</v>
      </c>
      <c r="P75" s="26">
        <f>IF(correlations!P108&lt;&gt;0,'Modified Weights'!P$3,0)</f>
        <v>0</v>
      </c>
      <c r="Q75" s="26">
        <f>IF(correlations!Q108&lt;&gt;0,'Modified Weights'!Q$3,0)</f>
        <v>0.50324684492481753</v>
      </c>
      <c r="R75" s="26">
        <f>IF(correlations!R108&lt;&gt;0,'Modified Weights'!R$3,0)</f>
        <v>0</v>
      </c>
      <c r="S75" s="26">
        <f>IF(correlations!S108&lt;&gt;0,'Modified Weights'!S$3,0)</f>
        <v>0</v>
      </c>
      <c r="T75" s="26">
        <f>IF(correlations!T108&lt;&gt;0,'Modified Weights'!T$3,0)</f>
        <v>0</v>
      </c>
      <c r="U75" s="26">
        <f>IF(correlations!U108&lt;&gt;0,'Modified Weights'!U$3,0)</f>
        <v>0.47236055541883315</v>
      </c>
      <c r="V75" s="26">
        <f>IF(correlations!V108&lt;&gt;0,'Modified Weights'!V$3,0)</f>
        <v>0.27092801416163931</v>
      </c>
      <c r="W75" s="26">
        <f>IF(correlations!W108&lt;&gt;0,'Modified Weights'!W$3,0)</f>
        <v>0</v>
      </c>
      <c r="X75" s="26">
        <f>IF(correlations!X108&lt;&gt;0,'Modified Weights'!X$3,0)</f>
        <v>0.66851595362183669</v>
      </c>
      <c r="Y75" s="26">
        <f>IF(correlations!Y108&lt;&gt;0,'Modified Weights'!Y$3,0)</f>
        <v>0.66716825348801723</v>
      </c>
      <c r="Z75" s="26">
        <f>IF(correlations!Z108&lt;&gt;0,'Modified Weights'!Z$3,0)</f>
        <v>0</v>
      </c>
      <c r="AA75" s="26"/>
      <c r="AB75" s="40">
        <f ca="1">SUMIF(OFFSET(correlations!B$46,_xlfn.FLOOR.MATH((ROW(A63)-1)/5)*5,0,5),"&lt;&gt;0")/COUNTIF(OFFSET(correlations!B$46,_xlfn.FLOOR.MATH((ROW(A63)-1)/5)*5,0,5),"&lt;&gt;0")</f>
        <v>4</v>
      </c>
      <c r="AC75" s="40" t="e">
        <f ca="1">SUMIF(OFFSET(correlations!C$46,_xlfn.FLOOR.MATH((ROW(B63)-1)/5)*5,0,5),"&lt;&gt;0")/COUNTIF(OFFSET(correlations!C$46,_xlfn.FLOOR.MATH((ROW(B63)-1)/5)*5,0,5),"&lt;&gt;0")</f>
        <v>#DIV/0!</v>
      </c>
      <c r="AD75" s="40">
        <f ca="1">SUMIF(OFFSET(correlations!D$46,_xlfn.FLOOR.MATH((ROW(C63)-1)/5)*5,0,5),"&lt;&gt;0")/COUNTIF(OFFSET(correlations!D$46,_xlfn.FLOOR.MATH((ROW(C63)-1)/5)*5,0,5),"&lt;&gt;0")</f>
        <v>3.6666666666666665</v>
      </c>
      <c r="AE75" s="40">
        <f ca="1">SUMIF(OFFSET(correlations!E$46,_xlfn.FLOOR.MATH((ROW(D63)-1)/5)*5,0,5),"&lt;&gt;0")/COUNTIF(OFFSET(correlations!E$46,_xlfn.FLOOR.MATH((ROW(D63)-1)/5)*5,0,5),"&lt;&gt;0")</f>
        <v>4</v>
      </c>
      <c r="AF75" s="40">
        <f ca="1">SUMIF(OFFSET(correlations!F$46,_xlfn.FLOOR.MATH((ROW(E63)-1)/5)*5,0,5),"&lt;&gt;0")/COUNTIF(OFFSET(correlations!F$46,_xlfn.FLOOR.MATH((ROW(E63)-1)/5)*5,0,5),"&lt;&gt;0")</f>
        <v>3</v>
      </c>
      <c r="AG75" s="40">
        <f ca="1">SUMIF(OFFSET(correlations!G$46,_xlfn.FLOOR.MATH((ROW(F63)-1)/5)*5,0,5),"&lt;&gt;0")/COUNTIF(OFFSET(correlations!G$46,_xlfn.FLOOR.MATH((ROW(F63)-1)/5)*5,0,5),"&lt;&gt;0")</f>
        <v>3.75</v>
      </c>
      <c r="AH75" s="40">
        <f ca="1">SUMIF(OFFSET(correlations!H$46,_xlfn.FLOOR.MATH((ROW(G63)-1)/5)*5,0,5),"&lt;&gt;0")/COUNTIF(OFFSET(correlations!H$46,_xlfn.FLOOR.MATH((ROW(G63)-1)/5)*5,0,5),"&lt;&gt;0")</f>
        <v>4.5</v>
      </c>
      <c r="AI75" s="40">
        <f ca="1">SUMIF(OFFSET(correlations!I$46,_xlfn.FLOOR.MATH((ROW(H63)-1)/5)*5,0,5),"&lt;&gt;0")/COUNTIF(OFFSET(correlations!I$46,_xlfn.FLOOR.MATH((ROW(H63)-1)/5)*5,0,5),"&lt;&gt;0")</f>
        <v>4</v>
      </c>
      <c r="AJ75" s="40">
        <f ca="1">SUMIF(OFFSET(correlations!J$46,_xlfn.FLOOR.MATH((ROW(I63)-1)/5)*5,0,5),"&lt;&gt;0")/COUNTIF(OFFSET(correlations!J$46,_xlfn.FLOOR.MATH((ROW(I63)-1)/5)*5,0,5),"&lt;&gt;0")</f>
        <v>3.5</v>
      </c>
      <c r="AK75" s="40">
        <f ca="1">SUMIF(OFFSET(correlations!K$46,_xlfn.FLOOR.MATH((ROW(J63)-1)/5)*5,0,5),"&lt;&gt;0")/COUNTIF(OFFSET(correlations!K$46,_xlfn.FLOOR.MATH((ROW(J63)-1)/5)*5,0,5),"&lt;&gt;0")</f>
        <v>4</v>
      </c>
      <c r="AL75" s="40">
        <f ca="1">SUMIF(OFFSET(correlations!L$46,_xlfn.FLOOR.MATH((ROW(K63)-1)/5)*5,0,5),"&lt;&gt;0")/COUNTIF(OFFSET(correlations!L$46,_xlfn.FLOOR.MATH((ROW(K63)-1)/5)*5,0,5),"&lt;&gt;0")</f>
        <v>4.5</v>
      </c>
      <c r="AM75" s="40" t="e">
        <f ca="1">SUMIF(OFFSET(correlations!M$46,_xlfn.FLOOR.MATH((ROW(L63)-1)/5)*5,0,5),"&lt;&gt;0")/COUNTIF(OFFSET(correlations!M$46,_xlfn.FLOOR.MATH((ROW(L63)-1)/5)*5,0,5),"&lt;&gt;0")</f>
        <v>#DIV/0!</v>
      </c>
      <c r="AN75" s="40">
        <f ca="1">SUMIF(OFFSET(correlations!N$46,_xlfn.FLOOR.MATH((ROW(M63)-1)/5)*5,0,5),"&lt;&gt;0")/COUNTIF(OFFSET(correlations!N$46,_xlfn.FLOOR.MATH((ROW(M63)-1)/5)*5,0,5),"&lt;&gt;0")</f>
        <v>3.5</v>
      </c>
      <c r="AO75" s="40">
        <f ca="1">SUMIF(OFFSET(correlations!O$46,_xlfn.FLOOR.MATH((ROW(N63)-1)/5)*5,0,5),"&lt;&gt;0")/COUNTIF(OFFSET(correlations!O$46,_xlfn.FLOOR.MATH((ROW(N63)-1)/5)*5,0,5),"&lt;&gt;0")</f>
        <v>3.8333333333333335</v>
      </c>
      <c r="AP75" s="40">
        <f ca="1">SUMIF(OFFSET(correlations!P$46,_xlfn.FLOOR.MATH((ROW(O63)-1)/5)*5,0,5),"&lt;&gt;0")/COUNTIF(OFFSET(correlations!P$46,_xlfn.FLOOR.MATH((ROW(O63)-1)/5)*5,0,5),"&lt;&gt;0")</f>
        <v>3</v>
      </c>
      <c r="AQ75" s="40">
        <f ca="1">SUMIF(OFFSET(correlations!Q$46,_xlfn.FLOOR.MATH((ROW(P63)-1)/5)*5,0,5),"&lt;&gt;0")/COUNTIF(OFFSET(correlations!Q$46,_xlfn.FLOOR.MATH((ROW(P63)-1)/5)*5,0,5),"&lt;&gt;0")</f>
        <v>4</v>
      </c>
      <c r="AR75" s="40">
        <f ca="1">SUMIF(OFFSET(correlations!R$46,_xlfn.FLOOR.MATH((ROW(Q63)-1)/5)*5,0,5),"&lt;&gt;0")/COUNTIF(OFFSET(correlations!R$46,_xlfn.FLOOR.MATH((ROW(Q63)-1)/5)*5,0,5),"&lt;&gt;0")</f>
        <v>3.25</v>
      </c>
      <c r="AS75" s="40" t="e">
        <f ca="1">SUMIF(OFFSET(correlations!S$46,_xlfn.FLOOR.MATH((ROW(R63)-1)/5)*5,0,5),"&lt;&gt;0")/COUNTIF(OFFSET(correlations!S$46,_xlfn.FLOOR.MATH((ROW(R63)-1)/5)*5,0,5),"&lt;&gt;0")</f>
        <v>#DIV/0!</v>
      </c>
      <c r="AT75" s="40">
        <f ca="1">SUMIF(OFFSET(correlations!T$46,_xlfn.FLOOR.MATH((ROW(S63)-1)/5)*5,0,5),"&lt;&gt;0")/COUNTIF(OFFSET(correlations!T$46,_xlfn.FLOOR.MATH((ROW(S63)-1)/5)*5,0,5),"&lt;&gt;0")</f>
        <v>3</v>
      </c>
      <c r="AU75" s="40">
        <f ca="1">SUMIF(OFFSET(correlations!U$46,_xlfn.FLOOR.MATH((ROW(T63)-1)/5)*5,0,5),"&lt;&gt;0")/COUNTIF(OFFSET(correlations!U$46,_xlfn.FLOOR.MATH((ROW(T63)-1)/5)*5,0,5),"&lt;&gt;0")</f>
        <v>4</v>
      </c>
      <c r="AV75" s="40">
        <f ca="1">SUMIF(OFFSET(correlations!V$46,_xlfn.FLOOR.MATH((ROW(U63)-1)/5)*5,0,5),"&lt;&gt;0")/COUNTIF(OFFSET(correlations!V$46,_xlfn.FLOOR.MATH((ROW(U63)-1)/5)*5,0,5),"&lt;&gt;0")</f>
        <v>4.25</v>
      </c>
      <c r="AW75" s="40" t="e">
        <f ca="1">SUMIF(OFFSET(correlations!W$46,_xlfn.FLOOR.MATH((ROW(V63)-1)/5)*5,0,5),"&lt;&gt;0")/COUNTIF(OFFSET(correlations!W$46,_xlfn.FLOOR.MATH((ROW(V63)-1)/5)*5,0,5),"&lt;&gt;0")</f>
        <v>#DIV/0!</v>
      </c>
      <c r="AX75" s="40">
        <f ca="1">SUMIF(OFFSET(correlations!X$46,_xlfn.FLOOR.MATH((ROW(W63)-1)/5)*5,0,5),"&lt;&gt;0")/COUNTIF(OFFSET(correlations!X$46,_xlfn.FLOOR.MATH((ROW(W63)-1)/5)*5,0,5),"&lt;&gt;0")</f>
        <v>4.25</v>
      </c>
      <c r="AY75" s="40">
        <f ca="1">SUMIF(OFFSET(correlations!Y$46,_xlfn.FLOOR.MATH((ROW(X63)-1)/5)*5,0,5),"&lt;&gt;0")/COUNTIF(OFFSET(correlations!Y$46,_xlfn.FLOOR.MATH((ROW(X63)-1)/5)*5,0,5),"&lt;&gt;0")</f>
        <v>3</v>
      </c>
      <c r="AZ75" s="40">
        <f ca="1">SUMIF(OFFSET(correlations!Z$46,_xlfn.FLOOR.MATH((ROW(Y63)-1)/5)*5,0,5),"&lt;&gt;0")/COUNTIF(OFFSET(correlations!Z$46,_xlfn.FLOOR.MATH((ROW(Y63)-1)/5)*5,0,5),"&lt;&gt;0")</f>
        <v>3.5</v>
      </c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</row>
    <row r="76" spans="1:76">
      <c r="A76" s="5" t="str">
        <f t="shared" si="12"/>
        <v>107: Snatch (2000)</v>
      </c>
      <c r="B76" s="26">
        <f>IF(correlations!B109&lt;&gt;0,'Modified Weights'!B$4,0)</f>
        <v>0.51761980439715483</v>
      </c>
      <c r="C76" s="26">
        <f>IF(correlations!C109&lt;&gt;0,'Modified Weights'!C$4,0)</f>
        <v>0</v>
      </c>
      <c r="D76" s="26">
        <f>IF(correlations!D109&lt;&gt;0,'Modified Weights'!D$4,0)</f>
        <v>0</v>
      </c>
      <c r="E76" s="26">
        <f>IF(correlations!E109&lt;&gt;0,'Modified Weights'!E$4,0)</f>
        <v>0</v>
      </c>
      <c r="F76" s="26">
        <f>IF(correlations!F109&lt;&gt;0,'Modified Weights'!F$4,0)</f>
        <v>0</v>
      </c>
      <c r="G76" s="26">
        <f>IF(correlations!G109&lt;&gt;0,'Modified Weights'!G$4,0)</f>
        <v>0.48053660218278615</v>
      </c>
      <c r="H76" s="26">
        <f>IF(correlations!H109&lt;&gt;0,'Modified Weights'!H$4,0)</f>
        <v>0</v>
      </c>
      <c r="I76" s="26">
        <f>IF(correlations!I109&lt;&gt;0,'Modified Weights'!I$4,0)</f>
        <v>0.31257295249758305</v>
      </c>
      <c r="J76" s="26">
        <f>IF(correlations!J109&lt;&gt;0,'Modified Weights'!J$4,0)</f>
        <v>0</v>
      </c>
      <c r="K76" s="26">
        <f>IF(correlations!K109&lt;&gt;0,'Modified Weights'!K$4,0)</f>
        <v>0</v>
      </c>
      <c r="L76" s="26">
        <f>IF(correlations!L109&lt;&gt;0,'Modified Weights'!L$4,0)</f>
        <v>0</v>
      </c>
      <c r="M76" s="26">
        <f>IF(correlations!M109&lt;&gt;0,'Modified Weights'!M$4,0)</f>
        <v>0</v>
      </c>
      <c r="N76" s="26">
        <f>IF(correlations!N109&lt;&gt;0,'Modified Weights'!N$4,0)</f>
        <v>0</v>
      </c>
      <c r="O76" s="26">
        <f>IF(correlations!O109&lt;&gt;0,'Modified Weights'!O$4,0)</f>
        <v>0.56244873874488854</v>
      </c>
      <c r="P76" s="26">
        <f>IF(correlations!P109&lt;&gt;0,'Modified Weights'!P$4,0)</f>
        <v>0.30413903573293405</v>
      </c>
      <c r="Q76" s="26">
        <f>IF(correlations!Q109&lt;&gt;0,'Modified Weights'!Q$4,0)</f>
        <v>0</v>
      </c>
      <c r="R76" s="26">
        <f>IF(correlations!R109&lt;&gt;0,'Modified Weights'!R$4,0)</f>
        <v>0.47097212266638172</v>
      </c>
      <c r="S76" s="26">
        <f>IF(correlations!S109&lt;&gt;0,'Modified Weights'!S$4,0)</f>
        <v>0</v>
      </c>
      <c r="T76" s="26">
        <f>IF(correlations!T109&lt;&gt;0,'Modified Weights'!T$4,0)</f>
        <v>0</v>
      </c>
      <c r="U76" s="26">
        <f>IF(correlations!U109&lt;&gt;0,'Modified Weights'!U$4,0)</f>
        <v>0</v>
      </c>
      <c r="V76" s="26">
        <f>IF(correlations!V109&lt;&gt;0,'Modified Weights'!V$4,0)</f>
        <v>0</v>
      </c>
      <c r="W76" s="26">
        <f>IF(correlations!W109&lt;&gt;0,'Modified Weights'!W$4,0)</f>
        <v>0</v>
      </c>
      <c r="X76" s="26">
        <f>IF(correlations!X109&lt;&gt;0,'Modified Weights'!X$4,0)</f>
        <v>0.54219187817609293</v>
      </c>
      <c r="Y76" s="26">
        <f>IF(correlations!Y109&lt;&gt;0,'Modified Weights'!Y$4,0)</f>
        <v>0</v>
      </c>
      <c r="Z76" s="26">
        <f>IF(correlations!Z109&lt;&gt;0,'Modified Weights'!Z$4,0)</f>
        <v>0.39006674934025765</v>
      </c>
      <c r="AA76" s="26"/>
      <c r="AB76" s="40">
        <f ca="1">SUMIF(OFFSET(correlations!B$46,_xlfn.FLOOR.MATH((ROW(A64)-1)/5)*5,0,5),"&lt;&gt;0")/COUNTIF(OFFSET(correlations!B$46,_xlfn.FLOOR.MATH((ROW(A64)-1)/5)*5,0,5),"&lt;&gt;0")</f>
        <v>4</v>
      </c>
      <c r="AC76" s="40" t="e">
        <f ca="1">SUMIF(OFFSET(correlations!C$46,_xlfn.FLOOR.MATH((ROW(B64)-1)/5)*5,0,5),"&lt;&gt;0")/COUNTIF(OFFSET(correlations!C$46,_xlfn.FLOOR.MATH((ROW(B64)-1)/5)*5,0,5),"&lt;&gt;0")</f>
        <v>#DIV/0!</v>
      </c>
      <c r="AD76" s="40">
        <f ca="1">SUMIF(OFFSET(correlations!D$46,_xlfn.FLOOR.MATH((ROW(C64)-1)/5)*5,0,5),"&lt;&gt;0")/COUNTIF(OFFSET(correlations!D$46,_xlfn.FLOOR.MATH((ROW(C64)-1)/5)*5,0,5),"&lt;&gt;0")</f>
        <v>3.6666666666666665</v>
      </c>
      <c r="AE76" s="40">
        <f ca="1">SUMIF(OFFSET(correlations!E$46,_xlfn.FLOOR.MATH((ROW(D64)-1)/5)*5,0,5),"&lt;&gt;0")/COUNTIF(OFFSET(correlations!E$46,_xlfn.FLOOR.MATH((ROW(D64)-1)/5)*5,0,5),"&lt;&gt;0")</f>
        <v>4</v>
      </c>
      <c r="AF76" s="40">
        <f ca="1">SUMIF(OFFSET(correlations!F$46,_xlfn.FLOOR.MATH((ROW(E64)-1)/5)*5,0,5),"&lt;&gt;0")/COUNTIF(OFFSET(correlations!F$46,_xlfn.FLOOR.MATH((ROW(E64)-1)/5)*5,0,5),"&lt;&gt;0")</f>
        <v>3</v>
      </c>
      <c r="AG76" s="40">
        <f ca="1">SUMIF(OFFSET(correlations!G$46,_xlfn.FLOOR.MATH((ROW(F64)-1)/5)*5,0,5),"&lt;&gt;0")/COUNTIF(OFFSET(correlations!G$46,_xlfn.FLOOR.MATH((ROW(F64)-1)/5)*5,0,5),"&lt;&gt;0")</f>
        <v>3.75</v>
      </c>
      <c r="AH76" s="40">
        <f ca="1">SUMIF(OFFSET(correlations!H$46,_xlfn.FLOOR.MATH((ROW(G64)-1)/5)*5,0,5),"&lt;&gt;0")/COUNTIF(OFFSET(correlations!H$46,_xlfn.FLOOR.MATH((ROW(G64)-1)/5)*5,0,5),"&lt;&gt;0")</f>
        <v>4.5</v>
      </c>
      <c r="AI76" s="40">
        <f ca="1">SUMIF(OFFSET(correlations!I$46,_xlfn.FLOOR.MATH((ROW(H64)-1)/5)*5,0,5),"&lt;&gt;0")/COUNTIF(OFFSET(correlations!I$46,_xlfn.FLOOR.MATH((ROW(H64)-1)/5)*5,0,5),"&lt;&gt;0")</f>
        <v>4</v>
      </c>
      <c r="AJ76" s="40">
        <f ca="1">SUMIF(OFFSET(correlations!J$46,_xlfn.FLOOR.MATH((ROW(I64)-1)/5)*5,0,5),"&lt;&gt;0")/COUNTIF(OFFSET(correlations!J$46,_xlfn.FLOOR.MATH((ROW(I64)-1)/5)*5,0,5),"&lt;&gt;0")</f>
        <v>3.5</v>
      </c>
      <c r="AK76" s="40">
        <f ca="1">SUMIF(OFFSET(correlations!K$46,_xlfn.FLOOR.MATH((ROW(J64)-1)/5)*5,0,5),"&lt;&gt;0")/COUNTIF(OFFSET(correlations!K$46,_xlfn.FLOOR.MATH((ROW(J64)-1)/5)*5,0,5),"&lt;&gt;0")</f>
        <v>4</v>
      </c>
      <c r="AL76" s="40">
        <f ca="1">SUMIF(OFFSET(correlations!L$46,_xlfn.FLOOR.MATH((ROW(K64)-1)/5)*5,0,5),"&lt;&gt;0")/COUNTIF(OFFSET(correlations!L$46,_xlfn.FLOOR.MATH((ROW(K64)-1)/5)*5,0,5),"&lt;&gt;0")</f>
        <v>4.5</v>
      </c>
      <c r="AM76" s="40" t="e">
        <f ca="1">SUMIF(OFFSET(correlations!M$46,_xlfn.FLOOR.MATH((ROW(L64)-1)/5)*5,0,5),"&lt;&gt;0")/COUNTIF(OFFSET(correlations!M$46,_xlfn.FLOOR.MATH((ROW(L64)-1)/5)*5,0,5),"&lt;&gt;0")</f>
        <v>#DIV/0!</v>
      </c>
      <c r="AN76" s="40">
        <f ca="1">SUMIF(OFFSET(correlations!N$46,_xlfn.FLOOR.MATH((ROW(M64)-1)/5)*5,0,5),"&lt;&gt;0")/COUNTIF(OFFSET(correlations!N$46,_xlfn.FLOOR.MATH((ROW(M64)-1)/5)*5,0,5),"&lt;&gt;0")</f>
        <v>3.5</v>
      </c>
      <c r="AO76" s="40">
        <f ca="1">SUMIF(OFFSET(correlations!O$46,_xlfn.FLOOR.MATH((ROW(N64)-1)/5)*5,0,5),"&lt;&gt;0")/COUNTIF(OFFSET(correlations!O$46,_xlfn.FLOOR.MATH((ROW(N64)-1)/5)*5,0,5),"&lt;&gt;0")</f>
        <v>3.8333333333333335</v>
      </c>
      <c r="AP76" s="40">
        <f ca="1">SUMIF(OFFSET(correlations!P$46,_xlfn.FLOOR.MATH((ROW(O64)-1)/5)*5,0,5),"&lt;&gt;0")/COUNTIF(OFFSET(correlations!P$46,_xlfn.FLOOR.MATH((ROW(O64)-1)/5)*5,0,5),"&lt;&gt;0")</f>
        <v>3</v>
      </c>
      <c r="AQ76" s="40">
        <f ca="1">SUMIF(OFFSET(correlations!Q$46,_xlfn.FLOOR.MATH((ROW(P64)-1)/5)*5,0,5),"&lt;&gt;0")/COUNTIF(OFFSET(correlations!Q$46,_xlfn.FLOOR.MATH((ROW(P64)-1)/5)*5,0,5),"&lt;&gt;0")</f>
        <v>4</v>
      </c>
      <c r="AR76" s="40">
        <f ca="1">SUMIF(OFFSET(correlations!R$46,_xlfn.FLOOR.MATH((ROW(Q64)-1)/5)*5,0,5),"&lt;&gt;0")/COUNTIF(OFFSET(correlations!R$46,_xlfn.FLOOR.MATH((ROW(Q64)-1)/5)*5,0,5),"&lt;&gt;0")</f>
        <v>3.25</v>
      </c>
      <c r="AS76" s="40" t="e">
        <f ca="1">SUMIF(OFFSET(correlations!S$46,_xlfn.FLOOR.MATH((ROW(R64)-1)/5)*5,0,5),"&lt;&gt;0")/COUNTIF(OFFSET(correlations!S$46,_xlfn.FLOOR.MATH((ROW(R64)-1)/5)*5,0,5),"&lt;&gt;0")</f>
        <v>#DIV/0!</v>
      </c>
      <c r="AT76" s="40">
        <f ca="1">SUMIF(OFFSET(correlations!T$46,_xlfn.FLOOR.MATH((ROW(S64)-1)/5)*5,0,5),"&lt;&gt;0")/COUNTIF(OFFSET(correlations!T$46,_xlfn.FLOOR.MATH((ROW(S64)-1)/5)*5,0,5),"&lt;&gt;0")</f>
        <v>3</v>
      </c>
      <c r="AU76" s="40">
        <f ca="1">SUMIF(OFFSET(correlations!U$46,_xlfn.FLOOR.MATH((ROW(T64)-1)/5)*5,0,5),"&lt;&gt;0")/COUNTIF(OFFSET(correlations!U$46,_xlfn.FLOOR.MATH((ROW(T64)-1)/5)*5,0,5),"&lt;&gt;0")</f>
        <v>4</v>
      </c>
      <c r="AV76" s="40">
        <f ca="1">SUMIF(OFFSET(correlations!V$46,_xlfn.FLOOR.MATH((ROW(U64)-1)/5)*5,0,5),"&lt;&gt;0")/COUNTIF(OFFSET(correlations!V$46,_xlfn.FLOOR.MATH((ROW(U64)-1)/5)*5,0,5),"&lt;&gt;0")</f>
        <v>4.25</v>
      </c>
      <c r="AW76" s="40" t="e">
        <f ca="1">SUMIF(OFFSET(correlations!W$46,_xlfn.FLOOR.MATH((ROW(V64)-1)/5)*5,0,5),"&lt;&gt;0")/COUNTIF(OFFSET(correlations!W$46,_xlfn.FLOOR.MATH((ROW(V64)-1)/5)*5,0,5),"&lt;&gt;0")</f>
        <v>#DIV/0!</v>
      </c>
      <c r="AX76" s="40">
        <f ca="1">SUMIF(OFFSET(correlations!X$46,_xlfn.FLOOR.MATH((ROW(W64)-1)/5)*5,0,5),"&lt;&gt;0")/COUNTIF(OFFSET(correlations!X$46,_xlfn.FLOOR.MATH((ROW(W64)-1)/5)*5,0,5),"&lt;&gt;0")</f>
        <v>4.25</v>
      </c>
      <c r="AY76" s="40">
        <f ca="1">SUMIF(OFFSET(correlations!Y$46,_xlfn.FLOOR.MATH((ROW(X64)-1)/5)*5,0,5),"&lt;&gt;0")/COUNTIF(OFFSET(correlations!Y$46,_xlfn.FLOOR.MATH((ROW(X64)-1)/5)*5,0,5),"&lt;&gt;0")</f>
        <v>3</v>
      </c>
      <c r="AZ76" s="40">
        <f ca="1">SUMIF(OFFSET(correlations!Z$46,_xlfn.FLOOR.MATH((ROW(Y64)-1)/5)*5,0,5),"&lt;&gt;0")/COUNTIF(OFFSET(correlations!Z$46,_xlfn.FLOOR.MATH((ROW(Y64)-1)/5)*5,0,5),"&lt;&gt;0")</f>
        <v>3.5</v>
      </c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</row>
    <row r="77" spans="1:76">
      <c r="A77" s="5" t="str">
        <f t="shared" si="12"/>
        <v>107: Snatch (2000)</v>
      </c>
      <c r="B77" s="26">
        <f>IF(correlations!B110&lt;&gt;0,'Modified Weights'!B$3,0)</f>
        <v>0</v>
      </c>
      <c r="C77" s="26">
        <f>IF(correlations!C110&lt;&gt;0,'Modified Weights'!C$3,0)</f>
        <v>0</v>
      </c>
      <c r="D77" s="26">
        <f>IF(correlations!D110&lt;&gt;0,'Modified Weights'!D$3,0)</f>
        <v>0.66716825348801723</v>
      </c>
      <c r="E77" s="26">
        <f>IF(correlations!E110&lt;&gt;0,'Modified Weights'!E$3,0)</f>
        <v>0.51761980439715483</v>
      </c>
      <c r="F77" s="26">
        <f>IF(correlations!F110&lt;&gt;0,'Modified Weights'!F$3,0)</f>
        <v>0.47668328054517961</v>
      </c>
      <c r="G77" s="26">
        <f>IF(correlations!G110&lt;&gt;0,'Modified Weights'!G$3,0)</f>
        <v>0.53906585139435703</v>
      </c>
      <c r="H77" s="26">
        <f>IF(correlations!H110&lt;&gt;0,'Modified Weights'!H$3,0)</f>
        <v>0</v>
      </c>
      <c r="I77" s="26">
        <f>IF(correlations!I110&lt;&gt;0,'Modified Weights'!I$3,0)</f>
        <v>0.38334847991865839</v>
      </c>
      <c r="J77" s="26">
        <f>IF(correlations!J110&lt;&gt;0,'Modified Weights'!J$3,0)</f>
        <v>0</v>
      </c>
      <c r="K77" s="26">
        <f>IF(correlations!K110&lt;&gt;0,'Modified Weights'!K$3,0)</f>
        <v>0.31571202585390812</v>
      </c>
      <c r="L77" s="26">
        <f>IF(correlations!L110&lt;&gt;0,'Modified Weights'!L$3,0)</f>
        <v>0.31257295249758305</v>
      </c>
      <c r="M77" s="26">
        <f>IF(correlations!M110&lt;&gt;0,'Modified Weights'!M$3,0)</f>
        <v>0</v>
      </c>
      <c r="N77" s="26">
        <f>IF(correlations!N110&lt;&gt;0,'Modified Weights'!N$3,0)</f>
        <v>0</v>
      </c>
      <c r="O77" s="26">
        <f>IF(correlations!O110&lt;&gt;0,'Modified Weights'!O$3,0)</f>
        <v>0.66851595362183669</v>
      </c>
      <c r="P77" s="26">
        <f>IF(correlations!P110&lt;&gt;0,'Modified Weights'!P$3,0)</f>
        <v>0</v>
      </c>
      <c r="Q77" s="26">
        <f>IF(correlations!Q110&lt;&gt;0,'Modified Weights'!Q$3,0)</f>
        <v>0</v>
      </c>
      <c r="R77" s="26">
        <f>IF(correlations!R110&lt;&gt;0,'Modified Weights'!R$3,0)</f>
        <v>0.49300760515325925</v>
      </c>
      <c r="S77" s="26">
        <f>IF(correlations!S110&lt;&gt;0,'Modified Weights'!S$3,0)</f>
        <v>0</v>
      </c>
      <c r="T77" s="26">
        <f>IF(correlations!T110&lt;&gt;0,'Modified Weights'!T$3,0)</f>
        <v>0.55108883721563151</v>
      </c>
      <c r="U77" s="26">
        <f>IF(correlations!U110&lt;&gt;0,'Modified Weights'!U$3,0)</f>
        <v>0</v>
      </c>
      <c r="V77" s="26">
        <f>IF(correlations!V110&lt;&gt;0,'Modified Weights'!V$3,0)</f>
        <v>0</v>
      </c>
      <c r="W77" s="26">
        <f>IF(correlations!W110&lt;&gt;0,'Modified Weights'!W$3,0)</f>
        <v>0</v>
      </c>
      <c r="X77" s="26">
        <f>IF(correlations!X110&lt;&gt;0,'Modified Weights'!X$3,0)</f>
        <v>0</v>
      </c>
      <c r="Y77" s="26">
        <f>IF(correlations!Y110&lt;&gt;0,'Modified Weights'!Y$3,0)</f>
        <v>0</v>
      </c>
      <c r="Z77" s="26">
        <f>IF(correlations!Z110&lt;&gt;0,'Modified Weights'!Z$3,0)</f>
        <v>0.43552033876932245</v>
      </c>
      <c r="AA77" s="26"/>
      <c r="AB77" s="40">
        <f ca="1">SUMIF(OFFSET(correlations!B$46,_xlfn.FLOOR.MATH((ROW(A65)-1)/5)*5,0,5),"&lt;&gt;0")/COUNTIF(OFFSET(correlations!B$46,_xlfn.FLOOR.MATH((ROW(A65)-1)/5)*5,0,5),"&lt;&gt;0")</f>
        <v>4</v>
      </c>
      <c r="AC77" s="40" t="e">
        <f ca="1">SUMIF(OFFSET(correlations!C$46,_xlfn.FLOOR.MATH((ROW(B65)-1)/5)*5,0,5),"&lt;&gt;0")/COUNTIF(OFFSET(correlations!C$46,_xlfn.FLOOR.MATH((ROW(B65)-1)/5)*5,0,5),"&lt;&gt;0")</f>
        <v>#DIV/0!</v>
      </c>
      <c r="AD77" s="40">
        <f ca="1">SUMIF(OFFSET(correlations!D$46,_xlfn.FLOOR.MATH((ROW(C65)-1)/5)*5,0,5),"&lt;&gt;0")/COUNTIF(OFFSET(correlations!D$46,_xlfn.FLOOR.MATH((ROW(C65)-1)/5)*5,0,5),"&lt;&gt;0")</f>
        <v>3.6666666666666665</v>
      </c>
      <c r="AE77" s="40">
        <f ca="1">SUMIF(OFFSET(correlations!E$46,_xlfn.FLOOR.MATH((ROW(D65)-1)/5)*5,0,5),"&lt;&gt;0")/COUNTIF(OFFSET(correlations!E$46,_xlfn.FLOOR.MATH((ROW(D65)-1)/5)*5,0,5),"&lt;&gt;0")</f>
        <v>4</v>
      </c>
      <c r="AF77" s="40">
        <f ca="1">SUMIF(OFFSET(correlations!F$46,_xlfn.FLOOR.MATH((ROW(E65)-1)/5)*5,0,5),"&lt;&gt;0")/COUNTIF(OFFSET(correlations!F$46,_xlfn.FLOOR.MATH((ROW(E65)-1)/5)*5,0,5),"&lt;&gt;0")</f>
        <v>3</v>
      </c>
      <c r="AG77" s="40">
        <f ca="1">SUMIF(OFFSET(correlations!G$46,_xlfn.FLOOR.MATH((ROW(F65)-1)/5)*5,0,5),"&lt;&gt;0")/COUNTIF(OFFSET(correlations!G$46,_xlfn.FLOOR.MATH((ROW(F65)-1)/5)*5,0,5),"&lt;&gt;0")</f>
        <v>3.75</v>
      </c>
      <c r="AH77" s="40">
        <f ca="1">SUMIF(OFFSET(correlations!H$46,_xlfn.FLOOR.MATH((ROW(G65)-1)/5)*5,0,5),"&lt;&gt;0")/COUNTIF(OFFSET(correlations!H$46,_xlfn.FLOOR.MATH((ROW(G65)-1)/5)*5,0,5),"&lt;&gt;0")</f>
        <v>4.5</v>
      </c>
      <c r="AI77" s="40">
        <f ca="1">SUMIF(OFFSET(correlations!I$46,_xlfn.FLOOR.MATH((ROW(H65)-1)/5)*5,0,5),"&lt;&gt;0")/COUNTIF(OFFSET(correlations!I$46,_xlfn.FLOOR.MATH((ROW(H65)-1)/5)*5,0,5),"&lt;&gt;0")</f>
        <v>4</v>
      </c>
      <c r="AJ77" s="40">
        <f ca="1">SUMIF(OFFSET(correlations!J$46,_xlfn.FLOOR.MATH((ROW(I65)-1)/5)*5,0,5),"&lt;&gt;0")/COUNTIF(OFFSET(correlations!J$46,_xlfn.FLOOR.MATH((ROW(I65)-1)/5)*5,0,5),"&lt;&gt;0")</f>
        <v>3.5</v>
      </c>
      <c r="AK77" s="40">
        <f ca="1">SUMIF(OFFSET(correlations!K$46,_xlfn.FLOOR.MATH((ROW(J65)-1)/5)*5,0,5),"&lt;&gt;0")/COUNTIF(OFFSET(correlations!K$46,_xlfn.FLOOR.MATH((ROW(J65)-1)/5)*5,0,5),"&lt;&gt;0")</f>
        <v>4</v>
      </c>
      <c r="AL77" s="40">
        <f ca="1">SUMIF(OFFSET(correlations!L$46,_xlfn.FLOOR.MATH((ROW(K65)-1)/5)*5,0,5),"&lt;&gt;0")/COUNTIF(OFFSET(correlations!L$46,_xlfn.FLOOR.MATH((ROW(K65)-1)/5)*5,0,5),"&lt;&gt;0")</f>
        <v>4.5</v>
      </c>
      <c r="AM77" s="40" t="e">
        <f ca="1">SUMIF(OFFSET(correlations!M$46,_xlfn.FLOOR.MATH((ROW(L65)-1)/5)*5,0,5),"&lt;&gt;0")/COUNTIF(OFFSET(correlations!M$46,_xlfn.FLOOR.MATH((ROW(L65)-1)/5)*5,0,5),"&lt;&gt;0")</f>
        <v>#DIV/0!</v>
      </c>
      <c r="AN77" s="40">
        <f ca="1">SUMIF(OFFSET(correlations!N$46,_xlfn.FLOOR.MATH((ROW(M65)-1)/5)*5,0,5),"&lt;&gt;0")/COUNTIF(OFFSET(correlations!N$46,_xlfn.FLOOR.MATH((ROW(M65)-1)/5)*5,0,5),"&lt;&gt;0")</f>
        <v>3.5</v>
      </c>
      <c r="AO77" s="40">
        <f ca="1">SUMIF(OFFSET(correlations!O$46,_xlfn.FLOOR.MATH((ROW(N65)-1)/5)*5,0,5),"&lt;&gt;0")/COUNTIF(OFFSET(correlations!O$46,_xlfn.FLOOR.MATH((ROW(N65)-1)/5)*5,0,5),"&lt;&gt;0")</f>
        <v>3.8333333333333335</v>
      </c>
      <c r="AP77" s="40">
        <f ca="1">SUMIF(OFFSET(correlations!P$46,_xlfn.FLOOR.MATH((ROW(O65)-1)/5)*5,0,5),"&lt;&gt;0")/COUNTIF(OFFSET(correlations!P$46,_xlfn.FLOOR.MATH((ROW(O65)-1)/5)*5,0,5),"&lt;&gt;0")</f>
        <v>3</v>
      </c>
      <c r="AQ77" s="40">
        <f ca="1">SUMIF(OFFSET(correlations!Q$46,_xlfn.FLOOR.MATH((ROW(P65)-1)/5)*5,0,5),"&lt;&gt;0")/COUNTIF(OFFSET(correlations!Q$46,_xlfn.FLOOR.MATH((ROW(P65)-1)/5)*5,0,5),"&lt;&gt;0")</f>
        <v>4</v>
      </c>
      <c r="AR77" s="40">
        <f ca="1">SUMIF(OFFSET(correlations!R$46,_xlfn.FLOOR.MATH((ROW(Q65)-1)/5)*5,0,5),"&lt;&gt;0")/COUNTIF(OFFSET(correlations!R$46,_xlfn.FLOOR.MATH((ROW(Q65)-1)/5)*5,0,5),"&lt;&gt;0")</f>
        <v>3.25</v>
      </c>
      <c r="AS77" s="40" t="e">
        <f ca="1">SUMIF(OFFSET(correlations!S$46,_xlfn.FLOOR.MATH((ROW(R65)-1)/5)*5,0,5),"&lt;&gt;0")/COUNTIF(OFFSET(correlations!S$46,_xlfn.FLOOR.MATH((ROW(R65)-1)/5)*5,0,5),"&lt;&gt;0")</f>
        <v>#DIV/0!</v>
      </c>
      <c r="AT77" s="40">
        <f ca="1">SUMIF(OFFSET(correlations!T$46,_xlfn.FLOOR.MATH((ROW(S65)-1)/5)*5,0,5),"&lt;&gt;0")/COUNTIF(OFFSET(correlations!T$46,_xlfn.FLOOR.MATH((ROW(S65)-1)/5)*5,0,5),"&lt;&gt;0")</f>
        <v>3</v>
      </c>
      <c r="AU77" s="40">
        <f ca="1">SUMIF(OFFSET(correlations!U$46,_xlfn.FLOOR.MATH((ROW(T65)-1)/5)*5,0,5),"&lt;&gt;0")/COUNTIF(OFFSET(correlations!U$46,_xlfn.FLOOR.MATH((ROW(T65)-1)/5)*5,0,5),"&lt;&gt;0")</f>
        <v>4</v>
      </c>
      <c r="AV77" s="40">
        <f ca="1">SUMIF(OFFSET(correlations!V$46,_xlfn.FLOOR.MATH((ROW(U65)-1)/5)*5,0,5),"&lt;&gt;0")/COUNTIF(OFFSET(correlations!V$46,_xlfn.FLOOR.MATH((ROW(U65)-1)/5)*5,0,5),"&lt;&gt;0")</f>
        <v>4.25</v>
      </c>
      <c r="AW77" s="40" t="e">
        <f ca="1">SUMIF(OFFSET(correlations!W$46,_xlfn.FLOOR.MATH((ROW(V65)-1)/5)*5,0,5),"&lt;&gt;0")/COUNTIF(OFFSET(correlations!W$46,_xlfn.FLOOR.MATH((ROW(V65)-1)/5)*5,0,5),"&lt;&gt;0")</f>
        <v>#DIV/0!</v>
      </c>
      <c r="AX77" s="40">
        <f ca="1">SUMIF(OFFSET(correlations!X$46,_xlfn.FLOOR.MATH((ROW(W65)-1)/5)*5,0,5),"&lt;&gt;0")/COUNTIF(OFFSET(correlations!X$46,_xlfn.FLOOR.MATH((ROW(W65)-1)/5)*5,0,5),"&lt;&gt;0")</f>
        <v>4.25</v>
      </c>
      <c r="AY77" s="40">
        <f ca="1">SUMIF(OFFSET(correlations!Y$46,_xlfn.FLOOR.MATH((ROW(X65)-1)/5)*5,0,5),"&lt;&gt;0")/COUNTIF(OFFSET(correlations!Y$46,_xlfn.FLOOR.MATH((ROW(X65)-1)/5)*5,0,5),"&lt;&gt;0")</f>
        <v>3</v>
      </c>
      <c r="AZ77" s="40">
        <f ca="1">SUMIF(OFFSET(correlations!Z$46,_xlfn.FLOOR.MATH((ROW(Y65)-1)/5)*5,0,5),"&lt;&gt;0")/COUNTIF(OFFSET(correlations!Z$46,_xlfn.FLOOR.MATH((ROW(Y65)-1)/5)*5,0,5),"&lt;&gt;0")</f>
        <v>3.5</v>
      </c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</row>
    <row r="78" spans="1:76">
      <c r="A78" s="20" t="s">
        <v>13</v>
      </c>
      <c r="B78" s="26">
        <f>IF(correlations!B111&lt;&gt;0,'Modified Weights'!B$4,0)</f>
        <v>0</v>
      </c>
      <c r="C78" s="26">
        <f>IF(correlations!C111&lt;&gt;0,'Modified Weights'!C$4,0)</f>
        <v>0.48860698263640312</v>
      </c>
      <c r="D78" s="26">
        <f>IF(correlations!D111&lt;&gt;0,'Modified Weights'!D$4,0)</f>
        <v>0</v>
      </c>
      <c r="E78" s="26">
        <f>IF(correlations!E111&lt;&gt;0,'Modified Weights'!E$4,0)</f>
        <v>0</v>
      </c>
      <c r="F78" s="26">
        <f>IF(correlations!F111&lt;&gt;0,'Modified Weights'!F$4,0)</f>
        <v>0.46411014776485626</v>
      </c>
      <c r="G78" s="26">
        <f>IF(correlations!G111&lt;&gt;0,'Modified Weights'!G$4,0)</f>
        <v>0.48053660218278615</v>
      </c>
      <c r="H78" s="26">
        <f>IF(correlations!H111&lt;&gt;0,'Modified Weights'!H$4,0)</f>
        <v>0</v>
      </c>
      <c r="I78" s="26">
        <f>IF(correlations!I111&lt;&gt;0,'Modified Weights'!I$4,0)</f>
        <v>0</v>
      </c>
      <c r="J78" s="26">
        <f>IF(correlations!J111&lt;&gt;0,'Modified Weights'!J$4,0)</f>
        <v>0.47549485227568483</v>
      </c>
      <c r="K78" s="26">
        <f>IF(correlations!K111&lt;&gt;0,'Modified Weights'!K$4,0)</f>
        <v>0</v>
      </c>
      <c r="L78" s="26">
        <f>IF(correlations!L111&lt;&gt;0,'Modified Weights'!L$4,0)</f>
        <v>0.28275572409412869</v>
      </c>
      <c r="M78" s="26">
        <f>IF(correlations!M111&lt;&gt;0,'Modified Weights'!M$4,0)</f>
        <v>0</v>
      </c>
      <c r="N78" s="26">
        <f>IF(correlations!N111&lt;&gt;0,'Modified Weights'!N$4,0)</f>
        <v>0</v>
      </c>
      <c r="O78" s="26">
        <f>IF(correlations!O111&lt;&gt;0,'Modified Weights'!O$4,0)</f>
        <v>0</v>
      </c>
      <c r="P78" s="26">
        <f>IF(correlations!P111&lt;&gt;0,'Modified Weights'!P$4,0)</f>
        <v>0.30413903573293405</v>
      </c>
      <c r="Q78" s="26">
        <f>IF(correlations!Q111&lt;&gt;0,'Modified Weights'!Q$4,0)</f>
        <v>0</v>
      </c>
      <c r="R78" s="26">
        <f>IF(correlations!R111&lt;&gt;0,'Modified Weights'!R$4,0)</f>
        <v>0</v>
      </c>
      <c r="S78" s="26">
        <f>IF(correlations!S111&lt;&gt;0,'Modified Weights'!S$4,0)</f>
        <v>0.44902524381160436</v>
      </c>
      <c r="T78" s="26">
        <f>IF(correlations!T111&lt;&gt;0,'Modified Weights'!T$4,0)</f>
        <v>0</v>
      </c>
      <c r="U78" s="26">
        <f>IF(correlations!U111&lt;&gt;0,'Modified Weights'!U$4,0)</f>
        <v>0</v>
      </c>
      <c r="V78" s="26">
        <f>IF(correlations!V111&lt;&gt;0,'Modified Weights'!V$4,0)</f>
        <v>0</v>
      </c>
      <c r="W78" s="26">
        <f>IF(correlations!W111&lt;&gt;0,'Modified Weights'!W$4,0)</f>
        <v>0.40859237613621341</v>
      </c>
      <c r="X78" s="26">
        <f>IF(correlations!X111&lt;&gt;0,'Modified Weights'!X$4,0)</f>
        <v>0.54219187817609293</v>
      </c>
      <c r="Y78" s="26">
        <f>IF(correlations!Y111&lt;&gt;0,'Modified Weights'!Y$4,0)</f>
        <v>0</v>
      </c>
      <c r="Z78" s="26">
        <f>IF(correlations!Z111&lt;&gt;0,'Modified Weights'!Z$4,0)</f>
        <v>0</v>
      </c>
      <c r="AA78" s="26"/>
      <c r="AB78" s="40">
        <f ca="1">SUMIF(OFFSET(correlations!B$46,_xlfn.FLOOR.MATH((ROW(A66)-1)/5)*5,0,5),"&lt;&gt;0")/COUNTIF(OFFSET(correlations!B$46,_xlfn.FLOOR.MATH((ROW(A66)-1)/5)*5,0,5),"&lt;&gt;0")</f>
        <v>3.5</v>
      </c>
      <c r="AC78" s="40">
        <f ca="1">SUMIF(OFFSET(correlations!C$46,_xlfn.FLOOR.MATH((ROW(B66)-1)/5)*5,0,5),"&lt;&gt;0")/COUNTIF(OFFSET(correlations!C$46,_xlfn.FLOOR.MATH((ROW(B66)-1)/5)*5,0,5),"&lt;&gt;0")</f>
        <v>3.6666666666666665</v>
      </c>
      <c r="AD78" s="40">
        <f ca="1">SUMIF(OFFSET(correlations!D$46,_xlfn.FLOOR.MATH((ROW(C66)-1)/5)*5,0,5),"&lt;&gt;0")/COUNTIF(OFFSET(correlations!D$46,_xlfn.FLOOR.MATH((ROW(C66)-1)/5)*5,0,5),"&lt;&gt;0")</f>
        <v>3.5</v>
      </c>
      <c r="AE78" s="40">
        <f ca="1">SUMIF(OFFSET(correlations!E$46,_xlfn.FLOOR.MATH((ROW(D66)-1)/5)*5,0,5),"&lt;&gt;0")/COUNTIF(OFFSET(correlations!E$46,_xlfn.FLOOR.MATH((ROW(D66)-1)/5)*5,0,5),"&lt;&gt;0")</f>
        <v>4</v>
      </c>
      <c r="AF78" s="40">
        <f ca="1">SUMIF(OFFSET(correlations!F$46,_xlfn.FLOOR.MATH((ROW(E66)-1)/5)*5,0,5),"&lt;&gt;0")/COUNTIF(OFFSET(correlations!F$46,_xlfn.FLOOR.MATH((ROW(E66)-1)/5)*5,0,5),"&lt;&gt;0")</f>
        <v>3.125</v>
      </c>
      <c r="AG78" s="40">
        <f ca="1">SUMIF(OFFSET(correlations!G$46,_xlfn.FLOOR.MATH((ROW(F66)-1)/5)*5,0,5),"&lt;&gt;0")/COUNTIF(OFFSET(correlations!G$46,_xlfn.FLOOR.MATH((ROW(F66)-1)/5)*5,0,5),"&lt;&gt;0")</f>
        <v>3.5</v>
      </c>
      <c r="AH78" s="40">
        <f ca="1">SUMIF(OFFSET(correlations!H$46,_xlfn.FLOOR.MATH((ROW(G66)-1)/5)*5,0,5),"&lt;&gt;0")/COUNTIF(OFFSET(correlations!H$46,_xlfn.FLOOR.MATH((ROW(G66)-1)/5)*5,0,5),"&lt;&gt;0")</f>
        <v>4</v>
      </c>
      <c r="AI78" s="40">
        <f ca="1">SUMIF(OFFSET(correlations!I$46,_xlfn.FLOOR.MATH((ROW(H66)-1)/5)*5,0,5),"&lt;&gt;0")/COUNTIF(OFFSET(correlations!I$46,_xlfn.FLOOR.MATH((ROW(H66)-1)/5)*5,0,5),"&lt;&gt;0")</f>
        <v>3</v>
      </c>
      <c r="AJ78" s="40">
        <f ca="1">SUMIF(OFFSET(correlations!J$46,_xlfn.FLOOR.MATH((ROW(I66)-1)/5)*5,0,5),"&lt;&gt;0")/COUNTIF(OFFSET(correlations!J$46,_xlfn.FLOOR.MATH((ROW(I66)-1)/5)*5,0,5),"&lt;&gt;0")</f>
        <v>3.5</v>
      </c>
      <c r="AK78" s="40">
        <f ca="1">SUMIF(OFFSET(correlations!K$46,_xlfn.FLOOR.MATH((ROW(J66)-1)/5)*5,0,5),"&lt;&gt;0")/COUNTIF(OFFSET(correlations!K$46,_xlfn.FLOOR.MATH((ROW(J66)-1)/5)*5,0,5),"&lt;&gt;0")</f>
        <v>3.8333333333333335</v>
      </c>
      <c r="AL78" s="40">
        <f ca="1">SUMIF(OFFSET(correlations!L$46,_xlfn.FLOOR.MATH((ROW(K66)-1)/5)*5,0,5),"&lt;&gt;0")/COUNTIF(OFFSET(correlations!L$46,_xlfn.FLOOR.MATH((ROW(K66)-1)/5)*5,0,5),"&lt;&gt;0")</f>
        <v>3.1666666666666665</v>
      </c>
      <c r="AM78" s="40">
        <f ca="1">SUMIF(OFFSET(correlations!M$46,_xlfn.FLOOR.MATH((ROW(L66)-1)/5)*5,0,5),"&lt;&gt;0")/COUNTIF(OFFSET(correlations!M$46,_xlfn.FLOOR.MATH((ROW(L66)-1)/5)*5,0,5),"&lt;&gt;0")</f>
        <v>5</v>
      </c>
      <c r="AN78" s="40">
        <f ca="1">SUMIF(OFFSET(correlations!N$46,_xlfn.FLOOR.MATH((ROW(M66)-1)/5)*5,0,5),"&lt;&gt;0")/COUNTIF(OFFSET(correlations!N$46,_xlfn.FLOOR.MATH((ROW(M66)-1)/5)*5,0,5),"&lt;&gt;0")</f>
        <v>3.75</v>
      </c>
      <c r="AO78" s="40">
        <f ca="1">SUMIF(OFFSET(correlations!O$46,_xlfn.FLOOR.MATH((ROW(N66)-1)/5)*5,0,5),"&lt;&gt;0")/COUNTIF(OFFSET(correlations!O$46,_xlfn.FLOOR.MATH((ROW(N66)-1)/5)*5,0,5),"&lt;&gt;0")</f>
        <v>3.5</v>
      </c>
      <c r="AP78" s="40">
        <f ca="1">SUMIF(OFFSET(correlations!P$46,_xlfn.FLOOR.MATH((ROW(O66)-1)/5)*5,0,5),"&lt;&gt;0")/COUNTIF(OFFSET(correlations!P$46,_xlfn.FLOOR.MATH((ROW(O66)-1)/5)*5,0,5),"&lt;&gt;0")</f>
        <v>3.1666666666666665</v>
      </c>
      <c r="AQ78" s="40">
        <f ca="1">SUMIF(OFFSET(correlations!Q$46,_xlfn.FLOOR.MATH((ROW(P66)-1)/5)*5,0,5),"&lt;&gt;0")/COUNTIF(OFFSET(correlations!Q$46,_xlfn.FLOOR.MATH((ROW(P66)-1)/5)*5,0,5),"&lt;&gt;0")</f>
        <v>3.5</v>
      </c>
      <c r="AR78" s="40">
        <f ca="1">SUMIF(OFFSET(correlations!R$46,_xlfn.FLOOR.MATH((ROW(Q66)-1)/5)*5,0,5),"&lt;&gt;0")/COUNTIF(OFFSET(correlations!R$46,_xlfn.FLOOR.MATH((ROW(Q66)-1)/5)*5,0,5),"&lt;&gt;0")</f>
        <v>2</v>
      </c>
      <c r="AS78" s="40">
        <f ca="1">SUMIF(OFFSET(correlations!S$46,_xlfn.FLOOR.MATH((ROW(R66)-1)/5)*5,0,5),"&lt;&gt;0")/COUNTIF(OFFSET(correlations!S$46,_xlfn.FLOOR.MATH((ROW(R66)-1)/5)*5,0,5),"&lt;&gt;0")</f>
        <v>3.6666666666666665</v>
      </c>
      <c r="AT78" s="40">
        <f ca="1">SUMIF(OFFSET(correlations!T$46,_xlfn.FLOOR.MATH((ROW(S66)-1)/5)*5,0,5),"&lt;&gt;0")/COUNTIF(OFFSET(correlations!T$46,_xlfn.FLOOR.MATH((ROW(S66)-1)/5)*5,0,5),"&lt;&gt;0")</f>
        <v>3</v>
      </c>
      <c r="AU78" s="40">
        <f ca="1">SUMIF(OFFSET(correlations!U$46,_xlfn.FLOOR.MATH((ROW(T66)-1)/5)*5,0,5),"&lt;&gt;0")/COUNTIF(OFFSET(correlations!U$46,_xlfn.FLOOR.MATH((ROW(T66)-1)/5)*5,0,5),"&lt;&gt;0")</f>
        <v>3.75</v>
      </c>
      <c r="AV78" s="40">
        <f ca="1">SUMIF(OFFSET(correlations!V$46,_xlfn.FLOOR.MATH((ROW(U66)-1)/5)*5,0,5),"&lt;&gt;0")/COUNTIF(OFFSET(correlations!V$46,_xlfn.FLOOR.MATH((ROW(U66)-1)/5)*5,0,5),"&lt;&gt;0")</f>
        <v>3.75</v>
      </c>
      <c r="AW78" s="40">
        <f ca="1">SUMIF(OFFSET(correlations!W$46,_xlfn.FLOOR.MATH((ROW(V66)-1)/5)*5,0,5),"&lt;&gt;0")/COUNTIF(OFFSET(correlations!W$46,_xlfn.FLOOR.MATH((ROW(V66)-1)/5)*5,0,5),"&lt;&gt;0")</f>
        <v>4.125</v>
      </c>
      <c r="AX78" s="40">
        <f ca="1">SUMIF(OFFSET(correlations!X$46,_xlfn.FLOOR.MATH((ROW(W66)-1)/5)*5,0,5),"&lt;&gt;0")/COUNTIF(OFFSET(correlations!X$46,_xlfn.FLOOR.MATH((ROW(W66)-1)/5)*5,0,5),"&lt;&gt;0")</f>
        <v>3.75</v>
      </c>
      <c r="AY78" s="40">
        <f ca="1">SUMIF(OFFSET(correlations!Y$46,_xlfn.FLOOR.MATH((ROW(X66)-1)/5)*5,0,5),"&lt;&gt;0")/COUNTIF(OFFSET(correlations!Y$46,_xlfn.FLOOR.MATH((ROW(X66)-1)/5)*5,0,5),"&lt;&gt;0")</f>
        <v>3.3333333333333335</v>
      </c>
      <c r="AZ78" s="40">
        <f ca="1">SUMIF(OFFSET(correlations!Z$46,_xlfn.FLOOR.MATH((ROW(Y66)-1)/5)*5,0,5),"&lt;&gt;0")/COUNTIF(OFFSET(correlations!Z$46,_xlfn.FLOOR.MATH((ROW(Y66)-1)/5)*5,0,5),"&lt;&gt;0")</f>
        <v>3.75</v>
      </c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</row>
    <row r="79" spans="1:76">
      <c r="A79" s="5" t="str">
        <f t="shared" ref="A79:A82" si="13">A78</f>
        <v>114: Pretty Woman (1990)</v>
      </c>
      <c r="B79" s="26">
        <f>IF(correlations!B112&lt;&gt;0,'Modified Weights'!B$5,0)</f>
        <v>0</v>
      </c>
      <c r="C79" s="26">
        <f>IF(correlations!C112&lt;&gt;0,'Modified Weights'!C$5,0)</f>
        <v>0.42223642660835542</v>
      </c>
      <c r="D79" s="26">
        <f>IF(correlations!D112&lt;&gt;0,'Modified Weights'!D$5,0)</f>
        <v>0</v>
      </c>
      <c r="E79" s="26">
        <f>IF(correlations!E112&lt;&gt;0,'Modified Weights'!E$5,0)</f>
        <v>0</v>
      </c>
      <c r="F79" s="26">
        <f>IF(correlations!F112&lt;&gt;0,'Modified Weights'!F$5,0)</f>
        <v>0</v>
      </c>
      <c r="G79" s="26">
        <f>IF(correlations!G112&lt;&gt;0,'Modified Weights'!G$5,0)</f>
        <v>0</v>
      </c>
      <c r="H79" s="26">
        <f>IF(correlations!H112&lt;&gt;0,'Modified Weights'!H$5,0)</f>
        <v>0.24769327229404767</v>
      </c>
      <c r="I79" s="26">
        <f>IF(correlations!I112&lt;&gt;0,'Modified Weights'!I$5,0)</f>
        <v>0</v>
      </c>
      <c r="J79" s="26">
        <f>IF(correlations!J112&lt;&gt;0,'Modified Weights'!J$5,0)</f>
        <v>0.38713264586848378</v>
      </c>
      <c r="K79" s="26">
        <f>IF(correlations!K112&lt;&gt;0,'Modified Weights'!K$5,0)</f>
        <v>0</v>
      </c>
      <c r="L79" s="26">
        <f>IF(correlations!L112&lt;&gt;0,'Modified Weights'!L$5,0)</f>
        <v>0</v>
      </c>
      <c r="M79" s="26">
        <f>IF(correlations!M112&lt;&gt;0,'Modified Weights'!M$5,0)</f>
        <v>0</v>
      </c>
      <c r="N79" s="26">
        <f>IF(correlations!N112&lt;&gt;0,'Modified Weights'!N$5,0)</f>
        <v>0.290591240789001</v>
      </c>
      <c r="O79" s="26">
        <f>IF(correlations!O112&lt;&gt;0,'Modified Weights'!O$5,0)</f>
        <v>0.53906585139435703</v>
      </c>
      <c r="P79" s="26">
        <f>IF(correlations!P112&lt;&gt;0,'Modified Weights'!P$5,0)</f>
        <v>0</v>
      </c>
      <c r="Q79" s="26">
        <f>IF(correlations!Q112&lt;&gt;0,'Modified Weights'!Q$5,0)</f>
        <v>0.47571090136593314</v>
      </c>
      <c r="R79" s="26">
        <f>IF(correlations!R112&lt;&gt;0,'Modified Weights'!R$5,0)</f>
        <v>0</v>
      </c>
      <c r="S79" s="26">
        <f>IF(correlations!S112&lt;&gt;0,'Modified Weights'!S$5,0)</f>
        <v>0</v>
      </c>
      <c r="T79" s="26">
        <f>IF(correlations!T112&lt;&gt;0,'Modified Weights'!T$5,0)</f>
        <v>0.42805472768971564</v>
      </c>
      <c r="U79" s="26">
        <f>IF(correlations!U112&lt;&gt;0,'Modified Weights'!U$5,0)</f>
        <v>0.40380887559327872</v>
      </c>
      <c r="V79" s="26">
        <f>IF(correlations!V112&lt;&gt;0,'Modified Weights'!V$5,0)</f>
        <v>0.14924669844661778</v>
      </c>
      <c r="W79" s="26">
        <f>IF(correlations!W112&lt;&gt;0,'Modified Weights'!W$5,0)</f>
        <v>0.31571202585390812</v>
      </c>
      <c r="X79" s="26">
        <f>IF(correlations!X112&lt;&gt;0,'Modified Weights'!X$5,0)</f>
        <v>0</v>
      </c>
      <c r="Y79" s="26">
        <f>IF(correlations!Y112&lt;&gt;0,'Modified Weights'!Y$5,0)</f>
        <v>0</v>
      </c>
      <c r="Z79" s="26">
        <f>IF(correlations!Z112&lt;&gt;0,'Modified Weights'!Z$5,0)</f>
        <v>0.37985626502293046</v>
      </c>
      <c r="AA79" s="26"/>
      <c r="AB79" s="40">
        <f ca="1">SUMIF(OFFSET(correlations!B$46,_xlfn.FLOOR.MATH((ROW(A67)-1)/5)*5,0,5),"&lt;&gt;0")/COUNTIF(OFFSET(correlations!B$46,_xlfn.FLOOR.MATH((ROW(A67)-1)/5)*5,0,5),"&lt;&gt;0")</f>
        <v>3.5</v>
      </c>
      <c r="AC79" s="40">
        <f ca="1">SUMIF(OFFSET(correlations!C$46,_xlfn.FLOOR.MATH((ROW(B67)-1)/5)*5,0,5),"&lt;&gt;0")/COUNTIF(OFFSET(correlations!C$46,_xlfn.FLOOR.MATH((ROW(B67)-1)/5)*5,0,5),"&lt;&gt;0")</f>
        <v>3.6666666666666665</v>
      </c>
      <c r="AD79" s="40">
        <f ca="1">SUMIF(OFFSET(correlations!D$46,_xlfn.FLOOR.MATH((ROW(C67)-1)/5)*5,0,5),"&lt;&gt;0")/COUNTIF(OFFSET(correlations!D$46,_xlfn.FLOOR.MATH((ROW(C67)-1)/5)*5,0,5),"&lt;&gt;0")</f>
        <v>3.5</v>
      </c>
      <c r="AE79" s="40">
        <f ca="1">SUMIF(OFFSET(correlations!E$46,_xlfn.FLOOR.MATH((ROW(D67)-1)/5)*5,0,5),"&lt;&gt;0")/COUNTIF(OFFSET(correlations!E$46,_xlfn.FLOOR.MATH((ROW(D67)-1)/5)*5,0,5),"&lt;&gt;0")</f>
        <v>4</v>
      </c>
      <c r="AF79" s="40">
        <f ca="1">SUMIF(OFFSET(correlations!F$46,_xlfn.FLOOR.MATH((ROW(E67)-1)/5)*5,0,5),"&lt;&gt;0")/COUNTIF(OFFSET(correlations!F$46,_xlfn.FLOOR.MATH((ROW(E67)-1)/5)*5,0,5),"&lt;&gt;0")</f>
        <v>3.125</v>
      </c>
      <c r="AG79" s="40">
        <f ca="1">SUMIF(OFFSET(correlations!G$46,_xlfn.FLOOR.MATH((ROW(F67)-1)/5)*5,0,5),"&lt;&gt;0")/COUNTIF(OFFSET(correlations!G$46,_xlfn.FLOOR.MATH((ROW(F67)-1)/5)*5,0,5),"&lt;&gt;0")</f>
        <v>3.5</v>
      </c>
      <c r="AH79" s="40">
        <f ca="1">SUMIF(OFFSET(correlations!H$46,_xlfn.FLOOR.MATH((ROW(G67)-1)/5)*5,0,5),"&lt;&gt;0")/COUNTIF(OFFSET(correlations!H$46,_xlfn.FLOOR.MATH((ROW(G67)-1)/5)*5,0,5),"&lt;&gt;0")</f>
        <v>4</v>
      </c>
      <c r="AI79" s="40">
        <f ca="1">SUMIF(OFFSET(correlations!I$46,_xlfn.FLOOR.MATH((ROW(H67)-1)/5)*5,0,5),"&lt;&gt;0")/COUNTIF(OFFSET(correlations!I$46,_xlfn.FLOOR.MATH((ROW(H67)-1)/5)*5,0,5),"&lt;&gt;0")</f>
        <v>3</v>
      </c>
      <c r="AJ79" s="40">
        <f ca="1">SUMIF(OFFSET(correlations!J$46,_xlfn.FLOOR.MATH((ROW(I67)-1)/5)*5,0,5),"&lt;&gt;0")/COUNTIF(OFFSET(correlations!J$46,_xlfn.FLOOR.MATH((ROW(I67)-1)/5)*5,0,5),"&lt;&gt;0")</f>
        <v>3.5</v>
      </c>
      <c r="AK79" s="40">
        <f ca="1">SUMIF(OFFSET(correlations!K$46,_xlfn.FLOOR.MATH((ROW(J67)-1)/5)*5,0,5),"&lt;&gt;0")/COUNTIF(OFFSET(correlations!K$46,_xlfn.FLOOR.MATH((ROW(J67)-1)/5)*5,0,5),"&lt;&gt;0")</f>
        <v>3.8333333333333335</v>
      </c>
      <c r="AL79" s="40">
        <f ca="1">SUMIF(OFFSET(correlations!L$46,_xlfn.FLOOR.MATH((ROW(K67)-1)/5)*5,0,5),"&lt;&gt;0")/COUNTIF(OFFSET(correlations!L$46,_xlfn.FLOOR.MATH((ROW(K67)-1)/5)*5,0,5),"&lt;&gt;0")</f>
        <v>3.1666666666666665</v>
      </c>
      <c r="AM79" s="40">
        <f ca="1">SUMIF(OFFSET(correlations!M$46,_xlfn.FLOOR.MATH((ROW(L67)-1)/5)*5,0,5),"&lt;&gt;0")/COUNTIF(OFFSET(correlations!M$46,_xlfn.FLOOR.MATH((ROW(L67)-1)/5)*5,0,5),"&lt;&gt;0")</f>
        <v>5</v>
      </c>
      <c r="AN79" s="40">
        <f ca="1">SUMIF(OFFSET(correlations!N$46,_xlfn.FLOOR.MATH((ROW(M67)-1)/5)*5,0,5),"&lt;&gt;0")/COUNTIF(OFFSET(correlations!N$46,_xlfn.FLOOR.MATH((ROW(M67)-1)/5)*5,0,5),"&lt;&gt;0")</f>
        <v>3.75</v>
      </c>
      <c r="AO79" s="40">
        <f ca="1">SUMIF(OFFSET(correlations!O$46,_xlfn.FLOOR.MATH((ROW(N67)-1)/5)*5,0,5),"&lt;&gt;0")/COUNTIF(OFFSET(correlations!O$46,_xlfn.FLOOR.MATH((ROW(N67)-1)/5)*5,0,5),"&lt;&gt;0")</f>
        <v>3.5</v>
      </c>
      <c r="AP79" s="40">
        <f ca="1">SUMIF(OFFSET(correlations!P$46,_xlfn.FLOOR.MATH((ROW(O67)-1)/5)*5,0,5),"&lt;&gt;0")/COUNTIF(OFFSET(correlations!P$46,_xlfn.FLOOR.MATH((ROW(O67)-1)/5)*5,0,5),"&lt;&gt;0")</f>
        <v>3.1666666666666665</v>
      </c>
      <c r="AQ79" s="40">
        <f ca="1">SUMIF(OFFSET(correlations!Q$46,_xlfn.FLOOR.MATH((ROW(P67)-1)/5)*5,0,5),"&lt;&gt;0")/COUNTIF(OFFSET(correlations!Q$46,_xlfn.FLOOR.MATH((ROW(P67)-1)/5)*5,0,5),"&lt;&gt;0")</f>
        <v>3.5</v>
      </c>
      <c r="AR79" s="40">
        <f ca="1">SUMIF(OFFSET(correlations!R$46,_xlfn.FLOOR.MATH((ROW(Q67)-1)/5)*5,0,5),"&lt;&gt;0")/COUNTIF(OFFSET(correlations!R$46,_xlfn.FLOOR.MATH((ROW(Q67)-1)/5)*5,0,5),"&lt;&gt;0")</f>
        <v>2</v>
      </c>
      <c r="AS79" s="40">
        <f ca="1">SUMIF(OFFSET(correlations!S$46,_xlfn.FLOOR.MATH((ROW(R67)-1)/5)*5,0,5),"&lt;&gt;0")/COUNTIF(OFFSET(correlations!S$46,_xlfn.FLOOR.MATH((ROW(R67)-1)/5)*5,0,5),"&lt;&gt;0")</f>
        <v>3.6666666666666665</v>
      </c>
      <c r="AT79" s="40">
        <f ca="1">SUMIF(OFFSET(correlations!T$46,_xlfn.FLOOR.MATH((ROW(S67)-1)/5)*5,0,5),"&lt;&gt;0")/COUNTIF(OFFSET(correlations!T$46,_xlfn.FLOOR.MATH((ROW(S67)-1)/5)*5,0,5),"&lt;&gt;0")</f>
        <v>3</v>
      </c>
      <c r="AU79" s="40">
        <f ca="1">SUMIF(OFFSET(correlations!U$46,_xlfn.FLOOR.MATH((ROW(T67)-1)/5)*5,0,5),"&lt;&gt;0")/COUNTIF(OFFSET(correlations!U$46,_xlfn.FLOOR.MATH((ROW(T67)-1)/5)*5,0,5),"&lt;&gt;0")</f>
        <v>3.75</v>
      </c>
      <c r="AV79" s="40">
        <f ca="1">SUMIF(OFFSET(correlations!V$46,_xlfn.FLOOR.MATH((ROW(U67)-1)/5)*5,0,5),"&lt;&gt;0")/COUNTIF(OFFSET(correlations!V$46,_xlfn.FLOOR.MATH((ROW(U67)-1)/5)*5,0,5),"&lt;&gt;0")</f>
        <v>3.75</v>
      </c>
      <c r="AW79" s="40">
        <f ca="1">SUMIF(OFFSET(correlations!W$46,_xlfn.FLOOR.MATH((ROW(V67)-1)/5)*5,0,5),"&lt;&gt;0")/COUNTIF(OFFSET(correlations!W$46,_xlfn.FLOOR.MATH((ROW(V67)-1)/5)*5,0,5),"&lt;&gt;0")</f>
        <v>4.125</v>
      </c>
      <c r="AX79" s="40">
        <f ca="1">SUMIF(OFFSET(correlations!X$46,_xlfn.FLOOR.MATH((ROW(W67)-1)/5)*5,0,5),"&lt;&gt;0")/COUNTIF(OFFSET(correlations!X$46,_xlfn.FLOOR.MATH((ROW(W67)-1)/5)*5,0,5),"&lt;&gt;0")</f>
        <v>3.75</v>
      </c>
      <c r="AY79" s="40">
        <f ca="1">SUMIF(OFFSET(correlations!Y$46,_xlfn.FLOOR.MATH((ROW(X67)-1)/5)*5,0,5),"&lt;&gt;0")/COUNTIF(OFFSET(correlations!Y$46,_xlfn.FLOOR.MATH((ROW(X67)-1)/5)*5,0,5),"&lt;&gt;0")</f>
        <v>3.3333333333333335</v>
      </c>
      <c r="AZ79" s="40">
        <f ca="1">SUMIF(OFFSET(correlations!Z$46,_xlfn.FLOOR.MATH((ROW(Y67)-1)/5)*5,0,5),"&lt;&gt;0")/COUNTIF(OFFSET(correlations!Z$46,_xlfn.FLOOR.MATH((ROW(Y67)-1)/5)*5,0,5),"&lt;&gt;0")</f>
        <v>3.75</v>
      </c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</row>
    <row r="80" spans="1:76">
      <c r="A80" s="5" t="str">
        <f t="shared" si="13"/>
        <v>114: Pretty Woman (1990)</v>
      </c>
      <c r="B80" s="26">
        <f>IF(correlations!B113&lt;&gt;0,'Modified Weights'!B$6,0)</f>
        <v>0</v>
      </c>
      <c r="C80" s="26">
        <f>IF(correlations!C113&lt;&gt;0,'Modified Weights'!C$6,0)</f>
        <v>0.41443820151070604</v>
      </c>
      <c r="D80" s="26">
        <f>IF(correlations!D113&lt;&gt;0,'Modified Weights'!D$6,0)</f>
        <v>0</v>
      </c>
      <c r="E80" s="26">
        <f>IF(correlations!E113&lt;&gt;0,'Modified Weights'!E$6,0)</f>
        <v>0.28275572409412869</v>
      </c>
      <c r="F80" s="26">
        <f>IF(correlations!F113&lt;&gt;0,'Modified Weights'!F$6,0)</f>
        <v>0.40027450425381639</v>
      </c>
      <c r="G80" s="26">
        <f>IF(correlations!G113&lt;&gt;0,'Modified Weights'!G$6,0)</f>
        <v>0</v>
      </c>
      <c r="H80" s="26">
        <f>IF(correlations!H113&lt;&gt;0,'Modified Weights'!H$6,0)</f>
        <v>0</v>
      </c>
      <c r="I80" s="26">
        <f>IF(correlations!I113&lt;&gt;0,'Modified Weights'!I$6,0)</f>
        <v>0.22921932957789437</v>
      </c>
      <c r="J80" s="26">
        <f>IF(correlations!J113&lt;&gt;0,'Modified Weights'!J$6,0)</f>
        <v>0</v>
      </c>
      <c r="K80" s="26">
        <f>IF(correlations!K113&lt;&gt;0,'Modified Weights'!K$6,0)</f>
        <v>0.25252866387786765</v>
      </c>
      <c r="L80" s="26">
        <f>IF(correlations!L113&lt;&gt;0,'Modified Weights'!L$6,0)</f>
        <v>0.2685953793136418</v>
      </c>
      <c r="M80" s="26">
        <f>IF(correlations!M113&lt;&gt;0,'Modified Weights'!M$6,0)</f>
        <v>0</v>
      </c>
      <c r="N80" s="26">
        <f>IF(correlations!N113&lt;&gt;0,'Modified Weights'!N$6,0)</f>
        <v>0.26126836282372301</v>
      </c>
      <c r="O80" s="26">
        <f>IF(correlations!O113&lt;&gt;0,'Modified Weights'!O$6,0)</f>
        <v>0</v>
      </c>
      <c r="P80" s="26">
        <f>IF(correlations!P113&lt;&gt;0,'Modified Weights'!P$6,0)</f>
        <v>0.28039233696684568</v>
      </c>
      <c r="Q80" s="26">
        <f>IF(correlations!Q113&lt;&gt;0,'Modified Weights'!Q$6,0)</f>
        <v>0.42322462884387124</v>
      </c>
      <c r="R80" s="26">
        <f>IF(correlations!R113&lt;&gt;0,'Modified Weights'!R$6,0)</f>
        <v>0</v>
      </c>
      <c r="S80" s="26">
        <f>IF(correlations!S113&lt;&gt;0,'Modified Weights'!S$6,0)</f>
        <v>0.37267558897264119</v>
      </c>
      <c r="T80" s="26">
        <f>IF(correlations!T113&lt;&gt;0,'Modified Weights'!T$6,0)</f>
        <v>0</v>
      </c>
      <c r="U80" s="26">
        <f>IF(correlations!U113&lt;&gt;0,'Modified Weights'!U$6,0)</f>
        <v>0</v>
      </c>
      <c r="V80" s="26">
        <f>IF(correlations!V113&lt;&gt;0,'Modified Weights'!V$6,0)</f>
        <v>0</v>
      </c>
      <c r="W80" s="26">
        <f>IF(correlations!W113&lt;&gt;0,'Modified Weights'!W$6,0)</f>
        <v>0.26252037536330569</v>
      </c>
      <c r="X80" s="26">
        <f>IF(correlations!X113&lt;&gt;0,'Modified Weights'!X$6,0)</f>
        <v>0</v>
      </c>
      <c r="Y80" s="26">
        <f>IF(correlations!Y113&lt;&gt;0,'Modified Weights'!Y$6,0)</f>
        <v>0.46411014776485626</v>
      </c>
      <c r="Z80" s="26">
        <f>IF(correlations!Z113&lt;&gt;0,'Modified Weights'!Z$6,0)</f>
        <v>0.37426379831369133</v>
      </c>
      <c r="AA80" s="26"/>
      <c r="AB80" s="40">
        <f ca="1">SUMIF(OFFSET(correlations!B$46,_xlfn.FLOOR.MATH((ROW(A68)-1)/5)*5,0,5),"&lt;&gt;0")/COUNTIF(OFFSET(correlations!B$46,_xlfn.FLOOR.MATH((ROW(A68)-1)/5)*5,0,5),"&lt;&gt;0")</f>
        <v>3.5</v>
      </c>
      <c r="AC80" s="40">
        <f ca="1">SUMIF(OFFSET(correlations!C$46,_xlfn.FLOOR.MATH((ROW(B68)-1)/5)*5,0,5),"&lt;&gt;0")/COUNTIF(OFFSET(correlations!C$46,_xlfn.FLOOR.MATH((ROW(B68)-1)/5)*5,0,5),"&lt;&gt;0")</f>
        <v>3.6666666666666665</v>
      </c>
      <c r="AD80" s="40">
        <f ca="1">SUMIF(OFFSET(correlations!D$46,_xlfn.FLOOR.MATH((ROW(C68)-1)/5)*5,0,5),"&lt;&gt;0")/COUNTIF(OFFSET(correlations!D$46,_xlfn.FLOOR.MATH((ROW(C68)-1)/5)*5,0,5),"&lt;&gt;0")</f>
        <v>3.5</v>
      </c>
      <c r="AE80" s="40">
        <f ca="1">SUMIF(OFFSET(correlations!E$46,_xlfn.FLOOR.MATH((ROW(D68)-1)/5)*5,0,5),"&lt;&gt;0")/COUNTIF(OFFSET(correlations!E$46,_xlfn.FLOOR.MATH((ROW(D68)-1)/5)*5,0,5),"&lt;&gt;0")</f>
        <v>4</v>
      </c>
      <c r="AF80" s="40">
        <f ca="1">SUMIF(OFFSET(correlations!F$46,_xlfn.FLOOR.MATH((ROW(E68)-1)/5)*5,0,5),"&lt;&gt;0")/COUNTIF(OFFSET(correlations!F$46,_xlfn.FLOOR.MATH((ROW(E68)-1)/5)*5,0,5),"&lt;&gt;0")</f>
        <v>3.125</v>
      </c>
      <c r="AG80" s="40">
        <f ca="1">SUMIF(OFFSET(correlations!G$46,_xlfn.FLOOR.MATH((ROW(F68)-1)/5)*5,0,5),"&lt;&gt;0")/COUNTIF(OFFSET(correlations!G$46,_xlfn.FLOOR.MATH((ROW(F68)-1)/5)*5,0,5),"&lt;&gt;0")</f>
        <v>3.5</v>
      </c>
      <c r="AH80" s="40">
        <f ca="1">SUMIF(OFFSET(correlations!H$46,_xlfn.FLOOR.MATH((ROW(G68)-1)/5)*5,0,5),"&lt;&gt;0")/COUNTIF(OFFSET(correlations!H$46,_xlfn.FLOOR.MATH((ROW(G68)-1)/5)*5,0,5),"&lt;&gt;0")</f>
        <v>4</v>
      </c>
      <c r="AI80" s="40">
        <f ca="1">SUMIF(OFFSET(correlations!I$46,_xlfn.FLOOR.MATH((ROW(H68)-1)/5)*5,0,5),"&lt;&gt;0")/COUNTIF(OFFSET(correlations!I$46,_xlfn.FLOOR.MATH((ROW(H68)-1)/5)*5,0,5),"&lt;&gt;0")</f>
        <v>3</v>
      </c>
      <c r="AJ80" s="40">
        <f ca="1">SUMIF(OFFSET(correlations!J$46,_xlfn.FLOOR.MATH((ROW(I68)-1)/5)*5,0,5),"&lt;&gt;0")/COUNTIF(OFFSET(correlations!J$46,_xlfn.FLOOR.MATH((ROW(I68)-1)/5)*5,0,5),"&lt;&gt;0")</f>
        <v>3.5</v>
      </c>
      <c r="AK80" s="40">
        <f ca="1">SUMIF(OFFSET(correlations!K$46,_xlfn.FLOOR.MATH((ROW(J68)-1)/5)*5,0,5),"&lt;&gt;0")/COUNTIF(OFFSET(correlations!K$46,_xlfn.FLOOR.MATH((ROW(J68)-1)/5)*5,0,5),"&lt;&gt;0")</f>
        <v>3.8333333333333335</v>
      </c>
      <c r="AL80" s="40">
        <f ca="1">SUMIF(OFFSET(correlations!L$46,_xlfn.FLOOR.MATH((ROW(K68)-1)/5)*5,0,5),"&lt;&gt;0")/COUNTIF(OFFSET(correlations!L$46,_xlfn.FLOOR.MATH((ROW(K68)-1)/5)*5,0,5),"&lt;&gt;0")</f>
        <v>3.1666666666666665</v>
      </c>
      <c r="AM80" s="40">
        <f ca="1">SUMIF(OFFSET(correlations!M$46,_xlfn.FLOOR.MATH((ROW(L68)-1)/5)*5,0,5),"&lt;&gt;0")/COUNTIF(OFFSET(correlations!M$46,_xlfn.FLOOR.MATH((ROW(L68)-1)/5)*5,0,5),"&lt;&gt;0")</f>
        <v>5</v>
      </c>
      <c r="AN80" s="40">
        <f ca="1">SUMIF(OFFSET(correlations!N$46,_xlfn.FLOOR.MATH((ROW(M68)-1)/5)*5,0,5),"&lt;&gt;0")/COUNTIF(OFFSET(correlations!N$46,_xlfn.FLOOR.MATH((ROW(M68)-1)/5)*5,0,5),"&lt;&gt;0")</f>
        <v>3.75</v>
      </c>
      <c r="AO80" s="40">
        <f ca="1">SUMIF(OFFSET(correlations!O$46,_xlfn.FLOOR.MATH((ROW(N68)-1)/5)*5,0,5),"&lt;&gt;0")/COUNTIF(OFFSET(correlations!O$46,_xlfn.FLOOR.MATH((ROW(N68)-1)/5)*5,0,5),"&lt;&gt;0")</f>
        <v>3.5</v>
      </c>
      <c r="AP80" s="40">
        <f ca="1">SUMIF(OFFSET(correlations!P$46,_xlfn.FLOOR.MATH((ROW(O68)-1)/5)*5,0,5),"&lt;&gt;0")/COUNTIF(OFFSET(correlations!P$46,_xlfn.FLOOR.MATH((ROW(O68)-1)/5)*5,0,5),"&lt;&gt;0")</f>
        <v>3.1666666666666665</v>
      </c>
      <c r="AQ80" s="40">
        <f ca="1">SUMIF(OFFSET(correlations!Q$46,_xlfn.FLOOR.MATH((ROW(P68)-1)/5)*5,0,5),"&lt;&gt;0")/COUNTIF(OFFSET(correlations!Q$46,_xlfn.FLOOR.MATH((ROW(P68)-1)/5)*5,0,5),"&lt;&gt;0")</f>
        <v>3.5</v>
      </c>
      <c r="AR80" s="40">
        <f ca="1">SUMIF(OFFSET(correlations!R$46,_xlfn.FLOOR.MATH((ROW(Q68)-1)/5)*5,0,5),"&lt;&gt;0")/COUNTIF(OFFSET(correlations!R$46,_xlfn.FLOOR.MATH((ROW(Q68)-1)/5)*5,0,5),"&lt;&gt;0")</f>
        <v>2</v>
      </c>
      <c r="AS80" s="40">
        <f ca="1">SUMIF(OFFSET(correlations!S$46,_xlfn.FLOOR.MATH((ROW(R68)-1)/5)*5,0,5),"&lt;&gt;0")/COUNTIF(OFFSET(correlations!S$46,_xlfn.FLOOR.MATH((ROW(R68)-1)/5)*5,0,5),"&lt;&gt;0")</f>
        <v>3.6666666666666665</v>
      </c>
      <c r="AT80" s="40">
        <f ca="1">SUMIF(OFFSET(correlations!T$46,_xlfn.FLOOR.MATH((ROW(S68)-1)/5)*5,0,5),"&lt;&gt;0")/COUNTIF(OFFSET(correlations!T$46,_xlfn.FLOOR.MATH((ROW(S68)-1)/5)*5,0,5),"&lt;&gt;0")</f>
        <v>3</v>
      </c>
      <c r="AU80" s="40">
        <f ca="1">SUMIF(OFFSET(correlations!U$46,_xlfn.FLOOR.MATH((ROW(T68)-1)/5)*5,0,5),"&lt;&gt;0")/COUNTIF(OFFSET(correlations!U$46,_xlfn.FLOOR.MATH((ROW(T68)-1)/5)*5,0,5),"&lt;&gt;0")</f>
        <v>3.75</v>
      </c>
      <c r="AV80" s="40">
        <f ca="1">SUMIF(OFFSET(correlations!V$46,_xlfn.FLOOR.MATH((ROW(U68)-1)/5)*5,0,5),"&lt;&gt;0")/COUNTIF(OFFSET(correlations!V$46,_xlfn.FLOOR.MATH((ROW(U68)-1)/5)*5,0,5),"&lt;&gt;0")</f>
        <v>3.75</v>
      </c>
      <c r="AW80" s="40">
        <f ca="1">SUMIF(OFFSET(correlations!W$46,_xlfn.FLOOR.MATH((ROW(V68)-1)/5)*5,0,5),"&lt;&gt;0")/COUNTIF(OFFSET(correlations!W$46,_xlfn.FLOOR.MATH((ROW(V68)-1)/5)*5,0,5),"&lt;&gt;0")</f>
        <v>4.125</v>
      </c>
      <c r="AX80" s="40">
        <f ca="1">SUMIF(OFFSET(correlations!X$46,_xlfn.FLOOR.MATH((ROW(W68)-1)/5)*5,0,5),"&lt;&gt;0")/COUNTIF(OFFSET(correlations!X$46,_xlfn.FLOOR.MATH((ROW(W68)-1)/5)*5,0,5),"&lt;&gt;0")</f>
        <v>3.75</v>
      </c>
      <c r="AY80" s="40">
        <f ca="1">SUMIF(OFFSET(correlations!Y$46,_xlfn.FLOOR.MATH((ROW(X68)-1)/5)*5,0,5),"&lt;&gt;0")/COUNTIF(OFFSET(correlations!Y$46,_xlfn.FLOOR.MATH((ROW(X68)-1)/5)*5,0,5),"&lt;&gt;0")</f>
        <v>3.3333333333333335</v>
      </c>
      <c r="AZ80" s="40">
        <f ca="1">SUMIF(OFFSET(correlations!Z$46,_xlfn.FLOOR.MATH((ROW(Y68)-1)/5)*5,0,5),"&lt;&gt;0")/COUNTIF(OFFSET(correlations!Z$46,_xlfn.FLOOR.MATH((ROW(Y68)-1)/5)*5,0,5),"&lt;&gt;0")</f>
        <v>3.75</v>
      </c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</row>
    <row r="81" spans="1:76">
      <c r="A81" s="5" t="str">
        <f t="shared" si="13"/>
        <v>114: Pretty Woman (1990)</v>
      </c>
      <c r="B81" s="26">
        <f>IF(correlations!B114&lt;&gt;0,'Modified Weights'!B$7,0)</f>
        <v>0</v>
      </c>
      <c r="C81" s="26">
        <f>IF(correlations!C114&lt;&gt;0,'Modified Weights'!C$7,0)</f>
        <v>0</v>
      </c>
      <c r="D81" s="26">
        <f>IF(correlations!D114&lt;&gt;0,'Modified Weights'!D$7,0)</f>
        <v>0.36756756756756787</v>
      </c>
      <c r="E81" s="26">
        <f>IF(correlations!E114&lt;&gt;0,'Modified Weights'!E$7,0)</f>
        <v>0</v>
      </c>
      <c r="F81" s="26">
        <f>IF(correlations!F114&lt;&gt;0,'Modified Weights'!F$7,0)</f>
        <v>0.37985626502293046</v>
      </c>
      <c r="G81" s="26">
        <f>IF(correlations!G114&lt;&gt;0,'Modified Weights'!G$7,0)</f>
        <v>0</v>
      </c>
      <c r="H81" s="26">
        <f>IF(correlations!H114&lt;&gt;0,'Modified Weights'!H$7,0)</f>
        <v>0</v>
      </c>
      <c r="I81" s="26">
        <f>IF(correlations!I114&lt;&gt;0,'Modified Weights'!I$7,0)</f>
        <v>0.21476007349626267</v>
      </c>
      <c r="J81" s="26">
        <f>IF(correlations!J114&lt;&gt;0,'Modified Weights'!J$7,0)</f>
        <v>0</v>
      </c>
      <c r="K81" s="26">
        <f>IF(correlations!K114&lt;&gt;0,'Modified Weights'!K$7,0)</f>
        <v>0.21087949693739588</v>
      </c>
      <c r="L81" s="26">
        <f>IF(correlations!L114&lt;&gt;0,'Modified Weights'!L$7,0)</f>
        <v>0</v>
      </c>
      <c r="M81" s="26">
        <f>IF(correlations!M114&lt;&gt;0,'Modified Weights'!M$7,0)</f>
        <v>0.19710516591041297</v>
      </c>
      <c r="N81" s="26">
        <f>IF(correlations!N114&lt;&gt;0,'Modified Weights'!N$7,0)</f>
        <v>0</v>
      </c>
      <c r="O81" s="26">
        <f>IF(correlations!O114&lt;&gt;0,'Modified Weights'!O$7,0)</f>
        <v>0</v>
      </c>
      <c r="P81" s="26">
        <f>IF(correlations!P114&lt;&gt;0,'Modified Weights'!P$7,0)</f>
        <v>0.26252037536330569</v>
      </c>
      <c r="Q81" s="26">
        <f>IF(correlations!Q114&lt;&gt;0,'Modified Weights'!Q$7,0)</f>
        <v>0</v>
      </c>
      <c r="R81" s="26">
        <f>IF(correlations!R114&lt;&gt;0,'Modified Weights'!R$7,0)</f>
        <v>0</v>
      </c>
      <c r="S81" s="26">
        <f>IF(correlations!S114&lt;&gt;0,'Modified Weights'!S$7,0)</f>
        <v>0.36064387194709613</v>
      </c>
      <c r="T81" s="26">
        <f>IF(correlations!T114&lt;&gt;0,'Modified Weights'!T$7,0)</f>
        <v>0</v>
      </c>
      <c r="U81" s="26">
        <f>IF(correlations!U114&lt;&gt;0,'Modified Weights'!U$7,0)</f>
        <v>0.28039233696684568</v>
      </c>
      <c r="V81" s="26">
        <f>IF(correlations!V114&lt;&gt;0,'Modified Weights'!V$7,0)</f>
        <v>0.14367186460137429</v>
      </c>
      <c r="W81" s="26">
        <f>IF(correlations!W114&lt;&gt;0,'Modified Weights'!W$7,0)</f>
        <v>0</v>
      </c>
      <c r="X81" s="26">
        <f>IF(correlations!X114&lt;&gt;0,'Modified Weights'!X$7,0)</f>
        <v>0</v>
      </c>
      <c r="Y81" s="26">
        <f>IF(correlations!Y114&lt;&gt;0,'Modified Weights'!Y$7,0)</f>
        <v>0.42322462884387124</v>
      </c>
      <c r="Z81" s="26">
        <f>IF(correlations!Z114&lt;&gt;0,'Modified Weights'!Z$7,0)</f>
        <v>0</v>
      </c>
      <c r="AA81" s="26"/>
      <c r="AB81" s="40">
        <f ca="1">SUMIF(OFFSET(correlations!B$46,_xlfn.FLOOR.MATH((ROW(A69)-1)/5)*5,0,5),"&lt;&gt;0")/COUNTIF(OFFSET(correlations!B$46,_xlfn.FLOOR.MATH((ROW(A69)-1)/5)*5,0,5),"&lt;&gt;0")</f>
        <v>3.5</v>
      </c>
      <c r="AC81" s="40">
        <f ca="1">SUMIF(OFFSET(correlations!C$46,_xlfn.FLOOR.MATH((ROW(B69)-1)/5)*5,0,5),"&lt;&gt;0")/COUNTIF(OFFSET(correlations!C$46,_xlfn.FLOOR.MATH((ROW(B69)-1)/5)*5,0,5),"&lt;&gt;0")</f>
        <v>3.6666666666666665</v>
      </c>
      <c r="AD81" s="40">
        <f ca="1">SUMIF(OFFSET(correlations!D$46,_xlfn.FLOOR.MATH((ROW(C69)-1)/5)*5,0,5),"&lt;&gt;0")/COUNTIF(OFFSET(correlations!D$46,_xlfn.FLOOR.MATH((ROW(C69)-1)/5)*5,0,5),"&lt;&gt;0")</f>
        <v>3.5</v>
      </c>
      <c r="AE81" s="40">
        <f ca="1">SUMIF(OFFSET(correlations!E$46,_xlfn.FLOOR.MATH((ROW(D69)-1)/5)*5,0,5),"&lt;&gt;0")/COUNTIF(OFFSET(correlations!E$46,_xlfn.FLOOR.MATH((ROW(D69)-1)/5)*5,0,5),"&lt;&gt;0")</f>
        <v>4</v>
      </c>
      <c r="AF81" s="40">
        <f ca="1">SUMIF(OFFSET(correlations!F$46,_xlfn.FLOOR.MATH((ROW(E69)-1)/5)*5,0,5),"&lt;&gt;0")/COUNTIF(OFFSET(correlations!F$46,_xlfn.FLOOR.MATH((ROW(E69)-1)/5)*5,0,5),"&lt;&gt;0")</f>
        <v>3.125</v>
      </c>
      <c r="AG81" s="40">
        <f ca="1">SUMIF(OFFSET(correlations!G$46,_xlfn.FLOOR.MATH((ROW(F69)-1)/5)*5,0,5),"&lt;&gt;0")/COUNTIF(OFFSET(correlations!G$46,_xlfn.FLOOR.MATH((ROW(F69)-1)/5)*5,0,5),"&lt;&gt;0")</f>
        <v>3.5</v>
      </c>
      <c r="AH81" s="40">
        <f ca="1">SUMIF(OFFSET(correlations!H$46,_xlfn.FLOOR.MATH((ROW(G69)-1)/5)*5,0,5),"&lt;&gt;0")/COUNTIF(OFFSET(correlations!H$46,_xlfn.FLOOR.MATH((ROW(G69)-1)/5)*5,0,5),"&lt;&gt;0")</f>
        <v>4</v>
      </c>
      <c r="AI81" s="40">
        <f ca="1">SUMIF(OFFSET(correlations!I$46,_xlfn.FLOOR.MATH((ROW(H69)-1)/5)*5,0,5),"&lt;&gt;0")/COUNTIF(OFFSET(correlations!I$46,_xlfn.FLOOR.MATH((ROW(H69)-1)/5)*5,0,5),"&lt;&gt;0")</f>
        <v>3</v>
      </c>
      <c r="AJ81" s="40">
        <f ca="1">SUMIF(OFFSET(correlations!J$46,_xlfn.FLOOR.MATH((ROW(I69)-1)/5)*5,0,5),"&lt;&gt;0")/COUNTIF(OFFSET(correlations!J$46,_xlfn.FLOOR.MATH((ROW(I69)-1)/5)*5,0,5),"&lt;&gt;0")</f>
        <v>3.5</v>
      </c>
      <c r="AK81" s="40">
        <f ca="1">SUMIF(OFFSET(correlations!K$46,_xlfn.FLOOR.MATH((ROW(J69)-1)/5)*5,0,5),"&lt;&gt;0")/COUNTIF(OFFSET(correlations!K$46,_xlfn.FLOOR.MATH((ROW(J69)-1)/5)*5,0,5),"&lt;&gt;0")</f>
        <v>3.8333333333333335</v>
      </c>
      <c r="AL81" s="40">
        <f ca="1">SUMIF(OFFSET(correlations!L$46,_xlfn.FLOOR.MATH((ROW(K69)-1)/5)*5,0,5),"&lt;&gt;0")/COUNTIF(OFFSET(correlations!L$46,_xlfn.FLOOR.MATH((ROW(K69)-1)/5)*5,0,5),"&lt;&gt;0")</f>
        <v>3.1666666666666665</v>
      </c>
      <c r="AM81" s="40">
        <f ca="1">SUMIF(OFFSET(correlations!M$46,_xlfn.FLOOR.MATH((ROW(L69)-1)/5)*5,0,5),"&lt;&gt;0")/COUNTIF(OFFSET(correlations!M$46,_xlfn.FLOOR.MATH((ROW(L69)-1)/5)*5,0,5),"&lt;&gt;0")</f>
        <v>5</v>
      </c>
      <c r="AN81" s="40">
        <f ca="1">SUMIF(OFFSET(correlations!N$46,_xlfn.FLOOR.MATH((ROW(M69)-1)/5)*5,0,5),"&lt;&gt;0")/COUNTIF(OFFSET(correlations!N$46,_xlfn.FLOOR.MATH((ROW(M69)-1)/5)*5,0,5),"&lt;&gt;0")</f>
        <v>3.75</v>
      </c>
      <c r="AO81" s="40">
        <f ca="1">SUMIF(OFFSET(correlations!O$46,_xlfn.FLOOR.MATH((ROW(N69)-1)/5)*5,0,5),"&lt;&gt;0")/COUNTIF(OFFSET(correlations!O$46,_xlfn.FLOOR.MATH((ROW(N69)-1)/5)*5,0,5),"&lt;&gt;0")</f>
        <v>3.5</v>
      </c>
      <c r="AP81" s="40">
        <f ca="1">SUMIF(OFFSET(correlations!P$46,_xlfn.FLOOR.MATH((ROW(O69)-1)/5)*5,0,5),"&lt;&gt;0")/COUNTIF(OFFSET(correlations!P$46,_xlfn.FLOOR.MATH((ROW(O69)-1)/5)*5,0,5),"&lt;&gt;0")</f>
        <v>3.1666666666666665</v>
      </c>
      <c r="AQ81" s="40">
        <f ca="1">SUMIF(OFFSET(correlations!Q$46,_xlfn.FLOOR.MATH((ROW(P69)-1)/5)*5,0,5),"&lt;&gt;0")/COUNTIF(OFFSET(correlations!Q$46,_xlfn.FLOOR.MATH((ROW(P69)-1)/5)*5,0,5),"&lt;&gt;0")</f>
        <v>3.5</v>
      </c>
      <c r="AR81" s="40">
        <f ca="1">SUMIF(OFFSET(correlations!R$46,_xlfn.FLOOR.MATH((ROW(Q69)-1)/5)*5,0,5),"&lt;&gt;0")/COUNTIF(OFFSET(correlations!R$46,_xlfn.FLOOR.MATH((ROW(Q69)-1)/5)*5,0,5),"&lt;&gt;0")</f>
        <v>2</v>
      </c>
      <c r="AS81" s="40">
        <f ca="1">SUMIF(OFFSET(correlations!S$46,_xlfn.FLOOR.MATH((ROW(R69)-1)/5)*5,0,5),"&lt;&gt;0")/COUNTIF(OFFSET(correlations!S$46,_xlfn.FLOOR.MATH((ROW(R69)-1)/5)*5,0,5),"&lt;&gt;0")</f>
        <v>3.6666666666666665</v>
      </c>
      <c r="AT81" s="40">
        <f ca="1">SUMIF(OFFSET(correlations!T$46,_xlfn.FLOOR.MATH((ROW(S69)-1)/5)*5,0,5),"&lt;&gt;0")/COUNTIF(OFFSET(correlations!T$46,_xlfn.FLOOR.MATH((ROW(S69)-1)/5)*5,0,5),"&lt;&gt;0")</f>
        <v>3</v>
      </c>
      <c r="AU81" s="40">
        <f ca="1">SUMIF(OFFSET(correlations!U$46,_xlfn.FLOOR.MATH((ROW(T69)-1)/5)*5,0,5),"&lt;&gt;0")/COUNTIF(OFFSET(correlations!U$46,_xlfn.FLOOR.MATH((ROW(T69)-1)/5)*5,0,5),"&lt;&gt;0")</f>
        <v>3.75</v>
      </c>
      <c r="AV81" s="40">
        <f ca="1">SUMIF(OFFSET(correlations!V$46,_xlfn.FLOOR.MATH((ROW(U69)-1)/5)*5,0,5),"&lt;&gt;0")/COUNTIF(OFFSET(correlations!V$46,_xlfn.FLOOR.MATH((ROW(U69)-1)/5)*5,0,5),"&lt;&gt;0")</f>
        <v>3.75</v>
      </c>
      <c r="AW81" s="40">
        <f ca="1">SUMIF(OFFSET(correlations!W$46,_xlfn.FLOOR.MATH((ROW(V69)-1)/5)*5,0,5),"&lt;&gt;0")/COUNTIF(OFFSET(correlations!W$46,_xlfn.FLOOR.MATH((ROW(V69)-1)/5)*5,0,5),"&lt;&gt;0")</f>
        <v>4.125</v>
      </c>
      <c r="AX81" s="40">
        <f ca="1">SUMIF(OFFSET(correlations!X$46,_xlfn.FLOOR.MATH((ROW(W69)-1)/5)*5,0,5),"&lt;&gt;0")/COUNTIF(OFFSET(correlations!X$46,_xlfn.FLOOR.MATH((ROW(W69)-1)/5)*5,0,5),"&lt;&gt;0")</f>
        <v>3.75</v>
      </c>
      <c r="AY81" s="40">
        <f ca="1">SUMIF(OFFSET(correlations!Y$46,_xlfn.FLOOR.MATH((ROW(X69)-1)/5)*5,0,5),"&lt;&gt;0")/COUNTIF(OFFSET(correlations!Y$46,_xlfn.FLOOR.MATH((ROW(X69)-1)/5)*5,0,5),"&lt;&gt;0")</f>
        <v>3.3333333333333335</v>
      </c>
      <c r="AZ81" s="40">
        <f ca="1">SUMIF(OFFSET(correlations!Z$46,_xlfn.FLOOR.MATH((ROW(Y69)-1)/5)*5,0,5),"&lt;&gt;0")/COUNTIF(OFFSET(correlations!Z$46,_xlfn.FLOOR.MATH((ROW(Y69)-1)/5)*5,0,5),"&lt;&gt;0")</f>
        <v>3.75</v>
      </c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</row>
    <row r="82" spans="1:76">
      <c r="A82" s="5" t="str">
        <f t="shared" si="13"/>
        <v>114: Pretty Woman (1990)</v>
      </c>
      <c r="B82" s="26">
        <f>IF(correlations!B115&lt;&gt;0,'Modified Weights'!B$3,0)</f>
        <v>0.55108883721563151</v>
      </c>
      <c r="C82" s="26">
        <f>IF(correlations!C115&lt;&gt;0,'Modified Weights'!C$3,0)</f>
        <v>0</v>
      </c>
      <c r="D82" s="26">
        <f>IF(correlations!D115&lt;&gt;0,'Modified Weights'!D$3,0)</f>
        <v>0.66716825348801723</v>
      </c>
      <c r="E82" s="26">
        <f>IF(correlations!E115&lt;&gt;0,'Modified Weights'!E$3,0)</f>
        <v>0</v>
      </c>
      <c r="F82" s="26">
        <f>IF(correlations!F115&lt;&gt;0,'Modified Weights'!F$3,0)</f>
        <v>0.47668328054517961</v>
      </c>
      <c r="G82" s="26">
        <f>IF(correlations!G115&lt;&gt;0,'Modified Weights'!G$3,0)</f>
        <v>0.53906585139435703</v>
      </c>
      <c r="H82" s="26">
        <f>IF(correlations!H115&lt;&gt;0,'Modified Weights'!H$3,0)</f>
        <v>0</v>
      </c>
      <c r="I82" s="26">
        <f>IF(correlations!I115&lt;&gt;0,'Modified Weights'!I$3,0)</f>
        <v>0</v>
      </c>
      <c r="J82" s="26">
        <f>IF(correlations!J115&lt;&gt;0,'Modified Weights'!J$3,0)</f>
        <v>0.47571090136593314</v>
      </c>
      <c r="K82" s="26">
        <f>IF(correlations!K115&lt;&gt;0,'Modified Weights'!K$3,0)</f>
        <v>0.31571202585390812</v>
      </c>
      <c r="L82" s="26">
        <f>IF(correlations!L115&lt;&gt;0,'Modified Weights'!L$3,0)</f>
        <v>0.31257295249758305</v>
      </c>
      <c r="M82" s="26">
        <f>IF(correlations!M115&lt;&gt;0,'Modified Weights'!M$3,0)</f>
        <v>0</v>
      </c>
      <c r="N82" s="26">
        <f>IF(correlations!N115&lt;&gt;0,'Modified Weights'!N$3,0)</f>
        <v>0</v>
      </c>
      <c r="O82" s="26">
        <f>IF(correlations!O115&lt;&gt;0,'Modified Weights'!O$3,0)</f>
        <v>0.66851595362183669</v>
      </c>
      <c r="P82" s="26">
        <f>IF(correlations!P115&lt;&gt;0,'Modified Weights'!P$3,0)</f>
        <v>0</v>
      </c>
      <c r="Q82" s="26">
        <f>IF(correlations!Q115&lt;&gt;0,'Modified Weights'!Q$3,0)</f>
        <v>0</v>
      </c>
      <c r="R82" s="26">
        <f>IF(correlations!R115&lt;&gt;0,'Modified Weights'!R$3,0)</f>
        <v>0.49300760515325925</v>
      </c>
      <c r="S82" s="26">
        <f>IF(correlations!S115&lt;&gt;0,'Modified Weights'!S$3,0)</f>
        <v>0</v>
      </c>
      <c r="T82" s="26">
        <f>IF(correlations!T115&lt;&gt;0,'Modified Weights'!T$3,0)</f>
        <v>0.55108883721563151</v>
      </c>
      <c r="U82" s="26">
        <f>IF(correlations!U115&lt;&gt;0,'Modified Weights'!U$3,0)</f>
        <v>0</v>
      </c>
      <c r="V82" s="26">
        <f>IF(correlations!V115&lt;&gt;0,'Modified Weights'!V$3,0)</f>
        <v>0</v>
      </c>
      <c r="W82" s="26">
        <f>IF(correlations!W115&lt;&gt;0,'Modified Weights'!W$3,0)</f>
        <v>0.50324684492481753</v>
      </c>
      <c r="X82" s="26">
        <f>IF(correlations!X115&lt;&gt;0,'Modified Weights'!X$3,0)</f>
        <v>0.66851595362183669</v>
      </c>
      <c r="Y82" s="26">
        <f>IF(correlations!Y115&lt;&gt;0,'Modified Weights'!Y$3,0)</f>
        <v>0.66716825348801723</v>
      </c>
      <c r="Z82" s="26">
        <f>IF(correlations!Z115&lt;&gt;0,'Modified Weights'!Z$3,0)</f>
        <v>0</v>
      </c>
      <c r="AA82" s="26"/>
      <c r="AB82" s="40">
        <f ca="1">SUMIF(OFFSET(correlations!B$46,_xlfn.FLOOR.MATH((ROW(A70)-1)/5)*5,0,5),"&lt;&gt;0")/COUNTIF(OFFSET(correlations!B$46,_xlfn.FLOOR.MATH((ROW(A70)-1)/5)*5,0,5),"&lt;&gt;0")</f>
        <v>3.5</v>
      </c>
      <c r="AC82" s="40">
        <f ca="1">SUMIF(OFFSET(correlations!C$46,_xlfn.FLOOR.MATH((ROW(B70)-1)/5)*5,0,5),"&lt;&gt;0")/COUNTIF(OFFSET(correlations!C$46,_xlfn.FLOOR.MATH((ROW(B70)-1)/5)*5,0,5),"&lt;&gt;0")</f>
        <v>3.6666666666666665</v>
      </c>
      <c r="AD82" s="40">
        <f ca="1">SUMIF(OFFSET(correlations!D$46,_xlfn.FLOOR.MATH((ROW(C70)-1)/5)*5,0,5),"&lt;&gt;0")/COUNTIF(OFFSET(correlations!D$46,_xlfn.FLOOR.MATH((ROW(C70)-1)/5)*5,0,5),"&lt;&gt;0")</f>
        <v>3.5</v>
      </c>
      <c r="AE82" s="40">
        <f ca="1">SUMIF(OFFSET(correlations!E$46,_xlfn.FLOOR.MATH((ROW(D70)-1)/5)*5,0,5),"&lt;&gt;0")/COUNTIF(OFFSET(correlations!E$46,_xlfn.FLOOR.MATH((ROW(D70)-1)/5)*5,0,5),"&lt;&gt;0")</f>
        <v>4</v>
      </c>
      <c r="AF82" s="40">
        <f ca="1">SUMIF(OFFSET(correlations!F$46,_xlfn.FLOOR.MATH((ROW(E70)-1)/5)*5,0,5),"&lt;&gt;0")/COUNTIF(OFFSET(correlations!F$46,_xlfn.FLOOR.MATH((ROW(E70)-1)/5)*5,0,5),"&lt;&gt;0")</f>
        <v>3.125</v>
      </c>
      <c r="AG82" s="40">
        <f ca="1">SUMIF(OFFSET(correlations!G$46,_xlfn.FLOOR.MATH((ROW(F70)-1)/5)*5,0,5),"&lt;&gt;0")/COUNTIF(OFFSET(correlations!G$46,_xlfn.FLOOR.MATH((ROW(F70)-1)/5)*5,0,5),"&lt;&gt;0")</f>
        <v>3.5</v>
      </c>
      <c r="AH82" s="40">
        <f ca="1">SUMIF(OFFSET(correlations!H$46,_xlfn.FLOOR.MATH((ROW(G70)-1)/5)*5,0,5),"&lt;&gt;0")/COUNTIF(OFFSET(correlations!H$46,_xlfn.FLOOR.MATH((ROW(G70)-1)/5)*5,0,5),"&lt;&gt;0")</f>
        <v>4</v>
      </c>
      <c r="AI82" s="40">
        <f ca="1">SUMIF(OFFSET(correlations!I$46,_xlfn.FLOOR.MATH((ROW(H70)-1)/5)*5,0,5),"&lt;&gt;0")/COUNTIF(OFFSET(correlations!I$46,_xlfn.FLOOR.MATH((ROW(H70)-1)/5)*5,0,5),"&lt;&gt;0")</f>
        <v>3</v>
      </c>
      <c r="AJ82" s="40">
        <f ca="1">SUMIF(OFFSET(correlations!J$46,_xlfn.FLOOR.MATH((ROW(I70)-1)/5)*5,0,5),"&lt;&gt;0")/COUNTIF(OFFSET(correlations!J$46,_xlfn.FLOOR.MATH((ROW(I70)-1)/5)*5,0,5),"&lt;&gt;0")</f>
        <v>3.5</v>
      </c>
      <c r="AK82" s="40">
        <f ca="1">SUMIF(OFFSET(correlations!K$46,_xlfn.FLOOR.MATH((ROW(J70)-1)/5)*5,0,5),"&lt;&gt;0")/COUNTIF(OFFSET(correlations!K$46,_xlfn.FLOOR.MATH((ROW(J70)-1)/5)*5,0,5),"&lt;&gt;0")</f>
        <v>3.8333333333333335</v>
      </c>
      <c r="AL82" s="40">
        <f ca="1">SUMIF(OFFSET(correlations!L$46,_xlfn.FLOOR.MATH((ROW(K70)-1)/5)*5,0,5),"&lt;&gt;0")/COUNTIF(OFFSET(correlations!L$46,_xlfn.FLOOR.MATH((ROW(K70)-1)/5)*5,0,5),"&lt;&gt;0")</f>
        <v>3.1666666666666665</v>
      </c>
      <c r="AM82" s="40">
        <f ca="1">SUMIF(OFFSET(correlations!M$46,_xlfn.FLOOR.MATH((ROW(L70)-1)/5)*5,0,5),"&lt;&gt;0")/COUNTIF(OFFSET(correlations!M$46,_xlfn.FLOOR.MATH((ROW(L70)-1)/5)*5,0,5),"&lt;&gt;0")</f>
        <v>5</v>
      </c>
      <c r="AN82" s="40">
        <f ca="1">SUMIF(OFFSET(correlations!N$46,_xlfn.FLOOR.MATH((ROW(M70)-1)/5)*5,0,5),"&lt;&gt;0")/COUNTIF(OFFSET(correlations!N$46,_xlfn.FLOOR.MATH((ROW(M70)-1)/5)*5,0,5),"&lt;&gt;0")</f>
        <v>3.75</v>
      </c>
      <c r="AO82" s="40">
        <f ca="1">SUMIF(OFFSET(correlations!O$46,_xlfn.FLOOR.MATH((ROW(N70)-1)/5)*5,0,5),"&lt;&gt;0")/COUNTIF(OFFSET(correlations!O$46,_xlfn.FLOOR.MATH((ROW(N70)-1)/5)*5,0,5),"&lt;&gt;0")</f>
        <v>3.5</v>
      </c>
      <c r="AP82" s="40">
        <f ca="1">SUMIF(OFFSET(correlations!P$46,_xlfn.FLOOR.MATH((ROW(O70)-1)/5)*5,0,5),"&lt;&gt;0")/COUNTIF(OFFSET(correlations!P$46,_xlfn.FLOOR.MATH((ROW(O70)-1)/5)*5,0,5),"&lt;&gt;0")</f>
        <v>3.1666666666666665</v>
      </c>
      <c r="AQ82" s="40">
        <f ca="1">SUMIF(OFFSET(correlations!Q$46,_xlfn.FLOOR.MATH((ROW(P70)-1)/5)*5,0,5),"&lt;&gt;0")/COUNTIF(OFFSET(correlations!Q$46,_xlfn.FLOOR.MATH((ROW(P70)-1)/5)*5,0,5),"&lt;&gt;0")</f>
        <v>3.5</v>
      </c>
      <c r="AR82" s="40">
        <f ca="1">SUMIF(OFFSET(correlations!R$46,_xlfn.FLOOR.MATH((ROW(Q70)-1)/5)*5,0,5),"&lt;&gt;0")/COUNTIF(OFFSET(correlations!R$46,_xlfn.FLOOR.MATH((ROW(Q70)-1)/5)*5,0,5),"&lt;&gt;0")</f>
        <v>2</v>
      </c>
      <c r="AS82" s="40">
        <f ca="1">SUMIF(OFFSET(correlations!S$46,_xlfn.FLOOR.MATH((ROW(R70)-1)/5)*5,0,5),"&lt;&gt;0")/COUNTIF(OFFSET(correlations!S$46,_xlfn.FLOOR.MATH((ROW(R70)-1)/5)*5,0,5),"&lt;&gt;0")</f>
        <v>3.6666666666666665</v>
      </c>
      <c r="AT82" s="40">
        <f ca="1">SUMIF(OFFSET(correlations!T$46,_xlfn.FLOOR.MATH((ROW(S70)-1)/5)*5,0,5),"&lt;&gt;0")/COUNTIF(OFFSET(correlations!T$46,_xlfn.FLOOR.MATH((ROW(S70)-1)/5)*5,0,5),"&lt;&gt;0")</f>
        <v>3</v>
      </c>
      <c r="AU82" s="40">
        <f ca="1">SUMIF(OFFSET(correlations!U$46,_xlfn.FLOOR.MATH((ROW(T70)-1)/5)*5,0,5),"&lt;&gt;0")/COUNTIF(OFFSET(correlations!U$46,_xlfn.FLOOR.MATH((ROW(T70)-1)/5)*5,0,5),"&lt;&gt;0")</f>
        <v>3.75</v>
      </c>
      <c r="AV82" s="40">
        <f ca="1">SUMIF(OFFSET(correlations!V$46,_xlfn.FLOOR.MATH((ROW(U70)-1)/5)*5,0,5),"&lt;&gt;0")/COUNTIF(OFFSET(correlations!V$46,_xlfn.FLOOR.MATH((ROW(U70)-1)/5)*5,0,5),"&lt;&gt;0")</f>
        <v>3.75</v>
      </c>
      <c r="AW82" s="40">
        <f ca="1">SUMIF(OFFSET(correlations!W$46,_xlfn.FLOOR.MATH((ROW(V70)-1)/5)*5,0,5),"&lt;&gt;0")/COUNTIF(OFFSET(correlations!W$46,_xlfn.FLOOR.MATH((ROW(V70)-1)/5)*5,0,5),"&lt;&gt;0")</f>
        <v>4.125</v>
      </c>
      <c r="AX82" s="40">
        <f ca="1">SUMIF(OFFSET(correlations!X$46,_xlfn.FLOOR.MATH((ROW(W70)-1)/5)*5,0,5),"&lt;&gt;0")/COUNTIF(OFFSET(correlations!X$46,_xlfn.FLOOR.MATH((ROW(W70)-1)/5)*5,0,5),"&lt;&gt;0")</f>
        <v>3.75</v>
      </c>
      <c r="AY82" s="40">
        <f ca="1">SUMIF(OFFSET(correlations!Y$46,_xlfn.FLOOR.MATH((ROW(X70)-1)/5)*5,0,5),"&lt;&gt;0")/COUNTIF(OFFSET(correlations!Y$46,_xlfn.FLOOR.MATH((ROW(X70)-1)/5)*5,0,5),"&lt;&gt;0")</f>
        <v>3.3333333333333335</v>
      </c>
      <c r="AZ82" s="40">
        <f ca="1">SUMIF(OFFSET(correlations!Z$46,_xlfn.FLOOR.MATH((ROW(Y70)-1)/5)*5,0,5),"&lt;&gt;0")/COUNTIF(OFFSET(correlations!Z$46,_xlfn.FLOOR.MATH((ROW(Y70)-1)/5)*5,0,5),"&lt;&gt;0")</f>
        <v>3.75</v>
      </c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</row>
    <row r="83" spans="1:76">
      <c r="A83" s="20" t="s">
        <v>14</v>
      </c>
      <c r="B83" s="26">
        <f>IF(correlations!B116&lt;&gt;0,'Modified Weights'!B$4,0)</f>
        <v>0.51761980439715483</v>
      </c>
      <c r="C83" s="26">
        <f>IF(correlations!C116&lt;&gt;0,'Modified Weights'!C$4,0)</f>
        <v>0</v>
      </c>
      <c r="D83" s="26">
        <f>IF(correlations!D116&lt;&gt;0,'Modified Weights'!D$4,0)</f>
        <v>0.47097212266638172</v>
      </c>
      <c r="E83" s="26">
        <f>IF(correlations!E116&lt;&gt;0,'Modified Weights'!E$4,0)</f>
        <v>0</v>
      </c>
      <c r="F83" s="26">
        <f>IF(correlations!F116&lt;&gt;0,'Modified Weights'!F$4,0)</f>
        <v>0.46411014776485626</v>
      </c>
      <c r="G83" s="26">
        <f>IF(correlations!G116&lt;&gt;0,'Modified Weights'!G$4,0)</f>
        <v>0</v>
      </c>
      <c r="H83" s="26">
        <f>IF(correlations!H116&lt;&gt;0,'Modified Weights'!H$4,0)</f>
        <v>0.40027450425381639</v>
      </c>
      <c r="I83" s="26">
        <f>IF(correlations!I116&lt;&gt;0,'Modified Weights'!I$4,0)</f>
        <v>0</v>
      </c>
      <c r="J83" s="26">
        <f>IF(correlations!J116&lt;&gt;0,'Modified Weights'!J$4,0)</f>
        <v>0.47549485227568483</v>
      </c>
      <c r="K83" s="26">
        <f>IF(correlations!K116&lt;&gt;0,'Modified Weights'!K$4,0)</f>
        <v>0.26365446983714974</v>
      </c>
      <c r="L83" s="26">
        <f>IF(correlations!L116&lt;&gt;0,'Modified Weights'!L$4,0)</f>
        <v>0.28275572409412869</v>
      </c>
      <c r="M83" s="26">
        <f>IF(correlations!M116&lt;&gt;0,'Modified Weights'!M$4,0)</f>
        <v>0.28040224837668803</v>
      </c>
      <c r="N83" s="26">
        <f>IF(correlations!N116&lt;&gt;0,'Modified Weights'!N$4,0)</f>
        <v>0</v>
      </c>
      <c r="O83" s="26">
        <f>IF(correlations!O116&lt;&gt;0,'Modified Weights'!O$4,0)</f>
        <v>0</v>
      </c>
      <c r="P83" s="26">
        <f>IF(correlations!P116&lt;&gt;0,'Modified Weights'!P$4,0)</f>
        <v>0.30413903573293405</v>
      </c>
      <c r="Q83" s="26">
        <f>IF(correlations!Q116&lt;&gt;0,'Modified Weights'!Q$4,0)</f>
        <v>0.48860698263640312</v>
      </c>
      <c r="R83" s="26">
        <f>IF(correlations!R116&lt;&gt;0,'Modified Weights'!R$4,0)</f>
        <v>0</v>
      </c>
      <c r="S83" s="26">
        <f>IF(correlations!S116&lt;&gt;0,'Modified Weights'!S$4,0)</f>
        <v>0.44902524381160436</v>
      </c>
      <c r="T83" s="26">
        <f>IF(correlations!T116&lt;&gt;0,'Modified Weights'!T$4,0)</f>
        <v>0</v>
      </c>
      <c r="U83" s="26">
        <f>IF(correlations!U116&lt;&gt;0,'Modified Weights'!U$4,0)</f>
        <v>0.43899155441463594</v>
      </c>
      <c r="V83" s="26">
        <f>IF(correlations!V116&lt;&gt;0,'Modified Weights'!V$4,0)</f>
        <v>0</v>
      </c>
      <c r="W83" s="26">
        <f>IF(correlations!W116&lt;&gt;0,'Modified Weights'!W$4,0)</f>
        <v>0.40859237613621341</v>
      </c>
      <c r="X83" s="26">
        <f>IF(correlations!X116&lt;&gt;0,'Modified Weights'!X$4,0)</f>
        <v>0</v>
      </c>
      <c r="Y83" s="26">
        <f>IF(correlations!Y116&lt;&gt;0,'Modified Weights'!Y$4,0)</f>
        <v>0</v>
      </c>
      <c r="Z83" s="26">
        <f>IF(correlations!Z116&lt;&gt;0,'Modified Weights'!Z$4,0)</f>
        <v>0</v>
      </c>
      <c r="AA83" s="26"/>
      <c r="AB83" s="40">
        <f ca="1">SUMIF(OFFSET(correlations!B$46,_xlfn.FLOOR.MATH((ROW(A71)-1)/5)*5,0,5),"&lt;&gt;0")/COUNTIF(OFFSET(correlations!B$46,_xlfn.FLOOR.MATH((ROW(A71)-1)/5)*5,0,5),"&lt;&gt;0")</f>
        <v>4.25</v>
      </c>
      <c r="AC83" s="40">
        <f ca="1">SUMIF(OFFSET(correlations!C$46,_xlfn.FLOOR.MATH((ROW(B71)-1)/5)*5,0,5),"&lt;&gt;0")/COUNTIF(OFFSET(correlations!C$46,_xlfn.FLOOR.MATH((ROW(B71)-1)/5)*5,0,5),"&lt;&gt;0")</f>
        <v>4</v>
      </c>
      <c r="AD83" s="40">
        <f ca="1">SUMIF(OFFSET(correlations!D$46,_xlfn.FLOOR.MATH((ROW(C71)-1)/5)*5,0,5),"&lt;&gt;0")/COUNTIF(OFFSET(correlations!D$46,_xlfn.FLOOR.MATH((ROW(C71)-1)/5)*5,0,5),"&lt;&gt;0")</f>
        <v>4.166666666666667</v>
      </c>
      <c r="AE83" s="40">
        <f ca="1">SUMIF(OFFSET(correlations!E$46,_xlfn.FLOOR.MATH((ROW(D71)-1)/5)*5,0,5),"&lt;&gt;0")/COUNTIF(OFFSET(correlations!E$46,_xlfn.FLOOR.MATH((ROW(D71)-1)/5)*5,0,5),"&lt;&gt;0")</f>
        <v>4.75</v>
      </c>
      <c r="AF83" s="40">
        <f ca="1">SUMIF(OFFSET(correlations!F$46,_xlfn.FLOOR.MATH((ROW(E71)-1)/5)*5,0,5),"&lt;&gt;0")/COUNTIF(OFFSET(correlations!F$46,_xlfn.FLOOR.MATH((ROW(E71)-1)/5)*5,0,5),"&lt;&gt;0")</f>
        <v>4.3</v>
      </c>
      <c r="AG83" s="40">
        <f ca="1">SUMIF(OFFSET(correlations!G$46,_xlfn.FLOOR.MATH((ROW(F71)-1)/5)*5,0,5),"&lt;&gt;0")/COUNTIF(OFFSET(correlations!G$46,_xlfn.FLOOR.MATH((ROW(F71)-1)/5)*5,0,5),"&lt;&gt;0")</f>
        <v>4</v>
      </c>
      <c r="AH83" s="40">
        <f ca="1">SUMIF(OFFSET(correlations!H$46,_xlfn.FLOOR.MATH((ROW(G71)-1)/5)*5,0,5),"&lt;&gt;0")/COUNTIF(OFFSET(correlations!H$46,_xlfn.FLOOR.MATH((ROW(G71)-1)/5)*5,0,5),"&lt;&gt;0")</f>
        <v>4.7</v>
      </c>
      <c r="AI83" s="40">
        <f ca="1">SUMIF(OFFSET(correlations!I$46,_xlfn.FLOOR.MATH((ROW(H71)-1)/5)*5,0,5),"&lt;&gt;0")/COUNTIF(OFFSET(correlations!I$46,_xlfn.FLOOR.MATH((ROW(H71)-1)/5)*5,0,5),"&lt;&gt;0")</f>
        <v>4.333333333333333</v>
      </c>
      <c r="AJ83" s="40">
        <f ca="1">SUMIF(OFFSET(correlations!J$46,_xlfn.FLOOR.MATH((ROW(I71)-1)/5)*5,0,5),"&lt;&gt;0")/COUNTIF(OFFSET(correlations!J$46,_xlfn.FLOOR.MATH((ROW(I71)-1)/5)*5,0,5),"&lt;&gt;0")</f>
        <v>4.25</v>
      </c>
      <c r="AK83" s="40">
        <f ca="1">SUMIF(OFFSET(correlations!K$46,_xlfn.FLOOR.MATH((ROW(J71)-1)/5)*5,0,5),"&lt;&gt;0")/COUNTIF(OFFSET(correlations!K$46,_xlfn.FLOOR.MATH((ROW(J71)-1)/5)*5,0,5),"&lt;&gt;0")</f>
        <v>3.5</v>
      </c>
      <c r="AL83" s="40">
        <f ca="1">SUMIF(OFFSET(correlations!L$46,_xlfn.FLOOR.MATH((ROW(K71)-1)/5)*5,0,5),"&lt;&gt;0")/COUNTIF(OFFSET(correlations!L$46,_xlfn.FLOOR.MATH((ROW(K71)-1)/5)*5,0,5),"&lt;&gt;0")</f>
        <v>4.333333333333333</v>
      </c>
      <c r="AM83" s="40">
        <f ca="1">SUMIF(OFFSET(correlations!M$46,_xlfn.FLOOR.MATH((ROW(L71)-1)/5)*5,0,5),"&lt;&gt;0")/COUNTIF(OFFSET(correlations!M$46,_xlfn.FLOOR.MATH((ROW(L71)-1)/5)*5,0,5),"&lt;&gt;0")</f>
        <v>3.25</v>
      </c>
      <c r="AN83" s="40">
        <f ca="1">SUMIF(OFFSET(correlations!N$46,_xlfn.FLOOR.MATH((ROW(M71)-1)/5)*5,0,5),"&lt;&gt;0")/COUNTIF(OFFSET(correlations!N$46,_xlfn.FLOOR.MATH((ROW(M71)-1)/5)*5,0,5),"&lt;&gt;0")</f>
        <v>5</v>
      </c>
      <c r="AO83" s="40">
        <f ca="1">SUMIF(OFFSET(correlations!O$46,_xlfn.FLOOR.MATH((ROW(N71)-1)/5)*5,0,5),"&lt;&gt;0")/COUNTIF(OFFSET(correlations!O$46,_xlfn.FLOOR.MATH((ROW(N71)-1)/5)*5,0,5),"&lt;&gt;0")</f>
        <v>4.5</v>
      </c>
      <c r="AP83" s="40">
        <f ca="1">SUMIF(OFFSET(correlations!P$46,_xlfn.FLOOR.MATH((ROW(O71)-1)/5)*5,0,5),"&lt;&gt;0")/COUNTIF(OFFSET(correlations!P$46,_xlfn.FLOOR.MATH((ROW(O71)-1)/5)*5,0,5),"&lt;&gt;0")</f>
        <v>3.8333333333333335</v>
      </c>
      <c r="AQ83" s="40">
        <f ca="1">SUMIF(OFFSET(correlations!Q$46,_xlfn.FLOOR.MATH((ROW(P71)-1)/5)*5,0,5),"&lt;&gt;0")/COUNTIF(OFFSET(correlations!Q$46,_xlfn.FLOOR.MATH((ROW(P71)-1)/5)*5,0,5),"&lt;&gt;0")</f>
        <v>4.125</v>
      </c>
      <c r="AR83" s="40">
        <f ca="1">SUMIF(OFFSET(correlations!R$46,_xlfn.FLOOR.MATH((ROW(Q71)-1)/5)*5,0,5),"&lt;&gt;0")/COUNTIF(OFFSET(correlations!R$46,_xlfn.FLOOR.MATH((ROW(Q71)-1)/5)*5,0,5),"&lt;&gt;0")</f>
        <v>4</v>
      </c>
      <c r="AS83" s="40">
        <f ca="1">SUMIF(OFFSET(correlations!S$46,_xlfn.FLOOR.MATH((ROW(R71)-1)/5)*5,0,5),"&lt;&gt;0")/COUNTIF(OFFSET(correlations!S$46,_xlfn.FLOOR.MATH((ROW(R71)-1)/5)*5,0,5),"&lt;&gt;0")</f>
        <v>5</v>
      </c>
      <c r="AT83" s="40">
        <f ca="1">SUMIF(OFFSET(correlations!T$46,_xlfn.FLOOR.MATH((ROW(S71)-1)/5)*5,0,5),"&lt;&gt;0")/COUNTIF(OFFSET(correlations!T$46,_xlfn.FLOOR.MATH((ROW(S71)-1)/5)*5,0,5),"&lt;&gt;0")</f>
        <v>4.5</v>
      </c>
      <c r="AU83" s="40">
        <f ca="1">SUMIF(OFFSET(correlations!U$46,_xlfn.FLOOR.MATH((ROW(T71)-1)/5)*5,0,5),"&lt;&gt;0")/COUNTIF(OFFSET(correlations!U$46,_xlfn.FLOOR.MATH((ROW(T71)-1)/5)*5,0,5),"&lt;&gt;0")</f>
        <v>4.9000000000000004</v>
      </c>
      <c r="AV83" s="40">
        <f ca="1">SUMIF(OFFSET(correlations!V$46,_xlfn.FLOOR.MATH((ROW(U71)-1)/5)*5,0,5),"&lt;&gt;0")/COUNTIF(OFFSET(correlations!V$46,_xlfn.FLOOR.MATH((ROW(U71)-1)/5)*5,0,5),"&lt;&gt;0")</f>
        <v>4.666666666666667</v>
      </c>
      <c r="AW83" s="40">
        <f ca="1">SUMIF(OFFSET(correlations!W$46,_xlfn.FLOOR.MATH((ROW(V71)-1)/5)*5,0,5),"&lt;&gt;0")/COUNTIF(OFFSET(correlations!W$46,_xlfn.FLOOR.MATH((ROW(V71)-1)/5)*5,0,5),"&lt;&gt;0")</f>
        <v>3.4</v>
      </c>
      <c r="AX83" s="40">
        <f ca="1">SUMIF(OFFSET(correlations!X$46,_xlfn.FLOOR.MATH((ROW(W71)-1)/5)*5,0,5),"&lt;&gt;0")/COUNTIF(OFFSET(correlations!X$46,_xlfn.FLOOR.MATH((ROW(W71)-1)/5)*5,0,5),"&lt;&gt;0")</f>
        <v>4.166666666666667</v>
      </c>
      <c r="AY83" s="40">
        <f ca="1">SUMIF(OFFSET(correlations!Y$46,_xlfn.FLOOR.MATH((ROW(X71)-1)/5)*5,0,5),"&lt;&gt;0")/COUNTIF(OFFSET(correlations!Y$46,_xlfn.FLOOR.MATH((ROW(X71)-1)/5)*5,0,5),"&lt;&gt;0")</f>
        <v>4.166666666666667</v>
      </c>
      <c r="AZ83" s="40">
        <f ca="1">SUMIF(OFFSET(correlations!Z$46,_xlfn.FLOOR.MATH((ROW(Y71)-1)/5)*5,0,5),"&lt;&gt;0")/COUNTIF(OFFSET(correlations!Z$46,_xlfn.FLOOR.MATH((ROW(Y71)-1)/5)*5,0,5),"&lt;&gt;0")</f>
        <v>5</v>
      </c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</row>
    <row r="84" spans="1:76">
      <c r="A84" s="5" t="str">
        <f t="shared" ref="A84:A87" si="14">A83</f>
        <v>120: The Lord of the Rings: The Fellowship of the Ring (2001)</v>
      </c>
      <c r="B84" s="26">
        <f>IF(correlations!B117&lt;&gt;0,'Modified Weights'!B$5,0)</f>
        <v>0.49300760515325925</v>
      </c>
      <c r="C84" s="26">
        <f>IF(correlations!C117&lt;&gt;0,'Modified Weights'!C$5,0)</f>
        <v>0.42223642660835542</v>
      </c>
      <c r="D84" s="26">
        <f>IF(correlations!D117&lt;&gt;0,'Modified Weights'!D$5,0)</f>
        <v>0</v>
      </c>
      <c r="E84" s="26">
        <f>IF(correlations!E117&lt;&gt;0,'Modified Weights'!E$5,0)</f>
        <v>0</v>
      </c>
      <c r="F84" s="26">
        <f>IF(correlations!F117&lt;&gt;0,'Modified Weights'!F$5,0)</f>
        <v>0.43899155441463594</v>
      </c>
      <c r="G84" s="26">
        <f>IF(correlations!G117&lt;&gt;0,'Modified Weights'!G$5,0)</f>
        <v>0</v>
      </c>
      <c r="H84" s="26">
        <f>IF(correlations!H117&lt;&gt;0,'Modified Weights'!H$5,0)</f>
        <v>0.24769327229404767</v>
      </c>
      <c r="I84" s="26">
        <f>IF(correlations!I117&lt;&gt;0,'Modified Weights'!I$5,0)</f>
        <v>0</v>
      </c>
      <c r="J84" s="26">
        <f>IF(correlations!J117&lt;&gt;0,'Modified Weights'!J$5,0)</f>
        <v>0</v>
      </c>
      <c r="K84" s="26">
        <f>IF(correlations!K117&lt;&gt;0,'Modified Weights'!K$5,0)</f>
        <v>0.25886569181649749</v>
      </c>
      <c r="L84" s="26">
        <f>IF(correlations!L117&lt;&gt;0,'Modified Weights'!L$5,0)</f>
        <v>0.27833468677407003</v>
      </c>
      <c r="M84" s="26">
        <f>IF(correlations!M117&lt;&gt;0,'Modified Weights'!M$5,0)</f>
        <v>0.26442478716072465</v>
      </c>
      <c r="N84" s="26">
        <f>IF(correlations!N117&lt;&gt;0,'Modified Weights'!N$5,0)</f>
        <v>0.290591240789001</v>
      </c>
      <c r="O84" s="26">
        <f>IF(correlations!O117&lt;&gt;0,'Modified Weights'!O$5,0)</f>
        <v>0.53906585139435703</v>
      </c>
      <c r="P84" s="26">
        <f>IF(correlations!P117&lt;&gt;0,'Modified Weights'!P$5,0)</f>
        <v>0</v>
      </c>
      <c r="Q84" s="26">
        <f>IF(correlations!Q117&lt;&gt;0,'Modified Weights'!Q$5,0)</f>
        <v>0.47571090136593314</v>
      </c>
      <c r="R84" s="26">
        <f>IF(correlations!R117&lt;&gt;0,'Modified Weights'!R$5,0)</f>
        <v>0</v>
      </c>
      <c r="S84" s="26">
        <f>IF(correlations!S117&lt;&gt;0,'Modified Weights'!S$5,0)</f>
        <v>0</v>
      </c>
      <c r="T84" s="26">
        <f>IF(correlations!T117&lt;&gt;0,'Modified Weights'!T$5,0)</f>
        <v>0</v>
      </c>
      <c r="U84" s="26">
        <f>IF(correlations!U117&lt;&gt;0,'Modified Weights'!U$5,0)</f>
        <v>0.40380887559327872</v>
      </c>
      <c r="V84" s="26">
        <f>IF(correlations!V117&lt;&gt;0,'Modified Weights'!V$5,0)</f>
        <v>0</v>
      </c>
      <c r="W84" s="26">
        <f>IF(correlations!W117&lt;&gt;0,'Modified Weights'!W$5,0)</f>
        <v>0.31571202585390812</v>
      </c>
      <c r="X84" s="26">
        <f>IF(correlations!X117&lt;&gt;0,'Modified Weights'!X$5,0)</f>
        <v>0.47497369617752921</v>
      </c>
      <c r="Y84" s="26">
        <f>IF(correlations!Y117&lt;&gt;0,'Modified Weights'!Y$5,0)</f>
        <v>0</v>
      </c>
      <c r="Z84" s="26">
        <f>IF(correlations!Z117&lt;&gt;0,'Modified Weights'!Z$5,0)</f>
        <v>0.37985626502293046</v>
      </c>
      <c r="AA84" s="26"/>
      <c r="AB84" s="40">
        <f ca="1">SUMIF(OFFSET(correlations!B$46,_xlfn.FLOOR.MATH((ROW(A72)-1)/5)*5,0,5),"&lt;&gt;0")/COUNTIF(OFFSET(correlations!B$46,_xlfn.FLOOR.MATH((ROW(A72)-1)/5)*5,0,5),"&lt;&gt;0")</f>
        <v>4.25</v>
      </c>
      <c r="AC84" s="40">
        <f ca="1">SUMIF(OFFSET(correlations!C$46,_xlfn.FLOOR.MATH((ROW(B72)-1)/5)*5,0,5),"&lt;&gt;0")/COUNTIF(OFFSET(correlations!C$46,_xlfn.FLOOR.MATH((ROW(B72)-1)/5)*5,0,5),"&lt;&gt;0")</f>
        <v>4</v>
      </c>
      <c r="AD84" s="40">
        <f ca="1">SUMIF(OFFSET(correlations!D$46,_xlfn.FLOOR.MATH((ROW(C72)-1)/5)*5,0,5),"&lt;&gt;0")/COUNTIF(OFFSET(correlations!D$46,_xlfn.FLOOR.MATH((ROW(C72)-1)/5)*5,0,5),"&lt;&gt;0")</f>
        <v>4.166666666666667</v>
      </c>
      <c r="AE84" s="40">
        <f ca="1">SUMIF(OFFSET(correlations!E$46,_xlfn.FLOOR.MATH((ROW(D72)-1)/5)*5,0,5),"&lt;&gt;0")/COUNTIF(OFFSET(correlations!E$46,_xlfn.FLOOR.MATH((ROW(D72)-1)/5)*5,0,5),"&lt;&gt;0")</f>
        <v>4.75</v>
      </c>
      <c r="AF84" s="40">
        <f ca="1">SUMIF(OFFSET(correlations!F$46,_xlfn.FLOOR.MATH((ROW(E72)-1)/5)*5,0,5),"&lt;&gt;0")/COUNTIF(OFFSET(correlations!F$46,_xlfn.FLOOR.MATH((ROW(E72)-1)/5)*5,0,5),"&lt;&gt;0")</f>
        <v>4.3</v>
      </c>
      <c r="AG84" s="40">
        <f ca="1">SUMIF(OFFSET(correlations!G$46,_xlfn.FLOOR.MATH((ROW(F72)-1)/5)*5,0,5),"&lt;&gt;0")/COUNTIF(OFFSET(correlations!G$46,_xlfn.FLOOR.MATH((ROW(F72)-1)/5)*5,0,5),"&lt;&gt;0")</f>
        <v>4</v>
      </c>
      <c r="AH84" s="40">
        <f ca="1">SUMIF(OFFSET(correlations!H$46,_xlfn.FLOOR.MATH((ROW(G72)-1)/5)*5,0,5),"&lt;&gt;0")/COUNTIF(OFFSET(correlations!H$46,_xlfn.FLOOR.MATH((ROW(G72)-1)/5)*5,0,5),"&lt;&gt;0")</f>
        <v>4.7</v>
      </c>
      <c r="AI84" s="40">
        <f ca="1">SUMIF(OFFSET(correlations!I$46,_xlfn.FLOOR.MATH((ROW(H72)-1)/5)*5,0,5),"&lt;&gt;0")/COUNTIF(OFFSET(correlations!I$46,_xlfn.FLOOR.MATH((ROW(H72)-1)/5)*5,0,5),"&lt;&gt;0")</f>
        <v>4.333333333333333</v>
      </c>
      <c r="AJ84" s="40">
        <f ca="1">SUMIF(OFFSET(correlations!J$46,_xlfn.FLOOR.MATH((ROW(I72)-1)/5)*5,0,5),"&lt;&gt;0")/COUNTIF(OFFSET(correlations!J$46,_xlfn.FLOOR.MATH((ROW(I72)-1)/5)*5,0,5),"&lt;&gt;0")</f>
        <v>4.25</v>
      </c>
      <c r="AK84" s="40">
        <f ca="1">SUMIF(OFFSET(correlations!K$46,_xlfn.FLOOR.MATH((ROW(J72)-1)/5)*5,0,5),"&lt;&gt;0")/COUNTIF(OFFSET(correlations!K$46,_xlfn.FLOOR.MATH((ROW(J72)-1)/5)*5,0,5),"&lt;&gt;0")</f>
        <v>3.5</v>
      </c>
      <c r="AL84" s="40">
        <f ca="1">SUMIF(OFFSET(correlations!L$46,_xlfn.FLOOR.MATH((ROW(K72)-1)/5)*5,0,5),"&lt;&gt;0")/COUNTIF(OFFSET(correlations!L$46,_xlfn.FLOOR.MATH((ROW(K72)-1)/5)*5,0,5),"&lt;&gt;0")</f>
        <v>4.333333333333333</v>
      </c>
      <c r="AM84" s="40">
        <f ca="1">SUMIF(OFFSET(correlations!M$46,_xlfn.FLOOR.MATH((ROW(L72)-1)/5)*5,0,5),"&lt;&gt;0")/COUNTIF(OFFSET(correlations!M$46,_xlfn.FLOOR.MATH((ROW(L72)-1)/5)*5,0,5),"&lt;&gt;0")</f>
        <v>3.25</v>
      </c>
      <c r="AN84" s="40">
        <f ca="1">SUMIF(OFFSET(correlations!N$46,_xlfn.FLOOR.MATH((ROW(M72)-1)/5)*5,0,5),"&lt;&gt;0")/COUNTIF(OFFSET(correlations!N$46,_xlfn.FLOOR.MATH((ROW(M72)-1)/5)*5,0,5),"&lt;&gt;0")</f>
        <v>5</v>
      </c>
      <c r="AO84" s="40">
        <f ca="1">SUMIF(OFFSET(correlations!O$46,_xlfn.FLOOR.MATH((ROW(N72)-1)/5)*5,0,5),"&lt;&gt;0")/COUNTIF(OFFSET(correlations!O$46,_xlfn.FLOOR.MATH((ROW(N72)-1)/5)*5,0,5),"&lt;&gt;0")</f>
        <v>4.5</v>
      </c>
      <c r="AP84" s="40">
        <f ca="1">SUMIF(OFFSET(correlations!P$46,_xlfn.FLOOR.MATH((ROW(O72)-1)/5)*5,0,5),"&lt;&gt;0")/COUNTIF(OFFSET(correlations!P$46,_xlfn.FLOOR.MATH((ROW(O72)-1)/5)*5,0,5),"&lt;&gt;0")</f>
        <v>3.8333333333333335</v>
      </c>
      <c r="AQ84" s="40">
        <f ca="1">SUMIF(OFFSET(correlations!Q$46,_xlfn.FLOOR.MATH((ROW(P72)-1)/5)*5,0,5),"&lt;&gt;0")/COUNTIF(OFFSET(correlations!Q$46,_xlfn.FLOOR.MATH((ROW(P72)-1)/5)*5,0,5),"&lt;&gt;0")</f>
        <v>4.125</v>
      </c>
      <c r="AR84" s="40">
        <f ca="1">SUMIF(OFFSET(correlations!R$46,_xlfn.FLOOR.MATH((ROW(Q72)-1)/5)*5,0,5),"&lt;&gt;0")/COUNTIF(OFFSET(correlations!R$46,_xlfn.FLOOR.MATH((ROW(Q72)-1)/5)*5,0,5),"&lt;&gt;0")</f>
        <v>4</v>
      </c>
      <c r="AS84" s="40">
        <f ca="1">SUMIF(OFFSET(correlations!S$46,_xlfn.FLOOR.MATH((ROW(R72)-1)/5)*5,0,5),"&lt;&gt;0")/COUNTIF(OFFSET(correlations!S$46,_xlfn.FLOOR.MATH((ROW(R72)-1)/5)*5,0,5),"&lt;&gt;0")</f>
        <v>5</v>
      </c>
      <c r="AT84" s="40">
        <f ca="1">SUMIF(OFFSET(correlations!T$46,_xlfn.FLOOR.MATH((ROW(S72)-1)/5)*5,0,5),"&lt;&gt;0")/COUNTIF(OFFSET(correlations!T$46,_xlfn.FLOOR.MATH((ROW(S72)-1)/5)*5,0,5),"&lt;&gt;0")</f>
        <v>4.5</v>
      </c>
      <c r="AU84" s="40">
        <f ca="1">SUMIF(OFFSET(correlations!U$46,_xlfn.FLOOR.MATH((ROW(T72)-1)/5)*5,0,5),"&lt;&gt;0")/COUNTIF(OFFSET(correlations!U$46,_xlfn.FLOOR.MATH((ROW(T72)-1)/5)*5,0,5),"&lt;&gt;0")</f>
        <v>4.9000000000000004</v>
      </c>
      <c r="AV84" s="40">
        <f ca="1">SUMIF(OFFSET(correlations!V$46,_xlfn.FLOOR.MATH((ROW(U72)-1)/5)*5,0,5),"&lt;&gt;0")/COUNTIF(OFFSET(correlations!V$46,_xlfn.FLOOR.MATH((ROW(U72)-1)/5)*5,0,5),"&lt;&gt;0")</f>
        <v>4.666666666666667</v>
      </c>
      <c r="AW84" s="40">
        <f ca="1">SUMIF(OFFSET(correlations!W$46,_xlfn.FLOOR.MATH((ROW(V72)-1)/5)*5,0,5),"&lt;&gt;0")/COUNTIF(OFFSET(correlations!W$46,_xlfn.FLOOR.MATH((ROW(V72)-1)/5)*5,0,5),"&lt;&gt;0")</f>
        <v>3.4</v>
      </c>
      <c r="AX84" s="40">
        <f ca="1">SUMIF(OFFSET(correlations!X$46,_xlfn.FLOOR.MATH((ROW(W72)-1)/5)*5,0,5),"&lt;&gt;0")/COUNTIF(OFFSET(correlations!X$46,_xlfn.FLOOR.MATH((ROW(W72)-1)/5)*5,0,5),"&lt;&gt;0")</f>
        <v>4.166666666666667</v>
      </c>
      <c r="AY84" s="40">
        <f ca="1">SUMIF(OFFSET(correlations!Y$46,_xlfn.FLOOR.MATH((ROW(X72)-1)/5)*5,0,5),"&lt;&gt;0")/COUNTIF(OFFSET(correlations!Y$46,_xlfn.FLOOR.MATH((ROW(X72)-1)/5)*5,0,5),"&lt;&gt;0")</f>
        <v>4.166666666666667</v>
      </c>
      <c r="AZ84" s="40">
        <f ca="1">SUMIF(OFFSET(correlations!Z$46,_xlfn.FLOOR.MATH((ROW(Y72)-1)/5)*5,0,5),"&lt;&gt;0")/COUNTIF(OFFSET(correlations!Z$46,_xlfn.FLOOR.MATH((ROW(Y72)-1)/5)*5,0,5),"&lt;&gt;0")</f>
        <v>5</v>
      </c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</row>
    <row r="85" spans="1:76">
      <c r="A85" s="5" t="str">
        <f t="shared" si="14"/>
        <v>120: The Lord of the Rings: The Fellowship of the Ring (2001)</v>
      </c>
      <c r="B85" s="26">
        <f>IF(correlations!B118&lt;&gt;0,'Modified Weights'!B$6,0)</f>
        <v>0</v>
      </c>
      <c r="C85" s="26">
        <f>IF(correlations!C118&lt;&gt;0,'Modified Weights'!C$6,0)</f>
        <v>0.41443820151070604</v>
      </c>
      <c r="D85" s="26">
        <f>IF(correlations!D118&lt;&gt;0,'Modified Weights'!D$6,0)</f>
        <v>0</v>
      </c>
      <c r="E85" s="26">
        <f>IF(correlations!E118&lt;&gt;0,'Modified Weights'!E$6,0)</f>
        <v>0.28275572409412869</v>
      </c>
      <c r="F85" s="26">
        <f>IF(correlations!F118&lt;&gt;0,'Modified Weights'!F$6,0)</f>
        <v>0.40027450425381639</v>
      </c>
      <c r="G85" s="26">
        <f>IF(correlations!G118&lt;&gt;0,'Modified Weights'!G$6,0)</f>
        <v>0</v>
      </c>
      <c r="H85" s="26">
        <f>IF(correlations!H118&lt;&gt;0,'Modified Weights'!H$6,0)</f>
        <v>0.2271298649307886</v>
      </c>
      <c r="I85" s="26">
        <f>IF(correlations!I118&lt;&gt;0,'Modified Weights'!I$6,0)</f>
        <v>0.22921932957789437</v>
      </c>
      <c r="J85" s="26">
        <f>IF(correlations!J118&lt;&gt;0,'Modified Weights'!J$6,0)</f>
        <v>0</v>
      </c>
      <c r="K85" s="26">
        <f>IF(correlations!K118&lt;&gt;0,'Modified Weights'!K$6,0)</f>
        <v>0</v>
      </c>
      <c r="L85" s="26">
        <f>IF(correlations!L118&lt;&gt;0,'Modified Weights'!L$6,0)</f>
        <v>0</v>
      </c>
      <c r="M85" s="26">
        <f>IF(correlations!M118&lt;&gt;0,'Modified Weights'!M$6,0)</f>
        <v>0</v>
      </c>
      <c r="N85" s="26">
        <f>IF(correlations!N118&lt;&gt;0,'Modified Weights'!N$6,0)</f>
        <v>0</v>
      </c>
      <c r="O85" s="26">
        <f>IF(correlations!O118&lt;&gt;0,'Modified Weights'!O$6,0)</f>
        <v>0</v>
      </c>
      <c r="P85" s="26">
        <f>IF(correlations!P118&lt;&gt;0,'Modified Weights'!P$6,0)</f>
        <v>0</v>
      </c>
      <c r="Q85" s="26">
        <f>IF(correlations!Q118&lt;&gt;0,'Modified Weights'!Q$6,0)</f>
        <v>0.42322462884387124</v>
      </c>
      <c r="R85" s="26">
        <f>IF(correlations!R118&lt;&gt;0,'Modified Weights'!R$6,0)</f>
        <v>0</v>
      </c>
      <c r="S85" s="26">
        <f>IF(correlations!S118&lt;&gt;0,'Modified Weights'!S$6,0)</f>
        <v>0.37267558897264119</v>
      </c>
      <c r="T85" s="26">
        <f>IF(correlations!T118&lt;&gt;0,'Modified Weights'!T$6,0)</f>
        <v>0</v>
      </c>
      <c r="U85" s="26">
        <f>IF(correlations!U118&lt;&gt;0,'Modified Weights'!U$6,0)</f>
        <v>0.30580326092025339</v>
      </c>
      <c r="V85" s="26">
        <f>IF(correlations!V118&lt;&gt;0,'Modified Weights'!V$6,0)</f>
        <v>0.14601110225769576</v>
      </c>
      <c r="W85" s="26">
        <f>IF(correlations!W118&lt;&gt;0,'Modified Weights'!W$6,0)</f>
        <v>0.26252037536330569</v>
      </c>
      <c r="X85" s="26">
        <f>IF(correlations!X118&lt;&gt;0,'Modified Weights'!X$6,0)</f>
        <v>0.45527378286540937</v>
      </c>
      <c r="Y85" s="26">
        <f>IF(correlations!Y118&lt;&gt;0,'Modified Weights'!Y$6,0)</f>
        <v>0.46411014776485626</v>
      </c>
      <c r="Z85" s="26">
        <f>IF(correlations!Z118&lt;&gt;0,'Modified Weights'!Z$6,0)</f>
        <v>0.37426379831369133</v>
      </c>
      <c r="AA85" s="26"/>
      <c r="AB85" s="40">
        <f ca="1">SUMIF(OFFSET(correlations!B$46,_xlfn.FLOOR.MATH((ROW(A73)-1)/5)*5,0,5),"&lt;&gt;0")/COUNTIF(OFFSET(correlations!B$46,_xlfn.FLOOR.MATH((ROW(A73)-1)/5)*5,0,5),"&lt;&gt;0")</f>
        <v>4.25</v>
      </c>
      <c r="AC85" s="40">
        <f ca="1">SUMIF(OFFSET(correlations!C$46,_xlfn.FLOOR.MATH((ROW(B73)-1)/5)*5,0,5),"&lt;&gt;0")/COUNTIF(OFFSET(correlations!C$46,_xlfn.FLOOR.MATH((ROW(B73)-1)/5)*5,0,5),"&lt;&gt;0")</f>
        <v>4</v>
      </c>
      <c r="AD85" s="40">
        <f ca="1">SUMIF(OFFSET(correlations!D$46,_xlfn.FLOOR.MATH((ROW(C73)-1)/5)*5,0,5),"&lt;&gt;0")/COUNTIF(OFFSET(correlations!D$46,_xlfn.FLOOR.MATH((ROW(C73)-1)/5)*5,0,5),"&lt;&gt;0")</f>
        <v>4.166666666666667</v>
      </c>
      <c r="AE85" s="40">
        <f ca="1">SUMIF(OFFSET(correlations!E$46,_xlfn.FLOOR.MATH((ROW(D73)-1)/5)*5,0,5),"&lt;&gt;0")/COUNTIF(OFFSET(correlations!E$46,_xlfn.FLOOR.MATH((ROW(D73)-1)/5)*5,0,5),"&lt;&gt;0")</f>
        <v>4.75</v>
      </c>
      <c r="AF85" s="40">
        <f ca="1">SUMIF(OFFSET(correlations!F$46,_xlfn.FLOOR.MATH((ROW(E73)-1)/5)*5,0,5),"&lt;&gt;0")/COUNTIF(OFFSET(correlations!F$46,_xlfn.FLOOR.MATH((ROW(E73)-1)/5)*5,0,5),"&lt;&gt;0")</f>
        <v>4.3</v>
      </c>
      <c r="AG85" s="40">
        <f ca="1">SUMIF(OFFSET(correlations!G$46,_xlfn.FLOOR.MATH((ROW(F73)-1)/5)*5,0,5),"&lt;&gt;0")/COUNTIF(OFFSET(correlations!G$46,_xlfn.FLOOR.MATH((ROW(F73)-1)/5)*5,0,5),"&lt;&gt;0")</f>
        <v>4</v>
      </c>
      <c r="AH85" s="40">
        <f ca="1">SUMIF(OFFSET(correlations!H$46,_xlfn.FLOOR.MATH((ROW(G73)-1)/5)*5,0,5),"&lt;&gt;0")/COUNTIF(OFFSET(correlations!H$46,_xlfn.FLOOR.MATH((ROW(G73)-1)/5)*5,0,5),"&lt;&gt;0")</f>
        <v>4.7</v>
      </c>
      <c r="AI85" s="40">
        <f ca="1">SUMIF(OFFSET(correlations!I$46,_xlfn.FLOOR.MATH((ROW(H73)-1)/5)*5,0,5),"&lt;&gt;0")/COUNTIF(OFFSET(correlations!I$46,_xlfn.FLOOR.MATH((ROW(H73)-1)/5)*5,0,5),"&lt;&gt;0")</f>
        <v>4.333333333333333</v>
      </c>
      <c r="AJ85" s="40">
        <f ca="1">SUMIF(OFFSET(correlations!J$46,_xlfn.FLOOR.MATH((ROW(I73)-1)/5)*5,0,5),"&lt;&gt;0")/COUNTIF(OFFSET(correlations!J$46,_xlfn.FLOOR.MATH((ROW(I73)-1)/5)*5,0,5),"&lt;&gt;0")</f>
        <v>4.25</v>
      </c>
      <c r="AK85" s="40">
        <f ca="1">SUMIF(OFFSET(correlations!K$46,_xlfn.FLOOR.MATH((ROW(J73)-1)/5)*5,0,5),"&lt;&gt;0")/COUNTIF(OFFSET(correlations!K$46,_xlfn.FLOOR.MATH((ROW(J73)-1)/5)*5,0,5),"&lt;&gt;0")</f>
        <v>3.5</v>
      </c>
      <c r="AL85" s="40">
        <f ca="1">SUMIF(OFFSET(correlations!L$46,_xlfn.FLOOR.MATH((ROW(K73)-1)/5)*5,0,5),"&lt;&gt;0")/COUNTIF(OFFSET(correlations!L$46,_xlfn.FLOOR.MATH((ROW(K73)-1)/5)*5,0,5),"&lt;&gt;0")</f>
        <v>4.333333333333333</v>
      </c>
      <c r="AM85" s="40">
        <f ca="1">SUMIF(OFFSET(correlations!M$46,_xlfn.FLOOR.MATH((ROW(L73)-1)/5)*5,0,5),"&lt;&gt;0")/COUNTIF(OFFSET(correlations!M$46,_xlfn.FLOOR.MATH((ROW(L73)-1)/5)*5,0,5),"&lt;&gt;0")</f>
        <v>3.25</v>
      </c>
      <c r="AN85" s="40">
        <f ca="1">SUMIF(OFFSET(correlations!N$46,_xlfn.FLOOR.MATH((ROW(M73)-1)/5)*5,0,5),"&lt;&gt;0")/COUNTIF(OFFSET(correlations!N$46,_xlfn.FLOOR.MATH((ROW(M73)-1)/5)*5,0,5),"&lt;&gt;0")</f>
        <v>5</v>
      </c>
      <c r="AO85" s="40">
        <f ca="1">SUMIF(OFFSET(correlations!O$46,_xlfn.FLOOR.MATH((ROW(N73)-1)/5)*5,0,5),"&lt;&gt;0")/COUNTIF(OFFSET(correlations!O$46,_xlfn.FLOOR.MATH((ROW(N73)-1)/5)*5,0,5),"&lt;&gt;0")</f>
        <v>4.5</v>
      </c>
      <c r="AP85" s="40">
        <f ca="1">SUMIF(OFFSET(correlations!P$46,_xlfn.FLOOR.MATH((ROW(O73)-1)/5)*5,0,5),"&lt;&gt;0")/COUNTIF(OFFSET(correlations!P$46,_xlfn.FLOOR.MATH((ROW(O73)-1)/5)*5,0,5),"&lt;&gt;0")</f>
        <v>3.8333333333333335</v>
      </c>
      <c r="AQ85" s="40">
        <f ca="1">SUMIF(OFFSET(correlations!Q$46,_xlfn.FLOOR.MATH((ROW(P73)-1)/5)*5,0,5),"&lt;&gt;0")/COUNTIF(OFFSET(correlations!Q$46,_xlfn.FLOOR.MATH((ROW(P73)-1)/5)*5,0,5),"&lt;&gt;0")</f>
        <v>4.125</v>
      </c>
      <c r="AR85" s="40">
        <f ca="1">SUMIF(OFFSET(correlations!R$46,_xlfn.FLOOR.MATH((ROW(Q73)-1)/5)*5,0,5),"&lt;&gt;0")/COUNTIF(OFFSET(correlations!R$46,_xlfn.FLOOR.MATH((ROW(Q73)-1)/5)*5,0,5),"&lt;&gt;0")</f>
        <v>4</v>
      </c>
      <c r="AS85" s="40">
        <f ca="1">SUMIF(OFFSET(correlations!S$46,_xlfn.FLOOR.MATH((ROW(R73)-1)/5)*5,0,5),"&lt;&gt;0")/COUNTIF(OFFSET(correlations!S$46,_xlfn.FLOOR.MATH((ROW(R73)-1)/5)*5,0,5),"&lt;&gt;0")</f>
        <v>5</v>
      </c>
      <c r="AT85" s="40">
        <f ca="1">SUMIF(OFFSET(correlations!T$46,_xlfn.FLOOR.MATH((ROW(S73)-1)/5)*5,0,5),"&lt;&gt;0")/COUNTIF(OFFSET(correlations!T$46,_xlfn.FLOOR.MATH((ROW(S73)-1)/5)*5,0,5),"&lt;&gt;0")</f>
        <v>4.5</v>
      </c>
      <c r="AU85" s="40">
        <f ca="1">SUMIF(OFFSET(correlations!U$46,_xlfn.FLOOR.MATH((ROW(T73)-1)/5)*5,0,5),"&lt;&gt;0")/COUNTIF(OFFSET(correlations!U$46,_xlfn.FLOOR.MATH((ROW(T73)-1)/5)*5,0,5),"&lt;&gt;0")</f>
        <v>4.9000000000000004</v>
      </c>
      <c r="AV85" s="40">
        <f ca="1">SUMIF(OFFSET(correlations!V$46,_xlfn.FLOOR.MATH((ROW(U73)-1)/5)*5,0,5),"&lt;&gt;0")/COUNTIF(OFFSET(correlations!V$46,_xlfn.FLOOR.MATH((ROW(U73)-1)/5)*5,0,5),"&lt;&gt;0")</f>
        <v>4.666666666666667</v>
      </c>
      <c r="AW85" s="40">
        <f ca="1">SUMIF(OFFSET(correlations!W$46,_xlfn.FLOOR.MATH((ROW(V73)-1)/5)*5,0,5),"&lt;&gt;0")/COUNTIF(OFFSET(correlations!W$46,_xlfn.FLOOR.MATH((ROW(V73)-1)/5)*5,0,5),"&lt;&gt;0")</f>
        <v>3.4</v>
      </c>
      <c r="AX85" s="40">
        <f ca="1">SUMIF(OFFSET(correlations!X$46,_xlfn.FLOOR.MATH((ROW(W73)-1)/5)*5,0,5),"&lt;&gt;0")/COUNTIF(OFFSET(correlations!X$46,_xlfn.FLOOR.MATH((ROW(W73)-1)/5)*5,0,5),"&lt;&gt;0")</f>
        <v>4.166666666666667</v>
      </c>
      <c r="AY85" s="40">
        <f ca="1">SUMIF(OFFSET(correlations!Y$46,_xlfn.FLOOR.MATH((ROW(X73)-1)/5)*5,0,5),"&lt;&gt;0")/COUNTIF(OFFSET(correlations!Y$46,_xlfn.FLOOR.MATH((ROW(X73)-1)/5)*5,0,5),"&lt;&gt;0")</f>
        <v>4.166666666666667</v>
      </c>
      <c r="AZ85" s="40">
        <f ca="1">SUMIF(OFFSET(correlations!Z$46,_xlfn.FLOOR.MATH((ROW(Y73)-1)/5)*5,0,5),"&lt;&gt;0")/COUNTIF(OFFSET(correlations!Z$46,_xlfn.FLOOR.MATH((ROW(Y73)-1)/5)*5,0,5),"&lt;&gt;0")</f>
        <v>5</v>
      </c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</row>
    <row r="86" spans="1:76">
      <c r="A86" s="5" t="str">
        <f t="shared" si="14"/>
        <v>120: The Lord of the Rings: The Fellowship of the Ring (2001)</v>
      </c>
      <c r="B86" s="26">
        <f>IF(correlations!B119&lt;&gt;0,'Modified Weights'!B$7,0)</f>
        <v>0</v>
      </c>
      <c r="C86" s="26">
        <f>IF(correlations!C119&lt;&gt;0,'Modified Weights'!C$7,0)</f>
        <v>0.41167618541813644</v>
      </c>
      <c r="D86" s="26">
        <f>IF(correlations!D119&lt;&gt;0,'Modified Weights'!D$7,0)</f>
        <v>0.36756756756756787</v>
      </c>
      <c r="E86" s="26">
        <f>IF(correlations!E119&lt;&gt;0,'Modified Weights'!E$7,0)</f>
        <v>0</v>
      </c>
      <c r="F86" s="26">
        <f>IF(correlations!F119&lt;&gt;0,'Modified Weights'!F$7,0)</f>
        <v>0.37985626502293046</v>
      </c>
      <c r="G86" s="26">
        <f>IF(correlations!G119&lt;&gt;0,'Modified Weights'!G$7,0)</f>
        <v>0</v>
      </c>
      <c r="H86" s="26">
        <f>IF(correlations!H119&lt;&gt;0,'Modified Weights'!H$7,0)</f>
        <v>0.19365960183726966</v>
      </c>
      <c r="I86" s="26">
        <f>IF(correlations!I119&lt;&gt;0,'Modified Weights'!I$7,0)</f>
        <v>0.21476007349626267</v>
      </c>
      <c r="J86" s="26">
        <f>IF(correlations!J119&lt;&gt;0,'Modified Weights'!J$7,0)</f>
        <v>0</v>
      </c>
      <c r="K86" s="26">
        <f>IF(correlations!K119&lt;&gt;0,'Modified Weights'!K$7,0)</f>
        <v>0.21087949693739588</v>
      </c>
      <c r="L86" s="26">
        <f>IF(correlations!L119&lt;&gt;0,'Modified Weights'!L$7,0)</f>
        <v>0</v>
      </c>
      <c r="M86" s="26">
        <f>IF(correlations!M119&lt;&gt;0,'Modified Weights'!M$7,0)</f>
        <v>0.19710516591041297</v>
      </c>
      <c r="N86" s="26">
        <f>IF(correlations!N119&lt;&gt;0,'Modified Weights'!N$7,0)</f>
        <v>0</v>
      </c>
      <c r="O86" s="26">
        <f>IF(correlations!O119&lt;&gt;0,'Modified Weights'!O$7,0)</f>
        <v>0.47549485227568483</v>
      </c>
      <c r="P86" s="26">
        <f>IF(correlations!P119&lt;&gt;0,'Modified Weights'!P$7,0)</f>
        <v>0.26252037536330569</v>
      </c>
      <c r="Q86" s="26">
        <f>IF(correlations!Q119&lt;&gt;0,'Modified Weights'!Q$7,0)</f>
        <v>0.37322578372742299</v>
      </c>
      <c r="R86" s="26">
        <f>IF(correlations!R119&lt;&gt;0,'Modified Weights'!R$7,0)</f>
        <v>0</v>
      </c>
      <c r="S86" s="26">
        <f>IF(correlations!S119&lt;&gt;0,'Modified Weights'!S$7,0)</f>
        <v>0</v>
      </c>
      <c r="T86" s="26">
        <f>IF(correlations!T119&lt;&gt;0,'Modified Weights'!T$7,0)</f>
        <v>0.40380887559327872</v>
      </c>
      <c r="U86" s="26">
        <f>IF(correlations!U119&lt;&gt;0,'Modified Weights'!U$7,0)</f>
        <v>0.28039233696684568</v>
      </c>
      <c r="V86" s="26">
        <f>IF(correlations!V119&lt;&gt;0,'Modified Weights'!V$7,0)</f>
        <v>0.14367186460137429</v>
      </c>
      <c r="W86" s="26">
        <f>IF(correlations!W119&lt;&gt;0,'Modified Weights'!W$7,0)</f>
        <v>0.24072770522228643</v>
      </c>
      <c r="X86" s="26">
        <f>IF(correlations!X119&lt;&gt;0,'Modified Weights'!X$7,0)</f>
        <v>0</v>
      </c>
      <c r="Y86" s="26">
        <f>IF(correlations!Y119&lt;&gt;0,'Modified Weights'!Y$7,0)</f>
        <v>0.42322462884387124</v>
      </c>
      <c r="Z86" s="26">
        <f>IF(correlations!Z119&lt;&gt;0,'Modified Weights'!Z$7,0)</f>
        <v>0</v>
      </c>
      <c r="AA86" s="26"/>
      <c r="AB86" s="40">
        <f ca="1">SUMIF(OFFSET(correlations!B$46,_xlfn.FLOOR.MATH((ROW(A74)-1)/5)*5,0,5),"&lt;&gt;0")/COUNTIF(OFFSET(correlations!B$46,_xlfn.FLOOR.MATH((ROW(A74)-1)/5)*5,0,5),"&lt;&gt;0")</f>
        <v>4.25</v>
      </c>
      <c r="AC86" s="40">
        <f ca="1">SUMIF(OFFSET(correlations!C$46,_xlfn.FLOOR.MATH((ROW(B74)-1)/5)*5,0,5),"&lt;&gt;0")/COUNTIF(OFFSET(correlations!C$46,_xlfn.FLOOR.MATH((ROW(B74)-1)/5)*5,0,5),"&lt;&gt;0")</f>
        <v>4</v>
      </c>
      <c r="AD86" s="40">
        <f ca="1">SUMIF(OFFSET(correlations!D$46,_xlfn.FLOOR.MATH((ROW(C74)-1)/5)*5,0,5),"&lt;&gt;0")/COUNTIF(OFFSET(correlations!D$46,_xlfn.FLOOR.MATH((ROW(C74)-1)/5)*5,0,5),"&lt;&gt;0")</f>
        <v>4.166666666666667</v>
      </c>
      <c r="AE86" s="40">
        <f ca="1">SUMIF(OFFSET(correlations!E$46,_xlfn.FLOOR.MATH((ROW(D74)-1)/5)*5,0,5),"&lt;&gt;0")/COUNTIF(OFFSET(correlations!E$46,_xlfn.FLOOR.MATH((ROW(D74)-1)/5)*5,0,5),"&lt;&gt;0")</f>
        <v>4.75</v>
      </c>
      <c r="AF86" s="40">
        <f ca="1">SUMIF(OFFSET(correlations!F$46,_xlfn.FLOOR.MATH((ROW(E74)-1)/5)*5,0,5),"&lt;&gt;0")/COUNTIF(OFFSET(correlations!F$46,_xlfn.FLOOR.MATH((ROW(E74)-1)/5)*5,0,5),"&lt;&gt;0")</f>
        <v>4.3</v>
      </c>
      <c r="AG86" s="40">
        <f ca="1">SUMIF(OFFSET(correlations!G$46,_xlfn.FLOOR.MATH((ROW(F74)-1)/5)*5,0,5),"&lt;&gt;0")/COUNTIF(OFFSET(correlations!G$46,_xlfn.FLOOR.MATH((ROW(F74)-1)/5)*5,0,5),"&lt;&gt;0")</f>
        <v>4</v>
      </c>
      <c r="AH86" s="40">
        <f ca="1">SUMIF(OFFSET(correlations!H$46,_xlfn.FLOOR.MATH((ROW(G74)-1)/5)*5,0,5),"&lt;&gt;0")/COUNTIF(OFFSET(correlations!H$46,_xlfn.FLOOR.MATH((ROW(G74)-1)/5)*5,0,5),"&lt;&gt;0")</f>
        <v>4.7</v>
      </c>
      <c r="AI86" s="40">
        <f ca="1">SUMIF(OFFSET(correlations!I$46,_xlfn.FLOOR.MATH((ROW(H74)-1)/5)*5,0,5),"&lt;&gt;0")/COUNTIF(OFFSET(correlations!I$46,_xlfn.FLOOR.MATH((ROW(H74)-1)/5)*5,0,5),"&lt;&gt;0")</f>
        <v>4.333333333333333</v>
      </c>
      <c r="AJ86" s="40">
        <f ca="1">SUMIF(OFFSET(correlations!J$46,_xlfn.FLOOR.MATH((ROW(I74)-1)/5)*5,0,5),"&lt;&gt;0")/COUNTIF(OFFSET(correlations!J$46,_xlfn.FLOOR.MATH((ROW(I74)-1)/5)*5,0,5),"&lt;&gt;0")</f>
        <v>4.25</v>
      </c>
      <c r="AK86" s="40">
        <f ca="1">SUMIF(OFFSET(correlations!K$46,_xlfn.FLOOR.MATH((ROW(J74)-1)/5)*5,0,5),"&lt;&gt;0")/COUNTIF(OFFSET(correlations!K$46,_xlfn.FLOOR.MATH((ROW(J74)-1)/5)*5,0,5),"&lt;&gt;0")</f>
        <v>3.5</v>
      </c>
      <c r="AL86" s="40">
        <f ca="1">SUMIF(OFFSET(correlations!L$46,_xlfn.FLOOR.MATH((ROW(K74)-1)/5)*5,0,5),"&lt;&gt;0")/COUNTIF(OFFSET(correlations!L$46,_xlfn.FLOOR.MATH((ROW(K74)-1)/5)*5,0,5),"&lt;&gt;0")</f>
        <v>4.333333333333333</v>
      </c>
      <c r="AM86" s="40">
        <f ca="1">SUMIF(OFFSET(correlations!M$46,_xlfn.FLOOR.MATH((ROW(L74)-1)/5)*5,0,5),"&lt;&gt;0")/COUNTIF(OFFSET(correlations!M$46,_xlfn.FLOOR.MATH((ROW(L74)-1)/5)*5,0,5),"&lt;&gt;0")</f>
        <v>3.25</v>
      </c>
      <c r="AN86" s="40">
        <f ca="1">SUMIF(OFFSET(correlations!N$46,_xlfn.FLOOR.MATH((ROW(M74)-1)/5)*5,0,5),"&lt;&gt;0")/COUNTIF(OFFSET(correlations!N$46,_xlfn.FLOOR.MATH((ROW(M74)-1)/5)*5,0,5),"&lt;&gt;0")</f>
        <v>5</v>
      </c>
      <c r="AO86" s="40">
        <f ca="1">SUMIF(OFFSET(correlations!O$46,_xlfn.FLOOR.MATH((ROW(N74)-1)/5)*5,0,5),"&lt;&gt;0")/COUNTIF(OFFSET(correlations!O$46,_xlfn.FLOOR.MATH((ROW(N74)-1)/5)*5,0,5),"&lt;&gt;0")</f>
        <v>4.5</v>
      </c>
      <c r="AP86" s="40">
        <f ca="1">SUMIF(OFFSET(correlations!P$46,_xlfn.FLOOR.MATH((ROW(O74)-1)/5)*5,0,5),"&lt;&gt;0")/COUNTIF(OFFSET(correlations!P$46,_xlfn.FLOOR.MATH((ROW(O74)-1)/5)*5,0,5),"&lt;&gt;0")</f>
        <v>3.8333333333333335</v>
      </c>
      <c r="AQ86" s="40">
        <f ca="1">SUMIF(OFFSET(correlations!Q$46,_xlfn.FLOOR.MATH((ROW(P74)-1)/5)*5,0,5),"&lt;&gt;0")/COUNTIF(OFFSET(correlations!Q$46,_xlfn.FLOOR.MATH((ROW(P74)-1)/5)*5,0,5),"&lt;&gt;0")</f>
        <v>4.125</v>
      </c>
      <c r="AR86" s="40">
        <f ca="1">SUMIF(OFFSET(correlations!R$46,_xlfn.FLOOR.MATH((ROW(Q74)-1)/5)*5,0,5),"&lt;&gt;0")/COUNTIF(OFFSET(correlations!R$46,_xlfn.FLOOR.MATH((ROW(Q74)-1)/5)*5,0,5),"&lt;&gt;0")</f>
        <v>4</v>
      </c>
      <c r="AS86" s="40">
        <f ca="1">SUMIF(OFFSET(correlations!S$46,_xlfn.FLOOR.MATH((ROW(R74)-1)/5)*5,0,5),"&lt;&gt;0")/COUNTIF(OFFSET(correlations!S$46,_xlfn.FLOOR.MATH((ROW(R74)-1)/5)*5,0,5),"&lt;&gt;0")</f>
        <v>5</v>
      </c>
      <c r="AT86" s="40">
        <f ca="1">SUMIF(OFFSET(correlations!T$46,_xlfn.FLOOR.MATH((ROW(S74)-1)/5)*5,0,5),"&lt;&gt;0")/COUNTIF(OFFSET(correlations!T$46,_xlfn.FLOOR.MATH((ROW(S74)-1)/5)*5,0,5),"&lt;&gt;0")</f>
        <v>4.5</v>
      </c>
      <c r="AU86" s="40">
        <f ca="1">SUMIF(OFFSET(correlations!U$46,_xlfn.FLOOR.MATH((ROW(T74)-1)/5)*5,0,5),"&lt;&gt;0")/COUNTIF(OFFSET(correlations!U$46,_xlfn.FLOOR.MATH((ROW(T74)-1)/5)*5,0,5),"&lt;&gt;0")</f>
        <v>4.9000000000000004</v>
      </c>
      <c r="AV86" s="40">
        <f ca="1">SUMIF(OFFSET(correlations!V$46,_xlfn.FLOOR.MATH((ROW(U74)-1)/5)*5,0,5),"&lt;&gt;0")/COUNTIF(OFFSET(correlations!V$46,_xlfn.FLOOR.MATH((ROW(U74)-1)/5)*5,0,5),"&lt;&gt;0")</f>
        <v>4.666666666666667</v>
      </c>
      <c r="AW86" s="40">
        <f ca="1">SUMIF(OFFSET(correlations!W$46,_xlfn.FLOOR.MATH((ROW(V74)-1)/5)*5,0,5),"&lt;&gt;0")/COUNTIF(OFFSET(correlations!W$46,_xlfn.FLOOR.MATH((ROW(V74)-1)/5)*5,0,5),"&lt;&gt;0")</f>
        <v>3.4</v>
      </c>
      <c r="AX86" s="40">
        <f ca="1">SUMIF(OFFSET(correlations!X$46,_xlfn.FLOOR.MATH((ROW(W74)-1)/5)*5,0,5),"&lt;&gt;0")/COUNTIF(OFFSET(correlations!X$46,_xlfn.FLOOR.MATH((ROW(W74)-1)/5)*5,0,5),"&lt;&gt;0")</f>
        <v>4.166666666666667</v>
      </c>
      <c r="AY86" s="40">
        <f ca="1">SUMIF(OFFSET(correlations!Y$46,_xlfn.FLOOR.MATH((ROW(X74)-1)/5)*5,0,5),"&lt;&gt;0")/COUNTIF(OFFSET(correlations!Y$46,_xlfn.FLOOR.MATH((ROW(X74)-1)/5)*5,0,5),"&lt;&gt;0")</f>
        <v>4.166666666666667</v>
      </c>
      <c r="AZ86" s="40">
        <f ca="1">SUMIF(OFFSET(correlations!Z$46,_xlfn.FLOOR.MATH((ROW(Y74)-1)/5)*5,0,5),"&lt;&gt;0")/COUNTIF(OFFSET(correlations!Z$46,_xlfn.FLOOR.MATH((ROW(Y74)-1)/5)*5,0,5),"&lt;&gt;0")</f>
        <v>5</v>
      </c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</row>
    <row r="87" spans="1:76">
      <c r="A87" s="5" t="str">
        <f t="shared" si="14"/>
        <v>120: The Lord of the Rings: The Fellowship of the Ring (2001)</v>
      </c>
      <c r="B87" s="26">
        <f>IF(correlations!B120&lt;&gt;0,'Modified Weights'!B$3,0)</f>
        <v>0</v>
      </c>
      <c r="C87" s="26">
        <f>IF(correlations!C120&lt;&gt;0,'Modified Weights'!C$3,0)</f>
        <v>0</v>
      </c>
      <c r="D87" s="26">
        <f>IF(correlations!D120&lt;&gt;0,'Modified Weights'!D$3,0)</f>
        <v>0.66716825348801723</v>
      </c>
      <c r="E87" s="26">
        <f>IF(correlations!E120&lt;&gt;0,'Modified Weights'!E$3,0)</f>
        <v>0.51761980439715483</v>
      </c>
      <c r="F87" s="26">
        <f>IF(correlations!F120&lt;&gt;0,'Modified Weights'!F$3,0)</f>
        <v>0.47668328054517961</v>
      </c>
      <c r="G87" s="26">
        <f>IF(correlations!G120&lt;&gt;0,'Modified Weights'!G$3,0)</f>
        <v>0.53906585139435703</v>
      </c>
      <c r="H87" s="26">
        <f>IF(correlations!H120&lt;&gt;0,'Modified Weights'!H$3,0)</f>
        <v>0.46291004988627577</v>
      </c>
      <c r="I87" s="26">
        <f>IF(correlations!I120&lt;&gt;0,'Modified Weights'!I$3,0)</f>
        <v>0.38334847991865839</v>
      </c>
      <c r="J87" s="26">
        <f>IF(correlations!J120&lt;&gt;0,'Modified Weights'!J$3,0)</f>
        <v>0.47571090136593314</v>
      </c>
      <c r="K87" s="26">
        <f>IF(correlations!K120&lt;&gt;0,'Modified Weights'!K$3,0)</f>
        <v>0.31571202585390812</v>
      </c>
      <c r="L87" s="26">
        <f>IF(correlations!L120&lt;&gt;0,'Modified Weights'!L$3,0)</f>
        <v>0.31257295249758305</v>
      </c>
      <c r="M87" s="26">
        <f>IF(correlations!M120&lt;&gt;0,'Modified Weights'!M$3,0)</f>
        <v>0.40859237613621341</v>
      </c>
      <c r="N87" s="26">
        <f>IF(correlations!N120&lt;&gt;0,'Modified Weights'!N$3,0)</f>
        <v>0.32349910970108381</v>
      </c>
      <c r="O87" s="26">
        <f>IF(correlations!O120&lt;&gt;0,'Modified Weights'!O$3,0)</f>
        <v>0.66851595362183669</v>
      </c>
      <c r="P87" s="26">
        <f>IF(correlations!P120&lt;&gt;0,'Modified Weights'!P$3,0)</f>
        <v>0.41443820151070604</v>
      </c>
      <c r="Q87" s="26">
        <f>IF(correlations!Q120&lt;&gt;0,'Modified Weights'!Q$3,0)</f>
        <v>0</v>
      </c>
      <c r="R87" s="26">
        <f>IF(correlations!R120&lt;&gt;0,'Modified Weights'!R$3,0)</f>
        <v>0.49300760515325925</v>
      </c>
      <c r="S87" s="26">
        <f>IF(correlations!S120&lt;&gt;0,'Modified Weights'!S$3,0)</f>
        <v>0</v>
      </c>
      <c r="T87" s="26">
        <f>IF(correlations!T120&lt;&gt;0,'Modified Weights'!T$3,0)</f>
        <v>0.55108883721563151</v>
      </c>
      <c r="U87" s="26">
        <f>IF(correlations!U120&lt;&gt;0,'Modified Weights'!U$3,0)</f>
        <v>0.47236055541883315</v>
      </c>
      <c r="V87" s="26">
        <f>IF(correlations!V120&lt;&gt;0,'Modified Weights'!V$3,0)</f>
        <v>0.27092801416163931</v>
      </c>
      <c r="W87" s="26">
        <f>IF(correlations!W120&lt;&gt;0,'Modified Weights'!W$3,0)</f>
        <v>0.50324684492481753</v>
      </c>
      <c r="X87" s="26">
        <f>IF(correlations!X120&lt;&gt;0,'Modified Weights'!X$3,0)</f>
        <v>0.66851595362183669</v>
      </c>
      <c r="Y87" s="26">
        <f>IF(correlations!Y120&lt;&gt;0,'Modified Weights'!Y$3,0)</f>
        <v>0.66716825348801723</v>
      </c>
      <c r="Z87" s="26">
        <f>IF(correlations!Z120&lt;&gt;0,'Modified Weights'!Z$3,0)</f>
        <v>0</v>
      </c>
      <c r="AA87" s="26"/>
      <c r="AB87" s="40">
        <f ca="1">SUMIF(OFFSET(correlations!B$46,_xlfn.FLOOR.MATH((ROW(A75)-1)/5)*5,0,5),"&lt;&gt;0")/COUNTIF(OFFSET(correlations!B$46,_xlfn.FLOOR.MATH((ROW(A75)-1)/5)*5,0,5),"&lt;&gt;0")</f>
        <v>4.25</v>
      </c>
      <c r="AC87" s="40">
        <f ca="1">SUMIF(OFFSET(correlations!C$46,_xlfn.FLOOR.MATH((ROW(B75)-1)/5)*5,0,5),"&lt;&gt;0")/COUNTIF(OFFSET(correlations!C$46,_xlfn.FLOOR.MATH((ROW(B75)-1)/5)*5,0,5),"&lt;&gt;0")</f>
        <v>4</v>
      </c>
      <c r="AD87" s="40">
        <f ca="1">SUMIF(OFFSET(correlations!D$46,_xlfn.FLOOR.MATH((ROW(C75)-1)/5)*5,0,5),"&lt;&gt;0")/COUNTIF(OFFSET(correlations!D$46,_xlfn.FLOOR.MATH((ROW(C75)-1)/5)*5,0,5),"&lt;&gt;0")</f>
        <v>4.166666666666667</v>
      </c>
      <c r="AE87" s="40">
        <f ca="1">SUMIF(OFFSET(correlations!E$46,_xlfn.FLOOR.MATH((ROW(D75)-1)/5)*5,0,5),"&lt;&gt;0")/COUNTIF(OFFSET(correlations!E$46,_xlfn.FLOOR.MATH((ROW(D75)-1)/5)*5,0,5),"&lt;&gt;0")</f>
        <v>4.75</v>
      </c>
      <c r="AF87" s="40">
        <f ca="1">SUMIF(OFFSET(correlations!F$46,_xlfn.FLOOR.MATH((ROW(E75)-1)/5)*5,0,5),"&lt;&gt;0")/COUNTIF(OFFSET(correlations!F$46,_xlfn.FLOOR.MATH((ROW(E75)-1)/5)*5,0,5),"&lt;&gt;0")</f>
        <v>4.3</v>
      </c>
      <c r="AG87" s="40">
        <f ca="1">SUMIF(OFFSET(correlations!G$46,_xlfn.FLOOR.MATH((ROW(F75)-1)/5)*5,0,5),"&lt;&gt;0")/COUNTIF(OFFSET(correlations!G$46,_xlfn.FLOOR.MATH((ROW(F75)-1)/5)*5,0,5),"&lt;&gt;0")</f>
        <v>4</v>
      </c>
      <c r="AH87" s="40">
        <f ca="1">SUMIF(OFFSET(correlations!H$46,_xlfn.FLOOR.MATH((ROW(G75)-1)/5)*5,0,5),"&lt;&gt;0")/COUNTIF(OFFSET(correlations!H$46,_xlfn.FLOOR.MATH((ROW(G75)-1)/5)*5,0,5),"&lt;&gt;0")</f>
        <v>4.7</v>
      </c>
      <c r="AI87" s="40">
        <f ca="1">SUMIF(OFFSET(correlations!I$46,_xlfn.FLOOR.MATH((ROW(H75)-1)/5)*5,0,5),"&lt;&gt;0")/COUNTIF(OFFSET(correlations!I$46,_xlfn.FLOOR.MATH((ROW(H75)-1)/5)*5,0,5),"&lt;&gt;0")</f>
        <v>4.333333333333333</v>
      </c>
      <c r="AJ87" s="40">
        <f ca="1">SUMIF(OFFSET(correlations!J$46,_xlfn.FLOOR.MATH((ROW(I75)-1)/5)*5,0,5),"&lt;&gt;0")/COUNTIF(OFFSET(correlations!J$46,_xlfn.FLOOR.MATH((ROW(I75)-1)/5)*5,0,5),"&lt;&gt;0")</f>
        <v>4.25</v>
      </c>
      <c r="AK87" s="40">
        <f ca="1">SUMIF(OFFSET(correlations!K$46,_xlfn.FLOOR.MATH((ROW(J75)-1)/5)*5,0,5),"&lt;&gt;0")/COUNTIF(OFFSET(correlations!K$46,_xlfn.FLOOR.MATH((ROW(J75)-1)/5)*5,0,5),"&lt;&gt;0")</f>
        <v>3.5</v>
      </c>
      <c r="AL87" s="40">
        <f ca="1">SUMIF(OFFSET(correlations!L$46,_xlfn.FLOOR.MATH((ROW(K75)-1)/5)*5,0,5),"&lt;&gt;0")/COUNTIF(OFFSET(correlations!L$46,_xlfn.FLOOR.MATH((ROW(K75)-1)/5)*5,0,5),"&lt;&gt;0")</f>
        <v>4.333333333333333</v>
      </c>
      <c r="AM87" s="40">
        <f ca="1">SUMIF(OFFSET(correlations!M$46,_xlfn.FLOOR.MATH((ROW(L75)-1)/5)*5,0,5),"&lt;&gt;0")/COUNTIF(OFFSET(correlations!M$46,_xlfn.FLOOR.MATH((ROW(L75)-1)/5)*5,0,5),"&lt;&gt;0")</f>
        <v>3.25</v>
      </c>
      <c r="AN87" s="40">
        <f ca="1">SUMIF(OFFSET(correlations!N$46,_xlfn.FLOOR.MATH((ROW(M75)-1)/5)*5,0,5),"&lt;&gt;0")/COUNTIF(OFFSET(correlations!N$46,_xlfn.FLOOR.MATH((ROW(M75)-1)/5)*5,0,5),"&lt;&gt;0")</f>
        <v>5</v>
      </c>
      <c r="AO87" s="40">
        <f ca="1">SUMIF(OFFSET(correlations!O$46,_xlfn.FLOOR.MATH((ROW(N75)-1)/5)*5,0,5),"&lt;&gt;0")/COUNTIF(OFFSET(correlations!O$46,_xlfn.FLOOR.MATH((ROW(N75)-1)/5)*5,0,5),"&lt;&gt;0")</f>
        <v>4.5</v>
      </c>
      <c r="AP87" s="40">
        <f ca="1">SUMIF(OFFSET(correlations!P$46,_xlfn.FLOOR.MATH((ROW(O75)-1)/5)*5,0,5),"&lt;&gt;0")/COUNTIF(OFFSET(correlations!P$46,_xlfn.FLOOR.MATH((ROW(O75)-1)/5)*5,0,5),"&lt;&gt;0")</f>
        <v>3.8333333333333335</v>
      </c>
      <c r="AQ87" s="40">
        <f ca="1">SUMIF(OFFSET(correlations!Q$46,_xlfn.FLOOR.MATH((ROW(P75)-1)/5)*5,0,5),"&lt;&gt;0")/COUNTIF(OFFSET(correlations!Q$46,_xlfn.FLOOR.MATH((ROW(P75)-1)/5)*5,0,5),"&lt;&gt;0")</f>
        <v>4.125</v>
      </c>
      <c r="AR87" s="40">
        <f ca="1">SUMIF(OFFSET(correlations!R$46,_xlfn.FLOOR.MATH((ROW(Q75)-1)/5)*5,0,5),"&lt;&gt;0")/COUNTIF(OFFSET(correlations!R$46,_xlfn.FLOOR.MATH((ROW(Q75)-1)/5)*5,0,5),"&lt;&gt;0")</f>
        <v>4</v>
      </c>
      <c r="AS87" s="40">
        <f ca="1">SUMIF(OFFSET(correlations!S$46,_xlfn.FLOOR.MATH((ROW(R75)-1)/5)*5,0,5),"&lt;&gt;0")/COUNTIF(OFFSET(correlations!S$46,_xlfn.FLOOR.MATH((ROW(R75)-1)/5)*5,0,5),"&lt;&gt;0")</f>
        <v>5</v>
      </c>
      <c r="AT87" s="40">
        <f ca="1">SUMIF(OFFSET(correlations!T$46,_xlfn.FLOOR.MATH((ROW(S75)-1)/5)*5,0,5),"&lt;&gt;0")/COUNTIF(OFFSET(correlations!T$46,_xlfn.FLOOR.MATH((ROW(S75)-1)/5)*5,0,5),"&lt;&gt;0")</f>
        <v>4.5</v>
      </c>
      <c r="AU87" s="40">
        <f ca="1">SUMIF(OFFSET(correlations!U$46,_xlfn.FLOOR.MATH((ROW(T75)-1)/5)*5,0,5),"&lt;&gt;0")/COUNTIF(OFFSET(correlations!U$46,_xlfn.FLOOR.MATH((ROW(T75)-1)/5)*5,0,5),"&lt;&gt;0")</f>
        <v>4.9000000000000004</v>
      </c>
      <c r="AV87" s="40">
        <f ca="1">SUMIF(OFFSET(correlations!V$46,_xlfn.FLOOR.MATH((ROW(U75)-1)/5)*5,0,5),"&lt;&gt;0")/COUNTIF(OFFSET(correlations!V$46,_xlfn.FLOOR.MATH((ROW(U75)-1)/5)*5,0,5),"&lt;&gt;0")</f>
        <v>4.666666666666667</v>
      </c>
      <c r="AW87" s="40">
        <f ca="1">SUMIF(OFFSET(correlations!W$46,_xlfn.FLOOR.MATH((ROW(V75)-1)/5)*5,0,5),"&lt;&gt;0")/COUNTIF(OFFSET(correlations!W$46,_xlfn.FLOOR.MATH((ROW(V75)-1)/5)*5,0,5),"&lt;&gt;0")</f>
        <v>3.4</v>
      </c>
      <c r="AX87" s="40">
        <f ca="1">SUMIF(OFFSET(correlations!X$46,_xlfn.FLOOR.MATH((ROW(W75)-1)/5)*5,0,5),"&lt;&gt;0")/COUNTIF(OFFSET(correlations!X$46,_xlfn.FLOOR.MATH((ROW(W75)-1)/5)*5,0,5),"&lt;&gt;0")</f>
        <v>4.166666666666667</v>
      </c>
      <c r="AY87" s="40">
        <f ca="1">SUMIF(OFFSET(correlations!Y$46,_xlfn.FLOOR.MATH((ROW(X75)-1)/5)*5,0,5),"&lt;&gt;0")/COUNTIF(OFFSET(correlations!Y$46,_xlfn.FLOOR.MATH((ROW(X75)-1)/5)*5,0,5),"&lt;&gt;0")</f>
        <v>4.166666666666667</v>
      </c>
      <c r="AZ87" s="40">
        <f ca="1">SUMIF(OFFSET(correlations!Z$46,_xlfn.FLOOR.MATH((ROW(Y75)-1)/5)*5,0,5),"&lt;&gt;0")/COUNTIF(OFFSET(correlations!Z$46,_xlfn.FLOOR.MATH((ROW(Y75)-1)/5)*5,0,5),"&lt;&gt;0")</f>
        <v>5</v>
      </c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</row>
    <row r="88" spans="1:76">
      <c r="A88" s="20" t="s">
        <v>15</v>
      </c>
      <c r="B88" s="26">
        <f>IF(correlations!B121&lt;&gt;0,'Modified Weights'!B$4,0)</f>
        <v>0.51761980439715483</v>
      </c>
      <c r="C88" s="26">
        <f>IF(correlations!C121&lt;&gt;0,'Modified Weights'!C$4,0)</f>
        <v>0</v>
      </c>
      <c r="D88" s="26">
        <f>IF(correlations!D121&lt;&gt;0,'Modified Weights'!D$4,0)</f>
        <v>0.47097212266638172</v>
      </c>
      <c r="E88" s="26">
        <f>IF(correlations!E121&lt;&gt;0,'Modified Weights'!E$4,0)</f>
        <v>0</v>
      </c>
      <c r="F88" s="26">
        <f>IF(correlations!F121&lt;&gt;0,'Modified Weights'!F$4,0)</f>
        <v>0.46411014776485626</v>
      </c>
      <c r="G88" s="26">
        <f>IF(correlations!G121&lt;&gt;0,'Modified Weights'!G$4,0)</f>
        <v>0</v>
      </c>
      <c r="H88" s="26">
        <f>IF(correlations!H121&lt;&gt;0,'Modified Weights'!H$4,0)</f>
        <v>0.40027450425381639</v>
      </c>
      <c r="I88" s="26">
        <f>IF(correlations!I121&lt;&gt;0,'Modified Weights'!I$4,0)</f>
        <v>0</v>
      </c>
      <c r="J88" s="26">
        <f>IF(correlations!J121&lt;&gt;0,'Modified Weights'!J$4,0)</f>
        <v>0.47549485227568483</v>
      </c>
      <c r="K88" s="26">
        <f>IF(correlations!K121&lt;&gt;0,'Modified Weights'!K$4,0)</f>
        <v>0</v>
      </c>
      <c r="L88" s="26">
        <f>IF(correlations!L121&lt;&gt;0,'Modified Weights'!L$4,0)</f>
        <v>0.28275572409412869</v>
      </c>
      <c r="M88" s="26">
        <f>IF(correlations!M121&lt;&gt;0,'Modified Weights'!M$4,0)</f>
        <v>0</v>
      </c>
      <c r="N88" s="26">
        <f>IF(correlations!N121&lt;&gt;0,'Modified Weights'!N$4,0)</f>
        <v>0</v>
      </c>
      <c r="O88" s="26">
        <f>IF(correlations!O121&lt;&gt;0,'Modified Weights'!O$4,0)</f>
        <v>0</v>
      </c>
      <c r="P88" s="26">
        <f>IF(correlations!P121&lt;&gt;0,'Modified Weights'!P$4,0)</f>
        <v>0.30413903573293405</v>
      </c>
      <c r="Q88" s="26">
        <f>IF(correlations!Q121&lt;&gt;0,'Modified Weights'!Q$4,0)</f>
        <v>0</v>
      </c>
      <c r="R88" s="26">
        <f>IF(correlations!R121&lt;&gt;0,'Modified Weights'!R$4,0)</f>
        <v>0</v>
      </c>
      <c r="S88" s="26">
        <f>IF(correlations!S121&lt;&gt;0,'Modified Weights'!S$4,0)</f>
        <v>0.44902524381160436</v>
      </c>
      <c r="T88" s="26">
        <f>IF(correlations!T121&lt;&gt;0,'Modified Weights'!T$4,0)</f>
        <v>0</v>
      </c>
      <c r="U88" s="26">
        <f>IF(correlations!U121&lt;&gt;0,'Modified Weights'!U$4,0)</f>
        <v>0.43899155441463594</v>
      </c>
      <c r="V88" s="26">
        <f>IF(correlations!V121&lt;&gt;0,'Modified Weights'!V$4,0)</f>
        <v>0.17808764796017454</v>
      </c>
      <c r="W88" s="26">
        <f>IF(correlations!W121&lt;&gt;0,'Modified Weights'!W$4,0)</f>
        <v>0.40859237613621341</v>
      </c>
      <c r="X88" s="26">
        <f>IF(correlations!X121&lt;&gt;0,'Modified Weights'!X$4,0)</f>
        <v>0</v>
      </c>
      <c r="Y88" s="26">
        <f>IF(correlations!Y121&lt;&gt;0,'Modified Weights'!Y$4,0)</f>
        <v>0.54219187817609293</v>
      </c>
      <c r="Z88" s="26">
        <f>IF(correlations!Z121&lt;&gt;0,'Modified Weights'!Z$4,0)</f>
        <v>0</v>
      </c>
      <c r="AA88" s="26"/>
      <c r="AB88" s="40">
        <f ca="1">SUMIF(OFFSET(correlations!B$46,_xlfn.FLOOR.MATH((ROW(A76)-1)/5)*5,0,5),"&lt;&gt;0")/COUNTIF(OFFSET(correlations!B$46,_xlfn.FLOOR.MATH((ROW(A76)-1)/5)*5,0,5),"&lt;&gt;0")</f>
        <v>3.1666666666666665</v>
      </c>
      <c r="AC88" s="40">
        <f ca="1">SUMIF(OFFSET(correlations!C$46,_xlfn.FLOOR.MATH((ROW(B76)-1)/5)*5,0,5),"&lt;&gt;0")/COUNTIF(OFFSET(correlations!C$46,_xlfn.FLOOR.MATH((ROW(B76)-1)/5)*5,0,5),"&lt;&gt;0")</f>
        <v>4</v>
      </c>
      <c r="AD88" s="40">
        <f ca="1">SUMIF(OFFSET(correlations!D$46,_xlfn.FLOOR.MATH((ROW(C76)-1)/5)*5,0,5),"&lt;&gt;0")/COUNTIF(OFFSET(correlations!D$46,_xlfn.FLOOR.MATH((ROW(C76)-1)/5)*5,0,5),"&lt;&gt;0")</f>
        <v>3.25</v>
      </c>
      <c r="AE88" s="40">
        <f ca="1">SUMIF(OFFSET(correlations!E$46,_xlfn.FLOOR.MATH((ROW(D76)-1)/5)*5,0,5),"&lt;&gt;0")/COUNTIF(OFFSET(correlations!E$46,_xlfn.FLOOR.MATH((ROW(D76)-1)/5)*5,0,5),"&lt;&gt;0")</f>
        <v>4.75</v>
      </c>
      <c r="AF88" s="40">
        <f ca="1">SUMIF(OFFSET(correlations!F$46,_xlfn.FLOOR.MATH((ROW(E76)-1)/5)*5,0,5),"&lt;&gt;0")/COUNTIF(OFFSET(correlations!F$46,_xlfn.FLOOR.MATH((ROW(E76)-1)/5)*5,0,5),"&lt;&gt;0")</f>
        <v>4.4000000000000004</v>
      </c>
      <c r="AG88" s="40">
        <f ca="1">SUMIF(OFFSET(correlations!G$46,_xlfn.FLOOR.MATH((ROW(F76)-1)/5)*5,0,5),"&lt;&gt;0")/COUNTIF(OFFSET(correlations!G$46,_xlfn.FLOOR.MATH((ROW(F76)-1)/5)*5,0,5),"&lt;&gt;0")</f>
        <v>3.1666666666666665</v>
      </c>
      <c r="AH88" s="40">
        <f ca="1">SUMIF(OFFSET(correlations!H$46,_xlfn.FLOOR.MATH((ROW(G76)-1)/5)*5,0,5),"&lt;&gt;0")/COUNTIF(OFFSET(correlations!H$46,_xlfn.FLOOR.MATH((ROW(G76)-1)/5)*5,0,5),"&lt;&gt;0")</f>
        <v>4.7</v>
      </c>
      <c r="AI88" s="40">
        <f ca="1">SUMIF(OFFSET(correlations!I$46,_xlfn.FLOOR.MATH((ROW(H76)-1)/5)*5,0,5),"&lt;&gt;0")/COUNTIF(OFFSET(correlations!I$46,_xlfn.FLOOR.MATH((ROW(H76)-1)/5)*5,0,5),"&lt;&gt;0")</f>
        <v>4.333333333333333</v>
      </c>
      <c r="AJ88" s="40">
        <f ca="1">SUMIF(OFFSET(correlations!J$46,_xlfn.FLOOR.MATH((ROW(I76)-1)/5)*5,0,5),"&lt;&gt;0")/COUNTIF(OFFSET(correlations!J$46,_xlfn.FLOOR.MATH((ROW(I76)-1)/5)*5,0,5),"&lt;&gt;0")</f>
        <v>4.166666666666667</v>
      </c>
      <c r="AK88" s="40">
        <f ca="1">SUMIF(OFFSET(correlations!K$46,_xlfn.FLOOR.MATH((ROW(J76)-1)/5)*5,0,5),"&lt;&gt;0")/COUNTIF(OFFSET(correlations!K$46,_xlfn.FLOOR.MATH((ROW(J76)-1)/5)*5,0,5),"&lt;&gt;0")</f>
        <v>4.166666666666667</v>
      </c>
      <c r="AL88" s="40">
        <f ca="1">SUMIF(OFFSET(correlations!L$46,_xlfn.FLOOR.MATH((ROW(K76)-1)/5)*5,0,5),"&lt;&gt;0")/COUNTIF(OFFSET(correlations!L$46,_xlfn.FLOOR.MATH((ROW(K76)-1)/5)*5,0,5),"&lt;&gt;0")</f>
        <v>4.166666666666667</v>
      </c>
      <c r="AM88" s="40">
        <f ca="1">SUMIF(OFFSET(correlations!M$46,_xlfn.FLOOR.MATH((ROW(L76)-1)/5)*5,0,5),"&lt;&gt;0")/COUNTIF(OFFSET(correlations!M$46,_xlfn.FLOOR.MATH((ROW(L76)-1)/5)*5,0,5),"&lt;&gt;0")</f>
        <v>3.6666666666666665</v>
      </c>
      <c r="AN88" s="40">
        <f ca="1">SUMIF(OFFSET(correlations!N$46,_xlfn.FLOOR.MATH((ROW(M76)-1)/5)*5,0,5),"&lt;&gt;0")/COUNTIF(OFFSET(correlations!N$46,_xlfn.FLOOR.MATH((ROW(M76)-1)/5)*5,0,5),"&lt;&gt;0")</f>
        <v>5</v>
      </c>
      <c r="AO88" s="40">
        <f ca="1">SUMIF(OFFSET(correlations!O$46,_xlfn.FLOOR.MATH((ROW(N76)-1)/5)*5,0,5),"&lt;&gt;0")/COUNTIF(OFFSET(correlations!O$46,_xlfn.FLOOR.MATH((ROW(N76)-1)/5)*5,0,5),"&lt;&gt;0")</f>
        <v>4.5</v>
      </c>
      <c r="AP88" s="40">
        <f ca="1">SUMIF(OFFSET(correlations!P$46,_xlfn.FLOOR.MATH((ROW(O76)-1)/5)*5,0,5),"&lt;&gt;0")/COUNTIF(OFFSET(correlations!P$46,_xlfn.FLOOR.MATH((ROW(O76)-1)/5)*5,0,5),"&lt;&gt;0")</f>
        <v>4.5</v>
      </c>
      <c r="AQ88" s="40">
        <f ca="1">SUMIF(OFFSET(correlations!Q$46,_xlfn.FLOOR.MATH((ROW(P76)-1)/5)*5,0,5),"&lt;&gt;0")/COUNTIF(OFFSET(correlations!Q$46,_xlfn.FLOOR.MATH((ROW(P76)-1)/5)*5,0,5),"&lt;&gt;0")</f>
        <v>4.625</v>
      </c>
      <c r="AR88" s="40">
        <f ca="1">SUMIF(OFFSET(correlations!R$46,_xlfn.FLOOR.MATH((ROW(Q76)-1)/5)*5,0,5),"&lt;&gt;0")/COUNTIF(OFFSET(correlations!R$46,_xlfn.FLOOR.MATH((ROW(Q76)-1)/5)*5,0,5),"&lt;&gt;0")</f>
        <v>4.25</v>
      </c>
      <c r="AS88" s="40">
        <f ca="1">SUMIF(OFFSET(correlations!S$46,_xlfn.FLOOR.MATH((ROW(R76)-1)/5)*5,0,5),"&lt;&gt;0")/COUNTIF(OFFSET(correlations!S$46,_xlfn.FLOOR.MATH((ROW(R76)-1)/5)*5,0,5),"&lt;&gt;0")</f>
        <v>5</v>
      </c>
      <c r="AT88" s="40">
        <f ca="1">SUMIF(OFFSET(correlations!T$46,_xlfn.FLOOR.MATH((ROW(S76)-1)/5)*5,0,5),"&lt;&gt;0")/COUNTIF(OFFSET(correlations!T$46,_xlfn.FLOOR.MATH((ROW(S76)-1)/5)*5,0,5),"&lt;&gt;0")</f>
        <v>4.5</v>
      </c>
      <c r="AU88" s="40">
        <f ca="1">SUMIF(OFFSET(correlations!U$46,_xlfn.FLOOR.MATH((ROW(T76)-1)/5)*5,0,5),"&lt;&gt;0")/COUNTIF(OFFSET(correlations!U$46,_xlfn.FLOOR.MATH((ROW(T76)-1)/5)*5,0,5),"&lt;&gt;0")</f>
        <v>4.9000000000000004</v>
      </c>
      <c r="AV88" s="40">
        <f ca="1">SUMIF(OFFSET(correlations!V$46,_xlfn.FLOOR.MATH((ROW(U76)-1)/5)*5,0,5),"&lt;&gt;0")/COUNTIF(OFFSET(correlations!V$46,_xlfn.FLOOR.MATH((ROW(U76)-1)/5)*5,0,5),"&lt;&gt;0")</f>
        <v>3.75</v>
      </c>
      <c r="AW88" s="40">
        <f ca="1">SUMIF(OFFSET(correlations!W$46,_xlfn.FLOOR.MATH((ROW(V76)-1)/5)*5,0,5),"&lt;&gt;0")/COUNTIF(OFFSET(correlations!W$46,_xlfn.FLOOR.MATH((ROW(V76)-1)/5)*5,0,5),"&lt;&gt;0")</f>
        <v>3.6</v>
      </c>
      <c r="AX88" s="40">
        <f ca="1">SUMIF(OFFSET(correlations!X$46,_xlfn.FLOOR.MATH((ROW(W76)-1)/5)*5,0,5),"&lt;&gt;0")/COUNTIF(OFFSET(correlations!X$46,_xlfn.FLOOR.MATH((ROW(W76)-1)/5)*5,0,5),"&lt;&gt;0")</f>
        <v>3.5</v>
      </c>
      <c r="AY88" s="40">
        <f ca="1">SUMIF(OFFSET(correlations!Y$46,_xlfn.FLOOR.MATH((ROW(X76)-1)/5)*5,0,5),"&lt;&gt;0")/COUNTIF(OFFSET(correlations!Y$46,_xlfn.FLOOR.MATH((ROW(X76)-1)/5)*5,0,5),"&lt;&gt;0")</f>
        <v>4.125</v>
      </c>
      <c r="AZ88" s="40">
        <f ca="1">SUMIF(OFFSET(correlations!Z$46,_xlfn.FLOOR.MATH((ROW(Y76)-1)/5)*5,0,5),"&lt;&gt;0")/COUNTIF(OFFSET(correlations!Z$46,_xlfn.FLOOR.MATH((ROW(Y76)-1)/5)*5,0,5),"&lt;&gt;0")</f>
        <v>3.6666666666666665</v>
      </c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</row>
    <row r="89" spans="1:76">
      <c r="A89" s="5" t="str">
        <f t="shared" ref="A89:A92" si="15">A88</f>
        <v>121: The Lord of the Rings: The Two Towers (2002)</v>
      </c>
      <c r="B89" s="26">
        <f>IF(correlations!B122&lt;&gt;0,'Modified Weights'!B$5,0)</f>
        <v>0.49300760515325925</v>
      </c>
      <c r="C89" s="26">
        <f>IF(correlations!C122&lt;&gt;0,'Modified Weights'!C$5,0)</f>
        <v>0.42223642660835542</v>
      </c>
      <c r="D89" s="26">
        <f>IF(correlations!D122&lt;&gt;0,'Modified Weights'!D$5,0)</f>
        <v>0.46833329437099369</v>
      </c>
      <c r="E89" s="26">
        <f>IF(correlations!E122&lt;&gt;0,'Modified Weights'!E$5,0)</f>
        <v>0</v>
      </c>
      <c r="F89" s="26">
        <f>IF(correlations!F122&lt;&gt;0,'Modified Weights'!F$5,0)</f>
        <v>0.43899155441463594</v>
      </c>
      <c r="G89" s="26">
        <f>IF(correlations!G122&lt;&gt;0,'Modified Weights'!G$5,0)</f>
        <v>0</v>
      </c>
      <c r="H89" s="26">
        <f>IF(correlations!H122&lt;&gt;0,'Modified Weights'!H$5,0)</f>
        <v>0.24769327229404767</v>
      </c>
      <c r="I89" s="26">
        <f>IF(correlations!I122&lt;&gt;0,'Modified Weights'!I$5,0)</f>
        <v>0</v>
      </c>
      <c r="J89" s="26">
        <f>IF(correlations!J122&lt;&gt;0,'Modified Weights'!J$5,0)</f>
        <v>0</v>
      </c>
      <c r="K89" s="26">
        <f>IF(correlations!K122&lt;&gt;0,'Modified Weights'!K$5,0)</f>
        <v>0.25886569181649749</v>
      </c>
      <c r="L89" s="26">
        <f>IF(correlations!L122&lt;&gt;0,'Modified Weights'!L$5,0)</f>
        <v>0.27833468677407003</v>
      </c>
      <c r="M89" s="26">
        <f>IF(correlations!M122&lt;&gt;0,'Modified Weights'!M$5,0)</f>
        <v>0.26442478716072465</v>
      </c>
      <c r="N89" s="26">
        <f>IF(correlations!N122&lt;&gt;0,'Modified Weights'!N$5,0)</f>
        <v>0.290591240789001</v>
      </c>
      <c r="O89" s="26">
        <f>IF(correlations!O122&lt;&gt;0,'Modified Weights'!O$5,0)</f>
        <v>0.53906585139435703</v>
      </c>
      <c r="P89" s="26">
        <f>IF(correlations!P122&lt;&gt;0,'Modified Weights'!P$5,0)</f>
        <v>0.29682614716644024</v>
      </c>
      <c r="Q89" s="26">
        <f>IF(correlations!Q122&lt;&gt;0,'Modified Weights'!Q$5,0)</f>
        <v>0.47571090136593314</v>
      </c>
      <c r="R89" s="26">
        <f>IF(correlations!R122&lt;&gt;0,'Modified Weights'!R$5,0)</f>
        <v>0.45527378286540937</v>
      </c>
      <c r="S89" s="26">
        <f>IF(correlations!S122&lt;&gt;0,'Modified Weights'!S$5,0)</f>
        <v>0</v>
      </c>
      <c r="T89" s="26">
        <f>IF(correlations!T122&lt;&gt;0,'Modified Weights'!T$5,0)</f>
        <v>0</v>
      </c>
      <c r="U89" s="26">
        <f>IF(correlations!U122&lt;&gt;0,'Modified Weights'!U$5,0)</f>
        <v>0.40380887559327872</v>
      </c>
      <c r="V89" s="26">
        <f>IF(correlations!V122&lt;&gt;0,'Modified Weights'!V$5,0)</f>
        <v>0</v>
      </c>
      <c r="W89" s="26">
        <f>IF(correlations!W122&lt;&gt;0,'Modified Weights'!W$5,0)</f>
        <v>0.31571202585390812</v>
      </c>
      <c r="X89" s="26">
        <f>IF(correlations!X122&lt;&gt;0,'Modified Weights'!X$5,0)</f>
        <v>0.47497369617752921</v>
      </c>
      <c r="Y89" s="26">
        <f>IF(correlations!Y122&lt;&gt;0,'Modified Weights'!Y$5,0)</f>
        <v>0</v>
      </c>
      <c r="Z89" s="26">
        <f>IF(correlations!Z122&lt;&gt;0,'Modified Weights'!Z$5,0)</f>
        <v>0.37985626502293046</v>
      </c>
      <c r="AA89" s="26"/>
      <c r="AB89" s="40">
        <f ca="1">SUMIF(OFFSET(correlations!B$46,_xlfn.FLOOR.MATH((ROW(A77)-1)/5)*5,0,5),"&lt;&gt;0")/COUNTIF(OFFSET(correlations!B$46,_xlfn.FLOOR.MATH((ROW(A77)-1)/5)*5,0,5),"&lt;&gt;0")</f>
        <v>3.1666666666666665</v>
      </c>
      <c r="AC89" s="40">
        <f ca="1">SUMIF(OFFSET(correlations!C$46,_xlfn.FLOOR.MATH((ROW(B77)-1)/5)*5,0,5),"&lt;&gt;0")/COUNTIF(OFFSET(correlations!C$46,_xlfn.FLOOR.MATH((ROW(B77)-1)/5)*5,0,5),"&lt;&gt;0")</f>
        <v>4</v>
      </c>
      <c r="AD89" s="40">
        <f ca="1">SUMIF(OFFSET(correlations!D$46,_xlfn.FLOOR.MATH((ROW(C77)-1)/5)*5,0,5),"&lt;&gt;0")/COUNTIF(OFFSET(correlations!D$46,_xlfn.FLOOR.MATH((ROW(C77)-1)/5)*5,0,5),"&lt;&gt;0")</f>
        <v>3.25</v>
      </c>
      <c r="AE89" s="40">
        <f ca="1">SUMIF(OFFSET(correlations!E$46,_xlfn.FLOOR.MATH((ROW(D77)-1)/5)*5,0,5),"&lt;&gt;0")/COUNTIF(OFFSET(correlations!E$46,_xlfn.FLOOR.MATH((ROW(D77)-1)/5)*5,0,5),"&lt;&gt;0")</f>
        <v>4.75</v>
      </c>
      <c r="AF89" s="40">
        <f ca="1">SUMIF(OFFSET(correlations!F$46,_xlfn.FLOOR.MATH((ROW(E77)-1)/5)*5,0,5),"&lt;&gt;0")/COUNTIF(OFFSET(correlations!F$46,_xlfn.FLOOR.MATH((ROW(E77)-1)/5)*5,0,5),"&lt;&gt;0")</f>
        <v>4.4000000000000004</v>
      </c>
      <c r="AG89" s="40">
        <f ca="1">SUMIF(OFFSET(correlations!G$46,_xlfn.FLOOR.MATH((ROW(F77)-1)/5)*5,0,5),"&lt;&gt;0")/COUNTIF(OFFSET(correlations!G$46,_xlfn.FLOOR.MATH((ROW(F77)-1)/5)*5,0,5),"&lt;&gt;0")</f>
        <v>3.1666666666666665</v>
      </c>
      <c r="AH89" s="40">
        <f ca="1">SUMIF(OFFSET(correlations!H$46,_xlfn.FLOOR.MATH((ROW(G77)-1)/5)*5,0,5),"&lt;&gt;0")/COUNTIF(OFFSET(correlations!H$46,_xlfn.FLOOR.MATH((ROW(G77)-1)/5)*5,0,5),"&lt;&gt;0")</f>
        <v>4.7</v>
      </c>
      <c r="AI89" s="40">
        <f ca="1">SUMIF(OFFSET(correlations!I$46,_xlfn.FLOOR.MATH((ROW(H77)-1)/5)*5,0,5),"&lt;&gt;0")/COUNTIF(OFFSET(correlations!I$46,_xlfn.FLOOR.MATH((ROW(H77)-1)/5)*5,0,5),"&lt;&gt;0")</f>
        <v>4.333333333333333</v>
      </c>
      <c r="AJ89" s="40">
        <f ca="1">SUMIF(OFFSET(correlations!J$46,_xlfn.FLOOR.MATH((ROW(I77)-1)/5)*5,0,5),"&lt;&gt;0")/COUNTIF(OFFSET(correlations!J$46,_xlfn.FLOOR.MATH((ROW(I77)-1)/5)*5,0,5),"&lt;&gt;0")</f>
        <v>4.166666666666667</v>
      </c>
      <c r="AK89" s="40">
        <f ca="1">SUMIF(OFFSET(correlations!K$46,_xlfn.FLOOR.MATH((ROW(J77)-1)/5)*5,0,5),"&lt;&gt;0")/COUNTIF(OFFSET(correlations!K$46,_xlfn.FLOOR.MATH((ROW(J77)-1)/5)*5,0,5),"&lt;&gt;0")</f>
        <v>4.166666666666667</v>
      </c>
      <c r="AL89" s="40">
        <f ca="1">SUMIF(OFFSET(correlations!L$46,_xlfn.FLOOR.MATH((ROW(K77)-1)/5)*5,0,5),"&lt;&gt;0")/COUNTIF(OFFSET(correlations!L$46,_xlfn.FLOOR.MATH((ROW(K77)-1)/5)*5,0,5),"&lt;&gt;0")</f>
        <v>4.166666666666667</v>
      </c>
      <c r="AM89" s="40">
        <f ca="1">SUMIF(OFFSET(correlations!M$46,_xlfn.FLOOR.MATH((ROW(L77)-1)/5)*5,0,5),"&lt;&gt;0")/COUNTIF(OFFSET(correlations!M$46,_xlfn.FLOOR.MATH((ROW(L77)-1)/5)*5,0,5),"&lt;&gt;0")</f>
        <v>3.6666666666666665</v>
      </c>
      <c r="AN89" s="40">
        <f ca="1">SUMIF(OFFSET(correlations!N$46,_xlfn.FLOOR.MATH((ROW(M77)-1)/5)*5,0,5),"&lt;&gt;0")/COUNTIF(OFFSET(correlations!N$46,_xlfn.FLOOR.MATH((ROW(M77)-1)/5)*5,0,5),"&lt;&gt;0")</f>
        <v>5</v>
      </c>
      <c r="AO89" s="40">
        <f ca="1">SUMIF(OFFSET(correlations!O$46,_xlfn.FLOOR.MATH((ROW(N77)-1)/5)*5,0,5),"&lt;&gt;0")/COUNTIF(OFFSET(correlations!O$46,_xlfn.FLOOR.MATH((ROW(N77)-1)/5)*5,0,5),"&lt;&gt;0")</f>
        <v>4.5</v>
      </c>
      <c r="AP89" s="40">
        <f ca="1">SUMIF(OFFSET(correlations!P$46,_xlfn.FLOOR.MATH((ROW(O77)-1)/5)*5,0,5),"&lt;&gt;0")/COUNTIF(OFFSET(correlations!P$46,_xlfn.FLOOR.MATH((ROW(O77)-1)/5)*5,0,5),"&lt;&gt;0")</f>
        <v>4.5</v>
      </c>
      <c r="AQ89" s="40">
        <f ca="1">SUMIF(OFFSET(correlations!Q$46,_xlfn.FLOOR.MATH((ROW(P77)-1)/5)*5,0,5),"&lt;&gt;0")/COUNTIF(OFFSET(correlations!Q$46,_xlfn.FLOOR.MATH((ROW(P77)-1)/5)*5,0,5),"&lt;&gt;0")</f>
        <v>4.625</v>
      </c>
      <c r="AR89" s="40">
        <f ca="1">SUMIF(OFFSET(correlations!R$46,_xlfn.FLOOR.MATH((ROW(Q77)-1)/5)*5,0,5),"&lt;&gt;0")/COUNTIF(OFFSET(correlations!R$46,_xlfn.FLOOR.MATH((ROW(Q77)-1)/5)*5,0,5),"&lt;&gt;0")</f>
        <v>4.25</v>
      </c>
      <c r="AS89" s="40">
        <f ca="1">SUMIF(OFFSET(correlations!S$46,_xlfn.FLOOR.MATH((ROW(R77)-1)/5)*5,0,5),"&lt;&gt;0")/COUNTIF(OFFSET(correlations!S$46,_xlfn.FLOOR.MATH((ROW(R77)-1)/5)*5,0,5),"&lt;&gt;0")</f>
        <v>5</v>
      </c>
      <c r="AT89" s="40">
        <f ca="1">SUMIF(OFFSET(correlations!T$46,_xlfn.FLOOR.MATH((ROW(S77)-1)/5)*5,0,5),"&lt;&gt;0")/COUNTIF(OFFSET(correlations!T$46,_xlfn.FLOOR.MATH((ROW(S77)-1)/5)*5,0,5),"&lt;&gt;0")</f>
        <v>4.5</v>
      </c>
      <c r="AU89" s="40">
        <f ca="1">SUMIF(OFFSET(correlations!U$46,_xlfn.FLOOR.MATH((ROW(T77)-1)/5)*5,0,5),"&lt;&gt;0")/COUNTIF(OFFSET(correlations!U$46,_xlfn.FLOOR.MATH((ROW(T77)-1)/5)*5,0,5),"&lt;&gt;0")</f>
        <v>4.9000000000000004</v>
      </c>
      <c r="AV89" s="40">
        <f ca="1">SUMIF(OFFSET(correlations!V$46,_xlfn.FLOOR.MATH((ROW(U77)-1)/5)*5,0,5),"&lt;&gt;0")/COUNTIF(OFFSET(correlations!V$46,_xlfn.FLOOR.MATH((ROW(U77)-1)/5)*5,0,5),"&lt;&gt;0")</f>
        <v>3.75</v>
      </c>
      <c r="AW89" s="40">
        <f ca="1">SUMIF(OFFSET(correlations!W$46,_xlfn.FLOOR.MATH((ROW(V77)-1)/5)*5,0,5),"&lt;&gt;0")/COUNTIF(OFFSET(correlations!W$46,_xlfn.FLOOR.MATH((ROW(V77)-1)/5)*5,0,5),"&lt;&gt;0")</f>
        <v>3.6</v>
      </c>
      <c r="AX89" s="40">
        <f ca="1">SUMIF(OFFSET(correlations!X$46,_xlfn.FLOOR.MATH((ROW(W77)-1)/5)*5,0,5),"&lt;&gt;0")/COUNTIF(OFFSET(correlations!X$46,_xlfn.FLOOR.MATH((ROW(W77)-1)/5)*5,0,5),"&lt;&gt;0")</f>
        <v>3.5</v>
      </c>
      <c r="AY89" s="40">
        <f ca="1">SUMIF(OFFSET(correlations!Y$46,_xlfn.FLOOR.MATH((ROW(X77)-1)/5)*5,0,5),"&lt;&gt;0")/COUNTIF(OFFSET(correlations!Y$46,_xlfn.FLOOR.MATH((ROW(X77)-1)/5)*5,0,5),"&lt;&gt;0")</f>
        <v>4.125</v>
      </c>
      <c r="AZ89" s="40">
        <f ca="1">SUMIF(OFFSET(correlations!Z$46,_xlfn.FLOOR.MATH((ROW(Y77)-1)/5)*5,0,5),"&lt;&gt;0")/COUNTIF(OFFSET(correlations!Z$46,_xlfn.FLOOR.MATH((ROW(Y77)-1)/5)*5,0,5),"&lt;&gt;0")</f>
        <v>3.6666666666666665</v>
      </c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</row>
    <row r="90" spans="1:76">
      <c r="A90" s="5" t="str">
        <f t="shared" si="15"/>
        <v>121: The Lord of the Rings: The Two Towers (2002)</v>
      </c>
      <c r="B90" s="26">
        <f>IF(correlations!B123&lt;&gt;0,'Modified Weights'!B$6,0)</f>
        <v>0.48053660218278615</v>
      </c>
      <c r="C90" s="26">
        <f>IF(correlations!C123&lt;&gt;0,'Modified Weights'!C$6,0)</f>
        <v>0.41443820151070604</v>
      </c>
      <c r="D90" s="26">
        <f>IF(correlations!D123&lt;&gt;0,'Modified Weights'!D$6,0)</f>
        <v>0</v>
      </c>
      <c r="E90" s="26">
        <f>IF(correlations!E123&lt;&gt;0,'Modified Weights'!E$6,0)</f>
        <v>0.28275572409412869</v>
      </c>
      <c r="F90" s="26">
        <f>IF(correlations!F123&lt;&gt;0,'Modified Weights'!F$6,0)</f>
        <v>0.40027450425381639</v>
      </c>
      <c r="G90" s="26">
        <f>IF(correlations!G123&lt;&gt;0,'Modified Weights'!G$6,0)</f>
        <v>0.39943642888722536</v>
      </c>
      <c r="H90" s="26">
        <f>IF(correlations!H123&lt;&gt;0,'Modified Weights'!H$6,0)</f>
        <v>0.2271298649307886</v>
      </c>
      <c r="I90" s="26">
        <f>IF(correlations!I123&lt;&gt;0,'Modified Weights'!I$6,0)</f>
        <v>0.22921932957789437</v>
      </c>
      <c r="J90" s="26">
        <f>IF(correlations!J123&lt;&gt;0,'Modified Weights'!J$6,0)</f>
        <v>0</v>
      </c>
      <c r="K90" s="26">
        <f>IF(correlations!K123&lt;&gt;0,'Modified Weights'!K$6,0)</f>
        <v>0</v>
      </c>
      <c r="L90" s="26">
        <f>IF(correlations!L123&lt;&gt;0,'Modified Weights'!L$6,0)</f>
        <v>0</v>
      </c>
      <c r="M90" s="26">
        <f>IF(correlations!M123&lt;&gt;0,'Modified Weights'!M$6,0)</f>
        <v>0</v>
      </c>
      <c r="N90" s="26">
        <f>IF(correlations!N123&lt;&gt;0,'Modified Weights'!N$6,0)</f>
        <v>0</v>
      </c>
      <c r="O90" s="26">
        <f>IF(correlations!O123&lt;&gt;0,'Modified Weights'!O$6,0)</f>
        <v>0</v>
      </c>
      <c r="P90" s="26">
        <f>IF(correlations!P123&lt;&gt;0,'Modified Weights'!P$6,0)</f>
        <v>0</v>
      </c>
      <c r="Q90" s="26">
        <f>IF(correlations!Q123&lt;&gt;0,'Modified Weights'!Q$6,0)</f>
        <v>0.42322462884387124</v>
      </c>
      <c r="R90" s="26">
        <f>IF(correlations!R123&lt;&gt;0,'Modified Weights'!R$6,0)</f>
        <v>0</v>
      </c>
      <c r="S90" s="26">
        <f>IF(correlations!S123&lt;&gt;0,'Modified Weights'!S$6,0)</f>
        <v>0.37267558897264119</v>
      </c>
      <c r="T90" s="26">
        <f>IF(correlations!T123&lt;&gt;0,'Modified Weights'!T$6,0)</f>
        <v>0</v>
      </c>
      <c r="U90" s="26">
        <f>IF(correlations!U123&lt;&gt;0,'Modified Weights'!U$6,0)</f>
        <v>0.30580326092025339</v>
      </c>
      <c r="V90" s="26">
        <f>IF(correlations!V123&lt;&gt;0,'Modified Weights'!V$6,0)</f>
        <v>0.14601110225769576</v>
      </c>
      <c r="W90" s="26">
        <f>IF(correlations!W123&lt;&gt;0,'Modified Weights'!W$6,0)</f>
        <v>0.26252037536330569</v>
      </c>
      <c r="X90" s="26">
        <f>IF(correlations!X123&lt;&gt;0,'Modified Weights'!X$6,0)</f>
        <v>0.45527378286540937</v>
      </c>
      <c r="Y90" s="26">
        <f>IF(correlations!Y123&lt;&gt;0,'Modified Weights'!Y$6,0)</f>
        <v>0.46411014776485626</v>
      </c>
      <c r="Z90" s="26">
        <f>IF(correlations!Z123&lt;&gt;0,'Modified Weights'!Z$6,0)</f>
        <v>0.37426379831369133</v>
      </c>
      <c r="AA90" s="26"/>
      <c r="AB90" s="40">
        <f ca="1">SUMIF(OFFSET(correlations!B$46,_xlfn.FLOOR.MATH((ROW(A78)-1)/5)*5,0,5),"&lt;&gt;0")/COUNTIF(OFFSET(correlations!B$46,_xlfn.FLOOR.MATH((ROW(A78)-1)/5)*5,0,5),"&lt;&gt;0")</f>
        <v>3.1666666666666665</v>
      </c>
      <c r="AC90" s="40">
        <f ca="1">SUMIF(OFFSET(correlations!C$46,_xlfn.FLOOR.MATH((ROW(B78)-1)/5)*5,0,5),"&lt;&gt;0")/COUNTIF(OFFSET(correlations!C$46,_xlfn.FLOOR.MATH((ROW(B78)-1)/5)*5,0,5),"&lt;&gt;0")</f>
        <v>4</v>
      </c>
      <c r="AD90" s="40">
        <f ca="1">SUMIF(OFFSET(correlations!D$46,_xlfn.FLOOR.MATH((ROW(C78)-1)/5)*5,0,5),"&lt;&gt;0")/COUNTIF(OFFSET(correlations!D$46,_xlfn.FLOOR.MATH((ROW(C78)-1)/5)*5,0,5),"&lt;&gt;0")</f>
        <v>3.25</v>
      </c>
      <c r="AE90" s="40">
        <f ca="1">SUMIF(OFFSET(correlations!E$46,_xlfn.FLOOR.MATH((ROW(D78)-1)/5)*5,0,5),"&lt;&gt;0")/COUNTIF(OFFSET(correlations!E$46,_xlfn.FLOOR.MATH((ROW(D78)-1)/5)*5,0,5),"&lt;&gt;0")</f>
        <v>4.75</v>
      </c>
      <c r="AF90" s="40">
        <f ca="1">SUMIF(OFFSET(correlations!F$46,_xlfn.FLOOR.MATH((ROW(E78)-1)/5)*5,0,5),"&lt;&gt;0")/COUNTIF(OFFSET(correlations!F$46,_xlfn.FLOOR.MATH((ROW(E78)-1)/5)*5,0,5),"&lt;&gt;0")</f>
        <v>4.4000000000000004</v>
      </c>
      <c r="AG90" s="40">
        <f ca="1">SUMIF(OFFSET(correlations!G$46,_xlfn.FLOOR.MATH((ROW(F78)-1)/5)*5,0,5),"&lt;&gt;0")/COUNTIF(OFFSET(correlations!G$46,_xlfn.FLOOR.MATH((ROW(F78)-1)/5)*5,0,5),"&lt;&gt;0")</f>
        <v>3.1666666666666665</v>
      </c>
      <c r="AH90" s="40">
        <f ca="1">SUMIF(OFFSET(correlations!H$46,_xlfn.FLOOR.MATH((ROW(G78)-1)/5)*5,0,5),"&lt;&gt;0")/COUNTIF(OFFSET(correlations!H$46,_xlfn.FLOOR.MATH((ROW(G78)-1)/5)*5,0,5),"&lt;&gt;0")</f>
        <v>4.7</v>
      </c>
      <c r="AI90" s="40">
        <f ca="1">SUMIF(OFFSET(correlations!I$46,_xlfn.FLOOR.MATH((ROW(H78)-1)/5)*5,0,5),"&lt;&gt;0")/COUNTIF(OFFSET(correlations!I$46,_xlfn.FLOOR.MATH((ROW(H78)-1)/5)*5,0,5),"&lt;&gt;0")</f>
        <v>4.333333333333333</v>
      </c>
      <c r="AJ90" s="40">
        <f ca="1">SUMIF(OFFSET(correlations!J$46,_xlfn.FLOOR.MATH((ROW(I78)-1)/5)*5,0,5),"&lt;&gt;0")/COUNTIF(OFFSET(correlations!J$46,_xlfn.FLOOR.MATH((ROW(I78)-1)/5)*5,0,5),"&lt;&gt;0")</f>
        <v>4.166666666666667</v>
      </c>
      <c r="AK90" s="40">
        <f ca="1">SUMIF(OFFSET(correlations!K$46,_xlfn.FLOOR.MATH((ROW(J78)-1)/5)*5,0,5),"&lt;&gt;0")/COUNTIF(OFFSET(correlations!K$46,_xlfn.FLOOR.MATH((ROW(J78)-1)/5)*5,0,5),"&lt;&gt;0")</f>
        <v>4.166666666666667</v>
      </c>
      <c r="AL90" s="40">
        <f ca="1">SUMIF(OFFSET(correlations!L$46,_xlfn.FLOOR.MATH((ROW(K78)-1)/5)*5,0,5),"&lt;&gt;0")/COUNTIF(OFFSET(correlations!L$46,_xlfn.FLOOR.MATH((ROW(K78)-1)/5)*5,0,5),"&lt;&gt;0")</f>
        <v>4.166666666666667</v>
      </c>
      <c r="AM90" s="40">
        <f ca="1">SUMIF(OFFSET(correlations!M$46,_xlfn.FLOOR.MATH((ROW(L78)-1)/5)*5,0,5),"&lt;&gt;0")/COUNTIF(OFFSET(correlations!M$46,_xlfn.FLOOR.MATH((ROW(L78)-1)/5)*5,0,5),"&lt;&gt;0")</f>
        <v>3.6666666666666665</v>
      </c>
      <c r="AN90" s="40">
        <f ca="1">SUMIF(OFFSET(correlations!N$46,_xlfn.FLOOR.MATH((ROW(M78)-1)/5)*5,0,5),"&lt;&gt;0")/COUNTIF(OFFSET(correlations!N$46,_xlfn.FLOOR.MATH((ROW(M78)-1)/5)*5,0,5),"&lt;&gt;0")</f>
        <v>5</v>
      </c>
      <c r="AO90" s="40">
        <f ca="1">SUMIF(OFFSET(correlations!O$46,_xlfn.FLOOR.MATH((ROW(N78)-1)/5)*5,0,5),"&lt;&gt;0")/COUNTIF(OFFSET(correlations!O$46,_xlfn.FLOOR.MATH((ROW(N78)-1)/5)*5,0,5),"&lt;&gt;0")</f>
        <v>4.5</v>
      </c>
      <c r="AP90" s="40">
        <f ca="1">SUMIF(OFFSET(correlations!P$46,_xlfn.FLOOR.MATH((ROW(O78)-1)/5)*5,0,5),"&lt;&gt;0")/COUNTIF(OFFSET(correlations!P$46,_xlfn.FLOOR.MATH((ROW(O78)-1)/5)*5,0,5),"&lt;&gt;0")</f>
        <v>4.5</v>
      </c>
      <c r="AQ90" s="40">
        <f ca="1">SUMIF(OFFSET(correlations!Q$46,_xlfn.FLOOR.MATH((ROW(P78)-1)/5)*5,0,5),"&lt;&gt;0")/COUNTIF(OFFSET(correlations!Q$46,_xlfn.FLOOR.MATH((ROW(P78)-1)/5)*5,0,5),"&lt;&gt;0")</f>
        <v>4.625</v>
      </c>
      <c r="AR90" s="40">
        <f ca="1">SUMIF(OFFSET(correlations!R$46,_xlfn.FLOOR.MATH((ROW(Q78)-1)/5)*5,0,5),"&lt;&gt;0")/COUNTIF(OFFSET(correlations!R$46,_xlfn.FLOOR.MATH((ROW(Q78)-1)/5)*5,0,5),"&lt;&gt;0")</f>
        <v>4.25</v>
      </c>
      <c r="AS90" s="40">
        <f ca="1">SUMIF(OFFSET(correlations!S$46,_xlfn.FLOOR.MATH((ROW(R78)-1)/5)*5,0,5),"&lt;&gt;0")/COUNTIF(OFFSET(correlations!S$46,_xlfn.FLOOR.MATH((ROW(R78)-1)/5)*5,0,5),"&lt;&gt;0")</f>
        <v>5</v>
      </c>
      <c r="AT90" s="40">
        <f ca="1">SUMIF(OFFSET(correlations!T$46,_xlfn.FLOOR.MATH((ROW(S78)-1)/5)*5,0,5),"&lt;&gt;0")/COUNTIF(OFFSET(correlations!T$46,_xlfn.FLOOR.MATH((ROW(S78)-1)/5)*5,0,5),"&lt;&gt;0")</f>
        <v>4.5</v>
      </c>
      <c r="AU90" s="40">
        <f ca="1">SUMIF(OFFSET(correlations!U$46,_xlfn.FLOOR.MATH((ROW(T78)-1)/5)*5,0,5),"&lt;&gt;0")/COUNTIF(OFFSET(correlations!U$46,_xlfn.FLOOR.MATH((ROW(T78)-1)/5)*5,0,5),"&lt;&gt;0")</f>
        <v>4.9000000000000004</v>
      </c>
      <c r="AV90" s="40">
        <f ca="1">SUMIF(OFFSET(correlations!V$46,_xlfn.FLOOR.MATH((ROW(U78)-1)/5)*5,0,5),"&lt;&gt;0")/COUNTIF(OFFSET(correlations!V$46,_xlfn.FLOOR.MATH((ROW(U78)-1)/5)*5,0,5),"&lt;&gt;0")</f>
        <v>3.75</v>
      </c>
      <c r="AW90" s="40">
        <f ca="1">SUMIF(OFFSET(correlations!W$46,_xlfn.FLOOR.MATH((ROW(V78)-1)/5)*5,0,5),"&lt;&gt;0")/COUNTIF(OFFSET(correlations!W$46,_xlfn.FLOOR.MATH((ROW(V78)-1)/5)*5,0,5),"&lt;&gt;0")</f>
        <v>3.6</v>
      </c>
      <c r="AX90" s="40">
        <f ca="1">SUMIF(OFFSET(correlations!X$46,_xlfn.FLOOR.MATH((ROW(W78)-1)/5)*5,0,5),"&lt;&gt;0")/COUNTIF(OFFSET(correlations!X$46,_xlfn.FLOOR.MATH((ROW(W78)-1)/5)*5,0,5),"&lt;&gt;0")</f>
        <v>3.5</v>
      </c>
      <c r="AY90" s="40">
        <f ca="1">SUMIF(OFFSET(correlations!Y$46,_xlfn.FLOOR.MATH((ROW(X78)-1)/5)*5,0,5),"&lt;&gt;0")/COUNTIF(OFFSET(correlations!Y$46,_xlfn.FLOOR.MATH((ROW(X78)-1)/5)*5,0,5),"&lt;&gt;0")</f>
        <v>4.125</v>
      </c>
      <c r="AZ90" s="40">
        <f ca="1">SUMIF(OFFSET(correlations!Z$46,_xlfn.FLOOR.MATH((ROW(Y78)-1)/5)*5,0,5),"&lt;&gt;0")/COUNTIF(OFFSET(correlations!Z$46,_xlfn.FLOOR.MATH((ROW(Y78)-1)/5)*5,0,5),"&lt;&gt;0")</f>
        <v>3.6666666666666665</v>
      </c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</row>
    <row r="91" spans="1:76">
      <c r="A91" s="5" t="str">
        <f t="shared" si="15"/>
        <v>121: The Lord of the Rings: The Two Towers (2002)</v>
      </c>
      <c r="B91" s="26">
        <f>IF(correlations!B124&lt;&gt;0,'Modified Weights'!B$7,0)</f>
        <v>0</v>
      </c>
      <c r="C91" s="26">
        <f>IF(correlations!C124&lt;&gt;0,'Modified Weights'!C$7,0)</f>
        <v>0.41167618541813644</v>
      </c>
      <c r="D91" s="26">
        <f>IF(correlations!D124&lt;&gt;0,'Modified Weights'!D$7,0)</f>
        <v>0.36756756756756787</v>
      </c>
      <c r="E91" s="26">
        <f>IF(correlations!E124&lt;&gt;0,'Modified Weights'!E$7,0)</f>
        <v>0</v>
      </c>
      <c r="F91" s="26">
        <f>IF(correlations!F124&lt;&gt;0,'Modified Weights'!F$7,0)</f>
        <v>0.37985626502293046</v>
      </c>
      <c r="G91" s="26">
        <f>IF(correlations!G124&lt;&gt;0,'Modified Weights'!G$7,0)</f>
        <v>0.38713264586848378</v>
      </c>
      <c r="H91" s="26">
        <f>IF(correlations!H124&lt;&gt;0,'Modified Weights'!H$7,0)</f>
        <v>0.19365960183726966</v>
      </c>
      <c r="I91" s="26">
        <f>IF(correlations!I124&lt;&gt;0,'Modified Weights'!I$7,0)</f>
        <v>0.21476007349626267</v>
      </c>
      <c r="J91" s="26">
        <f>IF(correlations!J124&lt;&gt;0,'Modified Weights'!J$7,0)</f>
        <v>0.36005629545020651</v>
      </c>
      <c r="K91" s="26">
        <f>IF(correlations!K124&lt;&gt;0,'Modified Weights'!K$7,0)</f>
        <v>0.21087949693739588</v>
      </c>
      <c r="L91" s="26">
        <f>IF(correlations!L124&lt;&gt;0,'Modified Weights'!L$7,0)</f>
        <v>0</v>
      </c>
      <c r="M91" s="26">
        <f>IF(correlations!M124&lt;&gt;0,'Modified Weights'!M$7,0)</f>
        <v>0.19710516591041297</v>
      </c>
      <c r="N91" s="26">
        <f>IF(correlations!N124&lt;&gt;0,'Modified Weights'!N$7,0)</f>
        <v>0</v>
      </c>
      <c r="O91" s="26">
        <f>IF(correlations!O124&lt;&gt;0,'Modified Weights'!O$7,0)</f>
        <v>0.47549485227568483</v>
      </c>
      <c r="P91" s="26">
        <f>IF(correlations!P124&lt;&gt;0,'Modified Weights'!P$7,0)</f>
        <v>0.26252037536330569</v>
      </c>
      <c r="Q91" s="26">
        <f>IF(correlations!Q124&lt;&gt;0,'Modified Weights'!Q$7,0)</f>
        <v>0.37322578372742299</v>
      </c>
      <c r="R91" s="26">
        <f>IF(correlations!R124&lt;&gt;0,'Modified Weights'!R$7,0)</f>
        <v>0</v>
      </c>
      <c r="S91" s="26">
        <f>IF(correlations!S124&lt;&gt;0,'Modified Weights'!S$7,0)</f>
        <v>0</v>
      </c>
      <c r="T91" s="26">
        <f>IF(correlations!T124&lt;&gt;0,'Modified Weights'!T$7,0)</f>
        <v>0.40380887559327872</v>
      </c>
      <c r="U91" s="26">
        <f>IF(correlations!U124&lt;&gt;0,'Modified Weights'!U$7,0)</f>
        <v>0.28039233696684568</v>
      </c>
      <c r="V91" s="26">
        <f>IF(correlations!V124&lt;&gt;0,'Modified Weights'!V$7,0)</f>
        <v>0.14367186460137429</v>
      </c>
      <c r="W91" s="26">
        <f>IF(correlations!W124&lt;&gt;0,'Modified Weights'!W$7,0)</f>
        <v>0.24072770522228643</v>
      </c>
      <c r="X91" s="26">
        <f>IF(correlations!X124&lt;&gt;0,'Modified Weights'!X$7,0)</f>
        <v>0.44902524381160436</v>
      </c>
      <c r="Y91" s="26">
        <f>IF(correlations!Y124&lt;&gt;0,'Modified Weights'!Y$7,0)</f>
        <v>0.42322462884387124</v>
      </c>
      <c r="Z91" s="26">
        <f>IF(correlations!Z124&lt;&gt;0,'Modified Weights'!Z$7,0)</f>
        <v>0.27967705678590876</v>
      </c>
      <c r="AA91" s="26"/>
      <c r="AB91" s="40">
        <f ca="1">SUMIF(OFFSET(correlations!B$46,_xlfn.FLOOR.MATH((ROW(A79)-1)/5)*5,0,5),"&lt;&gt;0")/COUNTIF(OFFSET(correlations!B$46,_xlfn.FLOOR.MATH((ROW(A79)-1)/5)*5,0,5),"&lt;&gt;0")</f>
        <v>3.1666666666666665</v>
      </c>
      <c r="AC91" s="40">
        <f ca="1">SUMIF(OFFSET(correlations!C$46,_xlfn.FLOOR.MATH((ROW(B79)-1)/5)*5,0,5),"&lt;&gt;0")/COUNTIF(OFFSET(correlations!C$46,_xlfn.FLOOR.MATH((ROW(B79)-1)/5)*5,0,5),"&lt;&gt;0")</f>
        <v>4</v>
      </c>
      <c r="AD91" s="40">
        <f ca="1">SUMIF(OFFSET(correlations!D$46,_xlfn.FLOOR.MATH((ROW(C79)-1)/5)*5,0,5),"&lt;&gt;0")/COUNTIF(OFFSET(correlations!D$46,_xlfn.FLOOR.MATH((ROW(C79)-1)/5)*5,0,5),"&lt;&gt;0")</f>
        <v>3.25</v>
      </c>
      <c r="AE91" s="40">
        <f ca="1">SUMIF(OFFSET(correlations!E$46,_xlfn.FLOOR.MATH((ROW(D79)-1)/5)*5,0,5),"&lt;&gt;0")/COUNTIF(OFFSET(correlations!E$46,_xlfn.FLOOR.MATH((ROW(D79)-1)/5)*5,0,5),"&lt;&gt;0")</f>
        <v>4.75</v>
      </c>
      <c r="AF91" s="40">
        <f ca="1">SUMIF(OFFSET(correlations!F$46,_xlfn.FLOOR.MATH((ROW(E79)-1)/5)*5,0,5),"&lt;&gt;0")/COUNTIF(OFFSET(correlations!F$46,_xlfn.FLOOR.MATH((ROW(E79)-1)/5)*5,0,5),"&lt;&gt;0")</f>
        <v>4.4000000000000004</v>
      </c>
      <c r="AG91" s="40">
        <f ca="1">SUMIF(OFFSET(correlations!G$46,_xlfn.FLOOR.MATH((ROW(F79)-1)/5)*5,0,5),"&lt;&gt;0")/COUNTIF(OFFSET(correlations!G$46,_xlfn.FLOOR.MATH((ROW(F79)-1)/5)*5,0,5),"&lt;&gt;0")</f>
        <v>3.1666666666666665</v>
      </c>
      <c r="AH91" s="40">
        <f ca="1">SUMIF(OFFSET(correlations!H$46,_xlfn.FLOOR.MATH((ROW(G79)-1)/5)*5,0,5),"&lt;&gt;0")/COUNTIF(OFFSET(correlations!H$46,_xlfn.FLOOR.MATH((ROW(G79)-1)/5)*5,0,5),"&lt;&gt;0")</f>
        <v>4.7</v>
      </c>
      <c r="AI91" s="40">
        <f ca="1">SUMIF(OFFSET(correlations!I$46,_xlfn.FLOOR.MATH((ROW(H79)-1)/5)*5,0,5),"&lt;&gt;0")/COUNTIF(OFFSET(correlations!I$46,_xlfn.FLOOR.MATH((ROW(H79)-1)/5)*5,0,5),"&lt;&gt;0")</f>
        <v>4.333333333333333</v>
      </c>
      <c r="AJ91" s="40">
        <f ca="1">SUMIF(OFFSET(correlations!J$46,_xlfn.FLOOR.MATH((ROW(I79)-1)/5)*5,0,5),"&lt;&gt;0")/COUNTIF(OFFSET(correlations!J$46,_xlfn.FLOOR.MATH((ROW(I79)-1)/5)*5,0,5),"&lt;&gt;0")</f>
        <v>4.166666666666667</v>
      </c>
      <c r="AK91" s="40">
        <f ca="1">SUMIF(OFFSET(correlations!K$46,_xlfn.FLOOR.MATH((ROW(J79)-1)/5)*5,0,5),"&lt;&gt;0")/COUNTIF(OFFSET(correlations!K$46,_xlfn.FLOOR.MATH((ROW(J79)-1)/5)*5,0,5),"&lt;&gt;0")</f>
        <v>4.166666666666667</v>
      </c>
      <c r="AL91" s="40">
        <f ca="1">SUMIF(OFFSET(correlations!L$46,_xlfn.FLOOR.MATH((ROW(K79)-1)/5)*5,0,5),"&lt;&gt;0")/COUNTIF(OFFSET(correlations!L$46,_xlfn.FLOOR.MATH((ROW(K79)-1)/5)*5,0,5),"&lt;&gt;0")</f>
        <v>4.166666666666667</v>
      </c>
      <c r="AM91" s="40">
        <f ca="1">SUMIF(OFFSET(correlations!M$46,_xlfn.FLOOR.MATH((ROW(L79)-1)/5)*5,0,5),"&lt;&gt;0")/COUNTIF(OFFSET(correlations!M$46,_xlfn.FLOOR.MATH((ROW(L79)-1)/5)*5,0,5),"&lt;&gt;0")</f>
        <v>3.6666666666666665</v>
      </c>
      <c r="AN91" s="40">
        <f ca="1">SUMIF(OFFSET(correlations!N$46,_xlfn.FLOOR.MATH((ROW(M79)-1)/5)*5,0,5),"&lt;&gt;0")/COUNTIF(OFFSET(correlations!N$46,_xlfn.FLOOR.MATH((ROW(M79)-1)/5)*5,0,5),"&lt;&gt;0")</f>
        <v>5</v>
      </c>
      <c r="AO91" s="40">
        <f ca="1">SUMIF(OFFSET(correlations!O$46,_xlfn.FLOOR.MATH((ROW(N79)-1)/5)*5,0,5),"&lt;&gt;0")/COUNTIF(OFFSET(correlations!O$46,_xlfn.FLOOR.MATH((ROW(N79)-1)/5)*5,0,5),"&lt;&gt;0")</f>
        <v>4.5</v>
      </c>
      <c r="AP91" s="40">
        <f ca="1">SUMIF(OFFSET(correlations!P$46,_xlfn.FLOOR.MATH((ROW(O79)-1)/5)*5,0,5),"&lt;&gt;0")/COUNTIF(OFFSET(correlations!P$46,_xlfn.FLOOR.MATH((ROW(O79)-1)/5)*5,0,5),"&lt;&gt;0")</f>
        <v>4.5</v>
      </c>
      <c r="AQ91" s="40">
        <f ca="1">SUMIF(OFFSET(correlations!Q$46,_xlfn.FLOOR.MATH((ROW(P79)-1)/5)*5,0,5),"&lt;&gt;0")/COUNTIF(OFFSET(correlations!Q$46,_xlfn.FLOOR.MATH((ROW(P79)-1)/5)*5,0,5),"&lt;&gt;0")</f>
        <v>4.625</v>
      </c>
      <c r="AR91" s="40">
        <f ca="1">SUMIF(OFFSET(correlations!R$46,_xlfn.FLOOR.MATH((ROW(Q79)-1)/5)*5,0,5),"&lt;&gt;0")/COUNTIF(OFFSET(correlations!R$46,_xlfn.FLOOR.MATH((ROW(Q79)-1)/5)*5,0,5),"&lt;&gt;0")</f>
        <v>4.25</v>
      </c>
      <c r="AS91" s="40">
        <f ca="1">SUMIF(OFFSET(correlations!S$46,_xlfn.FLOOR.MATH((ROW(R79)-1)/5)*5,0,5),"&lt;&gt;0")/COUNTIF(OFFSET(correlations!S$46,_xlfn.FLOOR.MATH((ROW(R79)-1)/5)*5,0,5),"&lt;&gt;0")</f>
        <v>5</v>
      </c>
      <c r="AT91" s="40">
        <f ca="1">SUMIF(OFFSET(correlations!T$46,_xlfn.FLOOR.MATH((ROW(S79)-1)/5)*5,0,5),"&lt;&gt;0")/COUNTIF(OFFSET(correlations!T$46,_xlfn.FLOOR.MATH((ROW(S79)-1)/5)*5,0,5),"&lt;&gt;0")</f>
        <v>4.5</v>
      </c>
      <c r="AU91" s="40">
        <f ca="1">SUMIF(OFFSET(correlations!U$46,_xlfn.FLOOR.MATH((ROW(T79)-1)/5)*5,0,5),"&lt;&gt;0")/COUNTIF(OFFSET(correlations!U$46,_xlfn.FLOOR.MATH((ROW(T79)-1)/5)*5,0,5),"&lt;&gt;0")</f>
        <v>4.9000000000000004</v>
      </c>
      <c r="AV91" s="40">
        <f ca="1">SUMIF(OFFSET(correlations!V$46,_xlfn.FLOOR.MATH((ROW(U79)-1)/5)*5,0,5),"&lt;&gt;0")/COUNTIF(OFFSET(correlations!V$46,_xlfn.FLOOR.MATH((ROW(U79)-1)/5)*5,0,5),"&lt;&gt;0")</f>
        <v>3.75</v>
      </c>
      <c r="AW91" s="40">
        <f ca="1">SUMIF(OFFSET(correlations!W$46,_xlfn.FLOOR.MATH((ROW(V79)-1)/5)*5,0,5),"&lt;&gt;0")/COUNTIF(OFFSET(correlations!W$46,_xlfn.FLOOR.MATH((ROW(V79)-1)/5)*5,0,5),"&lt;&gt;0")</f>
        <v>3.6</v>
      </c>
      <c r="AX91" s="40">
        <f ca="1">SUMIF(OFFSET(correlations!X$46,_xlfn.FLOOR.MATH((ROW(W79)-1)/5)*5,0,5),"&lt;&gt;0")/COUNTIF(OFFSET(correlations!X$46,_xlfn.FLOOR.MATH((ROW(W79)-1)/5)*5,0,5),"&lt;&gt;0")</f>
        <v>3.5</v>
      </c>
      <c r="AY91" s="40">
        <f ca="1">SUMIF(OFFSET(correlations!Y$46,_xlfn.FLOOR.MATH((ROW(X79)-1)/5)*5,0,5),"&lt;&gt;0")/COUNTIF(OFFSET(correlations!Y$46,_xlfn.FLOOR.MATH((ROW(X79)-1)/5)*5,0,5),"&lt;&gt;0")</f>
        <v>4.125</v>
      </c>
      <c r="AZ91" s="40">
        <f ca="1">SUMIF(OFFSET(correlations!Z$46,_xlfn.FLOOR.MATH((ROW(Y79)-1)/5)*5,0,5),"&lt;&gt;0")/COUNTIF(OFFSET(correlations!Z$46,_xlfn.FLOOR.MATH((ROW(Y79)-1)/5)*5,0,5),"&lt;&gt;0")</f>
        <v>3.6666666666666665</v>
      </c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</row>
    <row r="92" spans="1:76">
      <c r="A92" s="5" t="str">
        <f t="shared" si="15"/>
        <v>121: The Lord of the Rings: The Two Towers (2002)</v>
      </c>
      <c r="B92" s="26">
        <f>IF(correlations!B125&lt;&gt;0,'Modified Weights'!B$3,0)</f>
        <v>0</v>
      </c>
      <c r="C92" s="26">
        <f>IF(correlations!C125&lt;&gt;0,'Modified Weights'!C$3,0)</f>
        <v>0</v>
      </c>
      <c r="D92" s="26">
        <f>IF(correlations!D125&lt;&gt;0,'Modified Weights'!D$3,0)</f>
        <v>0.66716825348801723</v>
      </c>
      <c r="E92" s="26">
        <f>IF(correlations!E125&lt;&gt;0,'Modified Weights'!E$3,0)</f>
        <v>0.51761980439715483</v>
      </c>
      <c r="F92" s="26">
        <f>IF(correlations!F125&lt;&gt;0,'Modified Weights'!F$3,0)</f>
        <v>0.47668328054517961</v>
      </c>
      <c r="G92" s="26">
        <f>IF(correlations!G125&lt;&gt;0,'Modified Weights'!G$3,0)</f>
        <v>0.53906585139435703</v>
      </c>
      <c r="H92" s="26">
        <f>IF(correlations!H125&lt;&gt;0,'Modified Weights'!H$3,0)</f>
        <v>0.46291004988627577</v>
      </c>
      <c r="I92" s="26">
        <f>IF(correlations!I125&lt;&gt;0,'Modified Weights'!I$3,0)</f>
        <v>0.38334847991865839</v>
      </c>
      <c r="J92" s="26">
        <f>IF(correlations!J125&lt;&gt;0,'Modified Weights'!J$3,0)</f>
        <v>0.47571090136593314</v>
      </c>
      <c r="K92" s="26">
        <f>IF(correlations!K125&lt;&gt;0,'Modified Weights'!K$3,0)</f>
        <v>0.31571202585390812</v>
      </c>
      <c r="L92" s="26">
        <f>IF(correlations!L125&lt;&gt;0,'Modified Weights'!L$3,0)</f>
        <v>0.31257295249758305</v>
      </c>
      <c r="M92" s="26">
        <f>IF(correlations!M125&lt;&gt;0,'Modified Weights'!M$3,0)</f>
        <v>0.40859237613621341</v>
      </c>
      <c r="N92" s="26">
        <f>IF(correlations!N125&lt;&gt;0,'Modified Weights'!N$3,0)</f>
        <v>0.32349910970108381</v>
      </c>
      <c r="O92" s="26">
        <f>IF(correlations!O125&lt;&gt;0,'Modified Weights'!O$3,0)</f>
        <v>0.66851595362183669</v>
      </c>
      <c r="P92" s="26">
        <f>IF(correlations!P125&lt;&gt;0,'Modified Weights'!P$3,0)</f>
        <v>0</v>
      </c>
      <c r="Q92" s="26">
        <f>IF(correlations!Q125&lt;&gt;0,'Modified Weights'!Q$3,0)</f>
        <v>0.50324684492481753</v>
      </c>
      <c r="R92" s="26">
        <f>IF(correlations!R125&lt;&gt;0,'Modified Weights'!R$3,0)</f>
        <v>0.49300760515325925</v>
      </c>
      <c r="S92" s="26">
        <f>IF(correlations!S125&lt;&gt;0,'Modified Weights'!S$3,0)</f>
        <v>0</v>
      </c>
      <c r="T92" s="26">
        <f>IF(correlations!T125&lt;&gt;0,'Modified Weights'!T$3,0)</f>
        <v>0.55108883721563151</v>
      </c>
      <c r="U92" s="26">
        <f>IF(correlations!U125&lt;&gt;0,'Modified Weights'!U$3,0)</f>
        <v>0.47236055541883315</v>
      </c>
      <c r="V92" s="26">
        <f>IF(correlations!V125&lt;&gt;0,'Modified Weights'!V$3,0)</f>
        <v>0.27092801416163931</v>
      </c>
      <c r="W92" s="26">
        <f>IF(correlations!W125&lt;&gt;0,'Modified Weights'!W$3,0)</f>
        <v>0.50324684492481753</v>
      </c>
      <c r="X92" s="26">
        <f>IF(correlations!X125&lt;&gt;0,'Modified Weights'!X$3,0)</f>
        <v>0.66851595362183669</v>
      </c>
      <c r="Y92" s="26">
        <f>IF(correlations!Y125&lt;&gt;0,'Modified Weights'!Y$3,0)</f>
        <v>0.66716825348801723</v>
      </c>
      <c r="Z92" s="26">
        <f>IF(correlations!Z125&lt;&gt;0,'Modified Weights'!Z$3,0)</f>
        <v>0</v>
      </c>
      <c r="AA92" s="26"/>
      <c r="AB92" s="40">
        <f ca="1">SUMIF(OFFSET(correlations!B$46,_xlfn.FLOOR.MATH((ROW(A80)-1)/5)*5,0,5),"&lt;&gt;0")/COUNTIF(OFFSET(correlations!B$46,_xlfn.FLOOR.MATH((ROW(A80)-1)/5)*5,0,5),"&lt;&gt;0")</f>
        <v>3.1666666666666665</v>
      </c>
      <c r="AC92" s="40">
        <f ca="1">SUMIF(OFFSET(correlations!C$46,_xlfn.FLOOR.MATH((ROW(B80)-1)/5)*5,0,5),"&lt;&gt;0")/COUNTIF(OFFSET(correlations!C$46,_xlfn.FLOOR.MATH((ROW(B80)-1)/5)*5,0,5),"&lt;&gt;0")</f>
        <v>4</v>
      </c>
      <c r="AD92" s="40">
        <f ca="1">SUMIF(OFFSET(correlations!D$46,_xlfn.FLOOR.MATH((ROW(C80)-1)/5)*5,0,5),"&lt;&gt;0")/COUNTIF(OFFSET(correlations!D$46,_xlfn.FLOOR.MATH((ROW(C80)-1)/5)*5,0,5),"&lt;&gt;0")</f>
        <v>3.25</v>
      </c>
      <c r="AE92" s="40">
        <f ca="1">SUMIF(OFFSET(correlations!E$46,_xlfn.FLOOR.MATH((ROW(D80)-1)/5)*5,0,5),"&lt;&gt;0")/COUNTIF(OFFSET(correlations!E$46,_xlfn.FLOOR.MATH((ROW(D80)-1)/5)*5,0,5),"&lt;&gt;0")</f>
        <v>4.75</v>
      </c>
      <c r="AF92" s="40">
        <f ca="1">SUMIF(OFFSET(correlations!F$46,_xlfn.FLOOR.MATH((ROW(E80)-1)/5)*5,0,5),"&lt;&gt;0")/COUNTIF(OFFSET(correlations!F$46,_xlfn.FLOOR.MATH((ROW(E80)-1)/5)*5,0,5),"&lt;&gt;0")</f>
        <v>4.4000000000000004</v>
      </c>
      <c r="AG92" s="40">
        <f ca="1">SUMIF(OFFSET(correlations!G$46,_xlfn.FLOOR.MATH((ROW(F80)-1)/5)*5,0,5),"&lt;&gt;0")/COUNTIF(OFFSET(correlations!G$46,_xlfn.FLOOR.MATH((ROW(F80)-1)/5)*5,0,5),"&lt;&gt;0")</f>
        <v>3.1666666666666665</v>
      </c>
      <c r="AH92" s="40">
        <f ca="1">SUMIF(OFFSET(correlations!H$46,_xlfn.FLOOR.MATH((ROW(G80)-1)/5)*5,0,5),"&lt;&gt;0")/COUNTIF(OFFSET(correlations!H$46,_xlfn.FLOOR.MATH((ROW(G80)-1)/5)*5,0,5),"&lt;&gt;0")</f>
        <v>4.7</v>
      </c>
      <c r="AI92" s="40">
        <f ca="1">SUMIF(OFFSET(correlations!I$46,_xlfn.FLOOR.MATH((ROW(H80)-1)/5)*5,0,5),"&lt;&gt;0")/COUNTIF(OFFSET(correlations!I$46,_xlfn.FLOOR.MATH((ROW(H80)-1)/5)*5,0,5),"&lt;&gt;0")</f>
        <v>4.333333333333333</v>
      </c>
      <c r="AJ92" s="40">
        <f ca="1">SUMIF(OFFSET(correlations!J$46,_xlfn.FLOOR.MATH((ROW(I80)-1)/5)*5,0,5),"&lt;&gt;0")/COUNTIF(OFFSET(correlations!J$46,_xlfn.FLOOR.MATH((ROW(I80)-1)/5)*5,0,5),"&lt;&gt;0")</f>
        <v>4.166666666666667</v>
      </c>
      <c r="AK92" s="40">
        <f ca="1">SUMIF(OFFSET(correlations!K$46,_xlfn.FLOOR.MATH((ROW(J80)-1)/5)*5,0,5),"&lt;&gt;0")/COUNTIF(OFFSET(correlations!K$46,_xlfn.FLOOR.MATH((ROW(J80)-1)/5)*5,0,5),"&lt;&gt;0")</f>
        <v>4.166666666666667</v>
      </c>
      <c r="AL92" s="40">
        <f ca="1">SUMIF(OFFSET(correlations!L$46,_xlfn.FLOOR.MATH((ROW(K80)-1)/5)*5,0,5),"&lt;&gt;0")/COUNTIF(OFFSET(correlations!L$46,_xlfn.FLOOR.MATH((ROW(K80)-1)/5)*5,0,5),"&lt;&gt;0")</f>
        <v>4.166666666666667</v>
      </c>
      <c r="AM92" s="40">
        <f ca="1">SUMIF(OFFSET(correlations!M$46,_xlfn.FLOOR.MATH((ROW(L80)-1)/5)*5,0,5),"&lt;&gt;0")/COUNTIF(OFFSET(correlations!M$46,_xlfn.FLOOR.MATH((ROW(L80)-1)/5)*5,0,5),"&lt;&gt;0")</f>
        <v>3.6666666666666665</v>
      </c>
      <c r="AN92" s="40">
        <f ca="1">SUMIF(OFFSET(correlations!N$46,_xlfn.FLOOR.MATH((ROW(M80)-1)/5)*5,0,5),"&lt;&gt;0")/COUNTIF(OFFSET(correlations!N$46,_xlfn.FLOOR.MATH((ROW(M80)-1)/5)*5,0,5),"&lt;&gt;0")</f>
        <v>5</v>
      </c>
      <c r="AO92" s="40">
        <f ca="1">SUMIF(OFFSET(correlations!O$46,_xlfn.FLOOR.MATH((ROW(N80)-1)/5)*5,0,5),"&lt;&gt;0")/COUNTIF(OFFSET(correlations!O$46,_xlfn.FLOOR.MATH((ROW(N80)-1)/5)*5,0,5),"&lt;&gt;0")</f>
        <v>4.5</v>
      </c>
      <c r="AP92" s="40">
        <f ca="1">SUMIF(OFFSET(correlations!P$46,_xlfn.FLOOR.MATH((ROW(O80)-1)/5)*5,0,5),"&lt;&gt;0")/COUNTIF(OFFSET(correlations!P$46,_xlfn.FLOOR.MATH((ROW(O80)-1)/5)*5,0,5),"&lt;&gt;0")</f>
        <v>4.5</v>
      </c>
      <c r="AQ92" s="40">
        <f ca="1">SUMIF(OFFSET(correlations!Q$46,_xlfn.FLOOR.MATH((ROW(P80)-1)/5)*5,0,5),"&lt;&gt;0")/COUNTIF(OFFSET(correlations!Q$46,_xlfn.FLOOR.MATH((ROW(P80)-1)/5)*5,0,5),"&lt;&gt;0")</f>
        <v>4.625</v>
      </c>
      <c r="AR92" s="40">
        <f ca="1">SUMIF(OFFSET(correlations!R$46,_xlfn.FLOOR.MATH((ROW(Q80)-1)/5)*5,0,5),"&lt;&gt;0")/COUNTIF(OFFSET(correlations!R$46,_xlfn.FLOOR.MATH((ROW(Q80)-1)/5)*5,0,5),"&lt;&gt;0")</f>
        <v>4.25</v>
      </c>
      <c r="AS92" s="40">
        <f ca="1">SUMIF(OFFSET(correlations!S$46,_xlfn.FLOOR.MATH((ROW(R80)-1)/5)*5,0,5),"&lt;&gt;0")/COUNTIF(OFFSET(correlations!S$46,_xlfn.FLOOR.MATH((ROW(R80)-1)/5)*5,0,5),"&lt;&gt;0")</f>
        <v>5</v>
      </c>
      <c r="AT92" s="40">
        <f ca="1">SUMIF(OFFSET(correlations!T$46,_xlfn.FLOOR.MATH((ROW(S80)-1)/5)*5,0,5),"&lt;&gt;0")/COUNTIF(OFFSET(correlations!T$46,_xlfn.FLOOR.MATH((ROW(S80)-1)/5)*5,0,5),"&lt;&gt;0")</f>
        <v>4.5</v>
      </c>
      <c r="AU92" s="40">
        <f ca="1">SUMIF(OFFSET(correlations!U$46,_xlfn.FLOOR.MATH((ROW(T80)-1)/5)*5,0,5),"&lt;&gt;0")/COUNTIF(OFFSET(correlations!U$46,_xlfn.FLOOR.MATH((ROW(T80)-1)/5)*5,0,5),"&lt;&gt;0")</f>
        <v>4.9000000000000004</v>
      </c>
      <c r="AV92" s="40">
        <f ca="1">SUMIF(OFFSET(correlations!V$46,_xlfn.FLOOR.MATH((ROW(U80)-1)/5)*5,0,5),"&lt;&gt;0")/COUNTIF(OFFSET(correlations!V$46,_xlfn.FLOOR.MATH((ROW(U80)-1)/5)*5,0,5),"&lt;&gt;0")</f>
        <v>3.75</v>
      </c>
      <c r="AW92" s="40">
        <f ca="1">SUMIF(OFFSET(correlations!W$46,_xlfn.FLOOR.MATH((ROW(V80)-1)/5)*5,0,5),"&lt;&gt;0")/COUNTIF(OFFSET(correlations!W$46,_xlfn.FLOOR.MATH((ROW(V80)-1)/5)*5,0,5),"&lt;&gt;0")</f>
        <v>3.6</v>
      </c>
      <c r="AX92" s="40">
        <f ca="1">SUMIF(OFFSET(correlations!X$46,_xlfn.FLOOR.MATH((ROW(W80)-1)/5)*5,0,5),"&lt;&gt;0")/COUNTIF(OFFSET(correlations!X$46,_xlfn.FLOOR.MATH((ROW(W80)-1)/5)*5,0,5),"&lt;&gt;0")</f>
        <v>3.5</v>
      </c>
      <c r="AY92" s="40">
        <f ca="1">SUMIF(OFFSET(correlations!Y$46,_xlfn.FLOOR.MATH((ROW(X80)-1)/5)*5,0,5),"&lt;&gt;0")/COUNTIF(OFFSET(correlations!Y$46,_xlfn.FLOOR.MATH((ROW(X80)-1)/5)*5,0,5),"&lt;&gt;0")</f>
        <v>4.125</v>
      </c>
      <c r="AZ92" s="40">
        <f ca="1">SUMIF(OFFSET(correlations!Z$46,_xlfn.FLOOR.MATH((ROW(Y80)-1)/5)*5,0,5),"&lt;&gt;0")/COUNTIF(OFFSET(correlations!Z$46,_xlfn.FLOOR.MATH((ROW(Y80)-1)/5)*5,0,5),"&lt;&gt;0")</f>
        <v>3.6666666666666665</v>
      </c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</row>
    <row r="93" spans="1:76">
      <c r="A93" s="20" t="s">
        <v>16</v>
      </c>
      <c r="B93" s="26">
        <f>IF(correlations!B126&lt;&gt;0,'Modified Weights'!B$4,0)</f>
        <v>0.51761980439715483</v>
      </c>
      <c r="C93" s="26">
        <f>IF(correlations!C126&lt;&gt;0,'Modified Weights'!C$4,0)</f>
        <v>0</v>
      </c>
      <c r="D93" s="26">
        <f>IF(correlations!D126&lt;&gt;0,'Modified Weights'!D$4,0)</f>
        <v>0.47097212266638172</v>
      </c>
      <c r="E93" s="26">
        <f>IF(correlations!E126&lt;&gt;0,'Modified Weights'!E$4,0)</f>
        <v>0</v>
      </c>
      <c r="F93" s="26">
        <f>IF(correlations!F126&lt;&gt;0,'Modified Weights'!F$4,0)</f>
        <v>0.46411014776485626</v>
      </c>
      <c r="G93" s="26">
        <f>IF(correlations!G126&lt;&gt;0,'Modified Weights'!G$4,0)</f>
        <v>0</v>
      </c>
      <c r="H93" s="26">
        <f>IF(correlations!H126&lt;&gt;0,'Modified Weights'!H$4,0)</f>
        <v>0.40027450425381639</v>
      </c>
      <c r="I93" s="26">
        <f>IF(correlations!I126&lt;&gt;0,'Modified Weights'!I$4,0)</f>
        <v>0</v>
      </c>
      <c r="J93" s="26">
        <f>IF(correlations!J126&lt;&gt;0,'Modified Weights'!J$4,0)</f>
        <v>0.47549485227568483</v>
      </c>
      <c r="K93" s="26">
        <f>IF(correlations!K126&lt;&gt;0,'Modified Weights'!K$4,0)</f>
        <v>0.26365446983714974</v>
      </c>
      <c r="L93" s="26">
        <f>IF(correlations!L126&lt;&gt;0,'Modified Weights'!L$4,0)</f>
        <v>0.28275572409412869</v>
      </c>
      <c r="M93" s="26">
        <f>IF(correlations!M126&lt;&gt;0,'Modified Weights'!M$4,0)</f>
        <v>0.28040224837668803</v>
      </c>
      <c r="N93" s="26">
        <f>IF(correlations!N126&lt;&gt;0,'Modified Weights'!N$4,0)</f>
        <v>0</v>
      </c>
      <c r="O93" s="26">
        <f>IF(correlations!O126&lt;&gt;0,'Modified Weights'!O$4,0)</f>
        <v>0</v>
      </c>
      <c r="P93" s="26">
        <f>IF(correlations!P126&lt;&gt;0,'Modified Weights'!P$4,0)</f>
        <v>0.30413903573293405</v>
      </c>
      <c r="Q93" s="26">
        <f>IF(correlations!Q126&lt;&gt;0,'Modified Weights'!Q$4,0)</f>
        <v>0.48860698263640312</v>
      </c>
      <c r="R93" s="26">
        <f>IF(correlations!R126&lt;&gt;0,'Modified Weights'!R$4,0)</f>
        <v>0</v>
      </c>
      <c r="S93" s="26">
        <f>IF(correlations!S126&lt;&gt;0,'Modified Weights'!S$4,0)</f>
        <v>0.44902524381160436</v>
      </c>
      <c r="T93" s="26">
        <f>IF(correlations!T126&lt;&gt;0,'Modified Weights'!T$4,0)</f>
        <v>0</v>
      </c>
      <c r="U93" s="26">
        <f>IF(correlations!U126&lt;&gt;0,'Modified Weights'!U$4,0)</f>
        <v>0.43899155441463594</v>
      </c>
      <c r="V93" s="26">
        <f>IF(correlations!V126&lt;&gt;0,'Modified Weights'!V$4,0)</f>
        <v>0</v>
      </c>
      <c r="W93" s="26">
        <f>IF(correlations!W126&lt;&gt;0,'Modified Weights'!W$4,0)</f>
        <v>0.40859237613621341</v>
      </c>
      <c r="X93" s="26">
        <f>IF(correlations!X126&lt;&gt;0,'Modified Weights'!X$4,0)</f>
        <v>0</v>
      </c>
      <c r="Y93" s="26">
        <f>IF(correlations!Y126&lt;&gt;0,'Modified Weights'!Y$4,0)</f>
        <v>0</v>
      </c>
      <c r="Z93" s="26">
        <f>IF(correlations!Z126&lt;&gt;0,'Modified Weights'!Z$4,0)</f>
        <v>0</v>
      </c>
      <c r="AA93" s="26"/>
      <c r="AB93" s="40">
        <f ca="1">SUMIF(OFFSET(correlations!B$46,_xlfn.FLOOR.MATH((ROW(A81)-1)/5)*5,0,5),"&lt;&gt;0")/COUNTIF(OFFSET(correlations!B$46,_xlfn.FLOOR.MATH((ROW(A81)-1)/5)*5,0,5),"&lt;&gt;0")</f>
        <v>4.5</v>
      </c>
      <c r="AC93" s="40">
        <f ca="1">SUMIF(OFFSET(correlations!C$46,_xlfn.FLOOR.MATH((ROW(B81)-1)/5)*5,0,5),"&lt;&gt;0")/COUNTIF(OFFSET(correlations!C$46,_xlfn.FLOOR.MATH((ROW(B81)-1)/5)*5,0,5),"&lt;&gt;0")</f>
        <v>4.5</v>
      </c>
      <c r="AD93" s="40">
        <f ca="1">SUMIF(OFFSET(correlations!D$46,_xlfn.FLOOR.MATH((ROW(C81)-1)/5)*5,0,5),"&lt;&gt;0")/COUNTIF(OFFSET(correlations!D$46,_xlfn.FLOOR.MATH((ROW(C81)-1)/5)*5,0,5),"&lt;&gt;0")</f>
        <v>3.8333333333333335</v>
      </c>
      <c r="AE93" s="40">
        <f ca="1">SUMIF(OFFSET(correlations!E$46,_xlfn.FLOOR.MATH((ROW(D81)-1)/5)*5,0,5),"&lt;&gt;0")/COUNTIF(OFFSET(correlations!E$46,_xlfn.FLOOR.MATH((ROW(D81)-1)/5)*5,0,5),"&lt;&gt;0")</f>
        <v>5</v>
      </c>
      <c r="AF93" s="40">
        <f ca="1">SUMIF(OFFSET(correlations!F$46,_xlfn.FLOOR.MATH((ROW(E81)-1)/5)*5,0,5),"&lt;&gt;0")/COUNTIF(OFFSET(correlations!F$46,_xlfn.FLOOR.MATH((ROW(E81)-1)/5)*5,0,5),"&lt;&gt;0")</f>
        <v>4.5</v>
      </c>
      <c r="AG93" s="40">
        <f ca="1">SUMIF(OFFSET(correlations!G$46,_xlfn.FLOOR.MATH((ROW(F81)-1)/5)*5,0,5),"&lt;&gt;0")/COUNTIF(OFFSET(correlations!G$46,_xlfn.FLOOR.MATH((ROW(F81)-1)/5)*5,0,5),"&lt;&gt;0")</f>
        <v>4</v>
      </c>
      <c r="AH93" s="40">
        <f ca="1">SUMIF(OFFSET(correlations!H$46,_xlfn.FLOOR.MATH((ROW(G81)-1)/5)*5,0,5),"&lt;&gt;0")/COUNTIF(OFFSET(correlations!H$46,_xlfn.FLOOR.MATH((ROW(G81)-1)/5)*5,0,5),"&lt;&gt;0")</f>
        <v>4.5999999999999996</v>
      </c>
      <c r="AI93" s="40">
        <f ca="1">SUMIF(OFFSET(correlations!I$46,_xlfn.FLOOR.MATH((ROW(H81)-1)/5)*5,0,5),"&lt;&gt;0")/COUNTIF(OFFSET(correlations!I$46,_xlfn.FLOOR.MATH((ROW(H81)-1)/5)*5,0,5),"&lt;&gt;0")</f>
        <v>4.333333333333333</v>
      </c>
      <c r="AJ93" s="40">
        <f ca="1">SUMIF(OFFSET(correlations!J$46,_xlfn.FLOOR.MATH((ROW(I81)-1)/5)*5,0,5),"&lt;&gt;0")/COUNTIF(OFFSET(correlations!J$46,_xlfn.FLOOR.MATH((ROW(I81)-1)/5)*5,0,5),"&lt;&gt;0")</f>
        <v>4.25</v>
      </c>
      <c r="AK93" s="40">
        <f ca="1">SUMIF(OFFSET(correlations!K$46,_xlfn.FLOOR.MATH((ROW(J81)-1)/5)*5,0,5),"&lt;&gt;0")/COUNTIF(OFFSET(correlations!K$46,_xlfn.FLOOR.MATH((ROW(J81)-1)/5)*5,0,5),"&lt;&gt;0")</f>
        <v>3.625</v>
      </c>
      <c r="AL93" s="40">
        <f ca="1">SUMIF(OFFSET(correlations!L$46,_xlfn.FLOOR.MATH((ROW(K81)-1)/5)*5,0,5),"&lt;&gt;0")/COUNTIF(OFFSET(correlations!L$46,_xlfn.FLOOR.MATH((ROW(K81)-1)/5)*5,0,5),"&lt;&gt;0")</f>
        <v>4.333333333333333</v>
      </c>
      <c r="AM93" s="40">
        <f ca="1">SUMIF(OFFSET(correlations!M$46,_xlfn.FLOOR.MATH((ROW(L81)-1)/5)*5,0,5),"&lt;&gt;0")/COUNTIF(OFFSET(correlations!M$46,_xlfn.FLOOR.MATH((ROW(L81)-1)/5)*5,0,5),"&lt;&gt;0")</f>
        <v>3</v>
      </c>
      <c r="AN93" s="40">
        <f ca="1">SUMIF(OFFSET(correlations!N$46,_xlfn.FLOOR.MATH((ROW(M81)-1)/5)*5,0,5),"&lt;&gt;0")/COUNTIF(OFFSET(correlations!N$46,_xlfn.FLOOR.MATH((ROW(M81)-1)/5)*5,0,5),"&lt;&gt;0")</f>
        <v>4.5</v>
      </c>
      <c r="AO93" s="40">
        <f ca="1">SUMIF(OFFSET(correlations!O$46,_xlfn.FLOOR.MATH((ROW(N81)-1)/5)*5,0,5),"&lt;&gt;0")/COUNTIF(OFFSET(correlations!O$46,_xlfn.FLOOR.MATH((ROW(N81)-1)/5)*5,0,5),"&lt;&gt;0")</f>
        <v>4.666666666666667</v>
      </c>
      <c r="AP93" s="40">
        <f ca="1">SUMIF(OFFSET(correlations!P$46,_xlfn.FLOOR.MATH((ROW(O81)-1)/5)*5,0,5),"&lt;&gt;0")/COUNTIF(OFFSET(correlations!P$46,_xlfn.FLOOR.MATH((ROW(O81)-1)/5)*5,0,5),"&lt;&gt;0")</f>
        <v>4</v>
      </c>
      <c r="AQ93" s="40">
        <f ca="1">SUMIF(OFFSET(correlations!Q$46,_xlfn.FLOOR.MATH((ROW(P81)-1)/5)*5,0,5),"&lt;&gt;0")/COUNTIF(OFFSET(correlations!Q$46,_xlfn.FLOOR.MATH((ROW(P81)-1)/5)*5,0,5),"&lt;&gt;0")</f>
        <v>3.875</v>
      </c>
      <c r="AR93" s="40">
        <f ca="1">SUMIF(OFFSET(correlations!R$46,_xlfn.FLOOR.MATH((ROW(Q81)-1)/5)*5,0,5),"&lt;&gt;0")/COUNTIF(OFFSET(correlations!R$46,_xlfn.FLOOR.MATH((ROW(Q81)-1)/5)*5,0,5),"&lt;&gt;0")</f>
        <v>4</v>
      </c>
      <c r="AS93" s="40">
        <f ca="1">SUMIF(OFFSET(correlations!S$46,_xlfn.FLOOR.MATH((ROW(R81)-1)/5)*5,0,5),"&lt;&gt;0")/COUNTIF(OFFSET(correlations!S$46,_xlfn.FLOOR.MATH((ROW(R81)-1)/5)*5,0,5),"&lt;&gt;0")</f>
        <v>5</v>
      </c>
      <c r="AT93" s="40">
        <f ca="1">SUMIF(OFFSET(correlations!T$46,_xlfn.FLOOR.MATH((ROW(S81)-1)/5)*5,0,5),"&lt;&gt;0")/COUNTIF(OFFSET(correlations!T$46,_xlfn.FLOOR.MATH((ROW(S81)-1)/5)*5,0,5),"&lt;&gt;0")</f>
        <v>4.25</v>
      </c>
      <c r="AU93" s="40">
        <f ca="1">SUMIF(OFFSET(correlations!U$46,_xlfn.FLOOR.MATH((ROW(T81)-1)/5)*5,0,5),"&lt;&gt;0")/COUNTIF(OFFSET(correlations!U$46,_xlfn.FLOOR.MATH((ROW(T81)-1)/5)*5,0,5),"&lt;&gt;0")</f>
        <v>4.8</v>
      </c>
      <c r="AV93" s="40">
        <f ca="1">SUMIF(OFFSET(correlations!V$46,_xlfn.FLOOR.MATH((ROW(U81)-1)/5)*5,0,5),"&lt;&gt;0")/COUNTIF(OFFSET(correlations!V$46,_xlfn.FLOOR.MATH((ROW(U81)-1)/5)*5,0,5),"&lt;&gt;0")</f>
        <v>4.333333333333333</v>
      </c>
      <c r="AW93" s="40">
        <f ca="1">SUMIF(OFFSET(correlations!W$46,_xlfn.FLOOR.MATH((ROW(V81)-1)/5)*5,0,5),"&lt;&gt;0")/COUNTIF(OFFSET(correlations!W$46,_xlfn.FLOOR.MATH((ROW(V81)-1)/5)*5,0,5),"&lt;&gt;0")</f>
        <v>3.4</v>
      </c>
      <c r="AX93" s="40">
        <f ca="1">SUMIF(OFFSET(correlations!X$46,_xlfn.FLOOR.MATH((ROW(W81)-1)/5)*5,0,5),"&lt;&gt;0")/COUNTIF(OFFSET(correlations!X$46,_xlfn.FLOOR.MATH((ROW(W81)-1)/5)*5,0,5),"&lt;&gt;0")</f>
        <v>4.333333333333333</v>
      </c>
      <c r="AY93" s="40">
        <f ca="1">SUMIF(OFFSET(correlations!Y$46,_xlfn.FLOOR.MATH((ROW(X81)-1)/5)*5,0,5),"&lt;&gt;0")/COUNTIF(OFFSET(correlations!Y$46,_xlfn.FLOOR.MATH((ROW(X81)-1)/5)*5,0,5),"&lt;&gt;0")</f>
        <v>4.333333333333333</v>
      </c>
      <c r="AZ93" s="40">
        <f ca="1">SUMIF(OFFSET(correlations!Z$46,_xlfn.FLOOR.MATH((ROW(Y81)-1)/5)*5,0,5),"&lt;&gt;0")/COUNTIF(OFFSET(correlations!Z$46,_xlfn.FLOOR.MATH((ROW(Y81)-1)/5)*5,0,5),"&lt;&gt;0")</f>
        <v>5</v>
      </c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</row>
    <row r="94" spans="1:76">
      <c r="A94" s="5" t="str">
        <f t="shared" ref="A94:A97" si="16">A93</f>
        <v>122: The Lord of the Rings: The Return of the King (2003)</v>
      </c>
      <c r="B94" s="26">
        <f>IF(correlations!B127&lt;&gt;0,'Modified Weights'!B$5,0)</f>
        <v>0.49300760515325925</v>
      </c>
      <c r="C94" s="26">
        <f>IF(correlations!C127&lt;&gt;0,'Modified Weights'!C$5,0)</f>
        <v>0.42223642660835542</v>
      </c>
      <c r="D94" s="26">
        <f>IF(correlations!D127&lt;&gt;0,'Modified Weights'!D$5,0)</f>
        <v>0</v>
      </c>
      <c r="E94" s="26">
        <f>IF(correlations!E127&lt;&gt;0,'Modified Weights'!E$5,0)</f>
        <v>0</v>
      </c>
      <c r="F94" s="26">
        <f>IF(correlations!F127&lt;&gt;0,'Modified Weights'!F$5,0)</f>
        <v>0.43899155441463594</v>
      </c>
      <c r="G94" s="26">
        <f>IF(correlations!G127&lt;&gt;0,'Modified Weights'!G$5,0)</f>
        <v>0</v>
      </c>
      <c r="H94" s="26">
        <f>IF(correlations!H127&lt;&gt;0,'Modified Weights'!H$5,0)</f>
        <v>0.24769327229404767</v>
      </c>
      <c r="I94" s="26">
        <f>IF(correlations!I127&lt;&gt;0,'Modified Weights'!I$5,0)</f>
        <v>0</v>
      </c>
      <c r="J94" s="26">
        <f>IF(correlations!J127&lt;&gt;0,'Modified Weights'!J$5,0)</f>
        <v>0</v>
      </c>
      <c r="K94" s="26">
        <f>IF(correlations!K127&lt;&gt;0,'Modified Weights'!K$5,0)</f>
        <v>0.25886569181649749</v>
      </c>
      <c r="L94" s="26">
        <f>IF(correlations!L127&lt;&gt;0,'Modified Weights'!L$5,0)</f>
        <v>0.27833468677407003</v>
      </c>
      <c r="M94" s="26">
        <f>IF(correlations!M127&lt;&gt;0,'Modified Weights'!M$5,0)</f>
        <v>0.26442478716072465</v>
      </c>
      <c r="N94" s="26">
        <f>IF(correlations!N127&lt;&gt;0,'Modified Weights'!N$5,0)</f>
        <v>0.290591240789001</v>
      </c>
      <c r="O94" s="26">
        <f>IF(correlations!O127&lt;&gt;0,'Modified Weights'!O$5,0)</f>
        <v>0.53906585139435703</v>
      </c>
      <c r="P94" s="26">
        <f>IF(correlations!P127&lt;&gt;0,'Modified Weights'!P$5,0)</f>
        <v>0</v>
      </c>
      <c r="Q94" s="26">
        <f>IF(correlations!Q127&lt;&gt;0,'Modified Weights'!Q$5,0)</f>
        <v>0.47571090136593314</v>
      </c>
      <c r="R94" s="26">
        <f>IF(correlations!R127&lt;&gt;0,'Modified Weights'!R$5,0)</f>
        <v>0</v>
      </c>
      <c r="S94" s="26">
        <f>IF(correlations!S127&lt;&gt;0,'Modified Weights'!S$5,0)</f>
        <v>0</v>
      </c>
      <c r="T94" s="26">
        <f>IF(correlations!T127&lt;&gt;0,'Modified Weights'!T$5,0)</f>
        <v>0</v>
      </c>
      <c r="U94" s="26">
        <f>IF(correlations!U127&lt;&gt;0,'Modified Weights'!U$5,0)</f>
        <v>0.40380887559327872</v>
      </c>
      <c r="V94" s="26">
        <f>IF(correlations!V127&lt;&gt;0,'Modified Weights'!V$5,0)</f>
        <v>0</v>
      </c>
      <c r="W94" s="26">
        <f>IF(correlations!W127&lt;&gt;0,'Modified Weights'!W$5,0)</f>
        <v>0.31571202585390812</v>
      </c>
      <c r="X94" s="26">
        <f>IF(correlations!X127&lt;&gt;0,'Modified Weights'!X$5,0)</f>
        <v>0.47497369617752921</v>
      </c>
      <c r="Y94" s="26">
        <f>IF(correlations!Y127&lt;&gt;0,'Modified Weights'!Y$5,0)</f>
        <v>0</v>
      </c>
      <c r="Z94" s="26">
        <f>IF(correlations!Z127&lt;&gt;0,'Modified Weights'!Z$5,0)</f>
        <v>0.37985626502293046</v>
      </c>
      <c r="AA94" s="26"/>
      <c r="AB94" s="40">
        <f ca="1">SUMIF(OFFSET(correlations!B$46,_xlfn.FLOOR.MATH((ROW(A82)-1)/5)*5,0,5),"&lt;&gt;0")/COUNTIF(OFFSET(correlations!B$46,_xlfn.FLOOR.MATH((ROW(A82)-1)/5)*5,0,5),"&lt;&gt;0")</f>
        <v>4.5</v>
      </c>
      <c r="AC94" s="40">
        <f ca="1">SUMIF(OFFSET(correlations!C$46,_xlfn.FLOOR.MATH((ROW(B82)-1)/5)*5,0,5),"&lt;&gt;0")/COUNTIF(OFFSET(correlations!C$46,_xlfn.FLOOR.MATH((ROW(B82)-1)/5)*5,0,5),"&lt;&gt;0")</f>
        <v>4.5</v>
      </c>
      <c r="AD94" s="40">
        <f ca="1">SUMIF(OFFSET(correlations!D$46,_xlfn.FLOOR.MATH((ROW(C82)-1)/5)*5,0,5),"&lt;&gt;0")/COUNTIF(OFFSET(correlations!D$46,_xlfn.FLOOR.MATH((ROW(C82)-1)/5)*5,0,5),"&lt;&gt;0")</f>
        <v>3.8333333333333335</v>
      </c>
      <c r="AE94" s="40">
        <f ca="1">SUMIF(OFFSET(correlations!E$46,_xlfn.FLOOR.MATH((ROW(D82)-1)/5)*5,0,5),"&lt;&gt;0")/COUNTIF(OFFSET(correlations!E$46,_xlfn.FLOOR.MATH((ROW(D82)-1)/5)*5,0,5),"&lt;&gt;0")</f>
        <v>5</v>
      </c>
      <c r="AF94" s="40">
        <f ca="1">SUMIF(OFFSET(correlations!F$46,_xlfn.FLOOR.MATH((ROW(E82)-1)/5)*5,0,5),"&lt;&gt;0")/COUNTIF(OFFSET(correlations!F$46,_xlfn.FLOOR.MATH((ROW(E82)-1)/5)*5,0,5),"&lt;&gt;0")</f>
        <v>4.5</v>
      </c>
      <c r="AG94" s="40">
        <f ca="1">SUMIF(OFFSET(correlations!G$46,_xlfn.FLOOR.MATH((ROW(F82)-1)/5)*5,0,5),"&lt;&gt;0")/COUNTIF(OFFSET(correlations!G$46,_xlfn.FLOOR.MATH((ROW(F82)-1)/5)*5,0,5),"&lt;&gt;0")</f>
        <v>4</v>
      </c>
      <c r="AH94" s="40">
        <f ca="1">SUMIF(OFFSET(correlations!H$46,_xlfn.FLOOR.MATH((ROW(G82)-1)/5)*5,0,5),"&lt;&gt;0")/COUNTIF(OFFSET(correlations!H$46,_xlfn.FLOOR.MATH((ROW(G82)-1)/5)*5,0,5),"&lt;&gt;0")</f>
        <v>4.5999999999999996</v>
      </c>
      <c r="AI94" s="40">
        <f ca="1">SUMIF(OFFSET(correlations!I$46,_xlfn.FLOOR.MATH((ROW(H82)-1)/5)*5,0,5),"&lt;&gt;0")/COUNTIF(OFFSET(correlations!I$46,_xlfn.FLOOR.MATH((ROW(H82)-1)/5)*5,0,5),"&lt;&gt;0")</f>
        <v>4.333333333333333</v>
      </c>
      <c r="AJ94" s="40">
        <f ca="1">SUMIF(OFFSET(correlations!J$46,_xlfn.FLOOR.MATH((ROW(I82)-1)/5)*5,0,5),"&lt;&gt;0")/COUNTIF(OFFSET(correlations!J$46,_xlfn.FLOOR.MATH((ROW(I82)-1)/5)*5,0,5),"&lt;&gt;0")</f>
        <v>4.25</v>
      </c>
      <c r="AK94" s="40">
        <f ca="1">SUMIF(OFFSET(correlations!K$46,_xlfn.FLOOR.MATH((ROW(J82)-1)/5)*5,0,5),"&lt;&gt;0")/COUNTIF(OFFSET(correlations!K$46,_xlfn.FLOOR.MATH((ROW(J82)-1)/5)*5,0,5),"&lt;&gt;0")</f>
        <v>3.625</v>
      </c>
      <c r="AL94" s="40">
        <f ca="1">SUMIF(OFFSET(correlations!L$46,_xlfn.FLOOR.MATH((ROW(K82)-1)/5)*5,0,5),"&lt;&gt;0")/COUNTIF(OFFSET(correlations!L$46,_xlfn.FLOOR.MATH((ROW(K82)-1)/5)*5,0,5),"&lt;&gt;0")</f>
        <v>4.333333333333333</v>
      </c>
      <c r="AM94" s="40">
        <f ca="1">SUMIF(OFFSET(correlations!M$46,_xlfn.FLOOR.MATH((ROW(L82)-1)/5)*5,0,5),"&lt;&gt;0")/COUNTIF(OFFSET(correlations!M$46,_xlfn.FLOOR.MATH((ROW(L82)-1)/5)*5,0,5),"&lt;&gt;0")</f>
        <v>3</v>
      </c>
      <c r="AN94" s="40">
        <f ca="1">SUMIF(OFFSET(correlations!N$46,_xlfn.FLOOR.MATH((ROW(M82)-1)/5)*5,0,5),"&lt;&gt;0")/COUNTIF(OFFSET(correlations!N$46,_xlfn.FLOOR.MATH((ROW(M82)-1)/5)*5,0,5),"&lt;&gt;0")</f>
        <v>4.5</v>
      </c>
      <c r="AO94" s="40">
        <f ca="1">SUMIF(OFFSET(correlations!O$46,_xlfn.FLOOR.MATH((ROW(N82)-1)/5)*5,0,5),"&lt;&gt;0")/COUNTIF(OFFSET(correlations!O$46,_xlfn.FLOOR.MATH((ROW(N82)-1)/5)*5,0,5),"&lt;&gt;0")</f>
        <v>4.666666666666667</v>
      </c>
      <c r="AP94" s="40">
        <f ca="1">SUMIF(OFFSET(correlations!P$46,_xlfn.FLOOR.MATH((ROW(O82)-1)/5)*5,0,5),"&lt;&gt;0")/COUNTIF(OFFSET(correlations!P$46,_xlfn.FLOOR.MATH((ROW(O82)-1)/5)*5,0,5),"&lt;&gt;0")</f>
        <v>4</v>
      </c>
      <c r="AQ94" s="40">
        <f ca="1">SUMIF(OFFSET(correlations!Q$46,_xlfn.FLOOR.MATH((ROW(P82)-1)/5)*5,0,5),"&lt;&gt;0")/COUNTIF(OFFSET(correlations!Q$46,_xlfn.FLOOR.MATH((ROW(P82)-1)/5)*5,0,5),"&lt;&gt;0")</f>
        <v>3.875</v>
      </c>
      <c r="AR94" s="40">
        <f ca="1">SUMIF(OFFSET(correlations!R$46,_xlfn.FLOOR.MATH((ROW(Q82)-1)/5)*5,0,5),"&lt;&gt;0")/COUNTIF(OFFSET(correlations!R$46,_xlfn.FLOOR.MATH((ROW(Q82)-1)/5)*5,0,5),"&lt;&gt;0")</f>
        <v>4</v>
      </c>
      <c r="AS94" s="40">
        <f ca="1">SUMIF(OFFSET(correlations!S$46,_xlfn.FLOOR.MATH((ROW(R82)-1)/5)*5,0,5),"&lt;&gt;0")/COUNTIF(OFFSET(correlations!S$46,_xlfn.FLOOR.MATH((ROW(R82)-1)/5)*5,0,5),"&lt;&gt;0")</f>
        <v>5</v>
      </c>
      <c r="AT94" s="40">
        <f ca="1">SUMIF(OFFSET(correlations!T$46,_xlfn.FLOOR.MATH((ROW(S82)-1)/5)*5,0,5),"&lt;&gt;0")/COUNTIF(OFFSET(correlations!T$46,_xlfn.FLOOR.MATH((ROW(S82)-1)/5)*5,0,5),"&lt;&gt;0")</f>
        <v>4.25</v>
      </c>
      <c r="AU94" s="40">
        <f ca="1">SUMIF(OFFSET(correlations!U$46,_xlfn.FLOOR.MATH((ROW(T82)-1)/5)*5,0,5),"&lt;&gt;0")/COUNTIF(OFFSET(correlations!U$46,_xlfn.FLOOR.MATH((ROW(T82)-1)/5)*5,0,5),"&lt;&gt;0")</f>
        <v>4.8</v>
      </c>
      <c r="AV94" s="40">
        <f ca="1">SUMIF(OFFSET(correlations!V$46,_xlfn.FLOOR.MATH((ROW(U82)-1)/5)*5,0,5),"&lt;&gt;0")/COUNTIF(OFFSET(correlations!V$46,_xlfn.FLOOR.MATH((ROW(U82)-1)/5)*5,0,5),"&lt;&gt;0")</f>
        <v>4.333333333333333</v>
      </c>
      <c r="AW94" s="40">
        <f ca="1">SUMIF(OFFSET(correlations!W$46,_xlfn.FLOOR.MATH((ROW(V82)-1)/5)*5,0,5),"&lt;&gt;0")/COUNTIF(OFFSET(correlations!W$46,_xlfn.FLOOR.MATH((ROW(V82)-1)/5)*5,0,5),"&lt;&gt;0")</f>
        <v>3.4</v>
      </c>
      <c r="AX94" s="40">
        <f ca="1">SUMIF(OFFSET(correlations!X$46,_xlfn.FLOOR.MATH((ROW(W82)-1)/5)*5,0,5),"&lt;&gt;0")/COUNTIF(OFFSET(correlations!X$46,_xlfn.FLOOR.MATH((ROW(W82)-1)/5)*5,0,5),"&lt;&gt;0")</f>
        <v>4.333333333333333</v>
      </c>
      <c r="AY94" s="40">
        <f ca="1">SUMIF(OFFSET(correlations!Y$46,_xlfn.FLOOR.MATH((ROW(X82)-1)/5)*5,0,5),"&lt;&gt;0")/COUNTIF(OFFSET(correlations!Y$46,_xlfn.FLOOR.MATH((ROW(X82)-1)/5)*5,0,5),"&lt;&gt;0")</f>
        <v>4.333333333333333</v>
      </c>
      <c r="AZ94" s="40">
        <f ca="1">SUMIF(OFFSET(correlations!Z$46,_xlfn.FLOOR.MATH((ROW(Y82)-1)/5)*5,0,5),"&lt;&gt;0")/COUNTIF(OFFSET(correlations!Z$46,_xlfn.FLOOR.MATH((ROW(Y82)-1)/5)*5,0,5),"&lt;&gt;0")</f>
        <v>5</v>
      </c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</row>
    <row r="95" spans="1:76">
      <c r="A95" s="5" t="str">
        <f t="shared" si="16"/>
        <v>122: The Lord of the Rings: The Return of the King (2003)</v>
      </c>
      <c r="B95" s="26">
        <f>IF(correlations!B128&lt;&gt;0,'Modified Weights'!B$6,0)</f>
        <v>0</v>
      </c>
      <c r="C95" s="26">
        <f>IF(correlations!C128&lt;&gt;0,'Modified Weights'!C$6,0)</f>
        <v>0.41443820151070604</v>
      </c>
      <c r="D95" s="26">
        <f>IF(correlations!D128&lt;&gt;0,'Modified Weights'!D$6,0)</f>
        <v>0</v>
      </c>
      <c r="E95" s="26">
        <f>IF(correlations!E128&lt;&gt;0,'Modified Weights'!E$6,0)</f>
        <v>0.28275572409412869</v>
      </c>
      <c r="F95" s="26">
        <f>IF(correlations!F128&lt;&gt;0,'Modified Weights'!F$6,0)</f>
        <v>0.40027450425381639</v>
      </c>
      <c r="G95" s="26">
        <f>IF(correlations!G128&lt;&gt;0,'Modified Weights'!G$6,0)</f>
        <v>0</v>
      </c>
      <c r="H95" s="26">
        <f>IF(correlations!H128&lt;&gt;0,'Modified Weights'!H$6,0)</f>
        <v>0.2271298649307886</v>
      </c>
      <c r="I95" s="26">
        <f>IF(correlations!I128&lt;&gt;0,'Modified Weights'!I$6,0)</f>
        <v>0.22921932957789437</v>
      </c>
      <c r="J95" s="26">
        <f>IF(correlations!J128&lt;&gt;0,'Modified Weights'!J$6,0)</f>
        <v>0</v>
      </c>
      <c r="K95" s="26">
        <f>IF(correlations!K128&lt;&gt;0,'Modified Weights'!K$6,0)</f>
        <v>0</v>
      </c>
      <c r="L95" s="26">
        <f>IF(correlations!L128&lt;&gt;0,'Modified Weights'!L$6,0)</f>
        <v>0</v>
      </c>
      <c r="M95" s="26">
        <f>IF(correlations!M128&lt;&gt;0,'Modified Weights'!M$6,0)</f>
        <v>0</v>
      </c>
      <c r="N95" s="26">
        <f>IF(correlations!N128&lt;&gt;0,'Modified Weights'!N$6,0)</f>
        <v>0</v>
      </c>
      <c r="O95" s="26">
        <f>IF(correlations!O128&lt;&gt;0,'Modified Weights'!O$6,0)</f>
        <v>0</v>
      </c>
      <c r="P95" s="26">
        <f>IF(correlations!P128&lt;&gt;0,'Modified Weights'!P$6,0)</f>
        <v>0</v>
      </c>
      <c r="Q95" s="26">
        <f>IF(correlations!Q128&lt;&gt;0,'Modified Weights'!Q$6,0)</f>
        <v>0.42322462884387124</v>
      </c>
      <c r="R95" s="26">
        <f>IF(correlations!R128&lt;&gt;0,'Modified Weights'!R$6,0)</f>
        <v>0</v>
      </c>
      <c r="S95" s="26">
        <f>IF(correlations!S128&lt;&gt;0,'Modified Weights'!S$6,0)</f>
        <v>0.37267558897264119</v>
      </c>
      <c r="T95" s="26">
        <f>IF(correlations!T128&lt;&gt;0,'Modified Weights'!T$6,0)</f>
        <v>0</v>
      </c>
      <c r="U95" s="26">
        <f>IF(correlations!U128&lt;&gt;0,'Modified Weights'!U$6,0)</f>
        <v>0.30580326092025339</v>
      </c>
      <c r="V95" s="26">
        <f>IF(correlations!V128&lt;&gt;0,'Modified Weights'!V$6,0)</f>
        <v>0.14601110225769576</v>
      </c>
      <c r="W95" s="26">
        <f>IF(correlations!W128&lt;&gt;0,'Modified Weights'!W$6,0)</f>
        <v>0.26252037536330569</v>
      </c>
      <c r="X95" s="26">
        <f>IF(correlations!X128&lt;&gt;0,'Modified Weights'!X$6,0)</f>
        <v>0.45527378286540937</v>
      </c>
      <c r="Y95" s="26">
        <f>IF(correlations!Y128&lt;&gt;0,'Modified Weights'!Y$6,0)</f>
        <v>0.46411014776485626</v>
      </c>
      <c r="Z95" s="26">
        <f>IF(correlations!Z128&lt;&gt;0,'Modified Weights'!Z$6,0)</f>
        <v>0.37426379831369133</v>
      </c>
      <c r="AA95" s="26"/>
      <c r="AB95" s="40">
        <f ca="1">SUMIF(OFFSET(correlations!B$46,_xlfn.FLOOR.MATH((ROW(A83)-1)/5)*5,0,5),"&lt;&gt;0")/COUNTIF(OFFSET(correlations!B$46,_xlfn.FLOOR.MATH((ROW(A83)-1)/5)*5,0,5),"&lt;&gt;0")</f>
        <v>4.5</v>
      </c>
      <c r="AC95" s="40">
        <f ca="1">SUMIF(OFFSET(correlations!C$46,_xlfn.FLOOR.MATH((ROW(B83)-1)/5)*5,0,5),"&lt;&gt;0")/COUNTIF(OFFSET(correlations!C$46,_xlfn.FLOOR.MATH((ROW(B83)-1)/5)*5,0,5),"&lt;&gt;0")</f>
        <v>4.5</v>
      </c>
      <c r="AD95" s="40">
        <f ca="1">SUMIF(OFFSET(correlations!D$46,_xlfn.FLOOR.MATH((ROW(C83)-1)/5)*5,0,5),"&lt;&gt;0")/COUNTIF(OFFSET(correlations!D$46,_xlfn.FLOOR.MATH((ROW(C83)-1)/5)*5,0,5),"&lt;&gt;0")</f>
        <v>3.8333333333333335</v>
      </c>
      <c r="AE95" s="40">
        <f ca="1">SUMIF(OFFSET(correlations!E$46,_xlfn.FLOOR.MATH((ROW(D83)-1)/5)*5,0,5),"&lt;&gt;0")/COUNTIF(OFFSET(correlations!E$46,_xlfn.FLOOR.MATH((ROW(D83)-1)/5)*5,0,5),"&lt;&gt;0")</f>
        <v>5</v>
      </c>
      <c r="AF95" s="40">
        <f ca="1">SUMIF(OFFSET(correlations!F$46,_xlfn.FLOOR.MATH((ROW(E83)-1)/5)*5,0,5),"&lt;&gt;0")/COUNTIF(OFFSET(correlations!F$46,_xlfn.FLOOR.MATH((ROW(E83)-1)/5)*5,0,5),"&lt;&gt;0")</f>
        <v>4.5</v>
      </c>
      <c r="AG95" s="40">
        <f ca="1">SUMIF(OFFSET(correlations!G$46,_xlfn.FLOOR.MATH((ROW(F83)-1)/5)*5,0,5),"&lt;&gt;0")/COUNTIF(OFFSET(correlations!G$46,_xlfn.FLOOR.MATH((ROW(F83)-1)/5)*5,0,5),"&lt;&gt;0")</f>
        <v>4</v>
      </c>
      <c r="AH95" s="40">
        <f ca="1">SUMIF(OFFSET(correlations!H$46,_xlfn.FLOOR.MATH((ROW(G83)-1)/5)*5,0,5),"&lt;&gt;0")/COUNTIF(OFFSET(correlations!H$46,_xlfn.FLOOR.MATH((ROW(G83)-1)/5)*5,0,5),"&lt;&gt;0")</f>
        <v>4.5999999999999996</v>
      </c>
      <c r="AI95" s="40">
        <f ca="1">SUMIF(OFFSET(correlations!I$46,_xlfn.FLOOR.MATH((ROW(H83)-1)/5)*5,0,5),"&lt;&gt;0")/COUNTIF(OFFSET(correlations!I$46,_xlfn.FLOOR.MATH((ROW(H83)-1)/5)*5,0,5),"&lt;&gt;0")</f>
        <v>4.333333333333333</v>
      </c>
      <c r="AJ95" s="40">
        <f ca="1">SUMIF(OFFSET(correlations!J$46,_xlfn.FLOOR.MATH((ROW(I83)-1)/5)*5,0,5),"&lt;&gt;0")/COUNTIF(OFFSET(correlations!J$46,_xlfn.FLOOR.MATH((ROW(I83)-1)/5)*5,0,5),"&lt;&gt;0")</f>
        <v>4.25</v>
      </c>
      <c r="AK95" s="40">
        <f ca="1">SUMIF(OFFSET(correlations!K$46,_xlfn.FLOOR.MATH((ROW(J83)-1)/5)*5,0,5),"&lt;&gt;0")/COUNTIF(OFFSET(correlations!K$46,_xlfn.FLOOR.MATH((ROW(J83)-1)/5)*5,0,5),"&lt;&gt;0")</f>
        <v>3.625</v>
      </c>
      <c r="AL95" s="40">
        <f ca="1">SUMIF(OFFSET(correlations!L$46,_xlfn.FLOOR.MATH((ROW(K83)-1)/5)*5,0,5),"&lt;&gt;0")/COUNTIF(OFFSET(correlations!L$46,_xlfn.FLOOR.MATH((ROW(K83)-1)/5)*5,0,5),"&lt;&gt;0")</f>
        <v>4.333333333333333</v>
      </c>
      <c r="AM95" s="40">
        <f ca="1">SUMIF(OFFSET(correlations!M$46,_xlfn.FLOOR.MATH((ROW(L83)-1)/5)*5,0,5),"&lt;&gt;0")/COUNTIF(OFFSET(correlations!M$46,_xlfn.FLOOR.MATH((ROW(L83)-1)/5)*5,0,5),"&lt;&gt;0")</f>
        <v>3</v>
      </c>
      <c r="AN95" s="40">
        <f ca="1">SUMIF(OFFSET(correlations!N$46,_xlfn.FLOOR.MATH((ROW(M83)-1)/5)*5,0,5),"&lt;&gt;0")/COUNTIF(OFFSET(correlations!N$46,_xlfn.FLOOR.MATH((ROW(M83)-1)/5)*5,0,5),"&lt;&gt;0")</f>
        <v>4.5</v>
      </c>
      <c r="AO95" s="40">
        <f ca="1">SUMIF(OFFSET(correlations!O$46,_xlfn.FLOOR.MATH((ROW(N83)-1)/5)*5,0,5),"&lt;&gt;0")/COUNTIF(OFFSET(correlations!O$46,_xlfn.FLOOR.MATH((ROW(N83)-1)/5)*5,0,5),"&lt;&gt;0")</f>
        <v>4.666666666666667</v>
      </c>
      <c r="AP95" s="40">
        <f ca="1">SUMIF(OFFSET(correlations!P$46,_xlfn.FLOOR.MATH((ROW(O83)-1)/5)*5,0,5),"&lt;&gt;0")/COUNTIF(OFFSET(correlations!P$46,_xlfn.FLOOR.MATH((ROW(O83)-1)/5)*5,0,5),"&lt;&gt;0")</f>
        <v>4</v>
      </c>
      <c r="AQ95" s="40">
        <f ca="1">SUMIF(OFFSET(correlations!Q$46,_xlfn.FLOOR.MATH((ROW(P83)-1)/5)*5,0,5),"&lt;&gt;0")/COUNTIF(OFFSET(correlations!Q$46,_xlfn.FLOOR.MATH((ROW(P83)-1)/5)*5,0,5),"&lt;&gt;0")</f>
        <v>3.875</v>
      </c>
      <c r="AR95" s="40">
        <f ca="1">SUMIF(OFFSET(correlations!R$46,_xlfn.FLOOR.MATH((ROW(Q83)-1)/5)*5,0,5),"&lt;&gt;0")/COUNTIF(OFFSET(correlations!R$46,_xlfn.FLOOR.MATH((ROW(Q83)-1)/5)*5,0,5),"&lt;&gt;0")</f>
        <v>4</v>
      </c>
      <c r="AS95" s="40">
        <f ca="1">SUMIF(OFFSET(correlations!S$46,_xlfn.FLOOR.MATH((ROW(R83)-1)/5)*5,0,5),"&lt;&gt;0")/COUNTIF(OFFSET(correlations!S$46,_xlfn.FLOOR.MATH((ROW(R83)-1)/5)*5,0,5),"&lt;&gt;0")</f>
        <v>5</v>
      </c>
      <c r="AT95" s="40">
        <f ca="1">SUMIF(OFFSET(correlations!T$46,_xlfn.FLOOR.MATH((ROW(S83)-1)/5)*5,0,5),"&lt;&gt;0")/COUNTIF(OFFSET(correlations!T$46,_xlfn.FLOOR.MATH((ROW(S83)-1)/5)*5,0,5),"&lt;&gt;0")</f>
        <v>4.25</v>
      </c>
      <c r="AU95" s="40">
        <f ca="1">SUMIF(OFFSET(correlations!U$46,_xlfn.FLOOR.MATH((ROW(T83)-1)/5)*5,0,5),"&lt;&gt;0")/COUNTIF(OFFSET(correlations!U$46,_xlfn.FLOOR.MATH((ROW(T83)-1)/5)*5,0,5),"&lt;&gt;0")</f>
        <v>4.8</v>
      </c>
      <c r="AV95" s="40">
        <f ca="1">SUMIF(OFFSET(correlations!V$46,_xlfn.FLOOR.MATH((ROW(U83)-1)/5)*5,0,5),"&lt;&gt;0")/COUNTIF(OFFSET(correlations!V$46,_xlfn.FLOOR.MATH((ROW(U83)-1)/5)*5,0,5),"&lt;&gt;0")</f>
        <v>4.333333333333333</v>
      </c>
      <c r="AW95" s="40">
        <f ca="1">SUMIF(OFFSET(correlations!W$46,_xlfn.FLOOR.MATH((ROW(V83)-1)/5)*5,0,5),"&lt;&gt;0")/COUNTIF(OFFSET(correlations!W$46,_xlfn.FLOOR.MATH((ROW(V83)-1)/5)*5,0,5),"&lt;&gt;0")</f>
        <v>3.4</v>
      </c>
      <c r="AX95" s="40">
        <f ca="1">SUMIF(OFFSET(correlations!X$46,_xlfn.FLOOR.MATH((ROW(W83)-1)/5)*5,0,5),"&lt;&gt;0")/COUNTIF(OFFSET(correlations!X$46,_xlfn.FLOOR.MATH((ROW(W83)-1)/5)*5,0,5),"&lt;&gt;0")</f>
        <v>4.333333333333333</v>
      </c>
      <c r="AY95" s="40">
        <f ca="1">SUMIF(OFFSET(correlations!Y$46,_xlfn.FLOOR.MATH((ROW(X83)-1)/5)*5,0,5),"&lt;&gt;0")/COUNTIF(OFFSET(correlations!Y$46,_xlfn.FLOOR.MATH((ROW(X83)-1)/5)*5,0,5),"&lt;&gt;0")</f>
        <v>4.333333333333333</v>
      </c>
      <c r="AZ95" s="40">
        <f ca="1">SUMIF(OFFSET(correlations!Z$46,_xlfn.FLOOR.MATH((ROW(Y83)-1)/5)*5,0,5),"&lt;&gt;0")/COUNTIF(OFFSET(correlations!Z$46,_xlfn.FLOOR.MATH((ROW(Y83)-1)/5)*5,0,5),"&lt;&gt;0")</f>
        <v>5</v>
      </c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</row>
    <row r="96" spans="1:76">
      <c r="A96" s="5" t="str">
        <f t="shared" si="16"/>
        <v>122: The Lord of the Rings: The Return of the King (2003)</v>
      </c>
      <c r="B96" s="26">
        <f>IF(correlations!B129&lt;&gt;0,'Modified Weights'!B$7,0)</f>
        <v>0</v>
      </c>
      <c r="C96" s="26">
        <f>IF(correlations!C129&lt;&gt;0,'Modified Weights'!C$7,0)</f>
        <v>0.41167618541813644</v>
      </c>
      <c r="D96" s="26">
        <f>IF(correlations!D129&lt;&gt;0,'Modified Weights'!D$7,0)</f>
        <v>0.36756756756756787</v>
      </c>
      <c r="E96" s="26">
        <f>IF(correlations!E129&lt;&gt;0,'Modified Weights'!E$7,0)</f>
        <v>0</v>
      </c>
      <c r="F96" s="26">
        <f>IF(correlations!F129&lt;&gt;0,'Modified Weights'!F$7,0)</f>
        <v>0.37985626502293046</v>
      </c>
      <c r="G96" s="26">
        <f>IF(correlations!G129&lt;&gt;0,'Modified Weights'!G$7,0)</f>
        <v>0</v>
      </c>
      <c r="H96" s="26">
        <f>IF(correlations!H129&lt;&gt;0,'Modified Weights'!H$7,0)</f>
        <v>0.19365960183726966</v>
      </c>
      <c r="I96" s="26">
        <f>IF(correlations!I129&lt;&gt;0,'Modified Weights'!I$7,0)</f>
        <v>0.21476007349626267</v>
      </c>
      <c r="J96" s="26">
        <f>IF(correlations!J129&lt;&gt;0,'Modified Weights'!J$7,0)</f>
        <v>0</v>
      </c>
      <c r="K96" s="26">
        <f>IF(correlations!K129&lt;&gt;0,'Modified Weights'!K$7,0)</f>
        <v>0.21087949693739588</v>
      </c>
      <c r="L96" s="26">
        <f>IF(correlations!L129&lt;&gt;0,'Modified Weights'!L$7,0)</f>
        <v>0</v>
      </c>
      <c r="M96" s="26">
        <f>IF(correlations!M129&lt;&gt;0,'Modified Weights'!M$7,0)</f>
        <v>0.19710516591041297</v>
      </c>
      <c r="N96" s="26">
        <f>IF(correlations!N129&lt;&gt;0,'Modified Weights'!N$7,0)</f>
        <v>0</v>
      </c>
      <c r="O96" s="26">
        <f>IF(correlations!O129&lt;&gt;0,'Modified Weights'!O$7,0)</f>
        <v>0.47549485227568483</v>
      </c>
      <c r="P96" s="26">
        <f>IF(correlations!P129&lt;&gt;0,'Modified Weights'!P$7,0)</f>
        <v>0.26252037536330569</v>
      </c>
      <c r="Q96" s="26">
        <f>IF(correlations!Q129&lt;&gt;0,'Modified Weights'!Q$7,0)</f>
        <v>0.37322578372742299</v>
      </c>
      <c r="R96" s="26">
        <f>IF(correlations!R129&lt;&gt;0,'Modified Weights'!R$7,0)</f>
        <v>0</v>
      </c>
      <c r="S96" s="26">
        <f>IF(correlations!S129&lt;&gt;0,'Modified Weights'!S$7,0)</f>
        <v>0</v>
      </c>
      <c r="T96" s="26">
        <f>IF(correlations!T129&lt;&gt;0,'Modified Weights'!T$7,0)</f>
        <v>0.40380887559327872</v>
      </c>
      <c r="U96" s="26">
        <f>IF(correlations!U129&lt;&gt;0,'Modified Weights'!U$7,0)</f>
        <v>0.28039233696684568</v>
      </c>
      <c r="V96" s="26">
        <f>IF(correlations!V129&lt;&gt;0,'Modified Weights'!V$7,0)</f>
        <v>0.14367186460137429</v>
      </c>
      <c r="W96" s="26">
        <f>IF(correlations!W129&lt;&gt;0,'Modified Weights'!W$7,0)</f>
        <v>0.24072770522228643</v>
      </c>
      <c r="X96" s="26">
        <f>IF(correlations!X129&lt;&gt;0,'Modified Weights'!X$7,0)</f>
        <v>0</v>
      </c>
      <c r="Y96" s="26">
        <f>IF(correlations!Y129&lt;&gt;0,'Modified Weights'!Y$7,0)</f>
        <v>0.42322462884387124</v>
      </c>
      <c r="Z96" s="26">
        <f>IF(correlations!Z129&lt;&gt;0,'Modified Weights'!Z$7,0)</f>
        <v>0</v>
      </c>
      <c r="AA96" s="26"/>
      <c r="AB96" s="40">
        <f ca="1">SUMIF(OFFSET(correlations!B$46,_xlfn.FLOOR.MATH((ROW(A84)-1)/5)*5,0,5),"&lt;&gt;0")/COUNTIF(OFFSET(correlations!B$46,_xlfn.FLOOR.MATH((ROW(A84)-1)/5)*5,0,5),"&lt;&gt;0")</f>
        <v>4.5</v>
      </c>
      <c r="AC96" s="40">
        <f ca="1">SUMIF(OFFSET(correlations!C$46,_xlfn.FLOOR.MATH((ROW(B84)-1)/5)*5,0,5),"&lt;&gt;0")/COUNTIF(OFFSET(correlations!C$46,_xlfn.FLOOR.MATH((ROW(B84)-1)/5)*5,0,5),"&lt;&gt;0")</f>
        <v>4.5</v>
      </c>
      <c r="AD96" s="40">
        <f ca="1">SUMIF(OFFSET(correlations!D$46,_xlfn.FLOOR.MATH((ROW(C84)-1)/5)*5,0,5),"&lt;&gt;0")/COUNTIF(OFFSET(correlations!D$46,_xlfn.FLOOR.MATH((ROW(C84)-1)/5)*5,0,5),"&lt;&gt;0")</f>
        <v>3.8333333333333335</v>
      </c>
      <c r="AE96" s="40">
        <f ca="1">SUMIF(OFFSET(correlations!E$46,_xlfn.FLOOR.MATH((ROW(D84)-1)/5)*5,0,5),"&lt;&gt;0")/COUNTIF(OFFSET(correlations!E$46,_xlfn.FLOOR.MATH((ROW(D84)-1)/5)*5,0,5),"&lt;&gt;0")</f>
        <v>5</v>
      </c>
      <c r="AF96" s="40">
        <f ca="1">SUMIF(OFFSET(correlations!F$46,_xlfn.FLOOR.MATH((ROW(E84)-1)/5)*5,0,5),"&lt;&gt;0")/COUNTIF(OFFSET(correlations!F$46,_xlfn.FLOOR.MATH((ROW(E84)-1)/5)*5,0,5),"&lt;&gt;0")</f>
        <v>4.5</v>
      </c>
      <c r="AG96" s="40">
        <f ca="1">SUMIF(OFFSET(correlations!G$46,_xlfn.FLOOR.MATH((ROW(F84)-1)/5)*5,0,5),"&lt;&gt;0")/COUNTIF(OFFSET(correlations!G$46,_xlfn.FLOOR.MATH((ROW(F84)-1)/5)*5,0,5),"&lt;&gt;0")</f>
        <v>4</v>
      </c>
      <c r="AH96" s="40">
        <f ca="1">SUMIF(OFFSET(correlations!H$46,_xlfn.FLOOR.MATH((ROW(G84)-1)/5)*5,0,5),"&lt;&gt;0")/COUNTIF(OFFSET(correlations!H$46,_xlfn.FLOOR.MATH((ROW(G84)-1)/5)*5,0,5),"&lt;&gt;0")</f>
        <v>4.5999999999999996</v>
      </c>
      <c r="AI96" s="40">
        <f ca="1">SUMIF(OFFSET(correlations!I$46,_xlfn.FLOOR.MATH((ROW(H84)-1)/5)*5,0,5),"&lt;&gt;0")/COUNTIF(OFFSET(correlations!I$46,_xlfn.FLOOR.MATH((ROW(H84)-1)/5)*5,0,5),"&lt;&gt;0")</f>
        <v>4.333333333333333</v>
      </c>
      <c r="AJ96" s="40">
        <f ca="1">SUMIF(OFFSET(correlations!J$46,_xlfn.FLOOR.MATH((ROW(I84)-1)/5)*5,0,5),"&lt;&gt;0")/COUNTIF(OFFSET(correlations!J$46,_xlfn.FLOOR.MATH((ROW(I84)-1)/5)*5,0,5),"&lt;&gt;0")</f>
        <v>4.25</v>
      </c>
      <c r="AK96" s="40">
        <f ca="1">SUMIF(OFFSET(correlations!K$46,_xlfn.FLOOR.MATH((ROW(J84)-1)/5)*5,0,5),"&lt;&gt;0")/COUNTIF(OFFSET(correlations!K$46,_xlfn.FLOOR.MATH((ROW(J84)-1)/5)*5,0,5),"&lt;&gt;0")</f>
        <v>3.625</v>
      </c>
      <c r="AL96" s="40">
        <f ca="1">SUMIF(OFFSET(correlations!L$46,_xlfn.FLOOR.MATH((ROW(K84)-1)/5)*5,0,5),"&lt;&gt;0")/COUNTIF(OFFSET(correlations!L$46,_xlfn.FLOOR.MATH((ROW(K84)-1)/5)*5,0,5),"&lt;&gt;0")</f>
        <v>4.333333333333333</v>
      </c>
      <c r="AM96" s="40">
        <f ca="1">SUMIF(OFFSET(correlations!M$46,_xlfn.FLOOR.MATH((ROW(L84)-1)/5)*5,0,5),"&lt;&gt;0")/COUNTIF(OFFSET(correlations!M$46,_xlfn.FLOOR.MATH((ROW(L84)-1)/5)*5,0,5),"&lt;&gt;0")</f>
        <v>3</v>
      </c>
      <c r="AN96" s="40">
        <f ca="1">SUMIF(OFFSET(correlations!N$46,_xlfn.FLOOR.MATH((ROW(M84)-1)/5)*5,0,5),"&lt;&gt;0")/COUNTIF(OFFSET(correlations!N$46,_xlfn.FLOOR.MATH((ROW(M84)-1)/5)*5,0,5),"&lt;&gt;0")</f>
        <v>4.5</v>
      </c>
      <c r="AO96" s="40">
        <f ca="1">SUMIF(OFFSET(correlations!O$46,_xlfn.FLOOR.MATH((ROW(N84)-1)/5)*5,0,5),"&lt;&gt;0")/COUNTIF(OFFSET(correlations!O$46,_xlfn.FLOOR.MATH((ROW(N84)-1)/5)*5,0,5),"&lt;&gt;0")</f>
        <v>4.666666666666667</v>
      </c>
      <c r="AP96" s="40">
        <f ca="1">SUMIF(OFFSET(correlations!P$46,_xlfn.FLOOR.MATH((ROW(O84)-1)/5)*5,0,5),"&lt;&gt;0")/COUNTIF(OFFSET(correlations!P$46,_xlfn.FLOOR.MATH((ROW(O84)-1)/5)*5,0,5),"&lt;&gt;0")</f>
        <v>4</v>
      </c>
      <c r="AQ96" s="40">
        <f ca="1">SUMIF(OFFSET(correlations!Q$46,_xlfn.FLOOR.MATH((ROW(P84)-1)/5)*5,0,5),"&lt;&gt;0")/COUNTIF(OFFSET(correlations!Q$46,_xlfn.FLOOR.MATH((ROW(P84)-1)/5)*5,0,5),"&lt;&gt;0")</f>
        <v>3.875</v>
      </c>
      <c r="AR96" s="40">
        <f ca="1">SUMIF(OFFSET(correlations!R$46,_xlfn.FLOOR.MATH((ROW(Q84)-1)/5)*5,0,5),"&lt;&gt;0")/COUNTIF(OFFSET(correlations!R$46,_xlfn.FLOOR.MATH((ROW(Q84)-1)/5)*5,0,5),"&lt;&gt;0")</f>
        <v>4</v>
      </c>
      <c r="AS96" s="40">
        <f ca="1">SUMIF(OFFSET(correlations!S$46,_xlfn.FLOOR.MATH((ROW(R84)-1)/5)*5,0,5),"&lt;&gt;0")/COUNTIF(OFFSET(correlations!S$46,_xlfn.FLOOR.MATH((ROW(R84)-1)/5)*5,0,5),"&lt;&gt;0")</f>
        <v>5</v>
      </c>
      <c r="AT96" s="40">
        <f ca="1">SUMIF(OFFSET(correlations!T$46,_xlfn.FLOOR.MATH((ROW(S84)-1)/5)*5,0,5),"&lt;&gt;0")/COUNTIF(OFFSET(correlations!T$46,_xlfn.FLOOR.MATH((ROW(S84)-1)/5)*5,0,5),"&lt;&gt;0")</f>
        <v>4.25</v>
      </c>
      <c r="AU96" s="40">
        <f ca="1">SUMIF(OFFSET(correlations!U$46,_xlfn.FLOOR.MATH((ROW(T84)-1)/5)*5,0,5),"&lt;&gt;0")/COUNTIF(OFFSET(correlations!U$46,_xlfn.FLOOR.MATH((ROW(T84)-1)/5)*5,0,5),"&lt;&gt;0")</f>
        <v>4.8</v>
      </c>
      <c r="AV96" s="40">
        <f ca="1">SUMIF(OFFSET(correlations!V$46,_xlfn.FLOOR.MATH((ROW(U84)-1)/5)*5,0,5),"&lt;&gt;0")/COUNTIF(OFFSET(correlations!V$46,_xlfn.FLOOR.MATH((ROW(U84)-1)/5)*5,0,5),"&lt;&gt;0")</f>
        <v>4.333333333333333</v>
      </c>
      <c r="AW96" s="40">
        <f ca="1">SUMIF(OFFSET(correlations!W$46,_xlfn.FLOOR.MATH((ROW(V84)-1)/5)*5,0,5),"&lt;&gt;0")/COUNTIF(OFFSET(correlations!W$46,_xlfn.FLOOR.MATH((ROW(V84)-1)/5)*5,0,5),"&lt;&gt;0")</f>
        <v>3.4</v>
      </c>
      <c r="AX96" s="40">
        <f ca="1">SUMIF(OFFSET(correlations!X$46,_xlfn.FLOOR.MATH((ROW(W84)-1)/5)*5,0,5),"&lt;&gt;0")/COUNTIF(OFFSET(correlations!X$46,_xlfn.FLOOR.MATH((ROW(W84)-1)/5)*5,0,5),"&lt;&gt;0")</f>
        <v>4.333333333333333</v>
      </c>
      <c r="AY96" s="40">
        <f ca="1">SUMIF(OFFSET(correlations!Y$46,_xlfn.FLOOR.MATH((ROW(X84)-1)/5)*5,0,5),"&lt;&gt;0")/COUNTIF(OFFSET(correlations!Y$46,_xlfn.FLOOR.MATH((ROW(X84)-1)/5)*5,0,5),"&lt;&gt;0")</f>
        <v>4.333333333333333</v>
      </c>
      <c r="AZ96" s="40">
        <f ca="1">SUMIF(OFFSET(correlations!Z$46,_xlfn.FLOOR.MATH((ROW(Y84)-1)/5)*5,0,5),"&lt;&gt;0")/COUNTIF(OFFSET(correlations!Z$46,_xlfn.FLOOR.MATH((ROW(Y84)-1)/5)*5,0,5),"&lt;&gt;0")</f>
        <v>5</v>
      </c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</row>
    <row r="97" spans="1:76">
      <c r="A97" s="5" t="str">
        <f t="shared" si="16"/>
        <v>122: The Lord of the Rings: The Return of the King (2003)</v>
      </c>
      <c r="B97" s="26">
        <f>IF(correlations!B130&lt;&gt;0,'Modified Weights'!B$3,0)</f>
        <v>0</v>
      </c>
      <c r="C97" s="26">
        <f>IF(correlations!C130&lt;&gt;0,'Modified Weights'!C$3,0)</f>
        <v>0</v>
      </c>
      <c r="D97" s="26">
        <f>IF(correlations!D130&lt;&gt;0,'Modified Weights'!D$3,0)</f>
        <v>0.66716825348801723</v>
      </c>
      <c r="E97" s="26">
        <f>IF(correlations!E130&lt;&gt;0,'Modified Weights'!E$3,0)</f>
        <v>0.51761980439715483</v>
      </c>
      <c r="F97" s="26">
        <f>IF(correlations!F130&lt;&gt;0,'Modified Weights'!F$3,0)</f>
        <v>0.47668328054517961</v>
      </c>
      <c r="G97" s="26">
        <f>IF(correlations!G130&lt;&gt;0,'Modified Weights'!G$3,0)</f>
        <v>0.53906585139435703</v>
      </c>
      <c r="H97" s="26">
        <f>IF(correlations!H130&lt;&gt;0,'Modified Weights'!H$3,0)</f>
        <v>0.46291004988627577</v>
      </c>
      <c r="I97" s="26">
        <f>IF(correlations!I130&lt;&gt;0,'Modified Weights'!I$3,0)</f>
        <v>0.38334847991865839</v>
      </c>
      <c r="J97" s="26">
        <f>IF(correlations!J130&lt;&gt;0,'Modified Weights'!J$3,0)</f>
        <v>0.47571090136593314</v>
      </c>
      <c r="K97" s="26">
        <f>IF(correlations!K130&lt;&gt;0,'Modified Weights'!K$3,0)</f>
        <v>0.31571202585390812</v>
      </c>
      <c r="L97" s="26">
        <f>IF(correlations!L130&lt;&gt;0,'Modified Weights'!L$3,0)</f>
        <v>0.31257295249758305</v>
      </c>
      <c r="M97" s="26">
        <f>IF(correlations!M130&lt;&gt;0,'Modified Weights'!M$3,0)</f>
        <v>0.40859237613621341</v>
      </c>
      <c r="N97" s="26">
        <f>IF(correlations!N130&lt;&gt;0,'Modified Weights'!N$3,0)</f>
        <v>0.32349910970108381</v>
      </c>
      <c r="O97" s="26">
        <f>IF(correlations!O130&lt;&gt;0,'Modified Weights'!O$3,0)</f>
        <v>0.66851595362183669</v>
      </c>
      <c r="P97" s="26">
        <f>IF(correlations!P130&lt;&gt;0,'Modified Weights'!P$3,0)</f>
        <v>0.41443820151070604</v>
      </c>
      <c r="Q97" s="26">
        <f>IF(correlations!Q130&lt;&gt;0,'Modified Weights'!Q$3,0)</f>
        <v>0</v>
      </c>
      <c r="R97" s="26">
        <f>IF(correlations!R130&lt;&gt;0,'Modified Weights'!R$3,0)</f>
        <v>0.49300760515325925</v>
      </c>
      <c r="S97" s="26">
        <f>IF(correlations!S130&lt;&gt;0,'Modified Weights'!S$3,0)</f>
        <v>0</v>
      </c>
      <c r="T97" s="26">
        <f>IF(correlations!T130&lt;&gt;0,'Modified Weights'!T$3,0)</f>
        <v>0.55108883721563151</v>
      </c>
      <c r="U97" s="26">
        <f>IF(correlations!U130&lt;&gt;0,'Modified Weights'!U$3,0)</f>
        <v>0.47236055541883315</v>
      </c>
      <c r="V97" s="26">
        <f>IF(correlations!V130&lt;&gt;0,'Modified Weights'!V$3,0)</f>
        <v>0.27092801416163931</v>
      </c>
      <c r="W97" s="26">
        <f>IF(correlations!W130&lt;&gt;0,'Modified Weights'!W$3,0)</f>
        <v>0.50324684492481753</v>
      </c>
      <c r="X97" s="26">
        <f>IF(correlations!X130&lt;&gt;0,'Modified Weights'!X$3,0)</f>
        <v>0.66851595362183669</v>
      </c>
      <c r="Y97" s="26">
        <f>IF(correlations!Y130&lt;&gt;0,'Modified Weights'!Y$3,0)</f>
        <v>0.66716825348801723</v>
      </c>
      <c r="Z97" s="26">
        <f>IF(correlations!Z130&lt;&gt;0,'Modified Weights'!Z$3,0)</f>
        <v>0</v>
      </c>
      <c r="AA97" s="26"/>
      <c r="AB97" s="40">
        <f ca="1">SUMIF(OFFSET(correlations!B$46,_xlfn.FLOOR.MATH((ROW(A85)-1)/5)*5,0,5),"&lt;&gt;0")/COUNTIF(OFFSET(correlations!B$46,_xlfn.FLOOR.MATH((ROW(A85)-1)/5)*5,0,5),"&lt;&gt;0")</f>
        <v>4.5</v>
      </c>
      <c r="AC97" s="40">
        <f ca="1">SUMIF(OFFSET(correlations!C$46,_xlfn.FLOOR.MATH((ROW(B85)-1)/5)*5,0,5),"&lt;&gt;0")/COUNTIF(OFFSET(correlations!C$46,_xlfn.FLOOR.MATH((ROW(B85)-1)/5)*5,0,5),"&lt;&gt;0")</f>
        <v>4.5</v>
      </c>
      <c r="AD97" s="40">
        <f ca="1">SUMIF(OFFSET(correlations!D$46,_xlfn.FLOOR.MATH((ROW(C85)-1)/5)*5,0,5),"&lt;&gt;0")/COUNTIF(OFFSET(correlations!D$46,_xlfn.FLOOR.MATH((ROW(C85)-1)/5)*5,0,5),"&lt;&gt;0")</f>
        <v>3.8333333333333335</v>
      </c>
      <c r="AE97" s="40">
        <f ca="1">SUMIF(OFFSET(correlations!E$46,_xlfn.FLOOR.MATH((ROW(D85)-1)/5)*5,0,5),"&lt;&gt;0")/COUNTIF(OFFSET(correlations!E$46,_xlfn.FLOOR.MATH((ROW(D85)-1)/5)*5,0,5),"&lt;&gt;0")</f>
        <v>5</v>
      </c>
      <c r="AF97" s="40">
        <f ca="1">SUMIF(OFFSET(correlations!F$46,_xlfn.FLOOR.MATH((ROW(E85)-1)/5)*5,0,5),"&lt;&gt;0")/COUNTIF(OFFSET(correlations!F$46,_xlfn.FLOOR.MATH((ROW(E85)-1)/5)*5,0,5),"&lt;&gt;0")</f>
        <v>4.5</v>
      </c>
      <c r="AG97" s="40">
        <f ca="1">SUMIF(OFFSET(correlations!G$46,_xlfn.FLOOR.MATH((ROW(F85)-1)/5)*5,0,5),"&lt;&gt;0")/COUNTIF(OFFSET(correlations!G$46,_xlfn.FLOOR.MATH((ROW(F85)-1)/5)*5,0,5),"&lt;&gt;0")</f>
        <v>4</v>
      </c>
      <c r="AH97" s="40">
        <f ca="1">SUMIF(OFFSET(correlations!H$46,_xlfn.FLOOR.MATH((ROW(G85)-1)/5)*5,0,5),"&lt;&gt;0")/COUNTIF(OFFSET(correlations!H$46,_xlfn.FLOOR.MATH((ROW(G85)-1)/5)*5,0,5),"&lt;&gt;0")</f>
        <v>4.5999999999999996</v>
      </c>
      <c r="AI97" s="40">
        <f ca="1">SUMIF(OFFSET(correlations!I$46,_xlfn.FLOOR.MATH((ROW(H85)-1)/5)*5,0,5),"&lt;&gt;0")/COUNTIF(OFFSET(correlations!I$46,_xlfn.FLOOR.MATH((ROW(H85)-1)/5)*5,0,5),"&lt;&gt;0")</f>
        <v>4.333333333333333</v>
      </c>
      <c r="AJ97" s="40">
        <f ca="1">SUMIF(OFFSET(correlations!J$46,_xlfn.FLOOR.MATH((ROW(I85)-1)/5)*5,0,5),"&lt;&gt;0")/COUNTIF(OFFSET(correlations!J$46,_xlfn.FLOOR.MATH((ROW(I85)-1)/5)*5,0,5),"&lt;&gt;0")</f>
        <v>4.25</v>
      </c>
      <c r="AK97" s="40">
        <f ca="1">SUMIF(OFFSET(correlations!K$46,_xlfn.FLOOR.MATH((ROW(J85)-1)/5)*5,0,5),"&lt;&gt;0")/COUNTIF(OFFSET(correlations!K$46,_xlfn.FLOOR.MATH((ROW(J85)-1)/5)*5,0,5),"&lt;&gt;0")</f>
        <v>3.625</v>
      </c>
      <c r="AL97" s="40">
        <f ca="1">SUMIF(OFFSET(correlations!L$46,_xlfn.FLOOR.MATH((ROW(K85)-1)/5)*5,0,5),"&lt;&gt;0")/COUNTIF(OFFSET(correlations!L$46,_xlfn.FLOOR.MATH((ROW(K85)-1)/5)*5,0,5),"&lt;&gt;0")</f>
        <v>4.333333333333333</v>
      </c>
      <c r="AM97" s="40">
        <f ca="1">SUMIF(OFFSET(correlations!M$46,_xlfn.FLOOR.MATH((ROW(L85)-1)/5)*5,0,5),"&lt;&gt;0")/COUNTIF(OFFSET(correlations!M$46,_xlfn.FLOOR.MATH((ROW(L85)-1)/5)*5,0,5),"&lt;&gt;0")</f>
        <v>3</v>
      </c>
      <c r="AN97" s="40">
        <f ca="1">SUMIF(OFFSET(correlations!N$46,_xlfn.FLOOR.MATH((ROW(M85)-1)/5)*5,0,5),"&lt;&gt;0")/COUNTIF(OFFSET(correlations!N$46,_xlfn.FLOOR.MATH((ROW(M85)-1)/5)*5,0,5),"&lt;&gt;0")</f>
        <v>4.5</v>
      </c>
      <c r="AO97" s="40">
        <f ca="1">SUMIF(OFFSET(correlations!O$46,_xlfn.FLOOR.MATH((ROW(N85)-1)/5)*5,0,5),"&lt;&gt;0")/COUNTIF(OFFSET(correlations!O$46,_xlfn.FLOOR.MATH((ROW(N85)-1)/5)*5,0,5),"&lt;&gt;0")</f>
        <v>4.666666666666667</v>
      </c>
      <c r="AP97" s="40">
        <f ca="1">SUMIF(OFFSET(correlations!P$46,_xlfn.FLOOR.MATH((ROW(O85)-1)/5)*5,0,5),"&lt;&gt;0")/COUNTIF(OFFSET(correlations!P$46,_xlfn.FLOOR.MATH((ROW(O85)-1)/5)*5,0,5),"&lt;&gt;0")</f>
        <v>4</v>
      </c>
      <c r="AQ97" s="40">
        <f ca="1">SUMIF(OFFSET(correlations!Q$46,_xlfn.FLOOR.MATH((ROW(P85)-1)/5)*5,0,5),"&lt;&gt;0")/COUNTIF(OFFSET(correlations!Q$46,_xlfn.FLOOR.MATH((ROW(P85)-1)/5)*5,0,5),"&lt;&gt;0")</f>
        <v>3.875</v>
      </c>
      <c r="AR97" s="40">
        <f ca="1">SUMIF(OFFSET(correlations!R$46,_xlfn.FLOOR.MATH((ROW(Q85)-1)/5)*5,0,5),"&lt;&gt;0")/COUNTIF(OFFSET(correlations!R$46,_xlfn.FLOOR.MATH((ROW(Q85)-1)/5)*5,0,5),"&lt;&gt;0")</f>
        <v>4</v>
      </c>
      <c r="AS97" s="40">
        <f ca="1">SUMIF(OFFSET(correlations!S$46,_xlfn.FLOOR.MATH((ROW(R85)-1)/5)*5,0,5),"&lt;&gt;0")/COUNTIF(OFFSET(correlations!S$46,_xlfn.FLOOR.MATH((ROW(R85)-1)/5)*5,0,5),"&lt;&gt;0")</f>
        <v>5</v>
      </c>
      <c r="AT97" s="40">
        <f ca="1">SUMIF(OFFSET(correlations!T$46,_xlfn.FLOOR.MATH((ROW(S85)-1)/5)*5,0,5),"&lt;&gt;0")/COUNTIF(OFFSET(correlations!T$46,_xlfn.FLOOR.MATH((ROW(S85)-1)/5)*5,0,5),"&lt;&gt;0")</f>
        <v>4.25</v>
      </c>
      <c r="AU97" s="40">
        <f ca="1">SUMIF(OFFSET(correlations!U$46,_xlfn.FLOOR.MATH((ROW(T85)-1)/5)*5,0,5),"&lt;&gt;0")/COUNTIF(OFFSET(correlations!U$46,_xlfn.FLOOR.MATH((ROW(T85)-1)/5)*5,0,5),"&lt;&gt;0")</f>
        <v>4.8</v>
      </c>
      <c r="AV97" s="40">
        <f ca="1">SUMIF(OFFSET(correlations!V$46,_xlfn.FLOOR.MATH((ROW(U85)-1)/5)*5,0,5),"&lt;&gt;0")/COUNTIF(OFFSET(correlations!V$46,_xlfn.FLOOR.MATH((ROW(U85)-1)/5)*5,0,5),"&lt;&gt;0")</f>
        <v>4.333333333333333</v>
      </c>
      <c r="AW97" s="40">
        <f ca="1">SUMIF(OFFSET(correlations!W$46,_xlfn.FLOOR.MATH((ROW(V85)-1)/5)*5,0,5),"&lt;&gt;0")/COUNTIF(OFFSET(correlations!W$46,_xlfn.FLOOR.MATH((ROW(V85)-1)/5)*5,0,5),"&lt;&gt;0")</f>
        <v>3.4</v>
      </c>
      <c r="AX97" s="40">
        <f ca="1">SUMIF(OFFSET(correlations!X$46,_xlfn.FLOOR.MATH((ROW(W85)-1)/5)*5,0,5),"&lt;&gt;0")/COUNTIF(OFFSET(correlations!X$46,_xlfn.FLOOR.MATH((ROW(W85)-1)/5)*5,0,5),"&lt;&gt;0")</f>
        <v>4.333333333333333</v>
      </c>
      <c r="AY97" s="40">
        <f ca="1">SUMIF(OFFSET(correlations!Y$46,_xlfn.FLOOR.MATH((ROW(X85)-1)/5)*5,0,5),"&lt;&gt;0")/COUNTIF(OFFSET(correlations!Y$46,_xlfn.FLOOR.MATH((ROW(X85)-1)/5)*5,0,5),"&lt;&gt;0")</f>
        <v>4.333333333333333</v>
      </c>
      <c r="AZ97" s="40">
        <f ca="1">SUMIF(OFFSET(correlations!Z$46,_xlfn.FLOOR.MATH((ROW(Y85)-1)/5)*5,0,5),"&lt;&gt;0")/COUNTIF(OFFSET(correlations!Z$46,_xlfn.FLOOR.MATH((ROW(Y85)-1)/5)*5,0,5),"&lt;&gt;0")</f>
        <v>5</v>
      </c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</row>
    <row r="98" spans="1:76">
      <c r="A98" s="20" t="s">
        <v>17</v>
      </c>
      <c r="B98" s="26">
        <f>IF(correlations!B131&lt;&gt;0,'Modified Weights'!B$4,0)</f>
        <v>0.51761980439715483</v>
      </c>
      <c r="C98" s="26">
        <f>IF(correlations!C131&lt;&gt;0,'Modified Weights'!C$4,0)</f>
        <v>0</v>
      </c>
      <c r="D98" s="26">
        <f>IF(correlations!D131&lt;&gt;0,'Modified Weights'!D$4,0)</f>
        <v>0</v>
      </c>
      <c r="E98" s="26">
        <f>IF(correlations!E131&lt;&gt;0,'Modified Weights'!E$4,0)</f>
        <v>0</v>
      </c>
      <c r="F98" s="26">
        <f>IF(correlations!F131&lt;&gt;0,'Modified Weights'!F$4,0)</f>
        <v>0</v>
      </c>
      <c r="G98" s="26">
        <f>IF(correlations!G131&lt;&gt;0,'Modified Weights'!G$4,0)</f>
        <v>0</v>
      </c>
      <c r="H98" s="26">
        <f>IF(correlations!H131&lt;&gt;0,'Modified Weights'!H$4,0)</f>
        <v>0</v>
      </c>
      <c r="I98" s="26">
        <f>IF(correlations!I131&lt;&gt;0,'Modified Weights'!I$4,0)</f>
        <v>0</v>
      </c>
      <c r="J98" s="26">
        <f>IF(correlations!J131&lt;&gt;0,'Modified Weights'!J$4,0)</f>
        <v>0.47549485227568483</v>
      </c>
      <c r="K98" s="26">
        <f>IF(correlations!K131&lt;&gt;0,'Modified Weights'!K$4,0)</f>
        <v>0.26365446983714974</v>
      </c>
      <c r="L98" s="26">
        <f>IF(correlations!L131&lt;&gt;0,'Modified Weights'!L$4,0)</f>
        <v>0.28275572409412869</v>
      </c>
      <c r="M98" s="26">
        <f>IF(correlations!M131&lt;&gt;0,'Modified Weights'!M$4,0)</f>
        <v>0.28040224837668803</v>
      </c>
      <c r="N98" s="26">
        <f>IF(correlations!N131&lt;&gt;0,'Modified Weights'!N$4,0)</f>
        <v>0</v>
      </c>
      <c r="O98" s="26">
        <f>IF(correlations!O131&lt;&gt;0,'Modified Weights'!O$4,0)</f>
        <v>0</v>
      </c>
      <c r="P98" s="26">
        <f>IF(correlations!P131&lt;&gt;0,'Modified Weights'!P$4,0)</f>
        <v>0</v>
      </c>
      <c r="Q98" s="26">
        <f>IF(correlations!Q131&lt;&gt;0,'Modified Weights'!Q$4,0)</f>
        <v>0.48860698263640312</v>
      </c>
      <c r="R98" s="26">
        <f>IF(correlations!R131&lt;&gt;0,'Modified Weights'!R$4,0)</f>
        <v>0</v>
      </c>
      <c r="S98" s="26">
        <f>IF(correlations!S131&lt;&gt;0,'Modified Weights'!S$4,0)</f>
        <v>0</v>
      </c>
      <c r="T98" s="26">
        <f>IF(correlations!T131&lt;&gt;0,'Modified Weights'!T$4,0)</f>
        <v>0</v>
      </c>
      <c r="U98" s="26">
        <f>IF(correlations!U131&lt;&gt;0,'Modified Weights'!U$4,0)</f>
        <v>0</v>
      </c>
      <c r="V98" s="26">
        <f>IF(correlations!V131&lt;&gt;0,'Modified Weights'!V$4,0)</f>
        <v>0</v>
      </c>
      <c r="W98" s="26">
        <f>IF(correlations!W131&lt;&gt;0,'Modified Weights'!W$4,0)</f>
        <v>0.40859237613621341</v>
      </c>
      <c r="X98" s="26">
        <f>IF(correlations!X131&lt;&gt;0,'Modified Weights'!X$4,0)</f>
        <v>0</v>
      </c>
      <c r="Y98" s="26">
        <f>IF(correlations!Y131&lt;&gt;0,'Modified Weights'!Y$4,0)</f>
        <v>0</v>
      </c>
      <c r="Z98" s="26">
        <f>IF(correlations!Z131&lt;&gt;0,'Modified Weights'!Z$4,0)</f>
        <v>0</v>
      </c>
      <c r="AA98" s="26"/>
      <c r="AB98" s="40">
        <f ca="1">SUMIF(OFFSET(correlations!B$46,_xlfn.FLOOR.MATH((ROW(A86)-1)/5)*5,0,5),"&lt;&gt;0")/COUNTIF(OFFSET(correlations!B$46,_xlfn.FLOOR.MATH((ROW(A86)-1)/5)*5,0,5),"&lt;&gt;0")</f>
        <v>4</v>
      </c>
      <c r="AC98" s="40">
        <f ca="1">SUMIF(OFFSET(correlations!C$46,_xlfn.FLOOR.MATH((ROW(B86)-1)/5)*5,0,5),"&lt;&gt;0")/COUNTIF(OFFSET(correlations!C$46,_xlfn.FLOOR.MATH((ROW(B86)-1)/5)*5,0,5),"&lt;&gt;0")</f>
        <v>4.5</v>
      </c>
      <c r="AD98" s="40">
        <f ca="1">SUMIF(OFFSET(correlations!D$46,_xlfn.FLOOR.MATH((ROW(C86)-1)/5)*5,0,5),"&lt;&gt;0")/COUNTIF(OFFSET(correlations!D$46,_xlfn.FLOOR.MATH((ROW(C86)-1)/5)*5,0,5),"&lt;&gt;0")</f>
        <v>4.5</v>
      </c>
      <c r="AE98" s="40">
        <f ca="1">SUMIF(OFFSET(correlations!E$46,_xlfn.FLOOR.MATH((ROW(D86)-1)/5)*5,0,5),"&lt;&gt;0")/COUNTIF(OFFSET(correlations!E$46,_xlfn.FLOOR.MATH((ROW(D86)-1)/5)*5,0,5),"&lt;&gt;0")</f>
        <v>4</v>
      </c>
      <c r="AF98" s="40">
        <f ca="1">SUMIF(OFFSET(correlations!F$46,_xlfn.FLOOR.MATH((ROW(E86)-1)/5)*5,0,5),"&lt;&gt;0")/COUNTIF(OFFSET(correlations!F$46,_xlfn.FLOOR.MATH((ROW(E86)-1)/5)*5,0,5),"&lt;&gt;0")</f>
        <v>2</v>
      </c>
      <c r="AG98" s="40" t="e">
        <f ca="1">SUMIF(OFFSET(correlations!G$46,_xlfn.FLOOR.MATH((ROW(F86)-1)/5)*5,0,5),"&lt;&gt;0")/COUNTIF(OFFSET(correlations!G$46,_xlfn.FLOOR.MATH((ROW(F86)-1)/5)*5,0,5),"&lt;&gt;0")</f>
        <v>#DIV/0!</v>
      </c>
      <c r="AH98" s="40">
        <f ca="1">SUMIF(OFFSET(correlations!H$46,_xlfn.FLOOR.MATH((ROW(G86)-1)/5)*5,0,5),"&lt;&gt;0")/COUNTIF(OFFSET(correlations!H$46,_xlfn.FLOOR.MATH((ROW(G86)-1)/5)*5,0,5),"&lt;&gt;0")</f>
        <v>4</v>
      </c>
      <c r="AI98" s="40" t="e">
        <f ca="1">SUMIF(OFFSET(correlations!I$46,_xlfn.FLOOR.MATH((ROW(H86)-1)/5)*5,0,5),"&lt;&gt;0")/COUNTIF(OFFSET(correlations!I$46,_xlfn.FLOOR.MATH((ROW(H86)-1)/5)*5,0,5),"&lt;&gt;0")</f>
        <v>#DIV/0!</v>
      </c>
      <c r="AJ98" s="40">
        <f ca="1">SUMIF(OFFSET(correlations!J$46,_xlfn.FLOOR.MATH((ROW(I86)-1)/5)*5,0,5),"&lt;&gt;0")/COUNTIF(OFFSET(correlations!J$46,_xlfn.FLOOR.MATH((ROW(I86)-1)/5)*5,0,5),"&lt;&gt;0")</f>
        <v>4.5</v>
      </c>
      <c r="AK98" s="40">
        <f ca="1">SUMIF(OFFSET(correlations!K$46,_xlfn.FLOOR.MATH((ROW(J86)-1)/5)*5,0,5),"&lt;&gt;0")/COUNTIF(OFFSET(correlations!K$46,_xlfn.FLOOR.MATH((ROW(J86)-1)/5)*5,0,5),"&lt;&gt;0")</f>
        <v>3.25</v>
      </c>
      <c r="AL98" s="40">
        <f ca="1">SUMIF(OFFSET(correlations!L$46,_xlfn.FLOOR.MATH((ROW(K86)-1)/5)*5,0,5),"&lt;&gt;0")/COUNTIF(OFFSET(correlations!L$46,_xlfn.FLOOR.MATH((ROW(K86)-1)/5)*5,0,5),"&lt;&gt;0")</f>
        <v>2</v>
      </c>
      <c r="AM98" s="40">
        <f ca="1">SUMIF(OFFSET(correlations!M$46,_xlfn.FLOOR.MATH((ROW(L86)-1)/5)*5,0,5),"&lt;&gt;0")/COUNTIF(OFFSET(correlations!M$46,_xlfn.FLOOR.MATH((ROW(L86)-1)/5)*5,0,5),"&lt;&gt;0")</f>
        <v>2.5</v>
      </c>
      <c r="AN98" s="40" t="e">
        <f ca="1">SUMIF(OFFSET(correlations!N$46,_xlfn.FLOOR.MATH((ROW(M86)-1)/5)*5,0,5),"&lt;&gt;0")/COUNTIF(OFFSET(correlations!N$46,_xlfn.FLOOR.MATH((ROW(M86)-1)/5)*5,0,5),"&lt;&gt;0")</f>
        <v>#DIV/0!</v>
      </c>
      <c r="AO98" s="40">
        <f ca="1">SUMIF(OFFSET(correlations!O$46,_xlfn.FLOOR.MATH((ROW(N86)-1)/5)*5,0,5),"&lt;&gt;0")/COUNTIF(OFFSET(correlations!O$46,_xlfn.FLOOR.MATH((ROW(N86)-1)/5)*5,0,5),"&lt;&gt;0")</f>
        <v>4</v>
      </c>
      <c r="AP98" s="40">
        <f ca="1">SUMIF(OFFSET(correlations!P$46,_xlfn.FLOOR.MATH((ROW(O86)-1)/5)*5,0,5),"&lt;&gt;0")/COUNTIF(OFFSET(correlations!P$46,_xlfn.FLOOR.MATH((ROW(O86)-1)/5)*5,0,5),"&lt;&gt;0")</f>
        <v>2.25</v>
      </c>
      <c r="AQ98" s="40">
        <f ca="1">SUMIF(OFFSET(correlations!Q$46,_xlfn.FLOOR.MATH((ROW(P86)-1)/5)*5,0,5),"&lt;&gt;0")/COUNTIF(OFFSET(correlations!Q$46,_xlfn.FLOOR.MATH((ROW(P86)-1)/5)*5,0,5),"&lt;&gt;0")</f>
        <v>2.5</v>
      </c>
      <c r="AR98" s="40" t="e">
        <f ca="1">SUMIF(OFFSET(correlations!R$46,_xlfn.FLOOR.MATH((ROW(Q86)-1)/5)*5,0,5),"&lt;&gt;0")/COUNTIF(OFFSET(correlations!R$46,_xlfn.FLOOR.MATH((ROW(Q86)-1)/5)*5,0,5),"&lt;&gt;0")</f>
        <v>#DIV/0!</v>
      </c>
      <c r="AS98" s="40" t="e">
        <f ca="1">SUMIF(OFFSET(correlations!S$46,_xlfn.FLOOR.MATH((ROW(R86)-1)/5)*5,0,5),"&lt;&gt;0")/COUNTIF(OFFSET(correlations!S$46,_xlfn.FLOOR.MATH((ROW(R86)-1)/5)*5,0,5),"&lt;&gt;0")</f>
        <v>#DIV/0!</v>
      </c>
      <c r="AT98" s="40">
        <f ca="1">SUMIF(OFFSET(correlations!T$46,_xlfn.FLOOR.MATH((ROW(S86)-1)/5)*5,0,5),"&lt;&gt;0")/COUNTIF(OFFSET(correlations!T$46,_xlfn.FLOOR.MATH((ROW(S86)-1)/5)*5,0,5),"&lt;&gt;0")</f>
        <v>2</v>
      </c>
      <c r="AU98" s="40">
        <f ca="1">SUMIF(OFFSET(correlations!U$46,_xlfn.FLOOR.MATH((ROW(T86)-1)/5)*5,0,5),"&lt;&gt;0")/COUNTIF(OFFSET(correlations!U$46,_xlfn.FLOOR.MATH((ROW(T86)-1)/5)*5,0,5),"&lt;&gt;0")</f>
        <v>4</v>
      </c>
      <c r="AV98" s="40" t="e">
        <f ca="1">SUMIF(OFFSET(correlations!V$46,_xlfn.FLOOR.MATH((ROW(U86)-1)/5)*5,0,5),"&lt;&gt;0")/COUNTIF(OFFSET(correlations!V$46,_xlfn.FLOOR.MATH((ROW(U86)-1)/5)*5,0,5),"&lt;&gt;0")</f>
        <v>#DIV/0!</v>
      </c>
      <c r="AW98" s="40">
        <f ca="1">SUMIF(OFFSET(correlations!W$46,_xlfn.FLOOR.MATH((ROW(V86)-1)/5)*5,0,5),"&lt;&gt;0")/COUNTIF(OFFSET(correlations!W$46,_xlfn.FLOOR.MATH((ROW(V86)-1)/5)*5,0,5),"&lt;&gt;0")</f>
        <v>4.5</v>
      </c>
      <c r="AX98" s="40" t="e">
        <f ca="1">SUMIF(OFFSET(correlations!X$46,_xlfn.FLOOR.MATH((ROW(W86)-1)/5)*5,0,5),"&lt;&gt;0")/COUNTIF(OFFSET(correlations!X$46,_xlfn.FLOOR.MATH((ROW(W86)-1)/5)*5,0,5),"&lt;&gt;0")</f>
        <v>#DIV/0!</v>
      </c>
      <c r="AY98" s="40">
        <f ca="1">SUMIF(OFFSET(correlations!Y$46,_xlfn.FLOOR.MATH((ROW(X86)-1)/5)*5,0,5),"&lt;&gt;0")/COUNTIF(OFFSET(correlations!Y$46,_xlfn.FLOOR.MATH((ROW(X86)-1)/5)*5,0,5),"&lt;&gt;0")</f>
        <v>3.25</v>
      </c>
      <c r="AZ98" s="40" t="e">
        <f ca="1">SUMIF(OFFSET(correlations!Z$46,_xlfn.FLOOR.MATH((ROW(Y86)-1)/5)*5,0,5),"&lt;&gt;0")/COUNTIF(OFFSET(correlations!Z$46,_xlfn.FLOOR.MATH((ROW(Y86)-1)/5)*5,0,5),"&lt;&gt;0")</f>
        <v>#DIV/0!</v>
      </c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</row>
    <row r="99" spans="1:76">
      <c r="A99" s="5" t="str">
        <f t="shared" ref="A99:A102" si="17">A98</f>
        <v>134: O Brother Where Art Thou? (2000)</v>
      </c>
      <c r="B99" s="26">
        <f>IF(correlations!B132&lt;&gt;0,'Modified Weights'!B$5,0)</f>
        <v>0</v>
      </c>
      <c r="C99" s="26">
        <f>IF(correlations!C132&lt;&gt;0,'Modified Weights'!C$5,0)</f>
        <v>0.42223642660835542</v>
      </c>
      <c r="D99" s="26">
        <f>IF(correlations!D132&lt;&gt;0,'Modified Weights'!D$5,0)</f>
        <v>0</v>
      </c>
      <c r="E99" s="26">
        <f>IF(correlations!E132&lt;&gt;0,'Modified Weights'!E$5,0)</f>
        <v>0</v>
      </c>
      <c r="F99" s="26">
        <f>IF(correlations!F132&lt;&gt;0,'Modified Weights'!F$5,0)</f>
        <v>0</v>
      </c>
      <c r="G99" s="26">
        <f>IF(correlations!G132&lt;&gt;0,'Modified Weights'!G$5,0)</f>
        <v>0</v>
      </c>
      <c r="H99" s="26">
        <f>IF(correlations!H132&lt;&gt;0,'Modified Weights'!H$5,0)</f>
        <v>0</v>
      </c>
      <c r="I99" s="26">
        <f>IF(correlations!I132&lt;&gt;0,'Modified Weights'!I$5,0)</f>
        <v>0</v>
      </c>
      <c r="J99" s="26">
        <f>IF(correlations!J132&lt;&gt;0,'Modified Weights'!J$5,0)</f>
        <v>0</v>
      </c>
      <c r="K99" s="26">
        <f>IF(correlations!K132&lt;&gt;0,'Modified Weights'!K$5,0)</f>
        <v>0.25886569181649749</v>
      </c>
      <c r="L99" s="26">
        <f>IF(correlations!L132&lt;&gt;0,'Modified Weights'!L$5,0)</f>
        <v>0</v>
      </c>
      <c r="M99" s="26">
        <f>IF(correlations!M132&lt;&gt;0,'Modified Weights'!M$5,0)</f>
        <v>0</v>
      </c>
      <c r="N99" s="26">
        <f>IF(correlations!N132&lt;&gt;0,'Modified Weights'!N$5,0)</f>
        <v>0</v>
      </c>
      <c r="O99" s="26">
        <f>IF(correlations!O132&lt;&gt;0,'Modified Weights'!O$5,0)</f>
        <v>0</v>
      </c>
      <c r="P99" s="26">
        <f>IF(correlations!P132&lt;&gt;0,'Modified Weights'!P$5,0)</f>
        <v>0</v>
      </c>
      <c r="Q99" s="26">
        <f>IF(correlations!Q132&lt;&gt;0,'Modified Weights'!Q$5,0)</f>
        <v>0</v>
      </c>
      <c r="R99" s="26">
        <f>IF(correlations!R132&lt;&gt;0,'Modified Weights'!R$5,0)</f>
        <v>0</v>
      </c>
      <c r="S99" s="26">
        <f>IF(correlations!S132&lt;&gt;0,'Modified Weights'!S$5,0)</f>
        <v>0</v>
      </c>
      <c r="T99" s="26">
        <f>IF(correlations!T132&lt;&gt;0,'Modified Weights'!T$5,0)</f>
        <v>0</v>
      </c>
      <c r="U99" s="26">
        <f>IF(correlations!U132&lt;&gt;0,'Modified Weights'!U$5,0)</f>
        <v>0</v>
      </c>
      <c r="V99" s="26">
        <f>IF(correlations!V132&lt;&gt;0,'Modified Weights'!V$5,0)</f>
        <v>0</v>
      </c>
      <c r="W99" s="26">
        <f>IF(correlations!W132&lt;&gt;0,'Modified Weights'!W$5,0)</f>
        <v>0</v>
      </c>
      <c r="X99" s="26">
        <f>IF(correlations!X132&lt;&gt;0,'Modified Weights'!X$5,0)</f>
        <v>0</v>
      </c>
      <c r="Y99" s="26">
        <f>IF(correlations!Y132&lt;&gt;0,'Modified Weights'!Y$5,0)</f>
        <v>0</v>
      </c>
      <c r="Z99" s="26">
        <f>IF(correlations!Z132&lt;&gt;0,'Modified Weights'!Z$5,0)</f>
        <v>0</v>
      </c>
      <c r="AA99" s="26"/>
      <c r="AB99" s="40">
        <f ca="1">SUMIF(OFFSET(correlations!B$46,_xlfn.FLOOR.MATH((ROW(A87)-1)/5)*5,0,5),"&lt;&gt;0")/COUNTIF(OFFSET(correlations!B$46,_xlfn.FLOOR.MATH((ROW(A87)-1)/5)*5,0,5),"&lt;&gt;0")</f>
        <v>4</v>
      </c>
      <c r="AC99" s="40">
        <f ca="1">SUMIF(OFFSET(correlations!C$46,_xlfn.FLOOR.MATH((ROW(B87)-1)/5)*5,0,5),"&lt;&gt;0")/COUNTIF(OFFSET(correlations!C$46,_xlfn.FLOOR.MATH((ROW(B87)-1)/5)*5,0,5),"&lt;&gt;0")</f>
        <v>4.5</v>
      </c>
      <c r="AD99" s="40">
        <f ca="1">SUMIF(OFFSET(correlations!D$46,_xlfn.FLOOR.MATH((ROW(C87)-1)/5)*5,0,5),"&lt;&gt;0")/COUNTIF(OFFSET(correlations!D$46,_xlfn.FLOOR.MATH((ROW(C87)-1)/5)*5,0,5),"&lt;&gt;0")</f>
        <v>4.5</v>
      </c>
      <c r="AE99" s="40">
        <f ca="1">SUMIF(OFFSET(correlations!E$46,_xlfn.FLOOR.MATH((ROW(D87)-1)/5)*5,0,5),"&lt;&gt;0")/COUNTIF(OFFSET(correlations!E$46,_xlfn.FLOOR.MATH((ROW(D87)-1)/5)*5,0,5),"&lt;&gt;0")</f>
        <v>4</v>
      </c>
      <c r="AF99" s="40">
        <f ca="1">SUMIF(OFFSET(correlations!F$46,_xlfn.FLOOR.MATH((ROW(E87)-1)/5)*5,0,5),"&lt;&gt;0")/COUNTIF(OFFSET(correlations!F$46,_xlfn.FLOOR.MATH((ROW(E87)-1)/5)*5,0,5),"&lt;&gt;0")</f>
        <v>2</v>
      </c>
      <c r="AG99" s="40" t="e">
        <f ca="1">SUMIF(OFFSET(correlations!G$46,_xlfn.FLOOR.MATH((ROW(F87)-1)/5)*5,0,5),"&lt;&gt;0")/COUNTIF(OFFSET(correlations!G$46,_xlfn.FLOOR.MATH((ROW(F87)-1)/5)*5,0,5),"&lt;&gt;0")</f>
        <v>#DIV/0!</v>
      </c>
      <c r="AH99" s="40">
        <f ca="1">SUMIF(OFFSET(correlations!H$46,_xlfn.FLOOR.MATH((ROW(G87)-1)/5)*5,0,5),"&lt;&gt;0")/COUNTIF(OFFSET(correlations!H$46,_xlfn.FLOOR.MATH((ROW(G87)-1)/5)*5,0,5),"&lt;&gt;0")</f>
        <v>4</v>
      </c>
      <c r="AI99" s="40" t="e">
        <f ca="1">SUMIF(OFFSET(correlations!I$46,_xlfn.FLOOR.MATH((ROW(H87)-1)/5)*5,0,5),"&lt;&gt;0")/COUNTIF(OFFSET(correlations!I$46,_xlfn.FLOOR.MATH((ROW(H87)-1)/5)*5,0,5),"&lt;&gt;0")</f>
        <v>#DIV/0!</v>
      </c>
      <c r="AJ99" s="40">
        <f ca="1">SUMIF(OFFSET(correlations!J$46,_xlfn.FLOOR.MATH((ROW(I87)-1)/5)*5,0,5),"&lt;&gt;0")/COUNTIF(OFFSET(correlations!J$46,_xlfn.FLOOR.MATH((ROW(I87)-1)/5)*5,0,5),"&lt;&gt;0")</f>
        <v>4.5</v>
      </c>
      <c r="AK99" s="40">
        <f ca="1">SUMIF(OFFSET(correlations!K$46,_xlfn.FLOOR.MATH((ROW(J87)-1)/5)*5,0,5),"&lt;&gt;0")/COUNTIF(OFFSET(correlations!K$46,_xlfn.FLOOR.MATH((ROW(J87)-1)/5)*5,0,5),"&lt;&gt;0")</f>
        <v>3.25</v>
      </c>
      <c r="AL99" s="40">
        <f ca="1">SUMIF(OFFSET(correlations!L$46,_xlfn.FLOOR.MATH((ROW(K87)-1)/5)*5,0,5),"&lt;&gt;0")/COUNTIF(OFFSET(correlations!L$46,_xlfn.FLOOR.MATH((ROW(K87)-1)/5)*5,0,5),"&lt;&gt;0")</f>
        <v>2</v>
      </c>
      <c r="AM99" s="40">
        <f ca="1">SUMIF(OFFSET(correlations!M$46,_xlfn.FLOOR.MATH((ROW(L87)-1)/5)*5,0,5),"&lt;&gt;0")/COUNTIF(OFFSET(correlations!M$46,_xlfn.FLOOR.MATH((ROW(L87)-1)/5)*5,0,5),"&lt;&gt;0")</f>
        <v>2.5</v>
      </c>
      <c r="AN99" s="40" t="e">
        <f ca="1">SUMIF(OFFSET(correlations!N$46,_xlfn.FLOOR.MATH((ROW(M87)-1)/5)*5,0,5),"&lt;&gt;0")/COUNTIF(OFFSET(correlations!N$46,_xlfn.FLOOR.MATH((ROW(M87)-1)/5)*5,0,5),"&lt;&gt;0")</f>
        <v>#DIV/0!</v>
      </c>
      <c r="AO99" s="40">
        <f ca="1">SUMIF(OFFSET(correlations!O$46,_xlfn.FLOOR.MATH((ROW(N87)-1)/5)*5,0,5),"&lt;&gt;0")/COUNTIF(OFFSET(correlations!O$46,_xlfn.FLOOR.MATH((ROW(N87)-1)/5)*5,0,5),"&lt;&gt;0")</f>
        <v>4</v>
      </c>
      <c r="AP99" s="40">
        <f ca="1">SUMIF(OFFSET(correlations!P$46,_xlfn.FLOOR.MATH((ROW(O87)-1)/5)*5,0,5),"&lt;&gt;0")/COUNTIF(OFFSET(correlations!P$46,_xlfn.FLOOR.MATH((ROW(O87)-1)/5)*5,0,5),"&lt;&gt;0")</f>
        <v>2.25</v>
      </c>
      <c r="AQ99" s="40">
        <f ca="1">SUMIF(OFFSET(correlations!Q$46,_xlfn.FLOOR.MATH((ROW(P87)-1)/5)*5,0,5),"&lt;&gt;0")/COUNTIF(OFFSET(correlations!Q$46,_xlfn.FLOOR.MATH((ROW(P87)-1)/5)*5,0,5),"&lt;&gt;0")</f>
        <v>2.5</v>
      </c>
      <c r="AR99" s="40" t="e">
        <f ca="1">SUMIF(OFFSET(correlations!R$46,_xlfn.FLOOR.MATH((ROW(Q87)-1)/5)*5,0,5),"&lt;&gt;0")/COUNTIF(OFFSET(correlations!R$46,_xlfn.FLOOR.MATH((ROW(Q87)-1)/5)*5,0,5),"&lt;&gt;0")</f>
        <v>#DIV/0!</v>
      </c>
      <c r="AS99" s="40" t="e">
        <f ca="1">SUMIF(OFFSET(correlations!S$46,_xlfn.FLOOR.MATH((ROW(R87)-1)/5)*5,0,5),"&lt;&gt;0")/COUNTIF(OFFSET(correlations!S$46,_xlfn.FLOOR.MATH((ROW(R87)-1)/5)*5,0,5),"&lt;&gt;0")</f>
        <v>#DIV/0!</v>
      </c>
      <c r="AT99" s="40">
        <f ca="1">SUMIF(OFFSET(correlations!T$46,_xlfn.FLOOR.MATH((ROW(S87)-1)/5)*5,0,5),"&lt;&gt;0")/COUNTIF(OFFSET(correlations!T$46,_xlfn.FLOOR.MATH((ROW(S87)-1)/5)*5,0,5),"&lt;&gt;0")</f>
        <v>2</v>
      </c>
      <c r="AU99" s="40">
        <f ca="1">SUMIF(OFFSET(correlations!U$46,_xlfn.FLOOR.MATH((ROW(T87)-1)/5)*5,0,5),"&lt;&gt;0")/COUNTIF(OFFSET(correlations!U$46,_xlfn.FLOOR.MATH((ROW(T87)-1)/5)*5,0,5),"&lt;&gt;0")</f>
        <v>4</v>
      </c>
      <c r="AV99" s="40" t="e">
        <f ca="1">SUMIF(OFFSET(correlations!V$46,_xlfn.FLOOR.MATH((ROW(U87)-1)/5)*5,0,5),"&lt;&gt;0")/COUNTIF(OFFSET(correlations!V$46,_xlfn.FLOOR.MATH((ROW(U87)-1)/5)*5,0,5),"&lt;&gt;0")</f>
        <v>#DIV/0!</v>
      </c>
      <c r="AW99" s="40">
        <f ca="1">SUMIF(OFFSET(correlations!W$46,_xlfn.FLOOR.MATH((ROW(V87)-1)/5)*5,0,5),"&lt;&gt;0")/COUNTIF(OFFSET(correlations!W$46,_xlfn.FLOOR.MATH((ROW(V87)-1)/5)*5,0,5),"&lt;&gt;0")</f>
        <v>4.5</v>
      </c>
      <c r="AX99" s="40" t="e">
        <f ca="1">SUMIF(OFFSET(correlations!X$46,_xlfn.FLOOR.MATH((ROW(W87)-1)/5)*5,0,5),"&lt;&gt;0")/COUNTIF(OFFSET(correlations!X$46,_xlfn.FLOOR.MATH((ROW(W87)-1)/5)*5,0,5),"&lt;&gt;0")</f>
        <v>#DIV/0!</v>
      </c>
      <c r="AY99" s="40">
        <f ca="1">SUMIF(OFFSET(correlations!Y$46,_xlfn.FLOOR.MATH((ROW(X87)-1)/5)*5,0,5),"&lt;&gt;0")/COUNTIF(OFFSET(correlations!Y$46,_xlfn.FLOOR.MATH((ROW(X87)-1)/5)*5,0,5),"&lt;&gt;0")</f>
        <v>3.25</v>
      </c>
      <c r="AZ99" s="40" t="e">
        <f ca="1">SUMIF(OFFSET(correlations!Z$46,_xlfn.FLOOR.MATH((ROW(Y87)-1)/5)*5,0,5),"&lt;&gt;0")/COUNTIF(OFFSET(correlations!Z$46,_xlfn.FLOOR.MATH((ROW(Y87)-1)/5)*5,0,5),"&lt;&gt;0")</f>
        <v>#DIV/0!</v>
      </c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</row>
    <row r="100" spans="1:76">
      <c r="A100" s="5" t="str">
        <f t="shared" si="17"/>
        <v>134: O Brother Where Art Thou? (2000)</v>
      </c>
      <c r="B100" s="26">
        <f>IF(correlations!B133&lt;&gt;0,'Modified Weights'!B$6,0)</f>
        <v>0</v>
      </c>
      <c r="C100" s="26">
        <f>IF(correlations!C133&lt;&gt;0,'Modified Weights'!C$6,0)</f>
        <v>0</v>
      </c>
      <c r="D100" s="26">
        <f>IF(correlations!D133&lt;&gt;0,'Modified Weights'!D$6,0)</f>
        <v>0</v>
      </c>
      <c r="E100" s="26">
        <f>IF(correlations!E133&lt;&gt;0,'Modified Weights'!E$6,0)</f>
        <v>0</v>
      </c>
      <c r="F100" s="26">
        <f>IF(correlations!F133&lt;&gt;0,'Modified Weights'!F$6,0)</f>
        <v>0.40027450425381639</v>
      </c>
      <c r="G100" s="26">
        <f>IF(correlations!G133&lt;&gt;0,'Modified Weights'!G$6,0)</f>
        <v>0</v>
      </c>
      <c r="H100" s="26">
        <f>IF(correlations!H133&lt;&gt;0,'Modified Weights'!H$6,0)</f>
        <v>0.2271298649307886</v>
      </c>
      <c r="I100" s="26">
        <f>IF(correlations!I133&lt;&gt;0,'Modified Weights'!I$6,0)</f>
        <v>0</v>
      </c>
      <c r="J100" s="26">
        <f>IF(correlations!J133&lt;&gt;0,'Modified Weights'!J$6,0)</f>
        <v>0</v>
      </c>
      <c r="K100" s="26">
        <f>IF(correlations!K133&lt;&gt;0,'Modified Weights'!K$6,0)</f>
        <v>0</v>
      </c>
      <c r="L100" s="26">
        <f>IF(correlations!L133&lt;&gt;0,'Modified Weights'!L$6,0)</f>
        <v>0</v>
      </c>
      <c r="M100" s="26">
        <f>IF(correlations!M133&lt;&gt;0,'Modified Weights'!M$6,0)</f>
        <v>0</v>
      </c>
      <c r="N100" s="26">
        <f>IF(correlations!N133&lt;&gt;0,'Modified Weights'!N$6,0)</f>
        <v>0</v>
      </c>
      <c r="O100" s="26">
        <f>IF(correlations!O133&lt;&gt;0,'Modified Weights'!O$6,0)</f>
        <v>0</v>
      </c>
      <c r="P100" s="26">
        <f>IF(correlations!P133&lt;&gt;0,'Modified Weights'!P$6,0)</f>
        <v>0</v>
      </c>
      <c r="Q100" s="26">
        <f>IF(correlations!Q133&lt;&gt;0,'Modified Weights'!Q$6,0)</f>
        <v>0</v>
      </c>
      <c r="R100" s="26">
        <f>IF(correlations!R133&lt;&gt;0,'Modified Weights'!R$6,0)</f>
        <v>0</v>
      </c>
      <c r="S100" s="26">
        <f>IF(correlations!S133&lt;&gt;0,'Modified Weights'!S$6,0)</f>
        <v>0</v>
      </c>
      <c r="T100" s="26">
        <f>IF(correlations!T133&lt;&gt;0,'Modified Weights'!T$6,0)</f>
        <v>0</v>
      </c>
      <c r="U100" s="26">
        <f>IF(correlations!U133&lt;&gt;0,'Modified Weights'!U$6,0)</f>
        <v>0.30580326092025339</v>
      </c>
      <c r="V100" s="26">
        <f>IF(correlations!V133&lt;&gt;0,'Modified Weights'!V$6,0)</f>
        <v>0</v>
      </c>
      <c r="W100" s="26">
        <f>IF(correlations!W133&lt;&gt;0,'Modified Weights'!W$6,0)</f>
        <v>0</v>
      </c>
      <c r="X100" s="26">
        <f>IF(correlations!X133&lt;&gt;0,'Modified Weights'!X$6,0)</f>
        <v>0</v>
      </c>
      <c r="Y100" s="26">
        <f>IF(correlations!Y133&lt;&gt;0,'Modified Weights'!Y$6,0)</f>
        <v>0.46411014776485626</v>
      </c>
      <c r="Z100" s="26">
        <f>IF(correlations!Z133&lt;&gt;0,'Modified Weights'!Z$6,0)</f>
        <v>0</v>
      </c>
      <c r="AA100" s="26"/>
      <c r="AB100" s="40">
        <f ca="1">SUMIF(OFFSET(correlations!B$46,_xlfn.FLOOR.MATH((ROW(A88)-1)/5)*5,0,5),"&lt;&gt;0")/COUNTIF(OFFSET(correlations!B$46,_xlfn.FLOOR.MATH((ROW(A88)-1)/5)*5,0,5),"&lt;&gt;0")</f>
        <v>4</v>
      </c>
      <c r="AC100" s="40">
        <f ca="1">SUMIF(OFFSET(correlations!C$46,_xlfn.FLOOR.MATH((ROW(B88)-1)/5)*5,0,5),"&lt;&gt;0")/COUNTIF(OFFSET(correlations!C$46,_xlfn.FLOOR.MATH((ROW(B88)-1)/5)*5,0,5),"&lt;&gt;0")</f>
        <v>4.5</v>
      </c>
      <c r="AD100" s="40">
        <f ca="1">SUMIF(OFFSET(correlations!D$46,_xlfn.FLOOR.MATH((ROW(C88)-1)/5)*5,0,5),"&lt;&gt;0")/COUNTIF(OFFSET(correlations!D$46,_xlfn.FLOOR.MATH((ROW(C88)-1)/5)*5,0,5),"&lt;&gt;0")</f>
        <v>4.5</v>
      </c>
      <c r="AE100" s="40">
        <f ca="1">SUMIF(OFFSET(correlations!E$46,_xlfn.FLOOR.MATH((ROW(D88)-1)/5)*5,0,5),"&lt;&gt;0")/COUNTIF(OFFSET(correlations!E$46,_xlfn.FLOOR.MATH((ROW(D88)-1)/5)*5,0,5),"&lt;&gt;0")</f>
        <v>4</v>
      </c>
      <c r="AF100" s="40">
        <f ca="1">SUMIF(OFFSET(correlations!F$46,_xlfn.FLOOR.MATH((ROW(E88)-1)/5)*5,0,5),"&lt;&gt;0")/COUNTIF(OFFSET(correlations!F$46,_xlfn.FLOOR.MATH((ROW(E88)-1)/5)*5,0,5),"&lt;&gt;0")</f>
        <v>2</v>
      </c>
      <c r="AG100" s="40" t="e">
        <f ca="1">SUMIF(OFFSET(correlations!G$46,_xlfn.FLOOR.MATH((ROW(F88)-1)/5)*5,0,5),"&lt;&gt;0")/COUNTIF(OFFSET(correlations!G$46,_xlfn.FLOOR.MATH((ROW(F88)-1)/5)*5,0,5),"&lt;&gt;0")</f>
        <v>#DIV/0!</v>
      </c>
      <c r="AH100" s="40">
        <f ca="1">SUMIF(OFFSET(correlations!H$46,_xlfn.FLOOR.MATH((ROW(G88)-1)/5)*5,0,5),"&lt;&gt;0")/COUNTIF(OFFSET(correlations!H$46,_xlfn.FLOOR.MATH((ROW(G88)-1)/5)*5,0,5),"&lt;&gt;0")</f>
        <v>4</v>
      </c>
      <c r="AI100" s="40" t="e">
        <f ca="1">SUMIF(OFFSET(correlations!I$46,_xlfn.FLOOR.MATH((ROW(H88)-1)/5)*5,0,5),"&lt;&gt;0")/COUNTIF(OFFSET(correlations!I$46,_xlfn.FLOOR.MATH((ROW(H88)-1)/5)*5,0,5),"&lt;&gt;0")</f>
        <v>#DIV/0!</v>
      </c>
      <c r="AJ100" s="40">
        <f ca="1">SUMIF(OFFSET(correlations!J$46,_xlfn.FLOOR.MATH((ROW(I88)-1)/5)*5,0,5),"&lt;&gt;0")/COUNTIF(OFFSET(correlations!J$46,_xlfn.FLOOR.MATH((ROW(I88)-1)/5)*5,0,5),"&lt;&gt;0")</f>
        <v>4.5</v>
      </c>
      <c r="AK100" s="40">
        <f ca="1">SUMIF(OFFSET(correlations!K$46,_xlfn.FLOOR.MATH((ROW(J88)-1)/5)*5,0,5),"&lt;&gt;0")/COUNTIF(OFFSET(correlations!K$46,_xlfn.FLOOR.MATH((ROW(J88)-1)/5)*5,0,5),"&lt;&gt;0")</f>
        <v>3.25</v>
      </c>
      <c r="AL100" s="40">
        <f ca="1">SUMIF(OFFSET(correlations!L$46,_xlfn.FLOOR.MATH((ROW(K88)-1)/5)*5,0,5),"&lt;&gt;0")/COUNTIF(OFFSET(correlations!L$46,_xlfn.FLOOR.MATH((ROW(K88)-1)/5)*5,0,5),"&lt;&gt;0")</f>
        <v>2</v>
      </c>
      <c r="AM100" s="40">
        <f ca="1">SUMIF(OFFSET(correlations!M$46,_xlfn.FLOOR.MATH((ROW(L88)-1)/5)*5,0,5),"&lt;&gt;0")/COUNTIF(OFFSET(correlations!M$46,_xlfn.FLOOR.MATH((ROW(L88)-1)/5)*5,0,5),"&lt;&gt;0")</f>
        <v>2.5</v>
      </c>
      <c r="AN100" s="40" t="e">
        <f ca="1">SUMIF(OFFSET(correlations!N$46,_xlfn.FLOOR.MATH((ROW(M88)-1)/5)*5,0,5),"&lt;&gt;0")/COUNTIF(OFFSET(correlations!N$46,_xlfn.FLOOR.MATH((ROW(M88)-1)/5)*5,0,5),"&lt;&gt;0")</f>
        <v>#DIV/0!</v>
      </c>
      <c r="AO100" s="40">
        <f ca="1">SUMIF(OFFSET(correlations!O$46,_xlfn.FLOOR.MATH((ROW(N88)-1)/5)*5,0,5),"&lt;&gt;0")/COUNTIF(OFFSET(correlations!O$46,_xlfn.FLOOR.MATH((ROW(N88)-1)/5)*5,0,5),"&lt;&gt;0")</f>
        <v>4</v>
      </c>
      <c r="AP100" s="40">
        <f ca="1">SUMIF(OFFSET(correlations!P$46,_xlfn.FLOOR.MATH((ROW(O88)-1)/5)*5,0,5),"&lt;&gt;0")/COUNTIF(OFFSET(correlations!P$46,_xlfn.FLOOR.MATH((ROW(O88)-1)/5)*5,0,5),"&lt;&gt;0")</f>
        <v>2.25</v>
      </c>
      <c r="AQ100" s="40">
        <f ca="1">SUMIF(OFFSET(correlations!Q$46,_xlfn.FLOOR.MATH((ROW(P88)-1)/5)*5,0,5),"&lt;&gt;0")/COUNTIF(OFFSET(correlations!Q$46,_xlfn.FLOOR.MATH((ROW(P88)-1)/5)*5,0,5),"&lt;&gt;0")</f>
        <v>2.5</v>
      </c>
      <c r="AR100" s="40" t="e">
        <f ca="1">SUMIF(OFFSET(correlations!R$46,_xlfn.FLOOR.MATH((ROW(Q88)-1)/5)*5,0,5),"&lt;&gt;0")/COUNTIF(OFFSET(correlations!R$46,_xlfn.FLOOR.MATH((ROW(Q88)-1)/5)*5,0,5),"&lt;&gt;0")</f>
        <v>#DIV/0!</v>
      </c>
      <c r="AS100" s="40" t="e">
        <f ca="1">SUMIF(OFFSET(correlations!S$46,_xlfn.FLOOR.MATH((ROW(R88)-1)/5)*5,0,5),"&lt;&gt;0")/COUNTIF(OFFSET(correlations!S$46,_xlfn.FLOOR.MATH((ROW(R88)-1)/5)*5,0,5),"&lt;&gt;0")</f>
        <v>#DIV/0!</v>
      </c>
      <c r="AT100" s="40">
        <f ca="1">SUMIF(OFFSET(correlations!T$46,_xlfn.FLOOR.MATH((ROW(S88)-1)/5)*5,0,5),"&lt;&gt;0")/COUNTIF(OFFSET(correlations!T$46,_xlfn.FLOOR.MATH((ROW(S88)-1)/5)*5,0,5),"&lt;&gt;0")</f>
        <v>2</v>
      </c>
      <c r="AU100" s="40">
        <f ca="1">SUMIF(OFFSET(correlations!U$46,_xlfn.FLOOR.MATH((ROW(T88)-1)/5)*5,0,5),"&lt;&gt;0")/COUNTIF(OFFSET(correlations!U$46,_xlfn.FLOOR.MATH((ROW(T88)-1)/5)*5,0,5),"&lt;&gt;0")</f>
        <v>4</v>
      </c>
      <c r="AV100" s="40" t="e">
        <f ca="1">SUMIF(OFFSET(correlations!V$46,_xlfn.FLOOR.MATH((ROW(U88)-1)/5)*5,0,5),"&lt;&gt;0")/COUNTIF(OFFSET(correlations!V$46,_xlfn.FLOOR.MATH((ROW(U88)-1)/5)*5,0,5),"&lt;&gt;0")</f>
        <v>#DIV/0!</v>
      </c>
      <c r="AW100" s="40">
        <f ca="1">SUMIF(OFFSET(correlations!W$46,_xlfn.FLOOR.MATH((ROW(V88)-1)/5)*5,0,5),"&lt;&gt;0")/COUNTIF(OFFSET(correlations!W$46,_xlfn.FLOOR.MATH((ROW(V88)-1)/5)*5,0,5),"&lt;&gt;0")</f>
        <v>4.5</v>
      </c>
      <c r="AX100" s="40" t="e">
        <f ca="1">SUMIF(OFFSET(correlations!X$46,_xlfn.FLOOR.MATH((ROW(W88)-1)/5)*5,0,5),"&lt;&gt;0")/COUNTIF(OFFSET(correlations!X$46,_xlfn.FLOOR.MATH((ROW(W88)-1)/5)*5,0,5),"&lt;&gt;0")</f>
        <v>#DIV/0!</v>
      </c>
      <c r="AY100" s="40">
        <f ca="1">SUMIF(OFFSET(correlations!Y$46,_xlfn.FLOOR.MATH((ROW(X88)-1)/5)*5,0,5),"&lt;&gt;0")/COUNTIF(OFFSET(correlations!Y$46,_xlfn.FLOOR.MATH((ROW(X88)-1)/5)*5,0,5),"&lt;&gt;0")</f>
        <v>3.25</v>
      </c>
      <c r="AZ100" s="40" t="e">
        <f ca="1">SUMIF(OFFSET(correlations!Z$46,_xlfn.FLOOR.MATH((ROW(Y88)-1)/5)*5,0,5),"&lt;&gt;0")/COUNTIF(OFFSET(correlations!Z$46,_xlfn.FLOOR.MATH((ROW(Y88)-1)/5)*5,0,5),"&lt;&gt;0")</f>
        <v>#DIV/0!</v>
      </c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</row>
    <row r="101" spans="1:76">
      <c r="A101" s="5" t="str">
        <f t="shared" si="17"/>
        <v>134: O Brother Where Art Thou? (2000)</v>
      </c>
      <c r="B101" s="26">
        <f>IF(correlations!B134&lt;&gt;0,'Modified Weights'!B$7,0)</f>
        <v>0</v>
      </c>
      <c r="C101" s="26">
        <f>IF(correlations!C134&lt;&gt;0,'Modified Weights'!C$7,0)</f>
        <v>0</v>
      </c>
      <c r="D101" s="26">
        <f>IF(correlations!D134&lt;&gt;0,'Modified Weights'!D$7,0)</f>
        <v>0.36756756756756787</v>
      </c>
      <c r="E101" s="26">
        <f>IF(correlations!E134&lt;&gt;0,'Modified Weights'!E$7,0)</f>
        <v>0</v>
      </c>
      <c r="F101" s="26">
        <f>IF(correlations!F134&lt;&gt;0,'Modified Weights'!F$7,0)</f>
        <v>0</v>
      </c>
      <c r="G101" s="26">
        <f>IF(correlations!G134&lt;&gt;0,'Modified Weights'!G$7,0)</f>
        <v>0</v>
      </c>
      <c r="H101" s="26">
        <f>IF(correlations!H134&lt;&gt;0,'Modified Weights'!H$7,0)</f>
        <v>0</v>
      </c>
      <c r="I101" s="26">
        <f>IF(correlations!I134&lt;&gt;0,'Modified Weights'!I$7,0)</f>
        <v>0</v>
      </c>
      <c r="J101" s="26">
        <f>IF(correlations!J134&lt;&gt;0,'Modified Weights'!J$7,0)</f>
        <v>0</v>
      </c>
      <c r="K101" s="26">
        <f>IF(correlations!K134&lt;&gt;0,'Modified Weights'!K$7,0)</f>
        <v>0</v>
      </c>
      <c r="L101" s="26">
        <f>IF(correlations!L134&lt;&gt;0,'Modified Weights'!L$7,0)</f>
        <v>0</v>
      </c>
      <c r="M101" s="26">
        <f>IF(correlations!M134&lt;&gt;0,'Modified Weights'!M$7,0)</f>
        <v>0</v>
      </c>
      <c r="N101" s="26">
        <f>IF(correlations!N134&lt;&gt;0,'Modified Weights'!N$7,0)</f>
        <v>0</v>
      </c>
      <c r="O101" s="26">
        <f>IF(correlations!O134&lt;&gt;0,'Modified Weights'!O$7,0)</f>
        <v>0.47549485227568483</v>
      </c>
      <c r="P101" s="26">
        <f>IF(correlations!P134&lt;&gt;0,'Modified Weights'!P$7,0)</f>
        <v>0.26252037536330569</v>
      </c>
      <c r="Q101" s="26">
        <f>IF(correlations!Q134&lt;&gt;0,'Modified Weights'!Q$7,0)</f>
        <v>0</v>
      </c>
      <c r="R101" s="26">
        <f>IF(correlations!R134&lt;&gt;0,'Modified Weights'!R$7,0)</f>
        <v>0</v>
      </c>
      <c r="S101" s="26">
        <f>IF(correlations!S134&lt;&gt;0,'Modified Weights'!S$7,0)</f>
        <v>0</v>
      </c>
      <c r="T101" s="26">
        <f>IF(correlations!T134&lt;&gt;0,'Modified Weights'!T$7,0)</f>
        <v>0</v>
      </c>
      <c r="U101" s="26">
        <f>IF(correlations!U134&lt;&gt;0,'Modified Weights'!U$7,0)</f>
        <v>0</v>
      </c>
      <c r="V101" s="26">
        <f>IF(correlations!V134&lt;&gt;0,'Modified Weights'!V$7,0)</f>
        <v>0</v>
      </c>
      <c r="W101" s="26">
        <f>IF(correlations!W134&lt;&gt;0,'Modified Weights'!W$7,0)</f>
        <v>0</v>
      </c>
      <c r="X101" s="26">
        <f>IF(correlations!X134&lt;&gt;0,'Modified Weights'!X$7,0)</f>
        <v>0</v>
      </c>
      <c r="Y101" s="26">
        <f>IF(correlations!Y134&lt;&gt;0,'Modified Weights'!Y$7,0)</f>
        <v>0</v>
      </c>
      <c r="Z101" s="26">
        <f>IF(correlations!Z134&lt;&gt;0,'Modified Weights'!Z$7,0)</f>
        <v>0</v>
      </c>
      <c r="AA101" s="26"/>
      <c r="AB101" s="40">
        <f ca="1">SUMIF(OFFSET(correlations!B$46,_xlfn.FLOOR.MATH((ROW(A89)-1)/5)*5,0,5),"&lt;&gt;0")/COUNTIF(OFFSET(correlations!B$46,_xlfn.FLOOR.MATH((ROW(A89)-1)/5)*5,0,5),"&lt;&gt;0")</f>
        <v>4</v>
      </c>
      <c r="AC101" s="40">
        <f ca="1">SUMIF(OFFSET(correlations!C$46,_xlfn.FLOOR.MATH((ROW(B89)-1)/5)*5,0,5),"&lt;&gt;0")/COUNTIF(OFFSET(correlations!C$46,_xlfn.FLOOR.MATH((ROW(B89)-1)/5)*5,0,5),"&lt;&gt;0")</f>
        <v>4.5</v>
      </c>
      <c r="AD101" s="40">
        <f ca="1">SUMIF(OFFSET(correlations!D$46,_xlfn.FLOOR.MATH((ROW(C89)-1)/5)*5,0,5),"&lt;&gt;0")/COUNTIF(OFFSET(correlations!D$46,_xlfn.FLOOR.MATH((ROW(C89)-1)/5)*5,0,5),"&lt;&gt;0")</f>
        <v>4.5</v>
      </c>
      <c r="AE101" s="40">
        <f ca="1">SUMIF(OFFSET(correlations!E$46,_xlfn.FLOOR.MATH((ROW(D89)-1)/5)*5,0,5),"&lt;&gt;0")/COUNTIF(OFFSET(correlations!E$46,_xlfn.FLOOR.MATH((ROW(D89)-1)/5)*5,0,5),"&lt;&gt;0")</f>
        <v>4</v>
      </c>
      <c r="AF101" s="40">
        <f ca="1">SUMIF(OFFSET(correlations!F$46,_xlfn.FLOOR.MATH((ROW(E89)-1)/5)*5,0,5),"&lt;&gt;0")/COUNTIF(OFFSET(correlations!F$46,_xlfn.FLOOR.MATH((ROW(E89)-1)/5)*5,0,5),"&lt;&gt;0")</f>
        <v>2</v>
      </c>
      <c r="AG101" s="40" t="e">
        <f ca="1">SUMIF(OFFSET(correlations!G$46,_xlfn.FLOOR.MATH((ROW(F89)-1)/5)*5,0,5),"&lt;&gt;0")/COUNTIF(OFFSET(correlations!G$46,_xlfn.FLOOR.MATH((ROW(F89)-1)/5)*5,0,5),"&lt;&gt;0")</f>
        <v>#DIV/0!</v>
      </c>
      <c r="AH101" s="40">
        <f ca="1">SUMIF(OFFSET(correlations!H$46,_xlfn.FLOOR.MATH((ROW(G89)-1)/5)*5,0,5),"&lt;&gt;0")/COUNTIF(OFFSET(correlations!H$46,_xlfn.FLOOR.MATH((ROW(G89)-1)/5)*5,0,5),"&lt;&gt;0")</f>
        <v>4</v>
      </c>
      <c r="AI101" s="40" t="e">
        <f ca="1">SUMIF(OFFSET(correlations!I$46,_xlfn.FLOOR.MATH((ROW(H89)-1)/5)*5,0,5),"&lt;&gt;0")/COUNTIF(OFFSET(correlations!I$46,_xlfn.FLOOR.MATH((ROW(H89)-1)/5)*5,0,5),"&lt;&gt;0")</f>
        <v>#DIV/0!</v>
      </c>
      <c r="AJ101" s="40">
        <f ca="1">SUMIF(OFFSET(correlations!J$46,_xlfn.FLOOR.MATH((ROW(I89)-1)/5)*5,0,5),"&lt;&gt;0")/COUNTIF(OFFSET(correlations!J$46,_xlfn.FLOOR.MATH((ROW(I89)-1)/5)*5,0,5),"&lt;&gt;0")</f>
        <v>4.5</v>
      </c>
      <c r="AK101" s="40">
        <f ca="1">SUMIF(OFFSET(correlations!K$46,_xlfn.FLOOR.MATH((ROW(J89)-1)/5)*5,0,5),"&lt;&gt;0")/COUNTIF(OFFSET(correlations!K$46,_xlfn.FLOOR.MATH((ROW(J89)-1)/5)*5,0,5),"&lt;&gt;0")</f>
        <v>3.25</v>
      </c>
      <c r="AL101" s="40">
        <f ca="1">SUMIF(OFFSET(correlations!L$46,_xlfn.FLOOR.MATH((ROW(K89)-1)/5)*5,0,5),"&lt;&gt;0")/COUNTIF(OFFSET(correlations!L$46,_xlfn.FLOOR.MATH((ROW(K89)-1)/5)*5,0,5),"&lt;&gt;0")</f>
        <v>2</v>
      </c>
      <c r="AM101" s="40">
        <f ca="1">SUMIF(OFFSET(correlations!M$46,_xlfn.FLOOR.MATH((ROW(L89)-1)/5)*5,0,5),"&lt;&gt;0")/COUNTIF(OFFSET(correlations!M$46,_xlfn.FLOOR.MATH((ROW(L89)-1)/5)*5,0,5),"&lt;&gt;0")</f>
        <v>2.5</v>
      </c>
      <c r="AN101" s="40" t="e">
        <f ca="1">SUMIF(OFFSET(correlations!N$46,_xlfn.FLOOR.MATH((ROW(M89)-1)/5)*5,0,5),"&lt;&gt;0")/COUNTIF(OFFSET(correlations!N$46,_xlfn.FLOOR.MATH((ROW(M89)-1)/5)*5,0,5),"&lt;&gt;0")</f>
        <v>#DIV/0!</v>
      </c>
      <c r="AO101" s="40">
        <f ca="1">SUMIF(OFFSET(correlations!O$46,_xlfn.FLOOR.MATH((ROW(N89)-1)/5)*5,0,5),"&lt;&gt;0")/COUNTIF(OFFSET(correlations!O$46,_xlfn.FLOOR.MATH((ROW(N89)-1)/5)*5,0,5),"&lt;&gt;0")</f>
        <v>4</v>
      </c>
      <c r="AP101" s="40">
        <f ca="1">SUMIF(OFFSET(correlations!P$46,_xlfn.FLOOR.MATH((ROW(O89)-1)/5)*5,0,5),"&lt;&gt;0")/COUNTIF(OFFSET(correlations!P$46,_xlfn.FLOOR.MATH((ROW(O89)-1)/5)*5,0,5),"&lt;&gt;0")</f>
        <v>2.25</v>
      </c>
      <c r="AQ101" s="40">
        <f ca="1">SUMIF(OFFSET(correlations!Q$46,_xlfn.FLOOR.MATH((ROW(P89)-1)/5)*5,0,5),"&lt;&gt;0")/COUNTIF(OFFSET(correlations!Q$46,_xlfn.FLOOR.MATH((ROW(P89)-1)/5)*5,0,5),"&lt;&gt;0")</f>
        <v>2.5</v>
      </c>
      <c r="AR101" s="40" t="e">
        <f ca="1">SUMIF(OFFSET(correlations!R$46,_xlfn.FLOOR.MATH((ROW(Q89)-1)/5)*5,0,5),"&lt;&gt;0")/COUNTIF(OFFSET(correlations!R$46,_xlfn.FLOOR.MATH((ROW(Q89)-1)/5)*5,0,5),"&lt;&gt;0")</f>
        <v>#DIV/0!</v>
      </c>
      <c r="AS101" s="40" t="e">
        <f ca="1">SUMIF(OFFSET(correlations!S$46,_xlfn.FLOOR.MATH((ROW(R89)-1)/5)*5,0,5),"&lt;&gt;0")/COUNTIF(OFFSET(correlations!S$46,_xlfn.FLOOR.MATH((ROW(R89)-1)/5)*5,0,5),"&lt;&gt;0")</f>
        <v>#DIV/0!</v>
      </c>
      <c r="AT101" s="40">
        <f ca="1">SUMIF(OFFSET(correlations!T$46,_xlfn.FLOOR.MATH((ROW(S89)-1)/5)*5,0,5),"&lt;&gt;0")/COUNTIF(OFFSET(correlations!T$46,_xlfn.FLOOR.MATH((ROW(S89)-1)/5)*5,0,5),"&lt;&gt;0")</f>
        <v>2</v>
      </c>
      <c r="AU101" s="40">
        <f ca="1">SUMIF(OFFSET(correlations!U$46,_xlfn.FLOOR.MATH((ROW(T89)-1)/5)*5,0,5),"&lt;&gt;0")/COUNTIF(OFFSET(correlations!U$46,_xlfn.FLOOR.MATH((ROW(T89)-1)/5)*5,0,5),"&lt;&gt;0")</f>
        <v>4</v>
      </c>
      <c r="AV101" s="40" t="e">
        <f ca="1">SUMIF(OFFSET(correlations!V$46,_xlfn.FLOOR.MATH((ROW(U89)-1)/5)*5,0,5),"&lt;&gt;0")/COUNTIF(OFFSET(correlations!V$46,_xlfn.FLOOR.MATH((ROW(U89)-1)/5)*5,0,5),"&lt;&gt;0")</f>
        <v>#DIV/0!</v>
      </c>
      <c r="AW101" s="40">
        <f ca="1">SUMIF(OFFSET(correlations!W$46,_xlfn.FLOOR.MATH((ROW(V89)-1)/5)*5,0,5),"&lt;&gt;0")/COUNTIF(OFFSET(correlations!W$46,_xlfn.FLOOR.MATH((ROW(V89)-1)/5)*5,0,5),"&lt;&gt;0")</f>
        <v>4.5</v>
      </c>
      <c r="AX101" s="40" t="e">
        <f ca="1">SUMIF(OFFSET(correlations!X$46,_xlfn.FLOOR.MATH((ROW(W89)-1)/5)*5,0,5),"&lt;&gt;0")/COUNTIF(OFFSET(correlations!X$46,_xlfn.FLOOR.MATH((ROW(W89)-1)/5)*5,0,5),"&lt;&gt;0")</f>
        <v>#DIV/0!</v>
      </c>
      <c r="AY101" s="40">
        <f ca="1">SUMIF(OFFSET(correlations!Y$46,_xlfn.FLOOR.MATH((ROW(X89)-1)/5)*5,0,5),"&lt;&gt;0")/COUNTIF(OFFSET(correlations!Y$46,_xlfn.FLOOR.MATH((ROW(X89)-1)/5)*5,0,5),"&lt;&gt;0")</f>
        <v>3.25</v>
      </c>
      <c r="AZ101" s="40" t="e">
        <f ca="1">SUMIF(OFFSET(correlations!Z$46,_xlfn.FLOOR.MATH((ROW(Y89)-1)/5)*5,0,5),"&lt;&gt;0")/COUNTIF(OFFSET(correlations!Z$46,_xlfn.FLOOR.MATH((ROW(Y89)-1)/5)*5,0,5),"&lt;&gt;0")</f>
        <v>#DIV/0!</v>
      </c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</row>
    <row r="102" spans="1:76">
      <c r="A102" s="5" t="str">
        <f t="shared" si="17"/>
        <v>134: O Brother Where Art Thou? (2000)</v>
      </c>
      <c r="B102" s="26">
        <f>IF(correlations!B135&lt;&gt;0,'Modified Weights'!B$3,0)</f>
        <v>0</v>
      </c>
      <c r="C102" s="26">
        <f>IF(correlations!C135&lt;&gt;0,'Modified Weights'!C$3,0)</f>
        <v>0</v>
      </c>
      <c r="D102" s="26">
        <f>IF(correlations!D135&lt;&gt;0,'Modified Weights'!D$3,0)</f>
        <v>0</v>
      </c>
      <c r="E102" s="26">
        <f>IF(correlations!E135&lt;&gt;0,'Modified Weights'!E$3,0)</f>
        <v>0.51761980439715483</v>
      </c>
      <c r="F102" s="26">
        <f>IF(correlations!F135&lt;&gt;0,'Modified Weights'!F$3,0)</f>
        <v>0</v>
      </c>
      <c r="G102" s="26">
        <f>IF(correlations!G135&lt;&gt;0,'Modified Weights'!G$3,0)</f>
        <v>0</v>
      </c>
      <c r="H102" s="26">
        <f>IF(correlations!H135&lt;&gt;0,'Modified Weights'!H$3,0)</f>
        <v>0</v>
      </c>
      <c r="I102" s="26">
        <f>IF(correlations!I135&lt;&gt;0,'Modified Weights'!I$3,0)</f>
        <v>0</v>
      </c>
      <c r="J102" s="26">
        <f>IF(correlations!J135&lt;&gt;0,'Modified Weights'!J$3,0)</f>
        <v>0</v>
      </c>
      <c r="K102" s="26">
        <f>IF(correlations!K135&lt;&gt;0,'Modified Weights'!K$3,0)</f>
        <v>0</v>
      </c>
      <c r="L102" s="26">
        <f>IF(correlations!L135&lt;&gt;0,'Modified Weights'!L$3,0)</f>
        <v>0</v>
      </c>
      <c r="M102" s="26">
        <f>IF(correlations!M135&lt;&gt;0,'Modified Weights'!M$3,0)</f>
        <v>0</v>
      </c>
      <c r="N102" s="26">
        <f>IF(correlations!N135&lt;&gt;0,'Modified Weights'!N$3,0)</f>
        <v>0</v>
      </c>
      <c r="O102" s="26">
        <f>IF(correlations!O135&lt;&gt;0,'Modified Weights'!O$3,0)</f>
        <v>0</v>
      </c>
      <c r="P102" s="26">
        <f>IF(correlations!P135&lt;&gt;0,'Modified Weights'!P$3,0)</f>
        <v>0.41443820151070604</v>
      </c>
      <c r="Q102" s="26">
        <f>IF(correlations!Q135&lt;&gt;0,'Modified Weights'!Q$3,0)</f>
        <v>0</v>
      </c>
      <c r="R102" s="26">
        <f>IF(correlations!R135&lt;&gt;0,'Modified Weights'!R$3,0)</f>
        <v>0</v>
      </c>
      <c r="S102" s="26">
        <f>IF(correlations!S135&lt;&gt;0,'Modified Weights'!S$3,0)</f>
        <v>0</v>
      </c>
      <c r="T102" s="26">
        <f>IF(correlations!T135&lt;&gt;0,'Modified Weights'!T$3,0)</f>
        <v>0.55108883721563151</v>
      </c>
      <c r="U102" s="26">
        <f>IF(correlations!U135&lt;&gt;0,'Modified Weights'!U$3,0)</f>
        <v>0</v>
      </c>
      <c r="V102" s="26">
        <f>IF(correlations!V135&lt;&gt;0,'Modified Weights'!V$3,0)</f>
        <v>0</v>
      </c>
      <c r="W102" s="26">
        <f>IF(correlations!W135&lt;&gt;0,'Modified Weights'!W$3,0)</f>
        <v>0</v>
      </c>
      <c r="X102" s="26">
        <f>IF(correlations!X135&lt;&gt;0,'Modified Weights'!X$3,0)</f>
        <v>0</v>
      </c>
      <c r="Y102" s="26">
        <f>IF(correlations!Y135&lt;&gt;0,'Modified Weights'!Y$3,0)</f>
        <v>0.66716825348801723</v>
      </c>
      <c r="Z102" s="26">
        <f>IF(correlations!Z135&lt;&gt;0,'Modified Weights'!Z$3,0)</f>
        <v>0</v>
      </c>
      <c r="AA102" s="26"/>
      <c r="AB102" s="40">
        <f ca="1">SUMIF(OFFSET(correlations!B$46,_xlfn.FLOOR.MATH((ROW(A90)-1)/5)*5,0,5),"&lt;&gt;0")/COUNTIF(OFFSET(correlations!B$46,_xlfn.FLOOR.MATH((ROW(A90)-1)/5)*5,0,5),"&lt;&gt;0")</f>
        <v>4</v>
      </c>
      <c r="AC102" s="40">
        <f ca="1">SUMIF(OFFSET(correlations!C$46,_xlfn.FLOOR.MATH((ROW(B90)-1)/5)*5,0,5),"&lt;&gt;0")/COUNTIF(OFFSET(correlations!C$46,_xlfn.FLOOR.MATH((ROW(B90)-1)/5)*5,0,5),"&lt;&gt;0")</f>
        <v>4.5</v>
      </c>
      <c r="AD102" s="40">
        <f ca="1">SUMIF(OFFSET(correlations!D$46,_xlfn.FLOOR.MATH((ROW(C90)-1)/5)*5,0,5),"&lt;&gt;0")/COUNTIF(OFFSET(correlations!D$46,_xlfn.FLOOR.MATH((ROW(C90)-1)/5)*5,0,5),"&lt;&gt;0")</f>
        <v>4.5</v>
      </c>
      <c r="AE102" s="40">
        <f ca="1">SUMIF(OFFSET(correlations!E$46,_xlfn.FLOOR.MATH((ROW(D90)-1)/5)*5,0,5),"&lt;&gt;0")/COUNTIF(OFFSET(correlations!E$46,_xlfn.FLOOR.MATH((ROW(D90)-1)/5)*5,0,5),"&lt;&gt;0")</f>
        <v>4</v>
      </c>
      <c r="AF102" s="40">
        <f ca="1">SUMIF(OFFSET(correlations!F$46,_xlfn.FLOOR.MATH((ROW(E90)-1)/5)*5,0,5),"&lt;&gt;0")/COUNTIF(OFFSET(correlations!F$46,_xlfn.FLOOR.MATH((ROW(E90)-1)/5)*5,0,5),"&lt;&gt;0")</f>
        <v>2</v>
      </c>
      <c r="AG102" s="40" t="e">
        <f ca="1">SUMIF(OFFSET(correlations!G$46,_xlfn.FLOOR.MATH((ROW(F90)-1)/5)*5,0,5),"&lt;&gt;0")/COUNTIF(OFFSET(correlations!G$46,_xlfn.FLOOR.MATH((ROW(F90)-1)/5)*5,0,5),"&lt;&gt;0")</f>
        <v>#DIV/0!</v>
      </c>
      <c r="AH102" s="40">
        <f ca="1">SUMIF(OFFSET(correlations!H$46,_xlfn.FLOOR.MATH((ROW(G90)-1)/5)*5,0,5),"&lt;&gt;0")/COUNTIF(OFFSET(correlations!H$46,_xlfn.FLOOR.MATH((ROW(G90)-1)/5)*5,0,5),"&lt;&gt;0")</f>
        <v>4</v>
      </c>
      <c r="AI102" s="40" t="e">
        <f ca="1">SUMIF(OFFSET(correlations!I$46,_xlfn.FLOOR.MATH((ROW(H90)-1)/5)*5,0,5),"&lt;&gt;0")/COUNTIF(OFFSET(correlations!I$46,_xlfn.FLOOR.MATH((ROW(H90)-1)/5)*5,0,5),"&lt;&gt;0")</f>
        <v>#DIV/0!</v>
      </c>
      <c r="AJ102" s="40">
        <f ca="1">SUMIF(OFFSET(correlations!J$46,_xlfn.FLOOR.MATH((ROW(I90)-1)/5)*5,0,5),"&lt;&gt;0")/COUNTIF(OFFSET(correlations!J$46,_xlfn.FLOOR.MATH((ROW(I90)-1)/5)*5,0,5),"&lt;&gt;0")</f>
        <v>4.5</v>
      </c>
      <c r="AK102" s="40">
        <f ca="1">SUMIF(OFFSET(correlations!K$46,_xlfn.FLOOR.MATH((ROW(J90)-1)/5)*5,0,5),"&lt;&gt;0")/COUNTIF(OFFSET(correlations!K$46,_xlfn.FLOOR.MATH((ROW(J90)-1)/5)*5,0,5),"&lt;&gt;0")</f>
        <v>3.25</v>
      </c>
      <c r="AL102" s="40">
        <f ca="1">SUMIF(OFFSET(correlations!L$46,_xlfn.FLOOR.MATH((ROW(K90)-1)/5)*5,0,5),"&lt;&gt;0")/COUNTIF(OFFSET(correlations!L$46,_xlfn.FLOOR.MATH((ROW(K90)-1)/5)*5,0,5),"&lt;&gt;0")</f>
        <v>2</v>
      </c>
      <c r="AM102" s="40">
        <f ca="1">SUMIF(OFFSET(correlations!M$46,_xlfn.FLOOR.MATH((ROW(L90)-1)/5)*5,0,5),"&lt;&gt;0")/COUNTIF(OFFSET(correlations!M$46,_xlfn.FLOOR.MATH((ROW(L90)-1)/5)*5,0,5),"&lt;&gt;0")</f>
        <v>2.5</v>
      </c>
      <c r="AN102" s="40" t="e">
        <f ca="1">SUMIF(OFFSET(correlations!N$46,_xlfn.FLOOR.MATH((ROW(M90)-1)/5)*5,0,5),"&lt;&gt;0")/COUNTIF(OFFSET(correlations!N$46,_xlfn.FLOOR.MATH((ROW(M90)-1)/5)*5,0,5),"&lt;&gt;0")</f>
        <v>#DIV/0!</v>
      </c>
      <c r="AO102" s="40">
        <f ca="1">SUMIF(OFFSET(correlations!O$46,_xlfn.FLOOR.MATH((ROW(N90)-1)/5)*5,0,5),"&lt;&gt;0")/COUNTIF(OFFSET(correlations!O$46,_xlfn.FLOOR.MATH((ROW(N90)-1)/5)*5,0,5),"&lt;&gt;0")</f>
        <v>4</v>
      </c>
      <c r="AP102" s="40">
        <f ca="1">SUMIF(OFFSET(correlations!P$46,_xlfn.FLOOR.MATH((ROW(O90)-1)/5)*5,0,5),"&lt;&gt;0")/COUNTIF(OFFSET(correlations!P$46,_xlfn.FLOOR.MATH((ROW(O90)-1)/5)*5,0,5),"&lt;&gt;0")</f>
        <v>2.25</v>
      </c>
      <c r="AQ102" s="40">
        <f ca="1">SUMIF(OFFSET(correlations!Q$46,_xlfn.FLOOR.MATH((ROW(P90)-1)/5)*5,0,5),"&lt;&gt;0")/COUNTIF(OFFSET(correlations!Q$46,_xlfn.FLOOR.MATH((ROW(P90)-1)/5)*5,0,5),"&lt;&gt;0")</f>
        <v>2.5</v>
      </c>
      <c r="AR102" s="40" t="e">
        <f ca="1">SUMIF(OFFSET(correlations!R$46,_xlfn.FLOOR.MATH((ROW(Q90)-1)/5)*5,0,5),"&lt;&gt;0")/COUNTIF(OFFSET(correlations!R$46,_xlfn.FLOOR.MATH((ROW(Q90)-1)/5)*5,0,5),"&lt;&gt;0")</f>
        <v>#DIV/0!</v>
      </c>
      <c r="AS102" s="40" t="e">
        <f ca="1">SUMIF(OFFSET(correlations!S$46,_xlfn.FLOOR.MATH((ROW(R90)-1)/5)*5,0,5),"&lt;&gt;0")/COUNTIF(OFFSET(correlations!S$46,_xlfn.FLOOR.MATH((ROW(R90)-1)/5)*5,0,5),"&lt;&gt;0")</f>
        <v>#DIV/0!</v>
      </c>
      <c r="AT102" s="40">
        <f ca="1">SUMIF(OFFSET(correlations!T$46,_xlfn.FLOOR.MATH((ROW(S90)-1)/5)*5,0,5),"&lt;&gt;0")/COUNTIF(OFFSET(correlations!T$46,_xlfn.FLOOR.MATH((ROW(S90)-1)/5)*5,0,5),"&lt;&gt;0")</f>
        <v>2</v>
      </c>
      <c r="AU102" s="40">
        <f ca="1">SUMIF(OFFSET(correlations!U$46,_xlfn.FLOOR.MATH((ROW(T90)-1)/5)*5,0,5),"&lt;&gt;0")/COUNTIF(OFFSET(correlations!U$46,_xlfn.FLOOR.MATH((ROW(T90)-1)/5)*5,0,5),"&lt;&gt;0")</f>
        <v>4</v>
      </c>
      <c r="AV102" s="40" t="e">
        <f ca="1">SUMIF(OFFSET(correlations!V$46,_xlfn.FLOOR.MATH((ROW(U90)-1)/5)*5,0,5),"&lt;&gt;0")/COUNTIF(OFFSET(correlations!V$46,_xlfn.FLOOR.MATH((ROW(U90)-1)/5)*5,0,5),"&lt;&gt;0")</f>
        <v>#DIV/0!</v>
      </c>
      <c r="AW102" s="40">
        <f ca="1">SUMIF(OFFSET(correlations!W$46,_xlfn.FLOOR.MATH((ROW(V90)-1)/5)*5,0,5),"&lt;&gt;0")/COUNTIF(OFFSET(correlations!W$46,_xlfn.FLOOR.MATH((ROW(V90)-1)/5)*5,0,5),"&lt;&gt;0")</f>
        <v>4.5</v>
      </c>
      <c r="AX102" s="40" t="e">
        <f ca="1">SUMIF(OFFSET(correlations!X$46,_xlfn.FLOOR.MATH((ROW(W90)-1)/5)*5,0,5),"&lt;&gt;0")/COUNTIF(OFFSET(correlations!X$46,_xlfn.FLOOR.MATH((ROW(W90)-1)/5)*5,0,5),"&lt;&gt;0")</f>
        <v>#DIV/0!</v>
      </c>
      <c r="AY102" s="40">
        <f ca="1">SUMIF(OFFSET(correlations!Y$46,_xlfn.FLOOR.MATH((ROW(X90)-1)/5)*5,0,5),"&lt;&gt;0")/COUNTIF(OFFSET(correlations!Y$46,_xlfn.FLOOR.MATH((ROW(X90)-1)/5)*5,0,5),"&lt;&gt;0")</f>
        <v>3.25</v>
      </c>
      <c r="AZ102" s="40" t="e">
        <f ca="1">SUMIF(OFFSET(correlations!Z$46,_xlfn.FLOOR.MATH((ROW(Y90)-1)/5)*5,0,5),"&lt;&gt;0")/COUNTIF(OFFSET(correlations!Z$46,_xlfn.FLOOR.MATH((ROW(Y90)-1)/5)*5,0,5),"&lt;&gt;0")</f>
        <v>#DIV/0!</v>
      </c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</row>
    <row r="103" spans="1:76">
      <c r="A103" s="20" t="s">
        <v>18</v>
      </c>
      <c r="B103" s="26">
        <f>IF(correlations!B136&lt;&gt;0,'Modified Weights'!B$4,0)</f>
        <v>0.51761980439715483</v>
      </c>
      <c r="C103" s="26">
        <f>IF(correlations!C136&lt;&gt;0,'Modified Weights'!C$4,0)</f>
        <v>0.48860698263640312</v>
      </c>
      <c r="D103" s="26">
        <f>IF(correlations!D136&lt;&gt;0,'Modified Weights'!D$4,0)</f>
        <v>0.47097212266638172</v>
      </c>
      <c r="E103" s="26">
        <f>IF(correlations!E136&lt;&gt;0,'Modified Weights'!E$4,0)</f>
        <v>0</v>
      </c>
      <c r="F103" s="26">
        <f>IF(correlations!F136&lt;&gt;0,'Modified Weights'!F$4,0)</f>
        <v>0</v>
      </c>
      <c r="G103" s="26">
        <f>IF(correlations!G136&lt;&gt;0,'Modified Weights'!G$4,0)</f>
        <v>0.48053660218278615</v>
      </c>
      <c r="H103" s="26">
        <f>IF(correlations!H136&lt;&gt;0,'Modified Weights'!H$4,0)</f>
        <v>0</v>
      </c>
      <c r="I103" s="26">
        <f>IF(correlations!I136&lt;&gt;0,'Modified Weights'!I$4,0)</f>
        <v>0</v>
      </c>
      <c r="J103" s="26">
        <f>IF(correlations!J136&lt;&gt;0,'Modified Weights'!J$4,0)</f>
        <v>0</v>
      </c>
      <c r="K103" s="26">
        <f>IF(correlations!K136&lt;&gt;0,'Modified Weights'!K$4,0)</f>
        <v>0</v>
      </c>
      <c r="L103" s="26">
        <f>IF(correlations!L136&lt;&gt;0,'Modified Weights'!L$4,0)</f>
        <v>0.28275572409412869</v>
      </c>
      <c r="M103" s="26">
        <f>IF(correlations!M136&lt;&gt;0,'Modified Weights'!M$4,0)</f>
        <v>0</v>
      </c>
      <c r="N103" s="26">
        <f>IF(correlations!N136&lt;&gt;0,'Modified Weights'!N$4,0)</f>
        <v>0.31010409033155772</v>
      </c>
      <c r="O103" s="26">
        <f>IF(correlations!O136&lt;&gt;0,'Modified Weights'!O$4,0)</f>
        <v>0</v>
      </c>
      <c r="P103" s="26">
        <f>IF(correlations!P136&lt;&gt;0,'Modified Weights'!P$4,0)</f>
        <v>0.30413903573293405</v>
      </c>
      <c r="Q103" s="26">
        <f>IF(correlations!Q136&lt;&gt;0,'Modified Weights'!Q$4,0)</f>
        <v>0</v>
      </c>
      <c r="R103" s="26">
        <f>IF(correlations!R136&lt;&gt;0,'Modified Weights'!R$4,0)</f>
        <v>0</v>
      </c>
      <c r="S103" s="26">
        <f>IF(correlations!S136&lt;&gt;0,'Modified Weights'!S$4,0)</f>
        <v>0</v>
      </c>
      <c r="T103" s="26">
        <f>IF(correlations!T136&lt;&gt;0,'Modified Weights'!T$4,0)</f>
        <v>0</v>
      </c>
      <c r="U103" s="26">
        <f>IF(correlations!U136&lt;&gt;0,'Modified Weights'!U$4,0)</f>
        <v>0.43899155441463594</v>
      </c>
      <c r="V103" s="26">
        <f>IF(correlations!V136&lt;&gt;0,'Modified Weights'!V$4,0)</f>
        <v>0.17808764796017454</v>
      </c>
      <c r="W103" s="26">
        <f>IF(correlations!W136&lt;&gt;0,'Modified Weights'!W$4,0)</f>
        <v>0</v>
      </c>
      <c r="X103" s="26">
        <f>IF(correlations!X136&lt;&gt;0,'Modified Weights'!X$4,0)</f>
        <v>0.54219187817609293</v>
      </c>
      <c r="Y103" s="26">
        <f>IF(correlations!Y136&lt;&gt;0,'Modified Weights'!Y$4,0)</f>
        <v>0</v>
      </c>
      <c r="Z103" s="26">
        <f>IF(correlations!Z136&lt;&gt;0,'Modified Weights'!Z$4,0)</f>
        <v>0</v>
      </c>
      <c r="AA103" s="26"/>
      <c r="AB103" s="40">
        <f ca="1">SUMIF(OFFSET(correlations!B$46,_xlfn.FLOOR.MATH((ROW(A91)-1)/5)*5,0,5),"&lt;&gt;0")/COUNTIF(OFFSET(correlations!B$46,_xlfn.FLOOR.MATH((ROW(A91)-1)/5)*5,0,5),"&lt;&gt;0")</f>
        <v>3.75</v>
      </c>
      <c r="AC103" s="40">
        <f ca="1">SUMIF(OFFSET(correlations!C$46,_xlfn.FLOOR.MATH((ROW(B91)-1)/5)*5,0,5),"&lt;&gt;0")/COUNTIF(OFFSET(correlations!C$46,_xlfn.FLOOR.MATH((ROW(B91)-1)/5)*5,0,5),"&lt;&gt;0")</f>
        <v>3.75</v>
      </c>
      <c r="AD103" s="40">
        <f ca="1">SUMIF(OFFSET(correlations!D$46,_xlfn.FLOOR.MATH((ROW(C91)-1)/5)*5,0,5),"&lt;&gt;0")/COUNTIF(OFFSET(correlations!D$46,_xlfn.FLOOR.MATH((ROW(C91)-1)/5)*5,0,5),"&lt;&gt;0")</f>
        <v>3.625</v>
      </c>
      <c r="AE103" s="40">
        <f ca="1">SUMIF(OFFSET(correlations!E$46,_xlfn.FLOOR.MATH((ROW(D91)-1)/5)*5,0,5),"&lt;&gt;0")/COUNTIF(OFFSET(correlations!E$46,_xlfn.FLOOR.MATH((ROW(D91)-1)/5)*5,0,5),"&lt;&gt;0")</f>
        <v>4.5</v>
      </c>
      <c r="AF103" s="40">
        <f ca="1">SUMIF(OFFSET(correlations!F$46,_xlfn.FLOOR.MATH((ROW(E91)-1)/5)*5,0,5),"&lt;&gt;0")/COUNTIF(OFFSET(correlations!F$46,_xlfn.FLOOR.MATH((ROW(E91)-1)/5)*5,0,5),"&lt;&gt;0")</f>
        <v>3</v>
      </c>
      <c r="AG103" s="40">
        <f ca="1">SUMIF(OFFSET(correlations!G$46,_xlfn.FLOOR.MATH((ROW(F91)-1)/5)*5,0,5),"&lt;&gt;0")/COUNTIF(OFFSET(correlations!G$46,_xlfn.FLOOR.MATH((ROW(F91)-1)/5)*5,0,5),"&lt;&gt;0")</f>
        <v>4.166666666666667</v>
      </c>
      <c r="AH103" s="40">
        <f ca="1">SUMIF(OFFSET(correlations!H$46,_xlfn.FLOOR.MATH((ROW(G91)-1)/5)*5,0,5),"&lt;&gt;0")/COUNTIF(OFFSET(correlations!H$46,_xlfn.FLOOR.MATH((ROW(G91)-1)/5)*5,0,5),"&lt;&gt;0")</f>
        <v>3.8333333333333335</v>
      </c>
      <c r="AI103" s="40" t="e">
        <f ca="1">SUMIF(OFFSET(correlations!I$46,_xlfn.FLOOR.MATH((ROW(H91)-1)/5)*5,0,5),"&lt;&gt;0")/COUNTIF(OFFSET(correlations!I$46,_xlfn.FLOOR.MATH((ROW(H91)-1)/5)*5,0,5),"&lt;&gt;0")</f>
        <v>#DIV/0!</v>
      </c>
      <c r="AJ103" s="40">
        <f ca="1">SUMIF(OFFSET(correlations!J$46,_xlfn.FLOOR.MATH((ROW(I91)-1)/5)*5,0,5),"&lt;&gt;0")/COUNTIF(OFFSET(correlations!J$46,_xlfn.FLOOR.MATH((ROW(I91)-1)/5)*5,0,5),"&lt;&gt;0")</f>
        <v>3.3333333333333335</v>
      </c>
      <c r="AK103" s="40">
        <f ca="1">SUMIF(OFFSET(correlations!K$46,_xlfn.FLOOR.MATH((ROW(J91)-1)/5)*5,0,5),"&lt;&gt;0")/COUNTIF(OFFSET(correlations!K$46,_xlfn.FLOOR.MATH((ROW(J91)-1)/5)*5,0,5),"&lt;&gt;0")</f>
        <v>4.5</v>
      </c>
      <c r="AL103" s="40">
        <f ca="1">SUMIF(OFFSET(correlations!L$46,_xlfn.FLOOR.MATH((ROW(K91)-1)/5)*5,0,5),"&lt;&gt;0")/COUNTIF(OFFSET(correlations!L$46,_xlfn.FLOOR.MATH((ROW(K91)-1)/5)*5,0,5),"&lt;&gt;0")</f>
        <v>3.8333333333333335</v>
      </c>
      <c r="AM103" s="40">
        <f ca="1">SUMIF(OFFSET(correlations!M$46,_xlfn.FLOOR.MATH((ROW(L91)-1)/5)*5,0,5),"&lt;&gt;0")/COUNTIF(OFFSET(correlations!M$46,_xlfn.FLOOR.MATH((ROW(L91)-1)/5)*5,0,5),"&lt;&gt;0")</f>
        <v>3.5</v>
      </c>
      <c r="AN103" s="40">
        <f ca="1">SUMIF(OFFSET(correlations!N$46,_xlfn.FLOOR.MATH((ROW(M91)-1)/5)*5,0,5),"&lt;&gt;0")/COUNTIF(OFFSET(correlations!N$46,_xlfn.FLOOR.MATH((ROW(M91)-1)/5)*5,0,5),"&lt;&gt;0")</f>
        <v>3.6666666666666665</v>
      </c>
      <c r="AO103" s="40">
        <f ca="1">SUMIF(OFFSET(correlations!O$46,_xlfn.FLOOR.MATH((ROW(N91)-1)/5)*5,0,5),"&lt;&gt;0")/COUNTIF(OFFSET(correlations!O$46,_xlfn.FLOOR.MATH((ROW(N91)-1)/5)*5,0,5),"&lt;&gt;0")</f>
        <v>3.625</v>
      </c>
      <c r="AP103" s="40">
        <f ca="1">SUMIF(OFFSET(correlations!P$46,_xlfn.FLOOR.MATH((ROW(O91)-1)/5)*5,0,5),"&lt;&gt;0")/COUNTIF(OFFSET(correlations!P$46,_xlfn.FLOOR.MATH((ROW(O91)-1)/5)*5,0,5),"&lt;&gt;0")</f>
        <v>3.1666666666666665</v>
      </c>
      <c r="AQ103" s="40">
        <f ca="1">SUMIF(OFFSET(correlations!Q$46,_xlfn.FLOOR.MATH((ROW(P91)-1)/5)*5,0,5),"&lt;&gt;0")/COUNTIF(OFFSET(correlations!Q$46,_xlfn.FLOOR.MATH((ROW(P91)-1)/5)*5,0,5),"&lt;&gt;0")</f>
        <v>3.8333333333333335</v>
      </c>
      <c r="AR103" s="40">
        <f ca="1">SUMIF(OFFSET(correlations!R$46,_xlfn.FLOOR.MATH((ROW(Q91)-1)/5)*5,0,5),"&lt;&gt;0")/COUNTIF(OFFSET(correlations!R$46,_xlfn.FLOOR.MATH((ROW(Q91)-1)/5)*5,0,5),"&lt;&gt;0")</f>
        <v>2.5</v>
      </c>
      <c r="AS103" s="40">
        <f ca="1">SUMIF(OFFSET(correlations!S$46,_xlfn.FLOOR.MATH((ROW(R91)-1)/5)*5,0,5),"&lt;&gt;0")/COUNTIF(OFFSET(correlations!S$46,_xlfn.FLOOR.MATH((ROW(R91)-1)/5)*5,0,5),"&lt;&gt;0")</f>
        <v>3.75</v>
      </c>
      <c r="AT103" s="40">
        <f ca="1">SUMIF(OFFSET(correlations!T$46,_xlfn.FLOOR.MATH((ROW(S91)-1)/5)*5,0,5),"&lt;&gt;0")/COUNTIF(OFFSET(correlations!T$46,_xlfn.FLOOR.MATH((ROW(S91)-1)/5)*5,0,5),"&lt;&gt;0")</f>
        <v>3.5</v>
      </c>
      <c r="AU103" s="40">
        <f ca="1">SUMIF(OFFSET(correlations!U$46,_xlfn.FLOOR.MATH((ROW(T91)-1)/5)*5,0,5),"&lt;&gt;0")/COUNTIF(OFFSET(correlations!U$46,_xlfn.FLOOR.MATH((ROW(T91)-1)/5)*5,0,5),"&lt;&gt;0")</f>
        <v>3.625</v>
      </c>
      <c r="AV103" s="40">
        <f ca="1">SUMIF(OFFSET(correlations!V$46,_xlfn.FLOOR.MATH((ROW(U91)-1)/5)*5,0,5),"&lt;&gt;0")/COUNTIF(OFFSET(correlations!V$46,_xlfn.FLOOR.MATH((ROW(U91)-1)/5)*5,0,5),"&lt;&gt;0")</f>
        <v>4</v>
      </c>
      <c r="AW103" s="40">
        <f ca="1">SUMIF(OFFSET(correlations!W$46,_xlfn.FLOOR.MATH((ROW(V91)-1)/5)*5,0,5),"&lt;&gt;0")/COUNTIF(OFFSET(correlations!W$46,_xlfn.FLOOR.MATH((ROW(V91)-1)/5)*5,0,5),"&lt;&gt;0")</f>
        <v>3</v>
      </c>
      <c r="AX103" s="40">
        <f ca="1">SUMIF(OFFSET(correlations!X$46,_xlfn.FLOOR.MATH((ROW(W91)-1)/5)*5,0,5),"&lt;&gt;0")/COUNTIF(OFFSET(correlations!X$46,_xlfn.FLOOR.MATH((ROW(W91)-1)/5)*5,0,5),"&lt;&gt;0")</f>
        <v>4</v>
      </c>
      <c r="AY103" s="40">
        <f ca="1">SUMIF(OFFSET(correlations!Y$46,_xlfn.FLOOR.MATH((ROW(X91)-1)/5)*5,0,5),"&lt;&gt;0")/COUNTIF(OFFSET(correlations!Y$46,_xlfn.FLOOR.MATH((ROW(X91)-1)/5)*5,0,5),"&lt;&gt;0")</f>
        <v>2</v>
      </c>
      <c r="AZ103" s="40">
        <f ca="1">SUMIF(OFFSET(correlations!Z$46,_xlfn.FLOOR.MATH((ROW(Y91)-1)/5)*5,0,5),"&lt;&gt;0")/COUNTIF(OFFSET(correlations!Z$46,_xlfn.FLOOR.MATH((ROW(Y91)-1)/5)*5,0,5),"&lt;&gt;0")</f>
        <v>3</v>
      </c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</row>
    <row r="104" spans="1:76">
      <c r="A104" s="5" t="str">
        <f t="shared" ref="A104:A107" si="18">A103</f>
        <v>141: Donnie Darko (2001)</v>
      </c>
      <c r="B104" s="26">
        <f>IF(correlations!B137&lt;&gt;0,'Modified Weights'!B$5,0)</f>
        <v>0</v>
      </c>
      <c r="C104" s="26">
        <f>IF(correlations!C137&lt;&gt;0,'Modified Weights'!C$5,0)</f>
        <v>0</v>
      </c>
      <c r="D104" s="26">
        <f>IF(correlations!D137&lt;&gt;0,'Modified Weights'!D$5,0)</f>
        <v>0.46833329437099369</v>
      </c>
      <c r="E104" s="26">
        <f>IF(correlations!E137&lt;&gt;0,'Modified Weights'!E$5,0)</f>
        <v>0</v>
      </c>
      <c r="F104" s="26">
        <f>IF(correlations!F137&lt;&gt;0,'Modified Weights'!F$5,0)</f>
        <v>0.43899155441463594</v>
      </c>
      <c r="G104" s="26">
        <f>IF(correlations!G137&lt;&gt;0,'Modified Weights'!G$5,0)</f>
        <v>0</v>
      </c>
      <c r="H104" s="26">
        <f>IF(correlations!H137&lt;&gt;0,'Modified Weights'!H$5,0)</f>
        <v>0</v>
      </c>
      <c r="I104" s="26">
        <f>IF(correlations!I137&lt;&gt;0,'Modified Weights'!I$5,0)</f>
        <v>0</v>
      </c>
      <c r="J104" s="26">
        <f>IF(correlations!J137&lt;&gt;0,'Modified Weights'!J$5,0)</f>
        <v>0.38713264586848378</v>
      </c>
      <c r="K104" s="26">
        <f>IF(correlations!K137&lt;&gt;0,'Modified Weights'!K$5,0)</f>
        <v>0.25886569181649749</v>
      </c>
      <c r="L104" s="26">
        <f>IF(correlations!L137&lt;&gt;0,'Modified Weights'!L$5,0)</f>
        <v>0</v>
      </c>
      <c r="M104" s="26">
        <f>IF(correlations!M137&lt;&gt;0,'Modified Weights'!M$5,0)</f>
        <v>0.26442478716072465</v>
      </c>
      <c r="N104" s="26">
        <f>IF(correlations!N137&lt;&gt;0,'Modified Weights'!N$5,0)</f>
        <v>0</v>
      </c>
      <c r="O104" s="26">
        <f>IF(correlations!O137&lt;&gt;0,'Modified Weights'!O$5,0)</f>
        <v>0.53906585139435703</v>
      </c>
      <c r="P104" s="26">
        <f>IF(correlations!P137&lt;&gt;0,'Modified Weights'!P$5,0)</f>
        <v>0</v>
      </c>
      <c r="Q104" s="26">
        <f>IF(correlations!Q137&lt;&gt;0,'Modified Weights'!Q$5,0)</f>
        <v>0.47571090136593314</v>
      </c>
      <c r="R104" s="26">
        <f>IF(correlations!R137&lt;&gt;0,'Modified Weights'!R$5,0)</f>
        <v>0</v>
      </c>
      <c r="S104" s="26">
        <f>IF(correlations!S137&lt;&gt;0,'Modified Weights'!S$5,0)</f>
        <v>0</v>
      </c>
      <c r="T104" s="26">
        <f>IF(correlations!T137&lt;&gt;0,'Modified Weights'!T$5,0)</f>
        <v>0.42805472768971564</v>
      </c>
      <c r="U104" s="26">
        <f>IF(correlations!U137&lt;&gt;0,'Modified Weights'!U$5,0)</f>
        <v>0</v>
      </c>
      <c r="V104" s="26">
        <f>IF(correlations!V137&lt;&gt;0,'Modified Weights'!V$5,0)</f>
        <v>0.14924669844661778</v>
      </c>
      <c r="W104" s="26">
        <f>IF(correlations!W137&lt;&gt;0,'Modified Weights'!W$5,0)</f>
        <v>0</v>
      </c>
      <c r="X104" s="26">
        <f>IF(correlations!X137&lt;&gt;0,'Modified Weights'!X$5,0)</f>
        <v>0.47497369617752921</v>
      </c>
      <c r="Y104" s="26">
        <f>IF(correlations!Y137&lt;&gt;0,'Modified Weights'!Y$5,0)</f>
        <v>0</v>
      </c>
      <c r="Z104" s="26">
        <f>IF(correlations!Z137&lt;&gt;0,'Modified Weights'!Z$5,0)</f>
        <v>0.37985626502293046</v>
      </c>
      <c r="AA104" s="26"/>
      <c r="AB104" s="40">
        <f ca="1">SUMIF(OFFSET(correlations!B$46,_xlfn.FLOOR.MATH((ROW(A92)-1)/5)*5,0,5),"&lt;&gt;0")/COUNTIF(OFFSET(correlations!B$46,_xlfn.FLOOR.MATH((ROW(A92)-1)/5)*5,0,5),"&lt;&gt;0")</f>
        <v>3.75</v>
      </c>
      <c r="AC104" s="40">
        <f ca="1">SUMIF(OFFSET(correlations!C$46,_xlfn.FLOOR.MATH((ROW(B92)-1)/5)*5,0,5),"&lt;&gt;0")/COUNTIF(OFFSET(correlations!C$46,_xlfn.FLOOR.MATH((ROW(B92)-1)/5)*5,0,5),"&lt;&gt;0")</f>
        <v>3.75</v>
      </c>
      <c r="AD104" s="40">
        <f ca="1">SUMIF(OFFSET(correlations!D$46,_xlfn.FLOOR.MATH((ROW(C92)-1)/5)*5,0,5),"&lt;&gt;0")/COUNTIF(OFFSET(correlations!D$46,_xlfn.FLOOR.MATH((ROW(C92)-1)/5)*5,0,5),"&lt;&gt;0")</f>
        <v>3.625</v>
      </c>
      <c r="AE104" s="40">
        <f ca="1">SUMIF(OFFSET(correlations!E$46,_xlfn.FLOOR.MATH((ROW(D92)-1)/5)*5,0,5),"&lt;&gt;0")/COUNTIF(OFFSET(correlations!E$46,_xlfn.FLOOR.MATH((ROW(D92)-1)/5)*5,0,5),"&lt;&gt;0")</f>
        <v>4.5</v>
      </c>
      <c r="AF104" s="40">
        <f ca="1">SUMIF(OFFSET(correlations!F$46,_xlfn.FLOOR.MATH((ROW(E92)-1)/5)*5,0,5),"&lt;&gt;0")/COUNTIF(OFFSET(correlations!F$46,_xlfn.FLOOR.MATH((ROW(E92)-1)/5)*5,0,5),"&lt;&gt;0")</f>
        <v>3</v>
      </c>
      <c r="AG104" s="40">
        <f ca="1">SUMIF(OFFSET(correlations!G$46,_xlfn.FLOOR.MATH((ROW(F92)-1)/5)*5,0,5),"&lt;&gt;0")/COUNTIF(OFFSET(correlations!G$46,_xlfn.FLOOR.MATH((ROW(F92)-1)/5)*5,0,5),"&lt;&gt;0")</f>
        <v>4.166666666666667</v>
      </c>
      <c r="AH104" s="40">
        <f ca="1">SUMIF(OFFSET(correlations!H$46,_xlfn.FLOOR.MATH((ROW(G92)-1)/5)*5,0,5),"&lt;&gt;0")/COUNTIF(OFFSET(correlations!H$46,_xlfn.FLOOR.MATH((ROW(G92)-1)/5)*5,0,5),"&lt;&gt;0")</f>
        <v>3.8333333333333335</v>
      </c>
      <c r="AI104" s="40" t="e">
        <f ca="1">SUMIF(OFFSET(correlations!I$46,_xlfn.FLOOR.MATH((ROW(H92)-1)/5)*5,0,5),"&lt;&gt;0")/COUNTIF(OFFSET(correlations!I$46,_xlfn.FLOOR.MATH((ROW(H92)-1)/5)*5,0,5),"&lt;&gt;0")</f>
        <v>#DIV/0!</v>
      </c>
      <c r="AJ104" s="40">
        <f ca="1">SUMIF(OFFSET(correlations!J$46,_xlfn.FLOOR.MATH((ROW(I92)-1)/5)*5,0,5),"&lt;&gt;0")/COUNTIF(OFFSET(correlations!J$46,_xlfn.FLOOR.MATH((ROW(I92)-1)/5)*5,0,5),"&lt;&gt;0")</f>
        <v>3.3333333333333335</v>
      </c>
      <c r="AK104" s="40">
        <f ca="1">SUMIF(OFFSET(correlations!K$46,_xlfn.FLOOR.MATH((ROW(J92)-1)/5)*5,0,5),"&lt;&gt;0")/COUNTIF(OFFSET(correlations!K$46,_xlfn.FLOOR.MATH((ROW(J92)-1)/5)*5,0,5),"&lt;&gt;0")</f>
        <v>4.5</v>
      </c>
      <c r="AL104" s="40">
        <f ca="1">SUMIF(OFFSET(correlations!L$46,_xlfn.FLOOR.MATH((ROW(K92)-1)/5)*5,0,5),"&lt;&gt;0")/COUNTIF(OFFSET(correlations!L$46,_xlfn.FLOOR.MATH((ROW(K92)-1)/5)*5,0,5),"&lt;&gt;0")</f>
        <v>3.8333333333333335</v>
      </c>
      <c r="AM104" s="40">
        <f ca="1">SUMIF(OFFSET(correlations!M$46,_xlfn.FLOOR.MATH((ROW(L92)-1)/5)*5,0,5),"&lt;&gt;0")/COUNTIF(OFFSET(correlations!M$46,_xlfn.FLOOR.MATH((ROW(L92)-1)/5)*5,0,5),"&lt;&gt;0")</f>
        <v>3.5</v>
      </c>
      <c r="AN104" s="40">
        <f ca="1">SUMIF(OFFSET(correlations!N$46,_xlfn.FLOOR.MATH((ROW(M92)-1)/5)*5,0,5),"&lt;&gt;0")/COUNTIF(OFFSET(correlations!N$46,_xlfn.FLOOR.MATH((ROW(M92)-1)/5)*5,0,5),"&lt;&gt;0")</f>
        <v>3.6666666666666665</v>
      </c>
      <c r="AO104" s="40">
        <f ca="1">SUMIF(OFFSET(correlations!O$46,_xlfn.FLOOR.MATH((ROW(N92)-1)/5)*5,0,5),"&lt;&gt;0")/COUNTIF(OFFSET(correlations!O$46,_xlfn.FLOOR.MATH((ROW(N92)-1)/5)*5,0,5),"&lt;&gt;0")</f>
        <v>3.625</v>
      </c>
      <c r="AP104" s="40">
        <f ca="1">SUMIF(OFFSET(correlations!P$46,_xlfn.FLOOR.MATH((ROW(O92)-1)/5)*5,0,5),"&lt;&gt;0")/COUNTIF(OFFSET(correlations!P$46,_xlfn.FLOOR.MATH((ROW(O92)-1)/5)*5,0,5),"&lt;&gt;0")</f>
        <v>3.1666666666666665</v>
      </c>
      <c r="AQ104" s="40">
        <f ca="1">SUMIF(OFFSET(correlations!Q$46,_xlfn.FLOOR.MATH((ROW(P92)-1)/5)*5,0,5),"&lt;&gt;0")/COUNTIF(OFFSET(correlations!Q$46,_xlfn.FLOOR.MATH((ROW(P92)-1)/5)*5,0,5),"&lt;&gt;0")</f>
        <v>3.8333333333333335</v>
      </c>
      <c r="AR104" s="40">
        <f ca="1">SUMIF(OFFSET(correlations!R$46,_xlfn.FLOOR.MATH((ROW(Q92)-1)/5)*5,0,5),"&lt;&gt;0")/COUNTIF(OFFSET(correlations!R$46,_xlfn.FLOOR.MATH((ROW(Q92)-1)/5)*5,0,5),"&lt;&gt;0")</f>
        <v>2.5</v>
      </c>
      <c r="AS104" s="40">
        <f ca="1">SUMIF(OFFSET(correlations!S$46,_xlfn.FLOOR.MATH((ROW(R92)-1)/5)*5,0,5),"&lt;&gt;0")/COUNTIF(OFFSET(correlations!S$46,_xlfn.FLOOR.MATH((ROW(R92)-1)/5)*5,0,5),"&lt;&gt;0")</f>
        <v>3.75</v>
      </c>
      <c r="AT104" s="40">
        <f ca="1">SUMIF(OFFSET(correlations!T$46,_xlfn.FLOOR.MATH((ROW(S92)-1)/5)*5,0,5),"&lt;&gt;0")/COUNTIF(OFFSET(correlations!T$46,_xlfn.FLOOR.MATH((ROW(S92)-1)/5)*5,0,5),"&lt;&gt;0")</f>
        <v>3.5</v>
      </c>
      <c r="AU104" s="40">
        <f ca="1">SUMIF(OFFSET(correlations!U$46,_xlfn.FLOOR.MATH((ROW(T92)-1)/5)*5,0,5),"&lt;&gt;0")/COUNTIF(OFFSET(correlations!U$46,_xlfn.FLOOR.MATH((ROW(T92)-1)/5)*5,0,5),"&lt;&gt;0")</f>
        <v>3.625</v>
      </c>
      <c r="AV104" s="40">
        <f ca="1">SUMIF(OFFSET(correlations!V$46,_xlfn.FLOOR.MATH((ROW(U92)-1)/5)*5,0,5),"&lt;&gt;0")/COUNTIF(OFFSET(correlations!V$46,_xlfn.FLOOR.MATH((ROW(U92)-1)/5)*5,0,5),"&lt;&gt;0")</f>
        <v>4</v>
      </c>
      <c r="AW104" s="40">
        <f ca="1">SUMIF(OFFSET(correlations!W$46,_xlfn.FLOOR.MATH((ROW(V92)-1)/5)*5,0,5),"&lt;&gt;0")/COUNTIF(OFFSET(correlations!W$46,_xlfn.FLOOR.MATH((ROW(V92)-1)/5)*5,0,5),"&lt;&gt;0")</f>
        <v>3</v>
      </c>
      <c r="AX104" s="40">
        <f ca="1">SUMIF(OFFSET(correlations!X$46,_xlfn.FLOOR.MATH((ROW(W92)-1)/5)*5,0,5),"&lt;&gt;0")/COUNTIF(OFFSET(correlations!X$46,_xlfn.FLOOR.MATH((ROW(W92)-1)/5)*5,0,5),"&lt;&gt;0")</f>
        <v>4</v>
      </c>
      <c r="AY104" s="40">
        <f ca="1">SUMIF(OFFSET(correlations!Y$46,_xlfn.FLOOR.MATH((ROW(X92)-1)/5)*5,0,5),"&lt;&gt;0")/COUNTIF(OFFSET(correlations!Y$46,_xlfn.FLOOR.MATH((ROW(X92)-1)/5)*5,0,5),"&lt;&gt;0")</f>
        <v>2</v>
      </c>
      <c r="AZ104" s="40">
        <f ca="1">SUMIF(OFFSET(correlations!Z$46,_xlfn.FLOOR.MATH((ROW(Y92)-1)/5)*5,0,5),"&lt;&gt;0")/COUNTIF(OFFSET(correlations!Z$46,_xlfn.FLOOR.MATH((ROW(Y92)-1)/5)*5,0,5),"&lt;&gt;0")</f>
        <v>3</v>
      </c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</row>
    <row r="105" spans="1:76">
      <c r="A105" s="5" t="str">
        <f t="shared" si="18"/>
        <v>141: Donnie Darko (2001)</v>
      </c>
      <c r="B105" s="26">
        <f>IF(correlations!B138&lt;&gt;0,'Modified Weights'!B$6,0)</f>
        <v>0.48053660218278615</v>
      </c>
      <c r="C105" s="26">
        <f>IF(correlations!C138&lt;&gt;0,'Modified Weights'!C$6,0)</f>
        <v>0</v>
      </c>
      <c r="D105" s="26">
        <f>IF(correlations!D138&lt;&gt;0,'Modified Weights'!D$6,0)</f>
        <v>0.37322578372742299</v>
      </c>
      <c r="E105" s="26">
        <f>IF(correlations!E138&lt;&gt;0,'Modified Weights'!E$6,0)</f>
        <v>0</v>
      </c>
      <c r="F105" s="26">
        <f>IF(correlations!F138&lt;&gt;0,'Modified Weights'!F$6,0)</f>
        <v>0.40027450425381639</v>
      </c>
      <c r="G105" s="26">
        <f>IF(correlations!G138&lt;&gt;0,'Modified Weights'!G$6,0)</f>
        <v>0</v>
      </c>
      <c r="H105" s="26">
        <f>IF(correlations!H138&lt;&gt;0,'Modified Weights'!H$6,0)</f>
        <v>0.2271298649307886</v>
      </c>
      <c r="I105" s="26">
        <f>IF(correlations!I138&lt;&gt;0,'Modified Weights'!I$6,0)</f>
        <v>0</v>
      </c>
      <c r="J105" s="26">
        <f>IF(correlations!J138&lt;&gt;0,'Modified Weights'!J$6,0)</f>
        <v>0.36756756756756787</v>
      </c>
      <c r="K105" s="26">
        <f>IF(correlations!K138&lt;&gt;0,'Modified Weights'!K$6,0)</f>
        <v>0.25252866387786765</v>
      </c>
      <c r="L105" s="26">
        <f>IF(correlations!L138&lt;&gt;0,'Modified Weights'!L$6,0)</f>
        <v>0.2685953793136418</v>
      </c>
      <c r="M105" s="26">
        <f>IF(correlations!M138&lt;&gt;0,'Modified Weights'!M$6,0)</f>
        <v>0</v>
      </c>
      <c r="N105" s="26">
        <f>IF(correlations!N138&lt;&gt;0,'Modified Weights'!N$6,0)</f>
        <v>0.26126836282372301</v>
      </c>
      <c r="O105" s="26">
        <f>IF(correlations!O138&lt;&gt;0,'Modified Weights'!O$6,0)</f>
        <v>0.52599044278760332</v>
      </c>
      <c r="P105" s="26">
        <f>IF(correlations!P138&lt;&gt;0,'Modified Weights'!P$6,0)</f>
        <v>0.28039233696684568</v>
      </c>
      <c r="Q105" s="26">
        <f>IF(correlations!Q138&lt;&gt;0,'Modified Weights'!Q$6,0)</f>
        <v>0.42322462884387124</v>
      </c>
      <c r="R105" s="26">
        <f>IF(correlations!R138&lt;&gt;0,'Modified Weights'!R$6,0)</f>
        <v>0</v>
      </c>
      <c r="S105" s="26">
        <f>IF(correlations!S138&lt;&gt;0,'Modified Weights'!S$6,0)</f>
        <v>0.37267558897264119</v>
      </c>
      <c r="T105" s="26">
        <f>IF(correlations!T138&lt;&gt;0,'Modified Weights'!T$6,0)</f>
        <v>0</v>
      </c>
      <c r="U105" s="26">
        <f>IF(correlations!U138&lt;&gt;0,'Modified Weights'!U$6,0)</f>
        <v>0.30580326092025339</v>
      </c>
      <c r="V105" s="26">
        <f>IF(correlations!V138&lt;&gt;0,'Modified Weights'!V$6,0)</f>
        <v>0</v>
      </c>
      <c r="W105" s="26">
        <f>IF(correlations!W138&lt;&gt;0,'Modified Weights'!W$6,0)</f>
        <v>0</v>
      </c>
      <c r="X105" s="26">
        <f>IF(correlations!X138&lt;&gt;0,'Modified Weights'!X$6,0)</f>
        <v>0</v>
      </c>
      <c r="Y105" s="26">
        <f>IF(correlations!Y138&lt;&gt;0,'Modified Weights'!Y$6,0)</f>
        <v>0.46411014776485626</v>
      </c>
      <c r="Z105" s="26">
        <f>IF(correlations!Z138&lt;&gt;0,'Modified Weights'!Z$6,0)</f>
        <v>0</v>
      </c>
      <c r="AA105" s="26"/>
      <c r="AB105" s="40">
        <f ca="1">SUMIF(OFFSET(correlations!B$46,_xlfn.FLOOR.MATH((ROW(A93)-1)/5)*5,0,5),"&lt;&gt;0")/COUNTIF(OFFSET(correlations!B$46,_xlfn.FLOOR.MATH((ROW(A93)-1)/5)*5,0,5),"&lt;&gt;0")</f>
        <v>3.75</v>
      </c>
      <c r="AC105" s="40">
        <f ca="1">SUMIF(OFFSET(correlations!C$46,_xlfn.FLOOR.MATH((ROW(B93)-1)/5)*5,0,5),"&lt;&gt;0")/COUNTIF(OFFSET(correlations!C$46,_xlfn.FLOOR.MATH((ROW(B93)-1)/5)*5,0,5),"&lt;&gt;0")</f>
        <v>3.75</v>
      </c>
      <c r="AD105" s="40">
        <f ca="1">SUMIF(OFFSET(correlations!D$46,_xlfn.FLOOR.MATH((ROW(C93)-1)/5)*5,0,5),"&lt;&gt;0")/COUNTIF(OFFSET(correlations!D$46,_xlfn.FLOOR.MATH((ROW(C93)-1)/5)*5,0,5),"&lt;&gt;0")</f>
        <v>3.625</v>
      </c>
      <c r="AE105" s="40">
        <f ca="1">SUMIF(OFFSET(correlations!E$46,_xlfn.FLOOR.MATH((ROW(D93)-1)/5)*5,0,5),"&lt;&gt;0")/COUNTIF(OFFSET(correlations!E$46,_xlfn.FLOOR.MATH((ROW(D93)-1)/5)*5,0,5),"&lt;&gt;0")</f>
        <v>4.5</v>
      </c>
      <c r="AF105" s="40">
        <f ca="1">SUMIF(OFFSET(correlations!F$46,_xlfn.FLOOR.MATH((ROW(E93)-1)/5)*5,0,5),"&lt;&gt;0")/COUNTIF(OFFSET(correlations!F$46,_xlfn.FLOOR.MATH((ROW(E93)-1)/5)*5,0,5),"&lt;&gt;0")</f>
        <v>3</v>
      </c>
      <c r="AG105" s="40">
        <f ca="1">SUMIF(OFFSET(correlations!G$46,_xlfn.FLOOR.MATH((ROW(F93)-1)/5)*5,0,5),"&lt;&gt;0")/COUNTIF(OFFSET(correlations!G$46,_xlfn.FLOOR.MATH((ROW(F93)-1)/5)*5,0,5),"&lt;&gt;0")</f>
        <v>4.166666666666667</v>
      </c>
      <c r="AH105" s="40">
        <f ca="1">SUMIF(OFFSET(correlations!H$46,_xlfn.FLOOR.MATH((ROW(G93)-1)/5)*5,0,5),"&lt;&gt;0")/COUNTIF(OFFSET(correlations!H$46,_xlfn.FLOOR.MATH((ROW(G93)-1)/5)*5,0,5),"&lt;&gt;0")</f>
        <v>3.8333333333333335</v>
      </c>
      <c r="AI105" s="40" t="e">
        <f ca="1">SUMIF(OFFSET(correlations!I$46,_xlfn.FLOOR.MATH((ROW(H93)-1)/5)*5,0,5),"&lt;&gt;0")/COUNTIF(OFFSET(correlations!I$46,_xlfn.FLOOR.MATH((ROW(H93)-1)/5)*5,0,5),"&lt;&gt;0")</f>
        <v>#DIV/0!</v>
      </c>
      <c r="AJ105" s="40">
        <f ca="1">SUMIF(OFFSET(correlations!J$46,_xlfn.FLOOR.MATH((ROW(I93)-1)/5)*5,0,5),"&lt;&gt;0")/COUNTIF(OFFSET(correlations!J$46,_xlfn.FLOOR.MATH((ROW(I93)-1)/5)*5,0,5),"&lt;&gt;0")</f>
        <v>3.3333333333333335</v>
      </c>
      <c r="AK105" s="40">
        <f ca="1">SUMIF(OFFSET(correlations!K$46,_xlfn.FLOOR.MATH((ROW(J93)-1)/5)*5,0,5),"&lt;&gt;0")/COUNTIF(OFFSET(correlations!K$46,_xlfn.FLOOR.MATH((ROW(J93)-1)/5)*5,0,5),"&lt;&gt;0")</f>
        <v>4.5</v>
      </c>
      <c r="AL105" s="40">
        <f ca="1">SUMIF(OFFSET(correlations!L$46,_xlfn.FLOOR.MATH((ROW(K93)-1)/5)*5,0,5),"&lt;&gt;0")/COUNTIF(OFFSET(correlations!L$46,_xlfn.FLOOR.MATH((ROW(K93)-1)/5)*5,0,5),"&lt;&gt;0")</f>
        <v>3.8333333333333335</v>
      </c>
      <c r="AM105" s="40">
        <f ca="1">SUMIF(OFFSET(correlations!M$46,_xlfn.FLOOR.MATH((ROW(L93)-1)/5)*5,0,5),"&lt;&gt;0")/COUNTIF(OFFSET(correlations!M$46,_xlfn.FLOOR.MATH((ROW(L93)-1)/5)*5,0,5),"&lt;&gt;0")</f>
        <v>3.5</v>
      </c>
      <c r="AN105" s="40">
        <f ca="1">SUMIF(OFFSET(correlations!N$46,_xlfn.FLOOR.MATH((ROW(M93)-1)/5)*5,0,5),"&lt;&gt;0")/COUNTIF(OFFSET(correlations!N$46,_xlfn.FLOOR.MATH((ROW(M93)-1)/5)*5,0,5),"&lt;&gt;0")</f>
        <v>3.6666666666666665</v>
      </c>
      <c r="AO105" s="40">
        <f ca="1">SUMIF(OFFSET(correlations!O$46,_xlfn.FLOOR.MATH((ROW(N93)-1)/5)*5,0,5),"&lt;&gt;0")/COUNTIF(OFFSET(correlations!O$46,_xlfn.FLOOR.MATH((ROW(N93)-1)/5)*5,0,5),"&lt;&gt;0")</f>
        <v>3.625</v>
      </c>
      <c r="AP105" s="40">
        <f ca="1">SUMIF(OFFSET(correlations!P$46,_xlfn.FLOOR.MATH((ROW(O93)-1)/5)*5,0,5),"&lt;&gt;0")/COUNTIF(OFFSET(correlations!P$46,_xlfn.FLOOR.MATH((ROW(O93)-1)/5)*5,0,5),"&lt;&gt;0")</f>
        <v>3.1666666666666665</v>
      </c>
      <c r="AQ105" s="40">
        <f ca="1">SUMIF(OFFSET(correlations!Q$46,_xlfn.FLOOR.MATH((ROW(P93)-1)/5)*5,0,5),"&lt;&gt;0")/COUNTIF(OFFSET(correlations!Q$46,_xlfn.FLOOR.MATH((ROW(P93)-1)/5)*5,0,5),"&lt;&gt;0")</f>
        <v>3.8333333333333335</v>
      </c>
      <c r="AR105" s="40">
        <f ca="1">SUMIF(OFFSET(correlations!R$46,_xlfn.FLOOR.MATH((ROW(Q93)-1)/5)*5,0,5),"&lt;&gt;0")/COUNTIF(OFFSET(correlations!R$46,_xlfn.FLOOR.MATH((ROW(Q93)-1)/5)*5,0,5),"&lt;&gt;0")</f>
        <v>2.5</v>
      </c>
      <c r="AS105" s="40">
        <f ca="1">SUMIF(OFFSET(correlations!S$46,_xlfn.FLOOR.MATH((ROW(R93)-1)/5)*5,0,5),"&lt;&gt;0")/COUNTIF(OFFSET(correlations!S$46,_xlfn.FLOOR.MATH((ROW(R93)-1)/5)*5,0,5),"&lt;&gt;0")</f>
        <v>3.75</v>
      </c>
      <c r="AT105" s="40">
        <f ca="1">SUMIF(OFFSET(correlations!T$46,_xlfn.FLOOR.MATH((ROW(S93)-1)/5)*5,0,5),"&lt;&gt;0")/COUNTIF(OFFSET(correlations!T$46,_xlfn.FLOOR.MATH((ROW(S93)-1)/5)*5,0,5),"&lt;&gt;0")</f>
        <v>3.5</v>
      </c>
      <c r="AU105" s="40">
        <f ca="1">SUMIF(OFFSET(correlations!U$46,_xlfn.FLOOR.MATH((ROW(T93)-1)/5)*5,0,5),"&lt;&gt;0")/COUNTIF(OFFSET(correlations!U$46,_xlfn.FLOOR.MATH((ROW(T93)-1)/5)*5,0,5),"&lt;&gt;0")</f>
        <v>3.625</v>
      </c>
      <c r="AV105" s="40">
        <f ca="1">SUMIF(OFFSET(correlations!V$46,_xlfn.FLOOR.MATH((ROW(U93)-1)/5)*5,0,5),"&lt;&gt;0")/COUNTIF(OFFSET(correlations!V$46,_xlfn.FLOOR.MATH((ROW(U93)-1)/5)*5,0,5),"&lt;&gt;0")</f>
        <v>4</v>
      </c>
      <c r="AW105" s="40">
        <f ca="1">SUMIF(OFFSET(correlations!W$46,_xlfn.FLOOR.MATH((ROW(V93)-1)/5)*5,0,5),"&lt;&gt;0")/COUNTIF(OFFSET(correlations!W$46,_xlfn.FLOOR.MATH((ROW(V93)-1)/5)*5,0,5),"&lt;&gt;0")</f>
        <v>3</v>
      </c>
      <c r="AX105" s="40">
        <f ca="1">SUMIF(OFFSET(correlations!X$46,_xlfn.FLOOR.MATH((ROW(W93)-1)/5)*5,0,5),"&lt;&gt;0")/COUNTIF(OFFSET(correlations!X$46,_xlfn.FLOOR.MATH((ROW(W93)-1)/5)*5,0,5),"&lt;&gt;0")</f>
        <v>4</v>
      </c>
      <c r="AY105" s="40">
        <f ca="1">SUMIF(OFFSET(correlations!Y$46,_xlfn.FLOOR.MATH((ROW(X93)-1)/5)*5,0,5),"&lt;&gt;0")/COUNTIF(OFFSET(correlations!Y$46,_xlfn.FLOOR.MATH((ROW(X93)-1)/5)*5,0,5),"&lt;&gt;0")</f>
        <v>2</v>
      </c>
      <c r="AZ105" s="40">
        <f ca="1">SUMIF(OFFSET(correlations!Z$46,_xlfn.FLOOR.MATH((ROW(Y93)-1)/5)*5,0,5),"&lt;&gt;0")/COUNTIF(OFFSET(correlations!Z$46,_xlfn.FLOOR.MATH((ROW(Y93)-1)/5)*5,0,5),"&lt;&gt;0")</f>
        <v>3</v>
      </c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</row>
    <row r="106" spans="1:76">
      <c r="A106" s="5" t="str">
        <f t="shared" si="18"/>
        <v>141: Donnie Darko (2001)</v>
      </c>
      <c r="B106" s="26">
        <f>IF(correlations!B139&lt;&gt;0,'Modified Weights'!B$7,0)</f>
        <v>0.46460996868120108</v>
      </c>
      <c r="C106" s="26">
        <f>IF(correlations!C139&lt;&gt;0,'Modified Weights'!C$7,0)</f>
        <v>0.41167618541813644</v>
      </c>
      <c r="D106" s="26">
        <f>IF(correlations!D139&lt;&gt;0,'Modified Weights'!D$7,0)</f>
        <v>0</v>
      </c>
      <c r="E106" s="26">
        <f>IF(correlations!E139&lt;&gt;0,'Modified Weights'!E$7,0)</f>
        <v>0</v>
      </c>
      <c r="F106" s="26">
        <f>IF(correlations!F139&lt;&gt;0,'Modified Weights'!F$7,0)</f>
        <v>0</v>
      </c>
      <c r="G106" s="26">
        <f>IF(correlations!G139&lt;&gt;0,'Modified Weights'!G$7,0)</f>
        <v>0.38713264586848378</v>
      </c>
      <c r="H106" s="26">
        <f>IF(correlations!H139&lt;&gt;0,'Modified Weights'!H$7,0)</f>
        <v>0.19365960183726966</v>
      </c>
      <c r="I106" s="26">
        <f>IF(correlations!I139&lt;&gt;0,'Modified Weights'!I$7,0)</f>
        <v>0</v>
      </c>
      <c r="J106" s="26">
        <f>IF(correlations!J139&lt;&gt;0,'Modified Weights'!J$7,0)</f>
        <v>0</v>
      </c>
      <c r="K106" s="26">
        <f>IF(correlations!K139&lt;&gt;0,'Modified Weights'!K$7,0)</f>
        <v>0</v>
      </c>
      <c r="L106" s="26">
        <f>IF(correlations!L139&lt;&gt;0,'Modified Weights'!L$7,0)</f>
        <v>0</v>
      </c>
      <c r="M106" s="26">
        <f>IF(correlations!M139&lt;&gt;0,'Modified Weights'!M$7,0)</f>
        <v>0</v>
      </c>
      <c r="N106" s="26">
        <f>IF(correlations!N139&lt;&gt;0,'Modified Weights'!N$7,0)</f>
        <v>0</v>
      </c>
      <c r="O106" s="26">
        <f>IF(correlations!O139&lt;&gt;0,'Modified Weights'!O$7,0)</f>
        <v>0.47549485227568483</v>
      </c>
      <c r="P106" s="26">
        <f>IF(correlations!P139&lt;&gt;0,'Modified Weights'!P$7,0)</f>
        <v>0.26252037536330569</v>
      </c>
      <c r="Q106" s="26">
        <f>IF(correlations!Q139&lt;&gt;0,'Modified Weights'!Q$7,0)</f>
        <v>0.37322578372742299</v>
      </c>
      <c r="R106" s="26">
        <f>IF(correlations!R139&lt;&gt;0,'Modified Weights'!R$7,0)</f>
        <v>0.37426379831369133</v>
      </c>
      <c r="S106" s="26">
        <f>IF(correlations!S139&lt;&gt;0,'Modified Weights'!S$7,0)</f>
        <v>0.36064387194709613</v>
      </c>
      <c r="T106" s="26">
        <f>IF(correlations!T139&lt;&gt;0,'Modified Weights'!T$7,0)</f>
        <v>0.40380887559327872</v>
      </c>
      <c r="U106" s="26">
        <f>IF(correlations!U139&lt;&gt;0,'Modified Weights'!U$7,0)</f>
        <v>0.28039233696684568</v>
      </c>
      <c r="V106" s="26">
        <f>IF(correlations!V139&lt;&gt;0,'Modified Weights'!V$7,0)</f>
        <v>0</v>
      </c>
      <c r="W106" s="26">
        <f>IF(correlations!W139&lt;&gt;0,'Modified Weights'!W$7,0)</f>
        <v>0.24072770522228643</v>
      </c>
      <c r="X106" s="26">
        <f>IF(correlations!X139&lt;&gt;0,'Modified Weights'!X$7,0)</f>
        <v>0.44902524381160436</v>
      </c>
      <c r="Y106" s="26">
        <f>IF(correlations!Y139&lt;&gt;0,'Modified Weights'!Y$7,0)</f>
        <v>0</v>
      </c>
      <c r="Z106" s="26">
        <f>IF(correlations!Z139&lt;&gt;0,'Modified Weights'!Z$7,0)</f>
        <v>0.27967705678590876</v>
      </c>
      <c r="AA106" s="26"/>
      <c r="AB106" s="40">
        <f ca="1">SUMIF(OFFSET(correlations!B$46,_xlfn.FLOOR.MATH((ROW(A94)-1)/5)*5,0,5),"&lt;&gt;0")/COUNTIF(OFFSET(correlations!B$46,_xlfn.FLOOR.MATH((ROW(A94)-1)/5)*5,0,5),"&lt;&gt;0")</f>
        <v>3.75</v>
      </c>
      <c r="AC106" s="40">
        <f ca="1">SUMIF(OFFSET(correlations!C$46,_xlfn.FLOOR.MATH((ROW(B94)-1)/5)*5,0,5),"&lt;&gt;0")/COUNTIF(OFFSET(correlations!C$46,_xlfn.FLOOR.MATH((ROW(B94)-1)/5)*5,0,5),"&lt;&gt;0")</f>
        <v>3.75</v>
      </c>
      <c r="AD106" s="40">
        <f ca="1">SUMIF(OFFSET(correlations!D$46,_xlfn.FLOOR.MATH((ROW(C94)-1)/5)*5,0,5),"&lt;&gt;0")/COUNTIF(OFFSET(correlations!D$46,_xlfn.FLOOR.MATH((ROW(C94)-1)/5)*5,0,5),"&lt;&gt;0")</f>
        <v>3.625</v>
      </c>
      <c r="AE106" s="40">
        <f ca="1">SUMIF(OFFSET(correlations!E$46,_xlfn.FLOOR.MATH((ROW(D94)-1)/5)*5,0,5),"&lt;&gt;0")/COUNTIF(OFFSET(correlations!E$46,_xlfn.FLOOR.MATH((ROW(D94)-1)/5)*5,0,5),"&lt;&gt;0")</f>
        <v>4.5</v>
      </c>
      <c r="AF106" s="40">
        <f ca="1">SUMIF(OFFSET(correlations!F$46,_xlfn.FLOOR.MATH((ROW(E94)-1)/5)*5,0,5),"&lt;&gt;0")/COUNTIF(OFFSET(correlations!F$46,_xlfn.FLOOR.MATH((ROW(E94)-1)/5)*5,0,5),"&lt;&gt;0")</f>
        <v>3</v>
      </c>
      <c r="AG106" s="40">
        <f ca="1">SUMIF(OFFSET(correlations!G$46,_xlfn.FLOOR.MATH((ROW(F94)-1)/5)*5,0,5),"&lt;&gt;0")/COUNTIF(OFFSET(correlations!G$46,_xlfn.FLOOR.MATH((ROW(F94)-1)/5)*5,0,5),"&lt;&gt;0")</f>
        <v>4.166666666666667</v>
      </c>
      <c r="AH106" s="40">
        <f ca="1">SUMIF(OFFSET(correlations!H$46,_xlfn.FLOOR.MATH((ROW(G94)-1)/5)*5,0,5),"&lt;&gt;0")/COUNTIF(OFFSET(correlations!H$46,_xlfn.FLOOR.MATH((ROW(G94)-1)/5)*5,0,5),"&lt;&gt;0")</f>
        <v>3.8333333333333335</v>
      </c>
      <c r="AI106" s="40" t="e">
        <f ca="1">SUMIF(OFFSET(correlations!I$46,_xlfn.FLOOR.MATH((ROW(H94)-1)/5)*5,0,5),"&lt;&gt;0")/COUNTIF(OFFSET(correlations!I$46,_xlfn.FLOOR.MATH((ROW(H94)-1)/5)*5,0,5),"&lt;&gt;0")</f>
        <v>#DIV/0!</v>
      </c>
      <c r="AJ106" s="40">
        <f ca="1">SUMIF(OFFSET(correlations!J$46,_xlfn.FLOOR.MATH((ROW(I94)-1)/5)*5,0,5),"&lt;&gt;0")/COUNTIF(OFFSET(correlations!J$46,_xlfn.FLOOR.MATH((ROW(I94)-1)/5)*5,0,5),"&lt;&gt;0")</f>
        <v>3.3333333333333335</v>
      </c>
      <c r="AK106" s="40">
        <f ca="1">SUMIF(OFFSET(correlations!K$46,_xlfn.FLOOR.MATH((ROW(J94)-1)/5)*5,0,5),"&lt;&gt;0")/COUNTIF(OFFSET(correlations!K$46,_xlfn.FLOOR.MATH((ROW(J94)-1)/5)*5,0,5),"&lt;&gt;0")</f>
        <v>4.5</v>
      </c>
      <c r="AL106" s="40">
        <f ca="1">SUMIF(OFFSET(correlations!L$46,_xlfn.FLOOR.MATH((ROW(K94)-1)/5)*5,0,5),"&lt;&gt;0")/COUNTIF(OFFSET(correlations!L$46,_xlfn.FLOOR.MATH((ROW(K94)-1)/5)*5,0,5),"&lt;&gt;0")</f>
        <v>3.8333333333333335</v>
      </c>
      <c r="AM106" s="40">
        <f ca="1">SUMIF(OFFSET(correlations!M$46,_xlfn.FLOOR.MATH((ROW(L94)-1)/5)*5,0,5),"&lt;&gt;0")/COUNTIF(OFFSET(correlations!M$46,_xlfn.FLOOR.MATH((ROW(L94)-1)/5)*5,0,5),"&lt;&gt;0")</f>
        <v>3.5</v>
      </c>
      <c r="AN106" s="40">
        <f ca="1">SUMIF(OFFSET(correlations!N$46,_xlfn.FLOOR.MATH((ROW(M94)-1)/5)*5,0,5),"&lt;&gt;0")/COUNTIF(OFFSET(correlations!N$46,_xlfn.FLOOR.MATH((ROW(M94)-1)/5)*5,0,5),"&lt;&gt;0")</f>
        <v>3.6666666666666665</v>
      </c>
      <c r="AO106" s="40">
        <f ca="1">SUMIF(OFFSET(correlations!O$46,_xlfn.FLOOR.MATH((ROW(N94)-1)/5)*5,0,5),"&lt;&gt;0")/COUNTIF(OFFSET(correlations!O$46,_xlfn.FLOOR.MATH((ROW(N94)-1)/5)*5,0,5),"&lt;&gt;0")</f>
        <v>3.625</v>
      </c>
      <c r="AP106" s="40">
        <f ca="1">SUMIF(OFFSET(correlations!P$46,_xlfn.FLOOR.MATH((ROW(O94)-1)/5)*5,0,5),"&lt;&gt;0")/COUNTIF(OFFSET(correlations!P$46,_xlfn.FLOOR.MATH((ROW(O94)-1)/5)*5,0,5),"&lt;&gt;0")</f>
        <v>3.1666666666666665</v>
      </c>
      <c r="AQ106" s="40">
        <f ca="1">SUMIF(OFFSET(correlations!Q$46,_xlfn.FLOOR.MATH((ROW(P94)-1)/5)*5,0,5),"&lt;&gt;0")/COUNTIF(OFFSET(correlations!Q$46,_xlfn.FLOOR.MATH((ROW(P94)-1)/5)*5,0,5),"&lt;&gt;0")</f>
        <v>3.8333333333333335</v>
      </c>
      <c r="AR106" s="40">
        <f ca="1">SUMIF(OFFSET(correlations!R$46,_xlfn.FLOOR.MATH((ROW(Q94)-1)/5)*5,0,5),"&lt;&gt;0")/COUNTIF(OFFSET(correlations!R$46,_xlfn.FLOOR.MATH((ROW(Q94)-1)/5)*5,0,5),"&lt;&gt;0")</f>
        <v>2.5</v>
      </c>
      <c r="AS106" s="40">
        <f ca="1">SUMIF(OFFSET(correlations!S$46,_xlfn.FLOOR.MATH((ROW(R94)-1)/5)*5,0,5),"&lt;&gt;0")/COUNTIF(OFFSET(correlations!S$46,_xlfn.FLOOR.MATH((ROW(R94)-1)/5)*5,0,5),"&lt;&gt;0")</f>
        <v>3.75</v>
      </c>
      <c r="AT106" s="40">
        <f ca="1">SUMIF(OFFSET(correlations!T$46,_xlfn.FLOOR.MATH((ROW(S94)-1)/5)*5,0,5),"&lt;&gt;0")/COUNTIF(OFFSET(correlations!T$46,_xlfn.FLOOR.MATH((ROW(S94)-1)/5)*5,0,5),"&lt;&gt;0")</f>
        <v>3.5</v>
      </c>
      <c r="AU106" s="40">
        <f ca="1">SUMIF(OFFSET(correlations!U$46,_xlfn.FLOOR.MATH((ROW(T94)-1)/5)*5,0,5),"&lt;&gt;0")/COUNTIF(OFFSET(correlations!U$46,_xlfn.FLOOR.MATH((ROW(T94)-1)/5)*5,0,5),"&lt;&gt;0")</f>
        <v>3.625</v>
      </c>
      <c r="AV106" s="40">
        <f ca="1">SUMIF(OFFSET(correlations!V$46,_xlfn.FLOOR.MATH((ROW(U94)-1)/5)*5,0,5),"&lt;&gt;0")/COUNTIF(OFFSET(correlations!V$46,_xlfn.FLOOR.MATH((ROW(U94)-1)/5)*5,0,5),"&lt;&gt;0")</f>
        <v>4</v>
      </c>
      <c r="AW106" s="40">
        <f ca="1">SUMIF(OFFSET(correlations!W$46,_xlfn.FLOOR.MATH((ROW(V94)-1)/5)*5,0,5),"&lt;&gt;0")/COUNTIF(OFFSET(correlations!W$46,_xlfn.FLOOR.MATH((ROW(V94)-1)/5)*5,0,5),"&lt;&gt;0")</f>
        <v>3</v>
      </c>
      <c r="AX106" s="40">
        <f ca="1">SUMIF(OFFSET(correlations!X$46,_xlfn.FLOOR.MATH((ROW(W94)-1)/5)*5,0,5),"&lt;&gt;0")/COUNTIF(OFFSET(correlations!X$46,_xlfn.FLOOR.MATH((ROW(W94)-1)/5)*5,0,5),"&lt;&gt;0")</f>
        <v>4</v>
      </c>
      <c r="AY106" s="40">
        <f ca="1">SUMIF(OFFSET(correlations!Y$46,_xlfn.FLOOR.MATH((ROW(X94)-1)/5)*5,0,5),"&lt;&gt;0")/COUNTIF(OFFSET(correlations!Y$46,_xlfn.FLOOR.MATH((ROW(X94)-1)/5)*5,0,5),"&lt;&gt;0")</f>
        <v>2</v>
      </c>
      <c r="AZ106" s="40">
        <f ca="1">SUMIF(OFFSET(correlations!Z$46,_xlfn.FLOOR.MATH((ROW(Y94)-1)/5)*5,0,5),"&lt;&gt;0")/COUNTIF(OFFSET(correlations!Z$46,_xlfn.FLOOR.MATH((ROW(Y94)-1)/5)*5,0,5),"&lt;&gt;0")</f>
        <v>3</v>
      </c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</row>
    <row r="107" spans="1:76">
      <c r="A107" s="5" t="str">
        <f t="shared" si="18"/>
        <v>141: Donnie Darko (2001)</v>
      </c>
      <c r="B107" s="26">
        <f>IF(correlations!B140&lt;&gt;0,'Modified Weights'!B$3,0)</f>
        <v>0.55108883721563151</v>
      </c>
      <c r="C107" s="26">
        <f>IF(correlations!C140&lt;&gt;0,'Modified Weights'!C$3,0)</f>
        <v>0</v>
      </c>
      <c r="D107" s="26">
        <f>IF(correlations!D140&lt;&gt;0,'Modified Weights'!D$3,0)</f>
        <v>0.66716825348801723</v>
      </c>
      <c r="E107" s="26">
        <f>IF(correlations!E140&lt;&gt;0,'Modified Weights'!E$3,0)</f>
        <v>0.51761980439715483</v>
      </c>
      <c r="F107" s="26">
        <f>IF(correlations!F140&lt;&gt;0,'Modified Weights'!F$3,0)</f>
        <v>0</v>
      </c>
      <c r="G107" s="26">
        <f>IF(correlations!G140&lt;&gt;0,'Modified Weights'!G$3,0)</f>
        <v>0.53906585139435703</v>
      </c>
      <c r="H107" s="26">
        <f>IF(correlations!H140&lt;&gt;0,'Modified Weights'!H$3,0)</f>
        <v>0.46291004988627577</v>
      </c>
      <c r="I107" s="26">
        <f>IF(correlations!I140&lt;&gt;0,'Modified Weights'!I$3,0)</f>
        <v>0</v>
      </c>
      <c r="J107" s="26">
        <f>IF(correlations!J140&lt;&gt;0,'Modified Weights'!J$3,0)</f>
        <v>0.47571090136593314</v>
      </c>
      <c r="K107" s="26">
        <f>IF(correlations!K140&lt;&gt;0,'Modified Weights'!K$3,0)</f>
        <v>0.31571202585390812</v>
      </c>
      <c r="L107" s="26">
        <f>IF(correlations!L140&lt;&gt;0,'Modified Weights'!L$3,0)</f>
        <v>0.31257295249758305</v>
      </c>
      <c r="M107" s="26">
        <f>IF(correlations!M140&lt;&gt;0,'Modified Weights'!M$3,0)</f>
        <v>0.40859237613621341</v>
      </c>
      <c r="N107" s="26">
        <f>IF(correlations!N140&lt;&gt;0,'Modified Weights'!N$3,0)</f>
        <v>0.32349910970108381</v>
      </c>
      <c r="O107" s="26">
        <f>IF(correlations!O140&lt;&gt;0,'Modified Weights'!O$3,0)</f>
        <v>0.66851595362183669</v>
      </c>
      <c r="P107" s="26">
        <f>IF(correlations!P140&lt;&gt;0,'Modified Weights'!P$3,0)</f>
        <v>0</v>
      </c>
      <c r="Q107" s="26">
        <f>IF(correlations!Q140&lt;&gt;0,'Modified Weights'!Q$3,0)</f>
        <v>0</v>
      </c>
      <c r="R107" s="26">
        <f>IF(correlations!R140&lt;&gt;0,'Modified Weights'!R$3,0)</f>
        <v>0</v>
      </c>
      <c r="S107" s="26">
        <f>IF(correlations!S140&lt;&gt;0,'Modified Weights'!S$3,0)</f>
        <v>0</v>
      </c>
      <c r="T107" s="26">
        <f>IF(correlations!T140&lt;&gt;0,'Modified Weights'!T$3,0)</f>
        <v>0.55108883721563151</v>
      </c>
      <c r="U107" s="26">
        <f>IF(correlations!U140&lt;&gt;0,'Modified Weights'!U$3,0)</f>
        <v>0.47236055541883315</v>
      </c>
      <c r="V107" s="26">
        <f>IF(correlations!V140&lt;&gt;0,'Modified Weights'!V$3,0)</f>
        <v>0.27092801416163931</v>
      </c>
      <c r="W107" s="26">
        <f>IF(correlations!W140&lt;&gt;0,'Modified Weights'!W$3,0)</f>
        <v>0.50324684492481753</v>
      </c>
      <c r="X107" s="26">
        <f>IF(correlations!X140&lt;&gt;0,'Modified Weights'!X$3,0)</f>
        <v>0</v>
      </c>
      <c r="Y107" s="26">
        <f>IF(correlations!Y140&lt;&gt;0,'Modified Weights'!Y$3,0)</f>
        <v>0</v>
      </c>
      <c r="Z107" s="26">
        <f>IF(correlations!Z140&lt;&gt;0,'Modified Weights'!Z$3,0)</f>
        <v>0.43552033876932245</v>
      </c>
      <c r="AA107" s="26"/>
      <c r="AB107" s="40">
        <f ca="1">SUMIF(OFFSET(correlations!B$46,_xlfn.FLOOR.MATH((ROW(A95)-1)/5)*5,0,5),"&lt;&gt;0")/COUNTIF(OFFSET(correlations!B$46,_xlfn.FLOOR.MATH((ROW(A95)-1)/5)*5,0,5),"&lt;&gt;0")</f>
        <v>3.75</v>
      </c>
      <c r="AC107" s="40">
        <f ca="1">SUMIF(OFFSET(correlations!C$46,_xlfn.FLOOR.MATH((ROW(B95)-1)/5)*5,0,5),"&lt;&gt;0")/COUNTIF(OFFSET(correlations!C$46,_xlfn.FLOOR.MATH((ROW(B95)-1)/5)*5,0,5),"&lt;&gt;0")</f>
        <v>3.75</v>
      </c>
      <c r="AD107" s="40">
        <f ca="1">SUMIF(OFFSET(correlations!D$46,_xlfn.FLOOR.MATH((ROW(C95)-1)/5)*5,0,5),"&lt;&gt;0")/COUNTIF(OFFSET(correlations!D$46,_xlfn.FLOOR.MATH((ROW(C95)-1)/5)*5,0,5),"&lt;&gt;0")</f>
        <v>3.625</v>
      </c>
      <c r="AE107" s="40">
        <f ca="1">SUMIF(OFFSET(correlations!E$46,_xlfn.FLOOR.MATH((ROW(D95)-1)/5)*5,0,5),"&lt;&gt;0")/COUNTIF(OFFSET(correlations!E$46,_xlfn.FLOOR.MATH((ROW(D95)-1)/5)*5,0,5),"&lt;&gt;0")</f>
        <v>4.5</v>
      </c>
      <c r="AF107" s="40">
        <f ca="1">SUMIF(OFFSET(correlations!F$46,_xlfn.FLOOR.MATH((ROW(E95)-1)/5)*5,0,5),"&lt;&gt;0")/COUNTIF(OFFSET(correlations!F$46,_xlfn.FLOOR.MATH((ROW(E95)-1)/5)*5,0,5),"&lt;&gt;0")</f>
        <v>3</v>
      </c>
      <c r="AG107" s="40">
        <f ca="1">SUMIF(OFFSET(correlations!G$46,_xlfn.FLOOR.MATH((ROW(F95)-1)/5)*5,0,5),"&lt;&gt;0")/COUNTIF(OFFSET(correlations!G$46,_xlfn.FLOOR.MATH((ROW(F95)-1)/5)*5,0,5),"&lt;&gt;0")</f>
        <v>4.166666666666667</v>
      </c>
      <c r="AH107" s="40">
        <f ca="1">SUMIF(OFFSET(correlations!H$46,_xlfn.FLOOR.MATH((ROW(G95)-1)/5)*5,0,5),"&lt;&gt;0")/COUNTIF(OFFSET(correlations!H$46,_xlfn.FLOOR.MATH((ROW(G95)-1)/5)*5,0,5),"&lt;&gt;0")</f>
        <v>3.8333333333333335</v>
      </c>
      <c r="AI107" s="40" t="e">
        <f ca="1">SUMIF(OFFSET(correlations!I$46,_xlfn.FLOOR.MATH((ROW(H95)-1)/5)*5,0,5),"&lt;&gt;0")/COUNTIF(OFFSET(correlations!I$46,_xlfn.FLOOR.MATH((ROW(H95)-1)/5)*5,0,5),"&lt;&gt;0")</f>
        <v>#DIV/0!</v>
      </c>
      <c r="AJ107" s="40">
        <f ca="1">SUMIF(OFFSET(correlations!J$46,_xlfn.FLOOR.MATH((ROW(I95)-1)/5)*5,0,5),"&lt;&gt;0")/COUNTIF(OFFSET(correlations!J$46,_xlfn.FLOOR.MATH((ROW(I95)-1)/5)*5,0,5),"&lt;&gt;0")</f>
        <v>3.3333333333333335</v>
      </c>
      <c r="AK107" s="40">
        <f ca="1">SUMIF(OFFSET(correlations!K$46,_xlfn.FLOOR.MATH((ROW(J95)-1)/5)*5,0,5),"&lt;&gt;0")/COUNTIF(OFFSET(correlations!K$46,_xlfn.FLOOR.MATH((ROW(J95)-1)/5)*5,0,5),"&lt;&gt;0")</f>
        <v>4.5</v>
      </c>
      <c r="AL107" s="40">
        <f ca="1">SUMIF(OFFSET(correlations!L$46,_xlfn.FLOOR.MATH((ROW(K95)-1)/5)*5,0,5),"&lt;&gt;0")/COUNTIF(OFFSET(correlations!L$46,_xlfn.FLOOR.MATH((ROW(K95)-1)/5)*5,0,5),"&lt;&gt;0")</f>
        <v>3.8333333333333335</v>
      </c>
      <c r="AM107" s="40">
        <f ca="1">SUMIF(OFFSET(correlations!M$46,_xlfn.FLOOR.MATH((ROW(L95)-1)/5)*5,0,5),"&lt;&gt;0")/COUNTIF(OFFSET(correlations!M$46,_xlfn.FLOOR.MATH((ROW(L95)-1)/5)*5,0,5),"&lt;&gt;0")</f>
        <v>3.5</v>
      </c>
      <c r="AN107" s="40">
        <f ca="1">SUMIF(OFFSET(correlations!N$46,_xlfn.FLOOR.MATH((ROW(M95)-1)/5)*5,0,5),"&lt;&gt;0")/COUNTIF(OFFSET(correlations!N$46,_xlfn.FLOOR.MATH((ROW(M95)-1)/5)*5,0,5),"&lt;&gt;0")</f>
        <v>3.6666666666666665</v>
      </c>
      <c r="AO107" s="40">
        <f ca="1">SUMIF(OFFSET(correlations!O$46,_xlfn.FLOOR.MATH((ROW(N95)-1)/5)*5,0,5),"&lt;&gt;0")/COUNTIF(OFFSET(correlations!O$46,_xlfn.FLOOR.MATH((ROW(N95)-1)/5)*5,0,5),"&lt;&gt;0")</f>
        <v>3.625</v>
      </c>
      <c r="AP107" s="40">
        <f ca="1">SUMIF(OFFSET(correlations!P$46,_xlfn.FLOOR.MATH((ROW(O95)-1)/5)*5,0,5),"&lt;&gt;0")/COUNTIF(OFFSET(correlations!P$46,_xlfn.FLOOR.MATH((ROW(O95)-1)/5)*5,0,5),"&lt;&gt;0")</f>
        <v>3.1666666666666665</v>
      </c>
      <c r="AQ107" s="40">
        <f ca="1">SUMIF(OFFSET(correlations!Q$46,_xlfn.FLOOR.MATH((ROW(P95)-1)/5)*5,0,5),"&lt;&gt;0")/COUNTIF(OFFSET(correlations!Q$46,_xlfn.FLOOR.MATH((ROW(P95)-1)/5)*5,0,5),"&lt;&gt;0")</f>
        <v>3.8333333333333335</v>
      </c>
      <c r="AR107" s="40">
        <f ca="1">SUMIF(OFFSET(correlations!R$46,_xlfn.FLOOR.MATH((ROW(Q95)-1)/5)*5,0,5),"&lt;&gt;0")/COUNTIF(OFFSET(correlations!R$46,_xlfn.FLOOR.MATH((ROW(Q95)-1)/5)*5,0,5),"&lt;&gt;0")</f>
        <v>2.5</v>
      </c>
      <c r="AS107" s="40">
        <f ca="1">SUMIF(OFFSET(correlations!S$46,_xlfn.FLOOR.MATH((ROW(R95)-1)/5)*5,0,5),"&lt;&gt;0")/COUNTIF(OFFSET(correlations!S$46,_xlfn.FLOOR.MATH((ROW(R95)-1)/5)*5,0,5),"&lt;&gt;0")</f>
        <v>3.75</v>
      </c>
      <c r="AT107" s="40">
        <f ca="1">SUMIF(OFFSET(correlations!T$46,_xlfn.FLOOR.MATH((ROW(S95)-1)/5)*5,0,5),"&lt;&gt;0")/COUNTIF(OFFSET(correlations!T$46,_xlfn.FLOOR.MATH((ROW(S95)-1)/5)*5,0,5),"&lt;&gt;0")</f>
        <v>3.5</v>
      </c>
      <c r="AU107" s="40">
        <f ca="1">SUMIF(OFFSET(correlations!U$46,_xlfn.FLOOR.MATH((ROW(T95)-1)/5)*5,0,5),"&lt;&gt;0")/COUNTIF(OFFSET(correlations!U$46,_xlfn.FLOOR.MATH((ROW(T95)-1)/5)*5,0,5),"&lt;&gt;0")</f>
        <v>3.625</v>
      </c>
      <c r="AV107" s="40">
        <f ca="1">SUMIF(OFFSET(correlations!V$46,_xlfn.FLOOR.MATH((ROW(U95)-1)/5)*5,0,5),"&lt;&gt;0")/COUNTIF(OFFSET(correlations!V$46,_xlfn.FLOOR.MATH((ROW(U95)-1)/5)*5,0,5),"&lt;&gt;0")</f>
        <v>4</v>
      </c>
      <c r="AW107" s="40">
        <f ca="1">SUMIF(OFFSET(correlations!W$46,_xlfn.FLOOR.MATH((ROW(V95)-1)/5)*5,0,5),"&lt;&gt;0")/COUNTIF(OFFSET(correlations!W$46,_xlfn.FLOOR.MATH((ROW(V95)-1)/5)*5,0,5),"&lt;&gt;0")</f>
        <v>3</v>
      </c>
      <c r="AX107" s="40">
        <f ca="1">SUMIF(OFFSET(correlations!X$46,_xlfn.FLOOR.MATH((ROW(W95)-1)/5)*5,0,5),"&lt;&gt;0")/COUNTIF(OFFSET(correlations!X$46,_xlfn.FLOOR.MATH((ROW(W95)-1)/5)*5,0,5),"&lt;&gt;0")</f>
        <v>4</v>
      </c>
      <c r="AY107" s="40">
        <f ca="1">SUMIF(OFFSET(correlations!Y$46,_xlfn.FLOOR.MATH((ROW(X95)-1)/5)*5,0,5),"&lt;&gt;0")/COUNTIF(OFFSET(correlations!Y$46,_xlfn.FLOOR.MATH((ROW(X95)-1)/5)*5,0,5),"&lt;&gt;0")</f>
        <v>2</v>
      </c>
      <c r="AZ107" s="40">
        <f ca="1">SUMIF(OFFSET(correlations!Z$46,_xlfn.FLOOR.MATH((ROW(Y95)-1)/5)*5,0,5),"&lt;&gt;0")/COUNTIF(OFFSET(correlations!Z$46,_xlfn.FLOOR.MATH((ROW(Y95)-1)/5)*5,0,5),"&lt;&gt;0")</f>
        <v>3</v>
      </c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</row>
    <row r="108" spans="1:76">
      <c r="A108" s="20" t="s">
        <v>19</v>
      </c>
      <c r="B108" s="26">
        <f>IF(correlations!B141&lt;&gt;0,'Modified Weights'!B$4,0)</f>
        <v>0.51761980439715483</v>
      </c>
      <c r="C108" s="26">
        <f>IF(correlations!C141&lt;&gt;0,'Modified Weights'!C$4,0)</f>
        <v>0</v>
      </c>
      <c r="D108" s="26">
        <f>IF(correlations!D141&lt;&gt;0,'Modified Weights'!D$4,0)</f>
        <v>0</v>
      </c>
      <c r="E108" s="26">
        <f>IF(correlations!E141&lt;&gt;0,'Modified Weights'!E$4,0)</f>
        <v>0.47497369617752921</v>
      </c>
      <c r="F108" s="26">
        <f>IF(correlations!F141&lt;&gt;0,'Modified Weights'!F$4,0)</f>
        <v>0.46411014776485626</v>
      </c>
      <c r="G108" s="26">
        <f>IF(correlations!G141&lt;&gt;0,'Modified Weights'!G$4,0)</f>
        <v>0</v>
      </c>
      <c r="H108" s="26">
        <f>IF(correlations!H141&lt;&gt;0,'Modified Weights'!H$4,0)</f>
        <v>0</v>
      </c>
      <c r="I108" s="26">
        <f>IF(correlations!I141&lt;&gt;0,'Modified Weights'!I$4,0)</f>
        <v>0.31257295249758305</v>
      </c>
      <c r="J108" s="26">
        <f>IF(correlations!J141&lt;&gt;0,'Modified Weights'!J$4,0)</f>
        <v>0.47549485227568483</v>
      </c>
      <c r="K108" s="26">
        <f>IF(correlations!K141&lt;&gt;0,'Modified Weights'!K$4,0)</f>
        <v>0.26365446983714974</v>
      </c>
      <c r="L108" s="26">
        <f>IF(correlations!L141&lt;&gt;0,'Modified Weights'!L$4,0)</f>
        <v>0.28275572409412869</v>
      </c>
      <c r="M108" s="26">
        <f>IF(correlations!M141&lt;&gt;0,'Modified Weights'!M$4,0)</f>
        <v>0.28040224837668803</v>
      </c>
      <c r="N108" s="26">
        <f>IF(correlations!N141&lt;&gt;0,'Modified Weights'!N$4,0)</f>
        <v>0.31010409033155772</v>
      </c>
      <c r="O108" s="26">
        <f>IF(correlations!O141&lt;&gt;0,'Modified Weights'!O$4,0)</f>
        <v>0.56244873874488854</v>
      </c>
      <c r="P108" s="26">
        <f>IF(correlations!P141&lt;&gt;0,'Modified Weights'!P$4,0)</f>
        <v>0.30413903573293405</v>
      </c>
      <c r="Q108" s="26">
        <f>IF(correlations!Q141&lt;&gt;0,'Modified Weights'!Q$4,0)</f>
        <v>0.48860698263640312</v>
      </c>
      <c r="R108" s="26">
        <f>IF(correlations!R141&lt;&gt;0,'Modified Weights'!R$4,0)</f>
        <v>0.47097212266638172</v>
      </c>
      <c r="S108" s="26">
        <f>IF(correlations!S141&lt;&gt;0,'Modified Weights'!S$4,0)</f>
        <v>0</v>
      </c>
      <c r="T108" s="26">
        <f>IF(correlations!T141&lt;&gt;0,'Modified Weights'!T$4,0)</f>
        <v>0.52599044278760332</v>
      </c>
      <c r="U108" s="26">
        <f>IF(correlations!U141&lt;&gt;0,'Modified Weights'!U$4,0)</f>
        <v>0</v>
      </c>
      <c r="V108" s="26">
        <f>IF(correlations!V141&lt;&gt;0,'Modified Weights'!V$4,0)</f>
        <v>0</v>
      </c>
      <c r="W108" s="26">
        <f>IF(correlations!W141&lt;&gt;0,'Modified Weights'!W$4,0)</f>
        <v>0.40859237613621341</v>
      </c>
      <c r="X108" s="26">
        <f>IF(correlations!X141&lt;&gt;0,'Modified Weights'!X$4,0)</f>
        <v>0</v>
      </c>
      <c r="Y108" s="26">
        <f>IF(correlations!Y141&lt;&gt;0,'Modified Weights'!Y$4,0)</f>
        <v>0</v>
      </c>
      <c r="Z108" s="26">
        <f>IF(correlations!Z141&lt;&gt;0,'Modified Weights'!Z$4,0)</f>
        <v>0.39006674934025765</v>
      </c>
      <c r="AA108" s="26"/>
      <c r="AB108" s="40">
        <f ca="1">SUMIF(OFFSET(correlations!B$46,_xlfn.FLOOR.MATH((ROW(A96)-1)/5)*5,0,5),"&lt;&gt;0")/COUNTIF(OFFSET(correlations!B$46,_xlfn.FLOOR.MATH((ROW(A96)-1)/5)*5,0,5),"&lt;&gt;0")</f>
        <v>3.5</v>
      </c>
      <c r="AC108" s="40">
        <f ca="1">SUMIF(OFFSET(correlations!C$46,_xlfn.FLOOR.MATH((ROW(B96)-1)/5)*5,0,5),"&lt;&gt;0")/COUNTIF(OFFSET(correlations!C$46,_xlfn.FLOOR.MATH((ROW(B96)-1)/5)*5,0,5),"&lt;&gt;0")</f>
        <v>4</v>
      </c>
      <c r="AD108" s="40">
        <f ca="1">SUMIF(OFFSET(correlations!D$46,_xlfn.FLOOR.MATH((ROW(C96)-1)/5)*5,0,5),"&lt;&gt;0")/COUNTIF(OFFSET(correlations!D$46,_xlfn.FLOOR.MATH((ROW(C96)-1)/5)*5,0,5),"&lt;&gt;0")</f>
        <v>3.5</v>
      </c>
      <c r="AE108" s="40">
        <f ca="1">SUMIF(OFFSET(correlations!E$46,_xlfn.FLOOR.MATH((ROW(D96)-1)/5)*5,0,5),"&lt;&gt;0")/COUNTIF(OFFSET(correlations!E$46,_xlfn.FLOOR.MATH((ROW(D96)-1)/5)*5,0,5),"&lt;&gt;0")</f>
        <v>3.7</v>
      </c>
      <c r="AF108" s="40">
        <f ca="1">SUMIF(OFFSET(correlations!F$46,_xlfn.FLOOR.MATH((ROW(E96)-1)/5)*5,0,5),"&lt;&gt;0")/COUNTIF(OFFSET(correlations!F$46,_xlfn.FLOOR.MATH((ROW(E96)-1)/5)*5,0,5),"&lt;&gt;0")</f>
        <v>4.125</v>
      </c>
      <c r="AG108" s="40">
        <f ca="1">SUMIF(OFFSET(correlations!G$46,_xlfn.FLOOR.MATH((ROW(F96)-1)/5)*5,0,5),"&lt;&gt;0")/COUNTIF(OFFSET(correlations!G$46,_xlfn.FLOOR.MATH((ROW(F96)-1)/5)*5,0,5),"&lt;&gt;0")</f>
        <v>2.5</v>
      </c>
      <c r="AH108" s="40">
        <f ca="1">SUMIF(OFFSET(correlations!H$46,_xlfn.FLOOR.MATH((ROW(G96)-1)/5)*5,0,5),"&lt;&gt;0")/COUNTIF(OFFSET(correlations!H$46,_xlfn.FLOOR.MATH((ROW(G96)-1)/5)*5,0,5),"&lt;&gt;0")</f>
        <v>3.5</v>
      </c>
      <c r="AI108" s="40">
        <f ca="1">SUMIF(OFFSET(correlations!I$46,_xlfn.FLOOR.MATH((ROW(H96)-1)/5)*5,0,5),"&lt;&gt;0")/COUNTIF(OFFSET(correlations!I$46,_xlfn.FLOOR.MATH((ROW(H96)-1)/5)*5,0,5),"&lt;&gt;0")</f>
        <v>3.3333333333333335</v>
      </c>
      <c r="AJ108" s="40">
        <f ca="1">SUMIF(OFFSET(correlations!J$46,_xlfn.FLOOR.MATH((ROW(I96)-1)/5)*5,0,5),"&lt;&gt;0")/COUNTIF(OFFSET(correlations!J$46,_xlfn.FLOOR.MATH((ROW(I96)-1)/5)*5,0,5),"&lt;&gt;0")</f>
        <v>4</v>
      </c>
      <c r="AK108" s="40">
        <f ca="1">SUMIF(OFFSET(correlations!K$46,_xlfn.FLOOR.MATH((ROW(J96)-1)/5)*5,0,5),"&lt;&gt;0")/COUNTIF(OFFSET(correlations!K$46,_xlfn.FLOOR.MATH((ROW(J96)-1)/5)*5,0,5),"&lt;&gt;0")</f>
        <v>3.3333333333333335</v>
      </c>
      <c r="AL108" s="40">
        <f ca="1">SUMIF(OFFSET(correlations!L$46,_xlfn.FLOOR.MATH((ROW(K96)-1)/5)*5,0,5),"&lt;&gt;0")/COUNTIF(OFFSET(correlations!L$46,_xlfn.FLOOR.MATH((ROW(K96)-1)/5)*5,0,5),"&lt;&gt;0")</f>
        <v>3.8333333333333335</v>
      </c>
      <c r="AM108" s="40">
        <f ca="1">SUMIF(OFFSET(correlations!M$46,_xlfn.FLOOR.MATH((ROW(L96)-1)/5)*5,0,5),"&lt;&gt;0")/COUNTIF(OFFSET(correlations!M$46,_xlfn.FLOOR.MATH((ROW(L96)-1)/5)*5,0,5),"&lt;&gt;0")</f>
        <v>2.3333333333333335</v>
      </c>
      <c r="AN108" s="40">
        <f ca="1">SUMIF(OFFSET(correlations!N$46,_xlfn.FLOOR.MATH((ROW(M96)-1)/5)*5,0,5),"&lt;&gt;0")/COUNTIF(OFFSET(correlations!N$46,_xlfn.FLOOR.MATH((ROW(M96)-1)/5)*5,0,5),"&lt;&gt;0")</f>
        <v>3</v>
      </c>
      <c r="AO108" s="40">
        <f ca="1">SUMIF(OFFSET(correlations!O$46,_xlfn.FLOOR.MATH((ROW(N96)-1)/5)*5,0,5),"&lt;&gt;0")/COUNTIF(OFFSET(correlations!O$46,_xlfn.FLOOR.MATH((ROW(N96)-1)/5)*5,0,5),"&lt;&gt;0")</f>
        <v>3.5</v>
      </c>
      <c r="AP108" s="40">
        <f ca="1">SUMIF(OFFSET(correlations!P$46,_xlfn.FLOOR.MATH((ROW(O96)-1)/5)*5,0,5),"&lt;&gt;0")/COUNTIF(OFFSET(correlations!P$46,_xlfn.FLOOR.MATH((ROW(O96)-1)/5)*5,0,5),"&lt;&gt;0")</f>
        <v>4</v>
      </c>
      <c r="AQ108" s="40">
        <f ca="1">SUMIF(OFFSET(correlations!Q$46,_xlfn.FLOOR.MATH((ROW(P96)-1)/5)*5,0,5),"&lt;&gt;0")/COUNTIF(OFFSET(correlations!Q$46,_xlfn.FLOOR.MATH((ROW(P96)-1)/5)*5,0,5),"&lt;&gt;0")</f>
        <v>3.5</v>
      </c>
      <c r="AR108" s="40">
        <f ca="1">SUMIF(OFFSET(correlations!R$46,_xlfn.FLOOR.MATH((ROW(Q96)-1)/5)*5,0,5),"&lt;&gt;0")/COUNTIF(OFFSET(correlations!R$46,_xlfn.FLOOR.MATH((ROW(Q96)-1)/5)*5,0,5),"&lt;&gt;0")</f>
        <v>3.5</v>
      </c>
      <c r="AS108" s="40">
        <f ca="1">SUMIF(OFFSET(correlations!S$46,_xlfn.FLOOR.MATH((ROW(R96)-1)/5)*5,0,5),"&lt;&gt;0")/COUNTIF(OFFSET(correlations!S$46,_xlfn.FLOOR.MATH((ROW(R96)-1)/5)*5,0,5),"&lt;&gt;0")</f>
        <v>3.5</v>
      </c>
      <c r="AT108" s="40">
        <f ca="1">SUMIF(OFFSET(correlations!T$46,_xlfn.FLOOR.MATH((ROW(S96)-1)/5)*5,0,5),"&lt;&gt;0")/COUNTIF(OFFSET(correlations!T$46,_xlfn.FLOOR.MATH((ROW(S96)-1)/5)*5,0,5),"&lt;&gt;0")</f>
        <v>3.5</v>
      </c>
      <c r="AU108" s="40">
        <f ca="1">SUMIF(OFFSET(correlations!U$46,_xlfn.FLOOR.MATH((ROW(T96)-1)/5)*5,0,5),"&lt;&gt;0")/COUNTIF(OFFSET(correlations!U$46,_xlfn.FLOOR.MATH((ROW(T96)-1)/5)*5,0,5),"&lt;&gt;0")</f>
        <v>3.75</v>
      </c>
      <c r="AV108" s="40">
        <f ca="1">SUMIF(OFFSET(correlations!V$46,_xlfn.FLOOR.MATH((ROW(U96)-1)/5)*5,0,5),"&lt;&gt;0")/COUNTIF(OFFSET(correlations!V$46,_xlfn.FLOOR.MATH((ROW(U96)-1)/5)*5,0,5),"&lt;&gt;0")</f>
        <v>5</v>
      </c>
      <c r="AW108" s="40">
        <f ca="1">SUMIF(OFFSET(correlations!W$46,_xlfn.FLOOR.MATH((ROW(V96)-1)/5)*5,0,5),"&lt;&gt;0")/COUNTIF(OFFSET(correlations!W$46,_xlfn.FLOOR.MATH((ROW(V96)-1)/5)*5,0,5),"&lt;&gt;0")</f>
        <v>3</v>
      </c>
      <c r="AX108" s="40">
        <f ca="1">SUMIF(OFFSET(correlations!X$46,_xlfn.FLOOR.MATH((ROW(W96)-1)/5)*5,0,5),"&lt;&gt;0")/COUNTIF(OFFSET(correlations!X$46,_xlfn.FLOOR.MATH((ROW(W96)-1)/5)*5,0,5),"&lt;&gt;0")</f>
        <v>3.5</v>
      </c>
      <c r="AY108" s="40">
        <f ca="1">SUMIF(OFFSET(correlations!Y$46,_xlfn.FLOOR.MATH((ROW(X96)-1)/5)*5,0,5),"&lt;&gt;0")/COUNTIF(OFFSET(correlations!Y$46,_xlfn.FLOOR.MATH((ROW(X96)-1)/5)*5,0,5),"&lt;&gt;0")</f>
        <v>4.166666666666667</v>
      </c>
      <c r="AZ108" s="40">
        <f ca="1">SUMIF(OFFSET(correlations!Z$46,_xlfn.FLOOR.MATH((ROW(Y96)-1)/5)*5,0,5),"&lt;&gt;0")/COUNTIF(OFFSET(correlations!Z$46,_xlfn.FLOOR.MATH((ROW(Y96)-1)/5)*5,0,5),"&lt;&gt;0")</f>
        <v>3.8333333333333335</v>
      </c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</row>
    <row r="109" spans="1:76">
      <c r="A109" s="5" t="str">
        <f t="shared" ref="A109:A112" si="19">A108</f>
        <v>146: Crouching Tiger Hidden Dragon (Wo hu cang long) (2000)</v>
      </c>
      <c r="B109" s="26">
        <f>IF(correlations!B142&lt;&gt;0,'Modified Weights'!B$3,0)</f>
        <v>0</v>
      </c>
      <c r="C109" s="26">
        <f>IF(correlations!C142&lt;&gt;0,'Modified Weights'!C$3,0)</f>
        <v>0.56244873874488854</v>
      </c>
      <c r="D109" s="26">
        <f>IF(correlations!D142&lt;&gt;0,'Modified Weights'!D$3,0)</f>
        <v>0</v>
      </c>
      <c r="E109" s="26">
        <f>IF(correlations!E142&lt;&gt;0,'Modified Weights'!E$3,0)</f>
        <v>0.51761980439715483</v>
      </c>
      <c r="F109" s="26">
        <f>IF(correlations!F142&lt;&gt;0,'Modified Weights'!F$3,0)</f>
        <v>0</v>
      </c>
      <c r="G109" s="26">
        <f>IF(correlations!G142&lt;&gt;0,'Modified Weights'!G$3,0)</f>
        <v>0.53906585139435703</v>
      </c>
      <c r="H109" s="26">
        <f>IF(correlations!H142&lt;&gt;0,'Modified Weights'!H$3,0)</f>
        <v>0</v>
      </c>
      <c r="I109" s="26">
        <f>IF(correlations!I142&lt;&gt;0,'Modified Weights'!I$3,0)</f>
        <v>0.38334847991865839</v>
      </c>
      <c r="J109" s="26">
        <f>IF(correlations!J142&lt;&gt;0,'Modified Weights'!J$3,0)</f>
        <v>0</v>
      </c>
      <c r="K109" s="26">
        <f>IF(correlations!K142&lt;&gt;0,'Modified Weights'!K$3,0)</f>
        <v>0.31571202585390812</v>
      </c>
      <c r="L109" s="26">
        <f>IF(correlations!L142&lt;&gt;0,'Modified Weights'!L$3,0)</f>
        <v>0</v>
      </c>
      <c r="M109" s="26">
        <f>IF(correlations!M142&lt;&gt;0,'Modified Weights'!M$3,0)</f>
        <v>0</v>
      </c>
      <c r="N109" s="26">
        <f>IF(correlations!N142&lt;&gt;0,'Modified Weights'!N$3,0)</f>
        <v>0</v>
      </c>
      <c r="O109" s="26">
        <f>IF(correlations!O142&lt;&gt;0,'Modified Weights'!O$3,0)</f>
        <v>0.66851595362183669</v>
      </c>
      <c r="P109" s="26">
        <f>IF(correlations!P142&lt;&gt;0,'Modified Weights'!P$3,0)</f>
        <v>0</v>
      </c>
      <c r="Q109" s="26">
        <f>IF(correlations!Q142&lt;&gt;0,'Modified Weights'!Q$3,0)</f>
        <v>0.50324684492481753</v>
      </c>
      <c r="R109" s="26">
        <f>IF(correlations!R142&lt;&gt;0,'Modified Weights'!R$3,0)</f>
        <v>0</v>
      </c>
      <c r="S109" s="26">
        <f>IF(correlations!S142&lt;&gt;0,'Modified Weights'!S$3,0)</f>
        <v>0.47668328054517961</v>
      </c>
      <c r="T109" s="26">
        <f>IF(correlations!T142&lt;&gt;0,'Modified Weights'!T$3,0)</f>
        <v>0</v>
      </c>
      <c r="U109" s="26">
        <f>IF(correlations!U142&lt;&gt;0,'Modified Weights'!U$3,0)</f>
        <v>0</v>
      </c>
      <c r="V109" s="26">
        <f>IF(correlations!V142&lt;&gt;0,'Modified Weights'!V$3,0)</f>
        <v>0</v>
      </c>
      <c r="W109" s="26">
        <f>IF(correlations!W142&lt;&gt;0,'Modified Weights'!W$3,0)</f>
        <v>0</v>
      </c>
      <c r="X109" s="26">
        <f>IF(correlations!X142&lt;&gt;0,'Modified Weights'!X$3,0)</f>
        <v>0</v>
      </c>
      <c r="Y109" s="26">
        <f>IF(correlations!Y142&lt;&gt;0,'Modified Weights'!Y$3,0)</f>
        <v>0.66716825348801723</v>
      </c>
      <c r="Z109" s="26">
        <f>IF(correlations!Z142&lt;&gt;0,'Modified Weights'!Z$3,0)</f>
        <v>0.43552033876932245</v>
      </c>
      <c r="AA109" s="26"/>
      <c r="AB109" s="40">
        <f ca="1">SUMIF(OFFSET(correlations!B$46,_xlfn.FLOOR.MATH((ROW(A97)-1)/5)*5,0,5),"&lt;&gt;0")/COUNTIF(OFFSET(correlations!B$46,_xlfn.FLOOR.MATH((ROW(A97)-1)/5)*5,0,5),"&lt;&gt;0")</f>
        <v>3.5</v>
      </c>
      <c r="AC109" s="40">
        <f ca="1">SUMIF(OFFSET(correlations!C$46,_xlfn.FLOOR.MATH((ROW(B97)-1)/5)*5,0,5),"&lt;&gt;0")/COUNTIF(OFFSET(correlations!C$46,_xlfn.FLOOR.MATH((ROW(B97)-1)/5)*5,0,5),"&lt;&gt;0")</f>
        <v>4</v>
      </c>
      <c r="AD109" s="40">
        <f ca="1">SUMIF(OFFSET(correlations!D$46,_xlfn.FLOOR.MATH((ROW(C97)-1)/5)*5,0,5),"&lt;&gt;0")/COUNTIF(OFFSET(correlations!D$46,_xlfn.FLOOR.MATH((ROW(C97)-1)/5)*5,0,5),"&lt;&gt;0")</f>
        <v>3.5</v>
      </c>
      <c r="AE109" s="40">
        <f ca="1">SUMIF(OFFSET(correlations!E$46,_xlfn.FLOOR.MATH((ROW(D97)-1)/5)*5,0,5),"&lt;&gt;0")/COUNTIF(OFFSET(correlations!E$46,_xlfn.FLOOR.MATH((ROW(D97)-1)/5)*5,0,5),"&lt;&gt;0")</f>
        <v>3.7</v>
      </c>
      <c r="AF109" s="40">
        <f ca="1">SUMIF(OFFSET(correlations!F$46,_xlfn.FLOOR.MATH((ROW(E97)-1)/5)*5,0,5),"&lt;&gt;0")/COUNTIF(OFFSET(correlations!F$46,_xlfn.FLOOR.MATH((ROW(E97)-1)/5)*5,0,5),"&lt;&gt;0")</f>
        <v>4.125</v>
      </c>
      <c r="AG109" s="40">
        <f ca="1">SUMIF(OFFSET(correlations!G$46,_xlfn.FLOOR.MATH((ROW(F97)-1)/5)*5,0,5),"&lt;&gt;0")/COUNTIF(OFFSET(correlations!G$46,_xlfn.FLOOR.MATH((ROW(F97)-1)/5)*5,0,5),"&lt;&gt;0")</f>
        <v>2.5</v>
      </c>
      <c r="AH109" s="40">
        <f ca="1">SUMIF(OFFSET(correlations!H$46,_xlfn.FLOOR.MATH((ROW(G97)-1)/5)*5,0,5),"&lt;&gt;0")/COUNTIF(OFFSET(correlations!H$46,_xlfn.FLOOR.MATH((ROW(G97)-1)/5)*5,0,5),"&lt;&gt;0")</f>
        <v>3.5</v>
      </c>
      <c r="AI109" s="40">
        <f ca="1">SUMIF(OFFSET(correlations!I$46,_xlfn.FLOOR.MATH((ROW(H97)-1)/5)*5,0,5),"&lt;&gt;0")/COUNTIF(OFFSET(correlations!I$46,_xlfn.FLOOR.MATH((ROW(H97)-1)/5)*5,0,5),"&lt;&gt;0")</f>
        <v>3.3333333333333335</v>
      </c>
      <c r="AJ109" s="40">
        <f ca="1">SUMIF(OFFSET(correlations!J$46,_xlfn.FLOOR.MATH((ROW(I97)-1)/5)*5,0,5),"&lt;&gt;0")/COUNTIF(OFFSET(correlations!J$46,_xlfn.FLOOR.MATH((ROW(I97)-1)/5)*5,0,5),"&lt;&gt;0")</f>
        <v>4</v>
      </c>
      <c r="AK109" s="40">
        <f ca="1">SUMIF(OFFSET(correlations!K$46,_xlfn.FLOOR.MATH((ROW(J97)-1)/5)*5,0,5),"&lt;&gt;0")/COUNTIF(OFFSET(correlations!K$46,_xlfn.FLOOR.MATH((ROW(J97)-1)/5)*5,0,5),"&lt;&gt;0")</f>
        <v>3.3333333333333335</v>
      </c>
      <c r="AL109" s="40">
        <f ca="1">SUMIF(OFFSET(correlations!L$46,_xlfn.FLOOR.MATH((ROW(K97)-1)/5)*5,0,5),"&lt;&gt;0")/COUNTIF(OFFSET(correlations!L$46,_xlfn.FLOOR.MATH((ROW(K97)-1)/5)*5,0,5),"&lt;&gt;0")</f>
        <v>3.8333333333333335</v>
      </c>
      <c r="AM109" s="40">
        <f ca="1">SUMIF(OFFSET(correlations!M$46,_xlfn.FLOOR.MATH((ROW(L97)-1)/5)*5,0,5),"&lt;&gt;0")/COUNTIF(OFFSET(correlations!M$46,_xlfn.FLOOR.MATH((ROW(L97)-1)/5)*5,0,5),"&lt;&gt;0")</f>
        <v>2.3333333333333335</v>
      </c>
      <c r="AN109" s="40">
        <f ca="1">SUMIF(OFFSET(correlations!N$46,_xlfn.FLOOR.MATH((ROW(M97)-1)/5)*5,0,5),"&lt;&gt;0")/COUNTIF(OFFSET(correlations!N$46,_xlfn.FLOOR.MATH((ROW(M97)-1)/5)*5,0,5),"&lt;&gt;0")</f>
        <v>3</v>
      </c>
      <c r="AO109" s="40">
        <f ca="1">SUMIF(OFFSET(correlations!O$46,_xlfn.FLOOR.MATH((ROW(N97)-1)/5)*5,0,5),"&lt;&gt;0")/COUNTIF(OFFSET(correlations!O$46,_xlfn.FLOOR.MATH((ROW(N97)-1)/5)*5,0,5),"&lt;&gt;0")</f>
        <v>3.5</v>
      </c>
      <c r="AP109" s="40">
        <f ca="1">SUMIF(OFFSET(correlations!P$46,_xlfn.FLOOR.MATH((ROW(O97)-1)/5)*5,0,5),"&lt;&gt;0")/COUNTIF(OFFSET(correlations!P$46,_xlfn.FLOOR.MATH((ROW(O97)-1)/5)*5,0,5),"&lt;&gt;0")</f>
        <v>4</v>
      </c>
      <c r="AQ109" s="40">
        <f ca="1">SUMIF(OFFSET(correlations!Q$46,_xlfn.FLOOR.MATH((ROW(P97)-1)/5)*5,0,5),"&lt;&gt;0")/COUNTIF(OFFSET(correlations!Q$46,_xlfn.FLOOR.MATH((ROW(P97)-1)/5)*5,0,5),"&lt;&gt;0")</f>
        <v>3.5</v>
      </c>
      <c r="AR109" s="40">
        <f ca="1">SUMIF(OFFSET(correlations!R$46,_xlfn.FLOOR.MATH((ROW(Q97)-1)/5)*5,0,5),"&lt;&gt;0")/COUNTIF(OFFSET(correlations!R$46,_xlfn.FLOOR.MATH((ROW(Q97)-1)/5)*5,0,5),"&lt;&gt;0")</f>
        <v>3.5</v>
      </c>
      <c r="AS109" s="40">
        <f ca="1">SUMIF(OFFSET(correlations!S$46,_xlfn.FLOOR.MATH((ROW(R97)-1)/5)*5,0,5),"&lt;&gt;0")/COUNTIF(OFFSET(correlations!S$46,_xlfn.FLOOR.MATH((ROW(R97)-1)/5)*5,0,5),"&lt;&gt;0")</f>
        <v>3.5</v>
      </c>
      <c r="AT109" s="40">
        <f ca="1">SUMIF(OFFSET(correlations!T$46,_xlfn.FLOOR.MATH((ROW(S97)-1)/5)*5,0,5),"&lt;&gt;0")/COUNTIF(OFFSET(correlations!T$46,_xlfn.FLOOR.MATH((ROW(S97)-1)/5)*5,0,5),"&lt;&gt;0")</f>
        <v>3.5</v>
      </c>
      <c r="AU109" s="40">
        <f ca="1">SUMIF(OFFSET(correlations!U$46,_xlfn.FLOOR.MATH((ROW(T97)-1)/5)*5,0,5),"&lt;&gt;0")/COUNTIF(OFFSET(correlations!U$46,_xlfn.FLOOR.MATH((ROW(T97)-1)/5)*5,0,5),"&lt;&gt;0")</f>
        <v>3.75</v>
      </c>
      <c r="AV109" s="40">
        <f ca="1">SUMIF(OFFSET(correlations!V$46,_xlfn.FLOOR.MATH((ROW(U97)-1)/5)*5,0,5),"&lt;&gt;0")/COUNTIF(OFFSET(correlations!V$46,_xlfn.FLOOR.MATH((ROW(U97)-1)/5)*5,0,5),"&lt;&gt;0")</f>
        <v>5</v>
      </c>
      <c r="AW109" s="40">
        <f ca="1">SUMIF(OFFSET(correlations!W$46,_xlfn.FLOOR.MATH((ROW(V97)-1)/5)*5,0,5),"&lt;&gt;0")/COUNTIF(OFFSET(correlations!W$46,_xlfn.FLOOR.MATH((ROW(V97)-1)/5)*5,0,5),"&lt;&gt;0")</f>
        <v>3</v>
      </c>
      <c r="AX109" s="40">
        <f ca="1">SUMIF(OFFSET(correlations!X$46,_xlfn.FLOOR.MATH((ROW(W97)-1)/5)*5,0,5),"&lt;&gt;0")/COUNTIF(OFFSET(correlations!X$46,_xlfn.FLOOR.MATH((ROW(W97)-1)/5)*5,0,5),"&lt;&gt;0")</f>
        <v>3.5</v>
      </c>
      <c r="AY109" s="40">
        <f ca="1">SUMIF(OFFSET(correlations!Y$46,_xlfn.FLOOR.MATH((ROW(X97)-1)/5)*5,0,5),"&lt;&gt;0")/COUNTIF(OFFSET(correlations!Y$46,_xlfn.FLOOR.MATH((ROW(X97)-1)/5)*5,0,5),"&lt;&gt;0")</f>
        <v>4.166666666666667</v>
      </c>
      <c r="AZ109" s="40">
        <f ca="1">SUMIF(OFFSET(correlations!Z$46,_xlfn.FLOOR.MATH((ROW(Y97)-1)/5)*5,0,5),"&lt;&gt;0")/COUNTIF(OFFSET(correlations!Z$46,_xlfn.FLOOR.MATH((ROW(Y97)-1)/5)*5,0,5),"&lt;&gt;0")</f>
        <v>3.8333333333333335</v>
      </c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</row>
    <row r="110" spans="1:76">
      <c r="A110" s="5" t="str">
        <f t="shared" si="19"/>
        <v>146: Crouching Tiger Hidden Dragon (Wo hu cang long) (2000)</v>
      </c>
      <c r="B110" s="26">
        <f>IF(correlations!B143&lt;&gt;0,'Modified Weights'!B$4,0)</f>
        <v>0</v>
      </c>
      <c r="C110" s="26">
        <f>IF(correlations!C143&lt;&gt;0,'Modified Weights'!C$4,0)</f>
        <v>0.48860698263640312</v>
      </c>
      <c r="D110" s="26">
        <f>IF(correlations!D143&lt;&gt;0,'Modified Weights'!D$4,0)</f>
        <v>0.47097212266638172</v>
      </c>
      <c r="E110" s="26">
        <f>IF(correlations!E143&lt;&gt;0,'Modified Weights'!E$4,0)</f>
        <v>0.47497369617752921</v>
      </c>
      <c r="F110" s="26">
        <f>IF(correlations!F143&lt;&gt;0,'Modified Weights'!F$4,0)</f>
        <v>0.46411014776485626</v>
      </c>
      <c r="G110" s="26">
        <f>IF(correlations!G143&lt;&gt;0,'Modified Weights'!G$4,0)</f>
        <v>0</v>
      </c>
      <c r="H110" s="26">
        <f>IF(correlations!H143&lt;&gt;0,'Modified Weights'!H$4,0)</f>
        <v>0.40027450425381639</v>
      </c>
      <c r="I110" s="26">
        <f>IF(correlations!I143&lt;&gt;0,'Modified Weights'!I$4,0)</f>
        <v>0</v>
      </c>
      <c r="J110" s="26">
        <f>IF(correlations!J143&lt;&gt;0,'Modified Weights'!J$4,0)</f>
        <v>0.47549485227568483</v>
      </c>
      <c r="K110" s="26">
        <f>IF(correlations!K143&lt;&gt;0,'Modified Weights'!K$4,0)</f>
        <v>0</v>
      </c>
      <c r="L110" s="26">
        <f>IF(correlations!L143&lt;&gt;0,'Modified Weights'!L$4,0)</f>
        <v>0</v>
      </c>
      <c r="M110" s="26">
        <f>IF(correlations!M143&lt;&gt;0,'Modified Weights'!M$4,0)</f>
        <v>0.28040224837668803</v>
      </c>
      <c r="N110" s="26">
        <f>IF(correlations!N143&lt;&gt;0,'Modified Weights'!N$4,0)</f>
        <v>0</v>
      </c>
      <c r="O110" s="26">
        <f>IF(correlations!O143&lt;&gt;0,'Modified Weights'!O$4,0)</f>
        <v>0.56244873874488854</v>
      </c>
      <c r="P110" s="26">
        <f>IF(correlations!P143&lt;&gt;0,'Modified Weights'!P$4,0)</f>
        <v>0</v>
      </c>
      <c r="Q110" s="26">
        <f>IF(correlations!Q143&lt;&gt;0,'Modified Weights'!Q$4,0)</f>
        <v>0.48860698263640312</v>
      </c>
      <c r="R110" s="26">
        <f>IF(correlations!R143&lt;&gt;0,'Modified Weights'!R$4,0)</f>
        <v>0.47097212266638172</v>
      </c>
      <c r="S110" s="26">
        <f>IF(correlations!S143&lt;&gt;0,'Modified Weights'!S$4,0)</f>
        <v>0.44902524381160436</v>
      </c>
      <c r="T110" s="26">
        <f>IF(correlations!T143&lt;&gt;0,'Modified Weights'!T$4,0)</f>
        <v>0.52599044278760332</v>
      </c>
      <c r="U110" s="26">
        <f>IF(correlations!U143&lt;&gt;0,'Modified Weights'!U$4,0)</f>
        <v>0.43899155441463594</v>
      </c>
      <c r="V110" s="26">
        <f>IF(correlations!V143&lt;&gt;0,'Modified Weights'!V$4,0)</f>
        <v>0</v>
      </c>
      <c r="W110" s="26">
        <f>IF(correlations!W143&lt;&gt;0,'Modified Weights'!W$4,0)</f>
        <v>0.40859237613621341</v>
      </c>
      <c r="X110" s="26">
        <f>IF(correlations!X143&lt;&gt;0,'Modified Weights'!X$4,0)</f>
        <v>0</v>
      </c>
      <c r="Y110" s="26">
        <f>IF(correlations!Y143&lt;&gt;0,'Modified Weights'!Y$4,0)</f>
        <v>0.54219187817609293</v>
      </c>
      <c r="Z110" s="26">
        <f>IF(correlations!Z143&lt;&gt;0,'Modified Weights'!Z$4,0)</f>
        <v>0</v>
      </c>
      <c r="AA110" s="26"/>
      <c r="AB110" s="40">
        <f ca="1">SUMIF(OFFSET(correlations!B$46,_xlfn.FLOOR.MATH((ROW(A98)-1)/5)*5,0,5),"&lt;&gt;0")/COUNTIF(OFFSET(correlations!B$46,_xlfn.FLOOR.MATH((ROW(A98)-1)/5)*5,0,5),"&lt;&gt;0")</f>
        <v>3.5</v>
      </c>
      <c r="AC110" s="40">
        <f ca="1">SUMIF(OFFSET(correlations!C$46,_xlfn.FLOOR.MATH((ROW(B98)-1)/5)*5,0,5),"&lt;&gt;0")/COUNTIF(OFFSET(correlations!C$46,_xlfn.FLOOR.MATH((ROW(B98)-1)/5)*5,0,5),"&lt;&gt;0")</f>
        <v>4</v>
      </c>
      <c r="AD110" s="40">
        <f ca="1">SUMIF(OFFSET(correlations!D$46,_xlfn.FLOOR.MATH((ROW(C98)-1)/5)*5,0,5),"&lt;&gt;0")/COUNTIF(OFFSET(correlations!D$46,_xlfn.FLOOR.MATH((ROW(C98)-1)/5)*5,0,5),"&lt;&gt;0")</f>
        <v>3.5</v>
      </c>
      <c r="AE110" s="40">
        <f ca="1">SUMIF(OFFSET(correlations!E$46,_xlfn.FLOOR.MATH((ROW(D98)-1)/5)*5,0,5),"&lt;&gt;0")/COUNTIF(OFFSET(correlations!E$46,_xlfn.FLOOR.MATH((ROW(D98)-1)/5)*5,0,5),"&lt;&gt;0")</f>
        <v>3.7</v>
      </c>
      <c r="AF110" s="40">
        <f ca="1">SUMIF(OFFSET(correlations!F$46,_xlfn.FLOOR.MATH((ROW(E98)-1)/5)*5,0,5),"&lt;&gt;0")/COUNTIF(OFFSET(correlations!F$46,_xlfn.FLOOR.MATH((ROW(E98)-1)/5)*5,0,5),"&lt;&gt;0")</f>
        <v>4.125</v>
      </c>
      <c r="AG110" s="40">
        <f ca="1">SUMIF(OFFSET(correlations!G$46,_xlfn.FLOOR.MATH((ROW(F98)-1)/5)*5,0,5),"&lt;&gt;0")/COUNTIF(OFFSET(correlations!G$46,_xlfn.FLOOR.MATH((ROW(F98)-1)/5)*5,0,5),"&lt;&gt;0")</f>
        <v>2.5</v>
      </c>
      <c r="AH110" s="40">
        <f ca="1">SUMIF(OFFSET(correlations!H$46,_xlfn.FLOOR.MATH((ROW(G98)-1)/5)*5,0,5),"&lt;&gt;0")/COUNTIF(OFFSET(correlations!H$46,_xlfn.FLOOR.MATH((ROW(G98)-1)/5)*5,0,5),"&lt;&gt;0")</f>
        <v>3.5</v>
      </c>
      <c r="AI110" s="40">
        <f ca="1">SUMIF(OFFSET(correlations!I$46,_xlfn.FLOOR.MATH((ROW(H98)-1)/5)*5,0,5),"&lt;&gt;0")/COUNTIF(OFFSET(correlations!I$46,_xlfn.FLOOR.MATH((ROW(H98)-1)/5)*5,0,5),"&lt;&gt;0")</f>
        <v>3.3333333333333335</v>
      </c>
      <c r="AJ110" s="40">
        <f ca="1">SUMIF(OFFSET(correlations!J$46,_xlfn.FLOOR.MATH((ROW(I98)-1)/5)*5,0,5),"&lt;&gt;0")/COUNTIF(OFFSET(correlations!J$46,_xlfn.FLOOR.MATH((ROW(I98)-1)/5)*5,0,5),"&lt;&gt;0")</f>
        <v>4</v>
      </c>
      <c r="AK110" s="40">
        <f ca="1">SUMIF(OFFSET(correlations!K$46,_xlfn.FLOOR.MATH((ROW(J98)-1)/5)*5,0,5),"&lt;&gt;0")/COUNTIF(OFFSET(correlations!K$46,_xlfn.FLOOR.MATH((ROW(J98)-1)/5)*5,0,5),"&lt;&gt;0")</f>
        <v>3.3333333333333335</v>
      </c>
      <c r="AL110" s="40">
        <f ca="1">SUMIF(OFFSET(correlations!L$46,_xlfn.FLOOR.MATH((ROW(K98)-1)/5)*5,0,5),"&lt;&gt;0")/COUNTIF(OFFSET(correlations!L$46,_xlfn.FLOOR.MATH((ROW(K98)-1)/5)*5,0,5),"&lt;&gt;0")</f>
        <v>3.8333333333333335</v>
      </c>
      <c r="AM110" s="40">
        <f ca="1">SUMIF(OFFSET(correlations!M$46,_xlfn.FLOOR.MATH((ROW(L98)-1)/5)*5,0,5),"&lt;&gt;0")/COUNTIF(OFFSET(correlations!M$46,_xlfn.FLOOR.MATH((ROW(L98)-1)/5)*5,0,5),"&lt;&gt;0")</f>
        <v>2.3333333333333335</v>
      </c>
      <c r="AN110" s="40">
        <f ca="1">SUMIF(OFFSET(correlations!N$46,_xlfn.FLOOR.MATH((ROW(M98)-1)/5)*5,0,5),"&lt;&gt;0")/COUNTIF(OFFSET(correlations!N$46,_xlfn.FLOOR.MATH((ROW(M98)-1)/5)*5,0,5),"&lt;&gt;0")</f>
        <v>3</v>
      </c>
      <c r="AO110" s="40">
        <f ca="1">SUMIF(OFFSET(correlations!O$46,_xlfn.FLOOR.MATH((ROW(N98)-1)/5)*5,0,5),"&lt;&gt;0")/COUNTIF(OFFSET(correlations!O$46,_xlfn.FLOOR.MATH((ROW(N98)-1)/5)*5,0,5),"&lt;&gt;0")</f>
        <v>3.5</v>
      </c>
      <c r="AP110" s="40">
        <f ca="1">SUMIF(OFFSET(correlations!P$46,_xlfn.FLOOR.MATH((ROW(O98)-1)/5)*5,0,5),"&lt;&gt;0")/COUNTIF(OFFSET(correlations!P$46,_xlfn.FLOOR.MATH((ROW(O98)-1)/5)*5,0,5),"&lt;&gt;0")</f>
        <v>4</v>
      </c>
      <c r="AQ110" s="40">
        <f ca="1">SUMIF(OFFSET(correlations!Q$46,_xlfn.FLOOR.MATH((ROW(P98)-1)/5)*5,0,5),"&lt;&gt;0")/COUNTIF(OFFSET(correlations!Q$46,_xlfn.FLOOR.MATH((ROW(P98)-1)/5)*5,0,5),"&lt;&gt;0")</f>
        <v>3.5</v>
      </c>
      <c r="AR110" s="40">
        <f ca="1">SUMIF(OFFSET(correlations!R$46,_xlfn.FLOOR.MATH((ROW(Q98)-1)/5)*5,0,5),"&lt;&gt;0")/COUNTIF(OFFSET(correlations!R$46,_xlfn.FLOOR.MATH((ROW(Q98)-1)/5)*5,0,5),"&lt;&gt;0")</f>
        <v>3.5</v>
      </c>
      <c r="AS110" s="40">
        <f ca="1">SUMIF(OFFSET(correlations!S$46,_xlfn.FLOOR.MATH((ROW(R98)-1)/5)*5,0,5),"&lt;&gt;0")/COUNTIF(OFFSET(correlations!S$46,_xlfn.FLOOR.MATH((ROW(R98)-1)/5)*5,0,5),"&lt;&gt;0")</f>
        <v>3.5</v>
      </c>
      <c r="AT110" s="40">
        <f ca="1">SUMIF(OFFSET(correlations!T$46,_xlfn.FLOOR.MATH((ROW(S98)-1)/5)*5,0,5),"&lt;&gt;0")/COUNTIF(OFFSET(correlations!T$46,_xlfn.FLOOR.MATH((ROW(S98)-1)/5)*5,0,5),"&lt;&gt;0")</f>
        <v>3.5</v>
      </c>
      <c r="AU110" s="40">
        <f ca="1">SUMIF(OFFSET(correlations!U$46,_xlfn.FLOOR.MATH((ROW(T98)-1)/5)*5,0,5),"&lt;&gt;0")/COUNTIF(OFFSET(correlations!U$46,_xlfn.FLOOR.MATH((ROW(T98)-1)/5)*5,0,5),"&lt;&gt;0")</f>
        <v>3.75</v>
      </c>
      <c r="AV110" s="40">
        <f ca="1">SUMIF(OFFSET(correlations!V$46,_xlfn.FLOOR.MATH((ROW(U98)-1)/5)*5,0,5),"&lt;&gt;0")/COUNTIF(OFFSET(correlations!V$46,_xlfn.FLOOR.MATH((ROW(U98)-1)/5)*5,0,5),"&lt;&gt;0")</f>
        <v>5</v>
      </c>
      <c r="AW110" s="40">
        <f ca="1">SUMIF(OFFSET(correlations!W$46,_xlfn.FLOOR.MATH((ROW(V98)-1)/5)*5,0,5),"&lt;&gt;0")/COUNTIF(OFFSET(correlations!W$46,_xlfn.FLOOR.MATH((ROW(V98)-1)/5)*5,0,5),"&lt;&gt;0")</f>
        <v>3</v>
      </c>
      <c r="AX110" s="40">
        <f ca="1">SUMIF(OFFSET(correlations!X$46,_xlfn.FLOOR.MATH((ROW(W98)-1)/5)*5,0,5),"&lt;&gt;0")/COUNTIF(OFFSET(correlations!X$46,_xlfn.FLOOR.MATH((ROW(W98)-1)/5)*5,0,5),"&lt;&gt;0")</f>
        <v>3.5</v>
      </c>
      <c r="AY110" s="40">
        <f ca="1">SUMIF(OFFSET(correlations!Y$46,_xlfn.FLOOR.MATH((ROW(X98)-1)/5)*5,0,5),"&lt;&gt;0")/COUNTIF(OFFSET(correlations!Y$46,_xlfn.FLOOR.MATH((ROW(X98)-1)/5)*5,0,5),"&lt;&gt;0")</f>
        <v>4.166666666666667</v>
      </c>
      <c r="AZ110" s="40">
        <f ca="1">SUMIF(OFFSET(correlations!Z$46,_xlfn.FLOOR.MATH((ROW(Y98)-1)/5)*5,0,5),"&lt;&gt;0")/COUNTIF(OFFSET(correlations!Z$46,_xlfn.FLOOR.MATH((ROW(Y98)-1)/5)*5,0,5),"&lt;&gt;0")</f>
        <v>3.8333333333333335</v>
      </c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</row>
    <row r="111" spans="1:76">
      <c r="A111" s="5" t="str">
        <f t="shared" si="19"/>
        <v>146: Crouching Tiger Hidden Dragon (Wo hu cang long) (2000)</v>
      </c>
      <c r="B111" s="26">
        <f>IF(correlations!B144&lt;&gt;0,'Modified Weights'!B$5,0)</f>
        <v>0.49300760515325925</v>
      </c>
      <c r="C111" s="26">
        <f>IF(correlations!C144&lt;&gt;0,'Modified Weights'!C$5,0)</f>
        <v>0</v>
      </c>
      <c r="D111" s="26">
        <f>IF(correlations!D144&lt;&gt;0,'Modified Weights'!D$5,0)</f>
        <v>0.46833329437099369</v>
      </c>
      <c r="E111" s="26">
        <f>IF(correlations!E144&lt;&gt;0,'Modified Weights'!E$5,0)</f>
        <v>0.46291004988627577</v>
      </c>
      <c r="F111" s="26">
        <f>IF(correlations!F144&lt;&gt;0,'Modified Weights'!F$5,0)</f>
        <v>0.43899155441463594</v>
      </c>
      <c r="G111" s="26">
        <f>IF(correlations!G144&lt;&gt;0,'Modified Weights'!G$5,0)</f>
        <v>0</v>
      </c>
      <c r="H111" s="26">
        <f>IF(correlations!H144&lt;&gt;0,'Modified Weights'!H$5,0)</f>
        <v>0</v>
      </c>
      <c r="I111" s="26">
        <f>IF(correlations!I144&lt;&gt;0,'Modified Weights'!I$5,0)</f>
        <v>0.26424949075041737</v>
      </c>
      <c r="J111" s="26">
        <f>IF(correlations!J144&lt;&gt;0,'Modified Weights'!J$5,0)</f>
        <v>0</v>
      </c>
      <c r="K111" s="26">
        <f>IF(correlations!K144&lt;&gt;0,'Modified Weights'!K$5,0)</f>
        <v>0</v>
      </c>
      <c r="L111" s="26">
        <f>IF(correlations!L144&lt;&gt;0,'Modified Weights'!L$5,0)</f>
        <v>0.27833468677407003</v>
      </c>
      <c r="M111" s="26">
        <f>IF(correlations!M144&lt;&gt;0,'Modified Weights'!M$5,0)</f>
        <v>0.26442478716072465</v>
      </c>
      <c r="N111" s="26">
        <f>IF(correlations!N144&lt;&gt;0,'Modified Weights'!N$5,0)</f>
        <v>0.290591240789001</v>
      </c>
      <c r="O111" s="26">
        <f>IF(correlations!O144&lt;&gt;0,'Modified Weights'!O$5,0)</f>
        <v>0.53906585139435703</v>
      </c>
      <c r="P111" s="26">
        <f>IF(correlations!P144&lt;&gt;0,'Modified Weights'!P$5,0)</f>
        <v>0.29682614716644024</v>
      </c>
      <c r="Q111" s="26">
        <f>IF(correlations!Q144&lt;&gt;0,'Modified Weights'!Q$5,0)</f>
        <v>0</v>
      </c>
      <c r="R111" s="26">
        <f>IF(correlations!R144&lt;&gt;0,'Modified Weights'!R$5,0)</f>
        <v>0.45527378286540937</v>
      </c>
      <c r="S111" s="26">
        <f>IF(correlations!S144&lt;&gt;0,'Modified Weights'!S$5,0)</f>
        <v>0</v>
      </c>
      <c r="T111" s="26">
        <f>IF(correlations!T144&lt;&gt;0,'Modified Weights'!T$5,0)</f>
        <v>0</v>
      </c>
      <c r="U111" s="26">
        <f>IF(correlations!U144&lt;&gt;0,'Modified Weights'!U$5,0)</f>
        <v>0.40380887559327872</v>
      </c>
      <c r="V111" s="26">
        <f>IF(correlations!V144&lt;&gt;0,'Modified Weights'!V$5,0)</f>
        <v>0.14924669844661778</v>
      </c>
      <c r="W111" s="26">
        <f>IF(correlations!W144&lt;&gt;0,'Modified Weights'!W$5,0)</f>
        <v>0</v>
      </c>
      <c r="X111" s="26">
        <f>IF(correlations!X144&lt;&gt;0,'Modified Weights'!X$5,0)</f>
        <v>0</v>
      </c>
      <c r="Y111" s="26">
        <f>IF(correlations!Y144&lt;&gt;0,'Modified Weights'!Y$5,0)</f>
        <v>0</v>
      </c>
      <c r="Z111" s="26">
        <f>IF(correlations!Z144&lt;&gt;0,'Modified Weights'!Z$5,0)</f>
        <v>0</v>
      </c>
      <c r="AA111" s="26"/>
      <c r="AB111" s="40">
        <f ca="1">SUMIF(OFFSET(correlations!B$46,_xlfn.FLOOR.MATH((ROW(A99)-1)/5)*5,0,5),"&lt;&gt;0")/COUNTIF(OFFSET(correlations!B$46,_xlfn.FLOOR.MATH((ROW(A99)-1)/5)*5,0,5),"&lt;&gt;0")</f>
        <v>3.5</v>
      </c>
      <c r="AC111" s="40">
        <f ca="1">SUMIF(OFFSET(correlations!C$46,_xlfn.FLOOR.MATH((ROW(B99)-1)/5)*5,0,5),"&lt;&gt;0")/COUNTIF(OFFSET(correlations!C$46,_xlfn.FLOOR.MATH((ROW(B99)-1)/5)*5,0,5),"&lt;&gt;0")</f>
        <v>4</v>
      </c>
      <c r="AD111" s="40">
        <f ca="1">SUMIF(OFFSET(correlations!D$46,_xlfn.FLOOR.MATH((ROW(C99)-1)/5)*5,0,5),"&lt;&gt;0")/COUNTIF(OFFSET(correlations!D$46,_xlfn.FLOOR.MATH((ROW(C99)-1)/5)*5,0,5),"&lt;&gt;0")</f>
        <v>3.5</v>
      </c>
      <c r="AE111" s="40">
        <f ca="1">SUMIF(OFFSET(correlations!E$46,_xlfn.FLOOR.MATH((ROW(D99)-1)/5)*5,0,5),"&lt;&gt;0")/COUNTIF(OFFSET(correlations!E$46,_xlfn.FLOOR.MATH((ROW(D99)-1)/5)*5,0,5),"&lt;&gt;0")</f>
        <v>3.7</v>
      </c>
      <c r="AF111" s="40">
        <f ca="1">SUMIF(OFFSET(correlations!F$46,_xlfn.FLOOR.MATH((ROW(E99)-1)/5)*5,0,5),"&lt;&gt;0")/COUNTIF(OFFSET(correlations!F$46,_xlfn.FLOOR.MATH((ROW(E99)-1)/5)*5,0,5),"&lt;&gt;0")</f>
        <v>4.125</v>
      </c>
      <c r="AG111" s="40">
        <f ca="1">SUMIF(OFFSET(correlations!G$46,_xlfn.FLOOR.MATH((ROW(F99)-1)/5)*5,0,5),"&lt;&gt;0")/COUNTIF(OFFSET(correlations!G$46,_xlfn.FLOOR.MATH((ROW(F99)-1)/5)*5,0,5),"&lt;&gt;0")</f>
        <v>2.5</v>
      </c>
      <c r="AH111" s="40">
        <f ca="1">SUMIF(OFFSET(correlations!H$46,_xlfn.FLOOR.MATH((ROW(G99)-1)/5)*5,0,5),"&lt;&gt;0")/COUNTIF(OFFSET(correlations!H$46,_xlfn.FLOOR.MATH((ROW(G99)-1)/5)*5,0,5),"&lt;&gt;0")</f>
        <v>3.5</v>
      </c>
      <c r="AI111" s="40">
        <f ca="1">SUMIF(OFFSET(correlations!I$46,_xlfn.FLOOR.MATH((ROW(H99)-1)/5)*5,0,5),"&lt;&gt;0")/COUNTIF(OFFSET(correlations!I$46,_xlfn.FLOOR.MATH((ROW(H99)-1)/5)*5,0,5),"&lt;&gt;0")</f>
        <v>3.3333333333333335</v>
      </c>
      <c r="AJ111" s="40">
        <f ca="1">SUMIF(OFFSET(correlations!J$46,_xlfn.FLOOR.MATH((ROW(I99)-1)/5)*5,0,5),"&lt;&gt;0")/COUNTIF(OFFSET(correlations!J$46,_xlfn.FLOOR.MATH((ROW(I99)-1)/5)*5,0,5),"&lt;&gt;0")</f>
        <v>4</v>
      </c>
      <c r="AK111" s="40">
        <f ca="1">SUMIF(OFFSET(correlations!K$46,_xlfn.FLOOR.MATH((ROW(J99)-1)/5)*5,0,5),"&lt;&gt;0")/COUNTIF(OFFSET(correlations!K$46,_xlfn.FLOOR.MATH((ROW(J99)-1)/5)*5,0,5),"&lt;&gt;0")</f>
        <v>3.3333333333333335</v>
      </c>
      <c r="AL111" s="40">
        <f ca="1">SUMIF(OFFSET(correlations!L$46,_xlfn.FLOOR.MATH((ROW(K99)-1)/5)*5,0,5),"&lt;&gt;0")/COUNTIF(OFFSET(correlations!L$46,_xlfn.FLOOR.MATH((ROW(K99)-1)/5)*5,0,5),"&lt;&gt;0")</f>
        <v>3.8333333333333335</v>
      </c>
      <c r="AM111" s="40">
        <f ca="1">SUMIF(OFFSET(correlations!M$46,_xlfn.FLOOR.MATH((ROW(L99)-1)/5)*5,0,5),"&lt;&gt;0")/COUNTIF(OFFSET(correlations!M$46,_xlfn.FLOOR.MATH((ROW(L99)-1)/5)*5,0,5),"&lt;&gt;0")</f>
        <v>2.3333333333333335</v>
      </c>
      <c r="AN111" s="40">
        <f ca="1">SUMIF(OFFSET(correlations!N$46,_xlfn.FLOOR.MATH((ROW(M99)-1)/5)*5,0,5),"&lt;&gt;0")/COUNTIF(OFFSET(correlations!N$46,_xlfn.FLOOR.MATH((ROW(M99)-1)/5)*5,0,5),"&lt;&gt;0")</f>
        <v>3</v>
      </c>
      <c r="AO111" s="40">
        <f ca="1">SUMIF(OFFSET(correlations!O$46,_xlfn.FLOOR.MATH((ROW(N99)-1)/5)*5,0,5),"&lt;&gt;0")/COUNTIF(OFFSET(correlations!O$46,_xlfn.FLOOR.MATH((ROW(N99)-1)/5)*5,0,5),"&lt;&gt;0")</f>
        <v>3.5</v>
      </c>
      <c r="AP111" s="40">
        <f ca="1">SUMIF(OFFSET(correlations!P$46,_xlfn.FLOOR.MATH((ROW(O99)-1)/5)*5,0,5),"&lt;&gt;0")/COUNTIF(OFFSET(correlations!P$46,_xlfn.FLOOR.MATH((ROW(O99)-1)/5)*5,0,5),"&lt;&gt;0")</f>
        <v>4</v>
      </c>
      <c r="AQ111" s="40">
        <f ca="1">SUMIF(OFFSET(correlations!Q$46,_xlfn.FLOOR.MATH((ROW(P99)-1)/5)*5,0,5),"&lt;&gt;0")/COUNTIF(OFFSET(correlations!Q$46,_xlfn.FLOOR.MATH((ROW(P99)-1)/5)*5,0,5),"&lt;&gt;0")</f>
        <v>3.5</v>
      </c>
      <c r="AR111" s="40">
        <f ca="1">SUMIF(OFFSET(correlations!R$46,_xlfn.FLOOR.MATH((ROW(Q99)-1)/5)*5,0,5),"&lt;&gt;0")/COUNTIF(OFFSET(correlations!R$46,_xlfn.FLOOR.MATH((ROW(Q99)-1)/5)*5,0,5),"&lt;&gt;0")</f>
        <v>3.5</v>
      </c>
      <c r="AS111" s="40">
        <f ca="1">SUMIF(OFFSET(correlations!S$46,_xlfn.FLOOR.MATH((ROW(R99)-1)/5)*5,0,5),"&lt;&gt;0")/COUNTIF(OFFSET(correlations!S$46,_xlfn.FLOOR.MATH((ROW(R99)-1)/5)*5,0,5),"&lt;&gt;0")</f>
        <v>3.5</v>
      </c>
      <c r="AT111" s="40">
        <f ca="1">SUMIF(OFFSET(correlations!T$46,_xlfn.FLOOR.MATH((ROW(S99)-1)/5)*5,0,5),"&lt;&gt;0")/COUNTIF(OFFSET(correlations!T$46,_xlfn.FLOOR.MATH((ROW(S99)-1)/5)*5,0,5),"&lt;&gt;0")</f>
        <v>3.5</v>
      </c>
      <c r="AU111" s="40">
        <f ca="1">SUMIF(OFFSET(correlations!U$46,_xlfn.FLOOR.MATH((ROW(T99)-1)/5)*5,0,5),"&lt;&gt;0")/COUNTIF(OFFSET(correlations!U$46,_xlfn.FLOOR.MATH((ROW(T99)-1)/5)*5,0,5),"&lt;&gt;0")</f>
        <v>3.75</v>
      </c>
      <c r="AV111" s="40">
        <f ca="1">SUMIF(OFFSET(correlations!V$46,_xlfn.FLOOR.MATH((ROW(U99)-1)/5)*5,0,5),"&lt;&gt;0")/COUNTIF(OFFSET(correlations!V$46,_xlfn.FLOOR.MATH((ROW(U99)-1)/5)*5,0,5),"&lt;&gt;0")</f>
        <v>5</v>
      </c>
      <c r="AW111" s="40">
        <f ca="1">SUMIF(OFFSET(correlations!W$46,_xlfn.FLOOR.MATH((ROW(V99)-1)/5)*5,0,5),"&lt;&gt;0")/COUNTIF(OFFSET(correlations!W$46,_xlfn.FLOOR.MATH((ROW(V99)-1)/5)*5,0,5),"&lt;&gt;0")</f>
        <v>3</v>
      </c>
      <c r="AX111" s="40">
        <f ca="1">SUMIF(OFFSET(correlations!X$46,_xlfn.FLOOR.MATH((ROW(W99)-1)/5)*5,0,5),"&lt;&gt;0")/COUNTIF(OFFSET(correlations!X$46,_xlfn.FLOOR.MATH((ROW(W99)-1)/5)*5,0,5),"&lt;&gt;0")</f>
        <v>3.5</v>
      </c>
      <c r="AY111" s="40">
        <f ca="1">SUMIF(OFFSET(correlations!Y$46,_xlfn.FLOOR.MATH((ROW(X99)-1)/5)*5,0,5),"&lt;&gt;0")/COUNTIF(OFFSET(correlations!Y$46,_xlfn.FLOOR.MATH((ROW(X99)-1)/5)*5,0,5),"&lt;&gt;0")</f>
        <v>4.166666666666667</v>
      </c>
      <c r="AZ111" s="40">
        <f ca="1">SUMIF(OFFSET(correlations!Z$46,_xlfn.FLOOR.MATH((ROW(Y99)-1)/5)*5,0,5),"&lt;&gt;0")/COUNTIF(OFFSET(correlations!Z$46,_xlfn.FLOOR.MATH((ROW(Y99)-1)/5)*5,0,5),"&lt;&gt;0")</f>
        <v>3.8333333333333335</v>
      </c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</row>
    <row r="112" spans="1:76">
      <c r="A112" s="5" t="str">
        <f t="shared" si="19"/>
        <v>146: Crouching Tiger Hidden Dragon (Wo hu cang long) (2000)</v>
      </c>
      <c r="B112" s="26">
        <f>IF(correlations!B145&lt;&gt;0,'Modified Weights'!B$6,0)</f>
        <v>0</v>
      </c>
      <c r="C112" s="26">
        <f>IF(correlations!C145&lt;&gt;0,'Modified Weights'!C$6,0)</f>
        <v>0.41443820151070604</v>
      </c>
      <c r="D112" s="26">
        <f>IF(correlations!D145&lt;&gt;0,'Modified Weights'!D$6,0)</f>
        <v>0.37322578372742299</v>
      </c>
      <c r="E112" s="26">
        <f>IF(correlations!E145&lt;&gt;0,'Modified Weights'!E$6,0)</f>
        <v>0.28275572409412869</v>
      </c>
      <c r="F112" s="26">
        <f>IF(correlations!F145&lt;&gt;0,'Modified Weights'!F$6,0)</f>
        <v>0.40027450425381639</v>
      </c>
      <c r="G112" s="26">
        <f>IF(correlations!G145&lt;&gt;0,'Modified Weights'!G$6,0)</f>
        <v>0.39943642888722536</v>
      </c>
      <c r="H112" s="26">
        <f>IF(correlations!H145&lt;&gt;0,'Modified Weights'!H$6,0)</f>
        <v>0</v>
      </c>
      <c r="I112" s="26">
        <f>IF(correlations!I145&lt;&gt;0,'Modified Weights'!I$6,0)</f>
        <v>0</v>
      </c>
      <c r="J112" s="26">
        <f>IF(correlations!J145&lt;&gt;0,'Modified Weights'!J$6,0)</f>
        <v>0.36756756756756787</v>
      </c>
      <c r="K112" s="26">
        <f>IF(correlations!K145&lt;&gt;0,'Modified Weights'!K$6,0)</f>
        <v>0.25252866387786765</v>
      </c>
      <c r="L112" s="26">
        <f>IF(correlations!L145&lt;&gt;0,'Modified Weights'!L$6,0)</f>
        <v>0.2685953793136418</v>
      </c>
      <c r="M112" s="26">
        <f>IF(correlations!M145&lt;&gt;0,'Modified Weights'!M$6,0)</f>
        <v>0</v>
      </c>
      <c r="N112" s="26">
        <f>IF(correlations!N145&lt;&gt;0,'Modified Weights'!N$6,0)</f>
        <v>0</v>
      </c>
      <c r="O112" s="26">
        <f>IF(correlations!O145&lt;&gt;0,'Modified Weights'!O$6,0)</f>
        <v>0.52599044278760332</v>
      </c>
      <c r="P112" s="26">
        <f>IF(correlations!P145&lt;&gt;0,'Modified Weights'!P$6,0)</f>
        <v>0.28039233696684568</v>
      </c>
      <c r="Q112" s="26">
        <f>IF(correlations!Q145&lt;&gt;0,'Modified Weights'!Q$6,0)</f>
        <v>0</v>
      </c>
      <c r="R112" s="26">
        <f>IF(correlations!R145&lt;&gt;0,'Modified Weights'!R$6,0)</f>
        <v>0.39943642888722536</v>
      </c>
      <c r="S112" s="26">
        <f>IF(correlations!S145&lt;&gt;0,'Modified Weights'!S$6,0)</f>
        <v>0.37267558897264119</v>
      </c>
      <c r="T112" s="26">
        <f>IF(correlations!T145&lt;&gt;0,'Modified Weights'!T$6,0)</f>
        <v>0.40704352695380308</v>
      </c>
      <c r="U112" s="26">
        <f>IF(correlations!U145&lt;&gt;0,'Modified Weights'!U$6,0)</f>
        <v>0</v>
      </c>
      <c r="V112" s="26">
        <f>IF(correlations!V145&lt;&gt;0,'Modified Weights'!V$6,0)</f>
        <v>0</v>
      </c>
      <c r="W112" s="26">
        <f>IF(correlations!W145&lt;&gt;0,'Modified Weights'!W$6,0)</f>
        <v>0.26252037536330569</v>
      </c>
      <c r="X112" s="26">
        <f>IF(correlations!X145&lt;&gt;0,'Modified Weights'!X$6,0)</f>
        <v>0.45527378286540937</v>
      </c>
      <c r="Y112" s="26">
        <f>IF(correlations!Y145&lt;&gt;0,'Modified Weights'!Y$6,0)</f>
        <v>0.46411014776485626</v>
      </c>
      <c r="Z112" s="26">
        <f>IF(correlations!Z145&lt;&gt;0,'Modified Weights'!Z$6,0)</f>
        <v>0.37426379831369133</v>
      </c>
      <c r="AA112" s="26"/>
      <c r="AB112" s="40">
        <f ca="1">SUMIF(OFFSET(correlations!B$46,_xlfn.FLOOR.MATH((ROW(A100)-1)/5)*5,0,5),"&lt;&gt;0")/COUNTIF(OFFSET(correlations!B$46,_xlfn.FLOOR.MATH((ROW(A100)-1)/5)*5,0,5),"&lt;&gt;0")</f>
        <v>3.5</v>
      </c>
      <c r="AC112" s="40">
        <f ca="1">SUMIF(OFFSET(correlations!C$46,_xlfn.FLOOR.MATH((ROW(B100)-1)/5)*5,0,5),"&lt;&gt;0")/COUNTIF(OFFSET(correlations!C$46,_xlfn.FLOOR.MATH((ROW(B100)-1)/5)*5,0,5),"&lt;&gt;0")</f>
        <v>4</v>
      </c>
      <c r="AD112" s="40">
        <f ca="1">SUMIF(OFFSET(correlations!D$46,_xlfn.FLOOR.MATH((ROW(C100)-1)/5)*5,0,5),"&lt;&gt;0")/COUNTIF(OFFSET(correlations!D$46,_xlfn.FLOOR.MATH((ROW(C100)-1)/5)*5,0,5),"&lt;&gt;0")</f>
        <v>3.5</v>
      </c>
      <c r="AE112" s="40">
        <f ca="1">SUMIF(OFFSET(correlations!E$46,_xlfn.FLOOR.MATH((ROW(D100)-1)/5)*5,0,5),"&lt;&gt;0")/COUNTIF(OFFSET(correlations!E$46,_xlfn.FLOOR.MATH((ROW(D100)-1)/5)*5,0,5),"&lt;&gt;0")</f>
        <v>3.7</v>
      </c>
      <c r="AF112" s="40">
        <f ca="1">SUMIF(OFFSET(correlations!F$46,_xlfn.FLOOR.MATH((ROW(E100)-1)/5)*5,0,5),"&lt;&gt;0")/COUNTIF(OFFSET(correlations!F$46,_xlfn.FLOOR.MATH((ROW(E100)-1)/5)*5,0,5),"&lt;&gt;0")</f>
        <v>4.125</v>
      </c>
      <c r="AG112" s="40">
        <f ca="1">SUMIF(OFFSET(correlations!G$46,_xlfn.FLOOR.MATH((ROW(F100)-1)/5)*5,0,5),"&lt;&gt;0")/COUNTIF(OFFSET(correlations!G$46,_xlfn.FLOOR.MATH((ROW(F100)-1)/5)*5,0,5),"&lt;&gt;0")</f>
        <v>2.5</v>
      </c>
      <c r="AH112" s="40">
        <f ca="1">SUMIF(OFFSET(correlations!H$46,_xlfn.FLOOR.MATH((ROW(G100)-1)/5)*5,0,5),"&lt;&gt;0")/COUNTIF(OFFSET(correlations!H$46,_xlfn.FLOOR.MATH((ROW(G100)-1)/5)*5,0,5),"&lt;&gt;0")</f>
        <v>3.5</v>
      </c>
      <c r="AI112" s="40">
        <f ca="1">SUMIF(OFFSET(correlations!I$46,_xlfn.FLOOR.MATH((ROW(H100)-1)/5)*5,0,5),"&lt;&gt;0")/COUNTIF(OFFSET(correlations!I$46,_xlfn.FLOOR.MATH((ROW(H100)-1)/5)*5,0,5),"&lt;&gt;0")</f>
        <v>3.3333333333333335</v>
      </c>
      <c r="AJ112" s="40">
        <f ca="1">SUMIF(OFFSET(correlations!J$46,_xlfn.FLOOR.MATH((ROW(I100)-1)/5)*5,0,5),"&lt;&gt;0")/COUNTIF(OFFSET(correlations!J$46,_xlfn.FLOOR.MATH((ROW(I100)-1)/5)*5,0,5),"&lt;&gt;0")</f>
        <v>4</v>
      </c>
      <c r="AK112" s="40">
        <f ca="1">SUMIF(OFFSET(correlations!K$46,_xlfn.FLOOR.MATH((ROW(J100)-1)/5)*5,0,5),"&lt;&gt;0")/COUNTIF(OFFSET(correlations!K$46,_xlfn.FLOOR.MATH((ROW(J100)-1)/5)*5,0,5),"&lt;&gt;0")</f>
        <v>3.3333333333333335</v>
      </c>
      <c r="AL112" s="40">
        <f ca="1">SUMIF(OFFSET(correlations!L$46,_xlfn.FLOOR.MATH((ROW(K100)-1)/5)*5,0,5),"&lt;&gt;0")/COUNTIF(OFFSET(correlations!L$46,_xlfn.FLOOR.MATH((ROW(K100)-1)/5)*5,0,5),"&lt;&gt;0")</f>
        <v>3.8333333333333335</v>
      </c>
      <c r="AM112" s="40">
        <f ca="1">SUMIF(OFFSET(correlations!M$46,_xlfn.FLOOR.MATH((ROW(L100)-1)/5)*5,0,5),"&lt;&gt;0")/COUNTIF(OFFSET(correlations!M$46,_xlfn.FLOOR.MATH((ROW(L100)-1)/5)*5,0,5),"&lt;&gt;0")</f>
        <v>2.3333333333333335</v>
      </c>
      <c r="AN112" s="40">
        <f ca="1">SUMIF(OFFSET(correlations!N$46,_xlfn.FLOOR.MATH((ROW(M100)-1)/5)*5,0,5),"&lt;&gt;0")/COUNTIF(OFFSET(correlations!N$46,_xlfn.FLOOR.MATH((ROW(M100)-1)/5)*5,0,5),"&lt;&gt;0")</f>
        <v>3</v>
      </c>
      <c r="AO112" s="40">
        <f ca="1">SUMIF(OFFSET(correlations!O$46,_xlfn.FLOOR.MATH((ROW(N100)-1)/5)*5,0,5),"&lt;&gt;0")/COUNTIF(OFFSET(correlations!O$46,_xlfn.FLOOR.MATH((ROW(N100)-1)/5)*5,0,5),"&lt;&gt;0")</f>
        <v>3.5</v>
      </c>
      <c r="AP112" s="40">
        <f ca="1">SUMIF(OFFSET(correlations!P$46,_xlfn.FLOOR.MATH((ROW(O100)-1)/5)*5,0,5),"&lt;&gt;0")/COUNTIF(OFFSET(correlations!P$46,_xlfn.FLOOR.MATH((ROW(O100)-1)/5)*5,0,5),"&lt;&gt;0")</f>
        <v>4</v>
      </c>
      <c r="AQ112" s="40">
        <f ca="1">SUMIF(OFFSET(correlations!Q$46,_xlfn.FLOOR.MATH((ROW(P100)-1)/5)*5,0,5),"&lt;&gt;0")/COUNTIF(OFFSET(correlations!Q$46,_xlfn.FLOOR.MATH((ROW(P100)-1)/5)*5,0,5),"&lt;&gt;0")</f>
        <v>3.5</v>
      </c>
      <c r="AR112" s="40">
        <f ca="1">SUMIF(OFFSET(correlations!R$46,_xlfn.FLOOR.MATH((ROW(Q100)-1)/5)*5,0,5),"&lt;&gt;0")/COUNTIF(OFFSET(correlations!R$46,_xlfn.FLOOR.MATH((ROW(Q100)-1)/5)*5,0,5),"&lt;&gt;0")</f>
        <v>3.5</v>
      </c>
      <c r="AS112" s="40">
        <f ca="1">SUMIF(OFFSET(correlations!S$46,_xlfn.FLOOR.MATH((ROW(R100)-1)/5)*5,0,5),"&lt;&gt;0")/COUNTIF(OFFSET(correlations!S$46,_xlfn.FLOOR.MATH((ROW(R100)-1)/5)*5,0,5),"&lt;&gt;0")</f>
        <v>3.5</v>
      </c>
      <c r="AT112" s="40">
        <f ca="1">SUMIF(OFFSET(correlations!T$46,_xlfn.FLOOR.MATH((ROW(S100)-1)/5)*5,0,5),"&lt;&gt;0")/COUNTIF(OFFSET(correlations!T$46,_xlfn.FLOOR.MATH((ROW(S100)-1)/5)*5,0,5),"&lt;&gt;0")</f>
        <v>3.5</v>
      </c>
      <c r="AU112" s="40">
        <f ca="1">SUMIF(OFFSET(correlations!U$46,_xlfn.FLOOR.MATH((ROW(T100)-1)/5)*5,0,5),"&lt;&gt;0")/COUNTIF(OFFSET(correlations!U$46,_xlfn.FLOOR.MATH((ROW(T100)-1)/5)*5,0,5),"&lt;&gt;0")</f>
        <v>3.75</v>
      </c>
      <c r="AV112" s="40">
        <f ca="1">SUMIF(OFFSET(correlations!V$46,_xlfn.FLOOR.MATH((ROW(U100)-1)/5)*5,0,5),"&lt;&gt;0")/COUNTIF(OFFSET(correlations!V$46,_xlfn.FLOOR.MATH((ROW(U100)-1)/5)*5,0,5),"&lt;&gt;0")</f>
        <v>5</v>
      </c>
      <c r="AW112" s="40">
        <f ca="1">SUMIF(OFFSET(correlations!W$46,_xlfn.FLOOR.MATH((ROW(V100)-1)/5)*5,0,5),"&lt;&gt;0")/COUNTIF(OFFSET(correlations!W$46,_xlfn.FLOOR.MATH((ROW(V100)-1)/5)*5,0,5),"&lt;&gt;0")</f>
        <v>3</v>
      </c>
      <c r="AX112" s="40">
        <f ca="1">SUMIF(OFFSET(correlations!X$46,_xlfn.FLOOR.MATH((ROW(W100)-1)/5)*5,0,5),"&lt;&gt;0")/COUNTIF(OFFSET(correlations!X$46,_xlfn.FLOOR.MATH((ROW(W100)-1)/5)*5,0,5),"&lt;&gt;0")</f>
        <v>3.5</v>
      </c>
      <c r="AY112" s="40">
        <f ca="1">SUMIF(OFFSET(correlations!Y$46,_xlfn.FLOOR.MATH((ROW(X100)-1)/5)*5,0,5),"&lt;&gt;0")/COUNTIF(OFFSET(correlations!Y$46,_xlfn.FLOOR.MATH((ROW(X100)-1)/5)*5,0,5),"&lt;&gt;0")</f>
        <v>4.166666666666667</v>
      </c>
      <c r="AZ112" s="40">
        <f ca="1">SUMIF(OFFSET(correlations!Z$46,_xlfn.FLOOR.MATH((ROW(Y100)-1)/5)*5,0,5),"&lt;&gt;0")/COUNTIF(OFFSET(correlations!Z$46,_xlfn.FLOOR.MATH((ROW(Y100)-1)/5)*5,0,5),"&lt;&gt;0")</f>
        <v>3.8333333333333335</v>
      </c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</row>
    <row r="113" spans="1:76">
      <c r="A113" s="21" t="s">
        <v>20</v>
      </c>
      <c r="B113" s="26">
        <f>IF(correlations!B146&lt;&gt;0,'Modified Weights'!B$7,0)</f>
        <v>0.46460996868120108</v>
      </c>
      <c r="C113" s="26">
        <f>IF(correlations!C146&lt;&gt;0,'Modified Weights'!C$7,0)</f>
        <v>0</v>
      </c>
      <c r="D113" s="26">
        <f>IF(correlations!D146&lt;&gt;0,'Modified Weights'!D$7,0)</f>
        <v>0.36756756756756787</v>
      </c>
      <c r="E113" s="26">
        <f>IF(correlations!E146&lt;&gt;0,'Modified Weights'!E$7,0)</f>
        <v>0</v>
      </c>
      <c r="F113" s="26">
        <f>IF(correlations!F146&lt;&gt;0,'Modified Weights'!F$7,0)</f>
        <v>0.37985626502293046</v>
      </c>
      <c r="G113" s="26">
        <f>IF(correlations!G146&lt;&gt;0,'Modified Weights'!G$7,0)</f>
        <v>0</v>
      </c>
      <c r="H113" s="26">
        <f>IF(correlations!H146&lt;&gt;0,'Modified Weights'!H$7,0)</f>
        <v>0</v>
      </c>
      <c r="I113" s="26">
        <f>IF(correlations!I146&lt;&gt;0,'Modified Weights'!I$7,0)</f>
        <v>0</v>
      </c>
      <c r="J113" s="26">
        <f>IF(correlations!J146&lt;&gt;0,'Modified Weights'!J$7,0)</f>
        <v>0.36005629545020651</v>
      </c>
      <c r="K113" s="26">
        <f>IF(correlations!K146&lt;&gt;0,'Modified Weights'!K$7,0)</f>
        <v>0</v>
      </c>
      <c r="L113" s="26">
        <f>IF(correlations!L146&lt;&gt;0,'Modified Weights'!L$7,0)</f>
        <v>0.24328325135114928</v>
      </c>
      <c r="M113" s="26">
        <f>IF(correlations!M146&lt;&gt;0,'Modified Weights'!M$7,0)</f>
        <v>0</v>
      </c>
      <c r="N113" s="26">
        <f>IF(correlations!N146&lt;&gt;0,'Modified Weights'!N$7,0)</f>
        <v>0</v>
      </c>
      <c r="O113" s="26">
        <f>IF(correlations!O146&lt;&gt;0,'Modified Weights'!O$7,0)</f>
        <v>0</v>
      </c>
      <c r="P113" s="26">
        <f>IF(correlations!P146&lt;&gt;0,'Modified Weights'!P$7,0)</f>
        <v>0.26252037536330569</v>
      </c>
      <c r="Q113" s="26">
        <f>IF(correlations!Q146&lt;&gt;0,'Modified Weights'!Q$7,0)</f>
        <v>0</v>
      </c>
      <c r="R113" s="26">
        <f>IF(correlations!R146&lt;&gt;0,'Modified Weights'!R$7,0)</f>
        <v>0</v>
      </c>
      <c r="S113" s="26">
        <f>IF(correlations!S146&lt;&gt;0,'Modified Weights'!S$7,0)</f>
        <v>0</v>
      </c>
      <c r="T113" s="26">
        <f>IF(correlations!T146&lt;&gt;0,'Modified Weights'!T$7,0)</f>
        <v>0</v>
      </c>
      <c r="U113" s="26">
        <f>IF(correlations!U146&lt;&gt;0,'Modified Weights'!U$7,0)</f>
        <v>0.28039233696684568</v>
      </c>
      <c r="V113" s="26">
        <f>IF(correlations!V146&lt;&gt;0,'Modified Weights'!V$7,0)</f>
        <v>0</v>
      </c>
      <c r="W113" s="26">
        <f>IF(correlations!W146&lt;&gt;0,'Modified Weights'!W$7,0)</f>
        <v>0.24072770522228643</v>
      </c>
      <c r="X113" s="26">
        <f>IF(correlations!X146&lt;&gt;0,'Modified Weights'!X$7,0)</f>
        <v>0</v>
      </c>
      <c r="Y113" s="26">
        <f>IF(correlations!Y146&lt;&gt;0,'Modified Weights'!Y$7,0)</f>
        <v>0</v>
      </c>
      <c r="Z113" s="26">
        <f>IF(correlations!Z146&lt;&gt;0,'Modified Weights'!Z$7,0)</f>
        <v>0</v>
      </c>
      <c r="AA113" s="26"/>
      <c r="AB113" s="40">
        <f ca="1">SUMIF(OFFSET(correlations!B$46,_xlfn.FLOOR.MATH((ROW(A101)-1)/5)*5,0,5),"&lt;&gt;0")/COUNTIF(OFFSET(correlations!B$46,_xlfn.FLOOR.MATH((ROW(A101)-1)/5)*5,0,5),"&lt;&gt;0")</f>
        <v>4.5</v>
      </c>
      <c r="AC113" s="40">
        <f ca="1">SUMIF(OFFSET(correlations!C$46,_xlfn.FLOOR.MATH((ROW(B101)-1)/5)*5,0,5),"&lt;&gt;0")/COUNTIF(OFFSET(correlations!C$46,_xlfn.FLOOR.MATH((ROW(B101)-1)/5)*5,0,5),"&lt;&gt;0")</f>
        <v>3.6666666666666665</v>
      </c>
      <c r="AD113" s="40">
        <f ca="1">SUMIF(OFFSET(correlations!D$46,_xlfn.FLOOR.MATH((ROW(C101)-1)/5)*5,0,5),"&lt;&gt;0")/COUNTIF(OFFSET(correlations!D$46,_xlfn.FLOOR.MATH((ROW(C101)-1)/5)*5,0,5),"&lt;&gt;0")</f>
        <v>4</v>
      </c>
      <c r="AE113" s="40">
        <f ca="1">SUMIF(OFFSET(correlations!E$46,_xlfn.FLOOR.MATH((ROW(D101)-1)/5)*5,0,5),"&lt;&gt;0")/COUNTIF(OFFSET(correlations!E$46,_xlfn.FLOOR.MATH((ROW(D101)-1)/5)*5,0,5),"&lt;&gt;0")</f>
        <v>4.25</v>
      </c>
      <c r="AF113" s="40">
        <f ca="1">SUMIF(OFFSET(correlations!F$46,_xlfn.FLOOR.MATH((ROW(E101)-1)/5)*5,0,5),"&lt;&gt;0")/COUNTIF(OFFSET(correlations!F$46,_xlfn.FLOOR.MATH((ROW(E101)-1)/5)*5,0,5),"&lt;&gt;0")</f>
        <v>3.6</v>
      </c>
      <c r="AG113" s="40">
        <f ca="1">SUMIF(OFFSET(correlations!G$46,_xlfn.FLOOR.MATH((ROW(F101)-1)/5)*5,0,5),"&lt;&gt;0")/COUNTIF(OFFSET(correlations!G$46,_xlfn.FLOOR.MATH((ROW(F101)-1)/5)*5,0,5),"&lt;&gt;0")</f>
        <v>3.5</v>
      </c>
      <c r="AH113" s="40">
        <f ca="1">SUMIF(OFFSET(correlations!H$46,_xlfn.FLOOR.MATH((ROW(G101)-1)/5)*5,0,5),"&lt;&gt;0")/COUNTIF(OFFSET(correlations!H$46,_xlfn.FLOOR.MATH((ROW(G101)-1)/5)*5,0,5),"&lt;&gt;0")</f>
        <v>4</v>
      </c>
      <c r="AI113" s="40">
        <f ca="1">SUMIF(OFFSET(correlations!I$46,_xlfn.FLOOR.MATH((ROW(H101)-1)/5)*5,0,5),"&lt;&gt;0")/COUNTIF(OFFSET(correlations!I$46,_xlfn.FLOOR.MATH((ROW(H101)-1)/5)*5,0,5),"&lt;&gt;0")</f>
        <v>1.5</v>
      </c>
      <c r="AJ113" s="40">
        <f ca="1">SUMIF(OFFSET(correlations!J$46,_xlfn.FLOOR.MATH((ROW(I101)-1)/5)*5,0,5),"&lt;&gt;0")/COUNTIF(OFFSET(correlations!J$46,_xlfn.FLOOR.MATH((ROW(I101)-1)/5)*5,0,5),"&lt;&gt;0")</f>
        <v>4.25</v>
      </c>
      <c r="AK113" s="40">
        <f ca="1">SUMIF(OFFSET(correlations!K$46,_xlfn.FLOOR.MATH((ROW(J101)-1)/5)*5,0,5),"&lt;&gt;0")/COUNTIF(OFFSET(correlations!K$46,_xlfn.FLOOR.MATH((ROW(J101)-1)/5)*5,0,5),"&lt;&gt;0")</f>
        <v>4</v>
      </c>
      <c r="AL113" s="40">
        <f ca="1">SUMIF(OFFSET(correlations!L$46,_xlfn.FLOOR.MATH((ROW(K101)-1)/5)*5,0,5),"&lt;&gt;0")/COUNTIF(OFFSET(correlations!L$46,_xlfn.FLOOR.MATH((ROW(K101)-1)/5)*5,0,5),"&lt;&gt;0")</f>
        <v>4.25</v>
      </c>
      <c r="AM113" s="40">
        <f ca="1">SUMIF(OFFSET(correlations!M$46,_xlfn.FLOOR.MATH((ROW(L101)-1)/5)*5,0,5),"&lt;&gt;0")/COUNTIF(OFFSET(correlations!M$46,_xlfn.FLOOR.MATH((ROW(L101)-1)/5)*5,0,5),"&lt;&gt;0")</f>
        <v>3.8333333333333335</v>
      </c>
      <c r="AN113" s="40">
        <f ca="1">SUMIF(OFFSET(correlations!N$46,_xlfn.FLOOR.MATH((ROW(M101)-1)/5)*5,0,5),"&lt;&gt;0")/COUNTIF(OFFSET(correlations!N$46,_xlfn.FLOOR.MATH((ROW(M101)-1)/5)*5,0,5),"&lt;&gt;0")</f>
        <v>4.5</v>
      </c>
      <c r="AO113" s="40">
        <f ca="1">SUMIF(OFFSET(correlations!O$46,_xlfn.FLOOR.MATH((ROW(N101)-1)/5)*5,0,5),"&lt;&gt;0")/COUNTIF(OFFSET(correlations!O$46,_xlfn.FLOOR.MATH((ROW(N101)-1)/5)*5,0,5),"&lt;&gt;0")</f>
        <v>4.166666666666667</v>
      </c>
      <c r="AP113" s="40">
        <f ca="1">SUMIF(OFFSET(correlations!P$46,_xlfn.FLOOR.MATH((ROW(O101)-1)/5)*5,0,5),"&lt;&gt;0")/COUNTIF(OFFSET(correlations!P$46,_xlfn.FLOOR.MATH((ROW(O101)-1)/5)*5,0,5),"&lt;&gt;0")</f>
        <v>4.25</v>
      </c>
      <c r="AQ113" s="40">
        <f ca="1">SUMIF(OFFSET(correlations!Q$46,_xlfn.FLOOR.MATH((ROW(P101)-1)/5)*5,0,5),"&lt;&gt;0")/COUNTIF(OFFSET(correlations!Q$46,_xlfn.FLOOR.MATH((ROW(P101)-1)/5)*5,0,5),"&lt;&gt;0")</f>
        <v>4.166666666666667</v>
      </c>
      <c r="AR113" s="40">
        <f ca="1">SUMIF(OFFSET(correlations!R$46,_xlfn.FLOOR.MATH((ROW(Q101)-1)/5)*5,0,5),"&lt;&gt;0")/COUNTIF(OFFSET(correlations!R$46,_xlfn.FLOOR.MATH((ROW(Q101)-1)/5)*5,0,5),"&lt;&gt;0")</f>
        <v>1.5</v>
      </c>
      <c r="AS113" s="40">
        <f ca="1">SUMIF(OFFSET(correlations!S$46,_xlfn.FLOOR.MATH((ROW(R101)-1)/5)*5,0,5),"&lt;&gt;0")/COUNTIF(OFFSET(correlations!S$46,_xlfn.FLOOR.MATH((ROW(R101)-1)/5)*5,0,5),"&lt;&gt;0")</f>
        <v>4.5</v>
      </c>
      <c r="AT113" s="40">
        <f ca="1">SUMIF(OFFSET(correlations!T$46,_xlfn.FLOOR.MATH((ROW(S101)-1)/5)*5,0,5),"&lt;&gt;0")/COUNTIF(OFFSET(correlations!T$46,_xlfn.FLOOR.MATH((ROW(S101)-1)/5)*5,0,5),"&lt;&gt;0")</f>
        <v>4.25</v>
      </c>
      <c r="AU113" s="40">
        <f ca="1">SUMIF(OFFSET(correlations!U$46,_xlfn.FLOOR.MATH((ROW(T101)-1)/5)*5,0,5),"&lt;&gt;0")/COUNTIF(OFFSET(correlations!U$46,_xlfn.FLOOR.MATH((ROW(T101)-1)/5)*5,0,5),"&lt;&gt;0")</f>
        <v>4.125</v>
      </c>
      <c r="AV113" s="40">
        <f ca="1">SUMIF(OFFSET(correlations!V$46,_xlfn.FLOOR.MATH((ROW(U101)-1)/5)*5,0,5),"&lt;&gt;0")/COUNTIF(OFFSET(correlations!V$46,_xlfn.FLOOR.MATH((ROW(U101)-1)/5)*5,0,5),"&lt;&gt;0")</f>
        <v>4.25</v>
      </c>
      <c r="AW113" s="40">
        <f ca="1">SUMIF(OFFSET(correlations!W$46,_xlfn.FLOOR.MATH((ROW(V101)-1)/5)*5,0,5),"&lt;&gt;0")/COUNTIF(OFFSET(correlations!W$46,_xlfn.FLOOR.MATH((ROW(V101)-1)/5)*5,0,5),"&lt;&gt;0")</f>
        <v>3.875</v>
      </c>
      <c r="AX113" s="40">
        <f ca="1">SUMIF(OFFSET(correlations!X$46,_xlfn.FLOOR.MATH((ROW(W101)-1)/5)*5,0,5),"&lt;&gt;0")/COUNTIF(OFFSET(correlations!X$46,_xlfn.FLOOR.MATH((ROW(W101)-1)/5)*5,0,5),"&lt;&gt;0")</f>
        <v>4.25</v>
      </c>
      <c r="AY113" s="40">
        <f ca="1">SUMIF(OFFSET(correlations!Y$46,_xlfn.FLOOR.MATH((ROW(X101)-1)/5)*5,0,5),"&lt;&gt;0")/COUNTIF(OFFSET(correlations!Y$46,_xlfn.FLOOR.MATH((ROW(X101)-1)/5)*5,0,5),"&lt;&gt;0")</f>
        <v>4</v>
      </c>
      <c r="AZ113" s="40">
        <f ca="1">SUMIF(OFFSET(correlations!Z$46,_xlfn.FLOOR.MATH((ROW(Y101)-1)/5)*5,0,5),"&lt;&gt;0")/COUNTIF(OFFSET(correlations!Z$46,_xlfn.FLOOR.MATH((ROW(Y101)-1)/5)*5,0,5),"&lt;&gt;0")</f>
        <v>4.5</v>
      </c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</row>
    <row r="114" spans="1:76">
      <c r="A114" s="1" t="str">
        <f t="shared" ref="A114:A117" si="20">A113</f>
        <v>153: Lost in Translation (2003)</v>
      </c>
      <c r="B114" s="26">
        <f>IF(correlations!B147&lt;&gt;0,'Modified Weights'!B$3,0)</f>
        <v>0</v>
      </c>
      <c r="C114" s="26">
        <f>IF(correlations!C147&lt;&gt;0,'Modified Weights'!C$3,0)</f>
        <v>0.56244873874488854</v>
      </c>
      <c r="D114" s="26">
        <f>IF(correlations!D147&lt;&gt;0,'Modified Weights'!D$3,0)</f>
        <v>0</v>
      </c>
      <c r="E114" s="26">
        <f>IF(correlations!E147&lt;&gt;0,'Modified Weights'!E$3,0)</f>
        <v>0</v>
      </c>
      <c r="F114" s="26">
        <f>IF(correlations!F147&lt;&gt;0,'Modified Weights'!F$3,0)</f>
        <v>0.47668328054517961</v>
      </c>
      <c r="G114" s="26">
        <f>IF(correlations!G147&lt;&gt;0,'Modified Weights'!G$3,0)</f>
        <v>0</v>
      </c>
      <c r="H114" s="26">
        <f>IF(correlations!H147&lt;&gt;0,'Modified Weights'!H$3,0)</f>
        <v>0</v>
      </c>
      <c r="I114" s="26">
        <f>IF(correlations!I147&lt;&gt;0,'Modified Weights'!I$3,0)</f>
        <v>0</v>
      </c>
      <c r="J114" s="26">
        <f>IF(correlations!J147&lt;&gt;0,'Modified Weights'!J$3,0)</f>
        <v>0</v>
      </c>
      <c r="K114" s="26">
        <f>IF(correlations!K147&lt;&gt;0,'Modified Weights'!K$3,0)</f>
        <v>0.31571202585390812</v>
      </c>
      <c r="L114" s="26">
        <f>IF(correlations!L147&lt;&gt;0,'Modified Weights'!L$3,0)</f>
        <v>0</v>
      </c>
      <c r="M114" s="26">
        <f>IF(correlations!M147&lt;&gt;0,'Modified Weights'!M$3,0)</f>
        <v>0.40859237613621341</v>
      </c>
      <c r="N114" s="26">
        <f>IF(correlations!N147&lt;&gt;0,'Modified Weights'!N$3,0)</f>
        <v>0</v>
      </c>
      <c r="O114" s="26">
        <f>IF(correlations!O147&lt;&gt;0,'Modified Weights'!O$3,0)</f>
        <v>0.66851595362183669</v>
      </c>
      <c r="P114" s="26">
        <f>IF(correlations!P147&lt;&gt;0,'Modified Weights'!P$3,0)</f>
        <v>0</v>
      </c>
      <c r="Q114" s="26">
        <f>IF(correlations!Q147&lt;&gt;0,'Modified Weights'!Q$3,0)</f>
        <v>0.50324684492481753</v>
      </c>
      <c r="R114" s="26">
        <f>IF(correlations!R147&lt;&gt;0,'Modified Weights'!R$3,0)</f>
        <v>0</v>
      </c>
      <c r="S114" s="26">
        <f>IF(correlations!S147&lt;&gt;0,'Modified Weights'!S$3,0)</f>
        <v>0</v>
      </c>
      <c r="T114" s="26">
        <f>IF(correlations!T147&lt;&gt;0,'Modified Weights'!T$3,0)</f>
        <v>0</v>
      </c>
      <c r="U114" s="26">
        <f>IF(correlations!U147&lt;&gt;0,'Modified Weights'!U$3,0)</f>
        <v>0</v>
      </c>
      <c r="V114" s="26">
        <f>IF(correlations!V147&lt;&gt;0,'Modified Weights'!V$3,0)</f>
        <v>0</v>
      </c>
      <c r="W114" s="26">
        <f>IF(correlations!W147&lt;&gt;0,'Modified Weights'!W$3,0)</f>
        <v>0</v>
      </c>
      <c r="X114" s="26">
        <f>IF(correlations!X147&lt;&gt;0,'Modified Weights'!X$3,0)</f>
        <v>0.66851595362183669</v>
      </c>
      <c r="Y114" s="26">
        <f>IF(correlations!Y147&lt;&gt;0,'Modified Weights'!Y$3,0)</f>
        <v>0</v>
      </c>
      <c r="Z114" s="26">
        <f>IF(correlations!Z147&lt;&gt;0,'Modified Weights'!Z$3,0)</f>
        <v>0.43552033876932245</v>
      </c>
      <c r="AA114" s="26"/>
      <c r="AB114" s="40">
        <f ca="1">SUMIF(OFFSET(correlations!B$46,_xlfn.FLOOR.MATH((ROW(A102)-1)/5)*5,0,5),"&lt;&gt;0")/COUNTIF(OFFSET(correlations!B$46,_xlfn.FLOOR.MATH((ROW(A102)-1)/5)*5,0,5),"&lt;&gt;0")</f>
        <v>4.5</v>
      </c>
      <c r="AC114" s="40">
        <f ca="1">SUMIF(OFFSET(correlations!C$46,_xlfn.FLOOR.MATH((ROW(B102)-1)/5)*5,0,5),"&lt;&gt;0")/COUNTIF(OFFSET(correlations!C$46,_xlfn.FLOOR.MATH((ROW(B102)-1)/5)*5,0,5),"&lt;&gt;0")</f>
        <v>3.6666666666666665</v>
      </c>
      <c r="AD114" s="40">
        <f ca="1">SUMIF(OFFSET(correlations!D$46,_xlfn.FLOOR.MATH((ROW(C102)-1)/5)*5,0,5),"&lt;&gt;0")/COUNTIF(OFFSET(correlations!D$46,_xlfn.FLOOR.MATH((ROW(C102)-1)/5)*5,0,5),"&lt;&gt;0")</f>
        <v>4</v>
      </c>
      <c r="AE114" s="40">
        <f ca="1">SUMIF(OFFSET(correlations!E$46,_xlfn.FLOOR.MATH((ROW(D102)-1)/5)*5,0,5),"&lt;&gt;0")/COUNTIF(OFFSET(correlations!E$46,_xlfn.FLOOR.MATH((ROW(D102)-1)/5)*5,0,5),"&lt;&gt;0")</f>
        <v>4.25</v>
      </c>
      <c r="AF114" s="40">
        <f ca="1">SUMIF(OFFSET(correlations!F$46,_xlfn.FLOOR.MATH((ROW(E102)-1)/5)*5,0,5),"&lt;&gt;0")/COUNTIF(OFFSET(correlations!F$46,_xlfn.FLOOR.MATH((ROW(E102)-1)/5)*5,0,5),"&lt;&gt;0")</f>
        <v>3.6</v>
      </c>
      <c r="AG114" s="40">
        <f ca="1">SUMIF(OFFSET(correlations!G$46,_xlfn.FLOOR.MATH((ROW(F102)-1)/5)*5,0,5),"&lt;&gt;0")/COUNTIF(OFFSET(correlations!G$46,_xlfn.FLOOR.MATH((ROW(F102)-1)/5)*5,0,5),"&lt;&gt;0")</f>
        <v>3.5</v>
      </c>
      <c r="AH114" s="40">
        <f ca="1">SUMIF(OFFSET(correlations!H$46,_xlfn.FLOOR.MATH((ROW(G102)-1)/5)*5,0,5),"&lt;&gt;0")/COUNTIF(OFFSET(correlations!H$46,_xlfn.FLOOR.MATH((ROW(G102)-1)/5)*5,0,5),"&lt;&gt;0")</f>
        <v>4</v>
      </c>
      <c r="AI114" s="40">
        <f ca="1">SUMIF(OFFSET(correlations!I$46,_xlfn.FLOOR.MATH((ROW(H102)-1)/5)*5,0,5),"&lt;&gt;0")/COUNTIF(OFFSET(correlations!I$46,_xlfn.FLOOR.MATH((ROW(H102)-1)/5)*5,0,5),"&lt;&gt;0")</f>
        <v>1.5</v>
      </c>
      <c r="AJ114" s="40">
        <f ca="1">SUMIF(OFFSET(correlations!J$46,_xlfn.FLOOR.MATH((ROW(I102)-1)/5)*5,0,5),"&lt;&gt;0")/COUNTIF(OFFSET(correlations!J$46,_xlfn.FLOOR.MATH((ROW(I102)-1)/5)*5,0,5),"&lt;&gt;0")</f>
        <v>4.25</v>
      </c>
      <c r="AK114" s="40">
        <f ca="1">SUMIF(OFFSET(correlations!K$46,_xlfn.FLOOR.MATH((ROW(J102)-1)/5)*5,0,5),"&lt;&gt;0")/COUNTIF(OFFSET(correlations!K$46,_xlfn.FLOOR.MATH((ROW(J102)-1)/5)*5,0,5),"&lt;&gt;0")</f>
        <v>4</v>
      </c>
      <c r="AL114" s="40">
        <f ca="1">SUMIF(OFFSET(correlations!L$46,_xlfn.FLOOR.MATH((ROW(K102)-1)/5)*5,0,5),"&lt;&gt;0")/COUNTIF(OFFSET(correlations!L$46,_xlfn.FLOOR.MATH((ROW(K102)-1)/5)*5,0,5),"&lt;&gt;0")</f>
        <v>4.25</v>
      </c>
      <c r="AM114" s="40">
        <f ca="1">SUMIF(OFFSET(correlations!M$46,_xlfn.FLOOR.MATH((ROW(L102)-1)/5)*5,0,5),"&lt;&gt;0")/COUNTIF(OFFSET(correlations!M$46,_xlfn.FLOOR.MATH((ROW(L102)-1)/5)*5,0,5),"&lt;&gt;0")</f>
        <v>3.8333333333333335</v>
      </c>
      <c r="AN114" s="40">
        <f ca="1">SUMIF(OFFSET(correlations!N$46,_xlfn.FLOOR.MATH((ROW(M102)-1)/5)*5,0,5),"&lt;&gt;0")/COUNTIF(OFFSET(correlations!N$46,_xlfn.FLOOR.MATH((ROW(M102)-1)/5)*5,0,5),"&lt;&gt;0")</f>
        <v>4.5</v>
      </c>
      <c r="AO114" s="40">
        <f ca="1">SUMIF(OFFSET(correlations!O$46,_xlfn.FLOOR.MATH((ROW(N102)-1)/5)*5,0,5),"&lt;&gt;0")/COUNTIF(OFFSET(correlations!O$46,_xlfn.FLOOR.MATH((ROW(N102)-1)/5)*5,0,5),"&lt;&gt;0")</f>
        <v>4.166666666666667</v>
      </c>
      <c r="AP114" s="40">
        <f ca="1">SUMIF(OFFSET(correlations!P$46,_xlfn.FLOOR.MATH((ROW(O102)-1)/5)*5,0,5),"&lt;&gt;0")/COUNTIF(OFFSET(correlations!P$46,_xlfn.FLOOR.MATH((ROW(O102)-1)/5)*5,0,5),"&lt;&gt;0")</f>
        <v>4.25</v>
      </c>
      <c r="AQ114" s="40">
        <f ca="1">SUMIF(OFFSET(correlations!Q$46,_xlfn.FLOOR.MATH((ROW(P102)-1)/5)*5,0,5),"&lt;&gt;0")/COUNTIF(OFFSET(correlations!Q$46,_xlfn.FLOOR.MATH((ROW(P102)-1)/5)*5,0,5),"&lt;&gt;0")</f>
        <v>4.166666666666667</v>
      </c>
      <c r="AR114" s="40">
        <f ca="1">SUMIF(OFFSET(correlations!R$46,_xlfn.FLOOR.MATH((ROW(Q102)-1)/5)*5,0,5),"&lt;&gt;0")/COUNTIF(OFFSET(correlations!R$46,_xlfn.FLOOR.MATH((ROW(Q102)-1)/5)*5,0,5),"&lt;&gt;0")</f>
        <v>1.5</v>
      </c>
      <c r="AS114" s="40">
        <f ca="1">SUMIF(OFFSET(correlations!S$46,_xlfn.FLOOR.MATH((ROW(R102)-1)/5)*5,0,5),"&lt;&gt;0")/COUNTIF(OFFSET(correlations!S$46,_xlfn.FLOOR.MATH((ROW(R102)-1)/5)*5,0,5),"&lt;&gt;0")</f>
        <v>4.5</v>
      </c>
      <c r="AT114" s="40">
        <f ca="1">SUMIF(OFFSET(correlations!T$46,_xlfn.FLOOR.MATH((ROW(S102)-1)/5)*5,0,5),"&lt;&gt;0")/COUNTIF(OFFSET(correlations!T$46,_xlfn.FLOOR.MATH((ROW(S102)-1)/5)*5,0,5),"&lt;&gt;0")</f>
        <v>4.25</v>
      </c>
      <c r="AU114" s="40">
        <f ca="1">SUMIF(OFFSET(correlations!U$46,_xlfn.FLOOR.MATH((ROW(T102)-1)/5)*5,0,5),"&lt;&gt;0")/COUNTIF(OFFSET(correlations!U$46,_xlfn.FLOOR.MATH((ROW(T102)-1)/5)*5,0,5),"&lt;&gt;0")</f>
        <v>4.125</v>
      </c>
      <c r="AV114" s="40">
        <f ca="1">SUMIF(OFFSET(correlations!V$46,_xlfn.FLOOR.MATH((ROW(U102)-1)/5)*5,0,5),"&lt;&gt;0")/COUNTIF(OFFSET(correlations!V$46,_xlfn.FLOOR.MATH((ROW(U102)-1)/5)*5,0,5),"&lt;&gt;0")</f>
        <v>4.25</v>
      </c>
      <c r="AW114" s="40">
        <f ca="1">SUMIF(OFFSET(correlations!W$46,_xlfn.FLOOR.MATH((ROW(V102)-1)/5)*5,0,5),"&lt;&gt;0")/COUNTIF(OFFSET(correlations!W$46,_xlfn.FLOOR.MATH((ROW(V102)-1)/5)*5,0,5),"&lt;&gt;0")</f>
        <v>3.875</v>
      </c>
      <c r="AX114" s="40">
        <f ca="1">SUMIF(OFFSET(correlations!X$46,_xlfn.FLOOR.MATH((ROW(W102)-1)/5)*5,0,5),"&lt;&gt;0")/COUNTIF(OFFSET(correlations!X$46,_xlfn.FLOOR.MATH((ROW(W102)-1)/5)*5,0,5),"&lt;&gt;0")</f>
        <v>4.25</v>
      </c>
      <c r="AY114" s="40">
        <f ca="1">SUMIF(OFFSET(correlations!Y$46,_xlfn.FLOOR.MATH((ROW(X102)-1)/5)*5,0,5),"&lt;&gt;0")/COUNTIF(OFFSET(correlations!Y$46,_xlfn.FLOOR.MATH((ROW(X102)-1)/5)*5,0,5),"&lt;&gt;0")</f>
        <v>4</v>
      </c>
      <c r="AZ114" s="40">
        <f ca="1">SUMIF(OFFSET(correlations!Z$46,_xlfn.FLOOR.MATH((ROW(Y102)-1)/5)*5,0,5),"&lt;&gt;0")/COUNTIF(OFFSET(correlations!Z$46,_xlfn.FLOOR.MATH((ROW(Y102)-1)/5)*5,0,5),"&lt;&gt;0")</f>
        <v>4.5</v>
      </c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</row>
    <row r="115" spans="1:76">
      <c r="A115" s="1" t="str">
        <f t="shared" si="20"/>
        <v>153: Lost in Translation (2003)</v>
      </c>
      <c r="B115" s="26">
        <f>IF(correlations!B148&lt;&gt;0,'Modified Weights'!B$4,0)</f>
        <v>0</v>
      </c>
      <c r="C115" s="26">
        <f>IF(correlations!C148&lt;&gt;0,'Modified Weights'!C$4,0)</f>
        <v>0.48860698263640312</v>
      </c>
      <c r="D115" s="26">
        <f>IF(correlations!D148&lt;&gt;0,'Modified Weights'!D$4,0)</f>
        <v>0</v>
      </c>
      <c r="E115" s="26">
        <f>IF(correlations!E148&lt;&gt;0,'Modified Weights'!E$4,0)</f>
        <v>0.47497369617752921</v>
      </c>
      <c r="F115" s="26">
        <f>IF(correlations!F148&lt;&gt;0,'Modified Weights'!F$4,0)</f>
        <v>0.46411014776485626</v>
      </c>
      <c r="G115" s="26">
        <f>IF(correlations!G148&lt;&gt;0,'Modified Weights'!G$4,0)</f>
        <v>0</v>
      </c>
      <c r="H115" s="26">
        <f>IF(correlations!H148&lt;&gt;0,'Modified Weights'!H$4,0)</f>
        <v>0.40027450425381639</v>
      </c>
      <c r="I115" s="26">
        <f>IF(correlations!I148&lt;&gt;0,'Modified Weights'!I$4,0)</f>
        <v>0</v>
      </c>
      <c r="J115" s="26">
        <f>IF(correlations!J148&lt;&gt;0,'Modified Weights'!J$4,0)</f>
        <v>0</v>
      </c>
      <c r="K115" s="26">
        <f>IF(correlations!K148&lt;&gt;0,'Modified Weights'!K$4,0)</f>
        <v>0</v>
      </c>
      <c r="L115" s="26">
        <f>IF(correlations!L148&lt;&gt;0,'Modified Weights'!L$4,0)</f>
        <v>0</v>
      </c>
      <c r="M115" s="26">
        <f>IF(correlations!M148&lt;&gt;0,'Modified Weights'!M$4,0)</f>
        <v>0</v>
      </c>
      <c r="N115" s="26">
        <f>IF(correlations!N148&lt;&gt;0,'Modified Weights'!N$4,0)</f>
        <v>0</v>
      </c>
      <c r="O115" s="26">
        <f>IF(correlations!O148&lt;&gt;0,'Modified Weights'!O$4,0)</f>
        <v>0</v>
      </c>
      <c r="P115" s="26">
        <f>IF(correlations!P148&lt;&gt;0,'Modified Weights'!P$4,0)</f>
        <v>0</v>
      </c>
      <c r="Q115" s="26">
        <f>IF(correlations!Q148&lt;&gt;0,'Modified Weights'!Q$4,0)</f>
        <v>0.48860698263640312</v>
      </c>
      <c r="R115" s="26">
        <f>IF(correlations!R148&lt;&gt;0,'Modified Weights'!R$4,0)</f>
        <v>0</v>
      </c>
      <c r="S115" s="26">
        <f>IF(correlations!S148&lt;&gt;0,'Modified Weights'!S$4,0)</f>
        <v>0.44902524381160436</v>
      </c>
      <c r="T115" s="26">
        <f>IF(correlations!T148&lt;&gt;0,'Modified Weights'!T$4,0)</f>
        <v>0</v>
      </c>
      <c r="U115" s="26">
        <f>IF(correlations!U148&lt;&gt;0,'Modified Weights'!U$4,0)</f>
        <v>0.43899155441463594</v>
      </c>
      <c r="V115" s="26">
        <f>IF(correlations!V148&lt;&gt;0,'Modified Weights'!V$4,0)</f>
        <v>0</v>
      </c>
      <c r="W115" s="26">
        <f>IF(correlations!W148&lt;&gt;0,'Modified Weights'!W$4,0)</f>
        <v>0.40859237613621341</v>
      </c>
      <c r="X115" s="26">
        <f>IF(correlations!X148&lt;&gt;0,'Modified Weights'!X$4,0)</f>
        <v>0</v>
      </c>
      <c r="Y115" s="26">
        <f>IF(correlations!Y148&lt;&gt;0,'Modified Weights'!Y$4,0)</f>
        <v>0.54219187817609293</v>
      </c>
      <c r="Z115" s="26">
        <f>IF(correlations!Z148&lt;&gt;0,'Modified Weights'!Z$4,0)</f>
        <v>0</v>
      </c>
      <c r="AA115" s="26"/>
      <c r="AB115" s="40">
        <f ca="1">SUMIF(OFFSET(correlations!B$46,_xlfn.FLOOR.MATH((ROW(A103)-1)/5)*5,0,5),"&lt;&gt;0")/COUNTIF(OFFSET(correlations!B$46,_xlfn.FLOOR.MATH((ROW(A103)-1)/5)*5,0,5),"&lt;&gt;0")</f>
        <v>4.5</v>
      </c>
      <c r="AC115" s="40">
        <f ca="1">SUMIF(OFFSET(correlations!C$46,_xlfn.FLOOR.MATH((ROW(B103)-1)/5)*5,0,5),"&lt;&gt;0")/COUNTIF(OFFSET(correlations!C$46,_xlfn.FLOOR.MATH((ROW(B103)-1)/5)*5,0,5),"&lt;&gt;0")</f>
        <v>3.6666666666666665</v>
      </c>
      <c r="AD115" s="40">
        <f ca="1">SUMIF(OFFSET(correlations!D$46,_xlfn.FLOOR.MATH((ROW(C103)-1)/5)*5,0,5),"&lt;&gt;0")/COUNTIF(OFFSET(correlations!D$46,_xlfn.FLOOR.MATH((ROW(C103)-1)/5)*5,0,5),"&lt;&gt;0")</f>
        <v>4</v>
      </c>
      <c r="AE115" s="40">
        <f ca="1">SUMIF(OFFSET(correlations!E$46,_xlfn.FLOOR.MATH((ROW(D103)-1)/5)*5,0,5),"&lt;&gt;0")/COUNTIF(OFFSET(correlations!E$46,_xlfn.FLOOR.MATH((ROW(D103)-1)/5)*5,0,5),"&lt;&gt;0")</f>
        <v>4.25</v>
      </c>
      <c r="AF115" s="40">
        <f ca="1">SUMIF(OFFSET(correlations!F$46,_xlfn.FLOOR.MATH((ROW(E103)-1)/5)*5,0,5),"&lt;&gt;0")/COUNTIF(OFFSET(correlations!F$46,_xlfn.FLOOR.MATH((ROW(E103)-1)/5)*5,0,5),"&lt;&gt;0")</f>
        <v>3.6</v>
      </c>
      <c r="AG115" s="40">
        <f ca="1">SUMIF(OFFSET(correlations!G$46,_xlfn.FLOOR.MATH((ROW(F103)-1)/5)*5,0,5),"&lt;&gt;0")/COUNTIF(OFFSET(correlations!G$46,_xlfn.FLOOR.MATH((ROW(F103)-1)/5)*5,0,5),"&lt;&gt;0")</f>
        <v>3.5</v>
      </c>
      <c r="AH115" s="40">
        <f ca="1">SUMIF(OFFSET(correlations!H$46,_xlfn.FLOOR.MATH((ROW(G103)-1)/5)*5,0,5),"&lt;&gt;0")/COUNTIF(OFFSET(correlations!H$46,_xlfn.FLOOR.MATH((ROW(G103)-1)/5)*5,0,5),"&lt;&gt;0")</f>
        <v>4</v>
      </c>
      <c r="AI115" s="40">
        <f ca="1">SUMIF(OFFSET(correlations!I$46,_xlfn.FLOOR.MATH((ROW(H103)-1)/5)*5,0,5),"&lt;&gt;0")/COUNTIF(OFFSET(correlations!I$46,_xlfn.FLOOR.MATH((ROW(H103)-1)/5)*5,0,5),"&lt;&gt;0")</f>
        <v>1.5</v>
      </c>
      <c r="AJ115" s="40">
        <f ca="1">SUMIF(OFFSET(correlations!J$46,_xlfn.FLOOR.MATH((ROW(I103)-1)/5)*5,0,5),"&lt;&gt;0")/COUNTIF(OFFSET(correlations!J$46,_xlfn.FLOOR.MATH((ROW(I103)-1)/5)*5,0,5),"&lt;&gt;0")</f>
        <v>4.25</v>
      </c>
      <c r="AK115" s="40">
        <f ca="1">SUMIF(OFFSET(correlations!K$46,_xlfn.FLOOR.MATH((ROW(J103)-1)/5)*5,0,5),"&lt;&gt;0")/COUNTIF(OFFSET(correlations!K$46,_xlfn.FLOOR.MATH((ROW(J103)-1)/5)*5,0,5),"&lt;&gt;0")</f>
        <v>4</v>
      </c>
      <c r="AL115" s="40">
        <f ca="1">SUMIF(OFFSET(correlations!L$46,_xlfn.FLOOR.MATH((ROW(K103)-1)/5)*5,0,5),"&lt;&gt;0")/COUNTIF(OFFSET(correlations!L$46,_xlfn.FLOOR.MATH((ROW(K103)-1)/5)*5,0,5),"&lt;&gt;0")</f>
        <v>4.25</v>
      </c>
      <c r="AM115" s="40">
        <f ca="1">SUMIF(OFFSET(correlations!M$46,_xlfn.FLOOR.MATH((ROW(L103)-1)/5)*5,0,5),"&lt;&gt;0")/COUNTIF(OFFSET(correlations!M$46,_xlfn.FLOOR.MATH((ROW(L103)-1)/5)*5,0,5),"&lt;&gt;0")</f>
        <v>3.8333333333333335</v>
      </c>
      <c r="AN115" s="40">
        <f ca="1">SUMIF(OFFSET(correlations!N$46,_xlfn.FLOOR.MATH((ROW(M103)-1)/5)*5,0,5),"&lt;&gt;0")/COUNTIF(OFFSET(correlations!N$46,_xlfn.FLOOR.MATH((ROW(M103)-1)/5)*5,0,5),"&lt;&gt;0")</f>
        <v>4.5</v>
      </c>
      <c r="AO115" s="40">
        <f ca="1">SUMIF(OFFSET(correlations!O$46,_xlfn.FLOOR.MATH((ROW(N103)-1)/5)*5,0,5),"&lt;&gt;0")/COUNTIF(OFFSET(correlations!O$46,_xlfn.FLOOR.MATH((ROW(N103)-1)/5)*5,0,5),"&lt;&gt;0")</f>
        <v>4.166666666666667</v>
      </c>
      <c r="AP115" s="40">
        <f ca="1">SUMIF(OFFSET(correlations!P$46,_xlfn.FLOOR.MATH((ROW(O103)-1)/5)*5,0,5),"&lt;&gt;0")/COUNTIF(OFFSET(correlations!P$46,_xlfn.FLOOR.MATH((ROW(O103)-1)/5)*5,0,5),"&lt;&gt;0")</f>
        <v>4.25</v>
      </c>
      <c r="AQ115" s="40">
        <f ca="1">SUMIF(OFFSET(correlations!Q$46,_xlfn.FLOOR.MATH((ROW(P103)-1)/5)*5,0,5),"&lt;&gt;0")/COUNTIF(OFFSET(correlations!Q$46,_xlfn.FLOOR.MATH((ROW(P103)-1)/5)*5,0,5),"&lt;&gt;0")</f>
        <v>4.166666666666667</v>
      </c>
      <c r="AR115" s="40">
        <f ca="1">SUMIF(OFFSET(correlations!R$46,_xlfn.FLOOR.MATH((ROW(Q103)-1)/5)*5,0,5),"&lt;&gt;0")/COUNTIF(OFFSET(correlations!R$46,_xlfn.FLOOR.MATH((ROW(Q103)-1)/5)*5,0,5),"&lt;&gt;0")</f>
        <v>1.5</v>
      </c>
      <c r="AS115" s="40">
        <f ca="1">SUMIF(OFFSET(correlations!S$46,_xlfn.FLOOR.MATH((ROW(R103)-1)/5)*5,0,5),"&lt;&gt;0")/COUNTIF(OFFSET(correlations!S$46,_xlfn.FLOOR.MATH((ROW(R103)-1)/5)*5,0,5),"&lt;&gt;0")</f>
        <v>4.5</v>
      </c>
      <c r="AT115" s="40">
        <f ca="1">SUMIF(OFFSET(correlations!T$46,_xlfn.FLOOR.MATH((ROW(S103)-1)/5)*5,0,5),"&lt;&gt;0")/COUNTIF(OFFSET(correlations!T$46,_xlfn.FLOOR.MATH((ROW(S103)-1)/5)*5,0,5),"&lt;&gt;0")</f>
        <v>4.25</v>
      </c>
      <c r="AU115" s="40">
        <f ca="1">SUMIF(OFFSET(correlations!U$46,_xlfn.FLOOR.MATH((ROW(T103)-1)/5)*5,0,5),"&lt;&gt;0")/COUNTIF(OFFSET(correlations!U$46,_xlfn.FLOOR.MATH((ROW(T103)-1)/5)*5,0,5),"&lt;&gt;0")</f>
        <v>4.125</v>
      </c>
      <c r="AV115" s="40">
        <f ca="1">SUMIF(OFFSET(correlations!V$46,_xlfn.FLOOR.MATH((ROW(U103)-1)/5)*5,0,5),"&lt;&gt;0")/COUNTIF(OFFSET(correlations!V$46,_xlfn.FLOOR.MATH((ROW(U103)-1)/5)*5,0,5),"&lt;&gt;0")</f>
        <v>4.25</v>
      </c>
      <c r="AW115" s="40">
        <f ca="1">SUMIF(OFFSET(correlations!W$46,_xlfn.FLOOR.MATH((ROW(V103)-1)/5)*5,0,5),"&lt;&gt;0")/COUNTIF(OFFSET(correlations!W$46,_xlfn.FLOOR.MATH((ROW(V103)-1)/5)*5,0,5),"&lt;&gt;0")</f>
        <v>3.875</v>
      </c>
      <c r="AX115" s="40">
        <f ca="1">SUMIF(OFFSET(correlations!X$46,_xlfn.FLOOR.MATH((ROW(W103)-1)/5)*5,0,5),"&lt;&gt;0")/COUNTIF(OFFSET(correlations!X$46,_xlfn.FLOOR.MATH((ROW(W103)-1)/5)*5,0,5),"&lt;&gt;0")</f>
        <v>4.25</v>
      </c>
      <c r="AY115" s="40">
        <f ca="1">SUMIF(OFFSET(correlations!Y$46,_xlfn.FLOOR.MATH((ROW(X103)-1)/5)*5,0,5),"&lt;&gt;0")/COUNTIF(OFFSET(correlations!Y$46,_xlfn.FLOOR.MATH((ROW(X103)-1)/5)*5,0,5),"&lt;&gt;0")</f>
        <v>4</v>
      </c>
      <c r="AZ115" s="40">
        <f ca="1">SUMIF(OFFSET(correlations!Z$46,_xlfn.FLOOR.MATH((ROW(Y103)-1)/5)*5,0,5),"&lt;&gt;0")/COUNTIF(OFFSET(correlations!Z$46,_xlfn.FLOOR.MATH((ROW(Y103)-1)/5)*5,0,5),"&lt;&gt;0")</f>
        <v>4.5</v>
      </c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</row>
    <row r="116" spans="1:76">
      <c r="A116" s="1" t="str">
        <f t="shared" si="20"/>
        <v>153: Lost in Translation (2003)</v>
      </c>
      <c r="B116" s="26">
        <f>IF(correlations!B149&lt;&gt;0,'Modified Weights'!B$5,0)</f>
        <v>0</v>
      </c>
      <c r="C116" s="26">
        <f>IF(correlations!C149&lt;&gt;0,'Modified Weights'!C$5,0)</f>
        <v>0.42223642660835542</v>
      </c>
      <c r="D116" s="26">
        <f>IF(correlations!D149&lt;&gt;0,'Modified Weights'!D$5,0)</f>
        <v>0.46833329437099369</v>
      </c>
      <c r="E116" s="26">
        <f>IF(correlations!E149&lt;&gt;0,'Modified Weights'!E$5,0)</f>
        <v>0</v>
      </c>
      <c r="F116" s="26">
        <f>IF(correlations!F149&lt;&gt;0,'Modified Weights'!F$5,0)</f>
        <v>0.43899155441463594</v>
      </c>
      <c r="G116" s="26">
        <f>IF(correlations!G149&lt;&gt;0,'Modified Weights'!G$5,0)</f>
        <v>0</v>
      </c>
      <c r="H116" s="26">
        <f>IF(correlations!H149&lt;&gt;0,'Modified Weights'!H$5,0)</f>
        <v>0.24769327229404767</v>
      </c>
      <c r="I116" s="26">
        <f>IF(correlations!I149&lt;&gt;0,'Modified Weights'!I$5,0)</f>
        <v>0.26424949075041737</v>
      </c>
      <c r="J116" s="26">
        <f>IF(correlations!J149&lt;&gt;0,'Modified Weights'!J$5,0)</f>
        <v>0</v>
      </c>
      <c r="K116" s="26">
        <f>IF(correlations!K149&lt;&gt;0,'Modified Weights'!K$5,0)</f>
        <v>0</v>
      </c>
      <c r="L116" s="26">
        <f>IF(correlations!L149&lt;&gt;0,'Modified Weights'!L$5,0)</f>
        <v>0</v>
      </c>
      <c r="M116" s="26">
        <f>IF(correlations!M149&lt;&gt;0,'Modified Weights'!M$5,0)</f>
        <v>0.26442478716072465</v>
      </c>
      <c r="N116" s="26">
        <f>IF(correlations!N149&lt;&gt;0,'Modified Weights'!N$5,0)</f>
        <v>0</v>
      </c>
      <c r="O116" s="26">
        <f>IF(correlations!O149&lt;&gt;0,'Modified Weights'!O$5,0)</f>
        <v>0.53906585139435703</v>
      </c>
      <c r="P116" s="26">
        <f>IF(correlations!P149&lt;&gt;0,'Modified Weights'!P$5,0)</f>
        <v>0.29682614716644024</v>
      </c>
      <c r="Q116" s="26">
        <f>IF(correlations!Q149&lt;&gt;0,'Modified Weights'!Q$5,0)</f>
        <v>0.47571090136593314</v>
      </c>
      <c r="R116" s="26">
        <f>IF(correlations!R149&lt;&gt;0,'Modified Weights'!R$5,0)</f>
        <v>0</v>
      </c>
      <c r="S116" s="26">
        <f>IF(correlations!S149&lt;&gt;0,'Modified Weights'!S$5,0)</f>
        <v>0</v>
      </c>
      <c r="T116" s="26">
        <f>IF(correlations!T149&lt;&gt;0,'Modified Weights'!T$5,0)</f>
        <v>0.42805472768971564</v>
      </c>
      <c r="U116" s="26">
        <f>IF(correlations!U149&lt;&gt;0,'Modified Weights'!U$5,0)</f>
        <v>0.40380887559327872</v>
      </c>
      <c r="V116" s="26">
        <f>IF(correlations!V149&lt;&gt;0,'Modified Weights'!V$5,0)</f>
        <v>0.14924669844661778</v>
      </c>
      <c r="W116" s="26">
        <f>IF(correlations!W149&lt;&gt;0,'Modified Weights'!W$5,0)</f>
        <v>0.31571202585390812</v>
      </c>
      <c r="X116" s="26">
        <f>IF(correlations!X149&lt;&gt;0,'Modified Weights'!X$5,0)</f>
        <v>0</v>
      </c>
      <c r="Y116" s="26">
        <f>IF(correlations!Y149&lt;&gt;0,'Modified Weights'!Y$5,0)</f>
        <v>0</v>
      </c>
      <c r="Z116" s="26">
        <f>IF(correlations!Z149&lt;&gt;0,'Modified Weights'!Z$5,0)</f>
        <v>0</v>
      </c>
      <c r="AA116" s="26"/>
      <c r="AB116" s="40">
        <f ca="1">SUMIF(OFFSET(correlations!B$46,_xlfn.FLOOR.MATH((ROW(A104)-1)/5)*5,0,5),"&lt;&gt;0")/COUNTIF(OFFSET(correlations!B$46,_xlfn.FLOOR.MATH((ROW(A104)-1)/5)*5,0,5),"&lt;&gt;0")</f>
        <v>4.5</v>
      </c>
      <c r="AC116" s="40">
        <f ca="1">SUMIF(OFFSET(correlations!C$46,_xlfn.FLOOR.MATH((ROW(B104)-1)/5)*5,0,5),"&lt;&gt;0")/COUNTIF(OFFSET(correlations!C$46,_xlfn.FLOOR.MATH((ROW(B104)-1)/5)*5,0,5),"&lt;&gt;0")</f>
        <v>3.6666666666666665</v>
      </c>
      <c r="AD116" s="40">
        <f ca="1">SUMIF(OFFSET(correlations!D$46,_xlfn.FLOOR.MATH((ROW(C104)-1)/5)*5,0,5),"&lt;&gt;0")/COUNTIF(OFFSET(correlations!D$46,_xlfn.FLOOR.MATH((ROW(C104)-1)/5)*5,0,5),"&lt;&gt;0")</f>
        <v>4</v>
      </c>
      <c r="AE116" s="40">
        <f ca="1">SUMIF(OFFSET(correlations!E$46,_xlfn.FLOOR.MATH((ROW(D104)-1)/5)*5,0,5),"&lt;&gt;0")/COUNTIF(OFFSET(correlations!E$46,_xlfn.FLOOR.MATH((ROW(D104)-1)/5)*5,0,5),"&lt;&gt;0")</f>
        <v>4.25</v>
      </c>
      <c r="AF116" s="40">
        <f ca="1">SUMIF(OFFSET(correlations!F$46,_xlfn.FLOOR.MATH((ROW(E104)-1)/5)*5,0,5),"&lt;&gt;0")/COUNTIF(OFFSET(correlations!F$46,_xlfn.FLOOR.MATH((ROW(E104)-1)/5)*5,0,5),"&lt;&gt;0")</f>
        <v>3.6</v>
      </c>
      <c r="AG116" s="40">
        <f ca="1">SUMIF(OFFSET(correlations!G$46,_xlfn.FLOOR.MATH((ROW(F104)-1)/5)*5,0,5),"&lt;&gt;0")/COUNTIF(OFFSET(correlations!G$46,_xlfn.FLOOR.MATH((ROW(F104)-1)/5)*5,0,5),"&lt;&gt;0")</f>
        <v>3.5</v>
      </c>
      <c r="AH116" s="40">
        <f ca="1">SUMIF(OFFSET(correlations!H$46,_xlfn.FLOOR.MATH((ROW(G104)-1)/5)*5,0,5),"&lt;&gt;0")/COUNTIF(OFFSET(correlations!H$46,_xlfn.FLOOR.MATH((ROW(G104)-1)/5)*5,0,5),"&lt;&gt;0")</f>
        <v>4</v>
      </c>
      <c r="AI116" s="40">
        <f ca="1">SUMIF(OFFSET(correlations!I$46,_xlfn.FLOOR.MATH((ROW(H104)-1)/5)*5,0,5),"&lt;&gt;0")/COUNTIF(OFFSET(correlations!I$46,_xlfn.FLOOR.MATH((ROW(H104)-1)/5)*5,0,5),"&lt;&gt;0")</f>
        <v>1.5</v>
      </c>
      <c r="AJ116" s="40">
        <f ca="1">SUMIF(OFFSET(correlations!J$46,_xlfn.FLOOR.MATH((ROW(I104)-1)/5)*5,0,5),"&lt;&gt;0")/COUNTIF(OFFSET(correlations!J$46,_xlfn.FLOOR.MATH((ROW(I104)-1)/5)*5,0,5),"&lt;&gt;0")</f>
        <v>4.25</v>
      </c>
      <c r="AK116" s="40">
        <f ca="1">SUMIF(OFFSET(correlations!K$46,_xlfn.FLOOR.MATH((ROW(J104)-1)/5)*5,0,5),"&lt;&gt;0")/COUNTIF(OFFSET(correlations!K$46,_xlfn.FLOOR.MATH((ROW(J104)-1)/5)*5,0,5),"&lt;&gt;0")</f>
        <v>4</v>
      </c>
      <c r="AL116" s="40">
        <f ca="1">SUMIF(OFFSET(correlations!L$46,_xlfn.FLOOR.MATH((ROW(K104)-1)/5)*5,0,5),"&lt;&gt;0")/COUNTIF(OFFSET(correlations!L$46,_xlfn.FLOOR.MATH((ROW(K104)-1)/5)*5,0,5),"&lt;&gt;0")</f>
        <v>4.25</v>
      </c>
      <c r="AM116" s="40">
        <f ca="1">SUMIF(OFFSET(correlations!M$46,_xlfn.FLOOR.MATH((ROW(L104)-1)/5)*5,0,5),"&lt;&gt;0")/COUNTIF(OFFSET(correlations!M$46,_xlfn.FLOOR.MATH((ROW(L104)-1)/5)*5,0,5),"&lt;&gt;0")</f>
        <v>3.8333333333333335</v>
      </c>
      <c r="AN116" s="40">
        <f ca="1">SUMIF(OFFSET(correlations!N$46,_xlfn.FLOOR.MATH((ROW(M104)-1)/5)*5,0,5),"&lt;&gt;0")/COUNTIF(OFFSET(correlations!N$46,_xlfn.FLOOR.MATH((ROW(M104)-1)/5)*5,0,5),"&lt;&gt;0")</f>
        <v>4.5</v>
      </c>
      <c r="AO116" s="40">
        <f ca="1">SUMIF(OFFSET(correlations!O$46,_xlfn.FLOOR.MATH((ROW(N104)-1)/5)*5,0,5),"&lt;&gt;0")/COUNTIF(OFFSET(correlations!O$46,_xlfn.FLOOR.MATH((ROW(N104)-1)/5)*5,0,5),"&lt;&gt;0")</f>
        <v>4.166666666666667</v>
      </c>
      <c r="AP116" s="40">
        <f ca="1">SUMIF(OFFSET(correlations!P$46,_xlfn.FLOOR.MATH((ROW(O104)-1)/5)*5,0,5),"&lt;&gt;0")/COUNTIF(OFFSET(correlations!P$46,_xlfn.FLOOR.MATH((ROW(O104)-1)/5)*5,0,5),"&lt;&gt;0")</f>
        <v>4.25</v>
      </c>
      <c r="AQ116" s="40">
        <f ca="1">SUMIF(OFFSET(correlations!Q$46,_xlfn.FLOOR.MATH((ROW(P104)-1)/5)*5,0,5),"&lt;&gt;0")/COUNTIF(OFFSET(correlations!Q$46,_xlfn.FLOOR.MATH((ROW(P104)-1)/5)*5,0,5),"&lt;&gt;0")</f>
        <v>4.166666666666667</v>
      </c>
      <c r="AR116" s="40">
        <f ca="1">SUMIF(OFFSET(correlations!R$46,_xlfn.FLOOR.MATH((ROW(Q104)-1)/5)*5,0,5),"&lt;&gt;0")/COUNTIF(OFFSET(correlations!R$46,_xlfn.FLOOR.MATH((ROW(Q104)-1)/5)*5,0,5),"&lt;&gt;0")</f>
        <v>1.5</v>
      </c>
      <c r="AS116" s="40">
        <f ca="1">SUMIF(OFFSET(correlations!S$46,_xlfn.FLOOR.MATH((ROW(R104)-1)/5)*5,0,5),"&lt;&gt;0")/COUNTIF(OFFSET(correlations!S$46,_xlfn.FLOOR.MATH((ROW(R104)-1)/5)*5,0,5),"&lt;&gt;0")</f>
        <v>4.5</v>
      </c>
      <c r="AT116" s="40">
        <f ca="1">SUMIF(OFFSET(correlations!T$46,_xlfn.FLOOR.MATH((ROW(S104)-1)/5)*5,0,5),"&lt;&gt;0")/COUNTIF(OFFSET(correlations!T$46,_xlfn.FLOOR.MATH((ROW(S104)-1)/5)*5,0,5),"&lt;&gt;0")</f>
        <v>4.25</v>
      </c>
      <c r="AU116" s="40">
        <f ca="1">SUMIF(OFFSET(correlations!U$46,_xlfn.FLOOR.MATH((ROW(T104)-1)/5)*5,0,5),"&lt;&gt;0")/COUNTIF(OFFSET(correlations!U$46,_xlfn.FLOOR.MATH((ROW(T104)-1)/5)*5,0,5),"&lt;&gt;0")</f>
        <v>4.125</v>
      </c>
      <c r="AV116" s="40">
        <f ca="1">SUMIF(OFFSET(correlations!V$46,_xlfn.FLOOR.MATH((ROW(U104)-1)/5)*5,0,5),"&lt;&gt;0")/COUNTIF(OFFSET(correlations!V$46,_xlfn.FLOOR.MATH((ROW(U104)-1)/5)*5,0,5),"&lt;&gt;0")</f>
        <v>4.25</v>
      </c>
      <c r="AW116" s="40">
        <f ca="1">SUMIF(OFFSET(correlations!W$46,_xlfn.FLOOR.MATH((ROW(V104)-1)/5)*5,0,5),"&lt;&gt;0")/COUNTIF(OFFSET(correlations!W$46,_xlfn.FLOOR.MATH((ROW(V104)-1)/5)*5,0,5),"&lt;&gt;0")</f>
        <v>3.875</v>
      </c>
      <c r="AX116" s="40">
        <f ca="1">SUMIF(OFFSET(correlations!X$46,_xlfn.FLOOR.MATH((ROW(W104)-1)/5)*5,0,5),"&lt;&gt;0")/COUNTIF(OFFSET(correlations!X$46,_xlfn.FLOOR.MATH((ROW(W104)-1)/5)*5,0,5),"&lt;&gt;0")</f>
        <v>4.25</v>
      </c>
      <c r="AY116" s="40">
        <f ca="1">SUMIF(OFFSET(correlations!Y$46,_xlfn.FLOOR.MATH((ROW(X104)-1)/5)*5,0,5),"&lt;&gt;0")/COUNTIF(OFFSET(correlations!Y$46,_xlfn.FLOOR.MATH((ROW(X104)-1)/5)*5,0,5),"&lt;&gt;0")</f>
        <v>4</v>
      </c>
      <c r="AZ116" s="40">
        <f ca="1">SUMIF(OFFSET(correlations!Z$46,_xlfn.FLOOR.MATH((ROW(Y104)-1)/5)*5,0,5),"&lt;&gt;0")/COUNTIF(OFFSET(correlations!Z$46,_xlfn.FLOOR.MATH((ROW(Y104)-1)/5)*5,0,5),"&lt;&gt;0")</f>
        <v>4.5</v>
      </c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</row>
    <row r="117" spans="1:76">
      <c r="A117" s="1" t="str">
        <f t="shared" si="20"/>
        <v>153: Lost in Translation (2003)</v>
      </c>
      <c r="B117" s="26">
        <f>IF(correlations!B150&lt;&gt;0,'Modified Weights'!B$6,0)</f>
        <v>0</v>
      </c>
      <c r="C117" s="26">
        <f>IF(correlations!C150&lt;&gt;0,'Modified Weights'!C$6,0)</f>
        <v>0</v>
      </c>
      <c r="D117" s="26">
        <f>IF(correlations!D150&lt;&gt;0,'Modified Weights'!D$6,0)</f>
        <v>0.37322578372742299</v>
      </c>
      <c r="E117" s="26">
        <f>IF(correlations!E150&lt;&gt;0,'Modified Weights'!E$6,0)</f>
        <v>0.28275572409412869</v>
      </c>
      <c r="F117" s="26">
        <f>IF(correlations!F150&lt;&gt;0,'Modified Weights'!F$6,0)</f>
        <v>0.40027450425381639</v>
      </c>
      <c r="G117" s="26">
        <f>IF(correlations!G150&lt;&gt;0,'Modified Weights'!G$6,0)</f>
        <v>0.39943642888722536</v>
      </c>
      <c r="H117" s="26">
        <f>IF(correlations!H150&lt;&gt;0,'Modified Weights'!H$6,0)</f>
        <v>0.2271298649307886</v>
      </c>
      <c r="I117" s="26">
        <f>IF(correlations!I150&lt;&gt;0,'Modified Weights'!I$6,0)</f>
        <v>0</v>
      </c>
      <c r="J117" s="26">
        <f>IF(correlations!J150&lt;&gt;0,'Modified Weights'!J$6,0)</f>
        <v>0.36756756756756787</v>
      </c>
      <c r="K117" s="26">
        <f>IF(correlations!K150&lt;&gt;0,'Modified Weights'!K$6,0)</f>
        <v>0.25252866387786765</v>
      </c>
      <c r="L117" s="26">
        <f>IF(correlations!L150&lt;&gt;0,'Modified Weights'!L$6,0)</f>
        <v>0.2685953793136418</v>
      </c>
      <c r="M117" s="26">
        <f>IF(correlations!M150&lt;&gt;0,'Modified Weights'!M$6,0)</f>
        <v>0.25252866387786765</v>
      </c>
      <c r="N117" s="26">
        <f>IF(correlations!N150&lt;&gt;0,'Modified Weights'!N$6,0)</f>
        <v>0.26126836282372301</v>
      </c>
      <c r="O117" s="26">
        <f>IF(correlations!O150&lt;&gt;0,'Modified Weights'!O$6,0)</f>
        <v>0.52599044278760332</v>
      </c>
      <c r="P117" s="26">
        <f>IF(correlations!P150&lt;&gt;0,'Modified Weights'!P$6,0)</f>
        <v>0</v>
      </c>
      <c r="Q117" s="26">
        <f>IF(correlations!Q150&lt;&gt;0,'Modified Weights'!Q$6,0)</f>
        <v>0</v>
      </c>
      <c r="R117" s="26">
        <f>IF(correlations!R150&lt;&gt;0,'Modified Weights'!R$6,0)</f>
        <v>0.39943642888722536</v>
      </c>
      <c r="S117" s="26">
        <f>IF(correlations!S150&lt;&gt;0,'Modified Weights'!S$6,0)</f>
        <v>0</v>
      </c>
      <c r="T117" s="26">
        <f>IF(correlations!T150&lt;&gt;0,'Modified Weights'!T$6,0)</f>
        <v>0.40704352695380308</v>
      </c>
      <c r="U117" s="26">
        <f>IF(correlations!U150&lt;&gt;0,'Modified Weights'!U$6,0)</f>
        <v>0.30580326092025339</v>
      </c>
      <c r="V117" s="26">
        <f>IF(correlations!V150&lt;&gt;0,'Modified Weights'!V$6,0)</f>
        <v>0.14601110225769576</v>
      </c>
      <c r="W117" s="26">
        <f>IF(correlations!W150&lt;&gt;0,'Modified Weights'!W$6,0)</f>
        <v>0.26252037536330569</v>
      </c>
      <c r="X117" s="26">
        <f>IF(correlations!X150&lt;&gt;0,'Modified Weights'!X$6,0)</f>
        <v>0.45527378286540937</v>
      </c>
      <c r="Y117" s="26">
        <f>IF(correlations!Y150&lt;&gt;0,'Modified Weights'!Y$6,0)</f>
        <v>0.46411014776485626</v>
      </c>
      <c r="Z117" s="26">
        <f>IF(correlations!Z150&lt;&gt;0,'Modified Weights'!Z$6,0)</f>
        <v>0</v>
      </c>
      <c r="AA117" s="26"/>
      <c r="AB117" s="40">
        <f ca="1">SUMIF(OFFSET(correlations!B$46,_xlfn.FLOOR.MATH((ROW(A105)-1)/5)*5,0,5),"&lt;&gt;0")/COUNTIF(OFFSET(correlations!B$46,_xlfn.FLOOR.MATH((ROW(A105)-1)/5)*5,0,5),"&lt;&gt;0")</f>
        <v>4.5</v>
      </c>
      <c r="AC117" s="40">
        <f ca="1">SUMIF(OFFSET(correlations!C$46,_xlfn.FLOOR.MATH((ROW(B105)-1)/5)*5,0,5),"&lt;&gt;0")/COUNTIF(OFFSET(correlations!C$46,_xlfn.FLOOR.MATH((ROW(B105)-1)/5)*5,0,5),"&lt;&gt;0")</f>
        <v>3.6666666666666665</v>
      </c>
      <c r="AD117" s="40">
        <f ca="1">SUMIF(OFFSET(correlations!D$46,_xlfn.FLOOR.MATH((ROW(C105)-1)/5)*5,0,5),"&lt;&gt;0")/COUNTIF(OFFSET(correlations!D$46,_xlfn.FLOOR.MATH((ROW(C105)-1)/5)*5,0,5),"&lt;&gt;0")</f>
        <v>4</v>
      </c>
      <c r="AE117" s="40">
        <f ca="1">SUMIF(OFFSET(correlations!E$46,_xlfn.FLOOR.MATH((ROW(D105)-1)/5)*5,0,5),"&lt;&gt;0")/COUNTIF(OFFSET(correlations!E$46,_xlfn.FLOOR.MATH((ROW(D105)-1)/5)*5,0,5),"&lt;&gt;0")</f>
        <v>4.25</v>
      </c>
      <c r="AF117" s="40">
        <f ca="1">SUMIF(OFFSET(correlations!F$46,_xlfn.FLOOR.MATH((ROW(E105)-1)/5)*5,0,5),"&lt;&gt;0")/COUNTIF(OFFSET(correlations!F$46,_xlfn.FLOOR.MATH((ROW(E105)-1)/5)*5,0,5),"&lt;&gt;0")</f>
        <v>3.6</v>
      </c>
      <c r="AG117" s="40">
        <f ca="1">SUMIF(OFFSET(correlations!G$46,_xlfn.FLOOR.MATH((ROW(F105)-1)/5)*5,0,5),"&lt;&gt;0")/COUNTIF(OFFSET(correlations!G$46,_xlfn.FLOOR.MATH((ROW(F105)-1)/5)*5,0,5),"&lt;&gt;0")</f>
        <v>3.5</v>
      </c>
      <c r="AH117" s="40">
        <f ca="1">SUMIF(OFFSET(correlations!H$46,_xlfn.FLOOR.MATH((ROW(G105)-1)/5)*5,0,5),"&lt;&gt;0")/COUNTIF(OFFSET(correlations!H$46,_xlfn.FLOOR.MATH((ROW(G105)-1)/5)*5,0,5),"&lt;&gt;0")</f>
        <v>4</v>
      </c>
      <c r="AI117" s="40">
        <f ca="1">SUMIF(OFFSET(correlations!I$46,_xlfn.FLOOR.MATH((ROW(H105)-1)/5)*5,0,5),"&lt;&gt;0")/COUNTIF(OFFSET(correlations!I$46,_xlfn.FLOOR.MATH((ROW(H105)-1)/5)*5,0,5),"&lt;&gt;0")</f>
        <v>1.5</v>
      </c>
      <c r="AJ117" s="40">
        <f ca="1">SUMIF(OFFSET(correlations!J$46,_xlfn.FLOOR.MATH((ROW(I105)-1)/5)*5,0,5),"&lt;&gt;0")/COUNTIF(OFFSET(correlations!J$46,_xlfn.FLOOR.MATH((ROW(I105)-1)/5)*5,0,5),"&lt;&gt;0")</f>
        <v>4.25</v>
      </c>
      <c r="AK117" s="40">
        <f ca="1">SUMIF(OFFSET(correlations!K$46,_xlfn.FLOOR.MATH((ROW(J105)-1)/5)*5,0,5),"&lt;&gt;0")/COUNTIF(OFFSET(correlations!K$46,_xlfn.FLOOR.MATH((ROW(J105)-1)/5)*5,0,5),"&lt;&gt;0")</f>
        <v>4</v>
      </c>
      <c r="AL117" s="40">
        <f ca="1">SUMIF(OFFSET(correlations!L$46,_xlfn.FLOOR.MATH((ROW(K105)-1)/5)*5,0,5),"&lt;&gt;0")/COUNTIF(OFFSET(correlations!L$46,_xlfn.FLOOR.MATH((ROW(K105)-1)/5)*5,0,5),"&lt;&gt;0")</f>
        <v>4.25</v>
      </c>
      <c r="AM117" s="40">
        <f ca="1">SUMIF(OFFSET(correlations!M$46,_xlfn.FLOOR.MATH((ROW(L105)-1)/5)*5,0,5),"&lt;&gt;0")/COUNTIF(OFFSET(correlations!M$46,_xlfn.FLOOR.MATH((ROW(L105)-1)/5)*5,0,5),"&lt;&gt;0")</f>
        <v>3.8333333333333335</v>
      </c>
      <c r="AN117" s="40">
        <f ca="1">SUMIF(OFFSET(correlations!N$46,_xlfn.FLOOR.MATH((ROW(M105)-1)/5)*5,0,5),"&lt;&gt;0")/COUNTIF(OFFSET(correlations!N$46,_xlfn.FLOOR.MATH((ROW(M105)-1)/5)*5,0,5),"&lt;&gt;0")</f>
        <v>4.5</v>
      </c>
      <c r="AO117" s="40">
        <f ca="1">SUMIF(OFFSET(correlations!O$46,_xlfn.FLOOR.MATH((ROW(N105)-1)/5)*5,0,5),"&lt;&gt;0")/COUNTIF(OFFSET(correlations!O$46,_xlfn.FLOOR.MATH((ROW(N105)-1)/5)*5,0,5),"&lt;&gt;0")</f>
        <v>4.166666666666667</v>
      </c>
      <c r="AP117" s="40">
        <f ca="1">SUMIF(OFFSET(correlations!P$46,_xlfn.FLOOR.MATH((ROW(O105)-1)/5)*5,0,5),"&lt;&gt;0")/COUNTIF(OFFSET(correlations!P$46,_xlfn.FLOOR.MATH((ROW(O105)-1)/5)*5,0,5),"&lt;&gt;0")</f>
        <v>4.25</v>
      </c>
      <c r="AQ117" s="40">
        <f ca="1">SUMIF(OFFSET(correlations!Q$46,_xlfn.FLOOR.MATH((ROW(P105)-1)/5)*5,0,5),"&lt;&gt;0")/COUNTIF(OFFSET(correlations!Q$46,_xlfn.FLOOR.MATH((ROW(P105)-1)/5)*5,0,5),"&lt;&gt;0")</f>
        <v>4.166666666666667</v>
      </c>
      <c r="AR117" s="40">
        <f ca="1">SUMIF(OFFSET(correlations!R$46,_xlfn.FLOOR.MATH((ROW(Q105)-1)/5)*5,0,5),"&lt;&gt;0")/COUNTIF(OFFSET(correlations!R$46,_xlfn.FLOOR.MATH((ROW(Q105)-1)/5)*5,0,5),"&lt;&gt;0")</f>
        <v>1.5</v>
      </c>
      <c r="AS117" s="40">
        <f ca="1">SUMIF(OFFSET(correlations!S$46,_xlfn.FLOOR.MATH((ROW(R105)-1)/5)*5,0,5),"&lt;&gt;0")/COUNTIF(OFFSET(correlations!S$46,_xlfn.FLOOR.MATH((ROW(R105)-1)/5)*5,0,5),"&lt;&gt;0")</f>
        <v>4.5</v>
      </c>
      <c r="AT117" s="40">
        <f ca="1">SUMIF(OFFSET(correlations!T$46,_xlfn.FLOOR.MATH((ROW(S105)-1)/5)*5,0,5),"&lt;&gt;0")/COUNTIF(OFFSET(correlations!T$46,_xlfn.FLOOR.MATH((ROW(S105)-1)/5)*5,0,5),"&lt;&gt;0")</f>
        <v>4.25</v>
      </c>
      <c r="AU117" s="40">
        <f ca="1">SUMIF(OFFSET(correlations!U$46,_xlfn.FLOOR.MATH((ROW(T105)-1)/5)*5,0,5),"&lt;&gt;0")/COUNTIF(OFFSET(correlations!U$46,_xlfn.FLOOR.MATH((ROW(T105)-1)/5)*5,0,5),"&lt;&gt;0")</f>
        <v>4.125</v>
      </c>
      <c r="AV117" s="40">
        <f ca="1">SUMIF(OFFSET(correlations!V$46,_xlfn.FLOOR.MATH((ROW(U105)-1)/5)*5,0,5),"&lt;&gt;0")/COUNTIF(OFFSET(correlations!V$46,_xlfn.FLOOR.MATH((ROW(U105)-1)/5)*5,0,5),"&lt;&gt;0")</f>
        <v>4.25</v>
      </c>
      <c r="AW117" s="40">
        <f ca="1">SUMIF(OFFSET(correlations!W$46,_xlfn.FLOOR.MATH((ROW(V105)-1)/5)*5,0,5),"&lt;&gt;0")/COUNTIF(OFFSET(correlations!W$46,_xlfn.FLOOR.MATH((ROW(V105)-1)/5)*5,0,5),"&lt;&gt;0")</f>
        <v>3.875</v>
      </c>
      <c r="AX117" s="40">
        <f ca="1">SUMIF(OFFSET(correlations!X$46,_xlfn.FLOOR.MATH((ROW(W105)-1)/5)*5,0,5),"&lt;&gt;0")/COUNTIF(OFFSET(correlations!X$46,_xlfn.FLOOR.MATH((ROW(W105)-1)/5)*5,0,5),"&lt;&gt;0")</f>
        <v>4.25</v>
      </c>
      <c r="AY117" s="40">
        <f ca="1">SUMIF(OFFSET(correlations!Y$46,_xlfn.FLOOR.MATH((ROW(X105)-1)/5)*5,0,5),"&lt;&gt;0")/COUNTIF(OFFSET(correlations!Y$46,_xlfn.FLOOR.MATH((ROW(X105)-1)/5)*5,0,5),"&lt;&gt;0")</f>
        <v>4</v>
      </c>
      <c r="AZ117" s="40">
        <f ca="1">SUMIF(OFFSET(correlations!Z$46,_xlfn.FLOOR.MATH((ROW(Y105)-1)/5)*5,0,5),"&lt;&gt;0")/COUNTIF(OFFSET(correlations!Z$46,_xlfn.FLOOR.MATH((ROW(Y105)-1)/5)*5,0,5),"&lt;&gt;0")</f>
        <v>4.5</v>
      </c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</row>
    <row r="118" spans="1:76">
      <c r="A118" s="21" t="s">
        <v>21</v>
      </c>
      <c r="B118" s="26">
        <f>IF(correlations!B151&lt;&gt;0,'Modified Weights'!B$7,0)</f>
        <v>0.46460996868120108</v>
      </c>
      <c r="C118" s="26">
        <f>IF(correlations!C151&lt;&gt;0,'Modified Weights'!C$7,0)</f>
        <v>0.41167618541813644</v>
      </c>
      <c r="D118" s="26">
        <f>IF(correlations!D151&lt;&gt;0,'Modified Weights'!D$7,0)</f>
        <v>0.36756756756756787</v>
      </c>
      <c r="E118" s="26">
        <f>IF(correlations!E151&lt;&gt;0,'Modified Weights'!E$7,0)</f>
        <v>0.25965984359917371</v>
      </c>
      <c r="F118" s="26">
        <f>IF(correlations!F151&lt;&gt;0,'Modified Weights'!F$7,0)</f>
        <v>0.37985626502293046</v>
      </c>
      <c r="G118" s="26">
        <f>IF(correlations!G151&lt;&gt;0,'Modified Weights'!G$7,0)</f>
        <v>0.38713264586848378</v>
      </c>
      <c r="H118" s="26">
        <f>IF(correlations!H151&lt;&gt;0,'Modified Weights'!H$7,0)</f>
        <v>0.19365960183726966</v>
      </c>
      <c r="I118" s="26">
        <f>IF(correlations!I151&lt;&gt;0,'Modified Weights'!I$7,0)</f>
        <v>0.21476007349626267</v>
      </c>
      <c r="J118" s="26">
        <f>IF(correlations!J151&lt;&gt;0,'Modified Weights'!J$7,0)</f>
        <v>0</v>
      </c>
      <c r="K118" s="26">
        <f>IF(correlations!K151&lt;&gt;0,'Modified Weights'!K$7,0)</f>
        <v>0.21087949693739588</v>
      </c>
      <c r="L118" s="26">
        <f>IF(correlations!L151&lt;&gt;0,'Modified Weights'!L$7,0)</f>
        <v>0.24328325135114928</v>
      </c>
      <c r="M118" s="26">
        <f>IF(correlations!M151&lt;&gt;0,'Modified Weights'!M$7,0)</f>
        <v>0.19710516591041297</v>
      </c>
      <c r="N118" s="26">
        <f>IF(correlations!N151&lt;&gt;0,'Modified Weights'!N$7,0)</f>
        <v>0.18121021790485745</v>
      </c>
      <c r="O118" s="26">
        <f>IF(correlations!O151&lt;&gt;0,'Modified Weights'!O$7,0)</f>
        <v>0.47549485227568483</v>
      </c>
      <c r="P118" s="26">
        <f>IF(correlations!P151&lt;&gt;0,'Modified Weights'!P$7,0)</f>
        <v>0.26252037536330569</v>
      </c>
      <c r="Q118" s="26">
        <f>IF(correlations!Q151&lt;&gt;0,'Modified Weights'!Q$7,0)</f>
        <v>0.37322578372742299</v>
      </c>
      <c r="R118" s="26">
        <f>IF(correlations!R151&lt;&gt;0,'Modified Weights'!R$7,0)</f>
        <v>0.37426379831369133</v>
      </c>
      <c r="S118" s="26">
        <f>IF(correlations!S151&lt;&gt;0,'Modified Weights'!S$7,0)</f>
        <v>0.36064387194709613</v>
      </c>
      <c r="T118" s="26">
        <f>IF(correlations!T151&lt;&gt;0,'Modified Weights'!T$7,0)</f>
        <v>0.40380887559327872</v>
      </c>
      <c r="U118" s="26">
        <f>IF(correlations!U151&lt;&gt;0,'Modified Weights'!U$7,0)</f>
        <v>0.28039233696684568</v>
      </c>
      <c r="V118" s="26">
        <f>IF(correlations!V151&lt;&gt;0,'Modified Weights'!V$7,0)</f>
        <v>0.14367186460137429</v>
      </c>
      <c r="W118" s="26">
        <f>IF(correlations!W151&lt;&gt;0,'Modified Weights'!W$7,0)</f>
        <v>0</v>
      </c>
      <c r="X118" s="26">
        <f>IF(correlations!X151&lt;&gt;0,'Modified Weights'!X$7,0)</f>
        <v>0.44902524381160436</v>
      </c>
      <c r="Y118" s="26">
        <f>IF(correlations!Y151&lt;&gt;0,'Modified Weights'!Y$7,0)</f>
        <v>0</v>
      </c>
      <c r="Z118" s="26">
        <f>IF(correlations!Z151&lt;&gt;0,'Modified Weights'!Z$7,0)</f>
        <v>0.27967705678590876</v>
      </c>
      <c r="AA118" s="26"/>
      <c r="AB118" s="40">
        <f ca="1">SUMIF(OFFSET(correlations!B$46,_xlfn.FLOOR.MATH((ROW(A106)-1)/5)*5,0,5),"&lt;&gt;0")/COUNTIF(OFFSET(correlations!B$46,_xlfn.FLOOR.MATH((ROW(A106)-1)/5)*5,0,5),"&lt;&gt;0")</f>
        <v>4.5999999999999996</v>
      </c>
      <c r="AC118" s="40">
        <f ca="1">SUMIF(OFFSET(correlations!C$46,_xlfn.FLOOR.MATH((ROW(B106)-1)/5)*5,0,5),"&lt;&gt;0")/COUNTIF(OFFSET(correlations!C$46,_xlfn.FLOOR.MATH((ROW(B106)-1)/5)*5,0,5),"&lt;&gt;0")</f>
        <v>4.375</v>
      </c>
      <c r="AD118" s="40">
        <f ca="1">SUMIF(OFFSET(correlations!D$46,_xlfn.FLOOR.MATH((ROW(C106)-1)/5)*5,0,5),"&lt;&gt;0")/COUNTIF(OFFSET(correlations!D$46,_xlfn.FLOOR.MATH((ROW(C106)-1)/5)*5,0,5),"&lt;&gt;0")</f>
        <v>4.25</v>
      </c>
      <c r="AE118" s="40">
        <f ca="1">SUMIF(OFFSET(correlations!E$46,_xlfn.FLOOR.MATH((ROW(D106)-1)/5)*5,0,5),"&lt;&gt;0")/COUNTIF(OFFSET(correlations!E$46,_xlfn.FLOOR.MATH((ROW(D106)-1)/5)*5,0,5),"&lt;&gt;0")</f>
        <v>4.5</v>
      </c>
      <c r="AF118" s="40">
        <f ca="1">SUMIF(OFFSET(correlations!F$46,_xlfn.FLOOR.MATH((ROW(E106)-1)/5)*5,0,5),"&lt;&gt;0")/COUNTIF(OFFSET(correlations!F$46,_xlfn.FLOOR.MATH((ROW(E106)-1)/5)*5,0,5),"&lt;&gt;0")</f>
        <v>4.5</v>
      </c>
      <c r="AG118" s="40">
        <f ca="1">SUMIF(OFFSET(correlations!G$46,_xlfn.FLOOR.MATH((ROW(F106)-1)/5)*5,0,5),"&lt;&gt;0")/COUNTIF(OFFSET(correlations!G$46,_xlfn.FLOOR.MATH((ROW(F106)-1)/5)*5,0,5),"&lt;&gt;0")</f>
        <v>4.5</v>
      </c>
      <c r="AH118" s="40">
        <f ca="1">SUMIF(OFFSET(correlations!H$46,_xlfn.FLOOR.MATH((ROW(G106)-1)/5)*5,0,5),"&lt;&gt;0")/COUNTIF(OFFSET(correlations!H$46,_xlfn.FLOOR.MATH((ROW(G106)-1)/5)*5,0,5),"&lt;&gt;0")</f>
        <v>4.5</v>
      </c>
      <c r="AI118" s="40">
        <f ca="1">SUMIF(OFFSET(correlations!I$46,_xlfn.FLOOR.MATH((ROW(H106)-1)/5)*5,0,5),"&lt;&gt;0")/COUNTIF(OFFSET(correlations!I$46,_xlfn.FLOOR.MATH((ROW(H106)-1)/5)*5,0,5),"&lt;&gt;0")</f>
        <v>4.5</v>
      </c>
      <c r="AJ118" s="40">
        <f ca="1">SUMIF(OFFSET(correlations!J$46,_xlfn.FLOOR.MATH((ROW(I106)-1)/5)*5,0,5),"&lt;&gt;0")/COUNTIF(OFFSET(correlations!J$46,_xlfn.FLOOR.MATH((ROW(I106)-1)/5)*5,0,5),"&lt;&gt;0")</f>
        <v>4.666666666666667</v>
      </c>
      <c r="AK118" s="40">
        <f ca="1">SUMIF(OFFSET(correlations!K$46,_xlfn.FLOOR.MATH((ROW(J106)-1)/5)*5,0,5),"&lt;&gt;0")/COUNTIF(OFFSET(correlations!K$46,_xlfn.FLOOR.MATH((ROW(J106)-1)/5)*5,0,5),"&lt;&gt;0")</f>
        <v>4.2</v>
      </c>
      <c r="AL118" s="40">
        <f ca="1">SUMIF(OFFSET(correlations!L$46,_xlfn.FLOOR.MATH((ROW(K106)-1)/5)*5,0,5),"&lt;&gt;0")/COUNTIF(OFFSET(correlations!L$46,_xlfn.FLOOR.MATH((ROW(K106)-1)/5)*5,0,5),"&lt;&gt;0")</f>
        <v>4.5999999999999996</v>
      </c>
      <c r="AM118" s="40">
        <f ca="1">SUMIF(OFFSET(correlations!M$46,_xlfn.FLOOR.MATH((ROW(L106)-1)/5)*5,0,5),"&lt;&gt;0")/COUNTIF(OFFSET(correlations!M$46,_xlfn.FLOOR.MATH((ROW(L106)-1)/5)*5,0,5),"&lt;&gt;0")</f>
        <v>4.2</v>
      </c>
      <c r="AN118" s="40">
        <f ca="1">SUMIF(OFFSET(correlations!N$46,_xlfn.FLOOR.MATH((ROW(M106)-1)/5)*5,0,5),"&lt;&gt;0")/COUNTIF(OFFSET(correlations!N$46,_xlfn.FLOOR.MATH((ROW(M106)-1)/5)*5,0,5),"&lt;&gt;0")</f>
        <v>4.8</v>
      </c>
      <c r="AO118" s="40">
        <f ca="1">SUMIF(OFFSET(correlations!O$46,_xlfn.FLOOR.MATH((ROW(N106)-1)/5)*5,0,5),"&lt;&gt;0")/COUNTIF(OFFSET(correlations!O$46,_xlfn.FLOOR.MATH((ROW(N106)-1)/5)*5,0,5),"&lt;&gt;0")</f>
        <v>4.3</v>
      </c>
      <c r="AP118" s="40">
        <f ca="1">SUMIF(OFFSET(correlations!P$46,_xlfn.FLOOR.MATH((ROW(O106)-1)/5)*5,0,5),"&lt;&gt;0")/COUNTIF(OFFSET(correlations!P$46,_xlfn.FLOOR.MATH((ROW(O106)-1)/5)*5,0,5),"&lt;&gt;0")</f>
        <v>4.375</v>
      </c>
      <c r="AQ118" s="40">
        <f ca="1">SUMIF(OFFSET(correlations!Q$46,_xlfn.FLOOR.MATH((ROW(P106)-1)/5)*5,0,5),"&lt;&gt;0")/COUNTIF(OFFSET(correlations!Q$46,_xlfn.FLOOR.MATH((ROW(P106)-1)/5)*5,0,5),"&lt;&gt;0")</f>
        <v>4.125</v>
      </c>
      <c r="AR118" s="40">
        <f ca="1">SUMIF(OFFSET(correlations!R$46,_xlfn.FLOOR.MATH((ROW(Q106)-1)/5)*5,0,5),"&lt;&gt;0")/COUNTIF(OFFSET(correlations!R$46,_xlfn.FLOOR.MATH((ROW(Q106)-1)/5)*5,0,5),"&lt;&gt;0")</f>
        <v>4.25</v>
      </c>
      <c r="AS118" s="40">
        <f ca="1">SUMIF(OFFSET(correlations!S$46,_xlfn.FLOOR.MATH((ROW(R106)-1)/5)*5,0,5),"&lt;&gt;0")/COUNTIF(OFFSET(correlations!S$46,_xlfn.FLOOR.MATH((ROW(R106)-1)/5)*5,0,5),"&lt;&gt;0")</f>
        <v>4.9000000000000004</v>
      </c>
      <c r="AT118" s="40">
        <f ca="1">SUMIF(OFFSET(correlations!T$46,_xlfn.FLOOR.MATH((ROW(S106)-1)/5)*5,0,5),"&lt;&gt;0")/COUNTIF(OFFSET(correlations!T$46,_xlfn.FLOOR.MATH((ROW(S106)-1)/5)*5,0,5),"&lt;&gt;0")</f>
        <v>4.8</v>
      </c>
      <c r="AU118" s="40">
        <f ca="1">SUMIF(OFFSET(correlations!U$46,_xlfn.FLOOR.MATH((ROW(T106)-1)/5)*5,0,5),"&lt;&gt;0")/COUNTIF(OFFSET(correlations!U$46,_xlfn.FLOOR.MATH((ROW(T106)-1)/5)*5,0,5),"&lt;&gt;0")</f>
        <v>4.5</v>
      </c>
      <c r="AV118" s="40">
        <f ca="1">SUMIF(OFFSET(correlations!V$46,_xlfn.FLOOR.MATH((ROW(U106)-1)/5)*5,0,5),"&lt;&gt;0")/COUNTIF(OFFSET(correlations!V$46,_xlfn.FLOOR.MATH((ROW(U106)-1)/5)*5,0,5),"&lt;&gt;0")</f>
        <v>4.875</v>
      </c>
      <c r="AW118" s="40">
        <f ca="1">SUMIF(OFFSET(correlations!W$46,_xlfn.FLOOR.MATH((ROW(V106)-1)/5)*5,0,5),"&lt;&gt;0")/COUNTIF(OFFSET(correlations!W$46,_xlfn.FLOOR.MATH((ROW(V106)-1)/5)*5,0,5),"&lt;&gt;0")</f>
        <v>4.5</v>
      </c>
      <c r="AX118" s="40">
        <f ca="1">SUMIF(OFFSET(correlations!X$46,_xlfn.FLOOR.MATH((ROW(W106)-1)/5)*5,0,5),"&lt;&gt;0")/COUNTIF(OFFSET(correlations!X$46,_xlfn.FLOOR.MATH((ROW(W106)-1)/5)*5,0,5),"&lt;&gt;0")</f>
        <v>4.9000000000000004</v>
      </c>
      <c r="AY118" s="40">
        <f ca="1">SUMIF(OFFSET(correlations!Y$46,_xlfn.FLOOR.MATH((ROW(X106)-1)/5)*5,0,5),"&lt;&gt;0")/COUNTIF(OFFSET(correlations!Y$46,_xlfn.FLOOR.MATH((ROW(X106)-1)/5)*5,0,5),"&lt;&gt;0")</f>
        <v>4.666666666666667</v>
      </c>
      <c r="AZ118" s="40">
        <f ca="1">SUMIF(OFFSET(correlations!Z$46,_xlfn.FLOOR.MATH((ROW(Y106)-1)/5)*5,0,5),"&lt;&gt;0")/COUNTIF(OFFSET(correlations!Z$46,_xlfn.FLOOR.MATH((ROW(Y106)-1)/5)*5,0,5),"&lt;&gt;0")</f>
        <v>4.5999999999999996</v>
      </c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</row>
    <row r="119" spans="1:76">
      <c r="A119" s="1" t="str">
        <f t="shared" ref="A119:A122" si="21">A118</f>
        <v>155: The Dark Knight (2008)</v>
      </c>
      <c r="B119" s="26">
        <f>IF(correlations!B152&lt;&gt;0,'Modified Weights'!B$3,0)</f>
        <v>0.55108883721563151</v>
      </c>
      <c r="C119" s="26">
        <f>IF(correlations!C152&lt;&gt;0,'Modified Weights'!C$3,0)</f>
        <v>0</v>
      </c>
      <c r="D119" s="26">
        <f>IF(correlations!D152&lt;&gt;0,'Modified Weights'!D$3,0)</f>
        <v>0.66716825348801723</v>
      </c>
      <c r="E119" s="26">
        <f>IF(correlations!E152&lt;&gt;0,'Modified Weights'!E$3,0)</f>
        <v>0.51761980439715483</v>
      </c>
      <c r="F119" s="26">
        <f>IF(correlations!F152&lt;&gt;0,'Modified Weights'!F$3,0)</f>
        <v>0.47668328054517961</v>
      </c>
      <c r="G119" s="26">
        <f>IF(correlations!G152&lt;&gt;0,'Modified Weights'!G$3,0)</f>
        <v>0.53906585139435703</v>
      </c>
      <c r="H119" s="26">
        <f>IF(correlations!H152&lt;&gt;0,'Modified Weights'!H$3,0)</f>
        <v>0.46291004988627577</v>
      </c>
      <c r="I119" s="26">
        <f>IF(correlations!I152&lt;&gt;0,'Modified Weights'!I$3,0)</f>
        <v>0.38334847991865839</v>
      </c>
      <c r="J119" s="26">
        <f>IF(correlations!J152&lt;&gt;0,'Modified Weights'!J$3,0)</f>
        <v>0.47571090136593314</v>
      </c>
      <c r="K119" s="26">
        <f>IF(correlations!K152&lt;&gt;0,'Modified Weights'!K$3,0)</f>
        <v>0.31571202585390812</v>
      </c>
      <c r="L119" s="26">
        <f>IF(correlations!L152&lt;&gt;0,'Modified Weights'!L$3,0)</f>
        <v>0.31257295249758305</v>
      </c>
      <c r="M119" s="26">
        <f>IF(correlations!M152&lt;&gt;0,'Modified Weights'!M$3,0)</f>
        <v>0.40859237613621341</v>
      </c>
      <c r="N119" s="26">
        <f>IF(correlations!N152&lt;&gt;0,'Modified Weights'!N$3,0)</f>
        <v>0.32349910970108381</v>
      </c>
      <c r="O119" s="26">
        <f>IF(correlations!O152&lt;&gt;0,'Modified Weights'!O$3,0)</f>
        <v>0.66851595362183669</v>
      </c>
      <c r="P119" s="26">
        <f>IF(correlations!P152&lt;&gt;0,'Modified Weights'!P$3,0)</f>
        <v>0</v>
      </c>
      <c r="Q119" s="26">
        <f>IF(correlations!Q152&lt;&gt;0,'Modified Weights'!Q$3,0)</f>
        <v>0.50324684492481753</v>
      </c>
      <c r="R119" s="26">
        <f>IF(correlations!R152&lt;&gt;0,'Modified Weights'!R$3,0)</f>
        <v>0</v>
      </c>
      <c r="S119" s="26">
        <f>IF(correlations!S152&lt;&gt;0,'Modified Weights'!S$3,0)</f>
        <v>0.47668328054517961</v>
      </c>
      <c r="T119" s="26">
        <f>IF(correlations!T152&lt;&gt;0,'Modified Weights'!T$3,0)</f>
        <v>0.55108883721563151</v>
      </c>
      <c r="U119" s="26">
        <f>IF(correlations!U152&lt;&gt;0,'Modified Weights'!U$3,0)</f>
        <v>0.47236055541883315</v>
      </c>
      <c r="V119" s="26">
        <f>IF(correlations!V152&lt;&gt;0,'Modified Weights'!V$3,0)</f>
        <v>0.27092801416163931</v>
      </c>
      <c r="W119" s="26">
        <f>IF(correlations!W152&lt;&gt;0,'Modified Weights'!W$3,0)</f>
        <v>0.50324684492481753</v>
      </c>
      <c r="X119" s="26">
        <f>IF(correlations!X152&lt;&gt;0,'Modified Weights'!X$3,0)</f>
        <v>0.66851595362183669</v>
      </c>
      <c r="Y119" s="26">
        <f>IF(correlations!Y152&lt;&gt;0,'Modified Weights'!Y$3,0)</f>
        <v>0.66716825348801723</v>
      </c>
      <c r="Z119" s="26">
        <f>IF(correlations!Z152&lt;&gt;0,'Modified Weights'!Z$3,0)</f>
        <v>0.43552033876932245</v>
      </c>
      <c r="AA119" s="26"/>
      <c r="AB119" s="40">
        <f ca="1">SUMIF(OFFSET(correlations!B$46,_xlfn.FLOOR.MATH((ROW(A107)-1)/5)*5,0,5),"&lt;&gt;0")/COUNTIF(OFFSET(correlations!B$46,_xlfn.FLOOR.MATH((ROW(A107)-1)/5)*5,0,5),"&lt;&gt;0")</f>
        <v>4.5999999999999996</v>
      </c>
      <c r="AC119" s="40">
        <f ca="1">SUMIF(OFFSET(correlations!C$46,_xlfn.FLOOR.MATH((ROW(B107)-1)/5)*5,0,5),"&lt;&gt;0")/COUNTIF(OFFSET(correlations!C$46,_xlfn.FLOOR.MATH((ROW(B107)-1)/5)*5,0,5),"&lt;&gt;0")</f>
        <v>4.375</v>
      </c>
      <c r="AD119" s="40">
        <f ca="1">SUMIF(OFFSET(correlations!D$46,_xlfn.FLOOR.MATH((ROW(C107)-1)/5)*5,0,5),"&lt;&gt;0")/COUNTIF(OFFSET(correlations!D$46,_xlfn.FLOOR.MATH((ROW(C107)-1)/5)*5,0,5),"&lt;&gt;0")</f>
        <v>4.25</v>
      </c>
      <c r="AE119" s="40">
        <f ca="1">SUMIF(OFFSET(correlations!E$46,_xlfn.FLOOR.MATH((ROW(D107)-1)/5)*5,0,5),"&lt;&gt;0")/COUNTIF(OFFSET(correlations!E$46,_xlfn.FLOOR.MATH((ROW(D107)-1)/5)*5,0,5),"&lt;&gt;0")</f>
        <v>4.5</v>
      </c>
      <c r="AF119" s="40">
        <f ca="1">SUMIF(OFFSET(correlations!F$46,_xlfn.FLOOR.MATH((ROW(E107)-1)/5)*5,0,5),"&lt;&gt;0")/COUNTIF(OFFSET(correlations!F$46,_xlfn.FLOOR.MATH((ROW(E107)-1)/5)*5,0,5),"&lt;&gt;0")</f>
        <v>4.5</v>
      </c>
      <c r="AG119" s="40">
        <f ca="1">SUMIF(OFFSET(correlations!G$46,_xlfn.FLOOR.MATH((ROW(F107)-1)/5)*5,0,5),"&lt;&gt;0")/COUNTIF(OFFSET(correlations!G$46,_xlfn.FLOOR.MATH((ROW(F107)-1)/5)*5,0,5),"&lt;&gt;0")</f>
        <v>4.5</v>
      </c>
      <c r="AH119" s="40">
        <f ca="1">SUMIF(OFFSET(correlations!H$46,_xlfn.FLOOR.MATH((ROW(G107)-1)/5)*5,0,5),"&lt;&gt;0")/COUNTIF(OFFSET(correlations!H$46,_xlfn.FLOOR.MATH((ROW(G107)-1)/5)*5,0,5),"&lt;&gt;0")</f>
        <v>4.5</v>
      </c>
      <c r="AI119" s="40">
        <f ca="1">SUMIF(OFFSET(correlations!I$46,_xlfn.FLOOR.MATH((ROW(H107)-1)/5)*5,0,5),"&lt;&gt;0")/COUNTIF(OFFSET(correlations!I$46,_xlfn.FLOOR.MATH((ROW(H107)-1)/5)*5,0,5),"&lt;&gt;0")</f>
        <v>4.5</v>
      </c>
      <c r="AJ119" s="40">
        <f ca="1">SUMIF(OFFSET(correlations!J$46,_xlfn.FLOOR.MATH((ROW(I107)-1)/5)*5,0,5),"&lt;&gt;0")/COUNTIF(OFFSET(correlations!J$46,_xlfn.FLOOR.MATH((ROW(I107)-1)/5)*5,0,5),"&lt;&gt;0")</f>
        <v>4.666666666666667</v>
      </c>
      <c r="AK119" s="40">
        <f ca="1">SUMIF(OFFSET(correlations!K$46,_xlfn.FLOOR.MATH((ROW(J107)-1)/5)*5,0,5),"&lt;&gt;0")/COUNTIF(OFFSET(correlations!K$46,_xlfn.FLOOR.MATH((ROW(J107)-1)/5)*5,0,5),"&lt;&gt;0")</f>
        <v>4.2</v>
      </c>
      <c r="AL119" s="40">
        <f ca="1">SUMIF(OFFSET(correlations!L$46,_xlfn.FLOOR.MATH((ROW(K107)-1)/5)*5,0,5),"&lt;&gt;0")/COUNTIF(OFFSET(correlations!L$46,_xlfn.FLOOR.MATH((ROW(K107)-1)/5)*5,0,5),"&lt;&gt;0")</f>
        <v>4.5999999999999996</v>
      </c>
      <c r="AM119" s="40">
        <f ca="1">SUMIF(OFFSET(correlations!M$46,_xlfn.FLOOR.MATH((ROW(L107)-1)/5)*5,0,5),"&lt;&gt;0")/COUNTIF(OFFSET(correlations!M$46,_xlfn.FLOOR.MATH((ROW(L107)-1)/5)*5,0,5),"&lt;&gt;0")</f>
        <v>4.2</v>
      </c>
      <c r="AN119" s="40">
        <f ca="1">SUMIF(OFFSET(correlations!N$46,_xlfn.FLOOR.MATH((ROW(M107)-1)/5)*5,0,5),"&lt;&gt;0")/COUNTIF(OFFSET(correlations!N$46,_xlfn.FLOOR.MATH((ROW(M107)-1)/5)*5,0,5),"&lt;&gt;0")</f>
        <v>4.8</v>
      </c>
      <c r="AO119" s="40">
        <f ca="1">SUMIF(OFFSET(correlations!O$46,_xlfn.FLOOR.MATH((ROW(N107)-1)/5)*5,0,5),"&lt;&gt;0")/COUNTIF(OFFSET(correlations!O$46,_xlfn.FLOOR.MATH((ROW(N107)-1)/5)*5,0,5),"&lt;&gt;0")</f>
        <v>4.3</v>
      </c>
      <c r="AP119" s="40">
        <f ca="1">SUMIF(OFFSET(correlations!P$46,_xlfn.FLOOR.MATH((ROW(O107)-1)/5)*5,0,5),"&lt;&gt;0")/COUNTIF(OFFSET(correlations!P$46,_xlfn.FLOOR.MATH((ROW(O107)-1)/5)*5,0,5),"&lt;&gt;0")</f>
        <v>4.375</v>
      </c>
      <c r="AQ119" s="40">
        <f ca="1">SUMIF(OFFSET(correlations!Q$46,_xlfn.FLOOR.MATH((ROW(P107)-1)/5)*5,0,5),"&lt;&gt;0")/COUNTIF(OFFSET(correlations!Q$46,_xlfn.FLOOR.MATH((ROW(P107)-1)/5)*5,0,5),"&lt;&gt;0")</f>
        <v>4.125</v>
      </c>
      <c r="AR119" s="40">
        <f ca="1">SUMIF(OFFSET(correlations!R$46,_xlfn.FLOOR.MATH((ROW(Q107)-1)/5)*5,0,5),"&lt;&gt;0")/COUNTIF(OFFSET(correlations!R$46,_xlfn.FLOOR.MATH((ROW(Q107)-1)/5)*5,0,5),"&lt;&gt;0")</f>
        <v>4.25</v>
      </c>
      <c r="AS119" s="40">
        <f ca="1">SUMIF(OFFSET(correlations!S$46,_xlfn.FLOOR.MATH((ROW(R107)-1)/5)*5,0,5),"&lt;&gt;0")/COUNTIF(OFFSET(correlations!S$46,_xlfn.FLOOR.MATH((ROW(R107)-1)/5)*5,0,5),"&lt;&gt;0")</f>
        <v>4.9000000000000004</v>
      </c>
      <c r="AT119" s="40">
        <f ca="1">SUMIF(OFFSET(correlations!T$46,_xlfn.FLOOR.MATH((ROW(S107)-1)/5)*5,0,5),"&lt;&gt;0")/COUNTIF(OFFSET(correlations!T$46,_xlfn.FLOOR.MATH((ROW(S107)-1)/5)*5,0,5),"&lt;&gt;0")</f>
        <v>4.8</v>
      </c>
      <c r="AU119" s="40">
        <f ca="1">SUMIF(OFFSET(correlations!U$46,_xlfn.FLOOR.MATH((ROW(T107)-1)/5)*5,0,5),"&lt;&gt;0")/COUNTIF(OFFSET(correlations!U$46,_xlfn.FLOOR.MATH((ROW(T107)-1)/5)*5,0,5),"&lt;&gt;0")</f>
        <v>4.5</v>
      </c>
      <c r="AV119" s="40">
        <f ca="1">SUMIF(OFFSET(correlations!V$46,_xlfn.FLOOR.MATH((ROW(U107)-1)/5)*5,0,5),"&lt;&gt;0")/COUNTIF(OFFSET(correlations!V$46,_xlfn.FLOOR.MATH((ROW(U107)-1)/5)*5,0,5),"&lt;&gt;0")</f>
        <v>4.875</v>
      </c>
      <c r="AW119" s="40">
        <f ca="1">SUMIF(OFFSET(correlations!W$46,_xlfn.FLOOR.MATH((ROW(V107)-1)/5)*5,0,5),"&lt;&gt;0")/COUNTIF(OFFSET(correlations!W$46,_xlfn.FLOOR.MATH((ROW(V107)-1)/5)*5,0,5),"&lt;&gt;0")</f>
        <v>4.5</v>
      </c>
      <c r="AX119" s="40">
        <f ca="1">SUMIF(OFFSET(correlations!X$46,_xlfn.FLOOR.MATH((ROW(W107)-1)/5)*5,0,5),"&lt;&gt;0")/COUNTIF(OFFSET(correlations!X$46,_xlfn.FLOOR.MATH((ROW(W107)-1)/5)*5,0,5),"&lt;&gt;0")</f>
        <v>4.9000000000000004</v>
      </c>
      <c r="AY119" s="40">
        <f ca="1">SUMIF(OFFSET(correlations!Y$46,_xlfn.FLOOR.MATH((ROW(X107)-1)/5)*5,0,5),"&lt;&gt;0")/COUNTIF(OFFSET(correlations!Y$46,_xlfn.FLOOR.MATH((ROW(X107)-1)/5)*5,0,5),"&lt;&gt;0")</f>
        <v>4.666666666666667</v>
      </c>
      <c r="AZ119" s="40">
        <f ca="1">SUMIF(OFFSET(correlations!Z$46,_xlfn.FLOOR.MATH((ROW(Y107)-1)/5)*5,0,5),"&lt;&gt;0")/COUNTIF(OFFSET(correlations!Z$46,_xlfn.FLOOR.MATH((ROW(Y107)-1)/5)*5,0,5),"&lt;&gt;0")</f>
        <v>4.5999999999999996</v>
      </c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</row>
    <row r="120" spans="1:76">
      <c r="A120" s="1" t="str">
        <f t="shared" si="21"/>
        <v>155: The Dark Knight (2008)</v>
      </c>
      <c r="B120" s="26">
        <f>IF(correlations!B153&lt;&gt;0,'Modified Weights'!B$4,0)</f>
        <v>0.51761980439715483</v>
      </c>
      <c r="C120" s="26">
        <f>IF(correlations!C153&lt;&gt;0,'Modified Weights'!C$4,0)</f>
        <v>0.48860698263640312</v>
      </c>
      <c r="D120" s="26">
        <f>IF(correlations!D153&lt;&gt;0,'Modified Weights'!D$4,0)</f>
        <v>0.47097212266638172</v>
      </c>
      <c r="E120" s="26">
        <f>IF(correlations!E153&lt;&gt;0,'Modified Weights'!E$4,0)</f>
        <v>0</v>
      </c>
      <c r="F120" s="26">
        <f>IF(correlations!F153&lt;&gt;0,'Modified Weights'!F$4,0)</f>
        <v>0.46411014776485626</v>
      </c>
      <c r="G120" s="26">
        <f>IF(correlations!G153&lt;&gt;0,'Modified Weights'!G$4,0)</f>
        <v>0</v>
      </c>
      <c r="H120" s="26">
        <f>IF(correlations!H153&lt;&gt;0,'Modified Weights'!H$4,0)</f>
        <v>0.40027450425381639</v>
      </c>
      <c r="I120" s="26">
        <f>IF(correlations!I153&lt;&gt;0,'Modified Weights'!I$4,0)</f>
        <v>0.31257295249758305</v>
      </c>
      <c r="J120" s="26">
        <f>IF(correlations!J153&lt;&gt;0,'Modified Weights'!J$4,0)</f>
        <v>0.47549485227568483</v>
      </c>
      <c r="K120" s="26">
        <f>IF(correlations!K153&lt;&gt;0,'Modified Weights'!K$4,0)</f>
        <v>0.26365446983714974</v>
      </c>
      <c r="L120" s="26">
        <f>IF(correlations!L153&lt;&gt;0,'Modified Weights'!L$4,0)</f>
        <v>0.28275572409412869</v>
      </c>
      <c r="M120" s="26">
        <f>IF(correlations!M153&lt;&gt;0,'Modified Weights'!M$4,0)</f>
        <v>0.28040224837668803</v>
      </c>
      <c r="N120" s="26">
        <f>IF(correlations!N153&lt;&gt;0,'Modified Weights'!N$4,0)</f>
        <v>0.31010409033155772</v>
      </c>
      <c r="O120" s="26">
        <f>IF(correlations!O153&lt;&gt;0,'Modified Weights'!O$4,0)</f>
        <v>0.56244873874488854</v>
      </c>
      <c r="P120" s="26">
        <f>IF(correlations!P153&lt;&gt;0,'Modified Weights'!P$4,0)</f>
        <v>0.30413903573293405</v>
      </c>
      <c r="Q120" s="26">
        <f>IF(correlations!Q153&lt;&gt;0,'Modified Weights'!Q$4,0)</f>
        <v>0.48860698263640312</v>
      </c>
      <c r="R120" s="26">
        <f>IF(correlations!R153&lt;&gt;0,'Modified Weights'!R$4,0)</f>
        <v>0.47097212266638172</v>
      </c>
      <c r="S120" s="26">
        <f>IF(correlations!S153&lt;&gt;0,'Modified Weights'!S$4,0)</f>
        <v>0.44902524381160436</v>
      </c>
      <c r="T120" s="26">
        <f>IF(correlations!T153&lt;&gt;0,'Modified Weights'!T$4,0)</f>
        <v>0.52599044278760332</v>
      </c>
      <c r="U120" s="26">
        <f>IF(correlations!U153&lt;&gt;0,'Modified Weights'!U$4,0)</f>
        <v>0.43899155441463594</v>
      </c>
      <c r="V120" s="26">
        <f>IF(correlations!V153&lt;&gt;0,'Modified Weights'!V$4,0)</f>
        <v>0.17808764796017454</v>
      </c>
      <c r="W120" s="26">
        <f>IF(correlations!W153&lt;&gt;0,'Modified Weights'!W$4,0)</f>
        <v>0.40859237613621341</v>
      </c>
      <c r="X120" s="26">
        <f>IF(correlations!X153&lt;&gt;0,'Modified Weights'!X$4,0)</f>
        <v>0.54219187817609293</v>
      </c>
      <c r="Y120" s="26">
        <f>IF(correlations!Y153&lt;&gt;0,'Modified Weights'!Y$4,0)</f>
        <v>0.54219187817609293</v>
      </c>
      <c r="Z120" s="26">
        <f>IF(correlations!Z153&lt;&gt;0,'Modified Weights'!Z$4,0)</f>
        <v>0.39006674934025765</v>
      </c>
      <c r="AA120" s="26"/>
      <c r="AB120" s="40">
        <f ca="1">SUMIF(OFFSET(correlations!B$46,_xlfn.FLOOR.MATH((ROW(A108)-1)/5)*5,0,5),"&lt;&gt;0")/COUNTIF(OFFSET(correlations!B$46,_xlfn.FLOOR.MATH((ROW(A108)-1)/5)*5,0,5),"&lt;&gt;0")</f>
        <v>4.5999999999999996</v>
      </c>
      <c r="AC120" s="40">
        <f ca="1">SUMIF(OFFSET(correlations!C$46,_xlfn.FLOOR.MATH((ROW(B108)-1)/5)*5,0,5),"&lt;&gt;0")/COUNTIF(OFFSET(correlations!C$46,_xlfn.FLOOR.MATH((ROW(B108)-1)/5)*5,0,5),"&lt;&gt;0")</f>
        <v>4.375</v>
      </c>
      <c r="AD120" s="40">
        <f ca="1">SUMIF(OFFSET(correlations!D$46,_xlfn.FLOOR.MATH((ROW(C108)-1)/5)*5,0,5),"&lt;&gt;0")/COUNTIF(OFFSET(correlations!D$46,_xlfn.FLOOR.MATH((ROW(C108)-1)/5)*5,0,5),"&lt;&gt;0")</f>
        <v>4.25</v>
      </c>
      <c r="AE120" s="40">
        <f ca="1">SUMIF(OFFSET(correlations!E$46,_xlfn.FLOOR.MATH((ROW(D108)-1)/5)*5,0,5),"&lt;&gt;0")/COUNTIF(OFFSET(correlations!E$46,_xlfn.FLOOR.MATH((ROW(D108)-1)/5)*5,0,5),"&lt;&gt;0")</f>
        <v>4.5</v>
      </c>
      <c r="AF120" s="40">
        <f ca="1">SUMIF(OFFSET(correlations!F$46,_xlfn.FLOOR.MATH((ROW(E108)-1)/5)*5,0,5),"&lt;&gt;0")/COUNTIF(OFFSET(correlations!F$46,_xlfn.FLOOR.MATH((ROW(E108)-1)/5)*5,0,5),"&lt;&gt;0")</f>
        <v>4.5</v>
      </c>
      <c r="AG120" s="40">
        <f ca="1">SUMIF(OFFSET(correlations!G$46,_xlfn.FLOOR.MATH((ROW(F108)-1)/5)*5,0,5),"&lt;&gt;0")/COUNTIF(OFFSET(correlations!G$46,_xlfn.FLOOR.MATH((ROW(F108)-1)/5)*5,0,5),"&lt;&gt;0")</f>
        <v>4.5</v>
      </c>
      <c r="AH120" s="40">
        <f ca="1">SUMIF(OFFSET(correlations!H$46,_xlfn.FLOOR.MATH((ROW(G108)-1)/5)*5,0,5),"&lt;&gt;0")/COUNTIF(OFFSET(correlations!H$46,_xlfn.FLOOR.MATH((ROW(G108)-1)/5)*5,0,5),"&lt;&gt;0")</f>
        <v>4.5</v>
      </c>
      <c r="AI120" s="40">
        <f ca="1">SUMIF(OFFSET(correlations!I$46,_xlfn.FLOOR.MATH((ROW(H108)-1)/5)*5,0,5),"&lt;&gt;0")/COUNTIF(OFFSET(correlations!I$46,_xlfn.FLOOR.MATH((ROW(H108)-1)/5)*5,0,5),"&lt;&gt;0")</f>
        <v>4.5</v>
      </c>
      <c r="AJ120" s="40">
        <f ca="1">SUMIF(OFFSET(correlations!J$46,_xlfn.FLOOR.MATH((ROW(I108)-1)/5)*5,0,5),"&lt;&gt;0")/COUNTIF(OFFSET(correlations!J$46,_xlfn.FLOOR.MATH((ROW(I108)-1)/5)*5,0,5),"&lt;&gt;0")</f>
        <v>4.666666666666667</v>
      </c>
      <c r="AK120" s="40">
        <f ca="1">SUMIF(OFFSET(correlations!K$46,_xlfn.FLOOR.MATH((ROW(J108)-1)/5)*5,0,5),"&lt;&gt;0")/COUNTIF(OFFSET(correlations!K$46,_xlfn.FLOOR.MATH((ROW(J108)-1)/5)*5,0,5),"&lt;&gt;0")</f>
        <v>4.2</v>
      </c>
      <c r="AL120" s="40">
        <f ca="1">SUMIF(OFFSET(correlations!L$46,_xlfn.FLOOR.MATH((ROW(K108)-1)/5)*5,0,5),"&lt;&gt;0")/COUNTIF(OFFSET(correlations!L$46,_xlfn.FLOOR.MATH((ROW(K108)-1)/5)*5,0,5),"&lt;&gt;0")</f>
        <v>4.5999999999999996</v>
      </c>
      <c r="AM120" s="40">
        <f ca="1">SUMIF(OFFSET(correlations!M$46,_xlfn.FLOOR.MATH((ROW(L108)-1)/5)*5,0,5),"&lt;&gt;0")/COUNTIF(OFFSET(correlations!M$46,_xlfn.FLOOR.MATH((ROW(L108)-1)/5)*5,0,5),"&lt;&gt;0")</f>
        <v>4.2</v>
      </c>
      <c r="AN120" s="40">
        <f ca="1">SUMIF(OFFSET(correlations!N$46,_xlfn.FLOOR.MATH((ROW(M108)-1)/5)*5,0,5),"&lt;&gt;0")/COUNTIF(OFFSET(correlations!N$46,_xlfn.FLOOR.MATH((ROW(M108)-1)/5)*5,0,5),"&lt;&gt;0")</f>
        <v>4.8</v>
      </c>
      <c r="AO120" s="40">
        <f ca="1">SUMIF(OFFSET(correlations!O$46,_xlfn.FLOOR.MATH((ROW(N108)-1)/5)*5,0,5),"&lt;&gt;0")/COUNTIF(OFFSET(correlations!O$46,_xlfn.FLOOR.MATH((ROW(N108)-1)/5)*5,0,5),"&lt;&gt;0")</f>
        <v>4.3</v>
      </c>
      <c r="AP120" s="40">
        <f ca="1">SUMIF(OFFSET(correlations!P$46,_xlfn.FLOOR.MATH((ROW(O108)-1)/5)*5,0,5),"&lt;&gt;0")/COUNTIF(OFFSET(correlations!P$46,_xlfn.FLOOR.MATH((ROW(O108)-1)/5)*5,0,5),"&lt;&gt;0")</f>
        <v>4.375</v>
      </c>
      <c r="AQ120" s="40">
        <f ca="1">SUMIF(OFFSET(correlations!Q$46,_xlfn.FLOOR.MATH((ROW(P108)-1)/5)*5,0,5),"&lt;&gt;0")/COUNTIF(OFFSET(correlations!Q$46,_xlfn.FLOOR.MATH((ROW(P108)-1)/5)*5,0,5),"&lt;&gt;0")</f>
        <v>4.125</v>
      </c>
      <c r="AR120" s="40">
        <f ca="1">SUMIF(OFFSET(correlations!R$46,_xlfn.FLOOR.MATH((ROW(Q108)-1)/5)*5,0,5),"&lt;&gt;0")/COUNTIF(OFFSET(correlations!R$46,_xlfn.FLOOR.MATH((ROW(Q108)-1)/5)*5,0,5),"&lt;&gt;0")</f>
        <v>4.25</v>
      </c>
      <c r="AS120" s="40">
        <f ca="1">SUMIF(OFFSET(correlations!S$46,_xlfn.FLOOR.MATH((ROW(R108)-1)/5)*5,0,5),"&lt;&gt;0")/COUNTIF(OFFSET(correlations!S$46,_xlfn.FLOOR.MATH((ROW(R108)-1)/5)*5,0,5),"&lt;&gt;0")</f>
        <v>4.9000000000000004</v>
      </c>
      <c r="AT120" s="40">
        <f ca="1">SUMIF(OFFSET(correlations!T$46,_xlfn.FLOOR.MATH((ROW(S108)-1)/5)*5,0,5),"&lt;&gt;0")/COUNTIF(OFFSET(correlations!T$46,_xlfn.FLOOR.MATH((ROW(S108)-1)/5)*5,0,5),"&lt;&gt;0")</f>
        <v>4.8</v>
      </c>
      <c r="AU120" s="40">
        <f ca="1">SUMIF(OFFSET(correlations!U$46,_xlfn.FLOOR.MATH((ROW(T108)-1)/5)*5,0,5),"&lt;&gt;0")/COUNTIF(OFFSET(correlations!U$46,_xlfn.FLOOR.MATH((ROW(T108)-1)/5)*5,0,5),"&lt;&gt;0")</f>
        <v>4.5</v>
      </c>
      <c r="AV120" s="40">
        <f ca="1">SUMIF(OFFSET(correlations!V$46,_xlfn.FLOOR.MATH((ROW(U108)-1)/5)*5,0,5),"&lt;&gt;0")/COUNTIF(OFFSET(correlations!V$46,_xlfn.FLOOR.MATH((ROW(U108)-1)/5)*5,0,5),"&lt;&gt;0")</f>
        <v>4.875</v>
      </c>
      <c r="AW120" s="40">
        <f ca="1">SUMIF(OFFSET(correlations!W$46,_xlfn.FLOOR.MATH((ROW(V108)-1)/5)*5,0,5),"&lt;&gt;0")/COUNTIF(OFFSET(correlations!W$46,_xlfn.FLOOR.MATH((ROW(V108)-1)/5)*5,0,5),"&lt;&gt;0")</f>
        <v>4.5</v>
      </c>
      <c r="AX120" s="40">
        <f ca="1">SUMIF(OFFSET(correlations!X$46,_xlfn.FLOOR.MATH((ROW(W108)-1)/5)*5,0,5),"&lt;&gt;0")/COUNTIF(OFFSET(correlations!X$46,_xlfn.FLOOR.MATH((ROW(W108)-1)/5)*5,0,5),"&lt;&gt;0")</f>
        <v>4.9000000000000004</v>
      </c>
      <c r="AY120" s="40">
        <f ca="1">SUMIF(OFFSET(correlations!Y$46,_xlfn.FLOOR.MATH((ROW(X108)-1)/5)*5,0,5),"&lt;&gt;0")/COUNTIF(OFFSET(correlations!Y$46,_xlfn.FLOOR.MATH((ROW(X108)-1)/5)*5,0,5),"&lt;&gt;0")</f>
        <v>4.666666666666667</v>
      </c>
      <c r="AZ120" s="40">
        <f ca="1">SUMIF(OFFSET(correlations!Z$46,_xlfn.FLOOR.MATH((ROW(Y108)-1)/5)*5,0,5),"&lt;&gt;0")/COUNTIF(OFFSET(correlations!Z$46,_xlfn.FLOOR.MATH((ROW(Y108)-1)/5)*5,0,5),"&lt;&gt;0")</f>
        <v>4.5999999999999996</v>
      </c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</row>
    <row r="121" spans="1:76">
      <c r="A121" s="1" t="str">
        <f t="shared" si="21"/>
        <v>155: The Dark Knight (2008)</v>
      </c>
      <c r="B121" s="26">
        <f>IF(correlations!B154&lt;&gt;0,'Modified Weights'!B$5,0)</f>
        <v>0.49300760515325925</v>
      </c>
      <c r="C121" s="26">
        <f>IF(correlations!C154&lt;&gt;0,'Modified Weights'!C$5,0)</f>
        <v>0.42223642660835542</v>
      </c>
      <c r="D121" s="26">
        <f>IF(correlations!D154&lt;&gt;0,'Modified Weights'!D$5,0)</f>
        <v>0</v>
      </c>
      <c r="E121" s="26">
        <f>IF(correlations!E154&lt;&gt;0,'Modified Weights'!E$5,0)</f>
        <v>0.46291004988627577</v>
      </c>
      <c r="F121" s="26">
        <f>IF(correlations!F154&lt;&gt;0,'Modified Weights'!F$5,0)</f>
        <v>0</v>
      </c>
      <c r="G121" s="26">
        <f>IF(correlations!G154&lt;&gt;0,'Modified Weights'!G$5,0)</f>
        <v>0.46833329437099369</v>
      </c>
      <c r="H121" s="26">
        <f>IF(correlations!H154&lt;&gt;0,'Modified Weights'!H$5,0)</f>
        <v>0.24769327229404767</v>
      </c>
      <c r="I121" s="26">
        <f>IF(correlations!I154&lt;&gt;0,'Modified Weights'!I$5,0)</f>
        <v>0.26424949075041737</v>
      </c>
      <c r="J121" s="26">
        <f>IF(correlations!J154&lt;&gt;0,'Modified Weights'!J$5,0)</f>
        <v>0</v>
      </c>
      <c r="K121" s="26">
        <f>IF(correlations!K154&lt;&gt;0,'Modified Weights'!K$5,0)</f>
        <v>0.25886569181649749</v>
      </c>
      <c r="L121" s="26">
        <f>IF(correlations!L154&lt;&gt;0,'Modified Weights'!L$5,0)</f>
        <v>0.27833468677407003</v>
      </c>
      <c r="M121" s="26">
        <f>IF(correlations!M154&lt;&gt;0,'Modified Weights'!M$5,0)</f>
        <v>0.26442478716072465</v>
      </c>
      <c r="N121" s="26">
        <f>IF(correlations!N154&lt;&gt;0,'Modified Weights'!N$5,0)</f>
        <v>0.290591240789001</v>
      </c>
      <c r="O121" s="26">
        <f>IF(correlations!O154&lt;&gt;0,'Modified Weights'!O$5,0)</f>
        <v>0.53906585139435703</v>
      </c>
      <c r="P121" s="26">
        <f>IF(correlations!P154&lt;&gt;0,'Modified Weights'!P$5,0)</f>
        <v>0.29682614716644024</v>
      </c>
      <c r="Q121" s="26">
        <f>IF(correlations!Q154&lt;&gt;0,'Modified Weights'!Q$5,0)</f>
        <v>0.47571090136593314</v>
      </c>
      <c r="R121" s="26">
        <f>IF(correlations!R154&lt;&gt;0,'Modified Weights'!R$5,0)</f>
        <v>0.45527378286540937</v>
      </c>
      <c r="S121" s="26">
        <f>IF(correlations!S154&lt;&gt;0,'Modified Weights'!S$5,0)</f>
        <v>0.42223642660835542</v>
      </c>
      <c r="T121" s="26">
        <f>IF(correlations!T154&lt;&gt;0,'Modified Weights'!T$5,0)</f>
        <v>0.42805472768971564</v>
      </c>
      <c r="U121" s="26">
        <f>IF(correlations!U154&lt;&gt;0,'Modified Weights'!U$5,0)</f>
        <v>0.40380887559327872</v>
      </c>
      <c r="V121" s="26">
        <f>IF(correlations!V154&lt;&gt;0,'Modified Weights'!V$5,0)</f>
        <v>0</v>
      </c>
      <c r="W121" s="26">
        <f>IF(correlations!W154&lt;&gt;0,'Modified Weights'!W$5,0)</f>
        <v>0.31571202585390812</v>
      </c>
      <c r="X121" s="26">
        <f>IF(correlations!X154&lt;&gt;0,'Modified Weights'!X$5,0)</f>
        <v>0.47497369617752921</v>
      </c>
      <c r="Y121" s="26">
        <f>IF(correlations!Y154&lt;&gt;0,'Modified Weights'!Y$5,0)</f>
        <v>0.47236055541883315</v>
      </c>
      <c r="Z121" s="26">
        <f>IF(correlations!Z154&lt;&gt;0,'Modified Weights'!Z$5,0)</f>
        <v>0.37985626502293046</v>
      </c>
      <c r="AA121" s="26"/>
      <c r="AB121" s="40">
        <f ca="1">SUMIF(OFFSET(correlations!B$46,_xlfn.FLOOR.MATH((ROW(A109)-1)/5)*5,0,5),"&lt;&gt;0")/COUNTIF(OFFSET(correlations!B$46,_xlfn.FLOOR.MATH((ROW(A109)-1)/5)*5,0,5),"&lt;&gt;0")</f>
        <v>4.5999999999999996</v>
      </c>
      <c r="AC121" s="40">
        <f ca="1">SUMIF(OFFSET(correlations!C$46,_xlfn.FLOOR.MATH((ROW(B109)-1)/5)*5,0,5),"&lt;&gt;0")/COUNTIF(OFFSET(correlations!C$46,_xlfn.FLOOR.MATH((ROW(B109)-1)/5)*5,0,5),"&lt;&gt;0")</f>
        <v>4.375</v>
      </c>
      <c r="AD121" s="40">
        <f ca="1">SUMIF(OFFSET(correlations!D$46,_xlfn.FLOOR.MATH((ROW(C109)-1)/5)*5,0,5),"&lt;&gt;0")/COUNTIF(OFFSET(correlations!D$46,_xlfn.FLOOR.MATH((ROW(C109)-1)/5)*5,0,5),"&lt;&gt;0")</f>
        <v>4.25</v>
      </c>
      <c r="AE121" s="40">
        <f ca="1">SUMIF(OFFSET(correlations!E$46,_xlfn.FLOOR.MATH((ROW(D109)-1)/5)*5,0,5),"&lt;&gt;0")/COUNTIF(OFFSET(correlations!E$46,_xlfn.FLOOR.MATH((ROW(D109)-1)/5)*5,0,5),"&lt;&gt;0")</f>
        <v>4.5</v>
      </c>
      <c r="AF121" s="40">
        <f ca="1">SUMIF(OFFSET(correlations!F$46,_xlfn.FLOOR.MATH((ROW(E109)-1)/5)*5,0,5),"&lt;&gt;0")/COUNTIF(OFFSET(correlations!F$46,_xlfn.FLOOR.MATH((ROW(E109)-1)/5)*5,0,5),"&lt;&gt;0")</f>
        <v>4.5</v>
      </c>
      <c r="AG121" s="40">
        <f ca="1">SUMIF(OFFSET(correlations!G$46,_xlfn.FLOOR.MATH((ROW(F109)-1)/5)*5,0,5),"&lt;&gt;0")/COUNTIF(OFFSET(correlations!G$46,_xlfn.FLOOR.MATH((ROW(F109)-1)/5)*5,0,5),"&lt;&gt;0")</f>
        <v>4.5</v>
      </c>
      <c r="AH121" s="40">
        <f ca="1">SUMIF(OFFSET(correlations!H$46,_xlfn.FLOOR.MATH((ROW(G109)-1)/5)*5,0,5),"&lt;&gt;0")/COUNTIF(OFFSET(correlations!H$46,_xlfn.FLOOR.MATH((ROW(G109)-1)/5)*5,0,5),"&lt;&gt;0")</f>
        <v>4.5</v>
      </c>
      <c r="AI121" s="40">
        <f ca="1">SUMIF(OFFSET(correlations!I$46,_xlfn.FLOOR.MATH((ROW(H109)-1)/5)*5,0,5),"&lt;&gt;0")/COUNTIF(OFFSET(correlations!I$46,_xlfn.FLOOR.MATH((ROW(H109)-1)/5)*5,0,5),"&lt;&gt;0")</f>
        <v>4.5</v>
      </c>
      <c r="AJ121" s="40">
        <f ca="1">SUMIF(OFFSET(correlations!J$46,_xlfn.FLOOR.MATH((ROW(I109)-1)/5)*5,0,5),"&lt;&gt;0")/COUNTIF(OFFSET(correlations!J$46,_xlfn.FLOOR.MATH((ROW(I109)-1)/5)*5,0,5),"&lt;&gt;0")</f>
        <v>4.666666666666667</v>
      </c>
      <c r="AK121" s="40">
        <f ca="1">SUMIF(OFFSET(correlations!K$46,_xlfn.FLOOR.MATH((ROW(J109)-1)/5)*5,0,5),"&lt;&gt;0")/COUNTIF(OFFSET(correlations!K$46,_xlfn.FLOOR.MATH((ROW(J109)-1)/5)*5,0,5),"&lt;&gt;0")</f>
        <v>4.2</v>
      </c>
      <c r="AL121" s="40">
        <f ca="1">SUMIF(OFFSET(correlations!L$46,_xlfn.FLOOR.MATH((ROW(K109)-1)/5)*5,0,5),"&lt;&gt;0")/COUNTIF(OFFSET(correlations!L$46,_xlfn.FLOOR.MATH((ROW(K109)-1)/5)*5,0,5),"&lt;&gt;0")</f>
        <v>4.5999999999999996</v>
      </c>
      <c r="AM121" s="40">
        <f ca="1">SUMIF(OFFSET(correlations!M$46,_xlfn.FLOOR.MATH((ROW(L109)-1)/5)*5,0,5),"&lt;&gt;0")/COUNTIF(OFFSET(correlations!M$46,_xlfn.FLOOR.MATH((ROW(L109)-1)/5)*5,0,5),"&lt;&gt;0")</f>
        <v>4.2</v>
      </c>
      <c r="AN121" s="40">
        <f ca="1">SUMIF(OFFSET(correlations!N$46,_xlfn.FLOOR.MATH((ROW(M109)-1)/5)*5,0,5),"&lt;&gt;0")/COUNTIF(OFFSET(correlations!N$46,_xlfn.FLOOR.MATH((ROW(M109)-1)/5)*5,0,5),"&lt;&gt;0")</f>
        <v>4.8</v>
      </c>
      <c r="AO121" s="40">
        <f ca="1">SUMIF(OFFSET(correlations!O$46,_xlfn.FLOOR.MATH((ROW(N109)-1)/5)*5,0,5),"&lt;&gt;0")/COUNTIF(OFFSET(correlations!O$46,_xlfn.FLOOR.MATH((ROW(N109)-1)/5)*5,0,5),"&lt;&gt;0")</f>
        <v>4.3</v>
      </c>
      <c r="AP121" s="40">
        <f ca="1">SUMIF(OFFSET(correlations!P$46,_xlfn.FLOOR.MATH((ROW(O109)-1)/5)*5,0,5),"&lt;&gt;0")/COUNTIF(OFFSET(correlations!P$46,_xlfn.FLOOR.MATH((ROW(O109)-1)/5)*5,0,5),"&lt;&gt;0")</f>
        <v>4.375</v>
      </c>
      <c r="AQ121" s="40">
        <f ca="1">SUMIF(OFFSET(correlations!Q$46,_xlfn.FLOOR.MATH((ROW(P109)-1)/5)*5,0,5),"&lt;&gt;0")/COUNTIF(OFFSET(correlations!Q$46,_xlfn.FLOOR.MATH((ROW(P109)-1)/5)*5,0,5),"&lt;&gt;0")</f>
        <v>4.125</v>
      </c>
      <c r="AR121" s="40">
        <f ca="1">SUMIF(OFFSET(correlations!R$46,_xlfn.FLOOR.MATH((ROW(Q109)-1)/5)*5,0,5),"&lt;&gt;0")/COUNTIF(OFFSET(correlations!R$46,_xlfn.FLOOR.MATH((ROW(Q109)-1)/5)*5,0,5),"&lt;&gt;0")</f>
        <v>4.25</v>
      </c>
      <c r="AS121" s="40">
        <f ca="1">SUMIF(OFFSET(correlations!S$46,_xlfn.FLOOR.MATH((ROW(R109)-1)/5)*5,0,5),"&lt;&gt;0")/COUNTIF(OFFSET(correlations!S$46,_xlfn.FLOOR.MATH((ROW(R109)-1)/5)*5,0,5),"&lt;&gt;0")</f>
        <v>4.9000000000000004</v>
      </c>
      <c r="AT121" s="40">
        <f ca="1">SUMIF(OFFSET(correlations!T$46,_xlfn.FLOOR.MATH((ROW(S109)-1)/5)*5,0,5),"&lt;&gt;0")/COUNTIF(OFFSET(correlations!T$46,_xlfn.FLOOR.MATH((ROW(S109)-1)/5)*5,0,5),"&lt;&gt;0")</f>
        <v>4.8</v>
      </c>
      <c r="AU121" s="40">
        <f ca="1">SUMIF(OFFSET(correlations!U$46,_xlfn.FLOOR.MATH((ROW(T109)-1)/5)*5,0,5),"&lt;&gt;0")/COUNTIF(OFFSET(correlations!U$46,_xlfn.FLOOR.MATH((ROW(T109)-1)/5)*5,0,5),"&lt;&gt;0")</f>
        <v>4.5</v>
      </c>
      <c r="AV121" s="40">
        <f ca="1">SUMIF(OFFSET(correlations!V$46,_xlfn.FLOOR.MATH((ROW(U109)-1)/5)*5,0,5),"&lt;&gt;0")/COUNTIF(OFFSET(correlations!V$46,_xlfn.FLOOR.MATH((ROW(U109)-1)/5)*5,0,5),"&lt;&gt;0")</f>
        <v>4.875</v>
      </c>
      <c r="AW121" s="40">
        <f ca="1">SUMIF(OFFSET(correlations!W$46,_xlfn.FLOOR.MATH((ROW(V109)-1)/5)*5,0,5),"&lt;&gt;0")/COUNTIF(OFFSET(correlations!W$46,_xlfn.FLOOR.MATH((ROW(V109)-1)/5)*5,0,5),"&lt;&gt;0")</f>
        <v>4.5</v>
      </c>
      <c r="AX121" s="40">
        <f ca="1">SUMIF(OFFSET(correlations!X$46,_xlfn.FLOOR.MATH((ROW(W109)-1)/5)*5,0,5),"&lt;&gt;0")/COUNTIF(OFFSET(correlations!X$46,_xlfn.FLOOR.MATH((ROW(W109)-1)/5)*5,0,5),"&lt;&gt;0")</f>
        <v>4.9000000000000004</v>
      </c>
      <c r="AY121" s="40">
        <f ca="1">SUMIF(OFFSET(correlations!Y$46,_xlfn.FLOOR.MATH((ROW(X109)-1)/5)*5,0,5),"&lt;&gt;0")/COUNTIF(OFFSET(correlations!Y$46,_xlfn.FLOOR.MATH((ROW(X109)-1)/5)*5,0,5),"&lt;&gt;0")</f>
        <v>4.666666666666667</v>
      </c>
      <c r="AZ121" s="40">
        <f ca="1">SUMIF(OFFSET(correlations!Z$46,_xlfn.FLOOR.MATH((ROW(Y109)-1)/5)*5,0,5),"&lt;&gt;0")/COUNTIF(OFFSET(correlations!Z$46,_xlfn.FLOOR.MATH((ROW(Y109)-1)/5)*5,0,5),"&lt;&gt;0")</f>
        <v>4.5999999999999996</v>
      </c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</row>
    <row r="122" spans="1:76">
      <c r="A122" s="1" t="str">
        <f t="shared" si="21"/>
        <v>155: The Dark Knight (2008)</v>
      </c>
      <c r="B122" s="26">
        <f>IF(correlations!B155&lt;&gt;0,'Modified Weights'!B$6,0)</f>
        <v>0.48053660218278615</v>
      </c>
      <c r="C122" s="26">
        <f>IF(correlations!C155&lt;&gt;0,'Modified Weights'!C$6,0)</f>
        <v>0.41443820151070604</v>
      </c>
      <c r="D122" s="26">
        <f>IF(correlations!D155&lt;&gt;0,'Modified Weights'!D$6,0)</f>
        <v>0.37322578372742299</v>
      </c>
      <c r="E122" s="26">
        <f>IF(correlations!E155&lt;&gt;0,'Modified Weights'!E$6,0)</f>
        <v>0.28275572409412869</v>
      </c>
      <c r="F122" s="26">
        <f>IF(correlations!F155&lt;&gt;0,'Modified Weights'!F$6,0)</f>
        <v>0.40027450425381639</v>
      </c>
      <c r="G122" s="26">
        <f>IF(correlations!G155&lt;&gt;0,'Modified Weights'!G$6,0)</f>
        <v>0.39943642888722536</v>
      </c>
      <c r="H122" s="26">
        <f>IF(correlations!H155&lt;&gt;0,'Modified Weights'!H$6,0)</f>
        <v>0.2271298649307886</v>
      </c>
      <c r="I122" s="26">
        <f>IF(correlations!I155&lt;&gt;0,'Modified Weights'!I$6,0)</f>
        <v>0.22921932957789437</v>
      </c>
      <c r="J122" s="26">
        <f>IF(correlations!J155&lt;&gt;0,'Modified Weights'!J$6,0)</f>
        <v>0.36756756756756787</v>
      </c>
      <c r="K122" s="26">
        <f>IF(correlations!K155&lt;&gt;0,'Modified Weights'!K$6,0)</f>
        <v>0.25252866387786765</v>
      </c>
      <c r="L122" s="26">
        <f>IF(correlations!L155&lt;&gt;0,'Modified Weights'!L$6,0)</f>
        <v>0.2685953793136418</v>
      </c>
      <c r="M122" s="26">
        <f>IF(correlations!M155&lt;&gt;0,'Modified Weights'!M$6,0)</f>
        <v>0.25252866387786765</v>
      </c>
      <c r="N122" s="26">
        <f>IF(correlations!N155&lt;&gt;0,'Modified Weights'!N$6,0)</f>
        <v>0.26126836282372301</v>
      </c>
      <c r="O122" s="26">
        <f>IF(correlations!O155&lt;&gt;0,'Modified Weights'!O$6,0)</f>
        <v>0.52599044278760332</v>
      </c>
      <c r="P122" s="26">
        <f>IF(correlations!P155&lt;&gt;0,'Modified Weights'!P$6,0)</f>
        <v>0.28039233696684568</v>
      </c>
      <c r="Q122" s="26">
        <f>IF(correlations!Q155&lt;&gt;0,'Modified Weights'!Q$6,0)</f>
        <v>0</v>
      </c>
      <c r="R122" s="26">
        <f>IF(correlations!R155&lt;&gt;0,'Modified Weights'!R$6,0)</f>
        <v>0.39943642888722536</v>
      </c>
      <c r="S122" s="26">
        <f>IF(correlations!S155&lt;&gt;0,'Modified Weights'!S$6,0)</f>
        <v>0.37267558897264119</v>
      </c>
      <c r="T122" s="26">
        <f>IF(correlations!T155&lt;&gt;0,'Modified Weights'!T$6,0)</f>
        <v>0.40704352695380308</v>
      </c>
      <c r="U122" s="26">
        <f>IF(correlations!U155&lt;&gt;0,'Modified Weights'!U$6,0)</f>
        <v>0.30580326092025339</v>
      </c>
      <c r="V122" s="26">
        <f>IF(correlations!V155&lt;&gt;0,'Modified Weights'!V$6,0)</f>
        <v>0.14601110225769576</v>
      </c>
      <c r="W122" s="26">
        <f>IF(correlations!W155&lt;&gt;0,'Modified Weights'!W$6,0)</f>
        <v>0.26252037536330569</v>
      </c>
      <c r="X122" s="26">
        <f>IF(correlations!X155&lt;&gt;0,'Modified Weights'!X$6,0)</f>
        <v>0.45527378286540937</v>
      </c>
      <c r="Y122" s="26">
        <f>IF(correlations!Y155&lt;&gt;0,'Modified Weights'!Y$6,0)</f>
        <v>0</v>
      </c>
      <c r="Z122" s="26">
        <f>IF(correlations!Z155&lt;&gt;0,'Modified Weights'!Z$6,0)</f>
        <v>0.37426379831369133</v>
      </c>
      <c r="AA122" s="26"/>
      <c r="AB122" s="40">
        <f ca="1">SUMIF(OFFSET(correlations!B$46,_xlfn.FLOOR.MATH((ROW(A110)-1)/5)*5,0,5),"&lt;&gt;0")/COUNTIF(OFFSET(correlations!B$46,_xlfn.FLOOR.MATH((ROW(A110)-1)/5)*5,0,5),"&lt;&gt;0")</f>
        <v>4.5999999999999996</v>
      </c>
      <c r="AC122" s="40">
        <f ca="1">SUMIF(OFFSET(correlations!C$46,_xlfn.FLOOR.MATH((ROW(B110)-1)/5)*5,0,5),"&lt;&gt;0")/COUNTIF(OFFSET(correlations!C$46,_xlfn.FLOOR.MATH((ROW(B110)-1)/5)*5,0,5),"&lt;&gt;0")</f>
        <v>4.375</v>
      </c>
      <c r="AD122" s="40">
        <f ca="1">SUMIF(OFFSET(correlations!D$46,_xlfn.FLOOR.MATH((ROW(C110)-1)/5)*5,0,5),"&lt;&gt;0")/COUNTIF(OFFSET(correlations!D$46,_xlfn.FLOOR.MATH((ROW(C110)-1)/5)*5,0,5),"&lt;&gt;0")</f>
        <v>4.25</v>
      </c>
      <c r="AE122" s="40">
        <f ca="1">SUMIF(OFFSET(correlations!E$46,_xlfn.FLOOR.MATH((ROW(D110)-1)/5)*5,0,5),"&lt;&gt;0")/COUNTIF(OFFSET(correlations!E$46,_xlfn.FLOOR.MATH((ROW(D110)-1)/5)*5,0,5),"&lt;&gt;0")</f>
        <v>4.5</v>
      </c>
      <c r="AF122" s="40">
        <f ca="1">SUMIF(OFFSET(correlations!F$46,_xlfn.FLOOR.MATH((ROW(E110)-1)/5)*5,0,5),"&lt;&gt;0")/COUNTIF(OFFSET(correlations!F$46,_xlfn.FLOOR.MATH((ROW(E110)-1)/5)*5,0,5),"&lt;&gt;0")</f>
        <v>4.5</v>
      </c>
      <c r="AG122" s="40">
        <f ca="1">SUMIF(OFFSET(correlations!G$46,_xlfn.FLOOR.MATH((ROW(F110)-1)/5)*5,0,5),"&lt;&gt;0")/COUNTIF(OFFSET(correlations!G$46,_xlfn.FLOOR.MATH((ROW(F110)-1)/5)*5,0,5),"&lt;&gt;0")</f>
        <v>4.5</v>
      </c>
      <c r="AH122" s="40">
        <f ca="1">SUMIF(OFFSET(correlations!H$46,_xlfn.FLOOR.MATH((ROW(G110)-1)/5)*5,0,5),"&lt;&gt;0")/COUNTIF(OFFSET(correlations!H$46,_xlfn.FLOOR.MATH((ROW(G110)-1)/5)*5,0,5),"&lt;&gt;0")</f>
        <v>4.5</v>
      </c>
      <c r="AI122" s="40">
        <f ca="1">SUMIF(OFFSET(correlations!I$46,_xlfn.FLOOR.MATH((ROW(H110)-1)/5)*5,0,5),"&lt;&gt;0")/COUNTIF(OFFSET(correlations!I$46,_xlfn.FLOOR.MATH((ROW(H110)-1)/5)*5,0,5),"&lt;&gt;0")</f>
        <v>4.5</v>
      </c>
      <c r="AJ122" s="40">
        <f ca="1">SUMIF(OFFSET(correlations!J$46,_xlfn.FLOOR.MATH((ROW(I110)-1)/5)*5,0,5),"&lt;&gt;0")/COUNTIF(OFFSET(correlations!J$46,_xlfn.FLOOR.MATH((ROW(I110)-1)/5)*5,0,5),"&lt;&gt;0")</f>
        <v>4.666666666666667</v>
      </c>
      <c r="AK122" s="40">
        <f ca="1">SUMIF(OFFSET(correlations!K$46,_xlfn.FLOOR.MATH((ROW(J110)-1)/5)*5,0,5),"&lt;&gt;0")/COUNTIF(OFFSET(correlations!K$46,_xlfn.FLOOR.MATH((ROW(J110)-1)/5)*5,0,5),"&lt;&gt;0")</f>
        <v>4.2</v>
      </c>
      <c r="AL122" s="40">
        <f ca="1">SUMIF(OFFSET(correlations!L$46,_xlfn.FLOOR.MATH((ROW(K110)-1)/5)*5,0,5),"&lt;&gt;0")/COUNTIF(OFFSET(correlations!L$46,_xlfn.FLOOR.MATH((ROW(K110)-1)/5)*5,0,5),"&lt;&gt;0")</f>
        <v>4.5999999999999996</v>
      </c>
      <c r="AM122" s="40">
        <f ca="1">SUMIF(OFFSET(correlations!M$46,_xlfn.FLOOR.MATH((ROW(L110)-1)/5)*5,0,5),"&lt;&gt;0")/COUNTIF(OFFSET(correlations!M$46,_xlfn.FLOOR.MATH((ROW(L110)-1)/5)*5,0,5),"&lt;&gt;0")</f>
        <v>4.2</v>
      </c>
      <c r="AN122" s="40">
        <f ca="1">SUMIF(OFFSET(correlations!N$46,_xlfn.FLOOR.MATH((ROW(M110)-1)/5)*5,0,5),"&lt;&gt;0")/COUNTIF(OFFSET(correlations!N$46,_xlfn.FLOOR.MATH((ROW(M110)-1)/5)*5,0,5),"&lt;&gt;0")</f>
        <v>4.8</v>
      </c>
      <c r="AO122" s="40">
        <f ca="1">SUMIF(OFFSET(correlations!O$46,_xlfn.FLOOR.MATH((ROW(N110)-1)/5)*5,0,5),"&lt;&gt;0")/COUNTIF(OFFSET(correlations!O$46,_xlfn.FLOOR.MATH((ROW(N110)-1)/5)*5,0,5),"&lt;&gt;0")</f>
        <v>4.3</v>
      </c>
      <c r="AP122" s="40">
        <f ca="1">SUMIF(OFFSET(correlations!P$46,_xlfn.FLOOR.MATH((ROW(O110)-1)/5)*5,0,5),"&lt;&gt;0")/COUNTIF(OFFSET(correlations!P$46,_xlfn.FLOOR.MATH((ROW(O110)-1)/5)*5,0,5),"&lt;&gt;0")</f>
        <v>4.375</v>
      </c>
      <c r="AQ122" s="40">
        <f ca="1">SUMIF(OFFSET(correlations!Q$46,_xlfn.FLOOR.MATH((ROW(P110)-1)/5)*5,0,5),"&lt;&gt;0")/COUNTIF(OFFSET(correlations!Q$46,_xlfn.FLOOR.MATH((ROW(P110)-1)/5)*5,0,5),"&lt;&gt;0")</f>
        <v>4.125</v>
      </c>
      <c r="AR122" s="40">
        <f ca="1">SUMIF(OFFSET(correlations!R$46,_xlfn.FLOOR.MATH((ROW(Q110)-1)/5)*5,0,5),"&lt;&gt;0")/COUNTIF(OFFSET(correlations!R$46,_xlfn.FLOOR.MATH((ROW(Q110)-1)/5)*5,0,5),"&lt;&gt;0")</f>
        <v>4.25</v>
      </c>
      <c r="AS122" s="40">
        <f ca="1">SUMIF(OFFSET(correlations!S$46,_xlfn.FLOOR.MATH((ROW(R110)-1)/5)*5,0,5),"&lt;&gt;0")/COUNTIF(OFFSET(correlations!S$46,_xlfn.FLOOR.MATH((ROW(R110)-1)/5)*5,0,5),"&lt;&gt;0")</f>
        <v>4.9000000000000004</v>
      </c>
      <c r="AT122" s="40">
        <f ca="1">SUMIF(OFFSET(correlations!T$46,_xlfn.FLOOR.MATH((ROW(S110)-1)/5)*5,0,5),"&lt;&gt;0")/COUNTIF(OFFSET(correlations!T$46,_xlfn.FLOOR.MATH((ROW(S110)-1)/5)*5,0,5),"&lt;&gt;0")</f>
        <v>4.8</v>
      </c>
      <c r="AU122" s="40">
        <f ca="1">SUMIF(OFFSET(correlations!U$46,_xlfn.FLOOR.MATH((ROW(T110)-1)/5)*5,0,5),"&lt;&gt;0")/COUNTIF(OFFSET(correlations!U$46,_xlfn.FLOOR.MATH((ROW(T110)-1)/5)*5,0,5),"&lt;&gt;0")</f>
        <v>4.5</v>
      </c>
      <c r="AV122" s="40">
        <f ca="1">SUMIF(OFFSET(correlations!V$46,_xlfn.FLOOR.MATH((ROW(U110)-1)/5)*5,0,5),"&lt;&gt;0")/COUNTIF(OFFSET(correlations!V$46,_xlfn.FLOOR.MATH((ROW(U110)-1)/5)*5,0,5),"&lt;&gt;0")</f>
        <v>4.875</v>
      </c>
      <c r="AW122" s="40">
        <f ca="1">SUMIF(OFFSET(correlations!W$46,_xlfn.FLOOR.MATH((ROW(V110)-1)/5)*5,0,5),"&lt;&gt;0")/COUNTIF(OFFSET(correlations!W$46,_xlfn.FLOOR.MATH((ROW(V110)-1)/5)*5,0,5),"&lt;&gt;0")</f>
        <v>4.5</v>
      </c>
      <c r="AX122" s="40">
        <f ca="1">SUMIF(OFFSET(correlations!X$46,_xlfn.FLOOR.MATH((ROW(W110)-1)/5)*5,0,5),"&lt;&gt;0")/COUNTIF(OFFSET(correlations!X$46,_xlfn.FLOOR.MATH((ROW(W110)-1)/5)*5,0,5),"&lt;&gt;0")</f>
        <v>4.9000000000000004</v>
      </c>
      <c r="AY122" s="40">
        <f ca="1">SUMIF(OFFSET(correlations!Y$46,_xlfn.FLOOR.MATH((ROW(X110)-1)/5)*5,0,5),"&lt;&gt;0")/COUNTIF(OFFSET(correlations!Y$46,_xlfn.FLOOR.MATH((ROW(X110)-1)/5)*5,0,5),"&lt;&gt;0")</f>
        <v>4.666666666666667</v>
      </c>
      <c r="AZ122" s="40">
        <f ca="1">SUMIF(OFFSET(correlations!Z$46,_xlfn.FLOOR.MATH((ROW(Y110)-1)/5)*5,0,5),"&lt;&gt;0")/COUNTIF(OFFSET(correlations!Z$46,_xlfn.FLOOR.MATH((ROW(Y110)-1)/5)*5,0,5),"&lt;&gt;0")</f>
        <v>4.5999999999999996</v>
      </c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</row>
    <row r="123" spans="1:76">
      <c r="A123" s="21" t="s">
        <v>22</v>
      </c>
      <c r="B123" s="26">
        <f>IF(correlations!B156&lt;&gt;0,'Modified Weights'!B$7,0)</f>
        <v>0.46460996868120108</v>
      </c>
      <c r="C123" s="26">
        <f>IF(correlations!C156&lt;&gt;0,'Modified Weights'!C$7,0)</f>
        <v>0.41167618541813644</v>
      </c>
      <c r="D123" s="26">
        <f>IF(correlations!D156&lt;&gt;0,'Modified Weights'!D$7,0)</f>
        <v>0.36756756756756787</v>
      </c>
      <c r="E123" s="26">
        <f>IF(correlations!E156&lt;&gt;0,'Modified Weights'!E$7,0)</f>
        <v>0.25965984359917371</v>
      </c>
      <c r="F123" s="26">
        <f>IF(correlations!F156&lt;&gt;0,'Modified Weights'!F$7,0)</f>
        <v>0.37985626502293046</v>
      </c>
      <c r="G123" s="26">
        <f>IF(correlations!G156&lt;&gt;0,'Modified Weights'!G$7,0)</f>
        <v>0.38713264586848378</v>
      </c>
      <c r="H123" s="26">
        <f>IF(correlations!H156&lt;&gt;0,'Modified Weights'!H$7,0)</f>
        <v>0</v>
      </c>
      <c r="I123" s="26">
        <f>IF(correlations!I156&lt;&gt;0,'Modified Weights'!I$7,0)</f>
        <v>0.21476007349626267</v>
      </c>
      <c r="J123" s="26">
        <f>IF(correlations!J156&lt;&gt;0,'Modified Weights'!J$7,0)</f>
        <v>0.36005629545020651</v>
      </c>
      <c r="K123" s="26">
        <f>IF(correlations!K156&lt;&gt;0,'Modified Weights'!K$7,0)</f>
        <v>0.21087949693739588</v>
      </c>
      <c r="L123" s="26">
        <f>IF(correlations!L156&lt;&gt;0,'Modified Weights'!L$7,0)</f>
        <v>0.24328325135114928</v>
      </c>
      <c r="M123" s="26">
        <f>IF(correlations!M156&lt;&gt;0,'Modified Weights'!M$7,0)</f>
        <v>0.19710516591041297</v>
      </c>
      <c r="N123" s="26">
        <f>IF(correlations!N156&lt;&gt;0,'Modified Weights'!N$7,0)</f>
        <v>0.18121021790485745</v>
      </c>
      <c r="O123" s="26">
        <f>IF(correlations!O156&lt;&gt;0,'Modified Weights'!O$7,0)</f>
        <v>0.47549485227568483</v>
      </c>
      <c r="P123" s="26">
        <f>IF(correlations!P156&lt;&gt;0,'Modified Weights'!P$7,0)</f>
        <v>0.26252037536330569</v>
      </c>
      <c r="Q123" s="26">
        <f>IF(correlations!Q156&lt;&gt;0,'Modified Weights'!Q$7,0)</f>
        <v>0.37322578372742299</v>
      </c>
      <c r="R123" s="26">
        <f>IF(correlations!R156&lt;&gt;0,'Modified Weights'!R$7,0)</f>
        <v>0.37426379831369133</v>
      </c>
      <c r="S123" s="26">
        <f>IF(correlations!S156&lt;&gt;0,'Modified Weights'!S$7,0)</f>
        <v>0.36064387194709613</v>
      </c>
      <c r="T123" s="26">
        <f>IF(correlations!T156&lt;&gt;0,'Modified Weights'!T$7,0)</f>
        <v>0.40380887559327872</v>
      </c>
      <c r="U123" s="26">
        <f>IF(correlations!U156&lt;&gt;0,'Modified Weights'!U$7,0)</f>
        <v>0.28039233696684568</v>
      </c>
      <c r="V123" s="26">
        <f>IF(correlations!V156&lt;&gt;0,'Modified Weights'!V$7,0)</f>
        <v>0.14367186460137429</v>
      </c>
      <c r="W123" s="26">
        <f>IF(correlations!W156&lt;&gt;0,'Modified Weights'!W$7,0)</f>
        <v>0.24072770522228643</v>
      </c>
      <c r="X123" s="26">
        <f>IF(correlations!X156&lt;&gt;0,'Modified Weights'!X$7,0)</f>
        <v>0.44902524381160436</v>
      </c>
      <c r="Y123" s="26">
        <f>IF(correlations!Y156&lt;&gt;0,'Modified Weights'!Y$7,0)</f>
        <v>0</v>
      </c>
      <c r="Z123" s="26">
        <f>IF(correlations!Z156&lt;&gt;0,'Modified Weights'!Z$7,0)</f>
        <v>0.27967705678590876</v>
      </c>
      <c r="AA123" s="26"/>
      <c r="AB123" s="40">
        <f ca="1">SUMIF(OFFSET(correlations!B$46,_xlfn.FLOOR.MATH((ROW(A111)-1)/5)*5,0,5),"&lt;&gt;0")/COUNTIF(OFFSET(correlations!B$46,_xlfn.FLOOR.MATH((ROW(A111)-1)/5)*5,0,5),"&lt;&gt;0")</f>
        <v>4.125</v>
      </c>
      <c r="AC123" s="40">
        <f ca="1">SUMIF(OFFSET(correlations!C$46,_xlfn.FLOOR.MATH((ROW(B111)-1)/5)*5,0,5),"&lt;&gt;0")/COUNTIF(OFFSET(correlations!C$46,_xlfn.FLOOR.MATH((ROW(B111)-1)/5)*5,0,5),"&lt;&gt;0")</f>
        <v>4.125</v>
      </c>
      <c r="AD123" s="40">
        <f ca="1">SUMIF(OFFSET(correlations!D$46,_xlfn.FLOOR.MATH((ROW(C111)-1)/5)*5,0,5),"&lt;&gt;0")/COUNTIF(OFFSET(correlations!D$46,_xlfn.FLOOR.MATH((ROW(C111)-1)/5)*5,0,5),"&lt;&gt;0")</f>
        <v>3.6</v>
      </c>
      <c r="AE123" s="40">
        <f ca="1">SUMIF(OFFSET(correlations!E$46,_xlfn.FLOOR.MATH((ROW(D111)-1)/5)*5,0,5),"&lt;&gt;0")/COUNTIF(OFFSET(correlations!E$46,_xlfn.FLOOR.MATH((ROW(D111)-1)/5)*5,0,5),"&lt;&gt;0")</f>
        <v>4.3</v>
      </c>
      <c r="AF123" s="40">
        <f ca="1">SUMIF(OFFSET(correlations!F$46,_xlfn.FLOOR.MATH((ROW(E111)-1)/5)*5,0,5),"&lt;&gt;0")/COUNTIF(OFFSET(correlations!F$46,_xlfn.FLOOR.MATH((ROW(E111)-1)/5)*5,0,5),"&lt;&gt;0")</f>
        <v>3.5</v>
      </c>
      <c r="AG123" s="40">
        <f ca="1">SUMIF(OFFSET(correlations!G$46,_xlfn.FLOOR.MATH((ROW(F111)-1)/5)*5,0,5),"&lt;&gt;0")/COUNTIF(OFFSET(correlations!G$46,_xlfn.FLOOR.MATH((ROW(F111)-1)/5)*5,0,5),"&lt;&gt;0")</f>
        <v>4.125</v>
      </c>
      <c r="AH123" s="40">
        <f ca="1">SUMIF(OFFSET(correlations!H$46,_xlfn.FLOOR.MATH((ROW(G111)-1)/5)*5,0,5),"&lt;&gt;0")/COUNTIF(OFFSET(correlations!H$46,_xlfn.FLOOR.MATH((ROW(G111)-1)/5)*5,0,5),"&lt;&gt;0")</f>
        <v>4</v>
      </c>
      <c r="AI123" s="40">
        <f ca="1">SUMIF(OFFSET(correlations!I$46,_xlfn.FLOOR.MATH((ROW(H111)-1)/5)*5,0,5),"&lt;&gt;0")/COUNTIF(OFFSET(correlations!I$46,_xlfn.FLOOR.MATH((ROW(H111)-1)/5)*5,0,5),"&lt;&gt;0")</f>
        <v>4.125</v>
      </c>
      <c r="AJ123" s="40">
        <f ca="1">SUMIF(OFFSET(correlations!J$46,_xlfn.FLOOR.MATH((ROW(I111)-1)/5)*5,0,5),"&lt;&gt;0")/COUNTIF(OFFSET(correlations!J$46,_xlfn.FLOOR.MATH((ROW(I111)-1)/5)*5,0,5),"&lt;&gt;0")</f>
        <v>4.125</v>
      </c>
      <c r="AK123" s="40">
        <f ca="1">SUMIF(OFFSET(correlations!K$46,_xlfn.FLOOR.MATH((ROW(J111)-1)/5)*5,0,5),"&lt;&gt;0")/COUNTIF(OFFSET(correlations!K$46,_xlfn.FLOOR.MATH((ROW(J111)-1)/5)*5,0,5),"&lt;&gt;0")</f>
        <v>4.3</v>
      </c>
      <c r="AL123" s="40">
        <f ca="1">SUMIF(OFFSET(correlations!L$46,_xlfn.FLOOR.MATH((ROW(K111)-1)/5)*5,0,5),"&lt;&gt;0")/COUNTIF(OFFSET(correlations!L$46,_xlfn.FLOOR.MATH((ROW(K111)-1)/5)*5,0,5),"&lt;&gt;0")</f>
        <v>4.625</v>
      </c>
      <c r="AM123" s="40">
        <f ca="1">SUMIF(OFFSET(correlations!M$46,_xlfn.FLOOR.MATH((ROW(L111)-1)/5)*5,0,5),"&lt;&gt;0")/COUNTIF(OFFSET(correlations!M$46,_xlfn.FLOOR.MATH((ROW(L111)-1)/5)*5,0,5),"&lt;&gt;0")</f>
        <v>3.875</v>
      </c>
      <c r="AN123" s="40">
        <f ca="1">SUMIF(OFFSET(correlations!N$46,_xlfn.FLOOR.MATH((ROW(M111)-1)/5)*5,0,5),"&lt;&gt;0")/COUNTIF(OFFSET(correlations!N$46,_xlfn.FLOOR.MATH((ROW(M111)-1)/5)*5,0,5),"&lt;&gt;0")</f>
        <v>4</v>
      </c>
      <c r="AO123" s="40">
        <f ca="1">SUMIF(OFFSET(correlations!O$46,_xlfn.FLOOR.MATH((ROW(N111)-1)/5)*5,0,5),"&lt;&gt;0")/COUNTIF(OFFSET(correlations!O$46,_xlfn.FLOOR.MATH((ROW(N111)-1)/5)*5,0,5),"&lt;&gt;0")</f>
        <v>4.2</v>
      </c>
      <c r="AP123" s="40">
        <f ca="1">SUMIF(OFFSET(correlations!P$46,_xlfn.FLOOR.MATH((ROW(O111)-1)/5)*5,0,5),"&lt;&gt;0")/COUNTIF(OFFSET(correlations!P$46,_xlfn.FLOOR.MATH((ROW(O111)-1)/5)*5,0,5),"&lt;&gt;0")</f>
        <v>3.75</v>
      </c>
      <c r="AQ123" s="40">
        <f ca="1">SUMIF(OFFSET(correlations!Q$46,_xlfn.FLOOR.MATH((ROW(P111)-1)/5)*5,0,5),"&lt;&gt;0")/COUNTIF(OFFSET(correlations!Q$46,_xlfn.FLOOR.MATH((ROW(P111)-1)/5)*5,0,5),"&lt;&gt;0")</f>
        <v>3.75</v>
      </c>
      <c r="AR123" s="40">
        <f ca="1">SUMIF(OFFSET(correlations!R$46,_xlfn.FLOOR.MATH((ROW(Q111)-1)/5)*5,0,5),"&lt;&gt;0")/COUNTIF(OFFSET(correlations!R$46,_xlfn.FLOOR.MATH((ROW(Q111)-1)/5)*5,0,5),"&lt;&gt;0")</f>
        <v>4</v>
      </c>
      <c r="AS123" s="40">
        <f ca="1">SUMIF(OFFSET(correlations!S$46,_xlfn.FLOOR.MATH((ROW(R111)-1)/5)*5,0,5),"&lt;&gt;0")/COUNTIF(OFFSET(correlations!S$46,_xlfn.FLOOR.MATH((ROW(R111)-1)/5)*5,0,5),"&lt;&gt;0")</f>
        <v>4.4000000000000004</v>
      </c>
      <c r="AT123" s="40">
        <f ca="1">SUMIF(OFFSET(correlations!T$46,_xlfn.FLOOR.MATH((ROW(S111)-1)/5)*5,0,5),"&lt;&gt;0")/COUNTIF(OFFSET(correlations!T$46,_xlfn.FLOOR.MATH((ROW(S111)-1)/5)*5,0,5),"&lt;&gt;0")</f>
        <v>3.9</v>
      </c>
      <c r="AU123" s="40">
        <f ca="1">SUMIF(OFFSET(correlations!U$46,_xlfn.FLOOR.MATH((ROW(T111)-1)/5)*5,0,5),"&lt;&gt;0")/COUNTIF(OFFSET(correlations!U$46,_xlfn.FLOOR.MATH((ROW(T111)-1)/5)*5,0,5),"&lt;&gt;0")</f>
        <v>4.125</v>
      </c>
      <c r="AV123" s="40">
        <f ca="1">SUMIF(OFFSET(correlations!V$46,_xlfn.FLOOR.MATH((ROW(U111)-1)/5)*5,0,5),"&lt;&gt;0")/COUNTIF(OFFSET(correlations!V$46,_xlfn.FLOOR.MATH((ROW(U111)-1)/5)*5,0,5),"&lt;&gt;0")</f>
        <v>4</v>
      </c>
      <c r="AW123" s="40">
        <f ca="1">SUMIF(OFFSET(correlations!W$46,_xlfn.FLOOR.MATH((ROW(V111)-1)/5)*5,0,5),"&lt;&gt;0")/COUNTIF(OFFSET(correlations!W$46,_xlfn.FLOOR.MATH((ROW(V111)-1)/5)*5,0,5),"&lt;&gt;0")</f>
        <v>4.5</v>
      </c>
      <c r="AX123" s="40">
        <f ca="1">SUMIF(OFFSET(correlations!X$46,_xlfn.FLOOR.MATH((ROW(W111)-1)/5)*5,0,5),"&lt;&gt;0")/COUNTIF(OFFSET(correlations!X$46,_xlfn.FLOOR.MATH((ROW(W111)-1)/5)*5,0,5),"&lt;&gt;0")</f>
        <v>3.875</v>
      </c>
      <c r="AY123" s="40">
        <f ca="1">SUMIF(OFFSET(correlations!Y$46,_xlfn.FLOOR.MATH((ROW(X111)-1)/5)*5,0,5),"&lt;&gt;0")/COUNTIF(OFFSET(correlations!Y$46,_xlfn.FLOOR.MATH((ROW(X111)-1)/5)*5,0,5),"&lt;&gt;0")</f>
        <v>3.625</v>
      </c>
      <c r="AZ123" s="40">
        <f ca="1">SUMIF(OFFSET(correlations!Z$46,_xlfn.FLOOR.MATH((ROW(Y111)-1)/5)*5,0,5),"&lt;&gt;0")/COUNTIF(OFFSET(correlations!Z$46,_xlfn.FLOOR.MATH((ROW(Y111)-1)/5)*5,0,5),"&lt;&gt;0")</f>
        <v>4</v>
      </c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</row>
    <row r="124" spans="1:76">
      <c r="A124" s="1" t="str">
        <f t="shared" ref="A124:A127" si="22">A123</f>
        <v>161: Ocean's Eleven (2001)</v>
      </c>
      <c r="B124" s="26">
        <f>IF(correlations!B157&lt;&gt;0,'Modified Weights'!B$3,0)</f>
        <v>0</v>
      </c>
      <c r="C124" s="26">
        <f>IF(correlations!C157&lt;&gt;0,'Modified Weights'!C$3,0)</f>
        <v>0.56244873874488854</v>
      </c>
      <c r="D124" s="26">
        <f>IF(correlations!D157&lt;&gt;0,'Modified Weights'!D$3,0)</f>
        <v>0.66716825348801723</v>
      </c>
      <c r="E124" s="26">
        <f>IF(correlations!E157&lt;&gt;0,'Modified Weights'!E$3,0)</f>
        <v>0.51761980439715483</v>
      </c>
      <c r="F124" s="26">
        <f>IF(correlations!F157&lt;&gt;0,'Modified Weights'!F$3,0)</f>
        <v>0.47668328054517961</v>
      </c>
      <c r="G124" s="26">
        <f>IF(correlations!G157&lt;&gt;0,'Modified Weights'!G$3,0)</f>
        <v>0.53906585139435703</v>
      </c>
      <c r="H124" s="26">
        <f>IF(correlations!H157&lt;&gt;0,'Modified Weights'!H$3,0)</f>
        <v>0.46291004988627577</v>
      </c>
      <c r="I124" s="26">
        <f>IF(correlations!I157&lt;&gt;0,'Modified Weights'!I$3,0)</f>
        <v>0.38334847991865839</v>
      </c>
      <c r="J124" s="26">
        <f>IF(correlations!J157&lt;&gt;0,'Modified Weights'!J$3,0)</f>
        <v>0.47571090136593314</v>
      </c>
      <c r="K124" s="26">
        <f>IF(correlations!K157&lt;&gt;0,'Modified Weights'!K$3,0)</f>
        <v>0.31571202585390812</v>
      </c>
      <c r="L124" s="26">
        <f>IF(correlations!L157&lt;&gt;0,'Modified Weights'!L$3,0)</f>
        <v>0</v>
      </c>
      <c r="M124" s="26">
        <f>IF(correlations!M157&lt;&gt;0,'Modified Weights'!M$3,0)</f>
        <v>0.40859237613621341</v>
      </c>
      <c r="N124" s="26">
        <f>IF(correlations!N157&lt;&gt;0,'Modified Weights'!N$3,0)</f>
        <v>0.32349910970108381</v>
      </c>
      <c r="O124" s="26">
        <f>IF(correlations!O157&lt;&gt;0,'Modified Weights'!O$3,0)</f>
        <v>0.66851595362183669</v>
      </c>
      <c r="P124" s="26">
        <f>IF(correlations!P157&lt;&gt;0,'Modified Weights'!P$3,0)</f>
        <v>0</v>
      </c>
      <c r="Q124" s="26">
        <f>IF(correlations!Q157&lt;&gt;0,'Modified Weights'!Q$3,0)</f>
        <v>0.50324684492481753</v>
      </c>
      <c r="R124" s="26">
        <f>IF(correlations!R157&lt;&gt;0,'Modified Weights'!R$3,0)</f>
        <v>0</v>
      </c>
      <c r="S124" s="26">
        <f>IF(correlations!S157&lt;&gt;0,'Modified Weights'!S$3,0)</f>
        <v>0.47668328054517961</v>
      </c>
      <c r="T124" s="26">
        <f>IF(correlations!T157&lt;&gt;0,'Modified Weights'!T$3,0)</f>
        <v>0.55108883721563151</v>
      </c>
      <c r="U124" s="26">
        <f>IF(correlations!U157&lt;&gt;0,'Modified Weights'!U$3,0)</f>
        <v>0.47236055541883315</v>
      </c>
      <c r="V124" s="26">
        <f>IF(correlations!V157&lt;&gt;0,'Modified Weights'!V$3,0)</f>
        <v>0.27092801416163931</v>
      </c>
      <c r="W124" s="26">
        <f>IF(correlations!W157&lt;&gt;0,'Modified Weights'!W$3,0)</f>
        <v>0.50324684492481753</v>
      </c>
      <c r="X124" s="26">
        <f>IF(correlations!X157&lt;&gt;0,'Modified Weights'!X$3,0)</f>
        <v>0.66851595362183669</v>
      </c>
      <c r="Y124" s="26">
        <f>IF(correlations!Y157&lt;&gt;0,'Modified Weights'!Y$3,0)</f>
        <v>0.66716825348801723</v>
      </c>
      <c r="Z124" s="26">
        <f>IF(correlations!Z157&lt;&gt;0,'Modified Weights'!Z$3,0)</f>
        <v>0.43552033876932245</v>
      </c>
      <c r="AA124" s="26"/>
      <c r="AB124" s="40">
        <f ca="1">SUMIF(OFFSET(correlations!B$46,_xlfn.FLOOR.MATH((ROW(A112)-1)/5)*5,0,5),"&lt;&gt;0")/COUNTIF(OFFSET(correlations!B$46,_xlfn.FLOOR.MATH((ROW(A112)-1)/5)*5,0,5),"&lt;&gt;0")</f>
        <v>4.125</v>
      </c>
      <c r="AC124" s="40">
        <f ca="1">SUMIF(OFFSET(correlations!C$46,_xlfn.FLOOR.MATH((ROW(B112)-1)/5)*5,0,5),"&lt;&gt;0")/COUNTIF(OFFSET(correlations!C$46,_xlfn.FLOOR.MATH((ROW(B112)-1)/5)*5,0,5),"&lt;&gt;0")</f>
        <v>4.125</v>
      </c>
      <c r="AD124" s="40">
        <f ca="1">SUMIF(OFFSET(correlations!D$46,_xlfn.FLOOR.MATH((ROW(C112)-1)/5)*5,0,5),"&lt;&gt;0")/COUNTIF(OFFSET(correlations!D$46,_xlfn.FLOOR.MATH((ROW(C112)-1)/5)*5,0,5),"&lt;&gt;0")</f>
        <v>3.6</v>
      </c>
      <c r="AE124" s="40">
        <f ca="1">SUMIF(OFFSET(correlations!E$46,_xlfn.FLOOR.MATH((ROW(D112)-1)/5)*5,0,5),"&lt;&gt;0")/COUNTIF(OFFSET(correlations!E$46,_xlfn.FLOOR.MATH((ROW(D112)-1)/5)*5,0,5),"&lt;&gt;0")</f>
        <v>4.3</v>
      </c>
      <c r="AF124" s="40">
        <f ca="1">SUMIF(OFFSET(correlations!F$46,_xlfn.FLOOR.MATH((ROW(E112)-1)/5)*5,0,5),"&lt;&gt;0")/COUNTIF(OFFSET(correlations!F$46,_xlfn.FLOOR.MATH((ROW(E112)-1)/5)*5,0,5),"&lt;&gt;0")</f>
        <v>3.5</v>
      </c>
      <c r="AG124" s="40">
        <f ca="1">SUMIF(OFFSET(correlations!G$46,_xlfn.FLOOR.MATH((ROW(F112)-1)/5)*5,0,5),"&lt;&gt;0")/COUNTIF(OFFSET(correlations!G$46,_xlfn.FLOOR.MATH((ROW(F112)-1)/5)*5,0,5),"&lt;&gt;0")</f>
        <v>4.125</v>
      </c>
      <c r="AH124" s="40">
        <f ca="1">SUMIF(OFFSET(correlations!H$46,_xlfn.FLOOR.MATH((ROW(G112)-1)/5)*5,0,5),"&lt;&gt;0")/COUNTIF(OFFSET(correlations!H$46,_xlfn.FLOOR.MATH((ROW(G112)-1)/5)*5,0,5),"&lt;&gt;0")</f>
        <v>4</v>
      </c>
      <c r="AI124" s="40">
        <f ca="1">SUMIF(OFFSET(correlations!I$46,_xlfn.FLOOR.MATH((ROW(H112)-1)/5)*5,0,5),"&lt;&gt;0")/COUNTIF(OFFSET(correlations!I$46,_xlfn.FLOOR.MATH((ROW(H112)-1)/5)*5,0,5),"&lt;&gt;0")</f>
        <v>4.125</v>
      </c>
      <c r="AJ124" s="40">
        <f ca="1">SUMIF(OFFSET(correlations!J$46,_xlfn.FLOOR.MATH((ROW(I112)-1)/5)*5,0,5),"&lt;&gt;0")/COUNTIF(OFFSET(correlations!J$46,_xlfn.FLOOR.MATH((ROW(I112)-1)/5)*5,0,5),"&lt;&gt;0")</f>
        <v>4.125</v>
      </c>
      <c r="AK124" s="40">
        <f ca="1">SUMIF(OFFSET(correlations!K$46,_xlfn.FLOOR.MATH((ROW(J112)-1)/5)*5,0,5),"&lt;&gt;0")/COUNTIF(OFFSET(correlations!K$46,_xlfn.FLOOR.MATH((ROW(J112)-1)/5)*5,0,5),"&lt;&gt;0")</f>
        <v>4.3</v>
      </c>
      <c r="AL124" s="40">
        <f ca="1">SUMIF(OFFSET(correlations!L$46,_xlfn.FLOOR.MATH((ROW(K112)-1)/5)*5,0,5),"&lt;&gt;0")/COUNTIF(OFFSET(correlations!L$46,_xlfn.FLOOR.MATH((ROW(K112)-1)/5)*5,0,5),"&lt;&gt;0")</f>
        <v>4.625</v>
      </c>
      <c r="AM124" s="40">
        <f ca="1">SUMIF(OFFSET(correlations!M$46,_xlfn.FLOOR.MATH((ROW(L112)-1)/5)*5,0,5),"&lt;&gt;0")/COUNTIF(OFFSET(correlations!M$46,_xlfn.FLOOR.MATH((ROW(L112)-1)/5)*5,0,5),"&lt;&gt;0")</f>
        <v>3.875</v>
      </c>
      <c r="AN124" s="40">
        <f ca="1">SUMIF(OFFSET(correlations!N$46,_xlfn.FLOOR.MATH((ROW(M112)-1)/5)*5,0,5),"&lt;&gt;0")/COUNTIF(OFFSET(correlations!N$46,_xlfn.FLOOR.MATH((ROW(M112)-1)/5)*5,0,5),"&lt;&gt;0")</f>
        <v>4</v>
      </c>
      <c r="AO124" s="40">
        <f ca="1">SUMIF(OFFSET(correlations!O$46,_xlfn.FLOOR.MATH((ROW(N112)-1)/5)*5,0,5),"&lt;&gt;0")/COUNTIF(OFFSET(correlations!O$46,_xlfn.FLOOR.MATH((ROW(N112)-1)/5)*5,0,5),"&lt;&gt;0")</f>
        <v>4.2</v>
      </c>
      <c r="AP124" s="40">
        <f ca="1">SUMIF(OFFSET(correlations!P$46,_xlfn.FLOOR.MATH((ROW(O112)-1)/5)*5,0,5),"&lt;&gt;0")/COUNTIF(OFFSET(correlations!P$46,_xlfn.FLOOR.MATH((ROW(O112)-1)/5)*5,0,5),"&lt;&gt;0")</f>
        <v>3.75</v>
      </c>
      <c r="AQ124" s="40">
        <f ca="1">SUMIF(OFFSET(correlations!Q$46,_xlfn.FLOOR.MATH((ROW(P112)-1)/5)*5,0,5),"&lt;&gt;0")/COUNTIF(OFFSET(correlations!Q$46,_xlfn.FLOOR.MATH((ROW(P112)-1)/5)*5,0,5),"&lt;&gt;0")</f>
        <v>3.75</v>
      </c>
      <c r="AR124" s="40">
        <f ca="1">SUMIF(OFFSET(correlations!R$46,_xlfn.FLOOR.MATH((ROW(Q112)-1)/5)*5,0,5),"&lt;&gt;0")/COUNTIF(OFFSET(correlations!R$46,_xlfn.FLOOR.MATH((ROW(Q112)-1)/5)*5,0,5),"&lt;&gt;0")</f>
        <v>4</v>
      </c>
      <c r="AS124" s="40">
        <f ca="1">SUMIF(OFFSET(correlations!S$46,_xlfn.FLOOR.MATH((ROW(R112)-1)/5)*5,0,5),"&lt;&gt;0")/COUNTIF(OFFSET(correlations!S$46,_xlfn.FLOOR.MATH((ROW(R112)-1)/5)*5,0,5),"&lt;&gt;0")</f>
        <v>4.4000000000000004</v>
      </c>
      <c r="AT124" s="40">
        <f ca="1">SUMIF(OFFSET(correlations!T$46,_xlfn.FLOOR.MATH((ROW(S112)-1)/5)*5,0,5),"&lt;&gt;0")/COUNTIF(OFFSET(correlations!T$46,_xlfn.FLOOR.MATH((ROW(S112)-1)/5)*5,0,5),"&lt;&gt;0")</f>
        <v>3.9</v>
      </c>
      <c r="AU124" s="40">
        <f ca="1">SUMIF(OFFSET(correlations!U$46,_xlfn.FLOOR.MATH((ROW(T112)-1)/5)*5,0,5),"&lt;&gt;0")/COUNTIF(OFFSET(correlations!U$46,_xlfn.FLOOR.MATH((ROW(T112)-1)/5)*5,0,5),"&lt;&gt;0")</f>
        <v>4.125</v>
      </c>
      <c r="AV124" s="40">
        <f ca="1">SUMIF(OFFSET(correlations!V$46,_xlfn.FLOOR.MATH((ROW(U112)-1)/5)*5,0,5),"&lt;&gt;0")/COUNTIF(OFFSET(correlations!V$46,_xlfn.FLOOR.MATH((ROW(U112)-1)/5)*5,0,5),"&lt;&gt;0")</f>
        <v>4</v>
      </c>
      <c r="AW124" s="40">
        <f ca="1">SUMIF(OFFSET(correlations!W$46,_xlfn.FLOOR.MATH((ROW(V112)-1)/5)*5,0,5),"&lt;&gt;0")/COUNTIF(OFFSET(correlations!W$46,_xlfn.FLOOR.MATH((ROW(V112)-1)/5)*5,0,5),"&lt;&gt;0")</f>
        <v>4.5</v>
      </c>
      <c r="AX124" s="40">
        <f ca="1">SUMIF(OFFSET(correlations!X$46,_xlfn.FLOOR.MATH((ROW(W112)-1)/5)*5,0,5),"&lt;&gt;0")/COUNTIF(OFFSET(correlations!X$46,_xlfn.FLOOR.MATH((ROW(W112)-1)/5)*5,0,5),"&lt;&gt;0")</f>
        <v>3.875</v>
      </c>
      <c r="AY124" s="40">
        <f ca="1">SUMIF(OFFSET(correlations!Y$46,_xlfn.FLOOR.MATH((ROW(X112)-1)/5)*5,0,5),"&lt;&gt;0")/COUNTIF(OFFSET(correlations!Y$46,_xlfn.FLOOR.MATH((ROW(X112)-1)/5)*5,0,5),"&lt;&gt;0")</f>
        <v>3.625</v>
      </c>
      <c r="AZ124" s="40">
        <f ca="1">SUMIF(OFFSET(correlations!Z$46,_xlfn.FLOOR.MATH((ROW(Y112)-1)/5)*5,0,5),"&lt;&gt;0")/COUNTIF(OFFSET(correlations!Z$46,_xlfn.FLOOR.MATH((ROW(Y112)-1)/5)*5,0,5),"&lt;&gt;0")</f>
        <v>4</v>
      </c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</row>
    <row r="125" spans="1:76">
      <c r="A125" s="1" t="str">
        <f t="shared" si="22"/>
        <v>161: Ocean's Eleven (2001)</v>
      </c>
      <c r="B125" s="26">
        <f>IF(correlations!B158&lt;&gt;0,'Modified Weights'!B$4,0)</f>
        <v>0.51761980439715483</v>
      </c>
      <c r="C125" s="26">
        <f>IF(correlations!C158&lt;&gt;0,'Modified Weights'!C$4,0)</f>
        <v>0.48860698263640312</v>
      </c>
      <c r="D125" s="26">
        <f>IF(correlations!D158&lt;&gt;0,'Modified Weights'!D$4,0)</f>
        <v>0.47097212266638172</v>
      </c>
      <c r="E125" s="26">
        <f>IF(correlations!E158&lt;&gt;0,'Modified Weights'!E$4,0)</f>
        <v>0.47497369617752921</v>
      </c>
      <c r="F125" s="26">
        <f>IF(correlations!F158&lt;&gt;0,'Modified Weights'!F$4,0)</f>
        <v>0.46411014776485626</v>
      </c>
      <c r="G125" s="26">
        <f>IF(correlations!G158&lt;&gt;0,'Modified Weights'!G$4,0)</f>
        <v>0</v>
      </c>
      <c r="H125" s="26">
        <f>IF(correlations!H158&lt;&gt;0,'Modified Weights'!H$4,0)</f>
        <v>0.40027450425381639</v>
      </c>
      <c r="I125" s="26">
        <f>IF(correlations!I158&lt;&gt;0,'Modified Weights'!I$4,0)</f>
        <v>0.31257295249758305</v>
      </c>
      <c r="J125" s="26">
        <f>IF(correlations!J158&lt;&gt;0,'Modified Weights'!J$4,0)</f>
        <v>0.47549485227568483</v>
      </c>
      <c r="K125" s="26">
        <f>IF(correlations!K158&lt;&gt;0,'Modified Weights'!K$4,0)</f>
        <v>0.26365446983714974</v>
      </c>
      <c r="L125" s="26">
        <f>IF(correlations!L158&lt;&gt;0,'Modified Weights'!L$4,0)</f>
        <v>0.28275572409412869</v>
      </c>
      <c r="M125" s="26">
        <f>IF(correlations!M158&lt;&gt;0,'Modified Weights'!M$4,0)</f>
        <v>0.28040224837668803</v>
      </c>
      <c r="N125" s="26">
        <f>IF(correlations!N158&lt;&gt;0,'Modified Weights'!N$4,0)</f>
        <v>0.31010409033155772</v>
      </c>
      <c r="O125" s="26">
        <f>IF(correlations!O158&lt;&gt;0,'Modified Weights'!O$4,0)</f>
        <v>0.56244873874488854</v>
      </c>
      <c r="P125" s="26">
        <f>IF(correlations!P158&lt;&gt;0,'Modified Weights'!P$4,0)</f>
        <v>0.30413903573293405</v>
      </c>
      <c r="Q125" s="26">
        <f>IF(correlations!Q158&lt;&gt;0,'Modified Weights'!Q$4,0)</f>
        <v>0.48860698263640312</v>
      </c>
      <c r="R125" s="26">
        <f>IF(correlations!R158&lt;&gt;0,'Modified Weights'!R$4,0)</f>
        <v>0.47097212266638172</v>
      </c>
      <c r="S125" s="26">
        <f>IF(correlations!S158&lt;&gt;0,'Modified Weights'!S$4,0)</f>
        <v>0.44902524381160436</v>
      </c>
      <c r="T125" s="26">
        <f>IF(correlations!T158&lt;&gt;0,'Modified Weights'!T$4,0)</f>
        <v>0.52599044278760332</v>
      </c>
      <c r="U125" s="26">
        <f>IF(correlations!U158&lt;&gt;0,'Modified Weights'!U$4,0)</f>
        <v>0.43899155441463594</v>
      </c>
      <c r="V125" s="26">
        <f>IF(correlations!V158&lt;&gt;0,'Modified Weights'!V$4,0)</f>
        <v>0</v>
      </c>
      <c r="W125" s="26">
        <f>IF(correlations!W158&lt;&gt;0,'Modified Weights'!W$4,0)</f>
        <v>0.40859237613621341</v>
      </c>
      <c r="X125" s="26">
        <f>IF(correlations!X158&lt;&gt;0,'Modified Weights'!X$4,0)</f>
        <v>0</v>
      </c>
      <c r="Y125" s="26">
        <f>IF(correlations!Y158&lt;&gt;0,'Modified Weights'!Y$4,0)</f>
        <v>0.54219187817609293</v>
      </c>
      <c r="Z125" s="26">
        <f>IF(correlations!Z158&lt;&gt;0,'Modified Weights'!Z$4,0)</f>
        <v>0.39006674934025765</v>
      </c>
      <c r="AA125" s="26"/>
      <c r="AB125" s="40">
        <f ca="1">SUMIF(OFFSET(correlations!B$46,_xlfn.FLOOR.MATH((ROW(A113)-1)/5)*5,0,5),"&lt;&gt;0")/COUNTIF(OFFSET(correlations!B$46,_xlfn.FLOOR.MATH((ROW(A113)-1)/5)*5,0,5),"&lt;&gt;0")</f>
        <v>4.125</v>
      </c>
      <c r="AC125" s="40">
        <f ca="1">SUMIF(OFFSET(correlations!C$46,_xlfn.FLOOR.MATH((ROW(B113)-1)/5)*5,0,5),"&lt;&gt;0")/COUNTIF(OFFSET(correlations!C$46,_xlfn.FLOOR.MATH((ROW(B113)-1)/5)*5,0,5),"&lt;&gt;0")</f>
        <v>4.125</v>
      </c>
      <c r="AD125" s="40">
        <f ca="1">SUMIF(OFFSET(correlations!D$46,_xlfn.FLOOR.MATH((ROW(C113)-1)/5)*5,0,5),"&lt;&gt;0")/COUNTIF(OFFSET(correlations!D$46,_xlfn.FLOOR.MATH((ROW(C113)-1)/5)*5,0,5),"&lt;&gt;0")</f>
        <v>3.6</v>
      </c>
      <c r="AE125" s="40">
        <f ca="1">SUMIF(OFFSET(correlations!E$46,_xlfn.FLOOR.MATH((ROW(D113)-1)/5)*5,0,5),"&lt;&gt;0")/COUNTIF(OFFSET(correlations!E$46,_xlfn.FLOOR.MATH((ROW(D113)-1)/5)*5,0,5),"&lt;&gt;0")</f>
        <v>4.3</v>
      </c>
      <c r="AF125" s="40">
        <f ca="1">SUMIF(OFFSET(correlations!F$46,_xlfn.FLOOR.MATH((ROW(E113)-1)/5)*5,0,5),"&lt;&gt;0")/COUNTIF(OFFSET(correlations!F$46,_xlfn.FLOOR.MATH((ROW(E113)-1)/5)*5,0,5),"&lt;&gt;0")</f>
        <v>3.5</v>
      </c>
      <c r="AG125" s="40">
        <f ca="1">SUMIF(OFFSET(correlations!G$46,_xlfn.FLOOR.MATH((ROW(F113)-1)/5)*5,0,5),"&lt;&gt;0")/COUNTIF(OFFSET(correlations!G$46,_xlfn.FLOOR.MATH((ROW(F113)-1)/5)*5,0,5),"&lt;&gt;0")</f>
        <v>4.125</v>
      </c>
      <c r="AH125" s="40">
        <f ca="1">SUMIF(OFFSET(correlations!H$46,_xlfn.FLOOR.MATH((ROW(G113)-1)/5)*5,0,5),"&lt;&gt;0")/COUNTIF(OFFSET(correlations!H$46,_xlfn.FLOOR.MATH((ROW(G113)-1)/5)*5,0,5),"&lt;&gt;0")</f>
        <v>4</v>
      </c>
      <c r="AI125" s="40">
        <f ca="1">SUMIF(OFFSET(correlations!I$46,_xlfn.FLOOR.MATH((ROW(H113)-1)/5)*5,0,5),"&lt;&gt;0")/COUNTIF(OFFSET(correlations!I$46,_xlfn.FLOOR.MATH((ROW(H113)-1)/5)*5,0,5),"&lt;&gt;0")</f>
        <v>4.125</v>
      </c>
      <c r="AJ125" s="40">
        <f ca="1">SUMIF(OFFSET(correlations!J$46,_xlfn.FLOOR.MATH((ROW(I113)-1)/5)*5,0,5),"&lt;&gt;0")/COUNTIF(OFFSET(correlations!J$46,_xlfn.FLOOR.MATH((ROW(I113)-1)/5)*5,0,5),"&lt;&gt;0")</f>
        <v>4.125</v>
      </c>
      <c r="AK125" s="40">
        <f ca="1">SUMIF(OFFSET(correlations!K$46,_xlfn.FLOOR.MATH((ROW(J113)-1)/5)*5,0,5),"&lt;&gt;0")/COUNTIF(OFFSET(correlations!K$46,_xlfn.FLOOR.MATH((ROW(J113)-1)/5)*5,0,5),"&lt;&gt;0")</f>
        <v>4.3</v>
      </c>
      <c r="AL125" s="40">
        <f ca="1">SUMIF(OFFSET(correlations!L$46,_xlfn.FLOOR.MATH((ROW(K113)-1)/5)*5,0,5),"&lt;&gt;0")/COUNTIF(OFFSET(correlations!L$46,_xlfn.FLOOR.MATH((ROW(K113)-1)/5)*5,0,5),"&lt;&gt;0")</f>
        <v>4.625</v>
      </c>
      <c r="AM125" s="40">
        <f ca="1">SUMIF(OFFSET(correlations!M$46,_xlfn.FLOOR.MATH((ROW(L113)-1)/5)*5,0,5),"&lt;&gt;0")/COUNTIF(OFFSET(correlations!M$46,_xlfn.FLOOR.MATH((ROW(L113)-1)/5)*5,0,5),"&lt;&gt;0")</f>
        <v>3.875</v>
      </c>
      <c r="AN125" s="40">
        <f ca="1">SUMIF(OFFSET(correlations!N$46,_xlfn.FLOOR.MATH((ROW(M113)-1)/5)*5,0,5),"&lt;&gt;0")/COUNTIF(OFFSET(correlations!N$46,_xlfn.FLOOR.MATH((ROW(M113)-1)/5)*5,0,5),"&lt;&gt;0")</f>
        <v>4</v>
      </c>
      <c r="AO125" s="40">
        <f ca="1">SUMIF(OFFSET(correlations!O$46,_xlfn.FLOOR.MATH((ROW(N113)-1)/5)*5,0,5),"&lt;&gt;0")/COUNTIF(OFFSET(correlations!O$46,_xlfn.FLOOR.MATH((ROW(N113)-1)/5)*5,0,5),"&lt;&gt;0")</f>
        <v>4.2</v>
      </c>
      <c r="AP125" s="40">
        <f ca="1">SUMIF(OFFSET(correlations!P$46,_xlfn.FLOOR.MATH((ROW(O113)-1)/5)*5,0,5),"&lt;&gt;0")/COUNTIF(OFFSET(correlations!P$46,_xlfn.FLOOR.MATH((ROW(O113)-1)/5)*5,0,5),"&lt;&gt;0")</f>
        <v>3.75</v>
      </c>
      <c r="AQ125" s="40">
        <f ca="1">SUMIF(OFFSET(correlations!Q$46,_xlfn.FLOOR.MATH((ROW(P113)-1)/5)*5,0,5),"&lt;&gt;0")/COUNTIF(OFFSET(correlations!Q$46,_xlfn.FLOOR.MATH((ROW(P113)-1)/5)*5,0,5),"&lt;&gt;0")</f>
        <v>3.75</v>
      </c>
      <c r="AR125" s="40">
        <f ca="1">SUMIF(OFFSET(correlations!R$46,_xlfn.FLOOR.MATH((ROW(Q113)-1)/5)*5,0,5),"&lt;&gt;0")/COUNTIF(OFFSET(correlations!R$46,_xlfn.FLOOR.MATH((ROW(Q113)-1)/5)*5,0,5),"&lt;&gt;0")</f>
        <v>4</v>
      </c>
      <c r="AS125" s="40">
        <f ca="1">SUMIF(OFFSET(correlations!S$46,_xlfn.FLOOR.MATH((ROW(R113)-1)/5)*5,0,5),"&lt;&gt;0")/COUNTIF(OFFSET(correlations!S$46,_xlfn.FLOOR.MATH((ROW(R113)-1)/5)*5,0,5),"&lt;&gt;0")</f>
        <v>4.4000000000000004</v>
      </c>
      <c r="AT125" s="40">
        <f ca="1">SUMIF(OFFSET(correlations!T$46,_xlfn.FLOOR.MATH((ROW(S113)-1)/5)*5,0,5),"&lt;&gt;0")/COUNTIF(OFFSET(correlations!T$46,_xlfn.FLOOR.MATH((ROW(S113)-1)/5)*5,0,5),"&lt;&gt;0")</f>
        <v>3.9</v>
      </c>
      <c r="AU125" s="40">
        <f ca="1">SUMIF(OFFSET(correlations!U$46,_xlfn.FLOOR.MATH((ROW(T113)-1)/5)*5,0,5),"&lt;&gt;0")/COUNTIF(OFFSET(correlations!U$46,_xlfn.FLOOR.MATH((ROW(T113)-1)/5)*5,0,5),"&lt;&gt;0")</f>
        <v>4.125</v>
      </c>
      <c r="AV125" s="40">
        <f ca="1">SUMIF(OFFSET(correlations!V$46,_xlfn.FLOOR.MATH((ROW(U113)-1)/5)*5,0,5),"&lt;&gt;0")/COUNTIF(OFFSET(correlations!V$46,_xlfn.FLOOR.MATH((ROW(U113)-1)/5)*5,0,5),"&lt;&gt;0")</f>
        <v>4</v>
      </c>
      <c r="AW125" s="40">
        <f ca="1">SUMIF(OFFSET(correlations!W$46,_xlfn.FLOOR.MATH((ROW(V113)-1)/5)*5,0,5),"&lt;&gt;0")/COUNTIF(OFFSET(correlations!W$46,_xlfn.FLOOR.MATH((ROW(V113)-1)/5)*5,0,5),"&lt;&gt;0")</f>
        <v>4.5</v>
      </c>
      <c r="AX125" s="40">
        <f ca="1">SUMIF(OFFSET(correlations!X$46,_xlfn.FLOOR.MATH((ROW(W113)-1)/5)*5,0,5),"&lt;&gt;0")/COUNTIF(OFFSET(correlations!X$46,_xlfn.FLOOR.MATH((ROW(W113)-1)/5)*5,0,5),"&lt;&gt;0")</f>
        <v>3.875</v>
      </c>
      <c r="AY125" s="40">
        <f ca="1">SUMIF(OFFSET(correlations!Y$46,_xlfn.FLOOR.MATH((ROW(X113)-1)/5)*5,0,5),"&lt;&gt;0")/COUNTIF(OFFSET(correlations!Y$46,_xlfn.FLOOR.MATH((ROW(X113)-1)/5)*5,0,5),"&lt;&gt;0")</f>
        <v>3.625</v>
      </c>
      <c r="AZ125" s="40">
        <f ca="1">SUMIF(OFFSET(correlations!Z$46,_xlfn.FLOOR.MATH((ROW(Y113)-1)/5)*5,0,5),"&lt;&gt;0")/COUNTIF(OFFSET(correlations!Z$46,_xlfn.FLOOR.MATH((ROW(Y113)-1)/5)*5,0,5),"&lt;&gt;0")</f>
        <v>4</v>
      </c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</row>
    <row r="126" spans="1:76">
      <c r="A126" s="1" t="str">
        <f t="shared" si="22"/>
        <v>161: Ocean's Eleven (2001)</v>
      </c>
      <c r="B126" s="26">
        <f>IF(correlations!B159&lt;&gt;0,'Modified Weights'!B$5,0)</f>
        <v>0.49300760515325925</v>
      </c>
      <c r="C126" s="26">
        <f>IF(correlations!C159&lt;&gt;0,'Modified Weights'!C$5,0)</f>
        <v>0</v>
      </c>
      <c r="D126" s="26">
        <f>IF(correlations!D159&lt;&gt;0,'Modified Weights'!D$5,0)</f>
        <v>0.46833329437099369</v>
      </c>
      <c r="E126" s="26">
        <f>IF(correlations!E159&lt;&gt;0,'Modified Weights'!E$5,0)</f>
        <v>0.46291004988627577</v>
      </c>
      <c r="F126" s="26">
        <f>IF(correlations!F159&lt;&gt;0,'Modified Weights'!F$5,0)</f>
        <v>0.43899155441463594</v>
      </c>
      <c r="G126" s="26">
        <f>IF(correlations!G159&lt;&gt;0,'Modified Weights'!G$5,0)</f>
        <v>0.46833329437099369</v>
      </c>
      <c r="H126" s="26">
        <f>IF(correlations!H159&lt;&gt;0,'Modified Weights'!H$5,0)</f>
        <v>0</v>
      </c>
      <c r="I126" s="26">
        <f>IF(correlations!I159&lt;&gt;0,'Modified Weights'!I$5,0)</f>
        <v>0.26424949075041737</v>
      </c>
      <c r="J126" s="26">
        <f>IF(correlations!J159&lt;&gt;0,'Modified Weights'!J$5,0)</f>
        <v>0</v>
      </c>
      <c r="K126" s="26">
        <f>IF(correlations!K159&lt;&gt;0,'Modified Weights'!K$5,0)</f>
        <v>0.25886569181649749</v>
      </c>
      <c r="L126" s="26">
        <f>IF(correlations!L159&lt;&gt;0,'Modified Weights'!L$5,0)</f>
        <v>0.27833468677407003</v>
      </c>
      <c r="M126" s="26">
        <f>IF(correlations!M159&lt;&gt;0,'Modified Weights'!M$5,0)</f>
        <v>0.26442478716072465</v>
      </c>
      <c r="N126" s="26">
        <f>IF(correlations!N159&lt;&gt;0,'Modified Weights'!N$5,0)</f>
        <v>0.290591240789001</v>
      </c>
      <c r="O126" s="26">
        <f>IF(correlations!O159&lt;&gt;0,'Modified Weights'!O$5,0)</f>
        <v>0.53906585139435703</v>
      </c>
      <c r="P126" s="26">
        <f>IF(correlations!P159&lt;&gt;0,'Modified Weights'!P$5,0)</f>
        <v>0.29682614716644024</v>
      </c>
      <c r="Q126" s="26">
        <f>IF(correlations!Q159&lt;&gt;0,'Modified Weights'!Q$5,0)</f>
        <v>0.47571090136593314</v>
      </c>
      <c r="R126" s="26">
        <f>IF(correlations!R159&lt;&gt;0,'Modified Weights'!R$5,0)</f>
        <v>0.45527378286540937</v>
      </c>
      <c r="S126" s="26">
        <f>IF(correlations!S159&lt;&gt;0,'Modified Weights'!S$5,0)</f>
        <v>0.42223642660835542</v>
      </c>
      <c r="T126" s="26">
        <f>IF(correlations!T159&lt;&gt;0,'Modified Weights'!T$5,0)</f>
        <v>0.42805472768971564</v>
      </c>
      <c r="U126" s="26">
        <f>IF(correlations!U159&lt;&gt;0,'Modified Weights'!U$5,0)</f>
        <v>0.40380887559327872</v>
      </c>
      <c r="V126" s="26">
        <f>IF(correlations!V159&lt;&gt;0,'Modified Weights'!V$5,0)</f>
        <v>0.14924669844661778</v>
      </c>
      <c r="W126" s="26">
        <f>IF(correlations!W159&lt;&gt;0,'Modified Weights'!W$5,0)</f>
        <v>0</v>
      </c>
      <c r="X126" s="26">
        <f>IF(correlations!X159&lt;&gt;0,'Modified Weights'!X$5,0)</f>
        <v>0.47497369617752921</v>
      </c>
      <c r="Y126" s="26">
        <f>IF(correlations!Y159&lt;&gt;0,'Modified Weights'!Y$5,0)</f>
        <v>0.47236055541883315</v>
      </c>
      <c r="Z126" s="26">
        <f>IF(correlations!Z159&lt;&gt;0,'Modified Weights'!Z$5,0)</f>
        <v>0.37985626502293046</v>
      </c>
      <c r="AA126" s="26"/>
      <c r="AB126" s="40">
        <f ca="1">SUMIF(OFFSET(correlations!B$46,_xlfn.FLOOR.MATH((ROW(A114)-1)/5)*5,0,5),"&lt;&gt;0")/COUNTIF(OFFSET(correlations!B$46,_xlfn.FLOOR.MATH((ROW(A114)-1)/5)*5,0,5),"&lt;&gt;0")</f>
        <v>4.125</v>
      </c>
      <c r="AC126" s="40">
        <f ca="1">SUMIF(OFFSET(correlations!C$46,_xlfn.FLOOR.MATH((ROW(B114)-1)/5)*5,0,5),"&lt;&gt;0")/COUNTIF(OFFSET(correlations!C$46,_xlfn.FLOOR.MATH((ROW(B114)-1)/5)*5,0,5),"&lt;&gt;0")</f>
        <v>4.125</v>
      </c>
      <c r="AD126" s="40">
        <f ca="1">SUMIF(OFFSET(correlations!D$46,_xlfn.FLOOR.MATH((ROW(C114)-1)/5)*5,0,5),"&lt;&gt;0")/COUNTIF(OFFSET(correlations!D$46,_xlfn.FLOOR.MATH((ROW(C114)-1)/5)*5,0,5),"&lt;&gt;0")</f>
        <v>3.6</v>
      </c>
      <c r="AE126" s="40">
        <f ca="1">SUMIF(OFFSET(correlations!E$46,_xlfn.FLOOR.MATH((ROW(D114)-1)/5)*5,0,5),"&lt;&gt;0")/COUNTIF(OFFSET(correlations!E$46,_xlfn.FLOOR.MATH((ROW(D114)-1)/5)*5,0,5),"&lt;&gt;0")</f>
        <v>4.3</v>
      </c>
      <c r="AF126" s="40">
        <f ca="1">SUMIF(OFFSET(correlations!F$46,_xlfn.FLOOR.MATH((ROW(E114)-1)/5)*5,0,5),"&lt;&gt;0")/COUNTIF(OFFSET(correlations!F$46,_xlfn.FLOOR.MATH((ROW(E114)-1)/5)*5,0,5),"&lt;&gt;0")</f>
        <v>3.5</v>
      </c>
      <c r="AG126" s="40">
        <f ca="1">SUMIF(OFFSET(correlations!G$46,_xlfn.FLOOR.MATH((ROW(F114)-1)/5)*5,0,5),"&lt;&gt;0")/COUNTIF(OFFSET(correlations!G$46,_xlfn.FLOOR.MATH((ROW(F114)-1)/5)*5,0,5),"&lt;&gt;0")</f>
        <v>4.125</v>
      </c>
      <c r="AH126" s="40">
        <f ca="1">SUMIF(OFFSET(correlations!H$46,_xlfn.FLOOR.MATH((ROW(G114)-1)/5)*5,0,5),"&lt;&gt;0")/COUNTIF(OFFSET(correlations!H$46,_xlfn.FLOOR.MATH((ROW(G114)-1)/5)*5,0,5),"&lt;&gt;0")</f>
        <v>4</v>
      </c>
      <c r="AI126" s="40">
        <f ca="1">SUMIF(OFFSET(correlations!I$46,_xlfn.FLOOR.MATH((ROW(H114)-1)/5)*5,0,5),"&lt;&gt;0")/COUNTIF(OFFSET(correlations!I$46,_xlfn.FLOOR.MATH((ROW(H114)-1)/5)*5,0,5),"&lt;&gt;0")</f>
        <v>4.125</v>
      </c>
      <c r="AJ126" s="40">
        <f ca="1">SUMIF(OFFSET(correlations!J$46,_xlfn.FLOOR.MATH((ROW(I114)-1)/5)*5,0,5),"&lt;&gt;0")/COUNTIF(OFFSET(correlations!J$46,_xlfn.FLOOR.MATH((ROW(I114)-1)/5)*5,0,5),"&lt;&gt;0")</f>
        <v>4.125</v>
      </c>
      <c r="AK126" s="40">
        <f ca="1">SUMIF(OFFSET(correlations!K$46,_xlfn.FLOOR.MATH((ROW(J114)-1)/5)*5,0,5),"&lt;&gt;0")/COUNTIF(OFFSET(correlations!K$46,_xlfn.FLOOR.MATH((ROW(J114)-1)/5)*5,0,5),"&lt;&gt;0")</f>
        <v>4.3</v>
      </c>
      <c r="AL126" s="40">
        <f ca="1">SUMIF(OFFSET(correlations!L$46,_xlfn.FLOOR.MATH((ROW(K114)-1)/5)*5,0,5),"&lt;&gt;0")/COUNTIF(OFFSET(correlations!L$46,_xlfn.FLOOR.MATH((ROW(K114)-1)/5)*5,0,5),"&lt;&gt;0")</f>
        <v>4.625</v>
      </c>
      <c r="AM126" s="40">
        <f ca="1">SUMIF(OFFSET(correlations!M$46,_xlfn.FLOOR.MATH((ROW(L114)-1)/5)*5,0,5),"&lt;&gt;0")/COUNTIF(OFFSET(correlations!M$46,_xlfn.FLOOR.MATH((ROW(L114)-1)/5)*5,0,5),"&lt;&gt;0")</f>
        <v>3.875</v>
      </c>
      <c r="AN126" s="40">
        <f ca="1">SUMIF(OFFSET(correlations!N$46,_xlfn.FLOOR.MATH((ROW(M114)-1)/5)*5,0,5),"&lt;&gt;0")/COUNTIF(OFFSET(correlations!N$46,_xlfn.FLOOR.MATH((ROW(M114)-1)/5)*5,0,5),"&lt;&gt;0")</f>
        <v>4</v>
      </c>
      <c r="AO126" s="40">
        <f ca="1">SUMIF(OFFSET(correlations!O$46,_xlfn.FLOOR.MATH((ROW(N114)-1)/5)*5,0,5),"&lt;&gt;0")/COUNTIF(OFFSET(correlations!O$46,_xlfn.FLOOR.MATH((ROW(N114)-1)/5)*5,0,5),"&lt;&gt;0")</f>
        <v>4.2</v>
      </c>
      <c r="AP126" s="40">
        <f ca="1">SUMIF(OFFSET(correlations!P$46,_xlfn.FLOOR.MATH((ROW(O114)-1)/5)*5,0,5),"&lt;&gt;0")/COUNTIF(OFFSET(correlations!P$46,_xlfn.FLOOR.MATH((ROW(O114)-1)/5)*5,0,5),"&lt;&gt;0")</f>
        <v>3.75</v>
      </c>
      <c r="AQ126" s="40">
        <f ca="1">SUMIF(OFFSET(correlations!Q$46,_xlfn.FLOOR.MATH((ROW(P114)-1)/5)*5,0,5),"&lt;&gt;0")/COUNTIF(OFFSET(correlations!Q$46,_xlfn.FLOOR.MATH((ROW(P114)-1)/5)*5,0,5),"&lt;&gt;0")</f>
        <v>3.75</v>
      </c>
      <c r="AR126" s="40">
        <f ca="1">SUMIF(OFFSET(correlations!R$46,_xlfn.FLOOR.MATH((ROW(Q114)-1)/5)*5,0,5),"&lt;&gt;0")/COUNTIF(OFFSET(correlations!R$46,_xlfn.FLOOR.MATH((ROW(Q114)-1)/5)*5,0,5),"&lt;&gt;0")</f>
        <v>4</v>
      </c>
      <c r="AS126" s="40">
        <f ca="1">SUMIF(OFFSET(correlations!S$46,_xlfn.FLOOR.MATH((ROW(R114)-1)/5)*5,0,5),"&lt;&gt;0")/COUNTIF(OFFSET(correlations!S$46,_xlfn.FLOOR.MATH((ROW(R114)-1)/5)*5,0,5),"&lt;&gt;0")</f>
        <v>4.4000000000000004</v>
      </c>
      <c r="AT126" s="40">
        <f ca="1">SUMIF(OFFSET(correlations!T$46,_xlfn.FLOOR.MATH((ROW(S114)-1)/5)*5,0,5),"&lt;&gt;0")/COUNTIF(OFFSET(correlations!T$46,_xlfn.FLOOR.MATH((ROW(S114)-1)/5)*5,0,5),"&lt;&gt;0")</f>
        <v>3.9</v>
      </c>
      <c r="AU126" s="40">
        <f ca="1">SUMIF(OFFSET(correlations!U$46,_xlfn.FLOOR.MATH((ROW(T114)-1)/5)*5,0,5),"&lt;&gt;0")/COUNTIF(OFFSET(correlations!U$46,_xlfn.FLOOR.MATH((ROW(T114)-1)/5)*5,0,5),"&lt;&gt;0")</f>
        <v>4.125</v>
      </c>
      <c r="AV126" s="40">
        <f ca="1">SUMIF(OFFSET(correlations!V$46,_xlfn.FLOOR.MATH((ROW(U114)-1)/5)*5,0,5),"&lt;&gt;0")/COUNTIF(OFFSET(correlations!V$46,_xlfn.FLOOR.MATH((ROW(U114)-1)/5)*5,0,5),"&lt;&gt;0")</f>
        <v>4</v>
      </c>
      <c r="AW126" s="40">
        <f ca="1">SUMIF(OFFSET(correlations!W$46,_xlfn.FLOOR.MATH((ROW(V114)-1)/5)*5,0,5),"&lt;&gt;0")/COUNTIF(OFFSET(correlations!W$46,_xlfn.FLOOR.MATH((ROW(V114)-1)/5)*5,0,5),"&lt;&gt;0")</f>
        <v>4.5</v>
      </c>
      <c r="AX126" s="40">
        <f ca="1">SUMIF(OFFSET(correlations!X$46,_xlfn.FLOOR.MATH((ROW(W114)-1)/5)*5,0,5),"&lt;&gt;0")/COUNTIF(OFFSET(correlations!X$46,_xlfn.FLOOR.MATH((ROW(W114)-1)/5)*5,0,5),"&lt;&gt;0")</f>
        <v>3.875</v>
      </c>
      <c r="AY126" s="40">
        <f ca="1">SUMIF(OFFSET(correlations!Y$46,_xlfn.FLOOR.MATH((ROW(X114)-1)/5)*5,0,5),"&lt;&gt;0")/COUNTIF(OFFSET(correlations!Y$46,_xlfn.FLOOR.MATH((ROW(X114)-1)/5)*5,0,5),"&lt;&gt;0")</f>
        <v>3.625</v>
      </c>
      <c r="AZ126" s="40">
        <f ca="1">SUMIF(OFFSET(correlations!Z$46,_xlfn.FLOOR.MATH((ROW(Y114)-1)/5)*5,0,5),"&lt;&gt;0")/COUNTIF(OFFSET(correlations!Z$46,_xlfn.FLOOR.MATH((ROW(Y114)-1)/5)*5,0,5),"&lt;&gt;0")</f>
        <v>4</v>
      </c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</row>
    <row r="127" spans="1:76">
      <c r="A127" s="1" t="str">
        <f t="shared" si="22"/>
        <v>161: Ocean's Eleven (2001)</v>
      </c>
      <c r="B127" s="26">
        <f>IF(correlations!B160&lt;&gt;0,'Modified Weights'!B$6,0)</f>
        <v>0.48053660218278615</v>
      </c>
      <c r="C127" s="26">
        <f>IF(correlations!C160&lt;&gt;0,'Modified Weights'!C$6,0)</f>
        <v>0.41443820151070604</v>
      </c>
      <c r="D127" s="26">
        <f>IF(correlations!D160&lt;&gt;0,'Modified Weights'!D$6,0)</f>
        <v>0.37322578372742299</v>
      </c>
      <c r="E127" s="26">
        <f>IF(correlations!E160&lt;&gt;0,'Modified Weights'!E$6,0)</f>
        <v>0.28275572409412869</v>
      </c>
      <c r="F127" s="26">
        <f>IF(correlations!F160&lt;&gt;0,'Modified Weights'!F$6,0)</f>
        <v>0.40027450425381639</v>
      </c>
      <c r="G127" s="26">
        <f>IF(correlations!G160&lt;&gt;0,'Modified Weights'!G$6,0)</f>
        <v>0.39943642888722536</v>
      </c>
      <c r="H127" s="26">
        <f>IF(correlations!H160&lt;&gt;0,'Modified Weights'!H$6,0)</f>
        <v>0.2271298649307886</v>
      </c>
      <c r="I127" s="26">
        <f>IF(correlations!I160&lt;&gt;0,'Modified Weights'!I$6,0)</f>
        <v>0</v>
      </c>
      <c r="J127" s="26">
        <f>IF(correlations!J160&lt;&gt;0,'Modified Weights'!J$6,0)</f>
        <v>0.36756756756756787</v>
      </c>
      <c r="K127" s="26">
        <f>IF(correlations!K160&lt;&gt;0,'Modified Weights'!K$6,0)</f>
        <v>0.25252866387786765</v>
      </c>
      <c r="L127" s="26">
        <f>IF(correlations!L160&lt;&gt;0,'Modified Weights'!L$6,0)</f>
        <v>0.2685953793136418</v>
      </c>
      <c r="M127" s="26">
        <f>IF(correlations!M160&lt;&gt;0,'Modified Weights'!M$6,0)</f>
        <v>0</v>
      </c>
      <c r="N127" s="26">
        <f>IF(correlations!N160&lt;&gt;0,'Modified Weights'!N$6,0)</f>
        <v>0.26126836282372301</v>
      </c>
      <c r="O127" s="26">
        <f>IF(correlations!O160&lt;&gt;0,'Modified Weights'!O$6,0)</f>
        <v>0.52599044278760332</v>
      </c>
      <c r="P127" s="26">
        <f>IF(correlations!P160&lt;&gt;0,'Modified Weights'!P$6,0)</f>
        <v>0.28039233696684568</v>
      </c>
      <c r="Q127" s="26">
        <f>IF(correlations!Q160&lt;&gt;0,'Modified Weights'!Q$6,0)</f>
        <v>0</v>
      </c>
      <c r="R127" s="26">
        <f>IF(correlations!R160&lt;&gt;0,'Modified Weights'!R$6,0)</f>
        <v>0.39943642888722536</v>
      </c>
      <c r="S127" s="26">
        <f>IF(correlations!S160&lt;&gt;0,'Modified Weights'!S$6,0)</f>
        <v>0.37267558897264119</v>
      </c>
      <c r="T127" s="26">
        <f>IF(correlations!T160&lt;&gt;0,'Modified Weights'!T$6,0)</f>
        <v>0.40704352695380308</v>
      </c>
      <c r="U127" s="26">
        <f>IF(correlations!U160&lt;&gt;0,'Modified Weights'!U$6,0)</f>
        <v>0</v>
      </c>
      <c r="V127" s="26">
        <f>IF(correlations!V160&lt;&gt;0,'Modified Weights'!V$6,0)</f>
        <v>0.14601110225769576</v>
      </c>
      <c r="W127" s="26">
        <f>IF(correlations!W160&lt;&gt;0,'Modified Weights'!W$6,0)</f>
        <v>0.26252037536330569</v>
      </c>
      <c r="X127" s="26">
        <f>IF(correlations!X160&lt;&gt;0,'Modified Weights'!X$6,0)</f>
        <v>0.45527378286540937</v>
      </c>
      <c r="Y127" s="26">
        <f>IF(correlations!Y160&lt;&gt;0,'Modified Weights'!Y$6,0)</f>
        <v>0.46411014776485626</v>
      </c>
      <c r="Z127" s="26">
        <f>IF(correlations!Z160&lt;&gt;0,'Modified Weights'!Z$6,0)</f>
        <v>0.37426379831369133</v>
      </c>
      <c r="AA127" s="26"/>
      <c r="AB127" s="40">
        <f ca="1">SUMIF(OFFSET(correlations!B$46,_xlfn.FLOOR.MATH((ROW(A115)-1)/5)*5,0,5),"&lt;&gt;0")/COUNTIF(OFFSET(correlations!B$46,_xlfn.FLOOR.MATH((ROW(A115)-1)/5)*5,0,5),"&lt;&gt;0")</f>
        <v>4.125</v>
      </c>
      <c r="AC127" s="40">
        <f ca="1">SUMIF(OFFSET(correlations!C$46,_xlfn.FLOOR.MATH((ROW(B115)-1)/5)*5,0,5),"&lt;&gt;0")/COUNTIF(OFFSET(correlations!C$46,_xlfn.FLOOR.MATH((ROW(B115)-1)/5)*5,0,5),"&lt;&gt;0")</f>
        <v>4.125</v>
      </c>
      <c r="AD127" s="40">
        <f ca="1">SUMIF(OFFSET(correlations!D$46,_xlfn.FLOOR.MATH((ROW(C115)-1)/5)*5,0,5),"&lt;&gt;0")/COUNTIF(OFFSET(correlations!D$46,_xlfn.FLOOR.MATH((ROW(C115)-1)/5)*5,0,5),"&lt;&gt;0")</f>
        <v>3.6</v>
      </c>
      <c r="AE127" s="40">
        <f ca="1">SUMIF(OFFSET(correlations!E$46,_xlfn.FLOOR.MATH((ROW(D115)-1)/5)*5,0,5),"&lt;&gt;0")/COUNTIF(OFFSET(correlations!E$46,_xlfn.FLOOR.MATH((ROW(D115)-1)/5)*5,0,5),"&lt;&gt;0")</f>
        <v>4.3</v>
      </c>
      <c r="AF127" s="40">
        <f ca="1">SUMIF(OFFSET(correlations!F$46,_xlfn.FLOOR.MATH((ROW(E115)-1)/5)*5,0,5),"&lt;&gt;0")/COUNTIF(OFFSET(correlations!F$46,_xlfn.FLOOR.MATH((ROW(E115)-1)/5)*5,0,5),"&lt;&gt;0")</f>
        <v>3.5</v>
      </c>
      <c r="AG127" s="40">
        <f ca="1">SUMIF(OFFSET(correlations!G$46,_xlfn.FLOOR.MATH((ROW(F115)-1)/5)*5,0,5),"&lt;&gt;0")/COUNTIF(OFFSET(correlations!G$46,_xlfn.FLOOR.MATH((ROW(F115)-1)/5)*5,0,5),"&lt;&gt;0")</f>
        <v>4.125</v>
      </c>
      <c r="AH127" s="40">
        <f ca="1">SUMIF(OFFSET(correlations!H$46,_xlfn.FLOOR.MATH((ROW(G115)-1)/5)*5,0,5),"&lt;&gt;0")/COUNTIF(OFFSET(correlations!H$46,_xlfn.FLOOR.MATH((ROW(G115)-1)/5)*5,0,5),"&lt;&gt;0")</f>
        <v>4</v>
      </c>
      <c r="AI127" s="40">
        <f ca="1">SUMIF(OFFSET(correlations!I$46,_xlfn.FLOOR.MATH((ROW(H115)-1)/5)*5,0,5),"&lt;&gt;0")/COUNTIF(OFFSET(correlations!I$46,_xlfn.FLOOR.MATH((ROW(H115)-1)/5)*5,0,5),"&lt;&gt;0")</f>
        <v>4.125</v>
      </c>
      <c r="AJ127" s="40">
        <f ca="1">SUMIF(OFFSET(correlations!J$46,_xlfn.FLOOR.MATH((ROW(I115)-1)/5)*5,0,5),"&lt;&gt;0")/COUNTIF(OFFSET(correlations!J$46,_xlfn.FLOOR.MATH((ROW(I115)-1)/5)*5,0,5),"&lt;&gt;0")</f>
        <v>4.125</v>
      </c>
      <c r="AK127" s="40">
        <f ca="1">SUMIF(OFFSET(correlations!K$46,_xlfn.FLOOR.MATH((ROW(J115)-1)/5)*5,0,5),"&lt;&gt;0")/COUNTIF(OFFSET(correlations!K$46,_xlfn.FLOOR.MATH((ROW(J115)-1)/5)*5,0,5),"&lt;&gt;0")</f>
        <v>4.3</v>
      </c>
      <c r="AL127" s="40">
        <f ca="1">SUMIF(OFFSET(correlations!L$46,_xlfn.FLOOR.MATH((ROW(K115)-1)/5)*5,0,5),"&lt;&gt;0")/COUNTIF(OFFSET(correlations!L$46,_xlfn.FLOOR.MATH((ROW(K115)-1)/5)*5,0,5),"&lt;&gt;0")</f>
        <v>4.625</v>
      </c>
      <c r="AM127" s="40">
        <f ca="1">SUMIF(OFFSET(correlations!M$46,_xlfn.FLOOR.MATH((ROW(L115)-1)/5)*5,0,5),"&lt;&gt;0")/COUNTIF(OFFSET(correlations!M$46,_xlfn.FLOOR.MATH((ROW(L115)-1)/5)*5,0,5),"&lt;&gt;0")</f>
        <v>3.875</v>
      </c>
      <c r="AN127" s="40">
        <f ca="1">SUMIF(OFFSET(correlations!N$46,_xlfn.FLOOR.MATH((ROW(M115)-1)/5)*5,0,5),"&lt;&gt;0")/COUNTIF(OFFSET(correlations!N$46,_xlfn.FLOOR.MATH((ROW(M115)-1)/5)*5,0,5),"&lt;&gt;0")</f>
        <v>4</v>
      </c>
      <c r="AO127" s="40">
        <f ca="1">SUMIF(OFFSET(correlations!O$46,_xlfn.FLOOR.MATH((ROW(N115)-1)/5)*5,0,5),"&lt;&gt;0")/COUNTIF(OFFSET(correlations!O$46,_xlfn.FLOOR.MATH((ROW(N115)-1)/5)*5,0,5),"&lt;&gt;0")</f>
        <v>4.2</v>
      </c>
      <c r="AP127" s="40">
        <f ca="1">SUMIF(OFFSET(correlations!P$46,_xlfn.FLOOR.MATH((ROW(O115)-1)/5)*5,0,5),"&lt;&gt;0")/COUNTIF(OFFSET(correlations!P$46,_xlfn.FLOOR.MATH((ROW(O115)-1)/5)*5,0,5),"&lt;&gt;0")</f>
        <v>3.75</v>
      </c>
      <c r="AQ127" s="40">
        <f ca="1">SUMIF(OFFSET(correlations!Q$46,_xlfn.FLOOR.MATH((ROW(P115)-1)/5)*5,0,5),"&lt;&gt;0")/COUNTIF(OFFSET(correlations!Q$46,_xlfn.FLOOR.MATH((ROW(P115)-1)/5)*5,0,5),"&lt;&gt;0")</f>
        <v>3.75</v>
      </c>
      <c r="AR127" s="40">
        <f ca="1">SUMIF(OFFSET(correlations!R$46,_xlfn.FLOOR.MATH((ROW(Q115)-1)/5)*5,0,5),"&lt;&gt;0")/COUNTIF(OFFSET(correlations!R$46,_xlfn.FLOOR.MATH((ROW(Q115)-1)/5)*5,0,5),"&lt;&gt;0")</f>
        <v>4</v>
      </c>
      <c r="AS127" s="40">
        <f ca="1">SUMIF(OFFSET(correlations!S$46,_xlfn.FLOOR.MATH((ROW(R115)-1)/5)*5,0,5),"&lt;&gt;0")/COUNTIF(OFFSET(correlations!S$46,_xlfn.FLOOR.MATH((ROW(R115)-1)/5)*5,0,5),"&lt;&gt;0")</f>
        <v>4.4000000000000004</v>
      </c>
      <c r="AT127" s="40">
        <f ca="1">SUMIF(OFFSET(correlations!T$46,_xlfn.FLOOR.MATH((ROW(S115)-1)/5)*5,0,5),"&lt;&gt;0")/COUNTIF(OFFSET(correlations!T$46,_xlfn.FLOOR.MATH((ROW(S115)-1)/5)*5,0,5),"&lt;&gt;0")</f>
        <v>3.9</v>
      </c>
      <c r="AU127" s="40">
        <f ca="1">SUMIF(OFFSET(correlations!U$46,_xlfn.FLOOR.MATH((ROW(T115)-1)/5)*5,0,5),"&lt;&gt;0")/COUNTIF(OFFSET(correlations!U$46,_xlfn.FLOOR.MATH((ROW(T115)-1)/5)*5,0,5),"&lt;&gt;0")</f>
        <v>4.125</v>
      </c>
      <c r="AV127" s="40">
        <f ca="1">SUMIF(OFFSET(correlations!V$46,_xlfn.FLOOR.MATH((ROW(U115)-1)/5)*5,0,5),"&lt;&gt;0")/COUNTIF(OFFSET(correlations!V$46,_xlfn.FLOOR.MATH((ROW(U115)-1)/5)*5,0,5),"&lt;&gt;0")</f>
        <v>4</v>
      </c>
      <c r="AW127" s="40">
        <f ca="1">SUMIF(OFFSET(correlations!W$46,_xlfn.FLOOR.MATH((ROW(V115)-1)/5)*5,0,5),"&lt;&gt;0")/COUNTIF(OFFSET(correlations!W$46,_xlfn.FLOOR.MATH((ROW(V115)-1)/5)*5,0,5),"&lt;&gt;0")</f>
        <v>4.5</v>
      </c>
      <c r="AX127" s="40">
        <f ca="1">SUMIF(OFFSET(correlations!X$46,_xlfn.FLOOR.MATH((ROW(W115)-1)/5)*5,0,5),"&lt;&gt;0")/COUNTIF(OFFSET(correlations!X$46,_xlfn.FLOOR.MATH((ROW(W115)-1)/5)*5,0,5),"&lt;&gt;0")</f>
        <v>3.875</v>
      </c>
      <c r="AY127" s="40">
        <f ca="1">SUMIF(OFFSET(correlations!Y$46,_xlfn.FLOOR.MATH((ROW(X115)-1)/5)*5,0,5),"&lt;&gt;0")/COUNTIF(OFFSET(correlations!Y$46,_xlfn.FLOOR.MATH((ROW(X115)-1)/5)*5,0,5),"&lt;&gt;0")</f>
        <v>3.625</v>
      </c>
      <c r="AZ127" s="40">
        <f ca="1">SUMIF(OFFSET(correlations!Z$46,_xlfn.FLOOR.MATH((ROW(Y115)-1)/5)*5,0,5),"&lt;&gt;0")/COUNTIF(OFFSET(correlations!Z$46,_xlfn.FLOOR.MATH((ROW(Y115)-1)/5)*5,0,5),"&lt;&gt;0")</f>
        <v>4</v>
      </c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</row>
    <row r="128" spans="1:76">
      <c r="A128" s="21" t="s">
        <v>23</v>
      </c>
      <c r="B128" s="26">
        <f>IF(correlations!B161&lt;&gt;0,'Modified Weights'!B$7,0)</f>
        <v>0.46460996868120108</v>
      </c>
      <c r="C128" s="26">
        <f>IF(correlations!C161&lt;&gt;0,'Modified Weights'!C$7,0)</f>
        <v>0</v>
      </c>
      <c r="D128" s="26">
        <f>IF(correlations!D161&lt;&gt;0,'Modified Weights'!D$7,0)</f>
        <v>0.36756756756756787</v>
      </c>
      <c r="E128" s="26">
        <f>IF(correlations!E161&lt;&gt;0,'Modified Weights'!E$7,0)</f>
        <v>0.25965984359917371</v>
      </c>
      <c r="F128" s="26">
        <f>IF(correlations!F161&lt;&gt;0,'Modified Weights'!F$7,0)</f>
        <v>0.37985626502293046</v>
      </c>
      <c r="G128" s="26">
        <f>IF(correlations!G161&lt;&gt;0,'Modified Weights'!G$7,0)</f>
        <v>0</v>
      </c>
      <c r="H128" s="26">
        <f>IF(correlations!H161&lt;&gt;0,'Modified Weights'!H$7,0)</f>
        <v>0.19365960183726966</v>
      </c>
      <c r="I128" s="26">
        <f>IF(correlations!I161&lt;&gt;0,'Modified Weights'!I$7,0)</f>
        <v>0.21476007349626267</v>
      </c>
      <c r="J128" s="26">
        <f>IF(correlations!J161&lt;&gt;0,'Modified Weights'!J$7,0)</f>
        <v>0.36005629545020651</v>
      </c>
      <c r="K128" s="26">
        <f>IF(correlations!K161&lt;&gt;0,'Modified Weights'!K$7,0)</f>
        <v>0.21087949693739588</v>
      </c>
      <c r="L128" s="26">
        <f>IF(correlations!L161&lt;&gt;0,'Modified Weights'!L$7,0)</f>
        <v>0.24328325135114928</v>
      </c>
      <c r="M128" s="26">
        <f>IF(correlations!M161&lt;&gt;0,'Modified Weights'!M$7,0)</f>
        <v>0.19710516591041297</v>
      </c>
      <c r="N128" s="26">
        <f>IF(correlations!N161&lt;&gt;0,'Modified Weights'!N$7,0)</f>
        <v>0</v>
      </c>
      <c r="O128" s="26">
        <f>IF(correlations!O161&lt;&gt;0,'Modified Weights'!O$7,0)</f>
        <v>0</v>
      </c>
      <c r="P128" s="26">
        <f>IF(correlations!P161&lt;&gt;0,'Modified Weights'!P$7,0)</f>
        <v>0.26252037536330569</v>
      </c>
      <c r="Q128" s="26">
        <f>IF(correlations!Q161&lt;&gt;0,'Modified Weights'!Q$7,0)</f>
        <v>0.37322578372742299</v>
      </c>
      <c r="R128" s="26">
        <f>IF(correlations!R161&lt;&gt;0,'Modified Weights'!R$7,0)</f>
        <v>0.37426379831369133</v>
      </c>
      <c r="S128" s="26">
        <f>IF(correlations!S161&lt;&gt;0,'Modified Weights'!S$7,0)</f>
        <v>0.36064387194709613</v>
      </c>
      <c r="T128" s="26">
        <f>IF(correlations!T161&lt;&gt;0,'Modified Weights'!T$7,0)</f>
        <v>0.40380887559327872</v>
      </c>
      <c r="U128" s="26">
        <f>IF(correlations!U161&lt;&gt;0,'Modified Weights'!U$7,0)</f>
        <v>0.28039233696684568</v>
      </c>
      <c r="V128" s="26">
        <f>IF(correlations!V161&lt;&gt;0,'Modified Weights'!V$7,0)</f>
        <v>0.14367186460137429</v>
      </c>
      <c r="W128" s="26">
        <f>IF(correlations!W161&lt;&gt;0,'Modified Weights'!W$7,0)</f>
        <v>0.24072770522228643</v>
      </c>
      <c r="X128" s="26">
        <f>IF(correlations!X161&lt;&gt;0,'Modified Weights'!X$7,0)</f>
        <v>0</v>
      </c>
      <c r="Y128" s="26">
        <f>IF(correlations!Y161&lt;&gt;0,'Modified Weights'!Y$7,0)</f>
        <v>0</v>
      </c>
      <c r="Z128" s="26">
        <f>IF(correlations!Z161&lt;&gt;0,'Modified Weights'!Z$7,0)</f>
        <v>0</v>
      </c>
      <c r="AA128" s="26"/>
      <c r="AB128" s="40">
        <f ca="1">SUMIF(OFFSET(correlations!B$46,_xlfn.FLOOR.MATH((ROW(A116)-1)/5)*5,0,5),"&lt;&gt;0")/COUNTIF(OFFSET(correlations!B$46,_xlfn.FLOOR.MATH((ROW(A116)-1)/5)*5,0,5),"&lt;&gt;0")</f>
        <v>3.8333333333333335</v>
      </c>
      <c r="AC128" s="40">
        <f ca="1">SUMIF(OFFSET(correlations!C$46,_xlfn.FLOOR.MATH((ROW(B116)-1)/5)*5,0,5),"&lt;&gt;0")/COUNTIF(OFFSET(correlations!C$46,_xlfn.FLOOR.MATH((ROW(B116)-1)/5)*5,0,5),"&lt;&gt;0")</f>
        <v>4.166666666666667</v>
      </c>
      <c r="AD128" s="40">
        <f ca="1">SUMIF(OFFSET(correlations!D$46,_xlfn.FLOOR.MATH((ROW(C116)-1)/5)*5,0,5),"&lt;&gt;0")/COUNTIF(OFFSET(correlations!D$46,_xlfn.FLOOR.MATH((ROW(C116)-1)/5)*5,0,5),"&lt;&gt;0")</f>
        <v>3.125</v>
      </c>
      <c r="AE128" s="40">
        <f ca="1">SUMIF(OFFSET(correlations!E$46,_xlfn.FLOOR.MATH((ROW(D116)-1)/5)*5,0,5),"&lt;&gt;0")/COUNTIF(OFFSET(correlations!E$46,_xlfn.FLOOR.MATH((ROW(D116)-1)/5)*5,0,5),"&lt;&gt;0")</f>
        <v>3.5</v>
      </c>
      <c r="AF128" s="40">
        <f ca="1">SUMIF(OFFSET(correlations!F$46,_xlfn.FLOOR.MATH((ROW(E116)-1)/5)*5,0,5),"&lt;&gt;0")/COUNTIF(OFFSET(correlations!F$46,_xlfn.FLOOR.MATH((ROW(E116)-1)/5)*5,0,5),"&lt;&gt;0")</f>
        <v>3.625</v>
      </c>
      <c r="AG128" s="40">
        <f ca="1">SUMIF(OFFSET(correlations!G$46,_xlfn.FLOOR.MATH((ROW(F116)-1)/5)*5,0,5),"&lt;&gt;0")/COUNTIF(OFFSET(correlations!G$46,_xlfn.FLOOR.MATH((ROW(F116)-1)/5)*5,0,5),"&lt;&gt;0")</f>
        <v>2.8333333333333335</v>
      </c>
      <c r="AH128" s="40">
        <f ca="1">SUMIF(OFFSET(correlations!H$46,_xlfn.FLOOR.MATH((ROW(G116)-1)/5)*5,0,5),"&lt;&gt;0")/COUNTIF(OFFSET(correlations!H$46,_xlfn.FLOOR.MATH((ROW(G116)-1)/5)*5,0,5),"&lt;&gt;0")</f>
        <v>4.0999999999999996</v>
      </c>
      <c r="AI128" s="40">
        <f ca="1">SUMIF(OFFSET(correlations!I$46,_xlfn.FLOOR.MATH((ROW(H116)-1)/5)*5,0,5),"&lt;&gt;0")/COUNTIF(OFFSET(correlations!I$46,_xlfn.FLOOR.MATH((ROW(H116)-1)/5)*5,0,5),"&lt;&gt;0")</f>
        <v>3.75</v>
      </c>
      <c r="AJ128" s="40">
        <f ca="1">SUMIF(OFFSET(correlations!J$46,_xlfn.FLOOR.MATH((ROW(I116)-1)/5)*5,0,5),"&lt;&gt;0")/COUNTIF(OFFSET(correlations!J$46,_xlfn.FLOOR.MATH((ROW(I116)-1)/5)*5,0,5),"&lt;&gt;0")</f>
        <v>4</v>
      </c>
      <c r="AK128" s="40">
        <f ca="1">SUMIF(OFFSET(correlations!K$46,_xlfn.FLOOR.MATH((ROW(J116)-1)/5)*5,0,5),"&lt;&gt;0")/COUNTIF(OFFSET(correlations!K$46,_xlfn.FLOOR.MATH((ROW(J116)-1)/5)*5,0,5),"&lt;&gt;0")</f>
        <v>3.1666666666666665</v>
      </c>
      <c r="AL128" s="40">
        <f ca="1">SUMIF(OFFSET(correlations!L$46,_xlfn.FLOOR.MATH((ROW(K116)-1)/5)*5,0,5),"&lt;&gt;0")/COUNTIF(OFFSET(correlations!L$46,_xlfn.FLOOR.MATH((ROW(K116)-1)/5)*5,0,5),"&lt;&gt;0")</f>
        <v>4</v>
      </c>
      <c r="AM128" s="40">
        <f ca="1">SUMIF(OFFSET(correlations!M$46,_xlfn.FLOOR.MATH((ROW(L116)-1)/5)*5,0,5),"&lt;&gt;0")/COUNTIF(OFFSET(correlations!M$46,_xlfn.FLOOR.MATH((ROW(L116)-1)/5)*5,0,5),"&lt;&gt;0")</f>
        <v>3.7</v>
      </c>
      <c r="AN128" s="40">
        <f ca="1">SUMIF(OFFSET(correlations!N$46,_xlfn.FLOOR.MATH((ROW(M116)-1)/5)*5,0,5),"&lt;&gt;0")/COUNTIF(OFFSET(correlations!N$46,_xlfn.FLOOR.MATH((ROW(M116)-1)/5)*5,0,5),"&lt;&gt;0")</f>
        <v>3.3333333333333335</v>
      </c>
      <c r="AO128" s="40">
        <f ca="1">SUMIF(OFFSET(correlations!O$46,_xlfn.FLOOR.MATH((ROW(N116)-1)/5)*5,0,5),"&lt;&gt;0")/COUNTIF(OFFSET(correlations!O$46,_xlfn.FLOOR.MATH((ROW(N116)-1)/5)*5,0,5),"&lt;&gt;0")</f>
        <v>3.6666666666666665</v>
      </c>
      <c r="AP128" s="40">
        <f ca="1">SUMIF(OFFSET(correlations!P$46,_xlfn.FLOOR.MATH((ROW(O116)-1)/5)*5,0,5),"&lt;&gt;0")/COUNTIF(OFFSET(correlations!P$46,_xlfn.FLOOR.MATH((ROW(O116)-1)/5)*5,0,5),"&lt;&gt;0")</f>
        <v>3.5</v>
      </c>
      <c r="AQ128" s="40">
        <f ca="1">SUMIF(OFFSET(correlations!Q$46,_xlfn.FLOOR.MATH((ROW(P116)-1)/5)*5,0,5),"&lt;&gt;0")/COUNTIF(OFFSET(correlations!Q$46,_xlfn.FLOOR.MATH((ROW(P116)-1)/5)*5,0,5),"&lt;&gt;0")</f>
        <v>3.375</v>
      </c>
      <c r="AR128" s="40">
        <f ca="1">SUMIF(OFFSET(correlations!R$46,_xlfn.FLOOR.MATH((ROW(Q116)-1)/5)*5,0,5),"&lt;&gt;0")/COUNTIF(OFFSET(correlations!R$46,_xlfn.FLOOR.MATH((ROW(Q116)-1)/5)*5,0,5),"&lt;&gt;0")</f>
        <v>3.5</v>
      </c>
      <c r="AS128" s="40">
        <f ca="1">SUMIF(OFFSET(correlations!S$46,_xlfn.FLOOR.MATH((ROW(R116)-1)/5)*5,0,5),"&lt;&gt;0")/COUNTIF(OFFSET(correlations!S$46,_xlfn.FLOOR.MATH((ROW(R116)-1)/5)*5,0,5),"&lt;&gt;0")</f>
        <v>3.6666666666666665</v>
      </c>
      <c r="AT128" s="40">
        <f ca="1">SUMIF(OFFSET(correlations!T$46,_xlfn.FLOOR.MATH((ROW(S116)-1)/5)*5,0,5),"&lt;&gt;0")/COUNTIF(OFFSET(correlations!T$46,_xlfn.FLOOR.MATH((ROW(S116)-1)/5)*5,0,5),"&lt;&gt;0")</f>
        <v>3.1666666666666665</v>
      </c>
      <c r="AU128" s="40">
        <f ca="1">SUMIF(OFFSET(correlations!U$46,_xlfn.FLOOR.MATH((ROW(T116)-1)/5)*5,0,5),"&lt;&gt;0")/COUNTIF(OFFSET(correlations!U$46,_xlfn.FLOOR.MATH((ROW(T116)-1)/5)*5,0,5),"&lt;&gt;0")</f>
        <v>4.0999999999999996</v>
      </c>
      <c r="AV128" s="40">
        <f ca="1">SUMIF(OFFSET(correlations!V$46,_xlfn.FLOOR.MATH((ROW(U116)-1)/5)*5,0,5),"&lt;&gt;0")/COUNTIF(OFFSET(correlations!V$46,_xlfn.FLOOR.MATH((ROW(U116)-1)/5)*5,0,5),"&lt;&gt;0")</f>
        <v>3.6666666666666665</v>
      </c>
      <c r="AW128" s="40">
        <f ca="1">SUMIF(OFFSET(correlations!W$46,_xlfn.FLOOR.MATH((ROW(V116)-1)/5)*5,0,5),"&lt;&gt;0")/COUNTIF(OFFSET(correlations!W$46,_xlfn.FLOOR.MATH((ROW(V116)-1)/5)*5,0,5),"&lt;&gt;0")</f>
        <v>4.25</v>
      </c>
      <c r="AX128" s="40">
        <f ca="1">SUMIF(OFFSET(correlations!X$46,_xlfn.FLOOR.MATH((ROW(W116)-1)/5)*5,0,5),"&lt;&gt;0")/COUNTIF(OFFSET(correlations!X$46,_xlfn.FLOOR.MATH((ROW(W116)-1)/5)*5,0,5),"&lt;&gt;0")</f>
        <v>3.75</v>
      </c>
      <c r="AY128" s="40">
        <f ca="1">SUMIF(OFFSET(correlations!Y$46,_xlfn.FLOOR.MATH((ROW(X116)-1)/5)*5,0,5),"&lt;&gt;0")/COUNTIF(OFFSET(correlations!Y$46,_xlfn.FLOOR.MATH((ROW(X116)-1)/5)*5,0,5),"&lt;&gt;0")</f>
        <v>3.3333333333333335</v>
      </c>
      <c r="AZ128" s="40">
        <f ca="1">SUMIF(OFFSET(correlations!Z$46,_xlfn.FLOOR.MATH((ROW(Y116)-1)/5)*5,0,5),"&lt;&gt;0")/COUNTIF(OFFSET(correlations!Z$46,_xlfn.FLOOR.MATH((ROW(Y116)-1)/5)*5,0,5),"&lt;&gt;0")</f>
        <v>3.6666666666666665</v>
      </c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</row>
    <row r="129" spans="1:76">
      <c r="A129" s="1" t="str">
        <f t="shared" ref="A129:A132" si="23">A128</f>
        <v>180: Minority Report (2002)</v>
      </c>
      <c r="B129" s="26">
        <f>IF(correlations!B162&lt;&gt;0,'Modified Weights'!B$3,0)</f>
        <v>0.55108883721563151</v>
      </c>
      <c r="C129" s="26">
        <f>IF(correlations!C162&lt;&gt;0,'Modified Weights'!C$3,0)</f>
        <v>0.56244873874488854</v>
      </c>
      <c r="D129" s="26">
        <f>IF(correlations!D162&lt;&gt;0,'Modified Weights'!D$3,0)</f>
        <v>0.66716825348801723</v>
      </c>
      <c r="E129" s="26">
        <f>IF(correlations!E162&lt;&gt;0,'Modified Weights'!E$3,0)</f>
        <v>0</v>
      </c>
      <c r="F129" s="26">
        <f>IF(correlations!F162&lt;&gt;0,'Modified Weights'!F$3,0)</f>
        <v>0.47668328054517961</v>
      </c>
      <c r="G129" s="26">
        <f>IF(correlations!G162&lt;&gt;0,'Modified Weights'!G$3,0)</f>
        <v>0.53906585139435703</v>
      </c>
      <c r="H129" s="26">
        <f>IF(correlations!H162&lt;&gt;0,'Modified Weights'!H$3,0)</f>
        <v>0.46291004988627577</v>
      </c>
      <c r="I129" s="26">
        <f>IF(correlations!I162&lt;&gt;0,'Modified Weights'!I$3,0)</f>
        <v>0</v>
      </c>
      <c r="J129" s="26">
        <f>IF(correlations!J162&lt;&gt;0,'Modified Weights'!J$3,0)</f>
        <v>0</v>
      </c>
      <c r="K129" s="26">
        <f>IF(correlations!K162&lt;&gt;0,'Modified Weights'!K$3,0)</f>
        <v>0.31571202585390812</v>
      </c>
      <c r="L129" s="26">
        <f>IF(correlations!L162&lt;&gt;0,'Modified Weights'!L$3,0)</f>
        <v>0.31257295249758305</v>
      </c>
      <c r="M129" s="26">
        <f>IF(correlations!M162&lt;&gt;0,'Modified Weights'!M$3,0)</f>
        <v>0.40859237613621341</v>
      </c>
      <c r="N129" s="26">
        <f>IF(correlations!N162&lt;&gt;0,'Modified Weights'!N$3,0)</f>
        <v>0.32349910970108381</v>
      </c>
      <c r="O129" s="26">
        <f>IF(correlations!O162&lt;&gt;0,'Modified Weights'!O$3,0)</f>
        <v>0.66851595362183669</v>
      </c>
      <c r="P129" s="26">
        <f>IF(correlations!P162&lt;&gt;0,'Modified Weights'!P$3,0)</f>
        <v>0</v>
      </c>
      <c r="Q129" s="26">
        <f>IF(correlations!Q162&lt;&gt;0,'Modified Weights'!Q$3,0)</f>
        <v>0.50324684492481753</v>
      </c>
      <c r="R129" s="26">
        <f>IF(correlations!R162&lt;&gt;0,'Modified Weights'!R$3,0)</f>
        <v>0</v>
      </c>
      <c r="S129" s="26">
        <f>IF(correlations!S162&lt;&gt;0,'Modified Weights'!S$3,0)</f>
        <v>0</v>
      </c>
      <c r="T129" s="26">
        <f>IF(correlations!T162&lt;&gt;0,'Modified Weights'!T$3,0)</f>
        <v>0</v>
      </c>
      <c r="U129" s="26">
        <f>IF(correlations!U162&lt;&gt;0,'Modified Weights'!U$3,0)</f>
        <v>0.47236055541883315</v>
      </c>
      <c r="V129" s="26">
        <f>IF(correlations!V162&lt;&gt;0,'Modified Weights'!V$3,0)</f>
        <v>0</v>
      </c>
      <c r="W129" s="26">
        <f>IF(correlations!W162&lt;&gt;0,'Modified Weights'!W$3,0)</f>
        <v>0</v>
      </c>
      <c r="X129" s="26">
        <f>IF(correlations!X162&lt;&gt;0,'Modified Weights'!X$3,0)</f>
        <v>0.66851595362183669</v>
      </c>
      <c r="Y129" s="26">
        <f>IF(correlations!Y162&lt;&gt;0,'Modified Weights'!Y$3,0)</f>
        <v>0</v>
      </c>
      <c r="Z129" s="26">
        <f>IF(correlations!Z162&lt;&gt;0,'Modified Weights'!Z$3,0)</f>
        <v>0.43552033876932245</v>
      </c>
      <c r="AA129" s="26"/>
      <c r="AB129" s="40">
        <f ca="1">SUMIF(OFFSET(correlations!B$46,_xlfn.FLOOR.MATH((ROW(A117)-1)/5)*5,0,5),"&lt;&gt;0")/COUNTIF(OFFSET(correlations!B$46,_xlfn.FLOOR.MATH((ROW(A117)-1)/5)*5,0,5),"&lt;&gt;0")</f>
        <v>3.8333333333333335</v>
      </c>
      <c r="AC129" s="40">
        <f ca="1">SUMIF(OFFSET(correlations!C$46,_xlfn.FLOOR.MATH((ROW(B117)-1)/5)*5,0,5),"&lt;&gt;0")/COUNTIF(OFFSET(correlations!C$46,_xlfn.FLOOR.MATH((ROW(B117)-1)/5)*5,0,5),"&lt;&gt;0")</f>
        <v>4.166666666666667</v>
      </c>
      <c r="AD129" s="40">
        <f ca="1">SUMIF(OFFSET(correlations!D$46,_xlfn.FLOOR.MATH((ROW(C117)-1)/5)*5,0,5),"&lt;&gt;0")/COUNTIF(OFFSET(correlations!D$46,_xlfn.FLOOR.MATH((ROW(C117)-1)/5)*5,0,5),"&lt;&gt;0")</f>
        <v>3.125</v>
      </c>
      <c r="AE129" s="40">
        <f ca="1">SUMIF(OFFSET(correlations!E$46,_xlfn.FLOOR.MATH((ROW(D117)-1)/5)*5,0,5),"&lt;&gt;0")/COUNTIF(OFFSET(correlations!E$46,_xlfn.FLOOR.MATH((ROW(D117)-1)/5)*5,0,5),"&lt;&gt;0")</f>
        <v>3.5</v>
      </c>
      <c r="AF129" s="40">
        <f ca="1">SUMIF(OFFSET(correlations!F$46,_xlfn.FLOOR.MATH((ROW(E117)-1)/5)*5,0,5),"&lt;&gt;0")/COUNTIF(OFFSET(correlations!F$46,_xlfn.FLOOR.MATH((ROW(E117)-1)/5)*5,0,5),"&lt;&gt;0")</f>
        <v>3.625</v>
      </c>
      <c r="AG129" s="40">
        <f ca="1">SUMIF(OFFSET(correlations!G$46,_xlfn.FLOOR.MATH((ROW(F117)-1)/5)*5,0,5),"&lt;&gt;0")/COUNTIF(OFFSET(correlations!G$46,_xlfn.FLOOR.MATH((ROW(F117)-1)/5)*5,0,5),"&lt;&gt;0")</f>
        <v>2.8333333333333335</v>
      </c>
      <c r="AH129" s="40">
        <f ca="1">SUMIF(OFFSET(correlations!H$46,_xlfn.FLOOR.MATH((ROW(G117)-1)/5)*5,0,5),"&lt;&gt;0")/COUNTIF(OFFSET(correlations!H$46,_xlfn.FLOOR.MATH((ROW(G117)-1)/5)*5,0,5),"&lt;&gt;0")</f>
        <v>4.0999999999999996</v>
      </c>
      <c r="AI129" s="40">
        <f ca="1">SUMIF(OFFSET(correlations!I$46,_xlfn.FLOOR.MATH((ROW(H117)-1)/5)*5,0,5),"&lt;&gt;0")/COUNTIF(OFFSET(correlations!I$46,_xlfn.FLOOR.MATH((ROW(H117)-1)/5)*5,0,5),"&lt;&gt;0")</f>
        <v>3.75</v>
      </c>
      <c r="AJ129" s="40">
        <f ca="1">SUMIF(OFFSET(correlations!J$46,_xlfn.FLOOR.MATH((ROW(I117)-1)/5)*5,0,5),"&lt;&gt;0")/COUNTIF(OFFSET(correlations!J$46,_xlfn.FLOOR.MATH((ROW(I117)-1)/5)*5,0,5),"&lt;&gt;0")</f>
        <v>4</v>
      </c>
      <c r="AK129" s="40">
        <f ca="1">SUMIF(OFFSET(correlations!K$46,_xlfn.FLOOR.MATH((ROW(J117)-1)/5)*5,0,5),"&lt;&gt;0")/COUNTIF(OFFSET(correlations!K$46,_xlfn.FLOOR.MATH((ROW(J117)-1)/5)*5,0,5),"&lt;&gt;0")</f>
        <v>3.1666666666666665</v>
      </c>
      <c r="AL129" s="40">
        <f ca="1">SUMIF(OFFSET(correlations!L$46,_xlfn.FLOOR.MATH((ROW(K117)-1)/5)*5,0,5),"&lt;&gt;0")/COUNTIF(OFFSET(correlations!L$46,_xlfn.FLOOR.MATH((ROW(K117)-1)/5)*5,0,5),"&lt;&gt;0")</f>
        <v>4</v>
      </c>
      <c r="AM129" s="40">
        <f ca="1">SUMIF(OFFSET(correlations!M$46,_xlfn.FLOOR.MATH((ROW(L117)-1)/5)*5,0,5),"&lt;&gt;0")/COUNTIF(OFFSET(correlations!M$46,_xlfn.FLOOR.MATH((ROW(L117)-1)/5)*5,0,5),"&lt;&gt;0")</f>
        <v>3.7</v>
      </c>
      <c r="AN129" s="40">
        <f ca="1">SUMIF(OFFSET(correlations!N$46,_xlfn.FLOOR.MATH((ROW(M117)-1)/5)*5,0,5),"&lt;&gt;0")/COUNTIF(OFFSET(correlations!N$46,_xlfn.FLOOR.MATH((ROW(M117)-1)/5)*5,0,5),"&lt;&gt;0")</f>
        <v>3.3333333333333335</v>
      </c>
      <c r="AO129" s="40">
        <f ca="1">SUMIF(OFFSET(correlations!O$46,_xlfn.FLOOR.MATH((ROW(N117)-1)/5)*5,0,5),"&lt;&gt;0")/COUNTIF(OFFSET(correlations!O$46,_xlfn.FLOOR.MATH((ROW(N117)-1)/5)*5,0,5),"&lt;&gt;0")</f>
        <v>3.6666666666666665</v>
      </c>
      <c r="AP129" s="40">
        <f ca="1">SUMIF(OFFSET(correlations!P$46,_xlfn.FLOOR.MATH((ROW(O117)-1)/5)*5,0,5),"&lt;&gt;0")/COUNTIF(OFFSET(correlations!P$46,_xlfn.FLOOR.MATH((ROW(O117)-1)/5)*5,0,5),"&lt;&gt;0")</f>
        <v>3.5</v>
      </c>
      <c r="AQ129" s="40">
        <f ca="1">SUMIF(OFFSET(correlations!Q$46,_xlfn.FLOOR.MATH((ROW(P117)-1)/5)*5,0,5),"&lt;&gt;0")/COUNTIF(OFFSET(correlations!Q$46,_xlfn.FLOOR.MATH((ROW(P117)-1)/5)*5,0,5),"&lt;&gt;0")</f>
        <v>3.375</v>
      </c>
      <c r="AR129" s="40">
        <f ca="1">SUMIF(OFFSET(correlations!R$46,_xlfn.FLOOR.MATH((ROW(Q117)-1)/5)*5,0,5),"&lt;&gt;0")/COUNTIF(OFFSET(correlations!R$46,_xlfn.FLOOR.MATH((ROW(Q117)-1)/5)*5,0,5),"&lt;&gt;0")</f>
        <v>3.5</v>
      </c>
      <c r="AS129" s="40">
        <f ca="1">SUMIF(OFFSET(correlations!S$46,_xlfn.FLOOR.MATH((ROW(R117)-1)/5)*5,0,5),"&lt;&gt;0")/COUNTIF(OFFSET(correlations!S$46,_xlfn.FLOOR.MATH((ROW(R117)-1)/5)*5,0,5),"&lt;&gt;0")</f>
        <v>3.6666666666666665</v>
      </c>
      <c r="AT129" s="40">
        <f ca="1">SUMIF(OFFSET(correlations!T$46,_xlfn.FLOOR.MATH((ROW(S117)-1)/5)*5,0,5),"&lt;&gt;0")/COUNTIF(OFFSET(correlations!T$46,_xlfn.FLOOR.MATH((ROW(S117)-1)/5)*5,0,5),"&lt;&gt;0")</f>
        <v>3.1666666666666665</v>
      </c>
      <c r="AU129" s="40">
        <f ca="1">SUMIF(OFFSET(correlations!U$46,_xlfn.FLOOR.MATH((ROW(T117)-1)/5)*5,0,5),"&lt;&gt;0")/COUNTIF(OFFSET(correlations!U$46,_xlfn.FLOOR.MATH((ROW(T117)-1)/5)*5,0,5),"&lt;&gt;0")</f>
        <v>4.0999999999999996</v>
      </c>
      <c r="AV129" s="40">
        <f ca="1">SUMIF(OFFSET(correlations!V$46,_xlfn.FLOOR.MATH((ROW(U117)-1)/5)*5,0,5),"&lt;&gt;0")/COUNTIF(OFFSET(correlations!V$46,_xlfn.FLOOR.MATH((ROW(U117)-1)/5)*5,0,5),"&lt;&gt;0")</f>
        <v>3.6666666666666665</v>
      </c>
      <c r="AW129" s="40">
        <f ca="1">SUMIF(OFFSET(correlations!W$46,_xlfn.FLOOR.MATH((ROW(V117)-1)/5)*5,0,5),"&lt;&gt;0")/COUNTIF(OFFSET(correlations!W$46,_xlfn.FLOOR.MATH((ROW(V117)-1)/5)*5,0,5),"&lt;&gt;0")</f>
        <v>4.25</v>
      </c>
      <c r="AX129" s="40">
        <f ca="1">SUMIF(OFFSET(correlations!X$46,_xlfn.FLOOR.MATH((ROW(W117)-1)/5)*5,0,5),"&lt;&gt;0")/COUNTIF(OFFSET(correlations!X$46,_xlfn.FLOOR.MATH((ROW(W117)-1)/5)*5,0,5),"&lt;&gt;0")</f>
        <v>3.75</v>
      </c>
      <c r="AY129" s="40">
        <f ca="1">SUMIF(OFFSET(correlations!Y$46,_xlfn.FLOOR.MATH((ROW(X117)-1)/5)*5,0,5),"&lt;&gt;0")/COUNTIF(OFFSET(correlations!Y$46,_xlfn.FLOOR.MATH((ROW(X117)-1)/5)*5,0,5),"&lt;&gt;0")</f>
        <v>3.3333333333333335</v>
      </c>
      <c r="AZ129" s="40">
        <f ca="1">SUMIF(OFFSET(correlations!Z$46,_xlfn.FLOOR.MATH((ROW(Y117)-1)/5)*5,0,5),"&lt;&gt;0")/COUNTIF(OFFSET(correlations!Z$46,_xlfn.FLOOR.MATH((ROW(Y117)-1)/5)*5,0,5),"&lt;&gt;0")</f>
        <v>3.6666666666666665</v>
      </c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</row>
    <row r="130" spans="1:76">
      <c r="A130" s="1" t="str">
        <f t="shared" si="23"/>
        <v>180: Minority Report (2002)</v>
      </c>
      <c r="B130" s="26">
        <f>IF(correlations!B163&lt;&gt;0,'Modified Weights'!B$4,0)</f>
        <v>0.51761980439715483</v>
      </c>
      <c r="C130" s="26">
        <f>IF(correlations!C163&lt;&gt;0,'Modified Weights'!C$4,0)</f>
        <v>0.48860698263640312</v>
      </c>
      <c r="D130" s="26">
        <f>IF(correlations!D163&lt;&gt;0,'Modified Weights'!D$4,0)</f>
        <v>0</v>
      </c>
      <c r="E130" s="26">
        <f>IF(correlations!E163&lt;&gt;0,'Modified Weights'!E$4,0)</f>
        <v>0</v>
      </c>
      <c r="F130" s="26">
        <f>IF(correlations!F163&lt;&gt;0,'Modified Weights'!F$4,0)</f>
        <v>0.46411014776485626</v>
      </c>
      <c r="G130" s="26">
        <f>IF(correlations!G163&lt;&gt;0,'Modified Weights'!G$4,0)</f>
        <v>0</v>
      </c>
      <c r="H130" s="26">
        <f>IF(correlations!H163&lt;&gt;0,'Modified Weights'!H$4,0)</f>
        <v>0.40027450425381639</v>
      </c>
      <c r="I130" s="26">
        <f>IF(correlations!I163&lt;&gt;0,'Modified Weights'!I$4,0)</f>
        <v>0.31257295249758305</v>
      </c>
      <c r="J130" s="26">
        <f>IF(correlations!J163&lt;&gt;0,'Modified Weights'!J$4,0)</f>
        <v>0</v>
      </c>
      <c r="K130" s="26">
        <f>IF(correlations!K163&lt;&gt;0,'Modified Weights'!K$4,0)</f>
        <v>0</v>
      </c>
      <c r="L130" s="26">
        <f>IF(correlations!L163&lt;&gt;0,'Modified Weights'!L$4,0)</f>
        <v>0</v>
      </c>
      <c r="M130" s="26">
        <f>IF(correlations!M163&lt;&gt;0,'Modified Weights'!M$4,0)</f>
        <v>0.28040224837668803</v>
      </c>
      <c r="N130" s="26">
        <f>IF(correlations!N163&lt;&gt;0,'Modified Weights'!N$4,0)</f>
        <v>0</v>
      </c>
      <c r="O130" s="26">
        <f>IF(correlations!O163&lt;&gt;0,'Modified Weights'!O$4,0)</f>
        <v>0</v>
      </c>
      <c r="P130" s="26">
        <f>IF(correlations!P163&lt;&gt;0,'Modified Weights'!P$4,0)</f>
        <v>0</v>
      </c>
      <c r="Q130" s="26">
        <f>IF(correlations!Q163&lt;&gt;0,'Modified Weights'!Q$4,0)</f>
        <v>0.48860698263640312</v>
      </c>
      <c r="R130" s="26">
        <f>IF(correlations!R163&lt;&gt;0,'Modified Weights'!R$4,0)</f>
        <v>0</v>
      </c>
      <c r="S130" s="26">
        <f>IF(correlations!S163&lt;&gt;0,'Modified Weights'!S$4,0)</f>
        <v>0.44902524381160436</v>
      </c>
      <c r="T130" s="26">
        <f>IF(correlations!T163&lt;&gt;0,'Modified Weights'!T$4,0)</f>
        <v>0</v>
      </c>
      <c r="U130" s="26">
        <f>IF(correlations!U163&lt;&gt;0,'Modified Weights'!U$4,0)</f>
        <v>0.43899155441463594</v>
      </c>
      <c r="V130" s="26">
        <f>IF(correlations!V163&lt;&gt;0,'Modified Weights'!V$4,0)</f>
        <v>0.17808764796017454</v>
      </c>
      <c r="W130" s="26">
        <f>IF(correlations!W163&lt;&gt;0,'Modified Weights'!W$4,0)</f>
        <v>0.40859237613621341</v>
      </c>
      <c r="X130" s="26">
        <f>IF(correlations!X163&lt;&gt;0,'Modified Weights'!X$4,0)</f>
        <v>0.54219187817609293</v>
      </c>
      <c r="Y130" s="26">
        <f>IF(correlations!Y163&lt;&gt;0,'Modified Weights'!Y$4,0)</f>
        <v>0.54219187817609293</v>
      </c>
      <c r="Z130" s="26">
        <f>IF(correlations!Z163&lt;&gt;0,'Modified Weights'!Z$4,0)</f>
        <v>0.39006674934025765</v>
      </c>
      <c r="AA130" s="26"/>
      <c r="AB130" s="40">
        <f ca="1">SUMIF(OFFSET(correlations!B$46,_xlfn.FLOOR.MATH((ROW(A118)-1)/5)*5,0,5),"&lt;&gt;0")/COUNTIF(OFFSET(correlations!B$46,_xlfn.FLOOR.MATH((ROW(A118)-1)/5)*5,0,5),"&lt;&gt;0")</f>
        <v>3.8333333333333335</v>
      </c>
      <c r="AC130" s="40">
        <f ca="1">SUMIF(OFFSET(correlations!C$46,_xlfn.FLOOR.MATH((ROW(B118)-1)/5)*5,0,5),"&lt;&gt;0")/COUNTIF(OFFSET(correlations!C$46,_xlfn.FLOOR.MATH((ROW(B118)-1)/5)*5,0,5),"&lt;&gt;0")</f>
        <v>4.166666666666667</v>
      </c>
      <c r="AD130" s="40">
        <f ca="1">SUMIF(OFFSET(correlations!D$46,_xlfn.FLOOR.MATH((ROW(C118)-1)/5)*5,0,5),"&lt;&gt;0")/COUNTIF(OFFSET(correlations!D$46,_xlfn.FLOOR.MATH((ROW(C118)-1)/5)*5,0,5),"&lt;&gt;0")</f>
        <v>3.125</v>
      </c>
      <c r="AE130" s="40">
        <f ca="1">SUMIF(OFFSET(correlations!E$46,_xlfn.FLOOR.MATH((ROW(D118)-1)/5)*5,0,5),"&lt;&gt;0")/COUNTIF(OFFSET(correlations!E$46,_xlfn.FLOOR.MATH((ROW(D118)-1)/5)*5,0,5),"&lt;&gt;0")</f>
        <v>3.5</v>
      </c>
      <c r="AF130" s="40">
        <f ca="1">SUMIF(OFFSET(correlations!F$46,_xlfn.FLOOR.MATH((ROW(E118)-1)/5)*5,0,5),"&lt;&gt;0")/COUNTIF(OFFSET(correlations!F$46,_xlfn.FLOOR.MATH((ROW(E118)-1)/5)*5,0,5),"&lt;&gt;0")</f>
        <v>3.625</v>
      </c>
      <c r="AG130" s="40">
        <f ca="1">SUMIF(OFFSET(correlations!G$46,_xlfn.FLOOR.MATH((ROW(F118)-1)/5)*5,0,5),"&lt;&gt;0")/COUNTIF(OFFSET(correlations!G$46,_xlfn.FLOOR.MATH((ROW(F118)-1)/5)*5,0,5),"&lt;&gt;0")</f>
        <v>2.8333333333333335</v>
      </c>
      <c r="AH130" s="40">
        <f ca="1">SUMIF(OFFSET(correlations!H$46,_xlfn.FLOOR.MATH((ROW(G118)-1)/5)*5,0,5),"&lt;&gt;0")/COUNTIF(OFFSET(correlations!H$46,_xlfn.FLOOR.MATH((ROW(G118)-1)/5)*5,0,5),"&lt;&gt;0")</f>
        <v>4.0999999999999996</v>
      </c>
      <c r="AI130" s="40">
        <f ca="1">SUMIF(OFFSET(correlations!I$46,_xlfn.FLOOR.MATH((ROW(H118)-1)/5)*5,0,5),"&lt;&gt;0")/COUNTIF(OFFSET(correlations!I$46,_xlfn.FLOOR.MATH((ROW(H118)-1)/5)*5,0,5),"&lt;&gt;0")</f>
        <v>3.75</v>
      </c>
      <c r="AJ130" s="40">
        <f ca="1">SUMIF(OFFSET(correlations!J$46,_xlfn.FLOOR.MATH((ROW(I118)-1)/5)*5,0,5),"&lt;&gt;0")/COUNTIF(OFFSET(correlations!J$46,_xlfn.FLOOR.MATH((ROW(I118)-1)/5)*5,0,5),"&lt;&gt;0")</f>
        <v>4</v>
      </c>
      <c r="AK130" s="40">
        <f ca="1">SUMIF(OFFSET(correlations!K$46,_xlfn.FLOOR.MATH((ROW(J118)-1)/5)*5,0,5),"&lt;&gt;0")/COUNTIF(OFFSET(correlations!K$46,_xlfn.FLOOR.MATH((ROW(J118)-1)/5)*5,0,5),"&lt;&gt;0")</f>
        <v>3.1666666666666665</v>
      </c>
      <c r="AL130" s="40">
        <f ca="1">SUMIF(OFFSET(correlations!L$46,_xlfn.FLOOR.MATH((ROW(K118)-1)/5)*5,0,5),"&lt;&gt;0")/COUNTIF(OFFSET(correlations!L$46,_xlfn.FLOOR.MATH((ROW(K118)-1)/5)*5,0,5),"&lt;&gt;0")</f>
        <v>4</v>
      </c>
      <c r="AM130" s="40">
        <f ca="1">SUMIF(OFFSET(correlations!M$46,_xlfn.FLOOR.MATH((ROW(L118)-1)/5)*5,0,5),"&lt;&gt;0")/COUNTIF(OFFSET(correlations!M$46,_xlfn.FLOOR.MATH((ROW(L118)-1)/5)*5,0,5),"&lt;&gt;0")</f>
        <v>3.7</v>
      </c>
      <c r="AN130" s="40">
        <f ca="1">SUMIF(OFFSET(correlations!N$46,_xlfn.FLOOR.MATH((ROW(M118)-1)/5)*5,0,5),"&lt;&gt;0")/COUNTIF(OFFSET(correlations!N$46,_xlfn.FLOOR.MATH((ROW(M118)-1)/5)*5,0,5),"&lt;&gt;0")</f>
        <v>3.3333333333333335</v>
      </c>
      <c r="AO130" s="40">
        <f ca="1">SUMIF(OFFSET(correlations!O$46,_xlfn.FLOOR.MATH((ROW(N118)-1)/5)*5,0,5),"&lt;&gt;0")/COUNTIF(OFFSET(correlations!O$46,_xlfn.FLOOR.MATH((ROW(N118)-1)/5)*5,0,5),"&lt;&gt;0")</f>
        <v>3.6666666666666665</v>
      </c>
      <c r="AP130" s="40">
        <f ca="1">SUMIF(OFFSET(correlations!P$46,_xlfn.FLOOR.MATH((ROW(O118)-1)/5)*5,0,5),"&lt;&gt;0")/COUNTIF(OFFSET(correlations!P$46,_xlfn.FLOOR.MATH((ROW(O118)-1)/5)*5,0,5),"&lt;&gt;0")</f>
        <v>3.5</v>
      </c>
      <c r="AQ130" s="40">
        <f ca="1">SUMIF(OFFSET(correlations!Q$46,_xlfn.FLOOR.MATH((ROW(P118)-1)/5)*5,0,5),"&lt;&gt;0")/COUNTIF(OFFSET(correlations!Q$46,_xlfn.FLOOR.MATH((ROW(P118)-1)/5)*5,0,5),"&lt;&gt;0")</f>
        <v>3.375</v>
      </c>
      <c r="AR130" s="40">
        <f ca="1">SUMIF(OFFSET(correlations!R$46,_xlfn.FLOOR.MATH((ROW(Q118)-1)/5)*5,0,5),"&lt;&gt;0")/COUNTIF(OFFSET(correlations!R$46,_xlfn.FLOOR.MATH((ROW(Q118)-1)/5)*5,0,5),"&lt;&gt;0")</f>
        <v>3.5</v>
      </c>
      <c r="AS130" s="40">
        <f ca="1">SUMIF(OFFSET(correlations!S$46,_xlfn.FLOOR.MATH((ROW(R118)-1)/5)*5,0,5),"&lt;&gt;0")/COUNTIF(OFFSET(correlations!S$46,_xlfn.FLOOR.MATH((ROW(R118)-1)/5)*5,0,5),"&lt;&gt;0")</f>
        <v>3.6666666666666665</v>
      </c>
      <c r="AT130" s="40">
        <f ca="1">SUMIF(OFFSET(correlations!T$46,_xlfn.FLOOR.MATH((ROW(S118)-1)/5)*5,0,5),"&lt;&gt;0")/COUNTIF(OFFSET(correlations!T$46,_xlfn.FLOOR.MATH((ROW(S118)-1)/5)*5,0,5),"&lt;&gt;0")</f>
        <v>3.1666666666666665</v>
      </c>
      <c r="AU130" s="40">
        <f ca="1">SUMIF(OFFSET(correlations!U$46,_xlfn.FLOOR.MATH((ROW(T118)-1)/5)*5,0,5),"&lt;&gt;0")/COUNTIF(OFFSET(correlations!U$46,_xlfn.FLOOR.MATH((ROW(T118)-1)/5)*5,0,5),"&lt;&gt;0")</f>
        <v>4.0999999999999996</v>
      </c>
      <c r="AV130" s="40">
        <f ca="1">SUMIF(OFFSET(correlations!V$46,_xlfn.FLOOR.MATH((ROW(U118)-1)/5)*5,0,5),"&lt;&gt;0")/COUNTIF(OFFSET(correlations!V$46,_xlfn.FLOOR.MATH((ROW(U118)-1)/5)*5,0,5),"&lt;&gt;0")</f>
        <v>3.6666666666666665</v>
      </c>
      <c r="AW130" s="40">
        <f ca="1">SUMIF(OFFSET(correlations!W$46,_xlfn.FLOOR.MATH((ROW(V118)-1)/5)*5,0,5),"&lt;&gt;0")/COUNTIF(OFFSET(correlations!W$46,_xlfn.FLOOR.MATH((ROW(V118)-1)/5)*5,0,5),"&lt;&gt;0")</f>
        <v>4.25</v>
      </c>
      <c r="AX130" s="40">
        <f ca="1">SUMIF(OFFSET(correlations!X$46,_xlfn.FLOOR.MATH((ROW(W118)-1)/5)*5,0,5),"&lt;&gt;0")/COUNTIF(OFFSET(correlations!X$46,_xlfn.FLOOR.MATH((ROW(W118)-1)/5)*5,0,5),"&lt;&gt;0")</f>
        <v>3.75</v>
      </c>
      <c r="AY130" s="40">
        <f ca="1">SUMIF(OFFSET(correlations!Y$46,_xlfn.FLOOR.MATH((ROW(X118)-1)/5)*5,0,5),"&lt;&gt;0")/COUNTIF(OFFSET(correlations!Y$46,_xlfn.FLOOR.MATH((ROW(X118)-1)/5)*5,0,5),"&lt;&gt;0")</f>
        <v>3.3333333333333335</v>
      </c>
      <c r="AZ130" s="40">
        <f ca="1">SUMIF(OFFSET(correlations!Z$46,_xlfn.FLOOR.MATH((ROW(Y118)-1)/5)*5,0,5),"&lt;&gt;0")/COUNTIF(OFFSET(correlations!Z$46,_xlfn.FLOOR.MATH((ROW(Y118)-1)/5)*5,0,5),"&lt;&gt;0")</f>
        <v>3.6666666666666665</v>
      </c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</row>
    <row r="131" spans="1:76">
      <c r="A131" s="1" t="str">
        <f t="shared" si="23"/>
        <v>180: Minority Report (2002)</v>
      </c>
      <c r="B131" s="26">
        <f>IF(correlations!B164&lt;&gt;0,'Modified Weights'!B$5,0)</f>
        <v>0</v>
      </c>
      <c r="C131" s="26">
        <f>IF(correlations!C164&lt;&gt;0,'Modified Weights'!C$5,0)</f>
        <v>0.42223642660835542</v>
      </c>
      <c r="D131" s="26">
        <f>IF(correlations!D164&lt;&gt;0,'Modified Weights'!D$5,0)</f>
        <v>0.46833329437099369</v>
      </c>
      <c r="E131" s="26">
        <f>IF(correlations!E164&lt;&gt;0,'Modified Weights'!E$5,0)</f>
        <v>0</v>
      </c>
      <c r="F131" s="26">
        <f>IF(correlations!F164&lt;&gt;0,'Modified Weights'!F$5,0)</f>
        <v>0</v>
      </c>
      <c r="G131" s="26">
        <f>IF(correlations!G164&lt;&gt;0,'Modified Weights'!G$5,0)</f>
        <v>0.46833329437099369</v>
      </c>
      <c r="H131" s="26">
        <f>IF(correlations!H164&lt;&gt;0,'Modified Weights'!H$5,0)</f>
        <v>0.24769327229404767</v>
      </c>
      <c r="I131" s="26">
        <f>IF(correlations!I164&lt;&gt;0,'Modified Weights'!I$5,0)</f>
        <v>0.26424949075041737</v>
      </c>
      <c r="J131" s="26">
        <f>IF(correlations!J164&lt;&gt;0,'Modified Weights'!J$5,0)</f>
        <v>0</v>
      </c>
      <c r="K131" s="26">
        <f>IF(correlations!K164&lt;&gt;0,'Modified Weights'!K$5,0)</f>
        <v>0</v>
      </c>
      <c r="L131" s="26">
        <f>IF(correlations!L164&lt;&gt;0,'Modified Weights'!L$5,0)</f>
        <v>0</v>
      </c>
      <c r="M131" s="26">
        <f>IF(correlations!M164&lt;&gt;0,'Modified Weights'!M$5,0)</f>
        <v>0.26442478716072465</v>
      </c>
      <c r="N131" s="26">
        <f>IF(correlations!N164&lt;&gt;0,'Modified Weights'!N$5,0)</f>
        <v>0.290591240789001</v>
      </c>
      <c r="O131" s="26">
        <f>IF(correlations!O164&lt;&gt;0,'Modified Weights'!O$5,0)</f>
        <v>0.53906585139435703</v>
      </c>
      <c r="P131" s="26">
        <f>IF(correlations!P164&lt;&gt;0,'Modified Weights'!P$5,0)</f>
        <v>0.29682614716644024</v>
      </c>
      <c r="Q131" s="26">
        <f>IF(correlations!Q164&lt;&gt;0,'Modified Weights'!Q$5,0)</f>
        <v>0.47571090136593314</v>
      </c>
      <c r="R131" s="26">
        <f>IF(correlations!R164&lt;&gt;0,'Modified Weights'!R$5,0)</f>
        <v>0</v>
      </c>
      <c r="S131" s="26">
        <f>IF(correlations!S164&lt;&gt;0,'Modified Weights'!S$5,0)</f>
        <v>0</v>
      </c>
      <c r="T131" s="26">
        <f>IF(correlations!T164&lt;&gt;0,'Modified Weights'!T$5,0)</f>
        <v>0.42805472768971564</v>
      </c>
      <c r="U131" s="26">
        <f>IF(correlations!U164&lt;&gt;0,'Modified Weights'!U$5,0)</f>
        <v>0.40380887559327872</v>
      </c>
      <c r="V131" s="26">
        <f>IF(correlations!V164&lt;&gt;0,'Modified Weights'!V$5,0)</f>
        <v>0</v>
      </c>
      <c r="W131" s="26">
        <f>IF(correlations!W164&lt;&gt;0,'Modified Weights'!W$5,0)</f>
        <v>0.31571202585390812</v>
      </c>
      <c r="X131" s="26">
        <f>IF(correlations!X164&lt;&gt;0,'Modified Weights'!X$5,0)</f>
        <v>0.47497369617752921</v>
      </c>
      <c r="Y131" s="26">
        <f>IF(correlations!Y164&lt;&gt;0,'Modified Weights'!Y$5,0)</f>
        <v>0.47236055541883315</v>
      </c>
      <c r="Z131" s="26">
        <f>IF(correlations!Z164&lt;&gt;0,'Modified Weights'!Z$5,0)</f>
        <v>0.37985626502293046</v>
      </c>
      <c r="AA131" s="26"/>
      <c r="AB131" s="40">
        <f ca="1">SUMIF(OFFSET(correlations!B$46,_xlfn.FLOOR.MATH((ROW(A119)-1)/5)*5,0,5),"&lt;&gt;0")/COUNTIF(OFFSET(correlations!B$46,_xlfn.FLOOR.MATH((ROW(A119)-1)/5)*5,0,5),"&lt;&gt;0")</f>
        <v>3.8333333333333335</v>
      </c>
      <c r="AC131" s="40">
        <f ca="1">SUMIF(OFFSET(correlations!C$46,_xlfn.FLOOR.MATH((ROW(B119)-1)/5)*5,0,5),"&lt;&gt;0")/COUNTIF(OFFSET(correlations!C$46,_xlfn.FLOOR.MATH((ROW(B119)-1)/5)*5,0,5),"&lt;&gt;0")</f>
        <v>4.166666666666667</v>
      </c>
      <c r="AD131" s="40">
        <f ca="1">SUMIF(OFFSET(correlations!D$46,_xlfn.FLOOR.MATH((ROW(C119)-1)/5)*5,0,5),"&lt;&gt;0")/COUNTIF(OFFSET(correlations!D$46,_xlfn.FLOOR.MATH((ROW(C119)-1)/5)*5,0,5),"&lt;&gt;0")</f>
        <v>3.125</v>
      </c>
      <c r="AE131" s="40">
        <f ca="1">SUMIF(OFFSET(correlations!E$46,_xlfn.FLOOR.MATH((ROW(D119)-1)/5)*5,0,5),"&lt;&gt;0")/COUNTIF(OFFSET(correlations!E$46,_xlfn.FLOOR.MATH((ROW(D119)-1)/5)*5,0,5),"&lt;&gt;0")</f>
        <v>3.5</v>
      </c>
      <c r="AF131" s="40">
        <f ca="1">SUMIF(OFFSET(correlations!F$46,_xlfn.FLOOR.MATH((ROW(E119)-1)/5)*5,0,5),"&lt;&gt;0")/COUNTIF(OFFSET(correlations!F$46,_xlfn.FLOOR.MATH((ROW(E119)-1)/5)*5,0,5),"&lt;&gt;0")</f>
        <v>3.625</v>
      </c>
      <c r="AG131" s="40">
        <f ca="1">SUMIF(OFFSET(correlations!G$46,_xlfn.FLOOR.MATH((ROW(F119)-1)/5)*5,0,5),"&lt;&gt;0")/COUNTIF(OFFSET(correlations!G$46,_xlfn.FLOOR.MATH((ROW(F119)-1)/5)*5,0,5),"&lt;&gt;0")</f>
        <v>2.8333333333333335</v>
      </c>
      <c r="AH131" s="40">
        <f ca="1">SUMIF(OFFSET(correlations!H$46,_xlfn.FLOOR.MATH((ROW(G119)-1)/5)*5,0,5),"&lt;&gt;0")/COUNTIF(OFFSET(correlations!H$46,_xlfn.FLOOR.MATH((ROW(G119)-1)/5)*5,0,5),"&lt;&gt;0")</f>
        <v>4.0999999999999996</v>
      </c>
      <c r="AI131" s="40">
        <f ca="1">SUMIF(OFFSET(correlations!I$46,_xlfn.FLOOR.MATH((ROW(H119)-1)/5)*5,0,5),"&lt;&gt;0")/COUNTIF(OFFSET(correlations!I$46,_xlfn.FLOOR.MATH((ROW(H119)-1)/5)*5,0,5),"&lt;&gt;0")</f>
        <v>3.75</v>
      </c>
      <c r="AJ131" s="40">
        <f ca="1">SUMIF(OFFSET(correlations!J$46,_xlfn.FLOOR.MATH((ROW(I119)-1)/5)*5,0,5),"&lt;&gt;0")/COUNTIF(OFFSET(correlations!J$46,_xlfn.FLOOR.MATH((ROW(I119)-1)/5)*5,0,5),"&lt;&gt;0")</f>
        <v>4</v>
      </c>
      <c r="AK131" s="40">
        <f ca="1">SUMIF(OFFSET(correlations!K$46,_xlfn.FLOOR.MATH((ROW(J119)-1)/5)*5,0,5),"&lt;&gt;0")/COUNTIF(OFFSET(correlations!K$46,_xlfn.FLOOR.MATH((ROW(J119)-1)/5)*5,0,5),"&lt;&gt;0")</f>
        <v>3.1666666666666665</v>
      </c>
      <c r="AL131" s="40">
        <f ca="1">SUMIF(OFFSET(correlations!L$46,_xlfn.FLOOR.MATH((ROW(K119)-1)/5)*5,0,5),"&lt;&gt;0")/COUNTIF(OFFSET(correlations!L$46,_xlfn.FLOOR.MATH((ROW(K119)-1)/5)*5,0,5),"&lt;&gt;0")</f>
        <v>4</v>
      </c>
      <c r="AM131" s="40">
        <f ca="1">SUMIF(OFFSET(correlations!M$46,_xlfn.FLOOR.MATH((ROW(L119)-1)/5)*5,0,5),"&lt;&gt;0")/COUNTIF(OFFSET(correlations!M$46,_xlfn.FLOOR.MATH((ROW(L119)-1)/5)*5,0,5),"&lt;&gt;0")</f>
        <v>3.7</v>
      </c>
      <c r="AN131" s="40">
        <f ca="1">SUMIF(OFFSET(correlations!N$46,_xlfn.FLOOR.MATH((ROW(M119)-1)/5)*5,0,5),"&lt;&gt;0")/COUNTIF(OFFSET(correlations!N$46,_xlfn.FLOOR.MATH((ROW(M119)-1)/5)*5,0,5),"&lt;&gt;0")</f>
        <v>3.3333333333333335</v>
      </c>
      <c r="AO131" s="40">
        <f ca="1">SUMIF(OFFSET(correlations!O$46,_xlfn.FLOOR.MATH((ROW(N119)-1)/5)*5,0,5),"&lt;&gt;0")/COUNTIF(OFFSET(correlations!O$46,_xlfn.FLOOR.MATH((ROW(N119)-1)/5)*5,0,5),"&lt;&gt;0")</f>
        <v>3.6666666666666665</v>
      </c>
      <c r="AP131" s="40">
        <f ca="1">SUMIF(OFFSET(correlations!P$46,_xlfn.FLOOR.MATH((ROW(O119)-1)/5)*5,0,5),"&lt;&gt;0")/COUNTIF(OFFSET(correlations!P$46,_xlfn.FLOOR.MATH((ROW(O119)-1)/5)*5,0,5),"&lt;&gt;0")</f>
        <v>3.5</v>
      </c>
      <c r="AQ131" s="40">
        <f ca="1">SUMIF(OFFSET(correlations!Q$46,_xlfn.FLOOR.MATH((ROW(P119)-1)/5)*5,0,5),"&lt;&gt;0")/COUNTIF(OFFSET(correlations!Q$46,_xlfn.FLOOR.MATH((ROW(P119)-1)/5)*5,0,5),"&lt;&gt;0")</f>
        <v>3.375</v>
      </c>
      <c r="AR131" s="40">
        <f ca="1">SUMIF(OFFSET(correlations!R$46,_xlfn.FLOOR.MATH((ROW(Q119)-1)/5)*5,0,5),"&lt;&gt;0")/COUNTIF(OFFSET(correlations!R$46,_xlfn.FLOOR.MATH((ROW(Q119)-1)/5)*5,0,5),"&lt;&gt;0")</f>
        <v>3.5</v>
      </c>
      <c r="AS131" s="40">
        <f ca="1">SUMIF(OFFSET(correlations!S$46,_xlfn.FLOOR.MATH((ROW(R119)-1)/5)*5,0,5),"&lt;&gt;0")/COUNTIF(OFFSET(correlations!S$46,_xlfn.FLOOR.MATH((ROW(R119)-1)/5)*5,0,5),"&lt;&gt;0")</f>
        <v>3.6666666666666665</v>
      </c>
      <c r="AT131" s="40">
        <f ca="1">SUMIF(OFFSET(correlations!T$46,_xlfn.FLOOR.MATH((ROW(S119)-1)/5)*5,0,5),"&lt;&gt;0")/COUNTIF(OFFSET(correlations!T$46,_xlfn.FLOOR.MATH((ROW(S119)-1)/5)*5,0,5),"&lt;&gt;0")</f>
        <v>3.1666666666666665</v>
      </c>
      <c r="AU131" s="40">
        <f ca="1">SUMIF(OFFSET(correlations!U$46,_xlfn.FLOOR.MATH((ROW(T119)-1)/5)*5,0,5),"&lt;&gt;0")/COUNTIF(OFFSET(correlations!U$46,_xlfn.FLOOR.MATH((ROW(T119)-1)/5)*5,0,5),"&lt;&gt;0")</f>
        <v>4.0999999999999996</v>
      </c>
      <c r="AV131" s="40">
        <f ca="1">SUMIF(OFFSET(correlations!V$46,_xlfn.FLOOR.MATH((ROW(U119)-1)/5)*5,0,5),"&lt;&gt;0")/COUNTIF(OFFSET(correlations!V$46,_xlfn.FLOOR.MATH((ROW(U119)-1)/5)*5,0,5),"&lt;&gt;0")</f>
        <v>3.6666666666666665</v>
      </c>
      <c r="AW131" s="40">
        <f ca="1">SUMIF(OFFSET(correlations!W$46,_xlfn.FLOOR.MATH((ROW(V119)-1)/5)*5,0,5),"&lt;&gt;0")/COUNTIF(OFFSET(correlations!W$46,_xlfn.FLOOR.MATH((ROW(V119)-1)/5)*5,0,5),"&lt;&gt;0")</f>
        <v>4.25</v>
      </c>
      <c r="AX131" s="40">
        <f ca="1">SUMIF(OFFSET(correlations!X$46,_xlfn.FLOOR.MATH((ROW(W119)-1)/5)*5,0,5),"&lt;&gt;0")/COUNTIF(OFFSET(correlations!X$46,_xlfn.FLOOR.MATH((ROW(W119)-1)/5)*5,0,5),"&lt;&gt;0")</f>
        <v>3.75</v>
      </c>
      <c r="AY131" s="40">
        <f ca="1">SUMIF(OFFSET(correlations!Y$46,_xlfn.FLOOR.MATH((ROW(X119)-1)/5)*5,0,5),"&lt;&gt;0")/COUNTIF(OFFSET(correlations!Y$46,_xlfn.FLOOR.MATH((ROW(X119)-1)/5)*5,0,5),"&lt;&gt;0")</f>
        <v>3.3333333333333335</v>
      </c>
      <c r="AZ131" s="40">
        <f ca="1">SUMIF(OFFSET(correlations!Z$46,_xlfn.FLOOR.MATH((ROW(Y119)-1)/5)*5,0,5),"&lt;&gt;0")/COUNTIF(OFFSET(correlations!Z$46,_xlfn.FLOOR.MATH((ROW(Y119)-1)/5)*5,0,5),"&lt;&gt;0")</f>
        <v>3.6666666666666665</v>
      </c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</row>
    <row r="132" spans="1:76">
      <c r="A132" s="1" t="str">
        <f t="shared" si="23"/>
        <v>180: Minority Report (2002)</v>
      </c>
      <c r="B132" s="26">
        <f>IF(correlations!B165&lt;&gt;0,'Modified Weights'!B$6,0)</f>
        <v>0</v>
      </c>
      <c r="C132" s="26">
        <f>IF(correlations!C165&lt;&gt;0,'Modified Weights'!C$6,0)</f>
        <v>0</v>
      </c>
      <c r="D132" s="26">
        <f>IF(correlations!D165&lt;&gt;0,'Modified Weights'!D$6,0)</f>
        <v>0.37322578372742299</v>
      </c>
      <c r="E132" s="26">
        <f>IF(correlations!E165&lt;&gt;0,'Modified Weights'!E$6,0)</f>
        <v>0.28275572409412869</v>
      </c>
      <c r="F132" s="26">
        <f>IF(correlations!F165&lt;&gt;0,'Modified Weights'!F$6,0)</f>
        <v>0.40027450425381639</v>
      </c>
      <c r="G132" s="26">
        <f>IF(correlations!G165&lt;&gt;0,'Modified Weights'!G$6,0)</f>
        <v>0.39943642888722536</v>
      </c>
      <c r="H132" s="26">
        <f>IF(correlations!H165&lt;&gt;0,'Modified Weights'!H$6,0)</f>
        <v>0.2271298649307886</v>
      </c>
      <c r="I132" s="26">
        <f>IF(correlations!I165&lt;&gt;0,'Modified Weights'!I$6,0)</f>
        <v>0.22921932957789437</v>
      </c>
      <c r="J132" s="26">
        <f>IF(correlations!J165&lt;&gt;0,'Modified Weights'!J$6,0)</f>
        <v>0.36756756756756787</v>
      </c>
      <c r="K132" s="26">
        <f>IF(correlations!K165&lt;&gt;0,'Modified Weights'!K$6,0)</f>
        <v>0.25252866387786765</v>
      </c>
      <c r="L132" s="26">
        <f>IF(correlations!L165&lt;&gt;0,'Modified Weights'!L$6,0)</f>
        <v>0.2685953793136418</v>
      </c>
      <c r="M132" s="26">
        <f>IF(correlations!M165&lt;&gt;0,'Modified Weights'!M$6,0)</f>
        <v>0.25252866387786765</v>
      </c>
      <c r="N132" s="26">
        <f>IF(correlations!N165&lt;&gt;0,'Modified Weights'!N$6,0)</f>
        <v>0.26126836282372301</v>
      </c>
      <c r="O132" s="26">
        <f>IF(correlations!O165&lt;&gt;0,'Modified Weights'!O$6,0)</f>
        <v>0.52599044278760332</v>
      </c>
      <c r="P132" s="26">
        <f>IF(correlations!P165&lt;&gt;0,'Modified Weights'!P$6,0)</f>
        <v>0.28039233696684568</v>
      </c>
      <c r="Q132" s="26">
        <f>IF(correlations!Q165&lt;&gt;0,'Modified Weights'!Q$6,0)</f>
        <v>0</v>
      </c>
      <c r="R132" s="26">
        <f>IF(correlations!R165&lt;&gt;0,'Modified Weights'!R$6,0)</f>
        <v>0.39943642888722536</v>
      </c>
      <c r="S132" s="26">
        <f>IF(correlations!S165&lt;&gt;0,'Modified Weights'!S$6,0)</f>
        <v>0.37267558897264119</v>
      </c>
      <c r="T132" s="26">
        <f>IF(correlations!T165&lt;&gt;0,'Modified Weights'!T$6,0)</f>
        <v>0.40704352695380308</v>
      </c>
      <c r="U132" s="26">
        <f>IF(correlations!U165&lt;&gt;0,'Modified Weights'!U$6,0)</f>
        <v>0.30580326092025339</v>
      </c>
      <c r="V132" s="26">
        <f>IF(correlations!V165&lt;&gt;0,'Modified Weights'!V$6,0)</f>
        <v>0.14601110225769576</v>
      </c>
      <c r="W132" s="26">
        <f>IF(correlations!W165&lt;&gt;0,'Modified Weights'!W$6,0)</f>
        <v>0.26252037536330569</v>
      </c>
      <c r="X132" s="26">
        <f>IF(correlations!X165&lt;&gt;0,'Modified Weights'!X$6,0)</f>
        <v>0.45527378286540937</v>
      </c>
      <c r="Y132" s="26">
        <f>IF(correlations!Y165&lt;&gt;0,'Modified Weights'!Y$6,0)</f>
        <v>0.46411014776485626</v>
      </c>
      <c r="Z132" s="26">
        <f>IF(correlations!Z165&lt;&gt;0,'Modified Weights'!Z$6,0)</f>
        <v>0</v>
      </c>
      <c r="AA132" s="26"/>
      <c r="AB132" s="40">
        <f ca="1">SUMIF(OFFSET(correlations!B$46,_xlfn.FLOOR.MATH((ROW(A120)-1)/5)*5,0,5),"&lt;&gt;0")/COUNTIF(OFFSET(correlations!B$46,_xlfn.FLOOR.MATH((ROW(A120)-1)/5)*5,0,5),"&lt;&gt;0")</f>
        <v>3.8333333333333335</v>
      </c>
      <c r="AC132" s="40">
        <f ca="1">SUMIF(OFFSET(correlations!C$46,_xlfn.FLOOR.MATH((ROW(B120)-1)/5)*5,0,5),"&lt;&gt;0")/COUNTIF(OFFSET(correlations!C$46,_xlfn.FLOOR.MATH((ROW(B120)-1)/5)*5,0,5),"&lt;&gt;0")</f>
        <v>4.166666666666667</v>
      </c>
      <c r="AD132" s="40">
        <f ca="1">SUMIF(OFFSET(correlations!D$46,_xlfn.FLOOR.MATH((ROW(C120)-1)/5)*5,0,5),"&lt;&gt;0")/COUNTIF(OFFSET(correlations!D$46,_xlfn.FLOOR.MATH((ROW(C120)-1)/5)*5,0,5),"&lt;&gt;0")</f>
        <v>3.125</v>
      </c>
      <c r="AE132" s="40">
        <f ca="1">SUMIF(OFFSET(correlations!E$46,_xlfn.FLOOR.MATH((ROW(D120)-1)/5)*5,0,5),"&lt;&gt;0")/COUNTIF(OFFSET(correlations!E$46,_xlfn.FLOOR.MATH((ROW(D120)-1)/5)*5,0,5),"&lt;&gt;0")</f>
        <v>3.5</v>
      </c>
      <c r="AF132" s="40">
        <f ca="1">SUMIF(OFFSET(correlations!F$46,_xlfn.FLOOR.MATH((ROW(E120)-1)/5)*5,0,5),"&lt;&gt;0")/COUNTIF(OFFSET(correlations!F$46,_xlfn.FLOOR.MATH((ROW(E120)-1)/5)*5,0,5),"&lt;&gt;0")</f>
        <v>3.625</v>
      </c>
      <c r="AG132" s="40">
        <f ca="1">SUMIF(OFFSET(correlations!G$46,_xlfn.FLOOR.MATH((ROW(F120)-1)/5)*5,0,5),"&lt;&gt;0")/COUNTIF(OFFSET(correlations!G$46,_xlfn.FLOOR.MATH((ROW(F120)-1)/5)*5,0,5),"&lt;&gt;0")</f>
        <v>2.8333333333333335</v>
      </c>
      <c r="AH132" s="40">
        <f ca="1">SUMIF(OFFSET(correlations!H$46,_xlfn.FLOOR.MATH((ROW(G120)-1)/5)*5,0,5),"&lt;&gt;0")/COUNTIF(OFFSET(correlations!H$46,_xlfn.FLOOR.MATH((ROW(G120)-1)/5)*5,0,5),"&lt;&gt;0")</f>
        <v>4.0999999999999996</v>
      </c>
      <c r="AI132" s="40">
        <f ca="1">SUMIF(OFFSET(correlations!I$46,_xlfn.FLOOR.MATH((ROW(H120)-1)/5)*5,0,5),"&lt;&gt;0")/COUNTIF(OFFSET(correlations!I$46,_xlfn.FLOOR.MATH((ROW(H120)-1)/5)*5,0,5),"&lt;&gt;0")</f>
        <v>3.75</v>
      </c>
      <c r="AJ132" s="40">
        <f ca="1">SUMIF(OFFSET(correlations!J$46,_xlfn.FLOOR.MATH((ROW(I120)-1)/5)*5,0,5),"&lt;&gt;0")/COUNTIF(OFFSET(correlations!J$46,_xlfn.FLOOR.MATH((ROW(I120)-1)/5)*5,0,5),"&lt;&gt;0")</f>
        <v>4</v>
      </c>
      <c r="AK132" s="40">
        <f ca="1">SUMIF(OFFSET(correlations!K$46,_xlfn.FLOOR.MATH((ROW(J120)-1)/5)*5,0,5),"&lt;&gt;0")/COUNTIF(OFFSET(correlations!K$46,_xlfn.FLOOR.MATH((ROW(J120)-1)/5)*5,0,5),"&lt;&gt;0")</f>
        <v>3.1666666666666665</v>
      </c>
      <c r="AL132" s="40">
        <f ca="1">SUMIF(OFFSET(correlations!L$46,_xlfn.FLOOR.MATH((ROW(K120)-1)/5)*5,0,5),"&lt;&gt;0")/COUNTIF(OFFSET(correlations!L$46,_xlfn.FLOOR.MATH((ROW(K120)-1)/5)*5,0,5),"&lt;&gt;0")</f>
        <v>4</v>
      </c>
      <c r="AM132" s="40">
        <f ca="1">SUMIF(OFFSET(correlations!M$46,_xlfn.FLOOR.MATH((ROW(L120)-1)/5)*5,0,5),"&lt;&gt;0")/COUNTIF(OFFSET(correlations!M$46,_xlfn.FLOOR.MATH((ROW(L120)-1)/5)*5,0,5),"&lt;&gt;0")</f>
        <v>3.7</v>
      </c>
      <c r="AN132" s="40">
        <f ca="1">SUMIF(OFFSET(correlations!N$46,_xlfn.FLOOR.MATH((ROW(M120)-1)/5)*5,0,5),"&lt;&gt;0")/COUNTIF(OFFSET(correlations!N$46,_xlfn.FLOOR.MATH((ROW(M120)-1)/5)*5,0,5),"&lt;&gt;0")</f>
        <v>3.3333333333333335</v>
      </c>
      <c r="AO132" s="40">
        <f ca="1">SUMIF(OFFSET(correlations!O$46,_xlfn.FLOOR.MATH((ROW(N120)-1)/5)*5,0,5),"&lt;&gt;0")/COUNTIF(OFFSET(correlations!O$46,_xlfn.FLOOR.MATH((ROW(N120)-1)/5)*5,0,5),"&lt;&gt;0")</f>
        <v>3.6666666666666665</v>
      </c>
      <c r="AP132" s="40">
        <f ca="1">SUMIF(OFFSET(correlations!P$46,_xlfn.FLOOR.MATH((ROW(O120)-1)/5)*5,0,5),"&lt;&gt;0")/COUNTIF(OFFSET(correlations!P$46,_xlfn.FLOOR.MATH((ROW(O120)-1)/5)*5,0,5),"&lt;&gt;0")</f>
        <v>3.5</v>
      </c>
      <c r="AQ132" s="40">
        <f ca="1">SUMIF(OFFSET(correlations!Q$46,_xlfn.FLOOR.MATH((ROW(P120)-1)/5)*5,0,5),"&lt;&gt;0")/COUNTIF(OFFSET(correlations!Q$46,_xlfn.FLOOR.MATH((ROW(P120)-1)/5)*5,0,5),"&lt;&gt;0")</f>
        <v>3.375</v>
      </c>
      <c r="AR132" s="40">
        <f ca="1">SUMIF(OFFSET(correlations!R$46,_xlfn.FLOOR.MATH((ROW(Q120)-1)/5)*5,0,5),"&lt;&gt;0")/COUNTIF(OFFSET(correlations!R$46,_xlfn.FLOOR.MATH((ROW(Q120)-1)/5)*5,0,5),"&lt;&gt;0")</f>
        <v>3.5</v>
      </c>
      <c r="AS132" s="40">
        <f ca="1">SUMIF(OFFSET(correlations!S$46,_xlfn.FLOOR.MATH((ROW(R120)-1)/5)*5,0,5),"&lt;&gt;0")/COUNTIF(OFFSET(correlations!S$46,_xlfn.FLOOR.MATH((ROW(R120)-1)/5)*5,0,5),"&lt;&gt;0")</f>
        <v>3.6666666666666665</v>
      </c>
      <c r="AT132" s="40">
        <f ca="1">SUMIF(OFFSET(correlations!T$46,_xlfn.FLOOR.MATH((ROW(S120)-1)/5)*5,0,5),"&lt;&gt;0")/COUNTIF(OFFSET(correlations!T$46,_xlfn.FLOOR.MATH((ROW(S120)-1)/5)*5,0,5),"&lt;&gt;0")</f>
        <v>3.1666666666666665</v>
      </c>
      <c r="AU132" s="40">
        <f ca="1">SUMIF(OFFSET(correlations!U$46,_xlfn.FLOOR.MATH((ROW(T120)-1)/5)*5,0,5),"&lt;&gt;0")/COUNTIF(OFFSET(correlations!U$46,_xlfn.FLOOR.MATH((ROW(T120)-1)/5)*5,0,5),"&lt;&gt;0")</f>
        <v>4.0999999999999996</v>
      </c>
      <c r="AV132" s="40">
        <f ca="1">SUMIF(OFFSET(correlations!V$46,_xlfn.FLOOR.MATH((ROW(U120)-1)/5)*5,0,5),"&lt;&gt;0")/COUNTIF(OFFSET(correlations!V$46,_xlfn.FLOOR.MATH((ROW(U120)-1)/5)*5,0,5),"&lt;&gt;0")</f>
        <v>3.6666666666666665</v>
      </c>
      <c r="AW132" s="40">
        <f ca="1">SUMIF(OFFSET(correlations!W$46,_xlfn.FLOOR.MATH((ROW(V120)-1)/5)*5,0,5),"&lt;&gt;0")/COUNTIF(OFFSET(correlations!W$46,_xlfn.FLOOR.MATH((ROW(V120)-1)/5)*5,0,5),"&lt;&gt;0")</f>
        <v>4.25</v>
      </c>
      <c r="AX132" s="40">
        <f ca="1">SUMIF(OFFSET(correlations!X$46,_xlfn.FLOOR.MATH((ROW(W120)-1)/5)*5,0,5),"&lt;&gt;0")/COUNTIF(OFFSET(correlations!X$46,_xlfn.FLOOR.MATH((ROW(W120)-1)/5)*5,0,5),"&lt;&gt;0")</f>
        <v>3.75</v>
      </c>
      <c r="AY132" s="40">
        <f ca="1">SUMIF(OFFSET(correlations!Y$46,_xlfn.FLOOR.MATH((ROW(X120)-1)/5)*5,0,5),"&lt;&gt;0")/COUNTIF(OFFSET(correlations!Y$46,_xlfn.FLOOR.MATH((ROW(X120)-1)/5)*5,0,5),"&lt;&gt;0")</f>
        <v>3.3333333333333335</v>
      </c>
      <c r="AZ132" s="40">
        <f ca="1">SUMIF(OFFSET(correlations!Z$46,_xlfn.FLOOR.MATH((ROW(Y120)-1)/5)*5,0,5),"&lt;&gt;0")/COUNTIF(OFFSET(correlations!Z$46,_xlfn.FLOOR.MATH((ROW(Y120)-1)/5)*5,0,5),"&lt;&gt;0")</f>
        <v>3.6666666666666665</v>
      </c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</row>
    <row r="133" spans="1:76">
      <c r="A133" s="21" t="s">
        <v>24</v>
      </c>
      <c r="B133" s="26">
        <f>IF(correlations!B166&lt;&gt;0,'Modified Weights'!B$7,0)</f>
        <v>0.46460996868120108</v>
      </c>
      <c r="C133" s="26">
        <f>IF(correlations!C166&lt;&gt;0,'Modified Weights'!C$7,0)</f>
        <v>0.41167618541813644</v>
      </c>
      <c r="D133" s="26">
        <f>IF(correlations!D166&lt;&gt;0,'Modified Weights'!D$7,0)</f>
        <v>0</v>
      </c>
      <c r="E133" s="26">
        <f>IF(correlations!E166&lt;&gt;0,'Modified Weights'!E$7,0)</f>
        <v>0</v>
      </c>
      <c r="F133" s="26">
        <f>IF(correlations!F166&lt;&gt;0,'Modified Weights'!F$7,0)</f>
        <v>0.37985626502293046</v>
      </c>
      <c r="G133" s="26">
        <f>IF(correlations!G166&lt;&gt;0,'Modified Weights'!G$7,0)</f>
        <v>0.38713264586848378</v>
      </c>
      <c r="H133" s="26">
        <f>IF(correlations!H166&lt;&gt;0,'Modified Weights'!H$7,0)</f>
        <v>0</v>
      </c>
      <c r="I133" s="26">
        <f>IF(correlations!I166&lt;&gt;0,'Modified Weights'!I$7,0)</f>
        <v>0</v>
      </c>
      <c r="J133" s="26">
        <f>IF(correlations!J166&lt;&gt;0,'Modified Weights'!J$7,0)</f>
        <v>0</v>
      </c>
      <c r="K133" s="26">
        <f>IF(correlations!K166&lt;&gt;0,'Modified Weights'!K$7,0)</f>
        <v>0</v>
      </c>
      <c r="L133" s="26">
        <f>IF(correlations!L166&lt;&gt;0,'Modified Weights'!L$7,0)</f>
        <v>0.24328325135114928</v>
      </c>
      <c r="M133" s="26">
        <f>IF(correlations!M166&lt;&gt;0,'Modified Weights'!M$7,0)</f>
        <v>0</v>
      </c>
      <c r="N133" s="26">
        <f>IF(correlations!N166&lt;&gt;0,'Modified Weights'!N$7,0)</f>
        <v>0</v>
      </c>
      <c r="O133" s="26">
        <f>IF(correlations!O166&lt;&gt;0,'Modified Weights'!O$7,0)</f>
        <v>0</v>
      </c>
      <c r="P133" s="26">
        <f>IF(correlations!P166&lt;&gt;0,'Modified Weights'!P$7,0)</f>
        <v>0.26252037536330569</v>
      </c>
      <c r="Q133" s="26">
        <f>IF(correlations!Q166&lt;&gt;0,'Modified Weights'!Q$7,0)</f>
        <v>0</v>
      </c>
      <c r="R133" s="26">
        <f>IF(correlations!R166&lt;&gt;0,'Modified Weights'!R$7,0)</f>
        <v>0</v>
      </c>
      <c r="S133" s="26">
        <f>IF(correlations!S166&lt;&gt;0,'Modified Weights'!S$7,0)</f>
        <v>0</v>
      </c>
      <c r="T133" s="26">
        <f>IF(correlations!T166&lt;&gt;0,'Modified Weights'!T$7,0)</f>
        <v>0</v>
      </c>
      <c r="U133" s="26">
        <f>IF(correlations!U166&lt;&gt;0,'Modified Weights'!U$7,0)</f>
        <v>0</v>
      </c>
      <c r="V133" s="26">
        <f>IF(correlations!V166&lt;&gt;0,'Modified Weights'!V$7,0)</f>
        <v>0.14367186460137429</v>
      </c>
      <c r="W133" s="26">
        <f>IF(correlations!W166&lt;&gt;0,'Modified Weights'!W$7,0)</f>
        <v>0</v>
      </c>
      <c r="X133" s="26">
        <f>IF(correlations!X166&lt;&gt;0,'Modified Weights'!X$7,0)</f>
        <v>0.44902524381160436</v>
      </c>
      <c r="Y133" s="26">
        <f>IF(correlations!Y166&lt;&gt;0,'Modified Weights'!Y$7,0)</f>
        <v>0.42322462884387124</v>
      </c>
      <c r="Z133" s="26">
        <f>IF(correlations!Z166&lt;&gt;0,'Modified Weights'!Z$7,0)</f>
        <v>0</v>
      </c>
      <c r="AA133" s="26"/>
      <c r="AB133" s="40">
        <f ca="1">SUMIF(OFFSET(correlations!B$46,_xlfn.FLOOR.MATH((ROW(A121)-1)/5)*5,0,5),"&lt;&gt;0")/COUNTIF(OFFSET(correlations!B$46,_xlfn.FLOOR.MATH((ROW(A121)-1)/5)*5,0,5),"&lt;&gt;0")</f>
        <v>3.3333333333333335</v>
      </c>
      <c r="AC133" s="40">
        <f ca="1">SUMIF(OFFSET(correlations!C$46,_xlfn.FLOOR.MATH((ROW(B121)-1)/5)*5,0,5),"&lt;&gt;0")/COUNTIF(OFFSET(correlations!C$46,_xlfn.FLOOR.MATH((ROW(B121)-1)/5)*5,0,5),"&lt;&gt;0")</f>
        <v>2.5</v>
      </c>
      <c r="AD133" s="40">
        <f ca="1">SUMIF(OFFSET(correlations!D$46,_xlfn.FLOOR.MATH((ROW(C121)-1)/5)*5,0,5),"&lt;&gt;0")/COUNTIF(OFFSET(correlations!D$46,_xlfn.FLOOR.MATH((ROW(C121)-1)/5)*5,0,5),"&lt;&gt;0")</f>
        <v>3.25</v>
      </c>
      <c r="AE133" s="40">
        <f ca="1">SUMIF(OFFSET(correlations!E$46,_xlfn.FLOOR.MATH((ROW(D121)-1)/5)*5,0,5),"&lt;&gt;0")/COUNTIF(OFFSET(correlations!E$46,_xlfn.FLOOR.MATH((ROW(D121)-1)/5)*5,0,5),"&lt;&gt;0")</f>
        <v>4</v>
      </c>
      <c r="AF133" s="40">
        <f ca="1">SUMIF(OFFSET(correlations!F$46,_xlfn.FLOOR.MATH((ROW(E121)-1)/5)*5,0,5),"&lt;&gt;0")/COUNTIF(OFFSET(correlations!F$46,_xlfn.FLOOR.MATH((ROW(E121)-1)/5)*5,0,5),"&lt;&gt;0")</f>
        <v>3.3333333333333335</v>
      </c>
      <c r="AG133" s="40">
        <f ca="1">SUMIF(OFFSET(correlations!G$46,_xlfn.FLOOR.MATH((ROW(F121)-1)/5)*5,0,5),"&lt;&gt;0")/COUNTIF(OFFSET(correlations!G$46,_xlfn.FLOOR.MATH((ROW(F121)-1)/5)*5,0,5),"&lt;&gt;0")</f>
        <v>3.375</v>
      </c>
      <c r="AH133" s="40">
        <f ca="1">SUMIF(OFFSET(correlations!H$46,_xlfn.FLOOR.MATH((ROW(G121)-1)/5)*5,0,5),"&lt;&gt;0")/COUNTIF(OFFSET(correlations!H$46,_xlfn.FLOOR.MATH((ROW(G121)-1)/5)*5,0,5),"&lt;&gt;0")</f>
        <v>3.5</v>
      </c>
      <c r="AI133" s="40">
        <f ca="1">SUMIF(OFFSET(correlations!I$46,_xlfn.FLOOR.MATH((ROW(H121)-1)/5)*5,0,5),"&lt;&gt;0")/COUNTIF(OFFSET(correlations!I$46,_xlfn.FLOOR.MATH((ROW(H121)-1)/5)*5,0,5),"&lt;&gt;0")</f>
        <v>4.5</v>
      </c>
      <c r="AJ133" s="40">
        <f ca="1">SUMIF(OFFSET(correlations!J$46,_xlfn.FLOOR.MATH((ROW(I121)-1)/5)*5,0,5),"&lt;&gt;0")/COUNTIF(OFFSET(correlations!J$46,_xlfn.FLOOR.MATH((ROW(I121)-1)/5)*5,0,5),"&lt;&gt;0")</f>
        <v>3.3333333333333335</v>
      </c>
      <c r="AK133" s="40">
        <f ca="1">SUMIF(OFFSET(correlations!K$46,_xlfn.FLOOR.MATH((ROW(J121)-1)/5)*5,0,5),"&lt;&gt;0")/COUNTIF(OFFSET(correlations!K$46,_xlfn.FLOOR.MATH((ROW(J121)-1)/5)*5,0,5),"&lt;&gt;0")</f>
        <v>3.75</v>
      </c>
      <c r="AL133" s="40">
        <f ca="1">SUMIF(OFFSET(correlations!L$46,_xlfn.FLOOR.MATH((ROW(K121)-1)/5)*5,0,5),"&lt;&gt;0")/COUNTIF(OFFSET(correlations!L$46,_xlfn.FLOOR.MATH((ROW(K121)-1)/5)*5,0,5),"&lt;&gt;0")</f>
        <v>2.6666666666666665</v>
      </c>
      <c r="AM133" s="40">
        <f ca="1">SUMIF(OFFSET(correlations!M$46,_xlfn.FLOOR.MATH((ROW(L121)-1)/5)*5,0,5),"&lt;&gt;0")/COUNTIF(OFFSET(correlations!M$46,_xlfn.FLOOR.MATH((ROW(L121)-1)/5)*5,0,5),"&lt;&gt;0")</f>
        <v>3</v>
      </c>
      <c r="AN133" s="40">
        <f ca="1">SUMIF(OFFSET(correlations!N$46,_xlfn.FLOOR.MATH((ROW(M121)-1)/5)*5,0,5),"&lt;&gt;0")/COUNTIF(OFFSET(correlations!N$46,_xlfn.FLOOR.MATH((ROW(M121)-1)/5)*5,0,5),"&lt;&gt;0")</f>
        <v>3</v>
      </c>
      <c r="AO133" s="40">
        <f ca="1">SUMIF(OFFSET(correlations!O$46,_xlfn.FLOOR.MATH((ROW(N121)-1)/5)*5,0,5),"&lt;&gt;0")/COUNTIF(OFFSET(correlations!O$46,_xlfn.FLOOR.MATH((ROW(N121)-1)/5)*5,0,5),"&lt;&gt;0")</f>
        <v>3.5</v>
      </c>
      <c r="AP133" s="40">
        <f ca="1">SUMIF(OFFSET(correlations!P$46,_xlfn.FLOOR.MATH((ROW(O121)-1)/5)*5,0,5),"&lt;&gt;0")/COUNTIF(OFFSET(correlations!P$46,_xlfn.FLOOR.MATH((ROW(O121)-1)/5)*5,0,5),"&lt;&gt;0")</f>
        <v>3.5</v>
      </c>
      <c r="AQ133" s="40">
        <f ca="1">SUMIF(OFFSET(correlations!Q$46,_xlfn.FLOOR.MATH((ROW(P121)-1)/5)*5,0,5),"&lt;&gt;0")/COUNTIF(OFFSET(correlations!Q$46,_xlfn.FLOOR.MATH((ROW(P121)-1)/5)*5,0,5),"&lt;&gt;0")</f>
        <v>3.5</v>
      </c>
      <c r="AR133" s="40">
        <f ca="1">SUMIF(OFFSET(correlations!R$46,_xlfn.FLOOR.MATH((ROW(Q121)-1)/5)*5,0,5),"&lt;&gt;0")/COUNTIF(OFFSET(correlations!R$46,_xlfn.FLOOR.MATH((ROW(Q121)-1)/5)*5,0,5),"&lt;&gt;0")</f>
        <v>4.25</v>
      </c>
      <c r="AS133" s="40">
        <f ca="1">SUMIF(OFFSET(correlations!S$46,_xlfn.FLOOR.MATH((ROW(R121)-1)/5)*5,0,5),"&lt;&gt;0")/COUNTIF(OFFSET(correlations!S$46,_xlfn.FLOOR.MATH((ROW(R121)-1)/5)*5,0,5),"&lt;&gt;0")</f>
        <v>3</v>
      </c>
      <c r="AT133" s="40">
        <f ca="1">SUMIF(OFFSET(correlations!T$46,_xlfn.FLOOR.MATH((ROW(S121)-1)/5)*5,0,5),"&lt;&gt;0")/COUNTIF(OFFSET(correlations!T$46,_xlfn.FLOOR.MATH((ROW(S121)-1)/5)*5,0,5),"&lt;&gt;0")</f>
        <v>3.5</v>
      </c>
      <c r="AU133" s="40">
        <f ca="1">SUMIF(OFFSET(correlations!U$46,_xlfn.FLOOR.MATH((ROW(T121)-1)/5)*5,0,5),"&lt;&gt;0")/COUNTIF(OFFSET(correlations!U$46,_xlfn.FLOOR.MATH((ROW(T121)-1)/5)*5,0,5),"&lt;&gt;0")</f>
        <v>3.3333333333333335</v>
      </c>
      <c r="AV133" s="40">
        <f ca="1">SUMIF(OFFSET(correlations!V$46,_xlfn.FLOOR.MATH((ROW(U121)-1)/5)*5,0,5),"&lt;&gt;0")/COUNTIF(OFFSET(correlations!V$46,_xlfn.FLOOR.MATH((ROW(U121)-1)/5)*5,0,5),"&lt;&gt;0")</f>
        <v>3</v>
      </c>
      <c r="AW133" s="40">
        <f ca="1">SUMIF(OFFSET(correlations!W$46,_xlfn.FLOOR.MATH((ROW(V121)-1)/5)*5,0,5),"&lt;&gt;0")/COUNTIF(OFFSET(correlations!W$46,_xlfn.FLOOR.MATH((ROW(V121)-1)/5)*5,0,5),"&lt;&gt;0")</f>
        <v>3.5</v>
      </c>
      <c r="AX133" s="40">
        <f ca="1">SUMIF(OFFSET(correlations!X$46,_xlfn.FLOOR.MATH((ROW(W121)-1)/5)*5,0,5),"&lt;&gt;0")/COUNTIF(OFFSET(correlations!X$46,_xlfn.FLOOR.MATH((ROW(W121)-1)/5)*5,0,5),"&lt;&gt;0")</f>
        <v>2.5</v>
      </c>
      <c r="AY133" s="40">
        <f ca="1">SUMIF(OFFSET(correlations!Y$46,_xlfn.FLOOR.MATH((ROW(X121)-1)/5)*5,0,5),"&lt;&gt;0")/COUNTIF(OFFSET(correlations!Y$46,_xlfn.FLOOR.MATH((ROW(X121)-1)/5)*5,0,5),"&lt;&gt;0")</f>
        <v>4</v>
      </c>
      <c r="AZ133" s="40">
        <f ca="1">SUMIF(OFFSET(correlations!Z$46,_xlfn.FLOOR.MATH((ROW(Y121)-1)/5)*5,0,5),"&lt;&gt;0")/COUNTIF(OFFSET(correlations!Z$46,_xlfn.FLOOR.MATH((ROW(Y121)-1)/5)*5,0,5),"&lt;&gt;0")</f>
        <v>3</v>
      </c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</row>
    <row r="134" spans="1:76">
      <c r="A134" s="1" t="str">
        <f t="shared" ref="A134:A137" si="24">A133</f>
        <v>187: Sin City (2005)</v>
      </c>
      <c r="B134" s="26">
        <f>IF(correlations!B167&lt;&gt;0,'Modified Weights'!B$3,0)</f>
        <v>0</v>
      </c>
      <c r="C134" s="26">
        <f>IF(correlations!C167&lt;&gt;0,'Modified Weights'!C$3,0)</f>
        <v>0</v>
      </c>
      <c r="D134" s="26">
        <f>IF(correlations!D167&lt;&gt;0,'Modified Weights'!D$3,0)</f>
        <v>0.66716825348801723</v>
      </c>
      <c r="E134" s="26">
        <f>IF(correlations!E167&lt;&gt;0,'Modified Weights'!E$3,0)</f>
        <v>0</v>
      </c>
      <c r="F134" s="26">
        <f>IF(correlations!F167&lt;&gt;0,'Modified Weights'!F$3,0)</f>
        <v>0</v>
      </c>
      <c r="G134" s="26">
        <f>IF(correlations!G167&lt;&gt;0,'Modified Weights'!G$3,0)</f>
        <v>0</v>
      </c>
      <c r="H134" s="26">
        <f>IF(correlations!H167&lt;&gt;0,'Modified Weights'!H$3,0)</f>
        <v>0</v>
      </c>
      <c r="I134" s="26">
        <f>IF(correlations!I167&lt;&gt;0,'Modified Weights'!I$3,0)</f>
        <v>0</v>
      </c>
      <c r="J134" s="26">
        <f>IF(correlations!J167&lt;&gt;0,'Modified Weights'!J$3,0)</f>
        <v>0.47571090136593314</v>
      </c>
      <c r="K134" s="26">
        <f>IF(correlations!K167&lt;&gt;0,'Modified Weights'!K$3,0)</f>
        <v>0.31571202585390812</v>
      </c>
      <c r="L134" s="26">
        <f>IF(correlations!L167&lt;&gt;0,'Modified Weights'!L$3,0)</f>
        <v>0</v>
      </c>
      <c r="M134" s="26">
        <f>IF(correlations!M167&lt;&gt;0,'Modified Weights'!M$3,0)</f>
        <v>0</v>
      </c>
      <c r="N134" s="26">
        <f>IF(correlations!N167&lt;&gt;0,'Modified Weights'!N$3,0)</f>
        <v>0</v>
      </c>
      <c r="O134" s="26">
        <f>IF(correlations!O167&lt;&gt;0,'Modified Weights'!O$3,0)</f>
        <v>0.66851595362183669</v>
      </c>
      <c r="P134" s="26">
        <f>IF(correlations!P167&lt;&gt;0,'Modified Weights'!P$3,0)</f>
        <v>0.41443820151070604</v>
      </c>
      <c r="Q134" s="26">
        <f>IF(correlations!Q167&lt;&gt;0,'Modified Weights'!Q$3,0)</f>
        <v>0.50324684492481753</v>
      </c>
      <c r="R134" s="26">
        <f>IF(correlations!R167&lt;&gt;0,'Modified Weights'!R$3,0)</f>
        <v>0.49300760515325925</v>
      </c>
      <c r="S134" s="26">
        <f>IF(correlations!S167&lt;&gt;0,'Modified Weights'!S$3,0)</f>
        <v>0</v>
      </c>
      <c r="T134" s="26">
        <f>IF(correlations!T167&lt;&gt;0,'Modified Weights'!T$3,0)</f>
        <v>0.55108883721563151</v>
      </c>
      <c r="U134" s="26">
        <f>IF(correlations!U167&lt;&gt;0,'Modified Weights'!U$3,0)</f>
        <v>0</v>
      </c>
      <c r="V134" s="26">
        <f>IF(correlations!V167&lt;&gt;0,'Modified Weights'!V$3,0)</f>
        <v>0.27092801416163931</v>
      </c>
      <c r="W134" s="26">
        <f>IF(correlations!W167&lt;&gt;0,'Modified Weights'!W$3,0)</f>
        <v>0.50324684492481753</v>
      </c>
      <c r="X134" s="26">
        <f>IF(correlations!X167&lt;&gt;0,'Modified Weights'!X$3,0)</f>
        <v>0</v>
      </c>
      <c r="Y134" s="26">
        <f>IF(correlations!Y167&lt;&gt;0,'Modified Weights'!Y$3,0)</f>
        <v>0</v>
      </c>
      <c r="Z134" s="26">
        <f>IF(correlations!Z167&lt;&gt;0,'Modified Weights'!Z$3,0)</f>
        <v>0.43552033876932245</v>
      </c>
      <c r="AA134" s="26"/>
      <c r="AB134" s="40">
        <f ca="1">SUMIF(OFFSET(correlations!B$46,_xlfn.FLOOR.MATH((ROW(A122)-1)/5)*5,0,5),"&lt;&gt;0")/COUNTIF(OFFSET(correlations!B$46,_xlfn.FLOOR.MATH((ROW(A122)-1)/5)*5,0,5),"&lt;&gt;0")</f>
        <v>3.3333333333333335</v>
      </c>
      <c r="AC134" s="40">
        <f ca="1">SUMIF(OFFSET(correlations!C$46,_xlfn.FLOOR.MATH((ROW(B122)-1)/5)*5,0,5),"&lt;&gt;0")/COUNTIF(OFFSET(correlations!C$46,_xlfn.FLOOR.MATH((ROW(B122)-1)/5)*5,0,5),"&lt;&gt;0")</f>
        <v>2.5</v>
      </c>
      <c r="AD134" s="40">
        <f ca="1">SUMIF(OFFSET(correlations!D$46,_xlfn.FLOOR.MATH((ROW(C122)-1)/5)*5,0,5),"&lt;&gt;0")/COUNTIF(OFFSET(correlations!D$46,_xlfn.FLOOR.MATH((ROW(C122)-1)/5)*5,0,5),"&lt;&gt;0")</f>
        <v>3.25</v>
      </c>
      <c r="AE134" s="40">
        <f ca="1">SUMIF(OFFSET(correlations!E$46,_xlfn.FLOOR.MATH((ROW(D122)-1)/5)*5,0,5),"&lt;&gt;0")/COUNTIF(OFFSET(correlations!E$46,_xlfn.FLOOR.MATH((ROW(D122)-1)/5)*5,0,5),"&lt;&gt;0")</f>
        <v>4</v>
      </c>
      <c r="AF134" s="40">
        <f ca="1">SUMIF(OFFSET(correlations!F$46,_xlfn.FLOOR.MATH((ROW(E122)-1)/5)*5,0,5),"&lt;&gt;0")/COUNTIF(OFFSET(correlations!F$46,_xlfn.FLOOR.MATH((ROW(E122)-1)/5)*5,0,5),"&lt;&gt;0")</f>
        <v>3.3333333333333335</v>
      </c>
      <c r="AG134" s="40">
        <f ca="1">SUMIF(OFFSET(correlations!G$46,_xlfn.FLOOR.MATH((ROW(F122)-1)/5)*5,0,5),"&lt;&gt;0")/COUNTIF(OFFSET(correlations!G$46,_xlfn.FLOOR.MATH((ROW(F122)-1)/5)*5,0,5),"&lt;&gt;0")</f>
        <v>3.375</v>
      </c>
      <c r="AH134" s="40">
        <f ca="1">SUMIF(OFFSET(correlations!H$46,_xlfn.FLOOR.MATH((ROW(G122)-1)/5)*5,0,5),"&lt;&gt;0")/COUNTIF(OFFSET(correlations!H$46,_xlfn.FLOOR.MATH((ROW(G122)-1)/5)*5,0,5),"&lt;&gt;0")</f>
        <v>3.5</v>
      </c>
      <c r="AI134" s="40">
        <f ca="1">SUMIF(OFFSET(correlations!I$46,_xlfn.FLOOR.MATH((ROW(H122)-1)/5)*5,0,5),"&lt;&gt;0")/COUNTIF(OFFSET(correlations!I$46,_xlfn.FLOOR.MATH((ROW(H122)-1)/5)*5,0,5),"&lt;&gt;0")</f>
        <v>4.5</v>
      </c>
      <c r="AJ134" s="40">
        <f ca="1">SUMIF(OFFSET(correlations!J$46,_xlfn.FLOOR.MATH((ROW(I122)-1)/5)*5,0,5),"&lt;&gt;0")/COUNTIF(OFFSET(correlations!J$46,_xlfn.FLOOR.MATH((ROW(I122)-1)/5)*5,0,5),"&lt;&gt;0")</f>
        <v>3.3333333333333335</v>
      </c>
      <c r="AK134" s="40">
        <f ca="1">SUMIF(OFFSET(correlations!K$46,_xlfn.FLOOR.MATH((ROW(J122)-1)/5)*5,0,5),"&lt;&gt;0")/COUNTIF(OFFSET(correlations!K$46,_xlfn.FLOOR.MATH((ROW(J122)-1)/5)*5,0,5),"&lt;&gt;0")</f>
        <v>3.75</v>
      </c>
      <c r="AL134" s="40">
        <f ca="1">SUMIF(OFFSET(correlations!L$46,_xlfn.FLOOR.MATH((ROW(K122)-1)/5)*5,0,5),"&lt;&gt;0")/COUNTIF(OFFSET(correlations!L$46,_xlfn.FLOOR.MATH((ROW(K122)-1)/5)*5,0,5),"&lt;&gt;0")</f>
        <v>2.6666666666666665</v>
      </c>
      <c r="AM134" s="40">
        <f ca="1">SUMIF(OFFSET(correlations!M$46,_xlfn.FLOOR.MATH((ROW(L122)-1)/5)*5,0,5),"&lt;&gt;0")/COUNTIF(OFFSET(correlations!M$46,_xlfn.FLOOR.MATH((ROW(L122)-1)/5)*5,0,5),"&lt;&gt;0")</f>
        <v>3</v>
      </c>
      <c r="AN134" s="40">
        <f ca="1">SUMIF(OFFSET(correlations!N$46,_xlfn.FLOOR.MATH((ROW(M122)-1)/5)*5,0,5),"&lt;&gt;0")/COUNTIF(OFFSET(correlations!N$46,_xlfn.FLOOR.MATH((ROW(M122)-1)/5)*5,0,5),"&lt;&gt;0")</f>
        <v>3</v>
      </c>
      <c r="AO134" s="40">
        <f ca="1">SUMIF(OFFSET(correlations!O$46,_xlfn.FLOOR.MATH((ROW(N122)-1)/5)*5,0,5),"&lt;&gt;0")/COUNTIF(OFFSET(correlations!O$46,_xlfn.FLOOR.MATH((ROW(N122)-1)/5)*5,0,5),"&lt;&gt;0")</f>
        <v>3.5</v>
      </c>
      <c r="AP134" s="40">
        <f ca="1">SUMIF(OFFSET(correlations!P$46,_xlfn.FLOOR.MATH((ROW(O122)-1)/5)*5,0,5),"&lt;&gt;0")/COUNTIF(OFFSET(correlations!P$46,_xlfn.FLOOR.MATH((ROW(O122)-1)/5)*5,0,5),"&lt;&gt;0")</f>
        <v>3.5</v>
      </c>
      <c r="AQ134" s="40">
        <f ca="1">SUMIF(OFFSET(correlations!Q$46,_xlfn.FLOOR.MATH((ROW(P122)-1)/5)*5,0,5),"&lt;&gt;0")/COUNTIF(OFFSET(correlations!Q$46,_xlfn.FLOOR.MATH((ROW(P122)-1)/5)*5,0,5),"&lt;&gt;0")</f>
        <v>3.5</v>
      </c>
      <c r="AR134" s="40">
        <f ca="1">SUMIF(OFFSET(correlations!R$46,_xlfn.FLOOR.MATH((ROW(Q122)-1)/5)*5,0,5),"&lt;&gt;0")/COUNTIF(OFFSET(correlations!R$46,_xlfn.FLOOR.MATH((ROW(Q122)-1)/5)*5,0,5),"&lt;&gt;0")</f>
        <v>4.25</v>
      </c>
      <c r="AS134" s="40">
        <f ca="1">SUMIF(OFFSET(correlations!S$46,_xlfn.FLOOR.MATH((ROW(R122)-1)/5)*5,0,5),"&lt;&gt;0")/COUNTIF(OFFSET(correlations!S$46,_xlfn.FLOOR.MATH((ROW(R122)-1)/5)*5,0,5),"&lt;&gt;0")</f>
        <v>3</v>
      </c>
      <c r="AT134" s="40">
        <f ca="1">SUMIF(OFFSET(correlations!T$46,_xlfn.FLOOR.MATH((ROW(S122)-1)/5)*5,0,5),"&lt;&gt;0")/COUNTIF(OFFSET(correlations!T$46,_xlfn.FLOOR.MATH((ROW(S122)-1)/5)*5,0,5),"&lt;&gt;0")</f>
        <v>3.5</v>
      </c>
      <c r="AU134" s="40">
        <f ca="1">SUMIF(OFFSET(correlations!U$46,_xlfn.FLOOR.MATH((ROW(T122)-1)/5)*5,0,5),"&lt;&gt;0")/COUNTIF(OFFSET(correlations!U$46,_xlfn.FLOOR.MATH((ROW(T122)-1)/5)*5,0,5),"&lt;&gt;0")</f>
        <v>3.3333333333333335</v>
      </c>
      <c r="AV134" s="40">
        <f ca="1">SUMIF(OFFSET(correlations!V$46,_xlfn.FLOOR.MATH((ROW(U122)-1)/5)*5,0,5),"&lt;&gt;0")/COUNTIF(OFFSET(correlations!V$46,_xlfn.FLOOR.MATH((ROW(U122)-1)/5)*5,0,5),"&lt;&gt;0")</f>
        <v>3</v>
      </c>
      <c r="AW134" s="40">
        <f ca="1">SUMIF(OFFSET(correlations!W$46,_xlfn.FLOOR.MATH((ROW(V122)-1)/5)*5,0,5),"&lt;&gt;0")/COUNTIF(OFFSET(correlations!W$46,_xlfn.FLOOR.MATH((ROW(V122)-1)/5)*5,0,5),"&lt;&gt;0")</f>
        <v>3.5</v>
      </c>
      <c r="AX134" s="40">
        <f ca="1">SUMIF(OFFSET(correlations!X$46,_xlfn.FLOOR.MATH((ROW(W122)-1)/5)*5,0,5),"&lt;&gt;0")/COUNTIF(OFFSET(correlations!X$46,_xlfn.FLOOR.MATH((ROW(W122)-1)/5)*5,0,5),"&lt;&gt;0")</f>
        <v>2.5</v>
      </c>
      <c r="AY134" s="40">
        <f ca="1">SUMIF(OFFSET(correlations!Y$46,_xlfn.FLOOR.MATH((ROW(X122)-1)/5)*5,0,5),"&lt;&gt;0")/COUNTIF(OFFSET(correlations!Y$46,_xlfn.FLOOR.MATH((ROW(X122)-1)/5)*5,0,5),"&lt;&gt;0")</f>
        <v>4</v>
      </c>
      <c r="AZ134" s="40">
        <f ca="1">SUMIF(OFFSET(correlations!Z$46,_xlfn.FLOOR.MATH((ROW(Y122)-1)/5)*5,0,5),"&lt;&gt;0")/COUNTIF(OFFSET(correlations!Z$46,_xlfn.FLOOR.MATH((ROW(Y122)-1)/5)*5,0,5),"&lt;&gt;0")</f>
        <v>3</v>
      </c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</row>
    <row r="135" spans="1:76">
      <c r="A135" s="1" t="str">
        <f t="shared" si="24"/>
        <v>187: Sin City (2005)</v>
      </c>
      <c r="B135" s="26">
        <f>IF(correlations!B168&lt;&gt;0,'Modified Weights'!B$4,0)</f>
        <v>0.51761980439715483</v>
      </c>
      <c r="C135" s="26">
        <f>IF(correlations!C168&lt;&gt;0,'Modified Weights'!C$4,0)</f>
        <v>0.48860698263640312</v>
      </c>
      <c r="D135" s="26">
        <f>IF(correlations!D168&lt;&gt;0,'Modified Weights'!D$4,0)</f>
        <v>0</v>
      </c>
      <c r="E135" s="26">
        <f>IF(correlations!E168&lt;&gt;0,'Modified Weights'!E$4,0)</f>
        <v>0</v>
      </c>
      <c r="F135" s="26">
        <f>IF(correlations!F168&lt;&gt;0,'Modified Weights'!F$4,0)</f>
        <v>0.46411014776485626</v>
      </c>
      <c r="G135" s="26">
        <f>IF(correlations!G168&lt;&gt;0,'Modified Weights'!G$4,0)</f>
        <v>0.48053660218278615</v>
      </c>
      <c r="H135" s="26">
        <f>IF(correlations!H168&lt;&gt;0,'Modified Weights'!H$4,0)</f>
        <v>0.40027450425381639</v>
      </c>
      <c r="I135" s="26">
        <f>IF(correlations!I168&lt;&gt;0,'Modified Weights'!I$4,0)</f>
        <v>0</v>
      </c>
      <c r="J135" s="26">
        <f>IF(correlations!J168&lt;&gt;0,'Modified Weights'!J$4,0)</f>
        <v>0</v>
      </c>
      <c r="K135" s="26">
        <f>IF(correlations!K168&lt;&gt;0,'Modified Weights'!K$4,0)</f>
        <v>0.26365446983714974</v>
      </c>
      <c r="L135" s="26">
        <f>IF(correlations!L168&lt;&gt;0,'Modified Weights'!L$4,0)</f>
        <v>0.28275572409412869</v>
      </c>
      <c r="M135" s="26">
        <f>IF(correlations!M168&lt;&gt;0,'Modified Weights'!M$4,0)</f>
        <v>0</v>
      </c>
      <c r="N135" s="26">
        <f>IF(correlations!N168&lt;&gt;0,'Modified Weights'!N$4,0)</f>
        <v>0.31010409033155772</v>
      </c>
      <c r="O135" s="26">
        <f>IF(correlations!O168&lt;&gt;0,'Modified Weights'!O$4,0)</f>
        <v>0</v>
      </c>
      <c r="P135" s="26">
        <f>IF(correlations!P168&lt;&gt;0,'Modified Weights'!P$4,0)</f>
        <v>0.30413903573293405</v>
      </c>
      <c r="Q135" s="26">
        <f>IF(correlations!Q168&lt;&gt;0,'Modified Weights'!Q$4,0)</f>
        <v>0.48860698263640312</v>
      </c>
      <c r="R135" s="26">
        <f>IF(correlations!R168&lt;&gt;0,'Modified Weights'!R$4,0)</f>
        <v>0</v>
      </c>
      <c r="S135" s="26">
        <f>IF(correlations!S168&lt;&gt;0,'Modified Weights'!S$4,0)</f>
        <v>0.44902524381160436</v>
      </c>
      <c r="T135" s="26">
        <f>IF(correlations!T168&lt;&gt;0,'Modified Weights'!T$4,0)</f>
        <v>0</v>
      </c>
      <c r="U135" s="26">
        <f>IF(correlations!U168&lt;&gt;0,'Modified Weights'!U$4,0)</f>
        <v>0.43899155441463594</v>
      </c>
      <c r="V135" s="26">
        <f>IF(correlations!V168&lt;&gt;0,'Modified Weights'!V$4,0)</f>
        <v>0</v>
      </c>
      <c r="W135" s="26">
        <f>IF(correlations!W168&lt;&gt;0,'Modified Weights'!W$4,0)</f>
        <v>0</v>
      </c>
      <c r="X135" s="26">
        <f>IF(correlations!X168&lt;&gt;0,'Modified Weights'!X$4,0)</f>
        <v>0</v>
      </c>
      <c r="Y135" s="26">
        <f>IF(correlations!Y168&lt;&gt;0,'Modified Weights'!Y$4,0)</f>
        <v>0.54219187817609293</v>
      </c>
      <c r="Z135" s="26">
        <f>IF(correlations!Z168&lt;&gt;0,'Modified Weights'!Z$4,0)</f>
        <v>0</v>
      </c>
      <c r="AA135" s="26"/>
      <c r="AB135" s="40">
        <f ca="1">SUMIF(OFFSET(correlations!B$46,_xlfn.FLOOR.MATH((ROW(A123)-1)/5)*5,0,5),"&lt;&gt;0")/COUNTIF(OFFSET(correlations!B$46,_xlfn.FLOOR.MATH((ROW(A123)-1)/5)*5,0,5),"&lt;&gt;0")</f>
        <v>3.3333333333333335</v>
      </c>
      <c r="AC135" s="40">
        <f ca="1">SUMIF(OFFSET(correlations!C$46,_xlfn.FLOOR.MATH((ROW(B123)-1)/5)*5,0,5),"&lt;&gt;0")/COUNTIF(OFFSET(correlations!C$46,_xlfn.FLOOR.MATH((ROW(B123)-1)/5)*5,0,5),"&lt;&gt;0")</f>
        <v>2.5</v>
      </c>
      <c r="AD135" s="40">
        <f ca="1">SUMIF(OFFSET(correlations!D$46,_xlfn.FLOOR.MATH((ROW(C123)-1)/5)*5,0,5),"&lt;&gt;0")/COUNTIF(OFFSET(correlations!D$46,_xlfn.FLOOR.MATH((ROW(C123)-1)/5)*5,0,5),"&lt;&gt;0")</f>
        <v>3.25</v>
      </c>
      <c r="AE135" s="40">
        <f ca="1">SUMIF(OFFSET(correlations!E$46,_xlfn.FLOOR.MATH((ROW(D123)-1)/5)*5,0,5),"&lt;&gt;0")/COUNTIF(OFFSET(correlations!E$46,_xlfn.FLOOR.MATH((ROW(D123)-1)/5)*5,0,5),"&lt;&gt;0")</f>
        <v>4</v>
      </c>
      <c r="AF135" s="40">
        <f ca="1">SUMIF(OFFSET(correlations!F$46,_xlfn.FLOOR.MATH((ROW(E123)-1)/5)*5,0,5),"&lt;&gt;0")/COUNTIF(OFFSET(correlations!F$46,_xlfn.FLOOR.MATH((ROW(E123)-1)/5)*5,0,5),"&lt;&gt;0")</f>
        <v>3.3333333333333335</v>
      </c>
      <c r="AG135" s="40">
        <f ca="1">SUMIF(OFFSET(correlations!G$46,_xlfn.FLOOR.MATH((ROW(F123)-1)/5)*5,0,5),"&lt;&gt;0")/COUNTIF(OFFSET(correlations!G$46,_xlfn.FLOOR.MATH((ROW(F123)-1)/5)*5,0,5),"&lt;&gt;0")</f>
        <v>3.375</v>
      </c>
      <c r="AH135" s="40">
        <f ca="1">SUMIF(OFFSET(correlations!H$46,_xlfn.FLOOR.MATH((ROW(G123)-1)/5)*5,0,5),"&lt;&gt;0")/COUNTIF(OFFSET(correlations!H$46,_xlfn.FLOOR.MATH((ROW(G123)-1)/5)*5,0,5),"&lt;&gt;0")</f>
        <v>3.5</v>
      </c>
      <c r="AI135" s="40">
        <f ca="1">SUMIF(OFFSET(correlations!I$46,_xlfn.FLOOR.MATH((ROW(H123)-1)/5)*5,0,5),"&lt;&gt;0")/COUNTIF(OFFSET(correlations!I$46,_xlfn.FLOOR.MATH((ROW(H123)-1)/5)*5,0,5),"&lt;&gt;0")</f>
        <v>4.5</v>
      </c>
      <c r="AJ135" s="40">
        <f ca="1">SUMIF(OFFSET(correlations!J$46,_xlfn.FLOOR.MATH((ROW(I123)-1)/5)*5,0,5),"&lt;&gt;0")/COUNTIF(OFFSET(correlations!J$46,_xlfn.FLOOR.MATH((ROW(I123)-1)/5)*5,0,5),"&lt;&gt;0")</f>
        <v>3.3333333333333335</v>
      </c>
      <c r="AK135" s="40">
        <f ca="1">SUMIF(OFFSET(correlations!K$46,_xlfn.FLOOR.MATH((ROW(J123)-1)/5)*5,0,5),"&lt;&gt;0")/COUNTIF(OFFSET(correlations!K$46,_xlfn.FLOOR.MATH((ROW(J123)-1)/5)*5,0,5),"&lt;&gt;0")</f>
        <v>3.75</v>
      </c>
      <c r="AL135" s="40">
        <f ca="1">SUMIF(OFFSET(correlations!L$46,_xlfn.FLOOR.MATH((ROW(K123)-1)/5)*5,0,5),"&lt;&gt;0")/COUNTIF(OFFSET(correlations!L$46,_xlfn.FLOOR.MATH((ROW(K123)-1)/5)*5,0,5),"&lt;&gt;0")</f>
        <v>2.6666666666666665</v>
      </c>
      <c r="AM135" s="40">
        <f ca="1">SUMIF(OFFSET(correlations!M$46,_xlfn.FLOOR.MATH((ROW(L123)-1)/5)*5,0,5),"&lt;&gt;0")/COUNTIF(OFFSET(correlations!M$46,_xlfn.FLOOR.MATH((ROW(L123)-1)/5)*5,0,5),"&lt;&gt;0")</f>
        <v>3</v>
      </c>
      <c r="AN135" s="40">
        <f ca="1">SUMIF(OFFSET(correlations!N$46,_xlfn.FLOOR.MATH((ROW(M123)-1)/5)*5,0,5),"&lt;&gt;0")/COUNTIF(OFFSET(correlations!N$46,_xlfn.FLOOR.MATH((ROW(M123)-1)/5)*5,0,5),"&lt;&gt;0")</f>
        <v>3</v>
      </c>
      <c r="AO135" s="40">
        <f ca="1">SUMIF(OFFSET(correlations!O$46,_xlfn.FLOOR.MATH((ROW(N123)-1)/5)*5,0,5),"&lt;&gt;0")/COUNTIF(OFFSET(correlations!O$46,_xlfn.FLOOR.MATH((ROW(N123)-1)/5)*5,0,5),"&lt;&gt;0")</f>
        <v>3.5</v>
      </c>
      <c r="AP135" s="40">
        <f ca="1">SUMIF(OFFSET(correlations!P$46,_xlfn.FLOOR.MATH((ROW(O123)-1)/5)*5,0,5),"&lt;&gt;0")/COUNTIF(OFFSET(correlations!P$46,_xlfn.FLOOR.MATH((ROW(O123)-1)/5)*5,0,5),"&lt;&gt;0")</f>
        <v>3.5</v>
      </c>
      <c r="AQ135" s="40">
        <f ca="1">SUMIF(OFFSET(correlations!Q$46,_xlfn.FLOOR.MATH((ROW(P123)-1)/5)*5,0,5),"&lt;&gt;0")/COUNTIF(OFFSET(correlations!Q$46,_xlfn.FLOOR.MATH((ROW(P123)-1)/5)*5,0,5),"&lt;&gt;0")</f>
        <v>3.5</v>
      </c>
      <c r="AR135" s="40">
        <f ca="1">SUMIF(OFFSET(correlations!R$46,_xlfn.FLOOR.MATH((ROW(Q123)-1)/5)*5,0,5),"&lt;&gt;0")/COUNTIF(OFFSET(correlations!R$46,_xlfn.FLOOR.MATH((ROW(Q123)-1)/5)*5,0,5),"&lt;&gt;0")</f>
        <v>4.25</v>
      </c>
      <c r="AS135" s="40">
        <f ca="1">SUMIF(OFFSET(correlations!S$46,_xlfn.FLOOR.MATH((ROW(R123)-1)/5)*5,0,5),"&lt;&gt;0")/COUNTIF(OFFSET(correlations!S$46,_xlfn.FLOOR.MATH((ROW(R123)-1)/5)*5,0,5),"&lt;&gt;0")</f>
        <v>3</v>
      </c>
      <c r="AT135" s="40">
        <f ca="1">SUMIF(OFFSET(correlations!T$46,_xlfn.FLOOR.MATH((ROW(S123)-1)/5)*5,0,5),"&lt;&gt;0")/COUNTIF(OFFSET(correlations!T$46,_xlfn.FLOOR.MATH((ROW(S123)-1)/5)*5,0,5),"&lt;&gt;0")</f>
        <v>3.5</v>
      </c>
      <c r="AU135" s="40">
        <f ca="1">SUMIF(OFFSET(correlations!U$46,_xlfn.FLOOR.MATH((ROW(T123)-1)/5)*5,0,5),"&lt;&gt;0")/COUNTIF(OFFSET(correlations!U$46,_xlfn.FLOOR.MATH((ROW(T123)-1)/5)*5,0,5),"&lt;&gt;0")</f>
        <v>3.3333333333333335</v>
      </c>
      <c r="AV135" s="40">
        <f ca="1">SUMIF(OFFSET(correlations!V$46,_xlfn.FLOOR.MATH((ROW(U123)-1)/5)*5,0,5),"&lt;&gt;0")/COUNTIF(OFFSET(correlations!V$46,_xlfn.FLOOR.MATH((ROW(U123)-1)/5)*5,0,5),"&lt;&gt;0")</f>
        <v>3</v>
      </c>
      <c r="AW135" s="40">
        <f ca="1">SUMIF(OFFSET(correlations!W$46,_xlfn.FLOOR.MATH((ROW(V123)-1)/5)*5,0,5),"&lt;&gt;0")/COUNTIF(OFFSET(correlations!W$46,_xlfn.FLOOR.MATH((ROW(V123)-1)/5)*5,0,5),"&lt;&gt;0")</f>
        <v>3.5</v>
      </c>
      <c r="AX135" s="40">
        <f ca="1">SUMIF(OFFSET(correlations!X$46,_xlfn.FLOOR.MATH((ROW(W123)-1)/5)*5,0,5),"&lt;&gt;0")/COUNTIF(OFFSET(correlations!X$46,_xlfn.FLOOR.MATH((ROW(W123)-1)/5)*5,0,5),"&lt;&gt;0")</f>
        <v>2.5</v>
      </c>
      <c r="AY135" s="40">
        <f ca="1">SUMIF(OFFSET(correlations!Y$46,_xlfn.FLOOR.MATH((ROW(X123)-1)/5)*5,0,5),"&lt;&gt;0")/COUNTIF(OFFSET(correlations!Y$46,_xlfn.FLOOR.MATH((ROW(X123)-1)/5)*5,0,5),"&lt;&gt;0")</f>
        <v>4</v>
      </c>
      <c r="AZ135" s="40">
        <f ca="1">SUMIF(OFFSET(correlations!Z$46,_xlfn.FLOOR.MATH((ROW(Y123)-1)/5)*5,0,5),"&lt;&gt;0")/COUNTIF(OFFSET(correlations!Z$46,_xlfn.FLOOR.MATH((ROW(Y123)-1)/5)*5,0,5),"&lt;&gt;0")</f>
        <v>3</v>
      </c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</row>
    <row r="136" spans="1:76">
      <c r="A136" s="1" t="str">
        <f t="shared" si="24"/>
        <v>187: Sin City (2005)</v>
      </c>
      <c r="B136" s="26">
        <f>IF(correlations!B169&lt;&gt;0,'Modified Weights'!B$5,0)</f>
        <v>0</v>
      </c>
      <c r="C136" s="26">
        <f>IF(correlations!C169&lt;&gt;0,'Modified Weights'!C$5,0)</f>
        <v>0.42223642660835542</v>
      </c>
      <c r="D136" s="26">
        <f>IF(correlations!D169&lt;&gt;0,'Modified Weights'!D$5,0)</f>
        <v>0</v>
      </c>
      <c r="E136" s="26">
        <f>IF(correlations!E169&lt;&gt;0,'Modified Weights'!E$5,0)</f>
        <v>0</v>
      </c>
      <c r="F136" s="26">
        <f>IF(correlations!F169&lt;&gt;0,'Modified Weights'!F$5,0)</f>
        <v>0</v>
      </c>
      <c r="G136" s="26">
        <f>IF(correlations!G169&lt;&gt;0,'Modified Weights'!G$5,0)</f>
        <v>0.46833329437099369</v>
      </c>
      <c r="H136" s="26">
        <f>IF(correlations!H169&lt;&gt;0,'Modified Weights'!H$5,0)</f>
        <v>0.24769327229404767</v>
      </c>
      <c r="I136" s="26">
        <f>IF(correlations!I169&lt;&gt;0,'Modified Weights'!I$5,0)</f>
        <v>0.26424949075041737</v>
      </c>
      <c r="J136" s="26">
        <f>IF(correlations!J169&lt;&gt;0,'Modified Weights'!J$5,0)</f>
        <v>0.38713264586848378</v>
      </c>
      <c r="K136" s="26">
        <f>IF(correlations!K169&lt;&gt;0,'Modified Weights'!K$5,0)</f>
        <v>0.25886569181649749</v>
      </c>
      <c r="L136" s="26">
        <f>IF(correlations!L169&lt;&gt;0,'Modified Weights'!L$5,0)</f>
        <v>0</v>
      </c>
      <c r="M136" s="26">
        <f>IF(correlations!M169&lt;&gt;0,'Modified Weights'!M$5,0)</f>
        <v>0</v>
      </c>
      <c r="N136" s="26">
        <f>IF(correlations!N169&lt;&gt;0,'Modified Weights'!N$5,0)</f>
        <v>0</v>
      </c>
      <c r="O136" s="26">
        <f>IF(correlations!O169&lt;&gt;0,'Modified Weights'!O$5,0)</f>
        <v>0.53906585139435703</v>
      </c>
      <c r="P136" s="26">
        <f>IF(correlations!P169&lt;&gt;0,'Modified Weights'!P$5,0)</f>
        <v>0.29682614716644024</v>
      </c>
      <c r="Q136" s="26">
        <f>IF(correlations!Q169&lt;&gt;0,'Modified Weights'!Q$5,0)</f>
        <v>0</v>
      </c>
      <c r="R136" s="26">
        <f>IF(correlations!R169&lt;&gt;0,'Modified Weights'!R$5,0)</f>
        <v>0</v>
      </c>
      <c r="S136" s="26">
        <f>IF(correlations!S169&lt;&gt;0,'Modified Weights'!S$5,0)</f>
        <v>0.42223642660835542</v>
      </c>
      <c r="T136" s="26">
        <f>IF(correlations!T169&lt;&gt;0,'Modified Weights'!T$5,0)</f>
        <v>0</v>
      </c>
      <c r="U136" s="26">
        <f>IF(correlations!U169&lt;&gt;0,'Modified Weights'!U$5,0)</f>
        <v>0.40380887559327872</v>
      </c>
      <c r="V136" s="26">
        <f>IF(correlations!V169&lt;&gt;0,'Modified Weights'!V$5,0)</f>
        <v>0</v>
      </c>
      <c r="W136" s="26">
        <f>IF(correlations!W169&lt;&gt;0,'Modified Weights'!W$5,0)</f>
        <v>0.31571202585390812</v>
      </c>
      <c r="X136" s="26">
        <f>IF(correlations!X169&lt;&gt;0,'Modified Weights'!X$5,0)</f>
        <v>0.47497369617752921</v>
      </c>
      <c r="Y136" s="26">
        <f>IF(correlations!Y169&lt;&gt;0,'Modified Weights'!Y$5,0)</f>
        <v>0</v>
      </c>
      <c r="Z136" s="26">
        <f>IF(correlations!Z169&lt;&gt;0,'Modified Weights'!Z$5,0)</f>
        <v>0.37985626502293046</v>
      </c>
      <c r="AA136" s="26"/>
      <c r="AB136" s="40">
        <f ca="1">SUMIF(OFFSET(correlations!B$46,_xlfn.FLOOR.MATH((ROW(A124)-1)/5)*5,0,5),"&lt;&gt;0")/COUNTIF(OFFSET(correlations!B$46,_xlfn.FLOOR.MATH((ROW(A124)-1)/5)*5,0,5),"&lt;&gt;0")</f>
        <v>3.3333333333333335</v>
      </c>
      <c r="AC136" s="40">
        <f ca="1">SUMIF(OFFSET(correlations!C$46,_xlfn.FLOOR.MATH((ROW(B124)-1)/5)*5,0,5),"&lt;&gt;0")/COUNTIF(OFFSET(correlations!C$46,_xlfn.FLOOR.MATH((ROW(B124)-1)/5)*5,0,5),"&lt;&gt;0")</f>
        <v>2.5</v>
      </c>
      <c r="AD136" s="40">
        <f ca="1">SUMIF(OFFSET(correlations!D$46,_xlfn.FLOOR.MATH((ROW(C124)-1)/5)*5,0,5),"&lt;&gt;0")/COUNTIF(OFFSET(correlations!D$46,_xlfn.FLOOR.MATH((ROW(C124)-1)/5)*5,0,5),"&lt;&gt;0")</f>
        <v>3.25</v>
      </c>
      <c r="AE136" s="40">
        <f ca="1">SUMIF(OFFSET(correlations!E$46,_xlfn.FLOOR.MATH((ROW(D124)-1)/5)*5,0,5),"&lt;&gt;0")/COUNTIF(OFFSET(correlations!E$46,_xlfn.FLOOR.MATH((ROW(D124)-1)/5)*5,0,5),"&lt;&gt;0")</f>
        <v>4</v>
      </c>
      <c r="AF136" s="40">
        <f ca="1">SUMIF(OFFSET(correlations!F$46,_xlfn.FLOOR.MATH((ROW(E124)-1)/5)*5,0,5),"&lt;&gt;0")/COUNTIF(OFFSET(correlations!F$46,_xlfn.FLOOR.MATH((ROW(E124)-1)/5)*5,0,5),"&lt;&gt;0")</f>
        <v>3.3333333333333335</v>
      </c>
      <c r="AG136" s="40">
        <f ca="1">SUMIF(OFFSET(correlations!G$46,_xlfn.FLOOR.MATH((ROW(F124)-1)/5)*5,0,5),"&lt;&gt;0")/COUNTIF(OFFSET(correlations!G$46,_xlfn.FLOOR.MATH((ROW(F124)-1)/5)*5,0,5),"&lt;&gt;0")</f>
        <v>3.375</v>
      </c>
      <c r="AH136" s="40">
        <f ca="1">SUMIF(OFFSET(correlations!H$46,_xlfn.FLOOR.MATH((ROW(G124)-1)/5)*5,0,5),"&lt;&gt;0")/COUNTIF(OFFSET(correlations!H$46,_xlfn.FLOOR.MATH((ROW(G124)-1)/5)*5,0,5),"&lt;&gt;0")</f>
        <v>3.5</v>
      </c>
      <c r="AI136" s="40">
        <f ca="1">SUMIF(OFFSET(correlations!I$46,_xlfn.FLOOR.MATH((ROW(H124)-1)/5)*5,0,5),"&lt;&gt;0")/COUNTIF(OFFSET(correlations!I$46,_xlfn.FLOOR.MATH((ROW(H124)-1)/5)*5,0,5),"&lt;&gt;0")</f>
        <v>4.5</v>
      </c>
      <c r="AJ136" s="40">
        <f ca="1">SUMIF(OFFSET(correlations!J$46,_xlfn.FLOOR.MATH((ROW(I124)-1)/5)*5,0,5),"&lt;&gt;0")/COUNTIF(OFFSET(correlations!J$46,_xlfn.FLOOR.MATH((ROW(I124)-1)/5)*5,0,5),"&lt;&gt;0")</f>
        <v>3.3333333333333335</v>
      </c>
      <c r="AK136" s="40">
        <f ca="1">SUMIF(OFFSET(correlations!K$46,_xlfn.FLOOR.MATH((ROW(J124)-1)/5)*5,0,5),"&lt;&gt;0")/COUNTIF(OFFSET(correlations!K$46,_xlfn.FLOOR.MATH((ROW(J124)-1)/5)*5,0,5),"&lt;&gt;0")</f>
        <v>3.75</v>
      </c>
      <c r="AL136" s="40">
        <f ca="1">SUMIF(OFFSET(correlations!L$46,_xlfn.FLOOR.MATH((ROW(K124)-1)/5)*5,0,5),"&lt;&gt;0")/COUNTIF(OFFSET(correlations!L$46,_xlfn.FLOOR.MATH((ROW(K124)-1)/5)*5,0,5),"&lt;&gt;0")</f>
        <v>2.6666666666666665</v>
      </c>
      <c r="AM136" s="40">
        <f ca="1">SUMIF(OFFSET(correlations!M$46,_xlfn.FLOOR.MATH((ROW(L124)-1)/5)*5,0,5),"&lt;&gt;0")/COUNTIF(OFFSET(correlations!M$46,_xlfn.FLOOR.MATH((ROW(L124)-1)/5)*5,0,5),"&lt;&gt;0")</f>
        <v>3</v>
      </c>
      <c r="AN136" s="40">
        <f ca="1">SUMIF(OFFSET(correlations!N$46,_xlfn.FLOOR.MATH((ROW(M124)-1)/5)*5,0,5),"&lt;&gt;0")/COUNTIF(OFFSET(correlations!N$46,_xlfn.FLOOR.MATH((ROW(M124)-1)/5)*5,0,5),"&lt;&gt;0")</f>
        <v>3</v>
      </c>
      <c r="AO136" s="40">
        <f ca="1">SUMIF(OFFSET(correlations!O$46,_xlfn.FLOOR.MATH((ROW(N124)-1)/5)*5,0,5),"&lt;&gt;0")/COUNTIF(OFFSET(correlations!O$46,_xlfn.FLOOR.MATH((ROW(N124)-1)/5)*5,0,5),"&lt;&gt;0")</f>
        <v>3.5</v>
      </c>
      <c r="AP136" s="40">
        <f ca="1">SUMIF(OFFSET(correlations!P$46,_xlfn.FLOOR.MATH((ROW(O124)-1)/5)*5,0,5),"&lt;&gt;0")/COUNTIF(OFFSET(correlations!P$46,_xlfn.FLOOR.MATH((ROW(O124)-1)/5)*5,0,5),"&lt;&gt;0")</f>
        <v>3.5</v>
      </c>
      <c r="AQ136" s="40">
        <f ca="1">SUMIF(OFFSET(correlations!Q$46,_xlfn.FLOOR.MATH((ROW(P124)-1)/5)*5,0,5),"&lt;&gt;0")/COUNTIF(OFFSET(correlations!Q$46,_xlfn.FLOOR.MATH((ROW(P124)-1)/5)*5,0,5),"&lt;&gt;0")</f>
        <v>3.5</v>
      </c>
      <c r="AR136" s="40">
        <f ca="1">SUMIF(OFFSET(correlations!R$46,_xlfn.FLOOR.MATH((ROW(Q124)-1)/5)*5,0,5),"&lt;&gt;0")/COUNTIF(OFFSET(correlations!R$46,_xlfn.FLOOR.MATH((ROW(Q124)-1)/5)*5,0,5),"&lt;&gt;0")</f>
        <v>4.25</v>
      </c>
      <c r="AS136" s="40">
        <f ca="1">SUMIF(OFFSET(correlations!S$46,_xlfn.FLOOR.MATH((ROW(R124)-1)/5)*5,0,5),"&lt;&gt;0")/COUNTIF(OFFSET(correlations!S$46,_xlfn.FLOOR.MATH((ROW(R124)-1)/5)*5,0,5),"&lt;&gt;0")</f>
        <v>3</v>
      </c>
      <c r="AT136" s="40">
        <f ca="1">SUMIF(OFFSET(correlations!T$46,_xlfn.FLOOR.MATH((ROW(S124)-1)/5)*5,0,5),"&lt;&gt;0")/COUNTIF(OFFSET(correlations!T$46,_xlfn.FLOOR.MATH((ROW(S124)-1)/5)*5,0,5),"&lt;&gt;0")</f>
        <v>3.5</v>
      </c>
      <c r="AU136" s="40">
        <f ca="1">SUMIF(OFFSET(correlations!U$46,_xlfn.FLOOR.MATH((ROW(T124)-1)/5)*5,0,5),"&lt;&gt;0")/COUNTIF(OFFSET(correlations!U$46,_xlfn.FLOOR.MATH((ROW(T124)-1)/5)*5,0,5),"&lt;&gt;0")</f>
        <v>3.3333333333333335</v>
      </c>
      <c r="AV136" s="40">
        <f ca="1">SUMIF(OFFSET(correlations!V$46,_xlfn.FLOOR.MATH((ROW(U124)-1)/5)*5,0,5),"&lt;&gt;0")/COUNTIF(OFFSET(correlations!V$46,_xlfn.FLOOR.MATH((ROW(U124)-1)/5)*5,0,5),"&lt;&gt;0")</f>
        <v>3</v>
      </c>
      <c r="AW136" s="40">
        <f ca="1">SUMIF(OFFSET(correlations!W$46,_xlfn.FLOOR.MATH((ROW(V124)-1)/5)*5,0,5),"&lt;&gt;0")/COUNTIF(OFFSET(correlations!W$46,_xlfn.FLOOR.MATH((ROW(V124)-1)/5)*5,0,5),"&lt;&gt;0")</f>
        <v>3.5</v>
      </c>
      <c r="AX136" s="40">
        <f ca="1">SUMIF(OFFSET(correlations!X$46,_xlfn.FLOOR.MATH((ROW(W124)-1)/5)*5,0,5),"&lt;&gt;0")/COUNTIF(OFFSET(correlations!X$46,_xlfn.FLOOR.MATH((ROW(W124)-1)/5)*5,0,5),"&lt;&gt;0")</f>
        <v>2.5</v>
      </c>
      <c r="AY136" s="40">
        <f ca="1">SUMIF(OFFSET(correlations!Y$46,_xlfn.FLOOR.MATH((ROW(X124)-1)/5)*5,0,5),"&lt;&gt;0")/COUNTIF(OFFSET(correlations!Y$46,_xlfn.FLOOR.MATH((ROW(X124)-1)/5)*5,0,5),"&lt;&gt;0")</f>
        <v>4</v>
      </c>
      <c r="AZ136" s="40">
        <f ca="1">SUMIF(OFFSET(correlations!Z$46,_xlfn.FLOOR.MATH((ROW(Y124)-1)/5)*5,0,5),"&lt;&gt;0")/COUNTIF(OFFSET(correlations!Z$46,_xlfn.FLOOR.MATH((ROW(Y124)-1)/5)*5,0,5),"&lt;&gt;0")</f>
        <v>3</v>
      </c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</row>
    <row r="137" spans="1:76">
      <c r="A137" s="1" t="str">
        <f t="shared" si="24"/>
        <v>187: Sin City (2005)</v>
      </c>
      <c r="B137" s="26">
        <f>IF(correlations!B170&lt;&gt;0,'Modified Weights'!B$6,0)</f>
        <v>0.48053660218278615</v>
      </c>
      <c r="C137" s="26">
        <f>IF(correlations!C170&lt;&gt;0,'Modified Weights'!C$6,0)</f>
        <v>0</v>
      </c>
      <c r="D137" s="26">
        <f>IF(correlations!D170&lt;&gt;0,'Modified Weights'!D$6,0)</f>
        <v>0.37322578372742299</v>
      </c>
      <c r="E137" s="26">
        <f>IF(correlations!E170&lt;&gt;0,'Modified Weights'!E$6,0)</f>
        <v>0.28275572409412869</v>
      </c>
      <c r="F137" s="26">
        <f>IF(correlations!F170&lt;&gt;0,'Modified Weights'!F$6,0)</f>
        <v>0.40027450425381639</v>
      </c>
      <c r="G137" s="26">
        <f>IF(correlations!G170&lt;&gt;0,'Modified Weights'!G$6,0)</f>
        <v>0.39943642888722536</v>
      </c>
      <c r="H137" s="26">
        <f>IF(correlations!H170&lt;&gt;0,'Modified Weights'!H$6,0)</f>
        <v>0</v>
      </c>
      <c r="I137" s="26">
        <f>IF(correlations!I170&lt;&gt;0,'Modified Weights'!I$6,0)</f>
        <v>0</v>
      </c>
      <c r="J137" s="26">
        <f>IF(correlations!J170&lt;&gt;0,'Modified Weights'!J$6,0)</f>
        <v>0.36756756756756787</v>
      </c>
      <c r="K137" s="26">
        <f>IF(correlations!K170&lt;&gt;0,'Modified Weights'!K$6,0)</f>
        <v>0.25252866387786765</v>
      </c>
      <c r="L137" s="26">
        <f>IF(correlations!L170&lt;&gt;0,'Modified Weights'!L$6,0)</f>
        <v>0.2685953793136418</v>
      </c>
      <c r="M137" s="26">
        <f>IF(correlations!M170&lt;&gt;0,'Modified Weights'!M$6,0)</f>
        <v>0.25252866387786765</v>
      </c>
      <c r="N137" s="26">
        <f>IF(correlations!N170&lt;&gt;0,'Modified Weights'!N$6,0)</f>
        <v>0</v>
      </c>
      <c r="O137" s="26">
        <f>IF(correlations!O170&lt;&gt;0,'Modified Weights'!O$6,0)</f>
        <v>0.52599044278760332</v>
      </c>
      <c r="P137" s="26">
        <f>IF(correlations!P170&lt;&gt;0,'Modified Weights'!P$6,0)</f>
        <v>0</v>
      </c>
      <c r="Q137" s="26">
        <f>IF(correlations!Q170&lt;&gt;0,'Modified Weights'!Q$6,0)</f>
        <v>0.42322462884387124</v>
      </c>
      <c r="R137" s="26">
        <f>IF(correlations!R170&lt;&gt;0,'Modified Weights'!R$6,0)</f>
        <v>0.39943642888722536</v>
      </c>
      <c r="S137" s="26">
        <f>IF(correlations!S170&lt;&gt;0,'Modified Weights'!S$6,0)</f>
        <v>0</v>
      </c>
      <c r="T137" s="26">
        <f>IF(correlations!T170&lt;&gt;0,'Modified Weights'!T$6,0)</f>
        <v>0.40704352695380308</v>
      </c>
      <c r="U137" s="26">
        <f>IF(correlations!U170&lt;&gt;0,'Modified Weights'!U$6,0)</f>
        <v>0.30580326092025339</v>
      </c>
      <c r="V137" s="26">
        <f>IF(correlations!V170&lt;&gt;0,'Modified Weights'!V$6,0)</f>
        <v>0</v>
      </c>
      <c r="W137" s="26">
        <f>IF(correlations!W170&lt;&gt;0,'Modified Weights'!W$6,0)</f>
        <v>0.26252037536330569</v>
      </c>
      <c r="X137" s="26">
        <f>IF(correlations!X170&lt;&gt;0,'Modified Weights'!X$6,0)</f>
        <v>0.45527378286540937</v>
      </c>
      <c r="Y137" s="26">
        <f>IF(correlations!Y170&lt;&gt;0,'Modified Weights'!Y$6,0)</f>
        <v>0</v>
      </c>
      <c r="Z137" s="26">
        <f>IF(correlations!Z170&lt;&gt;0,'Modified Weights'!Z$6,0)</f>
        <v>0</v>
      </c>
      <c r="AA137" s="26"/>
      <c r="AB137" s="40">
        <f ca="1">SUMIF(OFFSET(correlations!B$46,_xlfn.FLOOR.MATH((ROW(A125)-1)/5)*5,0,5),"&lt;&gt;0")/COUNTIF(OFFSET(correlations!B$46,_xlfn.FLOOR.MATH((ROW(A125)-1)/5)*5,0,5),"&lt;&gt;0")</f>
        <v>3.3333333333333335</v>
      </c>
      <c r="AC137" s="40">
        <f ca="1">SUMIF(OFFSET(correlations!C$46,_xlfn.FLOOR.MATH((ROW(B125)-1)/5)*5,0,5),"&lt;&gt;0")/COUNTIF(OFFSET(correlations!C$46,_xlfn.FLOOR.MATH((ROW(B125)-1)/5)*5,0,5),"&lt;&gt;0")</f>
        <v>2.5</v>
      </c>
      <c r="AD137" s="40">
        <f ca="1">SUMIF(OFFSET(correlations!D$46,_xlfn.FLOOR.MATH((ROW(C125)-1)/5)*5,0,5),"&lt;&gt;0")/COUNTIF(OFFSET(correlations!D$46,_xlfn.FLOOR.MATH((ROW(C125)-1)/5)*5,0,5),"&lt;&gt;0")</f>
        <v>3.25</v>
      </c>
      <c r="AE137" s="40">
        <f ca="1">SUMIF(OFFSET(correlations!E$46,_xlfn.FLOOR.MATH((ROW(D125)-1)/5)*5,0,5),"&lt;&gt;0")/COUNTIF(OFFSET(correlations!E$46,_xlfn.FLOOR.MATH((ROW(D125)-1)/5)*5,0,5),"&lt;&gt;0")</f>
        <v>4</v>
      </c>
      <c r="AF137" s="40">
        <f ca="1">SUMIF(OFFSET(correlations!F$46,_xlfn.FLOOR.MATH((ROW(E125)-1)/5)*5,0,5),"&lt;&gt;0")/COUNTIF(OFFSET(correlations!F$46,_xlfn.FLOOR.MATH((ROW(E125)-1)/5)*5,0,5),"&lt;&gt;0")</f>
        <v>3.3333333333333335</v>
      </c>
      <c r="AG137" s="40">
        <f ca="1">SUMIF(OFFSET(correlations!G$46,_xlfn.FLOOR.MATH((ROW(F125)-1)/5)*5,0,5),"&lt;&gt;0")/COUNTIF(OFFSET(correlations!G$46,_xlfn.FLOOR.MATH((ROW(F125)-1)/5)*5,0,5),"&lt;&gt;0")</f>
        <v>3.375</v>
      </c>
      <c r="AH137" s="40">
        <f ca="1">SUMIF(OFFSET(correlations!H$46,_xlfn.FLOOR.MATH((ROW(G125)-1)/5)*5,0,5),"&lt;&gt;0")/COUNTIF(OFFSET(correlations!H$46,_xlfn.FLOOR.MATH((ROW(G125)-1)/5)*5,0,5),"&lt;&gt;0")</f>
        <v>3.5</v>
      </c>
      <c r="AI137" s="40">
        <f ca="1">SUMIF(OFFSET(correlations!I$46,_xlfn.FLOOR.MATH((ROW(H125)-1)/5)*5,0,5),"&lt;&gt;0")/COUNTIF(OFFSET(correlations!I$46,_xlfn.FLOOR.MATH((ROW(H125)-1)/5)*5,0,5),"&lt;&gt;0")</f>
        <v>4.5</v>
      </c>
      <c r="AJ137" s="40">
        <f ca="1">SUMIF(OFFSET(correlations!J$46,_xlfn.FLOOR.MATH((ROW(I125)-1)/5)*5,0,5),"&lt;&gt;0")/COUNTIF(OFFSET(correlations!J$46,_xlfn.FLOOR.MATH((ROW(I125)-1)/5)*5,0,5),"&lt;&gt;0")</f>
        <v>3.3333333333333335</v>
      </c>
      <c r="AK137" s="40">
        <f ca="1">SUMIF(OFFSET(correlations!K$46,_xlfn.FLOOR.MATH((ROW(J125)-1)/5)*5,0,5),"&lt;&gt;0")/COUNTIF(OFFSET(correlations!K$46,_xlfn.FLOOR.MATH((ROW(J125)-1)/5)*5,0,5),"&lt;&gt;0")</f>
        <v>3.75</v>
      </c>
      <c r="AL137" s="40">
        <f ca="1">SUMIF(OFFSET(correlations!L$46,_xlfn.FLOOR.MATH((ROW(K125)-1)/5)*5,0,5),"&lt;&gt;0")/COUNTIF(OFFSET(correlations!L$46,_xlfn.FLOOR.MATH((ROW(K125)-1)/5)*5,0,5),"&lt;&gt;0")</f>
        <v>2.6666666666666665</v>
      </c>
      <c r="AM137" s="40">
        <f ca="1">SUMIF(OFFSET(correlations!M$46,_xlfn.FLOOR.MATH((ROW(L125)-1)/5)*5,0,5),"&lt;&gt;0")/COUNTIF(OFFSET(correlations!M$46,_xlfn.FLOOR.MATH((ROW(L125)-1)/5)*5,0,5),"&lt;&gt;0")</f>
        <v>3</v>
      </c>
      <c r="AN137" s="40">
        <f ca="1">SUMIF(OFFSET(correlations!N$46,_xlfn.FLOOR.MATH((ROW(M125)-1)/5)*5,0,5),"&lt;&gt;0")/COUNTIF(OFFSET(correlations!N$46,_xlfn.FLOOR.MATH((ROW(M125)-1)/5)*5,0,5),"&lt;&gt;0")</f>
        <v>3</v>
      </c>
      <c r="AO137" s="40">
        <f ca="1">SUMIF(OFFSET(correlations!O$46,_xlfn.FLOOR.MATH((ROW(N125)-1)/5)*5,0,5),"&lt;&gt;0")/COUNTIF(OFFSET(correlations!O$46,_xlfn.FLOOR.MATH((ROW(N125)-1)/5)*5,0,5),"&lt;&gt;0")</f>
        <v>3.5</v>
      </c>
      <c r="AP137" s="40">
        <f ca="1">SUMIF(OFFSET(correlations!P$46,_xlfn.FLOOR.MATH((ROW(O125)-1)/5)*5,0,5),"&lt;&gt;0")/COUNTIF(OFFSET(correlations!P$46,_xlfn.FLOOR.MATH((ROW(O125)-1)/5)*5,0,5),"&lt;&gt;0")</f>
        <v>3.5</v>
      </c>
      <c r="AQ137" s="40">
        <f ca="1">SUMIF(OFFSET(correlations!Q$46,_xlfn.FLOOR.MATH((ROW(P125)-1)/5)*5,0,5),"&lt;&gt;0")/COUNTIF(OFFSET(correlations!Q$46,_xlfn.FLOOR.MATH((ROW(P125)-1)/5)*5,0,5),"&lt;&gt;0")</f>
        <v>3.5</v>
      </c>
      <c r="AR137" s="40">
        <f ca="1">SUMIF(OFFSET(correlations!R$46,_xlfn.FLOOR.MATH((ROW(Q125)-1)/5)*5,0,5),"&lt;&gt;0")/COUNTIF(OFFSET(correlations!R$46,_xlfn.FLOOR.MATH((ROW(Q125)-1)/5)*5,0,5),"&lt;&gt;0")</f>
        <v>4.25</v>
      </c>
      <c r="AS137" s="40">
        <f ca="1">SUMIF(OFFSET(correlations!S$46,_xlfn.FLOOR.MATH((ROW(R125)-1)/5)*5,0,5),"&lt;&gt;0")/COUNTIF(OFFSET(correlations!S$46,_xlfn.FLOOR.MATH((ROW(R125)-1)/5)*5,0,5),"&lt;&gt;0")</f>
        <v>3</v>
      </c>
      <c r="AT137" s="40">
        <f ca="1">SUMIF(OFFSET(correlations!T$46,_xlfn.FLOOR.MATH((ROW(S125)-1)/5)*5,0,5),"&lt;&gt;0")/COUNTIF(OFFSET(correlations!T$46,_xlfn.FLOOR.MATH((ROW(S125)-1)/5)*5,0,5),"&lt;&gt;0")</f>
        <v>3.5</v>
      </c>
      <c r="AU137" s="40">
        <f ca="1">SUMIF(OFFSET(correlations!U$46,_xlfn.FLOOR.MATH((ROW(T125)-1)/5)*5,0,5),"&lt;&gt;0")/COUNTIF(OFFSET(correlations!U$46,_xlfn.FLOOR.MATH((ROW(T125)-1)/5)*5,0,5),"&lt;&gt;0")</f>
        <v>3.3333333333333335</v>
      </c>
      <c r="AV137" s="40">
        <f ca="1">SUMIF(OFFSET(correlations!V$46,_xlfn.FLOOR.MATH((ROW(U125)-1)/5)*5,0,5),"&lt;&gt;0")/COUNTIF(OFFSET(correlations!V$46,_xlfn.FLOOR.MATH((ROW(U125)-1)/5)*5,0,5),"&lt;&gt;0")</f>
        <v>3</v>
      </c>
      <c r="AW137" s="40">
        <f ca="1">SUMIF(OFFSET(correlations!W$46,_xlfn.FLOOR.MATH((ROW(V125)-1)/5)*5,0,5),"&lt;&gt;0")/COUNTIF(OFFSET(correlations!W$46,_xlfn.FLOOR.MATH((ROW(V125)-1)/5)*5,0,5),"&lt;&gt;0")</f>
        <v>3.5</v>
      </c>
      <c r="AX137" s="40">
        <f ca="1">SUMIF(OFFSET(correlations!X$46,_xlfn.FLOOR.MATH((ROW(W125)-1)/5)*5,0,5),"&lt;&gt;0")/COUNTIF(OFFSET(correlations!X$46,_xlfn.FLOOR.MATH((ROW(W125)-1)/5)*5,0,5),"&lt;&gt;0")</f>
        <v>2.5</v>
      </c>
      <c r="AY137" s="40">
        <f ca="1">SUMIF(OFFSET(correlations!Y$46,_xlfn.FLOOR.MATH((ROW(X125)-1)/5)*5,0,5),"&lt;&gt;0")/COUNTIF(OFFSET(correlations!Y$46,_xlfn.FLOOR.MATH((ROW(X125)-1)/5)*5,0,5),"&lt;&gt;0")</f>
        <v>4</v>
      </c>
      <c r="AZ137" s="40">
        <f ca="1">SUMIF(OFFSET(correlations!Z$46,_xlfn.FLOOR.MATH((ROW(Y125)-1)/5)*5,0,5),"&lt;&gt;0")/COUNTIF(OFFSET(correlations!Z$46,_xlfn.FLOOR.MATH((ROW(Y125)-1)/5)*5,0,5),"&lt;&gt;0")</f>
        <v>3</v>
      </c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</row>
    <row r="138" spans="1:76">
      <c r="A138" s="21" t="s">
        <v>25</v>
      </c>
      <c r="B138" s="26">
        <f>IF(correlations!B171&lt;&gt;0,'Modified Weights'!B$7,0)</f>
        <v>0.46460996868120108</v>
      </c>
      <c r="C138" s="26">
        <f>IF(correlations!C171&lt;&gt;0,'Modified Weights'!C$7,0)</f>
        <v>0.41167618541813644</v>
      </c>
      <c r="D138" s="26">
        <f>IF(correlations!D171&lt;&gt;0,'Modified Weights'!D$7,0)</f>
        <v>0.36756756756756787</v>
      </c>
      <c r="E138" s="26">
        <f>IF(correlations!E171&lt;&gt;0,'Modified Weights'!E$7,0)</f>
        <v>0</v>
      </c>
      <c r="F138" s="26">
        <f>IF(correlations!F171&lt;&gt;0,'Modified Weights'!F$7,0)</f>
        <v>0.37985626502293046</v>
      </c>
      <c r="G138" s="26">
        <f>IF(correlations!G171&lt;&gt;0,'Modified Weights'!G$7,0)</f>
        <v>0.38713264586848378</v>
      </c>
      <c r="H138" s="26">
        <f>IF(correlations!H171&lt;&gt;0,'Modified Weights'!H$7,0)</f>
        <v>0</v>
      </c>
      <c r="I138" s="26">
        <f>IF(correlations!I171&lt;&gt;0,'Modified Weights'!I$7,0)</f>
        <v>0</v>
      </c>
      <c r="J138" s="26">
        <f>IF(correlations!J171&lt;&gt;0,'Modified Weights'!J$7,0)</f>
        <v>0</v>
      </c>
      <c r="K138" s="26">
        <f>IF(correlations!K171&lt;&gt;0,'Modified Weights'!K$7,0)</f>
        <v>0.21087949693739588</v>
      </c>
      <c r="L138" s="26">
        <f>IF(correlations!L171&lt;&gt;0,'Modified Weights'!L$7,0)</f>
        <v>0.24328325135114928</v>
      </c>
      <c r="M138" s="26">
        <f>IF(correlations!M171&lt;&gt;0,'Modified Weights'!M$7,0)</f>
        <v>0.19710516591041297</v>
      </c>
      <c r="N138" s="26">
        <f>IF(correlations!N171&lt;&gt;0,'Modified Weights'!N$7,0)</f>
        <v>0</v>
      </c>
      <c r="O138" s="26">
        <f>IF(correlations!O171&lt;&gt;0,'Modified Weights'!O$7,0)</f>
        <v>0.47549485227568483</v>
      </c>
      <c r="P138" s="26">
        <f>IF(correlations!P171&lt;&gt;0,'Modified Weights'!P$7,0)</f>
        <v>0.26252037536330569</v>
      </c>
      <c r="Q138" s="26">
        <f>IF(correlations!Q171&lt;&gt;0,'Modified Weights'!Q$7,0)</f>
        <v>0.37322578372742299</v>
      </c>
      <c r="R138" s="26">
        <f>IF(correlations!R171&lt;&gt;0,'Modified Weights'!R$7,0)</f>
        <v>0</v>
      </c>
      <c r="S138" s="26">
        <f>IF(correlations!S171&lt;&gt;0,'Modified Weights'!S$7,0)</f>
        <v>0</v>
      </c>
      <c r="T138" s="26">
        <f>IF(correlations!T171&lt;&gt;0,'Modified Weights'!T$7,0)</f>
        <v>0</v>
      </c>
      <c r="U138" s="26">
        <f>IF(correlations!U171&lt;&gt;0,'Modified Weights'!U$7,0)</f>
        <v>0.28039233696684568</v>
      </c>
      <c r="V138" s="26">
        <f>IF(correlations!V171&lt;&gt;0,'Modified Weights'!V$7,0)</f>
        <v>0.14367186460137429</v>
      </c>
      <c r="W138" s="26">
        <f>IF(correlations!W171&lt;&gt;0,'Modified Weights'!W$7,0)</f>
        <v>0</v>
      </c>
      <c r="X138" s="26">
        <f>IF(correlations!X171&lt;&gt;0,'Modified Weights'!X$7,0)</f>
        <v>0.44902524381160436</v>
      </c>
      <c r="Y138" s="26">
        <f>IF(correlations!Y171&lt;&gt;0,'Modified Weights'!Y$7,0)</f>
        <v>0</v>
      </c>
      <c r="Z138" s="26">
        <f>IF(correlations!Z171&lt;&gt;0,'Modified Weights'!Z$7,0)</f>
        <v>0.27967705678590876</v>
      </c>
      <c r="AA138" s="26"/>
      <c r="AB138" s="40">
        <f ca="1">SUMIF(OFFSET(correlations!B$46,_xlfn.FLOOR.MATH((ROW(A126)-1)/5)*5,0,5),"&lt;&gt;0")/COUNTIF(OFFSET(correlations!B$46,_xlfn.FLOOR.MATH((ROW(A126)-1)/5)*5,0,5),"&lt;&gt;0")</f>
        <v>4.333333333333333</v>
      </c>
      <c r="AC138" s="40">
        <f ca="1">SUMIF(OFFSET(correlations!C$46,_xlfn.FLOOR.MATH((ROW(B126)-1)/5)*5,0,5),"&lt;&gt;0")/COUNTIF(OFFSET(correlations!C$46,_xlfn.FLOOR.MATH((ROW(B126)-1)/5)*5,0,5),"&lt;&gt;0")</f>
        <v>4.125</v>
      </c>
      <c r="AD138" s="40">
        <f ca="1">SUMIF(OFFSET(correlations!D$46,_xlfn.FLOOR.MATH((ROW(C126)-1)/5)*5,0,5),"&lt;&gt;0")/COUNTIF(OFFSET(correlations!D$46,_xlfn.FLOOR.MATH((ROW(C126)-1)/5)*5,0,5),"&lt;&gt;0")</f>
        <v>4.25</v>
      </c>
      <c r="AE138" s="40">
        <f ca="1">SUMIF(OFFSET(correlations!E$46,_xlfn.FLOOR.MATH((ROW(D126)-1)/5)*5,0,5),"&lt;&gt;0")/COUNTIF(OFFSET(correlations!E$46,_xlfn.FLOOR.MATH((ROW(D126)-1)/5)*5,0,5),"&lt;&gt;0")</f>
        <v>4.25</v>
      </c>
      <c r="AF138" s="40">
        <f ca="1">SUMIF(OFFSET(correlations!F$46,_xlfn.FLOOR.MATH((ROW(E126)-1)/5)*5,0,5),"&lt;&gt;0")/COUNTIF(OFFSET(correlations!F$46,_xlfn.FLOOR.MATH((ROW(E126)-1)/5)*5,0,5),"&lt;&gt;0")</f>
        <v>4.166666666666667</v>
      </c>
      <c r="AG138" s="40">
        <f ca="1">SUMIF(OFFSET(correlations!G$46,_xlfn.FLOOR.MATH((ROW(F126)-1)/5)*5,0,5),"&lt;&gt;0")/COUNTIF(OFFSET(correlations!G$46,_xlfn.FLOOR.MATH((ROW(F126)-1)/5)*5,0,5),"&lt;&gt;0")</f>
        <v>4.5</v>
      </c>
      <c r="AH138" s="40">
        <f ca="1">SUMIF(OFFSET(correlations!H$46,_xlfn.FLOOR.MATH((ROW(G126)-1)/5)*5,0,5),"&lt;&gt;0")/COUNTIF(OFFSET(correlations!H$46,_xlfn.FLOOR.MATH((ROW(G126)-1)/5)*5,0,5),"&lt;&gt;0")</f>
        <v>4.166666666666667</v>
      </c>
      <c r="AI138" s="40" t="e">
        <f ca="1">SUMIF(OFFSET(correlations!I$46,_xlfn.FLOOR.MATH((ROW(H126)-1)/5)*5,0,5),"&lt;&gt;0")/COUNTIF(OFFSET(correlations!I$46,_xlfn.FLOOR.MATH((ROW(H126)-1)/5)*5,0,5),"&lt;&gt;0")</f>
        <v>#DIV/0!</v>
      </c>
      <c r="AJ138" s="40">
        <f ca="1">SUMIF(OFFSET(correlations!J$46,_xlfn.FLOOR.MATH((ROW(I126)-1)/5)*5,0,5),"&lt;&gt;0")/COUNTIF(OFFSET(correlations!J$46,_xlfn.FLOOR.MATH((ROW(I126)-1)/5)*5,0,5),"&lt;&gt;0")</f>
        <v>5</v>
      </c>
      <c r="AK138" s="40">
        <f ca="1">SUMIF(OFFSET(correlations!K$46,_xlfn.FLOOR.MATH((ROW(J126)-1)/5)*5,0,5),"&lt;&gt;0")/COUNTIF(OFFSET(correlations!K$46,_xlfn.FLOOR.MATH((ROW(J126)-1)/5)*5,0,5),"&lt;&gt;0")</f>
        <v>4.333333333333333</v>
      </c>
      <c r="AL138" s="40">
        <f ca="1">SUMIF(OFFSET(correlations!L$46,_xlfn.FLOOR.MATH((ROW(K126)-1)/5)*5,0,5),"&lt;&gt;0")/COUNTIF(OFFSET(correlations!L$46,_xlfn.FLOOR.MATH((ROW(K126)-1)/5)*5,0,5),"&lt;&gt;0")</f>
        <v>3.5</v>
      </c>
      <c r="AM138" s="40">
        <f ca="1">SUMIF(OFFSET(correlations!M$46,_xlfn.FLOOR.MATH((ROW(L126)-1)/5)*5,0,5),"&lt;&gt;0")/COUNTIF(OFFSET(correlations!M$46,_xlfn.FLOOR.MATH((ROW(L126)-1)/5)*5,0,5),"&lt;&gt;0")</f>
        <v>4.375</v>
      </c>
      <c r="AN138" s="40">
        <f ca="1">SUMIF(OFFSET(correlations!N$46,_xlfn.FLOOR.MATH((ROW(M126)-1)/5)*5,0,5),"&lt;&gt;0")/COUNTIF(OFFSET(correlations!N$46,_xlfn.FLOOR.MATH((ROW(M126)-1)/5)*5,0,5),"&lt;&gt;0")</f>
        <v>4.75</v>
      </c>
      <c r="AO138" s="40">
        <f ca="1">SUMIF(OFFSET(correlations!O$46,_xlfn.FLOOR.MATH((ROW(N126)-1)/5)*5,0,5),"&lt;&gt;0")/COUNTIF(OFFSET(correlations!O$46,_xlfn.FLOOR.MATH((ROW(N126)-1)/5)*5,0,5),"&lt;&gt;0")</f>
        <v>4.5</v>
      </c>
      <c r="AP138" s="40">
        <f ca="1">SUMIF(OFFSET(correlations!P$46,_xlfn.FLOOR.MATH((ROW(O126)-1)/5)*5,0,5),"&lt;&gt;0")/COUNTIF(OFFSET(correlations!P$46,_xlfn.FLOOR.MATH((ROW(O126)-1)/5)*5,0,5),"&lt;&gt;0")</f>
        <v>4.75</v>
      </c>
      <c r="AQ138" s="40">
        <f ca="1">SUMIF(OFFSET(correlations!Q$46,_xlfn.FLOOR.MATH((ROW(P126)-1)/5)*5,0,5),"&lt;&gt;0")/COUNTIF(OFFSET(correlations!Q$46,_xlfn.FLOOR.MATH((ROW(P126)-1)/5)*5,0,5),"&lt;&gt;0")</f>
        <v>4.5</v>
      </c>
      <c r="AR138" s="40">
        <f ca="1">SUMIF(OFFSET(correlations!R$46,_xlfn.FLOOR.MATH((ROW(Q126)-1)/5)*5,0,5),"&lt;&gt;0")/COUNTIF(OFFSET(correlations!R$46,_xlfn.FLOOR.MATH((ROW(Q126)-1)/5)*5,0,5),"&lt;&gt;0")</f>
        <v>4.5</v>
      </c>
      <c r="AS138" s="40">
        <f ca="1">SUMIF(OFFSET(correlations!S$46,_xlfn.FLOOR.MATH((ROW(R126)-1)/5)*5,0,5),"&lt;&gt;0")/COUNTIF(OFFSET(correlations!S$46,_xlfn.FLOOR.MATH((ROW(R126)-1)/5)*5,0,5),"&lt;&gt;0")</f>
        <v>4.833333333333333</v>
      </c>
      <c r="AT138" s="40">
        <f ca="1">SUMIF(OFFSET(correlations!T$46,_xlfn.FLOOR.MATH((ROW(S126)-1)/5)*5,0,5),"&lt;&gt;0")/COUNTIF(OFFSET(correlations!T$46,_xlfn.FLOOR.MATH((ROW(S126)-1)/5)*5,0,5),"&lt;&gt;0")</f>
        <v>4.75</v>
      </c>
      <c r="AU138" s="40">
        <f ca="1">SUMIF(OFFSET(correlations!U$46,_xlfn.FLOOR.MATH((ROW(T126)-1)/5)*5,0,5),"&lt;&gt;0")/COUNTIF(OFFSET(correlations!U$46,_xlfn.FLOOR.MATH((ROW(T126)-1)/5)*5,0,5),"&lt;&gt;0")</f>
        <v>4.375</v>
      </c>
      <c r="AV138" s="40">
        <f ca="1">SUMIF(OFFSET(correlations!V$46,_xlfn.FLOOR.MATH((ROW(U126)-1)/5)*5,0,5),"&lt;&gt;0")/COUNTIF(OFFSET(correlations!V$46,_xlfn.FLOOR.MATH((ROW(U126)-1)/5)*5,0,5),"&lt;&gt;0")</f>
        <v>4.5</v>
      </c>
      <c r="AW138" s="40">
        <f ca="1">SUMIF(OFFSET(correlations!W$46,_xlfn.FLOOR.MATH((ROW(V126)-1)/5)*5,0,5),"&lt;&gt;0")/COUNTIF(OFFSET(correlations!W$46,_xlfn.FLOOR.MATH((ROW(V126)-1)/5)*5,0,5),"&lt;&gt;0")</f>
        <v>4.666666666666667</v>
      </c>
      <c r="AX138" s="40">
        <f ca="1">SUMIF(OFFSET(correlations!X$46,_xlfn.FLOOR.MATH((ROW(W126)-1)/5)*5,0,5),"&lt;&gt;0")/COUNTIF(OFFSET(correlations!X$46,_xlfn.FLOOR.MATH((ROW(W126)-1)/5)*5,0,5),"&lt;&gt;0")</f>
        <v>4.125</v>
      </c>
      <c r="AY138" s="40">
        <f ca="1">SUMIF(OFFSET(correlations!Y$46,_xlfn.FLOOR.MATH((ROW(X126)-1)/5)*5,0,5),"&lt;&gt;0")/COUNTIF(OFFSET(correlations!Y$46,_xlfn.FLOOR.MATH((ROW(X126)-1)/5)*5,0,5),"&lt;&gt;0")</f>
        <v>4.75</v>
      </c>
      <c r="AZ138" s="40">
        <f ca="1">SUMIF(OFFSET(correlations!Z$46,_xlfn.FLOOR.MATH((ROW(Y126)-1)/5)*5,0,5),"&lt;&gt;0")/COUNTIF(OFFSET(correlations!Z$46,_xlfn.FLOOR.MATH((ROW(Y126)-1)/5)*5,0,5),"&lt;&gt;0")</f>
        <v>4.5</v>
      </c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</row>
    <row r="139" spans="1:76">
      <c r="A139" s="1" t="str">
        <f t="shared" ref="A139:A142" si="25">A138</f>
        <v>194: Amelie (2001)</v>
      </c>
      <c r="B139" s="26">
        <f>IF(correlations!B172&lt;&gt;0,'Modified Weights'!B$3,0)</f>
        <v>0</v>
      </c>
      <c r="C139" s="26">
        <f>IF(correlations!C172&lt;&gt;0,'Modified Weights'!C$3,0)</f>
        <v>0</v>
      </c>
      <c r="D139" s="26">
        <f>IF(correlations!D172&lt;&gt;0,'Modified Weights'!D$3,0)</f>
        <v>0.66716825348801723</v>
      </c>
      <c r="E139" s="26">
        <f>IF(correlations!E172&lt;&gt;0,'Modified Weights'!E$3,0)</f>
        <v>0.51761980439715483</v>
      </c>
      <c r="F139" s="26">
        <f>IF(correlations!F172&lt;&gt;0,'Modified Weights'!F$3,0)</f>
        <v>0.47668328054517961</v>
      </c>
      <c r="G139" s="26">
        <f>IF(correlations!G172&lt;&gt;0,'Modified Weights'!G$3,0)</f>
        <v>0</v>
      </c>
      <c r="H139" s="26">
        <f>IF(correlations!H172&lt;&gt;0,'Modified Weights'!H$3,0)</f>
        <v>0</v>
      </c>
      <c r="I139" s="26">
        <f>IF(correlations!I172&lt;&gt;0,'Modified Weights'!I$3,0)</f>
        <v>0</v>
      </c>
      <c r="J139" s="26">
        <f>IF(correlations!J172&lt;&gt;0,'Modified Weights'!J$3,0)</f>
        <v>0.47571090136593314</v>
      </c>
      <c r="K139" s="26">
        <f>IF(correlations!K172&lt;&gt;0,'Modified Weights'!K$3,0)</f>
        <v>0.31571202585390812</v>
      </c>
      <c r="L139" s="26">
        <f>IF(correlations!L172&lt;&gt;0,'Modified Weights'!L$3,0)</f>
        <v>0</v>
      </c>
      <c r="M139" s="26">
        <f>IF(correlations!M172&lt;&gt;0,'Modified Weights'!M$3,0)</f>
        <v>0.40859237613621341</v>
      </c>
      <c r="N139" s="26">
        <f>IF(correlations!N172&lt;&gt;0,'Modified Weights'!N$3,0)</f>
        <v>0</v>
      </c>
      <c r="O139" s="26">
        <f>IF(correlations!O172&lt;&gt;0,'Modified Weights'!O$3,0)</f>
        <v>0.66851595362183669</v>
      </c>
      <c r="P139" s="26">
        <f>IF(correlations!P172&lt;&gt;0,'Modified Weights'!P$3,0)</f>
        <v>0</v>
      </c>
      <c r="Q139" s="26">
        <f>IF(correlations!Q172&lt;&gt;0,'Modified Weights'!Q$3,0)</f>
        <v>0.50324684492481753</v>
      </c>
      <c r="R139" s="26">
        <f>IF(correlations!R172&lt;&gt;0,'Modified Weights'!R$3,0)</f>
        <v>0</v>
      </c>
      <c r="S139" s="26">
        <f>IF(correlations!S172&lt;&gt;0,'Modified Weights'!S$3,0)</f>
        <v>0.47668328054517961</v>
      </c>
      <c r="T139" s="26">
        <f>IF(correlations!T172&lt;&gt;0,'Modified Weights'!T$3,0)</f>
        <v>0.55108883721563151</v>
      </c>
      <c r="U139" s="26">
        <f>IF(correlations!U172&lt;&gt;0,'Modified Weights'!U$3,0)</f>
        <v>0</v>
      </c>
      <c r="V139" s="26">
        <f>IF(correlations!V172&lt;&gt;0,'Modified Weights'!V$3,0)</f>
        <v>0.27092801416163931</v>
      </c>
      <c r="W139" s="26">
        <f>IF(correlations!W172&lt;&gt;0,'Modified Weights'!W$3,0)</f>
        <v>0</v>
      </c>
      <c r="X139" s="26">
        <f>IF(correlations!X172&lt;&gt;0,'Modified Weights'!X$3,0)</f>
        <v>0.66851595362183669</v>
      </c>
      <c r="Y139" s="26">
        <f>IF(correlations!Y172&lt;&gt;0,'Modified Weights'!Y$3,0)</f>
        <v>0.66716825348801723</v>
      </c>
      <c r="Z139" s="26">
        <f>IF(correlations!Z172&lt;&gt;0,'Modified Weights'!Z$3,0)</f>
        <v>0.43552033876932245</v>
      </c>
      <c r="AA139" s="26"/>
      <c r="AB139" s="40">
        <f ca="1">SUMIF(OFFSET(correlations!B$46,_xlfn.FLOOR.MATH((ROW(A127)-1)/5)*5,0,5),"&lt;&gt;0")/COUNTIF(OFFSET(correlations!B$46,_xlfn.FLOOR.MATH((ROW(A127)-1)/5)*5,0,5),"&lt;&gt;0")</f>
        <v>4.333333333333333</v>
      </c>
      <c r="AC139" s="40">
        <f ca="1">SUMIF(OFFSET(correlations!C$46,_xlfn.FLOOR.MATH((ROW(B127)-1)/5)*5,0,5),"&lt;&gt;0")/COUNTIF(OFFSET(correlations!C$46,_xlfn.FLOOR.MATH((ROW(B127)-1)/5)*5,0,5),"&lt;&gt;0")</f>
        <v>4.125</v>
      </c>
      <c r="AD139" s="40">
        <f ca="1">SUMIF(OFFSET(correlations!D$46,_xlfn.FLOOR.MATH((ROW(C127)-1)/5)*5,0,5),"&lt;&gt;0")/COUNTIF(OFFSET(correlations!D$46,_xlfn.FLOOR.MATH((ROW(C127)-1)/5)*5,0,5),"&lt;&gt;0")</f>
        <v>4.25</v>
      </c>
      <c r="AE139" s="40">
        <f ca="1">SUMIF(OFFSET(correlations!E$46,_xlfn.FLOOR.MATH((ROW(D127)-1)/5)*5,0,5),"&lt;&gt;0")/COUNTIF(OFFSET(correlations!E$46,_xlfn.FLOOR.MATH((ROW(D127)-1)/5)*5,0,5),"&lt;&gt;0")</f>
        <v>4.25</v>
      </c>
      <c r="AF139" s="40">
        <f ca="1">SUMIF(OFFSET(correlations!F$46,_xlfn.FLOOR.MATH((ROW(E127)-1)/5)*5,0,5),"&lt;&gt;0")/COUNTIF(OFFSET(correlations!F$46,_xlfn.FLOOR.MATH((ROW(E127)-1)/5)*5,0,5),"&lt;&gt;0")</f>
        <v>4.166666666666667</v>
      </c>
      <c r="AG139" s="40">
        <f ca="1">SUMIF(OFFSET(correlations!G$46,_xlfn.FLOOR.MATH((ROW(F127)-1)/5)*5,0,5),"&lt;&gt;0")/COUNTIF(OFFSET(correlations!G$46,_xlfn.FLOOR.MATH((ROW(F127)-1)/5)*5,0,5),"&lt;&gt;0")</f>
        <v>4.5</v>
      </c>
      <c r="AH139" s="40">
        <f ca="1">SUMIF(OFFSET(correlations!H$46,_xlfn.FLOOR.MATH((ROW(G127)-1)/5)*5,0,5),"&lt;&gt;0")/COUNTIF(OFFSET(correlations!H$46,_xlfn.FLOOR.MATH((ROW(G127)-1)/5)*5,0,5),"&lt;&gt;0")</f>
        <v>4.166666666666667</v>
      </c>
      <c r="AI139" s="40" t="e">
        <f ca="1">SUMIF(OFFSET(correlations!I$46,_xlfn.FLOOR.MATH((ROW(H127)-1)/5)*5,0,5),"&lt;&gt;0")/COUNTIF(OFFSET(correlations!I$46,_xlfn.FLOOR.MATH((ROW(H127)-1)/5)*5,0,5),"&lt;&gt;0")</f>
        <v>#DIV/0!</v>
      </c>
      <c r="AJ139" s="40">
        <f ca="1">SUMIF(OFFSET(correlations!J$46,_xlfn.FLOOR.MATH((ROW(I127)-1)/5)*5,0,5),"&lt;&gt;0")/COUNTIF(OFFSET(correlations!J$46,_xlfn.FLOOR.MATH((ROW(I127)-1)/5)*5,0,5),"&lt;&gt;0")</f>
        <v>5</v>
      </c>
      <c r="AK139" s="40">
        <f ca="1">SUMIF(OFFSET(correlations!K$46,_xlfn.FLOOR.MATH((ROW(J127)-1)/5)*5,0,5),"&lt;&gt;0")/COUNTIF(OFFSET(correlations!K$46,_xlfn.FLOOR.MATH((ROW(J127)-1)/5)*5,0,5),"&lt;&gt;0")</f>
        <v>4.333333333333333</v>
      </c>
      <c r="AL139" s="40">
        <f ca="1">SUMIF(OFFSET(correlations!L$46,_xlfn.FLOOR.MATH((ROW(K127)-1)/5)*5,0,5),"&lt;&gt;0")/COUNTIF(OFFSET(correlations!L$46,_xlfn.FLOOR.MATH((ROW(K127)-1)/5)*5,0,5),"&lt;&gt;0")</f>
        <v>3.5</v>
      </c>
      <c r="AM139" s="40">
        <f ca="1">SUMIF(OFFSET(correlations!M$46,_xlfn.FLOOR.MATH((ROW(L127)-1)/5)*5,0,5),"&lt;&gt;0")/COUNTIF(OFFSET(correlations!M$46,_xlfn.FLOOR.MATH((ROW(L127)-1)/5)*5,0,5),"&lt;&gt;0")</f>
        <v>4.375</v>
      </c>
      <c r="AN139" s="40">
        <f ca="1">SUMIF(OFFSET(correlations!N$46,_xlfn.FLOOR.MATH((ROW(M127)-1)/5)*5,0,5),"&lt;&gt;0")/COUNTIF(OFFSET(correlations!N$46,_xlfn.FLOOR.MATH((ROW(M127)-1)/5)*5,0,5),"&lt;&gt;0")</f>
        <v>4.75</v>
      </c>
      <c r="AO139" s="40">
        <f ca="1">SUMIF(OFFSET(correlations!O$46,_xlfn.FLOOR.MATH((ROW(N127)-1)/5)*5,0,5),"&lt;&gt;0")/COUNTIF(OFFSET(correlations!O$46,_xlfn.FLOOR.MATH((ROW(N127)-1)/5)*5,0,5),"&lt;&gt;0")</f>
        <v>4.5</v>
      </c>
      <c r="AP139" s="40">
        <f ca="1">SUMIF(OFFSET(correlations!P$46,_xlfn.FLOOR.MATH((ROW(O127)-1)/5)*5,0,5),"&lt;&gt;0")/COUNTIF(OFFSET(correlations!P$46,_xlfn.FLOOR.MATH((ROW(O127)-1)/5)*5,0,5),"&lt;&gt;0")</f>
        <v>4.75</v>
      </c>
      <c r="AQ139" s="40">
        <f ca="1">SUMIF(OFFSET(correlations!Q$46,_xlfn.FLOOR.MATH((ROW(P127)-1)/5)*5,0,5),"&lt;&gt;0")/COUNTIF(OFFSET(correlations!Q$46,_xlfn.FLOOR.MATH((ROW(P127)-1)/5)*5,0,5),"&lt;&gt;0")</f>
        <v>4.5</v>
      </c>
      <c r="AR139" s="40">
        <f ca="1">SUMIF(OFFSET(correlations!R$46,_xlfn.FLOOR.MATH((ROW(Q127)-1)/5)*5,0,5),"&lt;&gt;0")/COUNTIF(OFFSET(correlations!R$46,_xlfn.FLOOR.MATH((ROW(Q127)-1)/5)*5,0,5),"&lt;&gt;0")</f>
        <v>4.5</v>
      </c>
      <c r="AS139" s="40">
        <f ca="1">SUMIF(OFFSET(correlations!S$46,_xlfn.FLOOR.MATH((ROW(R127)-1)/5)*5,0,5),"&lt;&gt;0")/COUNTIF(OFFSET(correlations!S$46,_xlfn.FLOOR.MATH((ROW(R127)-1)/5)*5,0,5),"&lt;&gt;0")</f>
        <v>4.833333333333333</v>
      </c>
      <c r="AT139" s="40">
        <f ca="1">SUMIF(OFFSET(correlations!T$46,_xlfn.FLOOR.MATH((ROW(S127)-1)/5)*5,0,5),"&lt;&gt;0")/COUNTIF(OFFSET(correlations!T$46,_xlfn.FLOOR.MATH((ROW(S127)-1)/5)*5,0,5),"&lt;&gt;0")</f>
        <v>4.75</v>
      </c>
      <c r="AU139" s="40">
        <f ca="1">SUMIF(OFFSET(correlations!U$46,_xlfn.FLOOR.MATH((ROW(T127)-1)/5)*5,0,5),"&lt;&gt;0")/COUNTIF(OFFSET(correlations!U$46,_xlfn.FLOOR.MATH((ROW(T127)-1)/5)*5,0,5),"&lt;&gt;0")</f>
        <v>4.375</v>
      </c>
      <c r="AV139" s="40">
        <f ca="1">SUMIF(OFFSET(correlations!V$46,_xlfn.FLOOR.MATH((ROW(U127)-1)/5)*5,0,5),"&lt;&gt;0")/COUNTIF(OFFSET(correlations!V$46,_xlfn.FLOOR.MATH((ROW(U127)-1)/5)*5,0,5),"&lt;&gt;0")</f>
        <v>4.5</v>
      </c>
      <c r="AW139" s="40">
        <f ca="1">SUMIF(OFFSET(correlations!W$46,_xlfn.FLOOR.MATH((ROW(V127)-1)/5)*5,0,5),"&lt;&gt;0")/COUNTIF(OFFSET(correlations!W$46,_xlfn.FLOOR.MATH((ROW(V127)-1)/5)*5,0,5),"&lt;&gt;0")</f>
        <v>4.666666666666667</v>
      </c>
      <c r="AX139" s="40">
        <f ca="1">SUMIF(OFFSET(correlations!X$46,_xlfn.FLOOR.MATH((ROW(W127)-1)/5)*5,0,5),"&lt;&gt;0")/COUNTIF(OFFSET(correlations!X$46,_xlfn.FLOOR.MATH((ROW(W127)-1)/5)*5,0,5),"&lt;&gt;0")</f>
        <v>4.125</v>
      </c>
      <c r="AY139" s="40">
        <f ca="1">SUMIF(OFFSET(correlations!Y$46,_xlfn.FLOOR.MATH((ROW(X127)-1)/5)*5,0,5),"&lt;&gt;0")/COUNTIF(OFFSET(correlations!Y$46,_xlfn.FLOOR.MATH((ROW(X127)-1)/5)*5,0,5),"&lt;&gt;0")</f>
        <v>4.75</v>
      </c>
      <c r="AZ139" s="40">
        <f ca="1">SUMIF(OFFSET(correlations!Z$46,_xlfn.FLOOR.MATH((ROW(Y127)-1)/5)*5,0,5),"&lt;&gt;0")/COUNTIF(OFFSET(correlations!Z$46,_xlfn.FLOOR.MATH((ROW(Y127)-1)/5)*5,0,5),"&lt;&gt;0")</f>
        <v>4.5</v>
      </c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</row>
    <row r="140" spans="1:76">
      <c r="A140" s="1" t="str">
        <f t="shared" si="25"/>
        <v>194: Amelie (2001)</v>
      </c>
      <c r="B140" s="26">
        <f>IF(correlations!B173&lt;&gt;0,'Modified Weights'!B$4,0)</f>
        <v>0.51761980439715483</v>
      </c>
      <c r="C140" s="26">
        <f>IF(correlations!C173&lt;&gt;0,'Modified Weights'!C$4,0)</f>
        <v>0.48860698263640312</v>
      </c>
      <c r="D140" s="26">
        <f>IF(correlations!D173&lt;&gt;0,'Modified Weights'!D$4,0)</f>
        <v>0</v>
      </c>
      <c r="E140" s="26">
        <f>IF(correlations!E173&lt;&gt;0,'Modified Weights'!E$4,0)</f>
        <v>0</v>
      </c>
      <c r="F140" s="26">
        <f>IF(correlations!F173&lt;&gt;0,'Modified Weights'!F$4,0)</f>
        <v>0.46411014776485626</v>
      </c>
      <c r="G140" s="26">
        <f>IF(correlations!G173&lt;&gt;0,'Modified Weights'!G$4,0)</f>
        <v>0</v>
      </c>
      <c r="H140" s="26">
        <f>IF(correlations!H173&lt;&gt;0,'Modified Weights'!H$4,0)</f>
        <v>0.40027450425381639</v>
      </c>
      <c r="I140" s="26">
        <f>IF(correlations!I173&lt;&gt;0,'Modified Weights'!I$4,0)</f>
        <v>0</v>
      </c>
      <c r="J140" s="26">
        <f>IF(correlations!J173&lt;&gt;0,'Modified Weights'!J$4,0)</f>
        <v>0</v>
      </c>
      <c r="K140" s="26">
        <f>IF(correlations!K173&lt;&gt;0,'Modified Weights'!K$4,0)</f>
        <v>0.26365446983714974</v>
      </c>
      <c r="L140" s="26">
        <f>IF(correlations!L173&lt;&gt;0,'Modified Weights'!L$4,0)</f>
        <v>0.28275572409412869</v>
      </c>
      <c r="M140" s="26">
        <f>IF(correlations!M173&lt;&gt;0,'Modified Weights'!M$4,0)</f>
        <v>0</v>
      </c>
      <c r="N140" s="26">
        <f>IF(correlations!N173&lt;&gt;0,'Modified Weights'!N$4,0)</f>
        <v>0.31010409033155772</v>
      </c>
      <c r="O140" s="26">
        <f>IF(correlations!O173&lt;&gt;0,'Modified Weights'!O$4,0)</f>
        <v>0</v>
      </c>
      <c r="P140" s="26">
        <f>IF(correlations!P173&lt;&gt;0,'Modified Weights'!P$4,0)</f>
        <v>0.30413903573293405</v>
      </c>
      <c r="Q140" s="26">
        <f>IF(correlations!Q173&lt;&gt;0,'Modified Weights'!Q$4,0)</f>
        <v>0</v>
      </c>
      <c r="R140" s="26">
        <f>IF(correlations!R173&lt;&gt;0,'Modified Weights'!R$4,0)</f>
        <v>0.47097212266638172</v>
      </c>
      <c r="S140" s="26">
        <f>IF(correlations!S173&lt;&gt;0,'Modified Weights'!S$4,0)</f>
        <v>0.44902524381160436</v>
      </c>
      <c r="T140" s="26">
        <f>IF(correlations!T173&lt;&gt;0,'Modified Weights'!T$4,0)</f>
        <v>0.52599044278760332</v>
      </c>
      <c r="U140" s="26">
        <f>IF(correlations!U173&lt;&gt;0,'Modified Weights'!U$4,0)</f>
        <v>0.43899155441463594</v>
      </c>
      <c r="V140" s="26">
        <f>IF(correlations!V173&lt;&gt;0,'Modified Weights'!V$4,0)</f>
        <v>0</v>
      </c>
      <c r="W140" s="26">
        <f>IF(correlations!W173&lt;&gt;0,'Modified Weights'!W$4,0)</f>
        <v>0.40859237613621341</v>
      </c>
      <c r="X140" s="26">
        <f>IF(correlations!X173&lt;&gt;0,'Modified Weights'!X$4,0)</f>
        <v>0</v>
      </c>
      <c r="Y140" s="26">
        <f>IF(correlations!Y173&lt;&gt;0,'Modified Weights'!Y$4,0)</f>
        <v>0.54219187817609293</v>
      </c>
      <c r="Z140" s="26">
        <f>IF(correlations!Z173&lt;&gt;0,'Modified Weights'!Z$4,0)</f>
        <v>0</v>
      </c>
      <c r="AA140" s="26"/>
      <c r="AB140" s="40">
        <f ca="1">SUMIF(OFFSET(correlations!B$46,_xlfn.FLOOR.MATH((ROW(A128)-1)/5)*5,0,5),"&lt;&gt;0")/COUNTIF(OFFSET(correlations!B$46,_xlfn.FLOOR.MATH((ROW(A128)-1)/5)*5,0,5),"&lt;&gt;0")</f>
        <v>4.333333333333333</v>
      </c>
      <c r="AC140" s="40">
        <f ca="1">SUMIF(OFFSET(correlations!C$46,_xlfn.FLOOR.MATH((ROW(B128)-1)/5)*5,0,5),"&lt;&gt;0")/COUNTIF(OFFSET(correlations!C$46,_xlfn.FLOOR.MATH((ROW(B128)-1)/5)*5,0,5),"&lt;&gt;0")</f>
        <v>4.125</v>
      </c>
      <c r="AD140" s="40">
        <f ca="1">SUMIF(OFFSET(correlations!D$46,_xlfn.FLOOR.MATH((ROW(C128)-1)/5)*5,0,5),"&lt;&gt;0")/COUNTIF(OFFSET(correlations!D$46,_xlfn.FLOOR.MATH((ROW(C128)-1)/5)*5,0,5),"&lt;&gt;0")</f>
        <v>4.25</v>
      </c>
      <c r="AE140" s="40">
        <f ca="1">SUMIF(OFFSET(correlations!E$46,_xlfn.FLOOR.MATH((ROW(D128)-1)/5)*5,0,5),"&lt;&gt;0")/COUNTIF(OFFSET(correlations!E$46,_xlfn.FLOOR.MATH((ROW(D128)-1)/5)*5,0,5),"&lt;&gt;0")</f>
        <v>4.25</v>
      </c>
      <c r="AF140" s="40">
        <f ca="1">SUMIF(OFFSET(correlations!F$46,_xlfn.FLOOR.MATH((ROW(E128)-1)/5)*5,0,5),"&lt;&gt;0")/COUNTIF(OFFSET(correlations!F$46,_xlfn.FLOOR.MATH((ROW(E128)-1)/5)*5,0,5),"&lt;&gt;0")</f>
        <v>4.166666666666667</v>
      </c>
      <c r="AG140" s="40">
        <f ca="1">SUMIF(OFFSET(correlations!G$46,_xlfn.FLOOR.MATH((ROW(F128)-1)/5)*5,0,5),"&lt;&gt;0")/COUNTIF(OFFSET(correlations!G$46,_xlfn.FLOOR.MATH((ROW(F128)-1)/5)*5,0,5),"&lt;&gt;0")</f>
        <v>4.5</v>
      </c>
      <c r="AH140" s="40">
        <f ca="1">SUMIF(OFFSET(correlations!H$46,_xlfn.FLOOR.MATH((ROW(G128)-1)/5)*5,0,5),"&lt;&gt;0")/COUNTIF(OFFSET(correlations!H$46,_xlfn.FLOOR.MATH((ROW(G128)-1)/5)*5,0,5),"&lt;&gt;0")</f>
        <v>4.166666666666667</v>
      </c>
      <c r="AI140" s="40" t="e">
        <f ca="1">SUMIF(OFFSET(correlations!I$46,_xlfn.FLOOR.MATH((ROW(H128)-1)/5)*5,0,5),"&lt;&gt;0")/COUNTIF(OFFSET(correlations!I$46,_xlfn.FLOOR.MATH((ROW(H128)-1)/5)*5,0,5),"&lt;&gt;0")</f>
        <v>#DIV/0!</v>
      </c>
      <c r="AJ140" s="40">
        <f ca="1">SUMIF(OFFSET(correlations!J$46,_xlfn.FLOOR.MATH((ROW(I128)-1)/5)*5,0,5),"&lt;&gt;0")/COUNTIF(OFFSET(correlations!J$46,_xlfn.FLOOR.MATH((ROW(I128)-1)/5)*5,0,5),"&lt;&gt;0")</f>
        <v>5</v>
      </c>
      <c r="AK140" s="40">
        <f ca="1">SUMIF(OFFSET(correlations!K$46,_xlfn.FLOOR.MATH((ROW(J128)-1)/5)*5,0,5),"&lt;&gt;0")/COUNTIF(OFFSET(correlations!K$46,_xlfn.FLOOR.MATH((ROW(J128)-1)/5)*5,0,5),"&lt;&gt;0")</f>
        <v>4.333333333333333</v>
      </c>
      <c r="AL140" s="40">
        <f ca="1">SUMIF(OFFSET(correlations!L$46,_xlfn.FLOOR.MATH((ROW(K128)-1)/5)*5,0,5),"&lt;&gt;0")/COUNTIF(OFFSET(correlations!L$46,_xlfn.FLOOR.MATH((ROW(K128)-1)/5)*5,0,5),"&lt;&gt;0")</f>
        <v>3.5</v>
      </c>
      <c r="AM140" s="40">
        <f ca="1">SUMIF(OFFSET(correlations!M$46,_xlfn.FLOOR.MATH((ROW(L128)-1)/5)*5,0,5),"&lt;&gt;0")/COUNTIF(OFFSET(correlations!M$46,_xlfn.FLOOR.MATH((ROW(L128)-1)/5)*5,0,5),"&lt;&gt;0")</f>
        <v>4.375</v>
      </c>
      <c r="AN140" s="40">
        <f ca="1">SUMIF(OFFSET(correlations!N$46,_xlfn.FLOOR.MATH((ROW(M128)-1)/5)*5,0,5),"&lt;&gt;0")/COUNTIF(OFFSET(correlations!N$46,_xlfn.FLOOR.MATH((ROW(M128)-1)/5)*5,0,5),"&lt;&gt;0")</f>
        <v>4.75</v>
      </c>
      <c r="AO140" s="40">
        <f ca="1">SUMIF(OFFSET(correlations!O$46,_xlfn.FLOOR.MATH((ROW(N128)-1)/5)*5,0,5),"&lt;&gt;0")/COUNTIF(OFFSET(correlations!O$46,_xlfn.FLOOR.MATH((ROW(N128)-1)/5)*5,0,5),"&lt;&gt;0")</f>
        <v>4.5</v>
      </c>
      <c r="AP140" s="40">
        <f ca="1">SUMIF(OFFSET(correlations!P$46,_xlfn.FLOOR.MATH((ROW(O128)-1)/5)*5,0,5),"&lt;&gt;0")/COUNTIF(OFFSET(correlations!P$46,_xlfn.FLOOR.MATH((ROW(O128)-1)/5)*5,0,5),"&lt;&gt;0")</f>
        <v>4.75</v>
      </c>
      <c r="AQ140" s="40">
        <f ca="1">SUMIF(OFFSET(correlations!Q$46,_xlfn.FLOOR.MATH((ROW(P128)-1)/5)*5,0,5),"&lt;&gt;0")/COUNTIF(OFFSET(correlations!Q$46,_xlfn.FLOOR.MATH((ROW(P128)-1)/5)*5,0,5),"&lt;&gt;0")</f>
        <v>4.5</v>
      </c>
      <c r="AR140" s="40">
        <f ca="1">SUMIF(OFFSET(correlations!R$46,_xlfn.FLOOR.MATH((ROW(Q128)-1)/5)*5,0,5),"&lt;&gt;0")/COUNTIF(OFFSET(correlations!R$46,_xlfn.FLOOR.MATH((ROW(Q128)-1)/5)*5,0,5),"&lt;&gt;0")</f>
        <v>4.5</v>
      </c>
      <c r="AS140" s="40">
        <f ca="1">SUMIF(OFFSET(correlations!S$46,_xlfn.FLOOR.MATH((ROW(R128)-1)/5)*5,0,5),"&lt;&gt;0")/COUNTIF(OFFSET(correlations!S$46,_xlfn.FLOOR.MATH((ROW(R128)-1)/5)*5,0,5),"&lt;&gt;0")</f>
        <v>4.833333333333333</v>
      </c>
      <c r="AT140" s="40">
        <f ca="1">SUMIF(OFFSET(correlations!T$46,_xlfn.FLOOR.MATH((ROW(S128)-1)/5)*5,0,5),"&lt;&gt;0")/COUNTIF(OFFSET(correlations!T$46,_xlfn.FLOOR.MATH((ROW(S128)-1)/5)*5,0,5),"&lt;&gt;0")</f>
        <v>4.75</v>
      </c>
      <c r="AU140" s="40">
        <f ca="1">SUMIF(OFFSET(correlations!U$46,_xlfn.FLOOR.MATH((ROW(T128)-1)/5)*5,0,5),"&lt;&gt;0")/COUNTIF(OFFSET(correlations!U$46,_xlfn.FLOOR.MATH((ROW(T128)-1)/5)*5,0,5),"&lt;&gt;0")</f>
        <v>4.375</v>
      </c>
      <c r="AV140" s="40">
        <f ca="1">SUMIF(OFFSET(correlations!V$46,_xlfn.FLOOR.MATH((ROW(U128)-1)/5)*5,0,5),"&lt;&gt;0")/COUNTIF(OFFSET(correlations!V$46,_xlfn.FLOOR.MATH((ROW(U128)-1)/5)*5,0,5),"&lt;&gt;0")</f>
        <v>4.5</v>
      </c>
      <c r="AW140" s="40">
        <f ca="1">SUMIF(OFFSET(correlations!W$46,_xlfn.FLOOR.MATH((ROW(V128)-1)/5)*5,0,5),"&lt;&gt;0")/COUNTIF(OFFSET(correlations!W$46,_xlfn.FLOOR.MATH((ROW(V128)-1)/5)*5,0,5),"&lt;&gt;0")</f>
        <v>4.666666666666667</v>
      </c>
      <c r="AX140" s="40">
        <f ca="1">SUMIF(OFFSET(correlations!X$46,_xlfn.FLOOR.MATH((ROW(W128)-1)/5)*5,0,5),"&lt;&gt;0")/COUNTIF(OFFSET(correlations!X$46,_xlfn.FLOOR.MATH((ROW(W128)-1)/5)*5,0,5),"&lt;&gt;0")</f>
        <v>4.125</v>
      </c>
      <c r="AY140" s="40">
        <f ca="1">SUMIF(OFFSET(correlations!Y$46,_xlfn.FLOOR.MATH((ROW(X128)-1)/5)*5,0,5),"&lt;&gt;0")/COUNTIF(OFFSET(correlations!Y$46,_xlfn.FLOOR.MATH((ROW(X128)-1)/5)*5,0,5),"&lt;&gt;0")</f>
        <v>4.75</v>
      </c>
      <c r="AZ140" s="40">
        <f ca="1">SUMIF(OFFSET(correlations!Z$46,_xlfn.FLOOR.MATH((ROW(Y128)-1)/5)*5,0,5),"&lt;&gt;0")/COUNTIF(OFFSET(correlations!Z$46,_xlfn.FLOOR.MATH((ROW(Y128)-1)/5)*5,0,5),"&lt;&gt;0")</f>
        <v>4.5</v>
      </c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</row>
    <row r="141" spans="1:76">
      <c r="A141" s="1" t="str">
        <f t="shared" si="25"/>
        <v>194: Amelie (2001)</v>
      </c>
      <c r="B141" s="26">
        <f>IF(correlations!B174&lt;&gt;0,'Modified Weights'!B$3,0)</f>
        <v>0</v>
      </c>
      <c r="C141" s="26">
        <f>IF(correlations!C174&lt;&gt;0,'Modified Weights'!C$3,0)</f>
        <v>0.56244873874488854</v>
      </c>
      <c r="D141" s="26">
        <f>IF(correlations!D174&lt;&gt;0,'Modified Weights'!D$3,0)</f>
        <v>0</v>
      </c>
      <c r="E141" s="26">
        <f>IF(correlations!E174&lt;&gt;0,'Modified Weights'!E$3,0)</f>
        <v>0</v>
      </c>
      <c r="F141" s="26">
        <f>IF(correlations!F174&lt;&gt;0,'Modified Weights'!F$3,0)</f>
        <v>0</v>
      </c>
      <c r="G141" s="26">
        <f>IF(correlations!G174&lt;&gt;0,'Modified Weights'!G$3,0)</f>
        <v>0.53906585139435703</v>
      </c>
      <c r="H141" s="26">
        <f>IF(correlations!H174&lt;&gt;0,'Modified Weights'!H$3,0)</f>
        <v>0.46291004988627577</v>
      </c>
      <c r="I141" s="26">
        <f>IF(correlations!I174&lt;&gt;0,'Modified Weights'!I$3,0)</f>
        <v>0</v>
      </c>
      <c r="J141" s="26">
        <f>IF(correlations!J174&lt;&gt;0,'Modified Weights'!J$3,0)</f>
        <v>0</v>
      </c>
      <c r="K141" s="26">
        <f>IF(correlations!K174&lt;&gt;0,'Modified Weights'!K$3,0)</f>
        <v>0</v>
      </c>
      <c r="L141" s="26">
        <f>IF(correlations!L174&lt;&gt;0,'Modified Weights'!L$3,0)</f>
        <v>0.31257295249758305</v>
      </c>
      <c r="M141" s="26">
        <f>IF(correlations!M174&lt;&gt;0,'Modified Weights'!M$3,0)</f>
        <v>0.40859237613621341</v>
      </c>
      <c r="N141" s="26">
        <f>IF(correlations!N174&lt;&gt;0,'Modified Weights'!N$3,0)</f>
        <v>0</v>
      </c>
      <c r="O141" s="26">
        <f>IF(correlations!O174&lt;&gt;0,'Modified Weights'!O$3,0)</f>
        <v>0.66851595362183669</v>
      </c>
      <c r="P141" s="26">
        <f>IF(correlations!P174&lt;&gt;0,'Modified Weights'!P$3,0)</f>
        <v>0.41443820151070604</v>
      </c>
      <c r="Q141" s="26">
        <f>IF(correlations!Q174&lt;&gt;0,'Modified Weights'!Q$3,0)</f>
        <v>0.50324684492481753</v>
      </c>
      <c r="R141" s="26">
        <f>IF(correlations!R174&lt;&gt;0,'Modified Weights'!R$3,0)</f>
        <v>0</v>
      </c>
      <c r="S141" s="26">
        <f>IF(correlations!S174&lt;&gt;0,'Modified Weights'!S$3,0)</f>
        <v>0.47668328054517961</v>
      </c>
      <c r="T141" s="26">
        <f>IF(correlations!T174&lt;&gt;0,'Modified Weights'!T$3,0)</f>
        <v>0.55108883721563151</v>
      </c>
      <c r="U141" s="26">
        <f>IF(correlations!U174&lt;&gt;0,'Modified Weights'!U$3,0)</f>
        <v>0.47236055541883315</v>
      </c>
      <c r="V141" s="26">
        <f>IF(correlations!V174&lt;&gt;0,'Modified Weights'!V$3,0)</f>
        <v>0</v>
      </c>
      <c r="W141" s="26">
        <f>IF(correlations!W174&lt;&gt;0,'Modified Weights'!W$3,0)</f>
        <v>0.50324684492481753</v>
      </c>
      <c r="X141" s="26">
        <f>IF(correlations!X174&lt;&gt;0,'Modified Weights'!X$3,0)</f>
        <v>0.66851595362183669</v>
      </c>
      <c r="Y141" s="26">
        <f>IF(correlations!Y174&lt;&gt;0,'Modified Weights'!Y$3,0)</f>
        <v>0</v>
      </c>
      <c r="Z141" s="26">
        <f>IF(correlations!Z174&lt;&gt;0,'Modified Weights'!Z$3,0)</f>
        <v>0.43552033876932245</v>
      </c>
      <c r="AA141" s="26"/>
      <c r="AB141" s="40">
        <f ca="1">SUMIF(OFFSET(correlations!B$46,_xlfn.FLOOR.MATH((ROW(A129)-1)/5)*5,0,5),"&lt;&gt;0")/COUNTIF(OFFSET(correlations!B$46,_xlfn.FLOOR.MATH((ROW(A129)-1)/5)*5,0,5),"&lt;&gt;0")</f>
        <v>4.333333333333333</v>
      </c>
      <c r="AC141" s="40">
        <f ca="1">SUMIF(OFFSET(correlations!C$46,_xlfn.FLOOR.MATH((ROW(B129)-1)/5)*5,0,5),"&lt;&gt;0")/COUNTIF(OFFSET(correlations!C$46,_xlfn.FLOOR.MATH((ROW(B129)-1)/5)*5,0,5),"&lt;&gt;0")</f>
        <v>4.125</v>
      </c>
      <c r="AD141" s="40">
        <f ca="1">SUMIF(OFFSET(correlations!D$46,_xlfn.FLOOR.MATH((ROW(C129)-1)/5)*5,0,5),"&lt;&gt;0")/COUNTIF(OFFSET(correlations!D$46,_xlfn.FLOOR.MATH((ROW(C129)-1)/5)*5,0,5),"&lt;&gt;0")</f>
        <v>4.25</v>
      </c>
      <c r="AE141" s="40">
        <f ca="1">SUMIF(OFFSET(correlations!E$46,_xlfn.FLOOR.MATH((ROW(D129)-1)/5)*5,0,5),"&lt;&gt;0")/COUNTIF(OFFSET(correlations!E$46,_xlfn.FLOOR.MATH((ROW(D129)-1)/5)*5,0,5),"&lt;&gt;0")</f>
        <v>4.25</v>
      </c>
      <c r="AF141" s="40">
        <f ca="1">SUMIF(OFFSET(correlations!F$46,_xlfn.FLOOR.MATH((ROW(E129)-1)/5)*5,0,5),"&lt;&gt;0")/COUNTIF(OFFSET(correlations!F$46,_xlfn.FLOOR.MATH((ROW(E129)-1)/5)*5,0,5),"&lt;&gt;0")</f>
        <v>4.166666666666667</v>
      </c>
      <c r="AG141" s="40">
        <f ca="1">SUMIF(OFFSET(correlations!G$46,_xlfn.FLOOR.MATH((ROW(F129)-1)/5)*5,0,5),"&lt;&gt;0")/COUNTIF(OFFSET(correlations!G$46,_xlfn.FLOOR.MATH((ROW(F129)-1)/5)*5,0,5),"&lt;&gt;0")</f>
        <v>4.5</v>
      </c>
      <c r="AH141" s="40">
        <f ca="1">SUMIF(OFFSET(correlations!H$46,_xlfn.FLOOR.MATH((ROW(G129)-1)/5)*5,0,5),"&lt;&gt;0")/COUNTIF(OFFSET(correlations!H$46,_xlfn.FLOOR.MATH((ROW(G129)-1)/5)*5,0,5),"&lt;&gt;0")</f>
        <v>4.166666666666667</v>
      </c>
      <c r="AI141" s="40" t="e">
        <f ca="1">SUMIF(OFFSET(correlations!I$46,_xlfn.FLOOR.MATH((ROW(H129)-1)/5)*5,0,5),"&lt;&gt;0")/COUNTIF(OFFSET(correlations!I$46,_xlfn.FLOOR.MATH((ROW(H129)-1)/5)*5,0,5),"&lt;&gt;0")</f>
        <v>#DIV/0!</v>
      </c>
      <c r="AJ141" s="40">
        <f ca="1">SUMIF(OFFSET(correlations!J$46,_xlfn.FLOOR.MATH((ROW(I129)-1)/5)*5,0,5),"&lt;&gt;0")/COUNTIF(OFFSET(correlations!J$46,_xlfn.FLOOR.MATH((ROW(I129)-1)/5)*5,0,5),"&lt;&gt;0")</f>
        <v>5</v>
      </c>
      <c r="AK141" s="40">
        <f ca="1">SUMIF(OFFSET(correlations!K$46,_xlfn.FLOOR.MATH((ROW(J129)-1)/5)*5,0,5),"&lt;&gt;0")/COUNTIF(OFFSET(correlations!K$46,_xlfn.FLOOR.MATH((ROW(J129)-1)/5)*5,0,5),"&lt;&gt;0")</f>
        <v>4.333333333333333</v>
      </c>
      <c r="AL141" s="40">
        <f ca="1">SUMIF(OFFSET(correlations!L$46,_xlfn.FLOOR.MATH((ROW(K129)-1)/5)*5,0,5),"&lt;&gt;0")/COUNTIF(OFFSET(correlations!L$46,_xlfn.FLOOR.MATH((ROW(K129)-1)/5)*5,0,5),"&lt;&gt;0")</f>
        <v>3.5</v>
      </c>
      <c r="AM141" s="40">
        <f ca="1">SUMIF(OFFSET(correlations!M$46,_xlfn.FLOOR.MATH((ROW(L129)-1)/5)*5,0,5),"&lt;&gt;0")/COUNTIF(OFFSET(correlations!M$46,_xlfn.FLOOR.MATH((ROW(L129)-1)/5)*5,0,5),"&lt;&gt;0")</f>
        <v>4.375</v>
      </c>
      <c r="AN141" s="40">
        <f ca="1">SUMIF(OFFSET(correlations!N$46,_xlfn.FLOOR.MATH((ROW(M129)-1)/5)*5,0,5),"&lt;&gt;0")/COUNTIF(OFFSET(correlations!N$46,_xlfn.FLOOR.MATH((ROW(M129)-1)/5)*5,0,5),"&lt;&gt;0")</f>
        <v>4.75</v>
      </c>
      <c r="AO141" s="40">
        <f ca="1">SUMIF(OFFSET(correlations!O$46,_xlfn.FLOOR.MATH((ROW(N129)-1)/5)*5,0,5),"&lt;&gt;0")/COUNTIF(OFFSET(correlations!O$46,_xlfn.FLOOR.MATH((ROW(N129)-1)/5)*5,0,5),"&lt;&gt;0")</f>
        <v>4.5</v>
      </c>
      <c r="AP141" s="40">
        <f ca="1">SUMIF(OFFSET(correlations!P$46,_xlfn.FLOOR.MATH((ROW(O129)-1)/5)*5,0,5),"&lt;&gt;0")/COUNTIF(OFFSET(correlations!P$46,_xlfn.FLOOR.MATH((ROW(O129)-1)/5)*5,0,5),"&lt;&gt;0")</f>
        <v>4.75</v>
      </c>
      <c r="AQ141" s="40">
        <f ca="1">SUMIF(OFFSET(correlations!Q$46,_xlfn.FLOOR.MATH((ROW(P129)-1)/5)*5,0,5),"&lt;&gt;0")/COUNTIF(OFFSET(correlations!Q$46,_xlfn.FLOOR.MATH((ROW(P129)-1)/5)*5,0,5),"&lt;&gt;0")</f>
        <v>4.5</v>
      </c>
      <c r="AR141" s="40">
        <f ca="1">SUMIF(OFFSET(correlations!R$46,_xlfn.FLOOR.MATH((ROW(Q129)-1)/5)*5,0,5),"&lt;&gt;0")/COUNTIF(OFFSET(correlations!R$46,_xlfn.FLOOR.MATH((ROW(Q129)-1)/5)*5,0,5),"&lt;&gt;0")</f>
        <v>4.5</v>
      </c>
      <c r="AS141" s="40">
        <f ca="1">SUMIF(OFFSET(correlations!S$46,_xlfn.FLOOR.MATH((ROW(R129)-1)/5)*5,0,5),"&lt;&gt;0")/COUNTIF(OFFSET(correlations!S$46,_xlfn.FLOOR.MATH((ROW(R129)-1)/5)*5,0,5),"&lt;&gt;0")</f>
        <v>4.833333333333333</v>
      </c>
      <c r="AT141" s="40">
        <f ca="1">SUMIF(OFFSET(correlations!T$46,_xlfn.FLOOR.MATH((ROW(S129)-1)/5)*5,0,5),"&lt;&gt;0")/COUNTIF(OFFSET(correlations!T$46,_xlfn.FLOOR.MATH((ROW(S129)-1)/5)*5,0,5),"&lt;&gt;0")</f>
        <v>4.75</v>
      </c>
      <c r="AU141" s="40">
        <f ca="1">SUMIF(OFFSET(correlations!U$46,_xlfn.FLOOR.MATH((ROW(T129)-1)/5)*5,0,5),"&lt;&gt;0")/COUNTIF(OFFSET(correlations!U$46,_xlfn.FLOOR.MATH((ROW(T129)-1)/5)*5,0,5),"&lt;&gt;0")</f>
        <v>4.375</v>
      </c>
      <c r="AV141" s="40">
        <f ca="1">SUMIF(OFFSET(correlations!V$46,_xlfn.FLOOR.MATH((ROW(U129)-1)/5)*5,0,5),"&lt;&gt;0")/COUNTIF(OFFSET(correlations!V$46,_xlfn.FLOOR.MATH((ROW(U129)-1)/5)*5,0,5),"&lt;&gt;0")</f>
        <v>4.5</v>
      </c>
      <c r="AW141" s="40">
        <f ca="1">SUMIF(OFFSET(correlations!W$46,_xlfn.FLOOR.MATH((ROW(V129)-1)/5)*5,0,5),"&lt;&gt;0")/COUNTIF(OFFSET(correlations!W$46,_xlfn.FLOOR.MATH((ROW(V129)-1)/5)*5,0,5),"&lt;&gt;0")</f>
        <v>4.666666666666667</v>
      </c>
      <c r="AX141" s="40">
        <f ca="1">SUMIF(OFFSET(correlations!X$46,_xlfn.FLOOR.MATH((ROW(W129)-1)/5)*5,0,5),"&lt;&gt;0")/COUNTIF(OFFSET(correlations!X$46,_xlfn.FLOOR.MATH((ROW(W129)-1)/5)*5,0,5),"&lt;&gt;0")</f>
        <v>4.125</v>
      </c>
      <c r="AY141" s="40">
        <f ca="1">SUMIF(OFFSET(correlations!Y$46,_xlfn.FLOOR.MATH((ROW(X129)-1)/5)*5,0,5),"&lt;&gt;0")/COUNTIF(OFFSET(correlations!Y$46,_xlfn.FLOOR.MATH((ROW(X129)-1)/5)*5,0,5),"&lt;&gt;0")</f>
        <v>4.75</v>
      </c>
      <c r="AZ141" s="40">
        <f ca="1">SUMIF(OFFSET(correlations!Z$46,_xlfn.FLOOR.MATH((ROW(Y129)-1)/5)*5,0,5),"&lt;&gt;0")/COUNTIF(OFFSET(correlations!Z$46,_xlfn.FLOOR.MATH((ROW(Y129)-1)/5)*5,0,5),"&lt;&gt;0")</f>
        <v>4.5</v>
      </c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</row>
    <row r="142" spans="1:76">
      <c r="A142" s="1" t="str">
        <f t="shared" si="25"/>
        <v>194: Amelie (2001)</v>
      </c>
      <c r="B142" s="26">
        <f>IF(correlations!B175&lt;&gt;0,'Modified Weights'!B$4,0)</f>
        <v>0.51761980439715483</v>
      </c>
      <c r="C142" s="26">
        <f>IF(correlations!C175&lt;&gt;0,'Modified Weights'!C$4,0)</f>
        <v>0.48860698263640312</v>
      </c>
      <c r="D142" s="26">
        <f>IF(correlations!D175&lt;&gt;0,'Modified Weights'!D$4,0)</f>
        <v>0</v>
      </c>
      <c r="E142" s="26">
        <f>IF(correlations!E175&lt;&gt;0,'Modified Weights'!E$4,0)</f>
        <v>0.47497369617752921</v>
      </c>
      <c r="F142" s="26">
        <f>IF(correlations!F175&lt;&gt;0,'Modified Weights'!F$4,0)</f>
        <v>0</v>
      </c>
      <c r="G142" s="26">
        <f>IF(correlations!G175&lt;&gt;0,'Modified Weights'!G$4,0)</f>
        <v>0</v>
      </c>
      <c r="H142" s="26">
        <f>IF(correlations!H175&lt;&gt;0,'Modified Weights'!H$4,0)</f>
        <v>0.40027450425381639</v>
      </c>
      <c r="I142" s="26">
        <f>IF(correlations!I175&lt;&gt;0,'Modified Weights'!I$4,0)</f>
        <v>0</v>
      </c>
      <c r="J142" s="26">
        <f>IF(correlations!J175&lt;&gt;0,'Modified Weights'!J$4,0)</f>
        <v>0.47549485227568483</v>
      </c>
      <c r="K142" s="26">
        <f>IF(correlations!K175&lt;&gt;0,'Modified Weights'!K$4,0)</f>
        <v>0</v>
      </c>
      <c r="L142" s="26">
        <f>IF(correlations!L175&lt;&gt;0,'Modified Weights'!L$4,0)</f>
        <v>0</v>
      </c>
      <c r="M142" s="26">
        <f>IF(correlations!M175&lt;&gt;0,'Modified Weights'!M$4,0)</f>
        <v>0.28040224837668803</v>
      </c>
      <c r="N142" s="26">
        <f>IF(correlations!N175&lt;&gt;0,'Modified Weights'!N$4,0)</f>
        <v>0.31010409033155772</v>
      </c>
      <c r="O142" s="26">
        <f>IF(correlations!O175&lt;&gt;0,'Modified Weights'!O$4,0)</f>
        <v>0</v>
      </c>
      <c r="P142" s="26">
        <f>IF(correlations!P175&lt;&gt;0,'Modified Weights'!P$4,0)</f>
        <v>0.30413903573293405</v>
      </c>
      <c r="Q142" s="26">
        <f>IF(correlations!Q175&lt;&gt;0,'Modified Weights'!Q$4,0)</f>
        <v>0</v>
      </c>
      <c r="R142" s="26">
        <f>IF(correlations!R175&lt;&gt;0,'Modified Weights'!R$4,0)</f>
        <v>0</v>
      </c>
      <c r="S142" s="26">
        <f>IF(correlations!S175&lt;&gt;0,'Modified Weights'!S$4,0)</f>
        <v>0</v>
      </c>
      <c r="T142" s="26">
        <f>IF(correlations!T175&lt;&gt;0,'Modified Weights'!T$4,0)</f>
        <v>0.52599044278760332</v>
      </c>
      <c r="U142" s="26">
        <f>IF(correlations!U175&lt;&gt;0,'Modified Weights'!U$4,0)</f>
        <v>0.43899155441463594</v>
      </c>
      <c r="V142" s="26">
        <f>IF(correlations!V175&lt;&gt;0,'Modified Weights'!V$4,0)</f>
        <v>0.17808764796017454</v>
      </c>
      <c r="W142" s="26">
        <f>IF(correlations!W175&lt;&gt;0,'Modified Weights'!W$4,0)</f>
        <v>0.40859237613621341</v>
      </c>
      <c r="X142" s="26">
        <f>IF(correlations!X175&lt;&gt;0,'Modified Weights'!X$4,0)</f>
        <v>0.54219187817609293</v>
      </c>
      <c r="Y142" s="26">
        <f>IF(correlations!Y175&lt;&gt;0,'Modified Weights'!Y$4,0)</f>
        <v>0</v>
      </c>
      <c r="Z142" s="26">
        <f>IF(correlations!Z175&lt;&gt;0,'Modified Weights'!Z$4,0)</f>
        <v>0</v>
      </c>
      <c r="AA142" s="26"/>
      <c r="AB142" s="40">
        <f ca="1">SUMIF(OFFSET(correlations!B$46,_xlfn.FLOOR.MATH((ROW(A130)-1)/5)*5,0,5),"&lt;&gt;0")/COUNTIF(OFFSET(correlations!B$46,_xlfn.FLOOR.MATH((ROW(A130)-1)/5)*5,0,5),"&lt;&gt;0")</f>
        <v>4.333333333333333</v>
      </c>
      <c r="AC142" s="40">
        <f ca="1">SUMIF(OFFSET(correlations!C$46,_xlfn.FLOOR.MATH((ROW(B130)-1)/5)*5,0,5),"&lt;&gt;0")/COUNTIF(OFFSET(correlations!C$46,_xlfn.FLOOR.MATH((ROW(B130)-1)/5)*5,0,5),"&lt;&gt;0")</f>
        <v>4.125</v>
      </c>
      <c r="AD142" s="40">
        <f ca="1">SUMIF(OFFSET(correlations!D$46,_xlfn.FLOOR.MATH((ROW(C130)-1)/5)*5,0,5),"&lt;&gt;0")/COUNTIF(OFFSET(correlations!D$46,_xlfn.FLOOR.MATH((ROW(C130)-1)/5)*5,0,5),"&lt;&gt;0")</f>
        <v>4.25</v>
      </c>
      <c r="AE142" s="40">
        <f ca="1">SUMIF(OFFSET(correlations!E$46,_xlfn.FLOOR.MATH((ROW(D130)-1)/5)*5,0,5),"&lt;&gt;0")/COUNTIF(OFFSET(correlations!E$46,_xlfn.FLOOR.MATH((ROW(D130)-1)/5)*5,0,5),"&lt;&gt;0")</f>
        <v>4.25</v>
      </c>
      <c r="AF142" s="40">
        <f ca="1">SUMIF(OFFSET(correlations!F$46,_xlfn.FLOOR.MATH((ROW(E130)-1)/5)*5,0,5),"&lt;&gt;0")/COUNTIF(OFFSET(correlations!F$46,_xlfn.FLOOR.MATH((ROW(E130)-1)/5)*5,0,5),"&lt;&gt;0")</f>
        <v>4.166666666666667</v>
      </c>
      <c r="AG142" s="40">
        <f ca="1">SUMIF(OFFSET(correlations!G$46,_xlfn.FLOOR.MATH((ROW(F130)-1)/5)*5,0,5),"&lt;&gt;0")/COUNTIF(OFFSET(correlations!G$46,_xlfn.FLOOR.MATH((ROW(F130)-1)/5)*5,0,5),"&lt;&gt;0")</f>
        <v>4.5</v>
      </c>
      <c r="AH142" s="40">
        <f ca="1">SUMIF(OFFSET(correlations!H$46,_xlfn.FLOOR.MATH((ROW(G130)-1)/5)*5,0,5),"&lt;&gt;0")/COUNTIF(OFFSET(correlations!H$46,_xlfn.FLOOR.MATH((ROW(G130)-1)/5)*5,0,5),"&lt;&gt;0")</f>
        <v>4.166666666666667</v>
      </c>
      <c r="AI142" s="40" t="e">
        <f ca="1">SUMIF(OFFSET(correlations!I$46,_xlfn.FLOOR.MATH((ROW(H130)-1)/5)*5,0,5),"&lt;&gt;0")/COUNTIF(OFFSET(correlations!I$46,_xlfn.FLOOR.MATH((ROW(H130)-1)/5)*5,0,5),"&lt;&gt;0")</f>
        <v>#DIV/0!</v>
      </c>
      <c r="AJ142" s="40">
        <f ca="1">SUMIF(OFFSET(correlations!J$46,_xlfn.FLOOR.MATH((ROW(I130)-1)/5)*5,0,5),"&lt;&gt;0")/COUNTIF(OFFSET(correlations!J$46,_xlfn.FLOOR.MATH((ROW(I130)-1)/5)*5,0,5),"&lt;&gt;0")</f>
        <v>5</v>
      </c>
      <c r="AK142" s="40">
        <f ca="1">SUMIF(OFFSET(correlations!K$46,_xlfn.FLOOR.MATH((ROW(J130)-1)/5)*5,0,5),"&lt;&gt;0")/COUNTIF(OFFSET(correlations!K$46,_xlfn.FLOOR.MATH((ROW(J130)-1)/5)*5,0,5),"&lt;&gt;0")</f>
        <v>4.333333333333333</v>
      </c>
      <c r="AL142" s="40">
        <f ca="1">SUMIF(OFFSET(correlations!L$46,_xlfn.FLOOR.MATH((ROW(K130)-1)/5)*5,0,5),"&lt;&gt;0")/COUNTIF(OFFSET(correlations!L$46,_xlfn.FLOOR.MATH((ROW(K130)-1)/5)*5,0,5),"&lt;&gt;0")</f>
        <v>3.5</v>
      </c>
      <c r="AM142" s="40">
        <f ca="1">SUMIF(OFFSET(correlations!M$46,_xlfn.FLOOR.MATH((ROW(L130)-1)/5)*5,0,5),"&lt;&gt;0")/COUNTIF(OFFSET(correlations!M$46,_xlfn.FLOOR.MATH((ROW(L130)-1)/5)*5,0,5),"&lt;&gt;0")</f>
        <v>4.375</v>
      </c>
      <c r="AN142" s="40">
        <f ca="1">SUMIF(OFFSET(correlations!N$46,_xlfn.FLOOR.MATH((ROW(M130)-1)/5)*5,0,5),"&lt;&gt;0")/COUNTIF(OFFSET(correlations!N$46,_xlfn.FLOOR.MATH((ROW(M130)-1)/5)*5,0,5),"&lt;&gt;0")</f>
        <v>4.75</v>
      </c>
      <c r="AO142" s="40">
        <f ca="1">SUMIF(OFFSET(correlations!O$46,_xlfn.FLOOR.MATH((ROW(N130)-1)/5)*5,0,5),"&lt;&gt;0")/COUNTIF(OFFSET(correlations!O$46,_xlfn.FLOOR.MATH((ROW(N130)-1)/5)*5,0,5),"&lt;&gt;0")</f>
        <v>4.5</v>
      </c>
      <c r="AP142" s="40">
        <f ca="1">SUMIF(OFFSET(correlations!P$46,_xlfn.FLOOR.MATH((ROW(O130)-1)/5)*5,0,5),"&lt;&gt;0")/COUNTIF(OFFSET(correlations!P$46,_xlfn.FLOOR.MATH((ROW(O130)-1)/5)*5,0,5),"&lt;&gt;0")</f>
        <v>4.75</v>
      </c>
      <c r="AQ142" s="40">
        <f ca="1">SUMIF(OFFSET(correlations!Q$46,_xlfn.FLOOR.MATH((ROW(P130)-1)/5)*5,0,5),"&lt;&gt;0")/COUNTIF(OFFSET(correlations!Q$46,_xlfn.FLOOR.MATH((ROW(P130)-1)/5)*5,0,5),"&lt;&gt;0")</f>
        <v>4.5</v>
      </c>
      <c r="AR142" s="40">
        <f ca="1">SUMIF(OFFSET(correlations!R$46,_xlfn.FLOOR.MATH((ROW(Q130)-1)/5)*5,0,5),"&lt;&gt;0")/COUNTIF(OFFSET(correlations!R$46,_xlfn.FLOOR.MATH((ROW(Q130)-1)/5)*5,0,5),"&lt;&gt;0")</f>
        <v>4.5</v>
      </c>
      <c r="AS142" s="40">
        <f ca="1">SUMIF(OFFSET(correlations!S$46,_xlfn.FLOOR.MATH((ROW(R130)-1)/5)*5,0,5),"&lt;&gt;0")/COUNTIF(OFFSET(correlations!S$46,_xlfn.FLOOR.MATH((ROW(R130)-1)/5)*5,0,5),"&lt;&gt;0")</f>
        <v>4.833333333333333</v>
      </c>
      <c r="AT142" s="40">
        <f ca="1">SUMIF(OFFSET(correlations!T$46,_xlfn.FLOOR.MATH((ROW(S130)-1)/5)*5,0,5),"&lt;&gt;0")/COUNTIF(OFFSET(correlations!T$46,_xlfn.FLOOR.MATH((ROW(S130)-1)/5)*5,0,5),"&lt;&gt;0")</f>
        <v>4.75</v>
      </c>
      <c r="AU142" s="40">
        <f ca="1">SUMIF(OFFSET(correlations!U$46,_xlfn.FLOOR.MATH((ROW(T130)-1)/5)*5,0,5),"&lt;&gt;0")/COUNTIF(OFFSET(correlations!U$46,_xlfn.FLOOR.MATH((ROW(T130)-1)/5)*5,0,5),"&lt;&gt;0")</f>
        <v>4.375</v>
      </c>
      <c r="AV142" s="40">
        <f ca="1">SUMIF(OFFSET(correlations!V$46,_xlfn.FLOOR.MATH((ROW(U130)-1)/5)*5,0,5),"&lt;&gt;0")/COUNTIF(OFFSET(correlations!V$46,_xlfn.FLOOR.MATH((ROW(U130)-1)/5)*5,0,5),"&lt;&gt;0")</f>
        <v>4.5</v>
      </c>
      <c r="AW142" s="40">
        <f ca="1">SUMIF(OFFSET(correlations!W$46,_xlfn.FLOOR.MATH((ROW(V130)-1)/5)*5,0,5),"&lt;&gt;0")/COUNTIF(OFFSET(correlations!W$46,_xlfn.FLOOR.MATH((ROW(V130)-1)/5)*5,0,5),"&lt;&gt;0")</f>
        <v>4.666666666666667</v>
      </c>
      <c r="AX142" s="40">
        <f ca="1">SUMIF(OFFSET(correlations!X$46,_xlfn.FLOOR.MATH((ROW(W130)-1)/5)*5,0,5),"&lt;&gt;0")/COUNTIF(OFFSET(correlations!X$46,_xlfn.FLOOR.MATH((ROW(W130)-1)/5)*5,0,5),"&lt;&gt;0")</f>
        <v>4.125</v>
      </c>
      <c r="AY142" s="40">
        <f ca="1">SUMIF(OFFSET(correlations!Y$46,_xlfn.FLOOR.MATH((ROW(X130)-1)/5)*5,0,5),"&lt;&gt;0")/COUNTIF(OFFSET(correlations!Y$46,_xlfn.FLOOR.MATH((ROW(X130)-1)/5)*5,0,5),"&lt;&gt;0")</f>
        <v>4.75</v>
      </c>
      <c r="AZ142" s="40">
        <f ca="1">SUMIF(OFFSET(correlations!Z$46,_xlfn.FLOOR.MATH((ROW(Y130)-1)/5)*5,0,5),"&lt;&gt;0")/COUNTIF(OFFSET(correlations!Z$46,_xlfn.FLOOR.MATH((ROW(Y130)-1)/5)*5,0,5),"&lt;&gt;0")</f>
        <v>4.5</v>
      </c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</row>
    <row r="143" spans="1:76">
      <c r="A143" s="21" t="s">
        <v>26</v>
      </c>
      <c r="B143" s="26">
        <f>IF(correlations!B176&lt;&gt;0,'Modified Weights'!B$5,0)</f>
        <v>0</v>
      </c>
      <c r="C143" s="26">
        <f>IF(correlations!C176&lt;&gt;0,'Modified Weights'!C$5,0)</f>
        <v>0</v>
      </c>
      <c r="D143" s="26">
        <f>IF(correlations!D176&lt;&gt;0,'Modified Weights'!D$5,0)</f>
        <v>0.46833329437099369</v>
      </c>
      <c r="E143" s="26">
        <f>IF(correlations!E176&lt;&gt;0,'Modified Weights'!E$5,0)</f>
        <v>0</v>
      </c>
      <c r="F143" s="26">
        <f>IF(correlations!F176&lt;&gt;0,'Modified Weights'!F$5,0)</f>
        <v>0.43899155441463594</v>
      </c>
      <c r="G143" s="26">
        <f>IF(correlations!G176&lt;&gt;0,'Modified Weights'!G$5,0)</f>
        <v>0</v>
      </c>
      <c r="H143" s="26">
        <f>IF(correlations!H176&lt;&gt;0,'Modified Weights'!H$5,0)</f>
        <v>0</v>
      </c>
      <c r="I143" s="26">
        <f>IF(correlations!I176&lt;&gt;0,'Modified Weights'!I$5,0)</f>
        <v>0</v>
      </c>
      <c r="J143" s="26">
        <f>IF(correlations!J176&lt;&gt;0,'Modified Weights'!J$5,0)</f>
        <v>0.38713264586848378</v>
      </c>
      <c r="K143" s="26">
        <f>IF(correlations!K176&lt;&gt;0,'Modified Weights'!K$5,0)</f>
        <v>0.25886569181649749</v>
      </c>
      <c r="L143" s="26">
        <f>IF(correlations!L176&lt;&gt;0,'Modified Weights'!L$5,0)</f>
        <v>0.27833468677407003</v>
      </c>
      <c r="M143" s="26">
        <f>IF(correlations!M176&lt;&gt;0,'Modified Weights'!M$5,0)</f>
        <v>0.26442478716072465</v>
      </c>
      <c r="N143" s="26">
        <f>IF(correlations!N176&lt;&gt;0,'Modified Weights'!N$5,0)</f>
        <v>0.290591240789001</v>
      </c>
      <c r="O143" s="26">
        <f>IF(correlations!O176&lt;&gt;0,'Modified Weights'!O$5,0)</f>
        <v>0.53906585139435703</v>
      </c>
      <c r="P143" s="26">
        <f>IF(correlations!P176&lt;&gt;0,'Modified Weights'!P$5,0)</f>
        <v>0.29682614716644024</v>
      </c>
      <c r="Q143" s="26">
        <f>IF(correlations!Q176&lt;&gt;0,'Modified Weights'!Q$5,0)</f>
        <v>0.47571090136593314</v>
      </c>
      <c r="R143" s="26">
        <f>IF(correlations!R176&lt;&gt;0,'Modified Weights'!R$5,0)</f>
        <v>0</v>
      </c>
      <c r="S143" s="26">
        <f>IF(correlations!S176&lt;&gt;0,'Modified Weights'!S$5,0)</f>
        <v>0</v>
      </c>
      <c r="T143" s="26">
        <f>IF(correlations!T176&lt;&gt;0,'Modified Weights'!T$5,0)</f>
        <v>0</v>
      </c>
      <c r="U143" s="26">
        <f>IF(correlations!U176&lt;&gt;0,'Modified Weights'!U$5,0)</f>
        <v>0.40380887559327872</v>
      </c>
      <c r="V143" s="26">
        <f>IF(correlations!V176&lt;&gt;0,'Modified Weights'!V$5,0)</f>
        <v>0</v>
      </c>
      <c r="W143" s="26">
        <f>IF(correlations!W176&lt;&gt;0,'Modified Weights'!W$5,0)</f>
        <v>0.31571202585390812</v>
      </c>
      <c r="X143" s="26">
        <f>IF(correlations!X176&lt;&gt;0,'Modified Weights'!X$5,0)</f>
        <v>0</v>
      </c>
      <c r="Y143" s="26">
        <f>IF(correlations!Y176&lt;&gt;0,'Modified Weights'!Y$5,0)</f>
        <v>0</v>
      </c>
      <c r="Z143" s="26">
        <f>IF(correlations!Z176&lt;&gt;0,'Modified Weights'!Z$5,0)</f>
        <v>0.37985626502293046</v>
      </c>
      <c r="AA143" s="26"/>
      <c r="AB143" s="40">
        <f ca="1">SUMIF(OFFSET(correlations!B$46,_xlfn.FLOOR.MATH((ROW(A131)-1)/5)*5,0,5),"&lt;&gt;0")/COUNTIF(OFFSET(correlations!B$46,_xlfn.FLOOR.MATH((ROW(A131)-1)/5)*5,0,5),"&lt;&gt;0")</f>
        <v>4</v>
      </c>
      <c r="AC143" s="40">
        <f ca="1">SUMIF(OFFSET(correlations!C$46,_xlfn.FLOOR.MATH((ROW(B131)-1)/5)*5,0,5),"&lt;&gt;0")/COUNTIF(OFFSET(correlations!C$46,_xlfn.FLOOR.MATH((ROW(B131)-1)/5)*5,0,5),"&lt;&gt;0")</f>
        <v>4</v>
      </c>
      <c r="AD143" s="40">
        <f ca="1">SUMIF(OFFSET(correlations!D$46,_xlfn.FLOOR.MATH((ROW(C131)-1)/5)*5,0,5),"&lt;&gt;0")/COUNTIF(OFFSET(correlations!D$46,_xlfn.FLOOR.MATH((ROW(C131)-1)/5)*5,0,5),"&lt;&gt;0")</f>
        <v>3.5</v>
      </c>
      <c r="AE143" s="40">
        <f ca="1">SUMIF(OFFSET(correlations!E$46,_xlfn.FLOOR.MATH((ROW(D131)-1)/5)*5,0,5),"&lt;&gt;0")/COUNTIF(OFFSET(correlations!E$46,_xlfn.FLOOR.MATH((ROW(D131)-1)/5)*5,0,5),"&lt;&gt;0")</f>
        <v>4.5</v>
      </c>
      <c r="AF143" s="40">
        <f ca="1">SUMIF(OFFSET(correlations!F$46,_xlfn.FLOOR.MATH((ROW(E131)-1)/5)*5,0,5),"&lt;&gt;0")/COUNTIF(OFFSET(correlations!F$46,_xlfn.FLOOR.MATH((ROW(E131)-1)/5)*5,0,5),"&lt;&gt;0")</f>
        <v>3.7</v>
      </c>
      <c r="AG143" s="40">
        <f ca="1">SUMIF(OFFSET(correlations!G$46,_xlfn.FLOOR.MATH((ROW(F131)-1)/5)*5,0,5),"&lt;&gt;0")/COUNTIF(OFFSET(correlations!G$46,_xlfn.FLOOR.MATH((ROW(F131)-1)/5)*5,0,5),"&lt;&gt;0")</f>
        <v>4</v>
      </c>
      <c r="AH143" s="40">
        <f ca="1">SUMIF(OFFSET(correlations!H$46,_xlfn.FLOOR.MATH((ROW(G131)-1)/5)*5,0,5),"&lt;&gt;0")/COUNTIF(OFFSET(correlations!H$46,_xlfn.FLOOR.MATH((ROW(G131)-1)/5)*5,0,5),"&lt;&gt;0")</f>
        <v>3.25</v>
      </c>
      <c r="AI143" s="40">
        <f ca="1">SUMIF(OFFSET(correlations!I$46,_xlfn.FLOOR.MATH((ROW(H131)-1)/5)*5,0,5),"&lt;&gt;0")/COUNTIF(OFFSET(correlations!I$46,_xlfn.FLOOR.MATH((ROW(H131)-1)/5)*5,0,5),"&lt;&gt;0")</f>
        <v>5</v>
      </c>
      <c r="AJ143" s="40">
        <f ca="1">SUMIF(OFFSET(correlations!J$46,_xlfn.FLOOR.MATH((ROW(I131)-1)/5)*5,0,5),"&lt;&gt;0")/COUNTIF(OFFSET(correlations!J$46,_xlfn.FLOOR.MATH((ROW(I131)-1)/5)*5,0,5),"&lt;&gt;0")</f>
        <v>3.8333333333333335</v>
      </c>
      <c r="AK143" s="40">
        <f ca="1">SUMIF(OFFSET(correlations!K$46,_xlfn.FLOOR.MATH((ROW(J131)-1)/5)*5,0,5),"&lt;&gt;0")/COUNTIF(OFFSET(correlations!K$46,_xlfn.FLOOR.MATH((ROW(J131)-1)/5)*5,0,5),"&lt;&gt;0")</f>
        <v>2.6666666666666665</v>
      </c>
      <c r="AL143" s="40">
        <f ca="1">SUMIF(OFFSET(correlations!L$46,_xlfn.FLOOR.MATH((ROW(K131)-1)/5)*5,0,5),"&lt;&gt;0")/COUNTIF(OFFSET(correlations!L$46,_xlfn.FLOOR.MATH((ROW(K131)-1)/5)*5,0,5),"&lt;&gt;0")</f>
        <v>4.166666666666667</v>
      </c>
      <c r="AM143" s="40">
        <f ca="1">SUMIF(OFFSET(correlations!M$46,_xlfn.FLOOR.MATH((ROW(L131)-1)/5)*5,0,5),"&lt;&gt;0")/COUNTIF(OFFSET(correlations!M$46,_xlfn.FLOOR.MATH((ROW(L131)-1)/5)*5,0,5),"&lt;&gt;0")</f>
        <v>3.1666666666666665</v>
      </c>
      <c r="AN143" s="40">
        <f ca="1">SUMIF(OFFSET(correlations!N$46,_xlfn.FLOOR.MATH((ROW(M131)-1)/5)*5,0,5),"&lt;&gt;0")/COUNTIF(OFFSET(correlations!N$46,_xlfn.FLOOR.MATH((ROW(M131)-1)/5)*5,0,5),"&lt;&gt;0")</f>
        <v>3.25</v>
      </c>
      <c r="AO143" s="40">
        <f ca="1">SUMIF(OFFSET(correlations!O$46,_xlfn.FLOOR.MATH((ROW(N131)-1)/5)*5,0,5),"&lt;&gt;0")/COUNTIF(OFFSET(correlations!O$46,_xlfn.FLOOR.MATH((ROW(N131)-1)/5)*5,0,5),"&lt;&gt;0")</f>
        <v>4</v>
      </c>
      <c r="AP143" s="40">
        <f ca="1">SUMIF(OFFSET(correlations!P$46,_xlfn.FLOOR.MATH((ROW(O131)-1)/5)*5,0,5),"&lt;&gt;0")/COUNTIF(OFFSET(correlations!P$46,_xlfn.FLOOR.MATH((ROW(O131)-1)/5)*5,0,5),"&lt;&gt;0")</f>
        <v>2.8333333333333335</v>
      </c>
      <c r="AQ143" s="40">
        <f ca="1">SUMIF(OFFSET(correlations!Q$46,_xlfn.FLOOR.MATH((ROW(P131)-1)/5)*5,0,5),"&lt;&gt;0")/COUNTIF(OFFSET(correlations!Q$46,_xlfn.FLOOR.MATH((ROW(P131)-1)/5)*5,0,5),"&lt;&gt;0")</f>
        <v>3.375</v>
      </c>
      <c r="AR143" s="40">
        <f ca="1">SUMIF(OFFSET(correlations!R$46,_xlfn.FLOOR.MATH((ROW(Q131)-1)/5)*5,0,5),"&lt;&gt;0")/COUNTIF(OFFSET(correlations!R$46,_xlfn.FLOOR.MATH((ROW(Q131)-1)/5)*5,0,5),"&lt;&gt;0")</f>
        <v>4.333333333333333</v>
      </c>
      <c r="AS143" s="40">
        <f ca="1">SUMIF(OFFSET(correlations!S$46,_xlfn.FLOOR.MATH((ROW(R131)-1)/5)*5,0,5),"&lt;&gt;0")/COUNTIF(OFFSET(correlations!S$46,_xlfn.FLOOR.MATH((ROW(R131)-1)/5)*5,0,5),"&lt;&gt;0")</f>
        <v>4</v>
      </c>
      <c r="AT143" s="40">
        <f ca="1">SUMIF(OFFSET(correlations!T$46,_xlfn.FLOOR.MATH((ROW(S131)-1)/5)*5,0,5),"&lt;&gt;0")/COUNTIF(OFFSET(correlations!T$46,_xlfn.FLOOR.MATH((ROW(S131)-1)/5)*5,0,5),"&lt;&gt;0")</f>
        <v>2.6666666666666665</v>
      </c>
      <c r="AU143" s="40">
        <f ca="1">SUMIF(OFFSET(correlations!U$46,_xlfn.FLOOR.MATH((ROW(T131)-1)/5)*5,0,5),"&lt;&gt;0")/COUNTIF(OFFSET(correlations!U$46,_xlfn.FLOOR.MATH((ROW(T131)-1)/5)*5,0,5),"&lt;&gt;0")</f>
        <v>3.5</v>
      </c>
      <c r="AV143" s="40">
        <f ca="1">SUMIF(OFFSET(correlations!V$46,_xlfn.FLOOR.MATH((ROW(U131)-1)/5)*5,0,5),"&lt;&gt;0")/COUNTIF(OFFSET(correlations!V$46,_xlfn.FLOOR.MATH((ROW(U131)-1)/5)*5,0,5),"&lt;&gt;0")</f>
        <v>3.75</v>
      </c>
      <c r="AW143" s="40">
        <f ca="1">SUMIF(OFFSET(correlations!W$46,_xlfn.FLOOR.MATH((ROW(V131)-1)/5)*5,0,5),"&lt;&gt;0")/COUNTIF(OFFSET(correlations!W$46,_xlfn.FLOOR.MATH((ROW(V131)-1)/5)*5,0,5),"&lt;&gt;0")</f>
        <v>3.125</v>
      </c>
      <c r="AX143" s="40">
        <f ca="1">SUMIF(OFFSET(correlations!X$46,_xlfn.FLOOR.MATH((ROW(W131)-1)/5)*5,0,5),"&lt;&gt;0")/COUNTIF(OFFSET(correlations!X$46,_xlfn.FLOOR.MATH((ROW(W131)-1)/5)*5,0,5),"&lt;&gt;0")</f>
        <v>3.5</v>
      </c>
      <c r="AY143" s="40">
        <f ca="1">SUMIF(OFFSET(correlations!Y$46,_xlfn.FLOOR.MATH((ROW(X131)-1)/5)*5,0,5),"&lt;&gt;0")/COUNTIF(OFFSET(correlations!Y$46,_xlfn.FLOOR.MATH((ROW(X131)-1)/5)*5,0,5),"&lt;&gt;0")</f>
        <v>3</v>
      </c>
      <c r="AZ143" s="40">
        <f ca="1">SUMIF(OFFSET(correlations!Z$46,_xlfn.FLOOR.MATH((ROW(Y131)-1)/5)*5,0,5),"&lt;&gt;0")/COUNTIF(OFFSET(correlations!Z$46,_xlfn.FLOOR.MATH((ROW(Y131)-1)/5)*5,0,5),"&lt;&gt;0")</f>
        <v>4</v>
      </c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</row>
    <row r="144" spans="1:76">
      <c r="A144" s="1" t="str">
        <f t="shared" ref="A144:A147" si="26">A143</f>
        <v>197: Braveheart (1995)</v>
      </c>
      <c r="B144" s="26">
        <f>IF(correlations!B177&lt;&gt;0,'Modified Weights'!B$6,0)</f>
        <v>0</v>
      </c>
      <c r="C144" s="26">
        <f>IF(correlations!C177&lt;&gt;0,'Modified Weights'!C$6,0)</f>
        <v>0.41443820151070604</v>
      </c>
      <c r="D144" s="26">
        <f>IF(correlations!D177&lt;&gt;0,'Modified Weights'!D$6,0)</f>
        <v>0</v>
      </c>
      <c r="E144" s="26">
        <f>IF(correlations!E177&lt;&gt;0,'Modified Weights'!E$6,0)</f>
        <v>0.28275572409412869</v>
      </c>
      <c r="F144" s="26">
        <f>IF(correlations!F177&lt;&gt;0,'Modified Weights'!F$6,0)</f>
        <v>0.40027450425381639</v>
      </c>
      <c r="G144" s="26">
        <f>IF(correlations!G177&lt;&gt;0,'Modified Weights'!G$6,0)</f>
        <v>0</v>
      </c>
      <c r="H144" s="26">
        <f>IF(correlations!H177&lt;&gt;0,'Modified Weights'!H$6,0)</f>
        <v>0</v>
      </c>
      <c r="I144" s="26">
        <f>IF(correlations!I177&lt;&gt;0,'Modified Weights'!I$6,0)</f>
        <v>0</v>
      </c>
      <c r="J144" s="26">
        <f>IF(correlations!J177&lt;&gt;0,'Modified Weights'!J$6,0)</f>
        <v>0</v>
      </c>
      <c r="K144" s="26">
        <f>IF(correlations!K177&lt;&gt;0,'Modified Weights'!K$6,0)</f>
        <v>0</v>
      </c>
      <c r="L144" s="26">
        <f>IF(correlations!L177&lt;&gt;0,'Modified Weights'!L$6,0)</f>
        <v>0</v>
      </c>
      <c r="M144" s="26">
        <f>IF(correlations!M177&lt;&gt;0,'Modified Weights'!M$6,0)</f>
        <v>0.25252866387786765</v>
      </c>
      <c r="N144" s="26">
        <f>IF(correlations!N177&lt;&gt;0,'Modified Weights'!N$6,0)</f>
        <v>0</v>
      </c>
      <c r="O144" s="26">
        <f>IF(correlations!O177&lt;&gt;0,'Modified Weights'!O$6,0)</f>
        <v>0.52599044278760332</v>
      </c>
      <c r="P144" s="26">
        <f>IF(correlations!P177&lt;&gt;0,'Modified Weights'!P$6,0)</f>
        <v>0</v>
      </c>
      <c r="Q144" s="26">
        <f>IF(correlations!Q177&lt;&gt;0,'Modified Weights'!Q$6,0)</f>
        <v>0.42322462884387124</v>
      </c>
      <c r="R144" s="26">
        <f>IF(correlations!R177&lt;&gt;0,'Modified Weights'!R$6,0)</f>
        <v>0</v>
      </c>
      <c r="S144" s="26">
        <f>IF(correlations!S177&lt;&gt;0,'Modified Weights'!S$6,0)</f>
        <v>0.37267558897264119</v>
      </c>
      <c r="T144" s="26">
        <f>IF(correlations!T177&lt;&gt;0,'Modified Weights'!T$6,0)</f>
        <v>0</v>
      </c>
      <c r="U144" s="26">
        <f>IF(correlations!U177&lt;&gt;0,'Modified Weights'!U$6,0)</f>
        <v>0</v>
      </c>
      <c r="V144" s="26">
        <f>IF(correlations!V177&lt;&gt;0,'Modified Weights'!V$6,0)</f>
        <v>0</v>
      </c>
      <c r="W144" s="26">
        <f>IF(correlations!W177&lt;&gt;0,'Modified Weights'!W$6,0)</f>
        <v>0.26252037536330569</v>
      </c>
      <c r="X144" s="26">
        <f>IF(correlations!X177&lt;&gt;0,'Modified Weights'!X$6,0)</f>
        <v>0.45527378286540937</v>
      </c>
      <c r="Y144" s="26">
        <f>IF(correlations!Y177&lt;&gt;0,'Modified Weights'!Y$6,0)</f>
        <v>0.46411014776485626</v>
      </c>
      <c r="Z144" s="26">
        <f>IF(correlations!Z177&lt;&gt;0,'Modified Weights'!Z$6,0)</f>
        <v>0.37426379831369133</v>
      </c>
      <c r="AA144" s="26"/>
      <c r="AB144" s="40">
        <f ca="1">SUMIF(OFFSET(correlations!B$46,_xlfn.FLOOR.MATH((ROW(A132)-1)/5)*5,0,5),"&lt;&gt;0")/COUNTIF(OFFSET(correlations!B$46,_xlfn.FLOOR.MATH((ROW(A132)-1)/5)*5,0,5),"&lt;&gt;0")</f>
        <v>4</v>
      </c>
      <c r="AC144" s="40">
        <f ca="1">SUMIF(OFFSET(correlations!C$46,_xlfn.FLOOR.MATH((ROW(B132)-1)/5)*5,0,5),"&lt;&gt;0")/COUNTIF(OFFSET(correlations!C$46,_xlfn.FLOOR.MATH((ROW(B132)-1)/5)*5,0,5),"&lt;&gt;0")</f>
        <v>4</v>
      </c>
      <c r="AD144" s="40">
        <f ca="1">SUMIF(OFFSET(correlations!D$46,_xlfn.FLOOR.MATH((ROW(C132)-1)/5)*5,0,5),"&lt;&gt;0")/COUNTIF(OFFSET(correlations!D$46,_xlfn.FLOOR.MATH((ROW(C132)-1)/5)*5,0,5),"&lt;&gt;0")</f>
        <v>3.5</v>
      </c>
      <c r="AE144" s="40">
        <f ca="1">SUMIF(OFFSET(correlations!E$46,_xlfn.FLOOR.MATH((ROW(D132)-1)/5)*5,0,5),"&lt;&gt;0")/COUNTIF(OFFSET(correlations!E$46,_xlfn.FLOOR.MATH((ROW(D132)-1)/5)*5,0,5),"&lt;&gt;0")</f>
        <v>4.5</v>
      </c>
      <c r="AF144" s="40">
        <f ca="1">SUMIF(OFFSET(correlations!F$46,_xlfn.FLOOR.MATH((ROW(E132)-1)/5)*5,0,5),"&lt;&gt;0")/COUNTIF(OFFSET(correlations!F$46,_xlfn.FLOOR.MATH((ROW(E132)-1)/5)*5,0,5),"&lt;&gt;0")</f>
        <v>3.7</v>
      </c>
      <c r="AG144" s="40">
        <f ca="1">SUMIF(OFFSET(correlations!G$46,_xlfn.FLOOR.MATH((ROW(F132)-1)/5)*5,0,5),"&lt;&gt;0")/COUNTIF(OFFSET(correlations!G$46,_xlfn.FLOOR.MATH((ROW(F132)-1)/5)*5,0,5),"&lt;&gt;0")</f>
        <v>4</v>
      </c>
      <c r="AH144" s="40">
        <f ca="1">SUMIF(OFFSET(correlations!H$46,_xlfn.FLOOR.MATH((ROW(G132)-1)/5)*5,0,5),"&lt;&gt;0")/COUNTIF(OFFSET(correlations!H$46,_xlfn.FLOOR.MATH((ROW(G132)-1)/5)*5,0,5),"&lt;&gt;0")</f>
        <v>3.25</v>
      </c>
      <c r="AI144" s="40">
        <f ca="1">SUMIF(OFFSET(correlations!I$46,_xlfn.FLOOR.MATH((ROW(H132)-1)/5)*5,0,5),"&lt;&gt;0")/COUNTIF(OFFSET(correlations!I$46,_xlfn.FLOOR.MATH((ROW(H132)-1)/5)*5,0,5),"&lt;&gt;0")</f>
        <v>5</v>
      </c>
      <c r="AJ144" s="40">
        <f ca="1">SUMIF(OFFSET(correlations!J$46,_xlfn.FLOOR.MATH((ROW(I132)-1)/5)*5,0,5),"&lt;&gt;0")/COUNTIF(OFFSET(correlations!J$46,_xlfn.FLOOR.MATH((ROW(I132)-1)/5)*5,0,5),"&lt;&gt;0")</f>
        <v>3.8333333333333335</v>
      </c>
      <c r="AK144" s="40">
        <f ca="1">SUMIF(OFFSET(correlations!K$46,_xlfn.FLOOR.MATH((ROW(J132)-1)/5)*5,0,5),"&lt;&gt;0")/COUNTIF(OFFSET(correlations!K$46,_xlfn.FLOOR.MATH((ROW(J132)-1)/5)*5,0,5),"&lt;&gt;0")</f>
        <v>2.6666666666666665</v>
      </c>
      <c r="AL144" s="40">
        <f ca="1">SUMIF(OFFSET(correlations!L$46,_xlfn.FLOOR.MATH((ROW(K132)-1)/5)*5,0,5),"&lt;&gt;0")/COUNTIF(OFFSET(correlations!L$46,_xlfn.FLOOR.MATH((ROW(K132)-1)/5)*5,0,5),"&lt;&gt;0")</f>
        <v>4.166666666666667</v>
      </c>
      <c r="AM144" s="40">
        <f ca="1">SUMIF(OFFSET(correlations!M$46,_xlfn.FLOOR.MATH((ROW(L132)-1)/5)*5,0,5),"&lt;&gt;0")/COUNTIF(OFFSET(correlations!M$46,_xlfn.FLOOR.MATH((ROW(L132)-1)/5)*5,0,5),"&lt;&gt;0")</f>
        <v>3.1666666666666665</v>
      </c>
      <c r="AN144" s="40">
        <f ca="1">SUMIF(OFFSET(correlations!N$46,_xlfn.FLOOR.MATH((ROW(M132)-1)/5)*5,0,5),"&lt;&gt;0")/COUNTIF(OFFSET(correlations!N$46,_xlfn.FLOOR.MATH((ROW(M132)-1)/5)*5,0,5),"&lt;&gt;0")</f>
        <v>3.25</v>
      </c>
      <c r="AO144" s="40">
        <f ca="1">SUMIF(OFFSET(correlations!O$46,_xlfn.FLOOR.MATH((ROW(N132)-1)/5)*5,0,5),"&lt;&gt;0")/COUNTIF(OFFSET(correlations!O$46,_xlfn.FLOOR.MATH((ROW(N132)-1)/5)*5,0,5),"&lt;&gt;0")</f>
        <v>4</v>
      </c>
      <c r="AP144" s="40">
        <f ca="1">SUMIF(OFFSET(correlations!P$46,_xlfn.FLOOR.MATH((ROW(O132)-1)/5)*5,0,5),"&lt;&gt;0")/COUNTIF(OFFSET(correlations!P$46,_xlfn.FLOOR.MATH((ROW(O132)-1)/5)*5,0,5),"&lt;&gt;0")</f>
        <v>2.8333333333333335</v>
      </c>
      <c r="AQ144" s="40">
        <f ca="1">SUMIF(OFFSET(correlations!Q$46,_xlfn.FLOOR.MATH((ROW(P132)-1)/5)*5,0,5),"&lt;&gt;0")/COUNTIF(OFFSET(correlations!Q$46,_xlfn.FLOOR.MATH((ROW(P132)-1)/5)*5,0,5),"&lt;&gt;0")</f>
        <v>3.375</v>
      </c>
      <c r="AR144" s="40">
        <f ca="1">SUMIF(OFFSET(correlations!R$46,_xlfn.FLOOR.MATH((ROW(Q132)-1)/5)*5,0,5),"&lt;&gt;0")/COUNTIF(OFFSET(correlations!R$46,_xlfn.FLOOR.MATH((ROW(Q132)-1)/5)*5,0,5),"&lt;&gt;0")</f>
        <v>4.333333333333333</v>
      </c>
      <c r="AS144" s="40">
        <f ca="1">SUMIF(OFFSET(correlations!S$46,_xlfn.FLOOR.MATH((ROW(R132)-1)/5)*5,0,5),"&lt;&gt;0")/COUNTIF(OFFSET(correlations!S$46,_xlfn.FLOOR.MATH((ROW(R132)-1)/5)*5,0,5),"&lt;&gt;0")</f>
        <v>4</v>
      </c>
      <c r="AT144" s="40">
        <f ca="1">SUMIF(OFFSET(correlations!T$46,_xlfn.FLOOR.MATH((ROW(S132)-1)/5)*5,0,5),"&lt;&gt;0")/COUNTIF(OFFSET(correlations!T$46,_xlfn.FLOOR.MATH((ROW(S132)-1)/5)*5,0,5),"&lt;&gt;0")</f>
        <v>2.6666666666666665</v>
      </c>
      <c r="AU144" s="40">
        <f ca="1">SUMIF(OFFSET(correlations!U$46,_xlfn.FLOOR.MATH((ROW(T132)-1)/5)*5,0,5),"&lt;&gt;0")/COUNTIF(OFFSET(correlations!U$46,_xlfn.FLOOR.MATH((ROW(T132)-1)/5)*5,0,5),"&lt;&gt;0")</f>
        <v>3.5</v>
      </c>
      <c r="AV144" s="40">
        <f ca="1">SUMIF(OFFSET(correlations!V$46,_xlfn.FLOOR.MATH((ROW(U132)-1)/5)*5,0,5),"&lt;&gt;0")/COUNTIF(OFFSET(correlations!V$46,_xlfn.FLOOR.MATH((ROW(U132)-1)/5)*5,0,5),"&lt;&gt;0")</f>
        <v>3.75</v>
      </c>
      <c r="AW144" s="40">
        <f ca="1">SUMIF(OFFSET(correlations!W$46,_xlfn.FLOOR.MATH((ROW(V132)-1)/5)*5,0,5),"&lt;&gt;0")/COUNTIF(OFFSET(correlations!W$46,_xlfn.FLOOR.MATH((ROW(V132)-1)/5)*5,0,5),"&lt;&gt;0")</f>
        <v>3.125</v>
      </c>
      <c r="AX144" s="40">
        <f ca="1">SUMIF(OFFSET(correlations!X$46,_xlfn.FLOOR.MATH((ROW(W132)-1)/5)*5,0,5),"&lt;&gt;0")/COUNTIF(OFFSET(correlations!X$46,_xlfn.FLOOR.MATH((ROW(W132)-1)/5)*5,0,5),"&lt;&gt;0")</f>
        <v>3.5</v>
      </c>
      <c r="AY144" s="40">
        <f ca="1">SUMIF(OFFSET(correlations!Y$46,_xlfn.FLOOR.MATH((ROW(X132)-1)/5)*5,0,5),"&lt;&gt;0")/COUNTIF(OFFSET(correlations!Y$46,_xlfn.FLOOR.MATH((ROW(X132)-1)/5)*5,0,5),"&lt;&gt;0")</f>
        <v>3</v>
      </c>
      <c r="AZ144" s="40">
        <f ca="1">SUMIF(OFFSET(correlations!Z$46,_xlfn.FLOOR.MATH((ROW(Y132)-1)/5)*5,0,5),"&lt;&gt;0")/COUNTIF(OFFSET(correlations!Z$46,_xlfn.FLOOR.MATH((ROW(Y132)-1)/5)*5,0,5),"&lt;&gt;0")</f>
        <v>4</v>
      </c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</row>
    <row r="145" spans="1:76">
      <c r="A145" s="1" t="str">
        <f t="shared" si="26"/>
        <v>197: Braveheart (1995)</v>
      </c>
      <c r="B145" s="26">
        <f>IF(correlations!B178&lt;&gt;0,'Modified Weights'!B$7,0)</f>
        <v>0</v>
      </c>
      <c r="C145" s="26">
        <f>IF(correlations!C178&lt;&gt;0,'Modified Weights'!C$7,0)</f>
        <v>0.41167618541813644</v>
      </c>
      <c r="D145" s="26">
        <f>IF(correlations!D178&lt;&gt;0,'Modified Weights'!D$7,0)</f>
        <v>0.36756756756756787</v>
      </c>
      <c r="E145" s="26">
        <f>IF(correlations!E178&lt;&gt;0,'Modified Weights'!E$7,0)</f>
        <v>0.25965984359917371</v>
      </c>
      <c r="F145" s="26">
        <f>IF(correlations!F178&lt;&gt;0,'Modified Weights'!F$7,0)</f>
        <v>0.37985626502293046</v>
      </c>
      <c r="G145" s="26">
        <f>IF(correlations!G178&lt;&gt;0,'Modified Weights'!G$7,0)</f>
        <v>0</v>
      </c>
      <c r="H145" s="26">
        <f>IF(correlations!H178&lt;&gt;0,'Modified Weights'!H$7,0)</f>
        <v>0</v>
      </c>
      <c r="I145" s="26">
        <f>IF(correlations!I178&lt;&gt;0,'Modified Weights'!I$7,0)</f>
        <v>0</v>
      </c>
      <c r="J145" s="26">
        <f>IF(correlations!J178&lt;&gt;0,'Modified Weights'!J$7,0)</f>
        <v>0.36005629545020651</v>
      </c>
      <c r="K145" s="26">
        <f>IF(correlations!K178&lt;&gt;0,'Modified Weights'!K$7,0)</f>
        <v>0</v>
      </c>
      <c r="L145" s="26">
        <f>IF(correlations!L178&lt;&gt;0,'Modified Weights'!L$7,0)</f>
        <v>0</v>
      </c>
      <c r="M145" s="26">
        <f>IF(correlations!M178&lt;&gt;0,'Modified Weights'!M$7,0)</f>
        <v>0</v>
      </c>
      <c r="N145" s="26">
        <f>IF(correlations!N178&lt;&gt;0,'Modified Weights'!N$7,0)</f>
        <v>0</v>
      </c>
      <c r="O145" s="26">
        <f>IF(correlations!O178&lt;&gt;0,'Modified Weights'!O$7,0)</f>
        <v>0.47549485227568483</v>
      </c>
      <c r="P145" s="26">
        <f>IF(correlations!P178&lt;&gt;0,'Modified Weights'!P$7,0)</f>
        <v>0</v>
      </c>
      <c r="Q145" s="26">
        <f>IF(correlations!Q178&lt;&gt;0,'Modified Weights'!Q$7,0)</f>
        <v>0.37322578372742299</v>
      </c>
      <c r="R145" s="26">
        <f>IF(correlations!R178&lt;&gt;0,'Modified Weights'!R$7,0)</f>
        <v>0.37426379831369133</v>
      </c>
      <c r="S145" s="26">
        <f>IF(correlations!S178&lt;&gt;0,'Modified Weights'!S$7,0)</f>
        <v>0.36064387194709613</v>
      </c>
      <c r="T145" s="26">
        <f>IF(correlations!T178&lt;&gt;0,'Modified Weights'!T$7,0)</f>
        <v>0.40380887559327872</v>
      </c>
      <c r="U145" s="26">
        <f>IF(correlations!U178&lt;&gt;0,'Modified Weights'!U$7,0)</f>
        <v>0</v>
      </c>
      <c r="V145" s="26">
        <f>IF(correlations!V178&lt;&gt;0,'Modified Weights'!V$7,0)</f>
        <v>0</v>
      </c>
      <c r="W145" s="26">
        <f>IF(correlations!W178&lt;&gt;0,'Modified Weights'!W$7,0)</f>
        <v>0</v>
      </c>
      <c r="X145" s="26">
        <f>IF(correlations!X178&lt;&gt;0,'Modified Weights'!X$7,0)</f>
        <v>0</v>
      </c>
      <c r="Y145" s="26">
        <f>IF(correlations!Y178&lt;&gt;0,'Modified Weights'!Y$7,0)</f>
        <v>0.42322462884387124</v>
      </c>
      <c r="Z145" s="26">
        <f>IF(correlations!Z178&lt;&gt;0,'Modified Weights'!Z$7,0)</f>
        <v>0</v>
      </c>
      <c r="AA145" s="26"/>
      <c r="AB145" s="40">
        <f ca="1">SUMIF(OFFSET(correlations!B$46,_xlfn.FLOOR.MATH((ROW(A133)-1)/5)*5,0,5),"&lt;&gt;0")/COUNTIF(OFFSET(correlations!B$46,_xlfn.FLOOR.MATH((ROW(A133)-1)/5)*5,0,5),"&lt;&gt;0")</f>
        <v>4</v>
      </c>
      <c r="AC145" s="40">
        <f ca="1">SUMIF(OFFSET(correlations!C$46,_xlfn.FLOOR.MATH((ROW(B133)-1)/5)*5,0,5),"&lt;&gt;0")/COUNTIF(OFFSET(correlations!C$46,_xlfn.FLOOR.MATH((ROW(B133)-1)/5)*5,0,5),"&lt;&gt;0")</f>
        <v>4</v>
      </c>
      <c r="AD145" s="40">
        <f ca="1">SUMIF(OFFSET(correlations!D$46,_xlfn.FLOOR.MATH((ROW(C133)-1)/5)*5,0,5),"&lt;&gt;0")/COUNTIF(OFFSET(correlations!D$46,_xlfn.FLOOR.MATH((ROW(C133)-1)/5)*5,0,5),"&lt;&gt;0")</f>
        <v>3.5</v>
      </c>
      <c r="AE145" s="40">
        <f ca="1">SUMIF(OFFSET(correlations!E$46,_xlfn.FLOOR.MATH((ROW(D133)-1)/5)*5,0,5),"&lt;&gt;0")/COUNTIF(OFFSET(correlations!E$46,_xlfn.FLOOR.MATH((ROW(D133)-1)/5)*5,0,5),"&lt;&gt;0")</f>
        <v>4.5</v>
      </c>
      <c r="AF145" s="40">
        <f ca="1">SUMIF(OFFSET(correlations!F$46,_xlfn.FLOOR.MATH((ROW(E133)-1)/5)*5,0,5),"&lt;&gt;0")/COUNTIF(OFFSET(correlations!F$46,_xlfn.FLOOR.MATH((ROW(E133)-1)/5)*5,0,5),"&lt;&gt;0")</f>
        <v>3.7</v>
      </c>
      <c r="AG145" s="40">
        <f ca="1">SUMIF(OFFSET(correlations!G$46,_xlfn.FLOOR.MATH((ROW(F133)-1)/5)*5,0,5),"&lt;&gt;0")/COUNTIF(OFFSET(correlations!G$46,_xlfn.FLOOR.MATH((ROW(F133)-1)/5)*5,0,5),"&lt;&gt;0")</f>
        <v>4</v>
      </c>
      <c r="AH145" s="40">
        <f ca="1">SUMIF(OFFSET(correlations!H$46,_xlfn.FLOOR.MATH((ROW(G133)-1)/5)*5,0,5),"&lt;&gt;0")/COUNTIF(OFFSET(correlations!H$46,_xlfn.FLOOR.MATH((ROW(G133)-1)/5)*5,0,5),"&lt;&gt;0")</f>
        <v>3.25</v>
      </c>
      <c r="AI145" s="40">
        <f ca="1">SUMIF(OFFSET(correlations!I$46,_xlfn.FLOOR.MATH((ROW(H133)-1)/5)*5,0,5),"&lt;&gt;0")/COUNTIF(OFFSET(correlations!I$46,_xlfn.FLOOR.MATH((ROW(H133)-1)/5)*5,0,5),"&lt;&gt;0")</f>
        <v>5</v>
      </c>
      <c r="AJ145" s="40">
        <f ca="1">SUMIF(OFFSET(correlations!J$46,_xlfn.FLOOR.MATH((ROW(I133)-1)/5)*5,0,5),"&lt;&gt;0")/COUNTIF(OFFSET(correlations!J$46,_xlfn.FLOOR.MATH((ROW(I133)-1)/5)*5,0,5),"&lt;&gt;0")</f>
        <v>3.8333333333333335</v>
      </c>
      <c r="AK145" s="40">
        <f ca="1">SUMIF(OFFSET(correlations!K$46,_xlfn.FLOOR.MATH((ROW(J133)-1)/5)*5,0,5),"&lt;&gt;0")/COUNTIF(OFFSET(correlations!K$46,_xlfn.FLOOR.MATH((ROW(J133)-1)/5)*5,0,5),"&lt;&gt;0")</f>
        <v>2.6666666666666665</v>
      </c>
      <c r="AL145" s="40">
        <f ca="1">SUMIF(OFFSET(correlations!L$46,_xlfn.FLOOR.MATH((ROW(K133)-1)/5)*5,0,5),"&lt;&gt;0")/COUNTIF(OFFSET(correlations!L$46,_xlfn.FLOOR.MATH((ROW(K133)-1)/5)*5,0,5),"&lt;&gt;0")</f>
        <v>4.166666666666667</v>
      </c>
      <c r="AM145" s="40">
        <f ca="1">SUMIF(OFFSET(correlations!M$46,_xlfn.FLOOR.MATH((ROW(L133)-1)/5)*5,0,5),"&lt;&gt;0")/COUNTIF(OFFSET(correlations!M$46,_xlfn.FLOOR.MATH((ROW(L133)-1)/5)*5,0,5),"&lt;&gt;0")</f>
        <v>3.1666666666666665</v>
      </c>
      <c r="AN145" s="40">
        <f ca="1">SUMIF(OFFSET(correlations!N$46,_xlfn.FLOOR.MATH((ROW(M133)-1)/5)*5,0,5),"&lt;&gt;0")/COUNTIF(OFFSET(correlations!N$46,_xlfn.FLOOR.MATH((ROW(M133)-1)/5)*5,0,5),"&lt;&gt;0")</f>
        <v>3.25</v>
      </c>
      <c r="AO145" s="40">
        <f ca="1">SUMIF(OFFSET(correlations!O$46,_xlfn.FLOOR.MATH((ROW(N133)-1)/5)*5,0,5),"&lt;&gt;0")/COUNTIF(OFFSET(correlations!O$46,_xlfn.FLOOR.MATH((ROW(N133)-1)/5)*5,0,5),"&lt;&gt;0")</f>
        <v>4</v>
      </c>
      <c r="AP145" s="40">
        <f ca="1">SUMIF(OFFSET(correlations!P$46,_xlfn.FLOOR.MATH((ROW(O133)-1)/5)*5,0,5),"&lt;&gt;0")/COUNTIF(OFFSET(correlations!P$46,_xlfn.FLOOR.MATH((ROW(O133)-1)/5)*5,0,5),"&lt;&gt;0")</f>
        <v>2.8333333333333335</v>
      </c>
      <c r="AQ145" s="40">
        <f ca="1">SUMIF(OFFSET(correlations!Q$46,_xlfn.FLOOR.MATH((ROW(P133)-1)/5)*5,0,5),"&lt;&gt;0")/COUNTIF(OFFSET(correlations!Q$46,_xlfn.FLOOR.MATH((ROW(P133)-1)/5)*5,0,5),"&lt;&gt;0")</f>
        <v>3.375</v>
      </c>
      <c r="AR145" s="40">
        <f ca="1">SUMIF(OFFSET(correlations!R$46,_xlfn.FLOOR.MATH((ROW(Q133)-1)/5)*5,0,5),"&lt;&gt;0")/COUNTIF(OFFSET(correlations!R$46,_xlfn.FLOOR.MATH((ROW(Q133)-1)/5)*5,0,5),"&lt;&gt;0")</f>
        <v>4.333333333333333</v>
      </c>
      <c r="AS145" s="40">
        <f ca="1">SUMIF(OFFSET(correlations!S$46,_xlfn.FLOOR.MATH((ROW(R133)-1)/5)*5,0,5),"&lt;&gt;0")/COUNTIF(OFFSET(correlations!S$46,_xlfn.FLOOR.MATH((ROW(R133)-1)/5)*5,0,5),"&lt;&gt;0")</f>
        <v>4</v>
      </c>
      <c r="AT145" s="40">
        <f ca="1">SUMIF(OFFSET(correlations!T$46,_xlfn.FLOOR.MATH((ROW(S133)-1)/5)*5,0,5),"&lt;&gt;0")/COUNTIF(OFFSET(correlations!T$46,_xlfn.FLOOR.MATH((ROW(S133)-1)/5)*5,0,5),"&lt;&gt;0")</f>
        <v>2.6666666666666665</v>
      </c>
      <c r="AU145" s="40">
        <f ca="1">SUMIF(OFFSET(correlations!U$46,_xlfn.FLOOR.MATH((ROW(T133)-1)/5)*5,0,5),"&lt;&gt;0")/COUNTIF(OFFSET(correlations!U$46,_xlfn.FLOOR.MATH((ROW(T133)-1)/5)*5,0,5),"&lt;&gt;0")</f>
        <v>3.5</v>
      </c>
      <c r="AV145" s="40">
        <f ca="1">SUMIF(OFFSET(correlations!V$46,_xlfn.FLOOR.MATH((ROW(U133)-1)/5)*5,0,5),"&lt;&gt;0")/COUNTIF(OFFSET(correlations!V$46,_xlfn.FLOOR.MATH((ROW(U133)-1)/5)*5,0,5),"&lt;&gt;0")</f>
        <v>3.75</v>
      </c>
      <c r="AW145" s="40">
        <f ca="1">SUMIF(OFFSET(correlations!W$46,_xlfn.FLOOR.MATH((ROW(V133)-1)/5)*5,0,5),"&lt;&gt;0")/COUNTIF(OFFSET(correlations!W$46,_xlfn.FLOOR.MATH((ROW(V133)-1)/5)*5,0,5),"&lt;&gt;0")</f>
        <v>3.125</v>
      </c>
      <c r="AX145" s="40">
        <f ca="1">SUMIF(OFFSET(correlations!X$46,_xlfn.FLOOR.MATH((ROW(W133)-1)/5)*5,0,5),"&lt;&gt;0")/COUNTIF(OFFSET(correlations!X$46,_xlfn.FLOOR.MATH((ROW(W133)-1)/5)*5,0,5),"&lt;&gt;0")</f>
        <v>3.5</v>
      </c>
      <c r="AY145" s="40">
        <f ca="1">SUMIF(OFFSET(correlations!Y$46,_xlfn.FLOOR.MATH((ROW(X133)-1)/5)*5,0,5),"&lt;&gt;0")/COUNTIF(OFFSET(correlations!Y$46,_xlfn.FLOOR.MATH((ROW(X133)-1)/5)*5,0,5),"&lt;&gt;0")</f>
        <v>3</v>
      </c>
      <c r="AZ145" s="40">
        <f ca="1">SUMIF(OFFSET(correlations!Z$46,_xlfn.FLOOR.MATH((ROW(Y133)-1)/5)*5,0,5),"&lt;&gt;0")/COUNTIF(OFFSET(correlations!Z$46,_xlfn.FLOOR.MATH((ROW(Y133)-1)/5)*5,0,5),"&lt;&gt;0")</f>
        <v>4</v>
      </c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</row>
    <row r="146" spans="1:76">
      <c r="A146" s="1" t="str">
        <f t="shared" si="26"/>
        <v>197: Braveheart (1995)</v>
      </c>
      <c r="B146" s="26">
        <f>IF(correlations!B179&lt;&gt;0,'Modified Weights'!B$3,0)</f>
        <v>0.55108883721563151</v>
      </c>
      <c r="C146" s="26">
        <f>IF(correlations!C179&lt;&gt;0,'Modified Weights'!C$3,0)</f>
        <v>0.56244873874488854</v>
      </c>
      <c r="D146" s="26">
        <f>IF(correlations!D179&lt;&gt;0,'Modified Weights'!D$3,0)</f>
        <v>0.66716825348801723</v>
      </c>
      <c r="E146" s="26">
        <f>IF(correlations!E179&lt;&gt;0,'Modified Weights'!E$3,0)</f>
        <v>0</v>
      </c>
      <c r="F146" s="26">
        <f>IF(correlations!F179&lt;&gt;0,'Modified Weights'!F$3,0)</f>
        <v>0.47668328054517961</v>
      </c>
      <c r="G146" s="26">
        <f>IF(correlations!G179&lt;&gt;0,'Modified Weights'!G$3,0)</f>
        <v>0</v>
      </c>
      <c r="H146" s="26">
        <f>IF(correlations!H179&lt;&gt;0,'Modified Weights'!H$3,0)</f>
        <v>0.46291004988627577</v>
      </c>
      <c r="I146" s="26">
        <f>IF(correlations!I179&lt;&gt;0,'Modified Weights'!I$3,0)</f>
        <v>0.38334847991865839</v>
      </c>
      <c r="J146" s="26">
        <f>IF(correlations!J179&lt;&gt;0,'Modified Weights'!J$3,0)</f>
        <v>0</v>
      </c>
      <c r="K146" s="26">
        <f>IF(correlations!K179&lt;&gt;0,'Modified Weights'!K$3,0)</f>
        <v>0.31571202585390812</v>
      </c>
      <c r="L146" s="26">
        <f>IF(correlations!L179&lt;&gt;0,'Modified Weights'!L$3,0)</f>
        <v>0.31257295249758305</v>
      </c>
      <c r="M146" s="26">
        <f>IF(correlations!M179&lt;&gt;0,'Modified Weights'!M$3,0)</f>
        <v>0</v>
      </c>
      <c r="N146" s="26">
        <f>IF(correlations!N179&lt;&gt;0,'Modified Weights'!N$3,0)</f>
        <v>0</v>
      </c>
      <c r="O146" s="26">
        <f>IF(correlations!O179&lt;&gt;0,'Modified Weights'!O$3,0)</f>
        <v>0</v>
      </c>
      <c r="P146" s="26">
        <f>IF(correlations!P179&lt;&gt;0,'Modified Weights'!P$3,0)</f>
        <v>0.41443820151070604</v>
      </c>
      <c r="Q146" s="26">
        <f>IF(correlations!Q179&lt;&gt;0,'Modified Weights'!Q$3,0)</f>
        <v>0.50324684492481753</v>
      </c>
      <c r="R146" s="26">
        <f>IF(correlations!R179&lt;&gt;0,'Modified Weights'!R$3,0)</f>
        <v>0.49300760515325925</v>
      </c>
      <c r="S146" s="26">
        <f>IF(correlations!S179&lt;&gt;0,'Modified Weights'!S$3,0)</f>
        <v>0</v>
      </c>
      <c r="T146" s="26">
        <f>IF(correlations!T179&lt;&gt;0,'Modified Weights'!T$3,0)</f>
        <v>0.55108883721563151</v>
      </c>
      <c r="U146" s="26">
        <f>IF(correlations!U179&lt;&gt;0,'Modified Weights'!U$3,0)</f>
        <v>0.47236055541883315</v>
      </c>
      <c r="V146" s="26">
        <f>IF(correlations!V179&lt;&gt;0,'Modified Weights'!V$3,0)</f>
        <v>0.27092801416163931</v>
      </c>
      <c r="W146" s="26">
        <f>IF(correlations!W179&lt;&gt;0,'Modified Weights'!W$3,0)</f>
        <v>0.50324684492481753</v>
      </c>
      <c r="X146" s="26">
        <f>IF(correlations!X179&lt;&gt;0,'Modified Weights'!X$3,0)</f>
        <v>0</v>
      </c>
      <c r="Y146" s="26">
        <f>IF(correlations!Y179&lt;&gt;0,'Modified Weights'!Y$3,0)</f>
        <v>0</v>
      </c>
      <c r="Z146" s="26">
        <f>IF(correlations!Z179&lt;&gt;0,'Modified Weights'!Z$3,0)</f>
        <v>0</v>
      </c>
      <c r="AA146" s="26"/>
      <c r="AB146" s="40">
        <f ca="1">SUMIF(OFFSET(correlations!B$46,_xlfn.FLOOR.MATH((ROW(A134)-1)/5)*5,0,5),"&lt;&gt;0")/COUNTIF(OFFSET(correlations!B$46,_xlfn.FLOOR.MATH((ROW(A134)-1)/5)*5,0,5),"&lt;&gt;0")</f>
        <v>4</v>
      </c>
      <c r="AC146" s="40">
        <f ca="1">SUMIF(OFFSET(correlations!C$46,_xlfn.FLOOR.MATH((ROW(B134)-1)/5)*5,0,5),"&lt;&gt;0")/COUNTIF(OFFSET(correlations!C$46,_xlfn.FLOOR.MATH((ROW(B134)-1)/5)*5,0,5),"&lt;&gt;0")</f>
        <v>4</v>
      </c>
      <c r="AD146" s="40">
        <f ca="1">SUMIF(OFFSET(correlations!D$46,_xlfn.FLOOR.MATH((ROW(C134)-1)/5)*5,0,5),"&lt;&gt;0")/COUNTIF(OFFSET(correlations!D$46,_xlfn.FLOOR.MATH((ROW(C134)-1)/5)*5,0,5),"&lt;&gt;0")</f>
        <v>3.5</v>
      </c>
      <c r="AE146" s="40">
        <f ca="1">SUMIF(OFFSET(correlations!E$46,_xlfn.FLOOR.MATH((ROW(D134)-1)/5)*5,0,5),"&lt;&gt;0")/COUNTIF(OFFSET(correlations!E$46,_xlfn.FLOOR.MATH((ROW(D134)-1)/5)*5,0,5),"&lt;&gt;0")</f>
        <v>4.5</v>
      </c>
      <c r="AF146" s="40">
        <f ca="1">SUMIF(OFFSET(correlations!F$46,_xlfn.FLOOR.MATH((ROW(E134)-1)/5)*5,0,5),"&lt;&gt;0")/COUNTIF(OFFSET(correlations!F$46,_xlfn.FLOOR.MATH((ROW(E134)-1)/5)*5,0,5),"&lt;&gt;0")</f>
        <v>3.7</v>
      </c>
      <c r="AG146" s="40">
        <f ca="1">SUMIF(OFFSET(correlations!G$46,_xlfn.FLOOR.MATH((ROW(F134)-1)/5)*5,0,5),"&lt;&gt;0")/COUNTIF(OFFSET(correlations!G$46,_xlfn.FLOOR.MATH((ROW(F134)-1)/5)*5,0,5),"&lt;&gt;0")</f>
        <v>4</v>
      </c>
      <c r="AH146" s="40">
        <f ca="1">SUMIF(OFFSET(correlations!H$46,_xlfn.FLOOR.MATH((ROW(G134)-1)/5)*5,0,5),"&lt;&gt;0")/COUNTIF(OFFSET(correlations!H$46,_xlfn.FLOOR.MATH((ROW(G134)-1)/5)*5,0,5),"&lt;&gt;0")</f>
        <v>3.25</v>
      </c>
      <c r="AI146" s="40">
        <f ca="1">SUMIF(OFFSET(correlations!I$46,_xlfn.FLOOR.MATH((ROW(H134)-1)/5)*5,0,5),"&lt;&gt;0")/COUNTIF(OFFSET(correlations!I$46,_xlfn.FLOOR.MATH((ROW(H134)-1)/5)*5,0,5),"&lt;&gt;0")</f>
        <v>5</v>
      </c>
      <c r="AJ146" s="40">
        <f ca="1">SUMIF(OFFSET(correlations!J$46,_xlfn.FLOOR.MATH((ROW(I134)-1)/5)*5,0,5),"&lt;&gt;0")/COUNTIF(OFFSET(correlations!J$46,_xlfn.FLOOR.MATH((ROW(I134)-1)/5)*5,0,5),"&lt;&gt;0")</f>
        <v>3.8333333333333335</v>
      </c>
      <c r="AK146" s="40">
        <f ca="1">SUMIF(OFFSET(correlations!K$46,_xlfn.FLOOR.MATH((ROW(J134)-1)/5)*5,0,5),"&lt;&gt;0")/COUNTIF(OFFSET(correlations!K$46,_xlfn.FLOOR.MATH((ROW(J134)-1)/5)*5,0,5),"&lt;&gt;0")</f>
        <v>2.6666666666666665</v>
      </c>
      <c r="AL146" s="40">
        <f ca="1">SUMIF(OFFSET(correlations!L$46,_xlfn.FLOOR.MATH((ROW(K134)-1)/5)*5,0,5),"&lt;&gt;0")/COUNTIF(OFFSET(correlations!L$46,_xlfn.FLOOR.MATH((ROW(K134)-1)/5)*5,0,5),"&lt;&gt;0")</f>
        <v>4.166666666666667</v>
      </c>
      <c r="AM146" s="40">
        <f ca="1">SUMIF(OFFSET(correlations!M$46,_xlfn.FLOOR.MATH((ROW(L134)-1)/5)*5,0,5),"&lt;&gt;0")/COUNTIF(OFFSET(correlations!M$46,_xlfn.FLOOR.MATH((ROW(L134)-1)/5)*5,0,5),"&lt;&gt;0")</f>
        <v>3.1666666666666665</v>
      </c>
      <c r="AN146" s="40">
        <f ca="1">SUMIF(OFFSET(correlations!N$46,_xlfn.FLOOR.MATH((ROW(M134)-1)/5)*5,0,5),"&lt;&gt;0")/COUNTIF(OFFSET(correlations!N$46,_xlfn.FLOOR.MATH((ROW(M134)-1)/5)*5,0,5),"&lt;&gt;0")</f>
        <v>3.25</v>
      </c>
      <c r="AO146" s="40">
        <f ca="1">SUMIF(OFFSET(correlations!O$46,_xlfn.FLOOR.MATH((ROW(N134)-1)/5)*5,0,5),"&lt;&gt;0")/COUNTIF(OFFSET(correlations!O$46,_xlfn.FLOOR.MATH((ROW(N134)-1)/5)*5,0,5),"&lt;&gt;0")</f>
        <v>4</v>
      </c>
      <c r="AP146" s="40">
        <f ca="1">SUMIF(OFFSET(correlations!P$46,_xlfn.FLOOR.MATH((ROW(O134)-1)/5)*5,0,5),"&lt;&gt;0")/COUNTIF(OFFSET(correlations!P$46,_xlfn.FLOOR.MATH((ROW(O134)-1)/5)*5,0,5),"&lt;&gt;0")</f>
        <v>2.8333333333333335</v>
      </c>
      <c r="AQ146" s="40">
        <f ca="1">SUMIF(OFFSET(correlations!Q$46,_xlfn.FLOOR.MATH((ROW(P134)-1)/5)*5,0,5),"&lt;&gt;0")/COUNTIF(OFFSET(correlations!Q$46,_xlfn.FLOOR.MATH((ROW(P134)-1)/5)*5,0,5),"&lt;&gt;0")</f>
        <v>3.375</v>
      </c>
      <c r="AR146" s="40">
        <f ca="1">SUMIF(OFFSET(correlations!R$46,_xlfn.FLOOR.MATH((ROW(Q134)-1)/5)*5,0,5),"&lt;&gt;0")/COUNTIF(OFFSET(correlations!R$46,_xlfn.FLOOR.MATH((ROW(Q134)-1)/5)*5,0,5),"&lt;&gt;0")</f>
        <v>4.333333333333333</v>
      </c>
      <c r="AS146" s="40">
        <f ca="1">SUMIF(OFFSET(correlations!S$46,_xlfn.FLOOR.MATH((ROW(R134)-1)/5)*5,0,5),"&lt;&gt;0")/COUNTIF(OFFSET(correlations!S$46,_xlfn.FLOOR.MATH((ROW(R134)-1)/5)*5,0,5),"&lt;&gt;0")</f>
        <v>4</v>
      </c>
      <c r="AT146" s="40">
        <f ca="1">SUMIF(OFFSET(correlations!T$46,_xlfn.FLOOR.MATH((ROW(S134)-1)/5)*5,0,5),"&lt;&gt;0")/COUNTIF(OFFSET(correlations!T$46,_xlfn.FLOOR.MATH((ROW(S134)-1)/5)*5,0,5),"&lt;&gt;0")</f>
        <v>2.6666666666666665</v>
      </c>
      <c r="AU146" s="40">
        <f ca="1">SUMIF(OFFSET(correlations!U$46,_xlfn.FLOOR.MATH((ROW(T134)-1)/5)*5,0,5),"&lt;&gt;0")/COUNTIF(OFFSET(correlations!U$46,_xlfn.FLOOR.MATH((ROW(T134)-1)/5)*5,0,5),"&lt;&gt;0")</f>
        <v>3.5</v>
      </c>
      <c r="AV146" s="40">
        <f ca="1">SUMIF(OFFSET(correlations!V$46,_xlfn.FLOOR.MATH((ROW(U134)-1)/5)*5,0,5),"&lt;&gt;0")/COUNTIF(OFFSET(correlations!V$46,_xlfn.FLOOR.MATH((ROW(U134)-1)/5)*5,0,5),"&lt;&gt;0")</f>
        <v>3.75</v>
      </c>
      <c r="AW146" s="40">
        <f ca="1">SUMIF(OFFSET(correlations!W$46,_xlfn.FLOOR.MATH((ROW(V134)-1)/5)*5,0,5),"&lt;&gt;0")/COUNTIF(OFFSET(correlations!W$46,_xlfn.FLOOR.MATH((ROW(V134)-1)/5)*5,0,5),"&lt;&gt;0")</f>
        <v>3.125</v>
      </c>
      <c r="AX146" s="40">
        <f ca="1">SUMIF(OFFSET(correlations!X$46,_xlfn.FLOOR.MATH((ROW(W134)-1)/5)*5,0,5),"&lt;&gt;0")/COUNTIF(OFFSET(correlations!X$46,_xlfn.FLOOR.MATH((ROW(W134)-1)/5)*5,0,5),"&lt;&gt;0")</f>
        <v>3.5</v>
      </c>
      <c r="AY146" s="40">
        <f ca="1">SUMIF(OFFSET(correlations!Y$46,_xlfn.FLOOR.MATH((ROW(X134)-1)/5)*5,0,5),"&lt;&gt;0")/COUNTIF(OFFSET(correlations!Y$46,_xlfn.FLOOR.MATH((ROW(X134)-1)/5)*5,0,5),"&lt;&gt;0")</f>
        <v>3</v>
      </c>
      <c r="AZ146" s="40">
        <f ca="1">SUMIF(OFFSET(correlations!Z$46,_xlfn.FLOOR.MATH((ROW(Y134)-1)/5)*5,0,5),"&lt;&gt;0")/COUNTIF(OFFSET(correlations!Z$46,_xlfn.FLOOR.MATH((ROW(Y134)-1)/5)*5,0,5),"&lt;&gt;0")</f>
        <v>4</v>
      </c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</row>
    <row r="147" spans="1:76">
      <c r="A147" s="1" t="str">
        <f t="shared" si="26"/>
        <v>197: Braveheart (1995)</v>
      </c>
      <c r="B147" s="26">
        <f>IF(correlations!B180&lt;&gt;0,'Modified Weights'!B$4,0)</f>
        <v>0</v>
      </c>
      <c r="C147" s="26">
        <f>IF(correlations!C180&lt;&gt;0,'Modified Weights'!C$4,0)</f>
        <v>0.48860698263640312</v>
      </c>
      <c r="D147" s="26">
        <f>IF(correlations!D180&lt;&gt;0,'Modified Weights'!D$4,0)</f>
        <v>0.47097212266638172</v>
      </c>
      <c r="E147" s="26">
        <f>IF(correlations!E180&lt;&gt;0,'Modified Weights'!E$4,0)</f>
        <v>0</v>
      </c>
      <c r="F147" s="26">
        <f>IF(correlations!F180&lt;&gt;0,'Modified Weights'!F$4,0)</f>
        <v>0.46411014776485626</v>
      </c>
      <c r="G147" s="26">
        <f>IF(correlations!G180&lt;&gt;0,'Modified Weights'!G$4,0)</f>
        <v>0.48053660218278615</v>
      </c>
      <c r="H147" s="26">
        <f>IF(correlations!H180&lt;&gt;0,'Modified Weights'!H$4,0)</f>
        <v>0.40027450425381639</v>
      </c>
      <c r="I147" s="26">
        <f>IF(correlations!I180&lt;&gt;0,'Modified Weights'!I$4,0)</f>
        <v>0</v>
      </c>
      <c r="J147" s="26">
        <f>IF(correlations!J180&lt;&gt;0,'Modified Weights'!J$4,0)</f>
        <v>0.47549485227568483</v>
      </c>
      <c r="K147" s="26">
        <f>IF(correlations!K180&lt;&gt;0,'Modified Weights'!K$4,0)</f>
        <v>0.26365446983714974</v>
      </c>
      <c r="L147" s="26">
        <f>IF(correlations!L180&lt;&gt;0,'Modified Weights'!L$4,0)</f>
        <v>0.28275572409412869</v>
      </c>
      <c r="M147" s="26">
        <f>IF(correlations!M180&lt;&gt;0,'Modified Weights'!M$4,0)</f>
        <v>0.28040224837668803</v>
      </c>
      <c r="N147" s="26">
        <f>IF(correlations!N180&lt;&gt;0,'Modified Weights'!N$4,0)</f>
        <v>0.31010409033155772</v>
      </c>
      <c r="O147" s="26">
        <f>IF(correlations!O180&lt;&gt;0,'Modified Weights'!O$4,0)</f>
        <v>0.56244873874488854</v>
      </c>
      <c r="P147" s="26">
        <f>IF(correlations!P180&lt;&gt;0,'Modified Weights'!P$4,0)</f>
        <v>0.30413903573293405</v>
      </c>
      <c r="Q147" s="26">
        <f>IF(correlations!Q180&lt;&gt;0,'Modified Weights'!Q$4,0)</f>
        <v>0</v>
      </c>
      <c r="R147" s="26">
        <f>IF(correlations!R180&lt;&gt;0,'Modified Weights'!R$4,0)</f>
        <v>0.47097212266638172</v>
      </c>
      <c r="S147" s="26">
        <f>IF(correlations!S180&lt;&gt;0,'Modified Weights'!S$4,0)</f>
        <v>0</v>
      </c>
      <c r="T147" s="26">
        <f>IF(correlations!T180&lt;&gt;0,'Modified Weights'!T$4,0)</f>
        <v>0.52599044278760332</v>
      </c>
      <c r="U147" s="26">
        <f>IF(correlations!U180&lt;&gt;0,'Modified Weights'!U$4,0)</f>
        <v>0.43899155441463594</v>
      </c>
      <c r="V147" s="26">
        <f>IF(correlations!V180&lt;&gt;0,'Modified Weights'!V$4,0)</f>
        <v>0.17808764796017454</v>
      </c>
      <c r="W147" s="26">
        <f>IF(correlations!W180&lt;&gt;0,'Modified Weights'!W$4,0)</f>
        <v>0.40859237613621341</v>
      </c>
      <c r="X147" s="26">
        <f>IF(correlations!X180&lt;&gt;0,'Modified Weights'!X$4,0)</f>
        <v>0.54219187817609293</v>
      </c>
      <c r="Y147" s="26">
        <f>IF(correlations!Y180&lt;&gt;0,'Modified Weights'!Y$4,0)</f>
        <v>0.54219187817609293</v>
      </c>
      <c r="Z147" s="26">
        <f>IF(correlations!Z180&lt;&gt;0,'Modified Weights'!Z$4,0)</f>
        <v>0.39006674934025765</v>
      </c>
      <c r="AA147" s="26"/>
      <c r="AB147" s="40">
        <f ca="1">SUMIF(OFFSET(correlations!B$46,_xlfn.FLOOR.MATH((ROW(A135)-1)/5)*5,0,5),"&lt;&gt;0")/COUNTIF(OFFSET(correlations!B$46,_xlfn.FLOOR.MATH((ROW(A135)-1)/5)*5,0,5),"&lt;&gt;0")</f>
        <v>4</v>
      </c>
      <c r="AC147" s="40">
        <f ca="1">SUMIF(OFFSET(correlations!C$46,_xlfn.FLOOR.MATH((ROW(B135)-1)/5)*5,0,5),"&lt;&gt;0")/COUNTIF(OFFSET(correlations!C$46,_xlfn.FLOOR.MATH((ROW(B135)-1)/5)*5,0,5),"&lt;&gt;0")</f>
        <v>4</v>
      </c>
      <c r="AD147" s="40">
        <f ca="1">SUMIF(OFFSET(correlations!D$46,_xlfn.FLOOR.MATH((ROW(C135)-1)/5)*5,0,5),"&lt;&gt;0")/COUNTIF(OFFSET(correlations!D$46,_xlfn.FLOOR.MATH((ROW(C135)-1)/5)*5,0,5),"&lt;&gt;0")</f>
        <v>3.5</v>
      </c>
      <c r="AE147" s="40">
        <f ca="1">SUMIF(OFFSET(correlations!E$46,_xlfn.FLOOR.MATH((ROW(D135)-1)/5)*5,0,5),"&lt;&gt;0")/COUNTIF(OFFSET(correlations!E$46,_xlfn.FLOOR.MATH((ROW(D135)-1)/5)*5,0,5),"&lt;&gt;0")</f>
        <v>4.5</v>
      </c>
      <c r="AF147" s="40">
        <f ca="1">SUMIF(OFFSET(correlations!F$46,_xlfn.FLOOR.MATH((ROW(E135)-1)/5)*5,0,5),"&lt;&gt;0")/COUNTIF(OFFSET(correlations!F$46,_xlfn.FLOOR.MATH((ROW(E135)-1)/5)*5,0,5),"&lt;&gt;0")</f>
        <v>3.7</v>
      </c>
      <c r="AG147" s="40">
        <f ca="1">SUMIF(OFFSET(correlations!G$46,_xlfn.FLOOR.MATH((ROW(F135)-1)/5)*5,0,5),"&lt;&gt;0")/COUNTIF(OFFSET(correlations!G$46,_xlfn.FLOOR.MATH((ROW(F135)-1)/5)*5,0,5),"&lt;&gt;0")</f>
        <v>4</v>
      </c>
      <c r="AH147" s="40">
        <f ca="1">SUMIF(OFFSET(correlations!H$46,_xlfn.FLOOR.MATH((ROW(G135)-1)/5)*5,0,5),"&lt;&gt;0")/COUNTIF(OFFSET(correlations!H$46,_xlfn.FLOOR.MATH((ROW(G135)-1)/5)*5,0,5),"&lt;&gt;0")</f>
        <v>3.25</v>
      </c>
      <c r="AI147" s="40">
        <f ca="1">SUMIF(OFFSET(correlations!I$46,_xlfn.FLOOR.MATH((ROW(H135)-1)/5)*5,0,5),"&lt;&gt;0")/COUNTIF(OFFSET(correlations!I$46,_xlfn.FLOOR.MATH((ROW(H135)-1)/5)*5,0,5),"&lt;&gt;0")</f>
        <v>5</v>
      </c>
      <c r="AJ147" s="40">
        <f ca="1">SUMIF(OFFSET(correlations!J$46,_xlfn.FLOOR.MATH((ROW(I135)-1)/5)*5,0,5),"&lt;&gt;0")/COUNTIF(OFFSET(correlations!J$46,_xlfn.FLOOR.MATH((ROW(I135)-1)/5)*5,0,5),"&lt;&gt;0")</f>
        <v>3.8333333333333335</v>
      </c>
      <c r="AK147" s="40">
        <f ca="1">SUMIF(OFFSET(correlations!K$46,_xlfn.FLOOR.MATH((ROW(J135)-1)/5)*5,0,5),"&lt;&gt;0")/COUNTIF(OFFSET(correlations!K$46,_xlfn.FLOOR.MATH((ROW(J135)-1)/5)*5,0,5),"&lt;&gt;0")</f>
        <v>2.6666666666666665</v>
      </c>
      <c r="AL147" s="40">
        <f ca="1">SUMIF(OFFSET(correlations!L$46,_xlfn.FLOOR.MATH((ROW(K135)-1)/5)*5,0,5),"&lt;&gt;0")/COUNTIF(OFFSET(correlations!L$46,_xlfn.FLOOR.MATH((ROW(K135)-1)/5)*5,0,5),"&lt;&gt;0")</f>
        <v>4.166666666666667</v>
      </c>
      <c r="AM147" s="40">
        <f ca="1">SUMIF(OFFSET(correlations!M$46,_xlfn.FLOOR.MATH((ROW(L135)-1)/5)*5,0,5),"&lt;&gt;0")/COUNTIF(OFFSET(correlations!M$46,_xlfn.FLOOR.MATH((ROW(L135)-1)/5)*5,0,5),"&lt;&gt;0")</f>
        <v>3.1666666666666665</v>
      </c>
      <c r="AN147" s="40">
        <f ca="1">SUMIF(OFFSET(correlations!N$46,_xlfn.FLOOR.MATH((ROW(M135)-1)/5)*5,0,5),"&lt;&gt;0")/COUNTIF(OFFSET(correlations!N$46,_xlfn.FLOOR.MATH((ROW(M135)-1)/5)*5,0,5),"&lt;&gt;0")</f>
        <v>3.25</v>
      </c>
      <c r="AO147" s="40">
        <f ca="1">SUMIF(OFFSET(correlations!O$46,_xlfn.FLOOR.MATH((ROW(N135)-1)/5)*5,0,5),"&lt;&gt;0")/COUNTIF(OFFSET(correlations!O$46,_xlfn.FLOOR.MATH((ROW(N135)-1)/5)*5,0,5),"&lt;&gt;0")</f>
        <v>4</v>
      </c>
      <c r="AP147" s="40">
        <f ca="1">SUMIF(OFFSET(correlations!P$46,_xlfn.FLOOR.MATH((ROW(O135)-1)/5)*5,0,5),"&lt;&gt;0")/COUNTIF(OFFSET(correlations!P$46,_xlfn.FLOOR.MATH((ROW(O135)-1)/5)*5,0,5),"&lt;&gt;0")</f>
        <v>2.8333333333333335</v>
      </c>
      <c r="AQ147" s="40">
        <f ca="1">SUMIF(OFFSET(correlations!Q$46,_xlfn.FLOOR.MATH((ROW(P135)-1)/5)*5,0,5),"&lt;&gt;0")/COUNTIF(OFFSET(correlations!Q$46,_xlfn.FLOOR.MATH((ROW(P135)-1)/5)*5,0,5),"&lt;&gt;0")</f>
        <v>3.375</v>
      </c>
      <c r="AR147" s="40">
        <f ca="1">SUMIF(OFFSET(correlations!R$46,_xlfn.FLOOR.MATH((ROW(Q135)-1)/5)*5,0,5),"&lt;&gt;0")/COUNTIF(OFFSET(correlations!R$46,_xlfn.FLOOR.MATH((ROW(Q135)-1)/5)*5,0,5),"&lt;&gt;0")</f>
        <v>4.333333333333333</v>
      </c>
      <c r="AS147" s="40">
        <f ca="1">SUMIF(OFFSET(correlations!S$46,_xlfn.FLOOR.MATH((ROW(R135)-1)/5)*5,0,5),"&lt;&gt;0")/COUNTIF(OFFSET(correlations!S$46,_xlfn.FLOOR.MATH((ROW(R135)-1)/5)*5,0,5),"&lt;&gt;0")</f>
        <v>4</v>
      </c>
      <c r="AT147" s="40">
        <f ca="1">SUMIF(OFFSET(correlations!T$46,_xlfn.FLOOR.MATH((ROW(S135)-1)/5)*5,0,5),"&lt;&gt;0")/COUNTIF(OFFSET(correlations!T$46,_xlfn.FLOOR.MATH((ROW(S135)-1)/5)*5,0,5),"&lt;&gt;0")</f>
        <v>2.6666666666666665</v>
      </c>
      <c r="AU147" s="40">
        <f ca="1">SUMIF(OFFSET(correlations!U$46,_xlfn.FLOOR.MATH((ROW(T135)-1)/5)*5,0,5),"&lt;&gt;0")/COUNTIF(OFFSET(correlations!U$46,_xlfn.FLOOR.MATH((ROW(T135)-1)/5)*5,0,5),"&lt;&gt;0")</f>
        <v>3.5</v>
      </c>
      <c r="AV147" s="40">
        <f ca="1">SUMIF(OFFSET(correlations!V$46,_xlfn.FLOOR.MATH((ROW(U135)-1)/5)*5,0,5),"&lt;&gt;0")/COUNTIF(OFFSET(correlations!V$46,_xlfn.FLOOR.MATH((ROW(U135)-1)/5)*5,0,5),"&lt;&gt;0")</f>
        <v>3.75</v>
      </c>
      <c r="AW147" s="40">
        <f ca="1">SUMIF(OFFSET(correlations!W$46,_xlfn.FLOOR.MATH((ROW(V135)-1)/5)*5,0,5),"&lt;&gt;0")/COUNTIF(OFFSET(correlations!W$46,_xlfn.FLOOR.MATH((ROW(V135)-1)/5)*5,0,5),"&lt;&gt;0")</f>
        <v>3.125</v>
      </c>
      <c r="AX147" s="40">
        <f ca="1">SUMIF(OFFSET(correlations!X$46,_xlfn.FLOOR.MATH((ROW(W135)-1)/5)*5,0,5),"&lt;&gt;0")/COUNTIF(OFFSET(correlations!X$46,_xlfn.FLOOR.MATH((ROW(W135)-1)/5)*5,0,5),"&lt;&gt;0")</f>
        <v>3.5</v>
      </c>
      <c r="AY147" s="40">
        <f ca="1">SUMIF(OFFSET(correlations!Y$46,_xlfn.FLOOR.MATH((ROW(X135)-1)/5)*5,0,5),"&lt;&gt;0")/COUNTIF(OFFSET(correlations!Y$46,_xlfn.FLOOR.MATH((ROW(X135)-1)/5)*5,0,5),"&lt;&gt;0")</f>
        <v>3</v>
      </c>
      <c r="AZ147" s="40">
        <f ca="1">SUMIF(OFFSET(correlations!Z$46,_xlfn.FLOOR.MATH((ROW(Y135)-1)/5)*5,0,5),"&lt;&gt;0")/COUNTIF(OFFSET(correlations!Z$46,_xlfn.FLOOR.MATH((ROW(Y135)-1)/5)*5,0,5),"&lt;&gt;0")</f>
        <v>4</v>
      </c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</row>
    <row r="148" spans="1:76">
      <c r="A148" s="21" t="s">
        <v>27</v>
      </c>
      <c r="B148" s="26">
        <f>IF(correlations!B181&lt;&gt;0,'Modified Weights'!B$5,0)</f>
        <v>0</v>
      </c>
      <c r="C148" s="26">
        <f>IF(correlations!C181&lt;&gt;0,'Modified Weights'!C$5,0)</f>
        <v>0.42223642660835542</v>
      </c>
      <c r="D148" s="26">
        <f>IF(correlations!D181&lt;&gt;0,'Modified Weights'!D$5,0)</f>
        <v>0.46833329437099369</v>
      </c>
      <c r="E148" s="26">
        <f>IF(correlations!E181&lt;&gt;0,'Modified Weights'!E$5,0)</f>
        <v>0</v>
      </c>
      <c r="F148" s="26">
        <f>IF(correlations!F181&lt;&gt;0,'Modified Weights'!F$5,0)</f>
        <v>0</v>
      </c>
      <c r="G148" s="26">
        <f>IF(correlations!G181&lt;&gt;0,'Modified Weights'!G$5,0)</f>
        <v>0.46833329437099369</v>
      </c>
      <c r="H148" s="26">
        <f>IF(correlations!H181&lt;&gt;0,'Modified Weights'!H$5,0)</f>
        <v>0</v>
      </c>
      <c r="I148" s="26">
        <f>IF(correlations!I181&lt;&gt;0,'Modified Weights'!I$5,0)</f>
        <v>0</v>
      </c>
      <c r="J148" s="26">
        <f>IF(correlations!J181&lt;&gt;0,'Modified Weights'!J$5,0)</f>
        <v>0.38713264586848378</v>
      </c>
      <c r="K148" s="26">
        <f>IF(correlations!K181&lt;&gt;0,'Modified Weights'!K$5,0)</f>
        <v>0.25886569181649749</v>
      </c>
      <c r="L148" s="26">
        <f>IF(correlations!L181&lt;&gt;0,'Modified Weights'!L$5,0)</f>
        <v>0.27833468677407003</v>
      </c>
      <c r="M148" s="26">
        <f>IF(correlations!M181&lt;&gt;0,'Modified Weights'!M$5,0)</f>
        <v>0.26442478716072465</v>
      </c>
      <c r="N148" s="26">
        <f>IF(correlations!N181&lt;&gt;0,'Modified Weights'!N$5,0)</f>
        <v>0.290591240789001</v>
      </c>
      <c r="O148" s="26">
        <f>IF(correlations!O181&lt;&gt;0,'Modified Weights'!O$5,0)</f>
        <v>0.53906585139435703</v>
      </c>
      <c r="P148" s="26">
        <f>IF(correlations!P181&lt;&gt;0,'Modified Weights'!P$5,0)</f>
        <v>0.29682614716644024</v>
      </c>
      <c r="Q148" s="26">
        <f>IF(correlations!Q181&lt;&gt;0,'Modified Weights'!Q$5,0)</f>
        <v>0.47571090136593314</v>
      </c>
      <c r="R148" s="26">
        <f>IF(correlations!R181&lt;&gt;0,'Modified Weights'!R$5,0)</f>
        <v>0</v>
      </c>
      <c r="S148" s="26">
        <f>IF(correlations!S181&lt;&gt;0,'Modified Weights'!S$5,0)</f>
        <v>0.42223642660835542</v>
      </c>
      <c r="T148" s="26">
        <f>IF(correlations!T181&lt;&gt;0,'Modified Weights'!T$5,0)</f>
        <v>0</v>
      </c>
      <c r="U148" s="26">
        <f>IF(correlations!U181&lt;&gt;0,'Modified Weights'!U$5,0)</f>
        <v>0.40380887559327872</v>
      </c>
      <c r="V148" s="26">
        <f>IF(correlations!V181&lt;&gt;0,'Modified Weights'!V$5,0)</f>
        <v>0</v>
      </c>
      <c r="W148" s="26">
        <f>IF(correlations!W181&lt;&gt;0,'Modified Weights'!W$5,0)</f>
        <v>0.31571202585390812</v>
      </c>
      <c r="X148" s="26">
        <f>IF(correlations!X181&lt;&gt;0,'Modified Weights'!X$5,0)</f>
        <v>0.47497369617752921</v>
      </c>
      <c r="Y148" s="26">
        <f>IF(correlations!Y181&lt;&gt;0,'Modified Weights'!Y$5,0)</f>
        <v>0</v>
      </c>
      <c r="Z148" s="26">
        <f>IF(correlations!Z181&lt;&gt;0,'Modified Weights'!Z$5,0)</f>
        <v>0.37985626502293046</v>
      </c>
      <c r="AA148" s="26"/>
      <c r="AB148" s="40">
        <f ca="1">SUMIF(OFFSET(correlations!B$46,_xlfn.FLOOR.MATH((ROW(A136)-1)/5)*5,0,5),"&lt;&gt;0")/COUNTIF(OFFSET(correlations!B$46,_xlfn.FLOOR.MATH((ROW(A136)-1)/5)*5,0,5),"&lt;&gt;0")</f>
        <v>5</v>
      </c>
      <c r="AC148" s="40">
        <f ca="1">SUMIF(OFFSET(correlations!C$46,_xlfn.FLOOR.MATH((ROW(B136)-1)/5)*5,0,5),"&lt;&gt;0")/COUNTIF(OFFSET(correlations!C$46,_xlfn.FLOOR.MATH((ROW(B136)-1)/5)*5,0,5),"&lt;&gt;0")</f>
        <v>4.75</v>
      </c>
      <c r="AD148" s="40">
        <f ca="1">SUMIF(OFFSET(correlations!D$46,_xlfn.FLOOR.MATH((ROW(C136)-1)/5)*5,0,5),"&lt;&gt;0")/COUNTIF(OFFSET(correlations!D$46,_xlfn.FLOOR.MATH((ROW(C136)-1)/5)*5,0,5),"&lt;&gt;0")</f>
        <v>4.875</v>
      </c>
      <c r="AE148" s="40">
        <f ca="1">SUMIF(OFFSET(correlations!E$46,_xlfn.FLOOR.MATH((ROW(D136)-1)/5)*5,0,5),"&lt;&gt;0")/COUNTIF(OFFSET(correlations!E$46,_xlfn.FLOOR.MATH((ROW(D136)-1)/5)*5,0,5),"&lt;&gt;0")</f>
        <v>4.666666666666667</v>
      </c>
      <c r="AF148" s="40">
        <f ca="1">SUMIF(OFFSET(correlations!F$46,_xlfn.FLOOR.MATH((ROW(E136)-1)/5)*5,0,5),"&lt;&gt;0")/COUNTIF(OFFSET(correlations!F$46,_xlfn.FLOOR.MATH((ROW(E136)-1)/5)*5,0,5),"&lt;&gt;0")</f>
        <v>4.25</v>
      </c>
      <c r="AG148" s="40">
        <f ca="1">SUMIF(OFFSET(correlations!G$46,_xlfn.FLOOR.MATH((ROW(F136)-1)/5)*5,0,5),"&lt;&gt;0")/COUNTIF(OFFSET(correlations!G$46,_xlfn.FLOOR.MATH((ROW(F136)-1)/5)*5,0,5),"&lt;&gt;0")</f>
        <v>4.75</v>
      </c>
      <c r="AH148" s="40">
        <f ca="1">SUMIF(OFFSET(correlations!H$46,_xlfn.FLOOR.MATH((ROW(G136)-1)/5)*5,0,5),"&lt;&gt;0")/COUNTIF(OFFSET(correlations!H$46,_xlfn.FLOOR.MATH((ROW(G136)-1)/5)*5,0,5),"&lt;&gt;0")</f>
        <v>4</v>
      </c>
      <c r="AI148" s="40">
        <f ca="1">SUMIF(OFFSET(correlations!I$46,_xlfn.FLOOR.MATH((ROW(H136)-1)/5)*5,0,5),"&lt;&gt;0")/COUNTIF(OFFSET(correlations!I$46,_xlfn.FLOOR.MATH((ROW(H136)-1)/5)*5,0,5),"&lt;&gt;0")</f>
        <v>4.333333333333333</v>
      </c>
      <c r="AJ148" s="40">
        <f ca="1">SUMIF(OFFSET(correlations!J$46,_xlfn.FLOOR.MATH((ROW(I136)-1)/5)*5,0,5),"&lt;&gt;0")/COUNTIF(OFFSET(correlations!J$46,_xlfn.FLOOR.MATH((ROW(I136)-1)/5)*5,0,5),"&lt;&gt;0")</f>
        <v>5</v>
      </c>
      <c r="AK148" s="40">
        <f ca="1">SUMIF(OFFSET(correlations!K$46,_xlfn.FLOOR.MATH((ROW(J136)-1)/5)*5,0,5),"&lt;&gt;0")/COUNTIF(OFFSET(correlations!K$46,_xlfn.FLOOR.MATH((ROW(J136)-1)/5)*5,0,5),"&lt;&gt;0")</f>
        <v>4.625</v>
      </c>
      <c r="AL148" s="40">
        <f ca="1">SUMIF(OFFSET(correlations!L$46,_xlfn.FLOOR.MATH((ROW(K136)-1)/5)*5,0,5),"&lt;&gt;0")/COUNTIF(OFFSET(correlations!L$46,_xlfn.FLOOR.MATH((ROW(K136)-1)/5)*5,0,5),"&lt;&gt;0")</f>
        <v>4.75</v>
      </c>
      <c r="AM148" s="40">
        <f ca="1">SUMIF(OFFSET(correlations!M$46,_xlfn.FLOOR.MATH((ROW(L136)-1)/5)*5,0,5),"&lt;&gt;0")/COUNTIF(OFFSET(correlations!M$46,_xlfn.FLOOR.MATH((ROW(L136)-1)/5)*5,0,5),"&lt;&gt;0")</f>
        <v>4.75</v>
      </c>
      <c r="AN148" s="40">
        <f ca="1">SUMIF(OFFSET(correlations!N$46,_xlfn.FLOOR.MATH((ROW(M136)-1)/5)*5,0,5),"&lt;&gt;0")/COUNTIF(OFFSET(correlations!N$46,_xlfn.FLOOR.MATH((ROW(M136)-1)/5)*5,0,5),"&lt;&gt;0")</f>
        <v>4.5</v>
      </c>
      <c r="AO148" s="40">
        <f ca="1">SUMIF(OFFSET(correlations!O$46,_xlfn.FLOOR.MATH((ROW(N136)-1)/5)*5,0,5),"&lt;&gt;0")/COUNTIF(OFFSET(correlations!O$46,_xlfn.FLOOR.MATH((ROW(N136)-1)/5)*5,0,5),"&lt;&gt;0")</f>
        <v>4.875</v>
      </c>
      <c r="AP148" s="40">
        <f ca="1">SUMIF(OFFSET(correlations!P$46,_xlfn.FLOOR.MATH((ROW(O136)-1)/5)*5,0,5),"&lt;&gt;0")/COUNTIF(OFFSET(correlations!P$46,_xlfn.FLOOR.MATH((ROW(O136)-1)/5)*5,0,5),"&lt;&gt;0")</f>
        <v>4.5</v>
      </c>
      <c r="AQ148" s="40">
        <f ca="1">SUMIF(OFFSET(correlations!Q$46,_xlfn.FLOOR.MATH((ROW(P136)-1)/5)*5,0,5),"&lt;&gt;0")/COUNTIF(OFFSET(correlations!Q$46,_xlfn.FLOOR.MATH((ROW(P136)-1)/5)*5,0,5),"&lt;&gt;0")</f>
        <v>4.875</v>
      </c>
      <c r="AR148" s="40">
        <f ca="1">SUMIF(OFFSET(correlations!R$46,_xlfn.FLOOR.MATH((ROW(Q136)-1)/5)*5,0,5),"&lt;&gt;0")/COUNTIF(OFFSET(correlations!R$46,_xlfn.FLOOR.MATH((ROW(Q136)-1)/5)*5,0,5),"&lt;&gt;0")</f>
        <v>5</v>
      </c>
      <c r="AS148" s="40">
        <f ca="1">SUMIF(OFFSET(correlations!S$46,_xlfn.FLOOR.MATH((ROW(R136)-1)/5)*5,0,5),"&lt;&gt;0")/COUNTIF(OFFSET(correlations!S$46,_xlfn.FLOOR.MATH((ROW(R136)-1)/5)*5,0,5),"&lt;&gt;0")</f>
        <v>4.5</v>
      </c>
      <c r="AT148" s="40">
        <f ca="1">SUMIF(OFFSET(correlations!T$46,_xlfn.FLOOR.MATH((ROW(S136)-1)/5)*5,0,5),"&lt;&gt;0")/COUNTIF(OFFSET(correlations!T$46,_xlfn.FLOOR.MATH((ROW(S136)-1)/5)*5,0,5),"&lt;&gt;0")</f>
        <v>4.5</v>
      </c>
      <c r="AU148" s="40">
        <f ca="1">SUMIF(OFFSET(correlations!U$46,_xlfn.FLOOR.MATH((ROW(T136)-1)/5)*5,0,5),"&lt;&gt;0")/COUNTIF(OFFSET(correlations!U$46,_xlfn.FLOOR.MATH((ROW(T136)-1)/5)*5,0,5),"&lt;&gt;0")</f>
        <v>4.25</v>
      </c>
      <c r="AV148" s="40">
        <f ca="1">SUMIF(OFFSET(correlations!V$46,_xlfn.FLOOR.MATH((ROW(U136)-1)/5)*5,0,5),"&lt;&gt;0")/COUNTIF(OFFSET(correlations!V$46,_xlfn.FLOOR.MATH((ROW(U136)-1)/5)*5,0,5),"&lt;&gt;0")</f>
        <v>4.666666666666667</v>
      </c>
      <c r="AW148" s="40">
        <f ca="1">SUMIF(OFFSET(correlations!W$46,_xlfn.FLOOR.MATH((ROW(V136)-1)/5)*5,0,5),"&lt;&gt;0")/COUNTIF(OFFSET(correlations!W$46,_xlfn.FLOOR.MATH((ROW(V136)-1)/5)*5,0,5),"&lt;&gt;0")</f>
        <v>4.5999999999999996</v>
      </c>
      <c r="AX148" s="40">
        <f ca="1">SUMIF(OFFSET(correlations!X$46,_xlfn.FLOOR.MATH((ROW(W136)-1)/5)*5,0,5),"&lt;&gt;0")/COUNTIF(OFFSET(correlations!X$46,_xlfn.FLOOR.MATH((ROW(W136)-1)/5)*5,0,5),"&lt;&gt;0")</f>
        <v>5</v>
      </c>
      <c r="AY148" s="40">
        <f ca="1">SUMIF(OFFSET(correlations!Y$46,_xlfn.FLOOR.MATH((ROW(X136)-1)/5)*5,0,5),"&lt;&gt;0")/COUNTIF(OFFSET(correlations!Y$46,_xlfn.FLOOR.MATH((ROW(X136)-1)/5)*5,0,5),"&lt;&gt;0")</f>
        <v>4</v>
      </c>
      <c r="AZ148" s="40">
        <f ca="1">SUMIF(OFFSET(correlations!Z$46,_xlfn.FLOOR.MATH((ROW(Y136)-1)/5)*5,0,5),"&lt;&gt;0")/COUNTIF(OFFSET(correlations!Z$46,_xlfn.FLOOR.MATH((ROW(Y136)-1)/5)*5,0,5),"&lt;&gt;0")</f>
        <v>4.5</v>
      </c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</row>
    <row r="149" spans="1:76">
      <c r="A149" s="1" t="str">
        <f t="shared" ref="A149:A152" si="27">A148</f>
        <v>238: The Godfather (1972)</v>
      </c>
      <c r="B149" s="26">
        <f>IF(correlations!B182&lt;&gt;0,'Modified Weights'!B$6,0)</f>
        <v>0</v>
      </c>
      <c r="C149" s="26">
        <f>IF(correlations!C182&lt;&gt;0,'Modified Weights'!C$6,0)</f>
        <v>0.41443820151070604</v>
      </c>
      <c r="D149" s="26">
        <f>IF(correlations!D182&lt;&gt;0,'Modified Weights'!D$6,0)</f>
        <v>0</v>
      </c>
      <c r="E149" s="26">
        <f>IF(correlations!E182&lt;&gt;0,'Modified Weights'!E$6,0)</f>
        <v>0.28275572409412869</v>
      </c>
      <c r="F149" s="26">
        <f>IF(correlations!F182&lt;&gt;0,'Modified Weights'!F$6,0)</f>
        <v>0.40027450425381639</v>
      </c>
      <c r="G149" s="26">
        <f>IF(correlations!G182&lt;&gt;0,'Modified Weights'!G$6,0)</f>
        <v>0</v>
      </c>
      <c r="H149" s="26">
        <f>IF(correlations!H182&lt;&gt;0,'Modified Weights'!H$6,0)</f>
        <v>0.2271298649307886</v>
      </c>
      <c r="I149" s="26">
        <f>IF(correlations!I182&lt;&gt;0,'Modified Weights'!I$6,0)</f>
        <v>0.22921932957789437</v>
      </c>
      <c r="J149" s="26">
        <f>IF(correlations!J182&lt;&gt;0,'Modified Weights'!J$6,0)</f>
        <v>0.36756756756756787</v>
      </c>
      <c r="K149" s="26">
        <f>IF(correlations!K182&lt;&gt;0,'Modified Weights'!K$6,0)</f>
        <v>0</v>
      </c>
      <c r="L149" s="26">
        <f>IF(correlations!L182&lt;&gt;0,'Modified Weights'!L$6,0)</f>
        <v>0</v>
      </c>
      <c r="M149" s="26">
        <f>IF(correlations!M182&lt;&gt;0,'Modified Weights'!M$6,0)</f>
        <v>0.25252866387786765</v>
      </c>
      <c r="N149" s="26">
        <f>IF(correlations!N182&lt;&gt;0,'Modified Weights'!N$6,0)</f>
        <v>0.26126836282372301</v>
      </c>
      <c r="O149" s="26">
        <f>IF(correlations!O182&lt;&gt;0,'Modified Weights'!O$6,0)</f>
        <v>0.52599044278760332</v>
      </c>
      <c r="P149" s="26">
        <f>IF(correlations!P182&lt;&gt;0,'Modified Weights'!P$6,0)</f>
        <v>0</v>
      </c>
      <c r="Q149" s="26">
        <f>IF(correlations!Q182&lt;&gt;0,'Modified Weights'!Q$6,0)</f>
        <v>0.42322462884387124</v>
      </c>
      <c r="R149" s="26">
        <f>IF(correlations!R182&lt;&gt;0,'Modified Weights'!R$6,0)</f>
        <v>0</v>
      </c>
      <c r="S149" s="26">
        <f>IF(correlations!S182&lt;&gt;0,'Modified Weights'!S$6,0)</f>
        <v>0.37267558897264119</v>
      </c>
      <c r="T149" s="26">
        <f>IF(correlations!T182&lt;&gt;0,'Modified Weights'!T$6,0)</f>
        <v>0.40704352695380308</v>
      </c>
      <c r="U149" s="26">
        <f>IF(correlations!U182&lt;&gt;0,'Modified Weights'!U$6,0)</f>
        <v>0.30580326092025339</v>
      </c>
      <c r="V149" s="26">
        <f>IF(correlations!V182&lt;&gt;0,'Modified Weights'!V$6,0)</f>
        <v>0.14601110225769576</v>
      </c>
      <c r="W149" s="26">
        <f>IF(correlations!W182&lt;&gt;0,'Modified Weights'!W$6,0)</f>
        <v>0.26252037536330569</v>
      </c>
      <c r="X149" s="26">
        <f>IF(correlations!X182&lt;&gt;0,'Modified Weights'!X$6,0)</f>
        <v>0.45527378286540937</v>
      </c>
      <c r="Y149" s="26">
        <f>IF(correlations!Y182&lt;&gt;0,'Modified Weights'!Y$6,0)</f>
        <v>0.46411014776485626</v>
      </c>
      <c r="Z149" s="26">
        <f>IF(correlations!Z182&lt;&gt;0,'Modified Weights'!Z$6,0)</f>
        <v>0.37426379831369133</v>
      </c>
      <c r="AA149" s="26"/>
      <c r="AB149" s="40">
        <f ca="1">SUMIF(OFFSET(correlations!B$46,_xlfn.FLOOR.MATH((ROW(A137)-1)/5)*5,0,5),"&lt;&gt;0")/COUNTIF(OFFSET(correlations!B$46,_xlfn.FLOOR.MATH((ROW(A137)-1)/5)*5,0,5),"&lt;&gt;0")</f>
        <v>5</v>
      </c>
      <c r="AC149" s="40">
        <f ca="1">SUMIF(OFFSET(correlations!C$46,_xlfn.FLOOR.MATH((ROW(B137)-1)/5)*5,0,5),"&lt;&gt;0")/COUNTIF(OFFSET(correlations!C$46,_xlfn.FLOOR.MATH((ROW(B137)-1)/5)*5,0,5),"&lt;&gt;0")</f>
        <v>4.75</v>
      </c>
      <c r="AD149" s="40">
        <f ca="1">SUMIF(OFFSET(correlations!D$46,_xlfn.FLOOR.MATH((ROW(C137)-1)/5)*5,0,5),"&lt;&gt;0")/COUNTIF(OFFSET(correlations!D$46,_xlfn.FLOOR.MATH((ROW(C137)-1)/5)*5,0,5),"&lt;&gt;0")</f>
        <v>4.875</v>
      </c>
      <c r="AE149" s="40">
        <f ca="1">SUMIF(OFFSET(correlations!E$46,_xlfn.FLOOR.MATH((ROW(D137)-1)/5)*5,0,5),"&lt;&gt;0")/COUNTIF(OFFSET(correlations!E$46,_xlfn.FLOOR.MATH((ROW(D137)-1)/5)*5,0,5),"&lt;&gt;0")</f>
        <v>4.666666666666667</v>
      </c>
      <c r="AF149" s="40">
        <f ca="1">SUMIF(OFFSET(correlations!F$46,_xlfn.FLOOR.MATH((ROW(E137)-1)/5)*5,0,5),"&lt;&gt;0")/COUNTIF(OFFSET(correlations!F$46,_xlfn.FLOOR.MATH((ROW(E137)-1)/5)*5,0,5),"&lt;&gt;0")</f>
        <v>4.25</v>
      </c>
      <c r="AG149" s="40">
        <f ca="1">SUMIF(OFFSET(correlations!G$46,_xlfn.FLOOR.MATH((ROW(F137)-1)/5)*5,0,5),"&lt;&gt;0")/COUNTIF(OFFSET(correlations!G$46,_xlfn.FLOOR.MATH((ROW(F137)-1)/5)*5,0,5),"&lt;&gt;0")</f>
        <v>4.75</v>
      </c>
      <c r="AH149" s="40">
        <f ca="1">SUMIF(OFFSET(correlations!H$46,_xlfn.FLOOR.MATH((ROW(G137)-1)/5)*5,0,5),"&lt;&gt;0")/COUNTIF(OFFSET(correlations!H$46,_xlfn.FLOOR.MATH((ROW(G137)-1)/5)*5,0,5),"&lt;&gt;0")</f>
        <v>4</v>
      </c>
      <c r="AI149" s="40">
        <f ca="1">SUMIF(OFFSET(correlations!I$46,_xlfn.FLOOR.MATH((ROW(H137)-1)/5)*5,0,5),"&lt;&gt;0")/COUNTIF(OFFSET(correlations!I$46,_xlfn.FLOOR.MATH((ROW(H137)-1)/5)*5,0,5),"&lt;&gt;0")</f>
        <v>4.333333333333333</v>
      </c>
      <c r="AJ149" s="40">
        <f ca="1">SUMIF(OFFSET(correlations!J$46,_xlfn.FLOOR.MATH((ROW(I137)-1)/5)*5,0,5),"&lt;&gt;0")/COUNTIF(OFFSET(correlations!J$46,_xlfn.FLOOR.MATH((ROW(I137)-1)/5)*5,0,5),"&lt;&gt;0")</f>
        <v>5</v>
      </c>
      <c r="AK149" s="40">
        <f ca="1">SUMIF(OFFSET(correlations!K$46,_xlfn.FLOOR.MATH((ROW(J137)-1)/5)*5,0,5),"&lt;&gt;0")/COUNTIF(OFFSET(correlations!K$46,_xlfn.FLOOR.MATH((ROW(J137)-1)/5)*5,0,5),"&lt;&gt;0")</f>
        <v>4.625</v>
      </c>
      <c r="AL149" s="40">
        <f ca="1">SUMIF(OFFSET(correlations!L$46,_xlfn.FLOOR.MATH((ROW(K137)-1)/5)*5,0,5),"&lt;&gt;0")/COUNTIF(OFFSET(correlations!L$46,_xlfn.FLOOR.MATH((ROW(K137)-1)/5)*5,0,5),"&lt;&gt;0")</f>
        <v>4.75</v>
      </c>
      <c r="AM149" s="40">
        <f ca="1">SUMIF(OFFSET(correlations!M$46,_xlfn.FLOOR.MATH((ROW(L137)-1)/5)*5,0,5),"&lt;&gt;0")/COUNTIF(OFFSET(correlations!M$46,_xlfn.FLOOR.MATH((ROW(L137)-1)/5)*5,0,5),"&lt;&gt;0")</f>
        <v>4.75</v>
      </c>
      <c r="AN149" s="40">
        <f ca="1">SUMIF(OFFSET(correlations!N$46,_xlfn.FLOOR.MATH((ROW(M137)-1)/5)*5,0,5),"&lt;&gt;0")/COUNTIF(OFFSET(correlations!N$46,_xlfn.FLOOR.MATH((ROW(M137)-1)/5)*5,0,5),"&lt;&gt;0")</f>
        <v>4.5</v>
      </c>
      <c r="AO149" s="40">
        <f ca="1">SUMIF(OFFSET(correlations!O$46,_xlfn.FLOOR.MATH((ROW(N137)-1)/5)*5,0,5),"&lt;&gt;0")/COUNTIF(OFFSET(correlations!O$46,_xlfn.FLOOR.MATH((ROW(N137)-1)/5)*5,0,5),"&lt;&gt;0")</f>
        <v>4.875</v>
      </c>
      <c r="AP149" s="40">
        <f ca="1">SUMIF(OFFSET(correlations!P$46,_xlfn.FLOOR.MATH((ROW(O137)-1)/5)*5,0,5),"&lt;&gt;0")/COUNTIF(OFFSET(correlations!P$46,_xlfn.FLOOR.MATH((ROW(O137)-1)/5)*5,0,5),"&lt;&gt;0")</f>
        <v>4.5</v>
      </c>
      <c r="AQ149" s="40">
        <f ca="1">SUMIF(OFFSET(correlations!Q$46,_xlfn.FLOOR.MATH((ROW(P137)-1)/5)*5,0,5),"&lt;&gt;0")/COUNTIF(OFFSET(correlations!Q$46,_xlfn.FLOOR.MATH((ROW(P137)-1)/5)*5,0,5),"&lt;&gt;0")</f>
        <v>4.875</v>
      </c>
      <c r="AR149" s="40">
        <f ca="1">SUMIF(OFFSET(correlations!R$46,_xlfn.FLOOR.MATH((ROW(Q137)-1)/5)*5,0,5),"&lt;&gt;0")/COUNTIF(OFFSET(correlations!R$46,_xlfn.FLOOR.MATH((ROW(Q137)-1)/5)*5,0,5),"&lt;&gt;0")</f>
        <v>5</v>
      </c>
      <c r="AS149" s="40">
        <f ca="1">SUMIF(OFFSET(correlations!S$46,_xlfn.FLOOR.MATH((ROW(R137)-1)/5)*5,0,5),"&lt;&gt;0")/COUNTIF(OFFSET(correlations!S$46,_xlfn.FLOOR.MATH((ROW(R137)-1)/5)*5,0,5),"&lt;&gt;0")</f>
        <v>4.5</v>
      </c>
      <c r="AT149" s="40">
        <f ca="1">SUMIF(OFFSET(correlations!T$46,_xlfn.FLOOR.MATH((ROW(S137)-1)/5)*5,0,5),"&lt;&gt;0")/COUNTIF(OFFSET(correlations!T$46,_xlfn.FLOOR.MATH((ROW(S137)-1)/5)*5,0,5),"&lt;&gt;0")</f>
        <v>4.5</v>
      </c>
      <c r="AU149" s="40">
        <f ca="1">SUMIF(OFFSET(correlations!U$46,_xlfn.FLOOR.MATH((ROW(T137)-1)/5)*5,0,5),"&lt;&gt;0")/COUNTIF(OFFSET(correlations!U$46,_xlfn.FLOOR.MATH((ROW(T137)-1)/5)*5,0,5),"&lt;&gt;0")</f>
        <v>4.25</v>
      </c>
      <c r="AV149" s="40">
        <f ca="1">SUMIF(OFFSET(correlations!V$46,_xlfn.FLOOR.MATH((ROW(U137)-1)/5)*5,0,5),"&lt;&gt;0")/COUNTIF(OFFSET(correlations!V$46,_xlfn.FLOOR.MATH((ROW(U137)-1)/5)*5,0,5),"&lt;&gt;0")</f>
        <v>4.666666666666667</v>
      </c>
      <c r="AW149" s="40">
        <f ca="1">SUMIF(OFFSET(correlations!W$46,_xlfn.FLOOR.MATH((ROW(V137)-1)/5)*5,0,5),"&lt;&gt;0")/COUNTIF(OFFSET(correlations!W$46,_xlfn.FLOOR.MATH((ROW(V137)-1)/5)*5,0,5),"&lt;&gt;0")</f>
        <v>4.5999999999999996</v>
      </c>
      <c r="AX149" s="40">
        <f ca="1">SUMIF(OFFSET(correlations!X$46,_xlfn.FLOOR.MATH((ROW(W137)-1)/5)*5,0,5),"&lt;&gt;0")/COUNTIF(OFFSET(correlations!X$46,_xlfn.FLOOR.MATH((ROW(W137)-1)/5)*5,0,5),"&lt;&gt;0")</f>
        <v>5</v>
      </c>
      <c r="AY149" s="40">
        <f ca="1">SUMIF(OFFSET(correlations!Y$46,_xlfn.FLOOR.MATH((ROW(X137)-1)/5)*5,0,5),"&lt;&gt;0")/COUNTIF(OFFSET(correlations!Y$46,_xlfn.FLOOR.MATH((ROW(X137)-1)/5)*5,0,5),"&lt;&gt;0")</f>
        <v>4</v>
      </c>
      <c r="AZ149" s="40">
        <f ca="1">SUMIF(OFFSET(correlations!Z$46,_xlfn.FLOOR.MATH((ROW(Y137)-1)/5)*5,0,5),"&lt;&gt;0")/COUNTIF(OFFSET(correlations!Z$46,_xlfn.FLOOR.MATH((ROW(Y137)-1)/5)*5,0,5),"&lt;&gt;0")</f>
        <v>4.5</v>
      </c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</row>
    <row r="150" spans="1:76">
      <c r="A150" s="1" t="str">
        <f t="shared" si="27"/>
        <v>238: The Godfather (1972)</v>
      </c>
      <c r="B150" s="26">
        <f>IF(correlations!B183&lt;&gt;0,'Modified Weights'!B$7,0)</f>
        <v>0</v>
      </c>
      <c r="C150" s="26">
        <f>IF(correlations!C183&lt;&gt;0,'Modified Weights'!C$7,0)</f>
        <v>0</v>
      </c>
      <c r="D150" s="26">
        <f>IF(correlations!D183&lt;&gt;0,'Modified Weights'!D$7,0)</f>
        <v>0.36756756756756787</v>
      </c>
      <c r="E150" s="26">
        <f>IF(correlations!E183&lt;&gt;0,'Modified Weights'!E$7,0)</f>
        <v>0.25965984359917371</v>
      </c>
      <c r="F150" s="26">
        <f>IF(correlations!F183&lt;&gt;0,'Modified Weights'!F$7,0)</f>
        <v>0.37985626502293046</v>
      </c>
      <c r="G150" s="26">
        <f>IF(correlations!G183&lt;&gt;0,'Modified Weights'!G$7,0)</f>
        <v>0</v>
      </c>
      <c r="H150" s="26">
        <f>IF(correlations!H183&lt;&gt;0,'Modified Weights'!H$7,0)</f>
        <v>0</v>
      </c>
      <c r="I150" s="26">
        <f>IF(correlations!I183&lt;&gt;0,'Modified Weights'!I$7,0)</f>
        <v>0.21476007349626267</v>
      </c>
      <c r="J150" s="26">
        <f>IF(correlations!J183&lt;&gt;0,'Modified Weights'!J$7,0)</f>
        <v>0.36005629545020651</v>
      </c>
      <c r="K150" s="26">
        <f>IF(correlations!K183&lt;&gt;0,'Modified Weights'!K$7,0)</f>
        <v>0.21087949693739588</v>
      </c>
      <c r="L150" s="26">
        <f>IF(correlations!L183&lt;&gt;0,'Modified Weights'!L$7,0)</f>
        <v>0.24328325135114928</v>
      </c>
      <c r="M150" s="26">
        <f>IF(correlations!M183&lt;&gt;0,'Modified Weights'!M$7,0)</f>
        <v>0</v>
      </c>
      <c r="N150" s="26">
        <f>IF(correlations!N183&lt;&gt;0,'Modified Weights'!N$7,0)</f>
        <v>0.18121021790485745</v>
      </c>
      <c r="O150" s="26">
        <f>IF(correlations!O183&lt;&gt;0,'Modified Weights'!O$7,0)</f>
        <v>0.47549485227568483</v>
      </c>
      <c r="P150" s="26">
        <f>IF(correlations!P183&lt;&gt;0,'Modified Weights'!P$7,0)</f>
        <v>0.26252037536330569</v>
      </c>
      <c r="Q150" s="26">
        <f>IF(correlations!Q183&lt;&gt;0,'Modified Weights'!Q$7,0)</f>
        <v>0.37322578372742299</v>
      </c>
      <c r="R150" s="26">
        <f>IF(correlations!R183&lt;&gt;0,'Modified Weights'!R$7,0)</f>
        <v>0.37426379831369133</v>
      </c>
      <c r="S150" s="26">
        <f>IF(correlations!S183&lt;&gt;0,'Modified Weights'!S$7,0)</f>
        <v>0.36064387194709613</v>
      </c>
      <c r="T150" s="26">
        <f>IF(correlations!T183&lt;&gt;0,'Modified Weights'!T$7,0)</f>
        <v>0.40380887559327872</v>
      </c>
      <c r="U150" s="26">
        <f>IF(correlations!U183&lt;&gt;0,'Modified Weights'!U$7,0)</f>
        <v>0</v>
      </c>
      <c r="V150" s="26">
        <f>IF(correlations!V183&lt;&gt;0,'Modified Weights'!V$7,0)</f>
        <v>0</v>
      </c>
      <c r="W150" s="26">
        <f>IF(correlations!W183&lt;&gt;0,'Modified Weights'!W$7,0)</f>
        <v>0.24072770522228643</v>
      </c>
      <c r="X150" s="26">
        <f>IF(correlations!X183&lt;&gt;0,'Modified Weights'!X$7,0)</f>
        <v>0</v>
      </c>
      <c r="Y150" s="26">
        <f>IF(correlations!Y183&lt;&gt;0,'Modified Weights'!Y$7,0)</f>
        <v>0.42322462884387124</v>
      </c>
      <c r="Z150" s="26">
        <f>IF(correlations!Z183&lt;&gt;0,'Modified Weights'!Z$7,0)</f>
        <v>0.27967705678590876</v>
      </c>
      <c r="AA150" s="26"/>
      <c r="AB150" s="40">
        <f ca="1">SUMIF(OFFSET(correlations!B$46,_xlfn.FLOOR.MATH((ROW(A138)-1)/5)*5,0,5),"&lt;&gt;0")/COUNTIF(OFFSET(correlations!B$46,_xlfn.FLOOR.MATH((ROW(A138)-1)/5)*5,0,5),"&lt;&gt;0")</f>
        <v>5</v>
      </c>
      <c r="AC150" s="40">
        <f ca="1">SUMIF(OFFSET(correlations!C$46,_xlfn.FLOOR.MATH((ROW(B138)-1)/5)*5,0,5),"&lt;&gt;0")/COUNTIF(OFFSET(correlations!C$46,_xlfn.FLOOR.MATH((ROW(B138)-1)/5)*5,0,5),"&lt;&gt;0")</f>
        <v>4.75</v>
      </c>
      <c r="AD150" s="40">
        <f ca="1">SUMIF(OFFSET(correlations!D$46,_xlfn.FLOOR.MATH((ROW(C138)-1)/5)*5,0,5),"&lt;&gt;0")/COUNTIF(OFFSET(correlations!D$46,_xlfn.FLOOR.MATH((ROW(C138)-1)/5)*5,0,5),"&lt;&gt;0")</f>
        <v>4.875</v>
      </c>
      <c r="AE150" s="40">
        <f ca="1">SUMIF(OFFSET(correlations!E$46,_xlfn.FLOOR.MATH((ROW(D138)-1)/5)*5,0,5),"&lt;&gt;0")/COUNTIF(OFFSET(correlations!E$46,_xlfn.FLOOR.MATH((ROW(D138)-1)/5)*5,0,5),"&lt;&gt;0")</f>
        <v>4.666666666666667</v>
      </c>
      <c r="AF150" s="40">
        <f ca="1">SUMIF(OFFSET(correlations!F$46,_xlfn.FLOOR.MATH((ROW(E138)-1)/5)*5,0,5),"&lt;&gt;0")/COUNTIF(OFFSET(correlations!F$46,_xlfn.FLOOR.MATH((ROW(E138)-1)/5)*5,0,5),"&lt;&gt;0")</f>
        <v>4.25</v>
      </c>
      <c r="AG150" s="40">
        <f ca="1">SUMIF(OFFSET(correlations!G$46,_xlfn.FLOOR.MATH((ROW(F138)-1)/5)*5,0,5),"&lt;&gt;0")/COUNTIF(OFFSET(correlations!G$46,_xlfn.FLOOR.MATH((ROW(F138)-1)/5)*5,0,5),"&lt;&gt;0")</f>
        <v>4.75</v>
      </c>
      <c r="AH150" s="40">
        <f ca="1">SUMIF(OFFSET(correlations!H$46,_xlfn.FLOOR.MATH((ROW(G138)-1)/5)*5,0,5),"&lt;&gt;0")/COUNTIF(OFFSET(correlations!H$46,_xlfn.FLOOR.MATH((ROW(G138)-1)/5)*5,0,5),"&lt;&gt;0")</f>
        <v>4</v>
      </c>
      <c r="AI150" s="40">
        <f ca="1">SUMIF(OFFSET(correlations!I$46,_xlfn.FLOOR.MATH((ROW(H138)-1)/5)*5,0,5),"&lt;&gt;0")/COUNTIF(OFFSET(correlations!I$46,_xlfn.FLOOR.MATH((ROW(H138)-1)/5)*5,0,5),"&lt;&gt;0")</f>
        <v>4.333333333333333</v>
      </c>
      <c r="AJ150" s="40">
        <f ca="1">SUMIF(OFFSET(correlations!J$46,_xlfn.FLOOR.MATH((ROW(I138)-1)/5)*5,0,5),"&lt;&gt;0")/COUNTIF(OFFSET(correlations!J$46,_xlfn.FLOOR.MATH((ROW(I138)-1)/5)*5,0,5),"&lt;&gt;0")</f>
        <v>5</v>
      </c>
      <c r="AK150" s="40">
        <f ca="1">SUMIF(OFFSET(correlations!K$46,_xlfn.FLOOR.MATH((ROW(J138)-1)/5)*5,0,5),"&lt;&gt;0")/COUNTIF(OFFSET(correlations!K$46,_xlfn.FLOOR.MATH((ROW(J138)-1)/5)*5,0,5),"&lt;&gt;0")</f>
        <v>4.625</v>
      </c>
      <c r="AL150" s="40">
        <f ca="1">SUMIF(OFFSET(correlations!L$46,_xlfn.FLOOR.MATH((ROW(K138)-1)/5)*5,0,5),"&lt;&gt;0")/COUNTIF(OFFSET(correlations!L$46,_xlfn.FLOOR.MATH((ROW(K138)-1)/5)*5,0,5),"&lt;&gt;0")</f>
        <v>4.75</v>
      </c>
      <c r="AM150" s="40">
        <f ca="1">SUMIF(OFFSET(correlations!M$46,_xlfn.FLOOR.MATH((ROW(L138)-1)/5)*5,0,5),"&lt;&gt;0")/COUNTIF(OFFSET(correlations!M$46,_xlfn.FLOOR.MATH((ROW(L138)-1)/5)*5,0,5),"&lt;&gt;0")</f>
        <v>4.75</v>
      </c>
      <c r="AN150" s="40">
        <f ca="1">SUMIF(OFFSET(correlations!N$46,_xlfn.FLOOR.MATH((ROW(M138)-1)/5)*5,0,5),"&lt;&gt;0")/COUNTIF(OFFSET(correlations!N$46,_xlfn.FLOOR.MATH((ROW(M138)-1)/5)*5,0,5),"&lt;&gt;0")</f>
        <v>4.5</v>
      </c>
      <c r="AO150" s="40">
        <f ca="1">SUMIF(OFFSET(correlations!O$46,_xlfn.FLOOR.MATH((ROW(N138)-1)/5)*5,0,5),"&lt;&gt;0")/COUNTIF(OFFSET(correlations!O$46,_xlfn.FLOOR.MATH((ROW(N138)-1)/5)*5,0,5),"&lt;&gt;0")</f>
        <v>4.875</v>
      </c>
      <c r="AP150" s="40">
        <f ca="1">SUMIF(OFFSET(correlations!P$46,_xlfn.FLOOR.MATH((ROW(O138)-1)/5)*5,0,5),"&lt;&gt;0")/COUNTIF(OFFSET(correlations!P$46,_xlfn.FLOOR.MATH((ROW(O138)-1)/5)*5,0,5),"&lt;&gt;0")</f>
        <v>4.5</v>
      </c>
      <c r="AQ150" s="40">
        <f ca="1">SUMIF(OFFSET(correlations!Q$46,_xlfn.FLOOR.MATH((ROW(P138)-1)/5)*5,0,5),"&lt;&gt;0")/COUNTIF(OFFSET(correlations!Q$46,_xlfn.FLOOR.MATH((ROW(P138)-1)/5)*5,0,5),"&lt;&gt;0")</f>
        <v>4.875</v>
      </c>
      <c r="AR150" s="40">
        <f ca="1">SUMIF(OFFSET(correlations!R$46,_xlfn.FLOOR.MATH((ROW(Q138)-1)/5)*5,0,5),"&lt;&gt;0")/COUNTIF(OFFSET(correlations!R$46,_xlfn.FLOOR.MATH((ROW(Q138)-1)/5)*5,0,5),"&lt;&gt;0")</f>
        <v>5</v>
      </c>
      <c r="AS150" s="40">
        <f ca="1">SUMIF(OFFSET(correlations!S$46,_xlfn.FLOOR.MATH((ROW(R138)-1)/5)*5,0,5),"&lt;&gt;0")/COUNTIF(OFFSET(correlations!S$46,_xlfn.FLOOR.MATH((ROW(R138)-1)/5)*5,0,5),"&lt;&gt;0")</f>
        <v>4.5</v>
      </c>
      <c r="AT150" s="40">
        <f ca="1">SUMIF(OFFSET(correlations!T$46,_xlfn.FLOOR.MATH((ROW(S138)-1)/5)*5,0,5),"&lt;&gt;0")/COUNTIF(OFFSET(correlations!T$46,_xlfn.FLOOR.MATH((ROW(S138)-1)/5)*5,0,5),"&lt;&gt;0")</f>
        <v>4.5</v>
      </c>
      <c r="AU150" s="40">
        <f ca="1">SUMIF(OFFSET(correlations!U$46,_xlfn.FLOOR.MATH((ROW(T138)-1)/5)*5,0,5),"&lt;&gt;0")/COUNTIF(OFFSET(correlations!U$46,_xlfn.FLOOR.MATH((ROW(T138)-1)/5)*5,0,5),"&lt;&gt;0")</f>
        <v>4.25</v>
      </c>
      <c r="AV150" s="40">
        <f ca="1">SUMIF(OFFSET(correlations!V$46,_xlfn.FLOOR.MATH((ROW(U138)-1)/5)*5,0,5),"&lt;&gt;0")/COUNTIF(OFFSET(correlations!V$46,_xlfn.FLOOR.MATH((ROW(U138)-1)/5)*5,0,5),"&lt;&gt;0")</f>
        <v>4.666666666666667</v>
      </c>
      <c r="AW150" s="40">
        <f ca="1">SUMIF(OFFSET(correlations!W$46,_xlfn.FLOOR.MATH((ROW(V138)-1)/5)*5,0,5),"&lt;&gt;0")/COUNTIF(OFFSET(correlations!W$46,_xlfn.FLOOR.MATH((ROW(V138)-1)/5)*5,0,5),"&lt;&gt;0")</f>
        <v>4.5999999999999996</v>
      </c>
      <c r="AX150" s="40">
        <f ca="1">SUMIF(OFFSET(correlations!X$46,_xlfn.FLOOR.MATH((ROW(W138)-1)/5)*5,0,5),"&lt;&gt;0")/COUNTIF(OFFSET(correlations!X$46,_xlfn.FLOOR.MATH((ROW(W138)-1)/5)*5,0,5),"&lt;&gt;0")</f>
        <v>5</v>
      </c>
      <c r="AY150" s="40">
        <f ca="1">SUMIF(OFFSET(correlations!Y$46,_xlfn.FLOOR.MATH((ROW(X138)-1)/5)*5,0,5),"&lt;&gt;0")/COUNTIF(OFFSET(correlations!Y$46,_xlfn.FLOOR.MATH((ROW(X138)-1)/5)*5,0,5),"&lt;&gt;0")</f>
        <v>4</v>
      </c>
      <c r="AZ150" s="40">
        <f ca="1">SUMIF(OFFSET(correlations!Z$46,_xlfn.FLOOR.MATH((ROW(Y138)-1)/5)*5,0,5),"&lt;&gt;0")/COUNTIF(OFFSET(correlations!Z$46,_xlfn.FLOOR.MATH((ROW(Y138)-1)/5)*5,0,5),"&lt;&gt;0")</f>
        <v>4.5</v>
      </c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</row>
    <row r="151" spans="1:76">
      <c r="A151" s="1" t="str">
        <f t="shared" si="27"/>
        <v>238: The Godfather (1972)</v>
      </c>
      <c r="B151" s="26">
        <f>IF(correlations!B184&lt;&gt;0,'Modified Weights'!B$3,0)</f>
        <v>0.55108883721563151</v>
      </c>
      <c r="C151" s="26">
        <f>IF(correlations!C184&lt;&gt;0,'Modified Weights'!C$3,0)</f>
        <v>0.56244873874488854</v>
      </c>
      <c r="D151" s="26">
        <f>IF(correlations!D184&lt;&gt;0,'Modified Weights'!D$3,0)</f>
        <v>0.66716825348801723</v>
      </c>
      <c r="E151" s="26">
        <f>IF(correlations!E184&lt;&gt;0,'Modified Weights'!E$3,0)</f>
        <v>0.51761980439715483</v>
      </c>
      <c r="F151" s="26">
        <f>IF(correlations!F184&lt;&gt;0,'Modified Weights'!F$3,0)</f>
        <v>0.47668328054517961</v>
      </c>
      <c r="G151" s="26">
        <f>IF(correlations!G184&lt;&gt;0,'Modified Weights'!G$3,0)</f>
        <v>0</v>
      </c>
      <c r="H151" s="26">
        <f>IF(correlations!H184&lt;&gt;0,'Modified Weights'!H$3,0)</f>
        <v>0.46291004988627577</v>
      </c>
      <c r="I151" s="26">
        <f>IF(correlations!I184&lt;&gt;0,'Modified Weights'!I$3,0)</f>
        <v>0.38334847991865839</v>
      </c>
      <c r="J151" s="26">
        <f>IF(correlations!J184&lt;&gt;0,'Modified Weights'!J$3,0)</f>
        <v>0</v>
      </c>
      <c r="K151" s="26">
        <f>IF(correlations!K184&lt;&gt;0,'Modified Weights'!K$3,0)</f>
        <v>0.31571202585390812</v>
      </c>
      <c r="L151" s="26">
        <f>IF(correlations!L184&lt;&gt;0,'Modified Weights'!L$3,0)</f>
        <v>0.31257295249758305</v>
      </c>
      <c r="M151" s="26">
        <f>IF(correlations!M184&lt;&gt;0,'Modified Weights'!M$3,0)</f>
        <v>0.40859237613621341</v>
      </c>
      <c r="N151" s="26">
        <f>IF(correlations!N184&lt;&gt;0,'Modified Weights'!N$3,0)</f>
        <v>0</v>
      </c>
      <c r="O151" s="26">
        <f>IF(correlations!O184&lt;&gt;0,'Modified Weights'!O$3,0)</f>
        <v>0</v>
      </c>
      <c r="P151" s="26">
        <f>IF(correlations!P184&lt;&gt;0,'Modified Weights'!P$3,0)</f>
        <v>0.41443820151070604</v>
      </c>
      <c r="Q151" s="26">
        <f>IF(correlations!Q184&lt;&gt;0,'Modified Weights'!Q$3,0)</f>
        <v>0.50324684492481753</v>
      </c>
      <c r="R151" s="26">
        <f>IF(correlations!R184&lt;&gt;0,'Modified Weights'!R$3,0)</f>
        <v>0.49300760515325925</v>
      </c>
      <c r="S151" s="26">
        <f>IF(correlations!S184&lt;&gt;0,'Modified Weights'!S$3,0)</f>
        <v>0.47668328054517961</v>
      </c>
      <c r="T151" s="26">
        <f>IF(correlations!T184&lt;&gt;0,'Modified Weights'!T$3,0)</f>
        <v>0.55108883721563151</v>
      </c>
      <c r="U151" s="26">
        <f>IF(correlations!U184&lt;&gt;0,'Modified Weights'!U$3,0)</f>
        <v>0.47236055541883315</v>
      </c>
      <c r="V151" s="26">
        <f>IF(correlations!V184&lt;&gt;0,'Modified Weights'!V$3,0)</f>
        <v>0.27092801416163931</v>
      </c>
      <c r="W151" s="26">
        <f>IF(correlations!W184&lt;&gt;0,'Modified Weights'!W$3,0)</f>
        <v>0.50324684492481753</v>
      </c>
      <c r="X151" s="26">
        <f>IF(correlations!X184&lt;&gt;0,'Modified Weights'!X$3,0)</f>
        <v>0</v>
      </c>
      <c r="Y151" s="26">
        <f>IF(correlations!Y184&lt;&gt;0,'Modified Weights'!Y$3,0)</f>
        <v>0.66716825348801723</v>
      </c>
      <c r="Z151" s="26">
        <f>IF(correlations!Z184&lt;&gt;0,'Modified Weights'!Z$3,0)</f>
        <v>0</v>
      </c>
      <c r="AA151" s="26"/>
      <c r="AB151" s="40">
        <f ca="1">SUMIF(OFFSET(correlations!B$46,_xlfn.FLOOR.MATH((ROW(A139)-1)/5)*5,0,5),"&lt;&gt;0")/COUNTIF(OFFSET(correlations!B$46,_xlfn.FLOOR.MATH((ROW(A139)-1)/5)*5,0,5),"&lt;&gt;0")</f>
        <v>5</v>
      </c>
      <c r="AC151" s="40">
        <f ca="1">SUMIF(OFFSET(correlations!C$46,_xlfn.FLOOR.MATH((ROW(B139)-1)/5)*5,0,5),"&lt;&gt;0")/COUNTIF(OFFSET(correlations!C$46,_xlfn.FLOOR.MATH((ROW(B139)-1)/5)*5,0,5),"&lt;&gt;0")</f>
        <v>4.75</v>
      </c>
      <c r="AD151" s="40">
        <f ca="1">SUMIF(OFFSET(correlations!D$46,_xlfn.FLOOR.MATH((ROW(C139)-1)/5)*5,0,5),"&lt;&gt;0")/COUNTIF(OFFSET(correlations!D$46,_xlfn.FLOOR.MATH((ROW(C139)-1)/5)*5,0,5),"&lt;&gt;0")</f>
        <v>4.875</v>
      </c>
      <c r="AE151" s="40">
        <f ca="1">SUMIF(OFFSET(correlations!E$46,_xlfn.FLOOR.MATH((ROW(D139)-1)/5)*5,0,5),"&lt;&gt;0")/COUNTIF(OFFSET(correlations!E$46,_xlfn.FLOOR.MATH((ROW(D139)-1)/5)*5,0,5),"&lt;&gt;0")</f>
        <v>4.666666666666667</v>
      </c>
      <c r="AF151" s="40">
        <f ca="1">SUMIF(OFFSET(correlations!F$46,_xlfn.FLOOR.MATH((ROW(E139)-1)/5)*5,0,5),"&lt;&gt;0")/COUNTIF(OFFSET(correlations!F$46,_xlfn.FLOOR.MATH((ROW(E139)-1)/5)*5,0,5),"&lt;&gt;0")</f>
        <v>4.25</v>
      </c>
      <c r="AG151" s="40">
        <f ca="1">SUMIF(OFFSET(correlations!G$46,_xlfn.FLOOR.MATH((ROW(F139)-1)/5)*5,0,5),"&lt;&gt;0")/COUNTIF(OFFSET(correlations!G$46,_xlfn.FLOOR.MATH((ROW(F139)-1)/5)*5,0,5),"&lt;&gt;0")</f>
        <v>4.75</v>
      </c>
      <c r="AH151" s="40">
        <f ca="1">SUMIF(OFFSET(correlations!H$46,_xlfn.FLOOR.MATH((ROW(G139)-1)/5)*5,0,5),"&lt;&gt;0")/COUNTIF(OFFSET(correlations!H$46,_xlfn.FLOOR.MATH((ROW(G139)-1)/5)*5,0,5),"&lt;&gt;0")</f>
        <v>4</v>
      </c>
      <c r="AI151" s="40">
        <f ca="1">SUMIF(OFFSET(correlations!I$46,_xlfn.FLOOR.MATH((ROW(H139)-1)/5)*5,0,5),"&lt;&gt;0")/COUNTIF(OFFSET(correlations!I$46,_xlfn.FLOOR.MATH((ROW(H139)-1)/5)*5,0,5),"&lt;&gt;0")</f>
        <v>4.333333333333333</v>
      </c>
      <c r="AJ151" s="40">
        <f ca="1">SUMIF(OFFSET(correlations!J$46,_xlfn.FLOOR.MATH((ROW(I139)-1)/5)*5,0,5),"&lt;&gt;0")/COUNTIF(OFFSET(correlations!J$46,_xlfn.FLOOR.MATH((ROW(I139)-1)/5)*5,0,5),"&lt;&gt;0")</f>
        <v>5</v>
      </c>
      <c r="AK151" s="40">
        <f ca="1">SUMIF(OFFSET(correlations!K$46,_xlfn.FLOOR.MATH((ROW(J139)-1)/5)*5,0,5),"&lt;&gt;0")/COUNTIF(OFFSET(correlations!K$46,_xlfn.FLOOR.MATH((ROW(J139)-1)/5)*5,0,5),"&lt;&gt;0")</f>
        <v>4.625</v>
      </c>
      <c r="AL151" s="40">
        <f ca="1">SUMIF(OFFSET(correlations!L$46,_xlfn.FLOOR.MATH((ROW(K139)-1)/5)*5,0,5),"&lt;&gt;0")/COUNTIF(OFFSET(correlations!L$46,_xlfn.FLOOR.MATH((ROW(K139)-1)/5)*5,0,5),"&lt;&gt;0")</f>
        <v>4.75</v>
      </c>
      <c r="AM151" s="40">
        <f ca="1">SUMIF(OFFSET(correlations!M$46,_xlfn.FLOOR.MATH((ROW(L139)-1)/5)*5,0,5),"&lt;&gt;0")/COUNTIF(OFFSET(correlations!M$46,_xlfn.FLOOR.MATH((ROW(L139)-1)/5)*5,0,5),"&lt;&gt;0")</f>
        <v>4.75</v>
      </c>
      <c r="AN151" s="40">
        <f ca="1">SUMIF(OFFSET(correlations!N$46,_xlfn.FLOOR.MATH((ROW(M139)-1)/5)*5,0,5),"&lt;&gt;0")/COUNTIF(OFFSET(correlations!N$46,_xlfn.FLOOR.MATH((ROW(M139)-1)/5)*5,0,5),"&lt;&gt;0")</f>
        <v>4.5</v>
      </c>
      <c r="AO151" s="40">
        <f ca="1">SUMIF(OFFSET(correlations!O$46,_xlfn.FLOOR.MATH((ROW(N139)-1)/5)*5,0,5),"&lt;&gt;0")/COUNTIF(OFFSET(correlations!O$46,_xlfn.FLOOR.MATH((ROW(N139)-1)/5)*5,0,5),"&lt;&gt;0")</f>
        <v>4.875</v>
      </c>
      <c r="AP151" s="40">
        <f ca="1">SUMIF(OFFSET(correlations!P$46,_xlfn.FLOOR.MATH((ROW(O139)-1)/5)*5,0,5),"&lt;&gt;0")/COUNTIF(OFFSET(correlations!P$46,_xlfn.FLOOR.MATH((ROW(O139)-1)/5)*5,0,5),"&lt;&gt;0")</f>
        <v>4.5</v>
      </c>
      <c r="AQ151" s="40">
        <f ca="1">SUMIF(OFFSET(correlations!Q$46,_xlfn.FLOOR.MATH((ROW(P139)-1)/5)*5,0,5),"&lt;&gt;0")/COUNTIF(OFFSET(correlations!Q$46,_xlfn.FLOOR.MATH((ROW(P139)-1)/5)*5,0,5),"&lt;&gt;0")</f>
        <v>4.875</v>
      </c>
      <c r="AR151" s="40">
        <f ca="1">SUMIF(OFFSET(correlations!R$46,_xlfn.FLOOR.MATH((ROW(Q139)-1)/5)*5,0,5),"&lt;&gt;0")/COUNTIF(OFFSET(correlations!R$46,_xlfn.FLOOR.MATH((ROW(Q139)-1)/5)*5,0,5),"&lt;&gt;0")</f>
        <v>5</v>
      </c>
      <c r="AS151" s="40">
        <f ca="1">SUMIF(OFFSET(correlations!S$46,_xlfn.FLOOR.MATH((ROW(R139)-1)/5)*5,0,5),"&lt;&gt;0")/COUNTIF(OFFSET(correlations!S$46,_xlfn.FLOOR.MATH((ROW(R139)-1)/5)*5,0,5),"&lt;&gt;0")</f>
        <v>4.5</v>
      </c>
      <c r="AT151" s="40">
        <f ca="1">SUMIF(OFFSET(correlations!T$46,_xlfn.FLOOR.MATH((ROW(S139)-1)/5)*5,0,5),"&lt;&gt;0")/COUNTIF(OFFSET(correlations!T$46,_xlfn.FLOOR.MATH((ROW(S139)-1)/5)*5,0,5),"&lt;&gt;0")</f>
        <v>4.5</v>
      </c>
      <c r="AU151" s="40">
        <f ca="1">SUMIF(OFFSET(correlations!U$46,_xlfn.FLOOR.MATH((ROW(T139)-1)/5)*5,0,5),"&lt;&gt;0")/COUNTIF(OFFSET(correlations!U$46,_xlfn.FLOOR.MATH((ROW(T139)-1)/5)*5,0,5),"&lt;&gt;0")</f>
        <v>4.25</v>
      </c>
      <c r="AV151" s="40">
        <f ca="1">SUMIF(OFFSET(correlations!V$46,_xlfn.FLOOR.MATH((ROW(U139)-1)/5)*5,0,5),"&lt;&gt;0")/COUNTIF(OFFSET(correlations!V$46,_xlfn.FLOOR.MATH((ROW(U139)-1)/5)*5,0,5),"&lt;&gt;0")</f>
        <v>4.666666666666667</v>
      </c>
      <c r="AW151" s="40">
        <f ca="1">SUMIF(OFFSET(correlations!W$46,_xlfn.FLOOR.MATH((ROW(V139)-1)/5)*5,0,5),"&lt;&gt;0")/COUNTIF(OFFSET(correlations!W$46,_xlfn.FLOOR.MATH((ROW(V139)-1)/5)*5,0,5),"&lt;&gt;0")</f>
        <v>4.5999999999999996</v>
      </c>
      <c r="AX151" s="40">
        <f ca="1">SUMIF(OFFSET(correlations!X$46,_xlfn.FLOOR.MATH((ROW(W139)-1)/5)*5,0,5),"&lt;&gt;0")/COUNTIF(OFFSET(correlations!X$46,_xlfn.FLOOR.MATH((ROW(W139)-1)/5)*5,0,5),"&lt;&gt;0")</f>
        <v>5</v>
      </c>
      <c r="AY151" s="40">
        <f ca="1">SUMIF(OFFSET(correlations!Y$46,_xlfn.FLOOR.MATH((ROW(X139)-1)/5)*5,0,5),"&lt;&gt;0")/COUNTIF(OFFSET(correlations!Y$46,_xlfn.FLOOR.MATH((ROW(X139)-1)/5)*5,0,5),"&lt;&gt;0")</f>
        <v>4</v>
      </c>
      <c r="AZ151" s="40">
        <f ca="1">SUMIF(OFFSET(correlations!Z$46,_xlfn.FLOOR.MATH((ROW(Y139)-1)/5)*5,0,5),"&lt;&gt;0")/COUNTIF(OFFSET(correlations!Z$46,_xlfn.FLOOR.MATH((ROW(Y139)-1)/5)*5,0,5),"&lt;&gt;0")</f>
        <v>4.5</v>
      </c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</row>
    <row r="152" spans="1:76">
      <c r="A152" s="1" t="str">
        <f t="shared" si="27"/>
        <v>238: The Godfather (1972)</v>
      </c>
      <c r="B152" s="26">
        <f>IF(correlations!B185&lt;&gt;0,'Modified Weights'!B$4,0)</f>
        <v>0.51761980439715483</v>
      </c>
      <c r="C152" s="26">
        <f>IF(correlations!C185&lt;&gt;0,'Modified Weights'!C$4,0)</f>
        <v>0.48860698263640312</v>
      </c>
      <c r="D152" s="26">
        <f>IF(correlations!D185&lt;&gt;0,'Modified Weights'!D$4,0)</f>
        <v>0.47097212266638172</v>
      </c>
      <c r="E152" s="26">
        <f>IF(correlations!E185&lt;&gt;0,'Modified Weights'!E$4,0)</f>
        <v>0</v>
      </c>
      <c r="F152" s="26">
        <f>IF(correlations!F185&lt;&gt;0,'Modified Weights'!F$4,0)</f>
        <v>0.46411014776485626</v>
      </c>
      <c r="G152" s="26">
        <f>IF(correlations!G185&lt;&gt;0,'Modified Weights'!G$4,0)</f>
        <v>0.48053660218278615</v>
      </c>
      <c r="H152" s="26">
        <f>IF(correlations!H185&lt;&gt;0,'Modified Weights'!H$4,0)</f>
        <v>0.40027450425381639</v>
      </c>
      <c r="I152" s="26">
        <f>IF(correlations!I185&lt;&gt;0,'Modified Weights'!I$4,0)</f>
        <v>0</v>
      </c>
      <c r="J152" s="26">
        <f>IF(correlations!J185&lt;&gt;0,'Modified Weights'!J$4,0)</f>
        <v>0.47549485227568483</v>
      </c>
      <c r="K152" s="26">
        <f>IF(correlations!K185&lt;&gt;0,'Modified Weights'!K$4,0)</f>
        <v>0.26365446983714974</v>
      </c>
      <c r="L152" s="26">
        <f>IF(correlations!L185&lt;&gt;0,'Modified Weights'!L$4,0)</f>
        <v>0.28275572409412869</v>
      </c>
      <c r="M152" s="26">
        <f>IF(correlations!M185&lt;&gt;0,'Modified Weights'!M$4,0)</f>
        <v>0.28040224837668803</v>
      </c>
      <c r="N152" s="26">
        <f>IF(correlations!N185&lt;&gt;0,'Modified Weights'!N$4,0)</f>
        <v>0.31010409033155772</v>
      </c>
      <c r="O152" s="26">
        <f>IF(correlations!O185&lt;&gt;0,'Modified Weights'!O$4,0)</f>
        <v>0.56244873874488854</v>
      </c>
      <c r="P152" s="26">
        <f>IF(correlations!P185&lt;&gt;0,'Modified Weights'!P$4,0)</f>
        <v>0.30413903573293405</v>
      </c>
      <c r="Q152" s="26">
        <f>IF(correlations!Q185&lt;&gt;0,'Modified Weights'!Q$4,0)</f>
        <v>0</v>
      </c>
      <c r="R152" s="26">
        <f>IF(correlations!R185&lt;&gt;0,'Modified Weights'!R$4,0)</f>
        <v>0.47097212266638172</v>
      </c>
      <c r="S152" s="26">
        <f>IF(correlations!S185&lt;&gt;0,'Modified Weights'!S$4,0)</f>
        <v>0</v>
      </c>
      <c r="T152" s="26">
        <f>IF(correlations!T185&lt;&gt;0,'Modified Weights'!T$4,0)</f>
        <v>0.52599044278760332</v>
      </c>
      <c r="U152" s="26">
        <f>IF(correlations!U185&lt;&gt;0,'Modified Weights'!U$4,0)</f>
        <v>0.43899155441463594</v>
      </c>
      <c r="V152" s="26">
        <f>IF(correlations!V185&lt;&gt;0,'Modified Weights'!V$4,0)</f>
        <v>0.17808764796017454</v>
      </c>
      <c r="W152" s="26">
        <f>IF(correlations!W185&lt;&gt;0,'Modified Weights'!W$4,0)</f>
        <v>0.40859237613621341</v>
      </c>
      <c r="X152" s="26">
        <f>IF(correlations!X185&lt;&gt;0,'Modified Weights'!X$4,0)</f>
        <v>0</v>
      </c>
      <c r="Y152" s="26">
        <f>IF(correlations!Y185&lt;&gt;0,'Modified Weights'!Y$4,0)</f>
        <v>0.54219187817609293</v>
      </c>
      <c r="Z152" s="26">
        <f>IF(correlations!Z185&lt;&gt;0,'Modified Weights'!Z$4,0)</f>
        <v>0.39006674934025765</v>
      </c>
      <c r="AA152" s="26"/>
      <c r="AB152" s="40">
        <f ca="1">SUMIF(OFFSET(correlations!B$46,_xlfn.FLOOR.MATH((ROW(A140)-1)/5)*5,0,5),"&lt;&gt;0")/COUNTIF(OFFSET(correlations!B$46,_xlfn.FLOOR.MATH((ROW(A140)-1)/5)*5,0,5),"&lt;&gt;0")</f>
        <v>5</v>
      </c>
      <c r="AC152" s="40">
        <f ca="1">SUMIF(OFFSET(correlations!C$46,_xlfn.FLOOR.MATH((ROW(B140)-1)/5)*5,0,5),"&lt;&gt;0")/COUNTIF(OFFSET(correlations!C$46,_xlfn.FLOOR.MATH((ROW(B140)-1)/5)*5,0,5),"&lt;&gt;0")</f>
        <v>4.75</v>
      </c>
      <c r="AD152" s="40">
        <f ca="1">SUMIF(OFFSET(correlations!D$46,_xlfn.FLOOR.MATH((ROW(C140)-1)/5)*5,0,5),"&lt;&gt;0")/COUNTIF(OFFSET(correlations!D$46,_xlfn.FLOOR.MATH((ROW(C140)-1)/5)*5,0,5),"&lt;&gt;0")</f>
        <v>4.875</v>
      </c>
      <c r="AE152" s="40">
        <f ca="1">SUMIF(OFFSET(correlations!E$46,_xlfn.FLOOR.MATH((ROW(D140)-1)/5)*5,0,5),"&lt;&gt;0")/COUNTIF(OFFSET(correlations!E$46,_xlfn.FLOOR.MATH((ROW(D140)-1)/5)*5,0,5),"&lt;&gt;0")</f>
        <v>4.666666666666667</v>
      </c>
      <c r="AF152" s="40">
        <f ca="1">SUMIF(OFFSET(correlations!F$46,_xlfn.FLOOR.MATH((ROW(E140)-1)/5)*5,0,5),"&lt;&gt;0")/COUNTIF(OFFSET(correlations!F$46,_xlfn.FLOOR.MATH((ROW(E140)-1)/5)*5,0,5),"&lt;&gt;0")</f>
        <v>4.25</v>
      </c>
      <c r="AG152" s="40">
        <f ca="1">SUMIF(OFFSET(correlations!G$46,_xlfn.FLOOR.MATH((ROW(F140)-1)/5)*5,0,5),"&lt;&gt;0")/COUNTIF(OFFSET(correlations!G$46,_xlfn.FLOOR.MATH((ROW(F140)-1)/5)*5,0,5),"&lt;&gt;0")</f>
        <v>4.75</v>
      </c>
      <c r="AH152" s="40">
        <f ca="1">SUMIF(OFFSET(correlations!H$46,_xlfn.FLOOR.MATH((ROW(G140)-1)/5)*5,0,5),"&lt;&gt;0")/COUNTIF(OFFSET(correlations!H$46,_xlfn.FLOOR.MATH((ROW(G140)-1)/5)*5,0,5),"&lt;&gt;0")</f>
        <v>4</v>
      </c>
      <c r="AI152" s="40">
        <f ca="1">SUMIF(OFFSET(correlations!I$46,_xlfn.FLOOR.MATH((ROW(H140)-1)/5)*5,0,5),"&lt;&gt;0")/COUNTIF(OFFSET(correlations!I$46,_xlfn.FLOOR.MATH((ROW(H140)-1)/5)*5,0,5),"&lt;&gt;0")</f>
        <v>4.333333333333333</v>
      </c>
      <c r="AJ152" s="40">
        <f ca="1">SUMIF(OFFSET(correlations!J$46,_xlfn.FLOOR.MATH((ROW(I140)-1)/5)*5,0,5),"&lt;&gt;0")/COUNTIF(OFFSET(correlations!J$46,_xlfn.FLOOR.MATH((ROW(I140)-1)/5)*5,0,5),"&lt;&gt;0")</f>
        <v>5</v>
      </c>
      <c r="AK152" s="40">
        <f ca="1">SUMIF(OFFSET(correlations!K$46,_xlfn.FLOOR.MATH((ROW(J140)-1)/5)*5,0,5),"&lt;&gt;0")/COUNTIF(OFFSET(correlations!K$46,_xlfn.FLOOR.MATH((ROW(J140)-1)/5)*5,0,5),"&lt;&gt;0")</f>
        <v>4.625</v>
      </c>
      <c r="AL152" s="40">
        <f ca="1">SUMIF(OFFSET(correlations!L$46,_xlfn.FLOOR.MATH((ROW(K140)-1)/5)*5,0,5),"&lt;&gt;0")/COUNTIF(OFFSET(correlations!L$46,_xlfn.FLOOR.MATH((ROW(K140)-1)/5)*5,0,5),"&lt;&gt;0")</f>
        <v>4.75</v>
      </c>
      <c r="AM152" s="40">
        <f ca="1">SUMIF(OFFSET(correlations!M$46,_xlfn.FLOOR.MATH((ROW(L140)-1)/5)*5,0,5),"&lt;&gt;0")/COUNTIF(OFFSET(correlations!M$46,_xlfn.FLOOR.MATH((ROW(L140)-1)/5)*5,0,5),"&lt;&gt;0")</f>
        <v>4.75</v>
      </c>
      <c r="AN152" s="40">
        <f ca="1">SUMIF(OFFSET(correlations!N$46,_xlfn.FLOOR.MATH((ROW(M140)-1)/5)*5,0,5),"&lt;&gt;0")/COUNTIF(OFFSET(correlations!N$46,_xlfn.FLOOR.MATH((ROW(M140)-1)/5)*5,0,5),"&lt;&gt;0")</f>
        <v>4.5</v>
      </c>
      <c r="AO152" s="40">
        <f ca="1">SUMIF(OFFSET(correlations!O$46,_xlfn.FLOOR.MATH((ROW(N140)-1)/5)*5,0,5),"&lt;&gt;0")/COUNTIF(OFFSET(correlations!O$46,_xlfn.FLOOR.MATH((ROW(N140)-1)/5)*5,0,5),"&lt;&gt;0")</f>
        <v>4.875</v>
      </c>
      <c r="AP152" s="40">
        <f ca="1">SUMIF(OFFSET(correlations!P$46,_xlfn.FLOOR.MATH((ROW(O140)-1)/5)*5,0,5),"&lt;&gt;0")/COUNTIF(OFFSET(correlations!P$46,_xlfn.FLOOR.MATH((ROW(O140)-1)/5)*5,0,5),"&lt;&gt;0")</f>
        <v>4.5</v>
      </c>
      <c r="AQ152" s="40">
        <f ca="1">SUMIF(OFFSET(correlations!Q$46,_xlfn.FLOOR.MATH((ROW(P140)-1)/5)*5,0,5),"&lt;&gt;0")/COUNTIF(OFFSET(correlations!Q$46,_xlfn.FLOOR.MATH((ROW(P140)-1)/5)*5,0,5),"&lt;&gt;0")</f>
        <v>4.875</v>
      </c>
      <c r="AR152" s="40">
        <f ca="1">SUMIF(OFFSET(correlations!R$46,_xlfn.FLOOR.MATH((ROW(Q140)-1)/5)*5,0,5),"&lt;&gt;0")/COUNTIF(OFFSET(correlations!R$46,_xlfn.FLOOR.MATH((ROW(Q140)-1)/5)*5,0,5),"&lt;&gt;0")</f>
        <v>5</v>
      </c>
      <c r="AS152" s="40">
        <f ca="1">SUMIF(OFFSET(correlations!S$46,_xlfn.FLOOR.MATH((ROW(R140)-1)/5)*5,0,5),"&lt;&gt;0")/COUNTIF(OFFSET(correlations!S$46,_xlfn.FLOOR.MATH((ROW(R140)-1)/5)*5,0,5),"&lt;&gt;0")</f>
        <v>4.5</v>
      </c>
      <c r="AT152" s="40">
        <f ca="1">SUMIF(OFFSET(correlations!T$46,_xlfn.FLOOR.MATH((ROW(S140)-1)/5)*5,0,5),"&lt;&gt;0")/COUNTIF(OFFSET(correlations!T$46,_xlfn.FLOOR.MATH((ROW(S140)-1)/5)*5,0,5),"&lt;&gt;0")</f>
        <v>4.5</v>
      </c>
      <c r="AU152" s="40">
        <f ca="1">SUMIF(OFFSET(correlations!U$46,_xlfn.FLOOR.MATH((ROW(T140)-1)/5)*5,0,5),"&lt;&gt;0")/COUNTIF(OFFSET(correlations!U$46,_xlfn.FLOOR.MATH((ROW(T140)-1)/5)*5,0,5),"&lt;&gt;0")</f>
        <v>4.25</v>
      </c>
      <c r="AV152" s="40">
        <f ca="1">SUMIF(OFFSET(correlations!V$46,_xlfn.FLOOR.MATH((ROW(U140)-1)/5)*5,0,5),"&lt;&gt;0")/COUNTIF(OFFSET(correlations!V$46,_xlfn.FLOOR.MATH((ROW(U140)-1)/5)*5,0,5),"&lt;&gt;0")</f>
        <v>4.666666666666667</v>
      </c>
      <c r="AW152" s="40">
        <f ca="1">SUMIF(OFFSET(correlations!W$46,_xlfn.FLOOR.MATH((ROW(V140)-1)/5)*5,0,5),"&lt;&gt;0")/COUNTIF(OFFSET(correlations!W$46,_xlfn.FLOOR.MATH((ROW(V140)-1)/5)*5,0,5),"&lt;&gt;0")</f>
        <v>4.5999999999999996</v>
      </c>
      <c r="AX152" s="40">
        <f ca="1">SUMIF(OFFSET(correlations!X$46,_xlfn.FLOOR.MATH((ROW(W140)-1)/5)*5,0,5),"&lt;&gt;0")/COUNTIF(OFFSET(correlations!X$46,_xlfn.FLOOR.MATH((ROW(W140)-1)/5)*5,0,5),"&lt;&gt;0")</f>
        <v>5</v>
      </c>
      <c r="AY152" s="40">
        <f ca="1">SUMIF(OFFSET(correlations!Y$46,_xlfn.FLOOR.MATH((ROW(X140)-1)/5)*5,0,5),"&lt;&gt;0")/COUNTIF(OFFSET(correlations!Y$46,_xlfn.FLOOR.MATH((ROW(X140)-1)/5)*5,0,5),"&lt;&gt;0")</f>
        <v>4</v>
      </c>
      <c r="AZ152" s="40">
        <f ca="1">SUMIF(OFFSET(correlations!Z$46,_xlfn.FLOOR.MATH((ROW(Y140)-1)/5)*5,0,5),"&lt;&gt;0")/COUNTIF(OFFSET(correlations!Z$46,_xlfn.FLOOR.MATH((ROW(Y140)-1)/5)*5,0,5),"&lt;&gt;0")</f>
        <v>4.5</v>
      </c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</row>
    <row r="153" spans="1:76">
      <c r="A153" s="21" t="s">
        <v>28</v>
      </c>
      <c r="B153" s="26">
        <f>IF(correlations!B186&lt;&gt;0,'Modified Weights'!B$5,0)</f>
        <v>0.49300760515325925</v>
      </c>
      <c r="C153" s="26">
        <f>IF(correlations!C186&lt;&gt;0,'Modified Weights'!C$5,0)</f>
        <v>0</v>
      </c>
      <c r="D153" s="26">
        <f>IF(correlations!D186&lt;&gt;0,'Modified Weights'!D$5,0)</f>
        <v>0</v>
      </c>
      <c r="E153" s="26">
        <f>IF(correlations!E186&lt;&gt;0,'Modified Weights'!E$5,0)</f>
        <v>0</v>
      </c>
      <c r="F153" s="26">
        <f>IF(correlations!F186&lt;&gt;0,'Modified Weights'!F$5,0)</f>
        <v>0</v>
      </c>
      <c r="G153" s="26">
        <f>IF(correlations!G186&lt;&gt;0,'Modified Weights'!G$5,0)</f>
        <v>0</v>
      </c>
      <c r="H153" s="26">
        <f>IF(correlations!H186&lt;&gt;0,'Modified Weights'!H$5,0)</f>
        <v>0</v>
      </c>
      <c r="I153" s="26">
        <f>IF(correlations!I186&lt;&gt;0,'Modified Weights'!I$5,0)</f>
        <v>0</v>
      </c>
      <c r="J153" s="26">
        <f>IF(correlations!J186&lt;&gt;0,'Modified Weights'!J$5,0)</f>
        <v>0</v>
      </c>
      <c r="K153" s="26">
        <f>IF(correlations!K186&lt;&gt;0,'Modified Weights'!K$5,0)</f>
        <v>0</v>
      </c>
      <c r="L153" s="26">
        <f>IF(correlations!L186&lt;&gt;0,'Modified Weights'!L$5,0)</f>
        <v>0.27833468677407003</v>
      </c>
      <c r="M153" s="26">
        <f>IF(correlations!M186&lt;&gt;0,'Modified Weights'!M$5,0)</f>
        <v>0</v>
      </c>
      <c r="N153" s="26">
        <f>IF(correlations!N186&lt;&gt;0,'Modified Weights'!N$5,0)</f>
        <v>0</v>
      </c>
      <c r="O153" s="26">
        <f>IF(correlations!O186&lt;&gt;0,'Modified Weights'!O$5,0)</f>
        <v>0</v>
      </c>
      <c r="P153" s="26">
        <f>IF(correlations!P186&lt;&gt;0,'Modified Weights'!P$5,0)</f>
        <v>0.29682614716644024</v>
      </c>
      <c r="Q153" s="26">
        <f>IF(correlations!Q186&lt;&gt;0,'Modified Weights'!Q$5,0)</f>
        <v>0</v>
      </c>
      <c r="R153" s="26">
        <f>IF(correlations!R186&lt;&gt;0,'Modified Weights'!R$5,0)</f>
        <v>0</v>
      </c>
      <c r="S153" s="26">
        <f>IF(correlations!S186&lt;&gt;0,'Modified Weights'!S$5,0)</f>
        <v>0</v>
      </c>
      <c r="T153" s="26">
        <f>IF(correlations!T186&lt;&gt;0,'Modified Weights'!T$5,0)</f>
        <v>0</v>
      </c>
      <c r="U153" s="26">
        <f>IF(correlations!U186&lt;&gt;0,'Modified Weights'!U$5,0)</f>
        <v>0</v>
      </c>
      <c r="V153" s="26">
        <f>IF(correlations!V186&lt;&gt;0,'Modified Weights'!V$5,0)</f>
        <v>0</v>
      </c>
      <c r="W153" s="26">
        <f>IF(correlations!W186&lt;&gt;0,'Modified Weights'!W$5,0)</f>
        <v>0</v>
      </c>
      <c r="X153" s="26">
        <f>IF(correlations!X186&lt;&gt;0,'Modified Weights'!X$5,0)</f>
        <v>0</v>
      </c>
      <c r="Y153" s="26">
        <f>IF(correlations!Y186&lt;&gt;0,'Modified Weights'!Y$5,0)</f>
        <v>0</v>
      </c>
      <c r="Z153" s="26">
        <f>IF(correlations!Z186&lt;&gt;0,'Modified Weights'!Z$5,0)</f>
        <v>0</v>
      </c>
      <c r="AA153" s="26"/>
      <c r="AB153" s="40">
        <f ca="1">SUMIF(OFFSET(correlations!B$46,_xlfn.FLOOR.MATH((ROW(A141)-1)/5)*5,0,5),"&lt;&gt;0")/COUNTIF(OFFSET(correlations!B$46,_xlfn.FLOOR.MATH((ROW(A141)-1)/5)*5,0,5),"&lt;&gt;0")</f>
        <v>3.5</v>
      </c>
      <c r="AC153" s="40" t="e">
        <f ca="1">SUMIF(OFFSET(correlations!C$46,_xlfn.FLOOR.MATH((ROW(B141)-1)/5)*5,0,5),"&lt;&gt;0")/COUNTIF(OFFSET(correlations!C$46,_xlfn.FLOOR.MATH((ROW(B141)-1)/5)*5,0,5),"&lt;&gt;0")</f>
        <v>#DIV/0!</v>
      </c>
      <c r="AD153" s="40" t="e">
        <f ca="1">SUMIF(OFFSET(correlations!D$46,_xlfn.FLOOR.MATH((ROW(C141)-1)/5)*5,0,5),"&lt;&gt;0")/COUNTIF(OFFSET(correlations!D$46,_xlfn.FLOOR.MATH((ROW(C141)-1)/5)*5,0,5),"&lt;&gt;0")</f>
        <v>#DIV/0!</v>
      </c>
      <c r="AE153" s="40">
        <f ca="1">SUMIF(OFFSET(correlations!E$46,_xlfn.FLOOR.MATH((ROW(D141)-1)/5)*5,0,5),"&lt;&gt;0")/COUNTIF(OFFSET(correlations!E$46,_xlfn.FLOOR.MATH((ROW(D141)-1)/5)*5,0,5),"&lt;&gt;0")</f>
        <v>3.5</v>
      </c>
      <c r="AF153" s="40">
        <f ca="1">SUMIF(OFFSET(correlations!F$46,_xlfn.FLOOR.MATH((ROW(E141)-1)/5)*5,0,5),"&lt;&gt;0")/COUNTIF(OFFSET(correlations!F$46,_xlfn.FLOOR.MATH((ROW(E141)-1)/5)*5,0,5),"&lt;&gt;0")</f>
        <v>2.5</v>
      </c>
      <c r="AG153" s="40" t="e">
        <f ca="1">SUMIF(OFFSET(correlations!G$46,_xlfn.FLOOR.MATH((ROW(F141)-1)/5)*5,0,5),"&lt;&gt;0")/COUNTIF(OFFSET(correlations!G$46,_xlfn.FLOOR.MATH((ROW(F141)-1)/5)*5,0,5),"&lt;&gt;0")</f>
        <v>#DIV/0!</v>
      </c>
      <c r="AH153" s="40">
        <f ca="1">SUMIF(OFFSET(correlations!H$46,_xlfn.FLOOR.MATH((ROW(G141)-1)/5)*5,0,5),"&lt;&gt;0")/COUNTIF(OFFSET(correlations!H$46,_xlfn.FLOOR.MATH((ROW(G141)-1)/5)*5,0,5),"&lt;&gt;0")</f>
        <v>3.5</v>
      </c>
      <c r="AI153" s="40" t="e">
        <f ca="1">SUMIF(OFFSET(correlations!I$46,_xlfn.FLOOR.MATH((ROW(H141)-1)/5)*5,0,5),"&lt;&gt;0")/COUNTIF(OFFSET(correlations!I$46,_xlfn.FLOOR.MATH((ROW(H141)-1)/5)*5,0,5),"&lt;&gt;0")</f>
        <v>#DIV/0!</v>
      </c>
      <c r="AJ153" s="40">
        <f ca="1">SUMIF(OFFSET(correlations!J$46,_xlfn.FLOOR.MATH((ROW(I141)-1)/5)*5,0,5),"&lt;&gt;0")/COUNTIF(OFFSET(correlations!J$46,_xlfn.FLOOR.MATH((ROW(I141)-1)/5)*5,0,5),"&lt;&gt;0")</f>
        <v>4</v>
      </c>
      <c r="AK153" s="40">
        <f ca="1">SUMIF(OFFSET(correlations!K$46,_xlfn.FLOOR.MATH((ROW(J141)-1)/5)*5,0,5),"&lt;&gt;0")/COUNTIF(OFFSET(correlations!K$46,_xlfn.FLOOR.MATH((ROW(J141)-1)/5)*5,0,5),"&lt;&gt;0")</f>
        <v>3.5</v>
      </c>
      <c r="AL153" s="40">
        <f ca="1">SUMIF(OFFSET(correlations!L$46,_xlfn.FLOOR.MATH((ROW(K141)-1)/5)*5,0,5),"&lt;&gt;0")/COUNTIF(OFFSET(correlations!L$46,_xlfn.FLOOR.MATH((ROW(K141)-1)/5)*5,0,5),"&lt;&gt;0")</f>
        <v>2</v>
      </c>
      <c r="AM153" s="40" t="e">
        <f ca="1">SUMIF(OFFSET(correlations!M$46,_xlfn.FLOOR.MATH((ROW(L141)-1)/5)*5,0,5),"&lt;&gt;0")/COUNTIF(OFFSET(correlations!M$46,_xlfn.FLOOR.MATH((ROW(L141)-1)/5)*5,0,5),"&lt;&gt;0")</f>
        <v>#DIV/0!</v>
      </c>
      <c r="AN153" s="40" t="e">
        <f ca="1">SUMIF(OFFSET(correlations!N$46,_xlfn.FLOOR.MATH((ROW(M141)-1)/5)*5,0,5),"&lt;&gt;0")/COUNTIF(OFFSET(correlations!N$46,_xlfn.FLOOR.MATH((ROW(M141)-1)/5)*5,0,5),"&lt;&gt;0")</f>
        <v>#DIV/0!</v>
      </c>
      <c r="AO153" s="40">
        <f ca="1">SUMIF(OFFSET(correlations!O$46,_xlfn.FLOOR.MATH((ROW(N141)-1)/5)*5,0,5),"&lt;&gt;0")/COUNTIF(OFFSET(correlations!O$46,_xlfn.FLOOR.MATH((ROW(N141)-1)/5)*5,0,5),"&lt;&gt;0")</f>
        <v>3.75</v>
      </c>
      <c r="AP153" s="40">
        <f ca="1">SUMIF(OFFSET(correlations!P$46,_xlfn.FLOOR.MATH((ROW(O141)-1)/5)*5,0,5),"&lt;&gt;0")/COUNTIF(OFFSET(correlations!P$46,_xlfn.FLOOR.MATH((ROW(O141)-1)/5)*5,0,5),"&lt;&gt;0")</f>
        <v>3.25</v>
      </c>
      <c r="AQ153" s="40">
        <f ca="1">SUMIF(OFFSET(correlations!Q$46,_xlfn.FLOOR.MATH((ROW(P141)-1)/5)*5,0,5),"&lt;&gt;0")/COUNTIF(OFFSET(correlations!Q$46,_xlfn.FLOOR.MATH((ROW(P141)-1)/5)*5,0,5),"&lt;&gt;0")</f>
        <v>4</v>
      </c>
      <c r="AR153" s="40" t="e">
        <f ca="1">SUMIF(OFFSET(correlations!R$46,_xlfn.FLOOR.MATH((ROW(Q141)-1)/5)*5,0,5),"&lt;&gt;0")/COUNTIF(OFFSET(correlations!R$46,_xlfn.FLOOR.MATH((ROW(Q141)-1)/5)*5,0,5),"&lt;&gt;0")</f>
        <v>#DIV/0!</v>
      </c>
      <c r="AS153" s="40">
        <f ca="1">SUMIF(OFFSET(correlations!S$46,_xlfn.FLOOR.MATH((ROW(R141)-1)/5)*5,0,5),"&lt;&gt;0")/COUNTIF(OFFSET(correlations!S$46,_xlfn.FLOOR.MATH((ROW(R141)-1)/5)*5,0,5),"&lt;&gt;0")</f>
        <v>4</v>
      </c>
      <c r="AT153" s="40">
        <f ca="1">SUMIF(OFFSET(correlations!T$46,_xlfn.FLOOR.MATH((ROW(S141)-1)/5)*5,0,5),"&lt;&gt;0")/COUNTIF(OFFSET(correlations!T$46,_xlfn.FLOOR.MATH((ROW(S141)-1)/5)*5,0,5),"&lt;&gt;0")</f>
        <v>2.5</v>
      </c>
      <c r="AU153" s="40">
        <f ca="1">SUMIF(OFFSET(correlations!U$46,_xlfn.FLOOR.MATH((ROW(T141)-1)/5)*5,0,5),"&lt;&gt;0")/COUNTIF(OFFSET(correlations!U$46,_xlfn.FLOOR.MATH((ROW(T141)-1)/5)*5,0,5),"&lt;&gt;0")</f>
        <v>3.75</v>
      </c>
      <c r="AV153" s="40" t="e">
        <f ca="1">SUMIF(OFFSET(correlations!V$46,_xlfn.FLOOR.MATH((ROW(U141)-1)/5)*5,0,5),"&lt;&gt;0")/COUNTIF(OFFSET(correlations!V$46,_xlfn.FLOOR.MATH((ROW(U141)-1)/5)*5,0,5),"&lt;&gt;0")</f>
        <v>#DIV/0!</v>
      </c>
      <c r="AW153" s="40">
        <f ca="1">SUMIF(OFFSET(correlations!W$46,_xlfn.FLOOR.MATH((ROW(V141)-1)/5)*5,0,5),"&lt;&gt;0")/COUNTIF(OFFSET(correlations!W$46,_xlfn.FLOOR.MATH((ROW(V141)-1)/5)*5,0,5),"&lt;&gt;0")</f>
        <v>4</v>
      </c>
      <c r="AX153" s="40" t="e">
        <f ca="1">SUMIF(OFFSET(correlations!X$46,_xlfn.FLOOR.MATH((ROW(W141)-1)/5)*5,0,5),"&lt;&gt;0")/COUNTIF(OFFSET(correlations!X$46,_xlfn.FLOOR.MATH((ROW(W141)-1)/5)*5,0,5),"&lt;&gt;0")</f>
        <v>#DIV/0!</v>
      </c>
      <c r="AY153" s="40">
        <f ca="1">SUMIF(OFFSET(correlations!Y$46,_xlfn.FLOOR.MATH((ROW(X141)-1)/5)*5,0,5),"&lt;&gt;0")/COUNTIF(OFFSET(correlations!Y$46,_xlfn.FLOOR.MATH((ROW(X141)-1)/5)*5,0,5),"&lt;&gt;0")</f>
        <v>2.5</v>
      </c>
      <c r="AZ153" s="40">
        <f ca="1">SUMIF(OFFSET(correlations!Z$46,_xlfn.FLOOR.MATH((ROW(Y141)-1)/5)*5,0,5),"&lt;&gt;0")/COUNTIF(OFFSET(correlations!Z$46,_xlfn.FLOOR.MATH((ROW(Y141)-1)/5)*5,0,5),"&lt;&gt;0")</f>
        <v>4</v>
      </c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</row>
    <row r="154" spans="1:76">
      <c r="A154" s="1" t="str">
        <f t="shared" ref="A154:A157" si="28">A153</f>
        <v>243: High Fidelity (2000)</v>
      </c>
      <c r="B154" s="26">
        <f>IF(correlations!B187&lt;&gt;0,'Modified Weights'!B$6,0)</f>
        <v>0</v>
      </c>
      <c r="C154" s="26">
        <f>IF(correlations!C187&lt;&gt;0,'Modified Weights'!C$6,0)</f>
        <v>0</v>
      </c>
      <c r="D154" s="26">
        <f>IF(correlations!D187&lt;&gt;0,'Modified Weights'!D$6,0)</f>
        <v>0</v>
      </c>
      <c r="E154" s="26">
        <f>IF(correlations!E187&lt;&gt;0,'Modified Weights'!E$6,0)</f>
        <v>0</v>
      </c>
      <c r="F154" s="26">
        <f>IF(correlations!F187&lt;&gt;0,'Modified Weights'!F$6,0)</f>
        <v>0</v>
      </c>
      <c r="G154" s="26">
        <f>IF(correlations!G187&lt;&gt;0,'Modified Weights'!G$6,0)</f>
        <v>0</v>
      </c>
      <c r="H154" s="26">
        <f>IF(correlations!H187&lt;&gt;0,'Modified Weights'!H$6,0)</f>
        <v>0</v>
      </c>
      <c r="I154" s="26">
        <f>IF(correlations!I187&lt;&gt;0,'Modified Weights'!I$6,0)</f>
        <v>0</v>
      </c>
      <c r="J154" s="26">
        <f>IF(correlations!J187&lt;&gt;0,'Modified Weights'!J$6,0)</f>
        <v>0</v>
      </c>
      <c r="K154" s="26">
        <f>IF(correlations!K187&lt;&gt;0,'Modified Weights'!K$6,0)</f>
        <v>0.25252866387786765</v>
      </c>
      <c r="L154" s="26">
        <f>IF(correlations!L187&lt;&gt;0,'Modified Weights'!L$6,0)</f>
        <v>0</v>
      </c>
      <c r="M154" s="26">
        <f>IF(correlations!M187&lt;&gt;0,'Modified Weights'!M$6,0)</f>
        <v>0</v>
      </c>
      <c r="N154" s="26">
        <f>IF(correlations!N187&lt;&gt;0,'Modified Weights'!N$6,0)</f>
        <v>0</v>
      </c>
      <c r="O154" s="26">
        <f>IF(correlations!O187&lt;&gt;0,'Modified Weights'!O$6,0)</f>
        <v>0.52599044278760332</v>
      </c>
      <c r="P154" s="26">
        <f>IF(correlations!P187&lt;&gt;0,'Modified Weights'!P$6,0)</f>
        <v>0</v>
      </c>
      <c r="Q154" s="26">
        <f>IF(correlations!Q187&lt;&gt;0,'Modified Weights'!Q$6,0)</f>
        <v>0.42322462884387124</v>
      </c>
      <c r="R154" s="26">
        <f>IF(correlations!R187&lt;&gt;0,'Modified Weights'!R$6,0)</f>
        <v>0</v>
      </c>
      <c r="S154" s="26">
        <f>IF(correlations!S187&lt;&gt;0,'Modified Weights'!S$6,0)</f>
        <v>0</v>
      </c>
      <c r="T154" s="26">
        <f>IF(correlations!T187&lt;&gt;0,'Modified Weights'!T$6,0)</f>
        <v>0</v>
      </c>
      <c r="U154" s="26">
        <f>IF(correlations!U187&lt;&gt;0,'Modified Weights'!U$6,0)</f>
        <v>0</v>
      </c>
      <c r="V154" s="26">
        <f>IF(correlations!V187&lt;&gt;0,'Modified Weights'!V$6,0)</f>
        <v>0</v>
      </c>
      <c r="W154" s="26">
        <f>IF(correlations!W187&lt;&gt;0,'Modified Weights'!W$6,0)</f>
        <v>0</v>
      </c>
      <c r="X154" s="26">
        <f>IF(correlations!X187&lt;&gt;0,'Modified Weights'!X$6,0)</f>
        <v>0</v>
      </c>
      <c r="Y154" s="26">
        <f>IF(correlations!Y187&lt;&gt;0,'Modified Weights'!Y$6,0)</f>
        <v>0</v>
      </c>
      <c r="Z154" s="26">
        <f>IF(correlations!Z187&lt;&gt;0,'Modified Weights'!Z$6,0)</f>
        <v>0.37426379831369133</v>
      </c>
      <c r="AA154" s="26"/>
      <c r="AB154" s="40">
        <f ca="1">SUMIF(OFFSET(correlations!B$46,_xlfn.FLOOR.MATH((ROW(A142)-1)/5)*5,0,5),"&lt;&gt;0")/COUNTIF(OFFSET(correlations!B$46,_xlfn.FLOOR.MATH((ROW(A142)-1)/5)*5,0,5),"&lt;&gt;0")</f>
        <v>3.5</v>
      </c>
      <c r="AC154" s="40" t="e">
        <f ca="1">SUMIF(OFFSET(correlations!C$46,_xlfn.FLOOR.MATH((ROW(B142)-1)/5)*5,0,5),"&lt;&gt;0")/COUNTIF(OFFSET(correlations!C$46,_xlfn.FLOOR.MATH((ROW(B142)-1)/5)*5,0,5),"&lt;&gt;0")</f>
        <v>#DIV/0!</v>
      </c>
      <c r="AD154" s="40" t="e">
        <f ca="1">SUMIF(OFFSET(correlations!D$46,_xlfn.FLOOR.MATH((ROW(C142)-1)/5)*5,0,5),"&lt;&gt;0")/COUNTIF(OFFSET(correlations!D$46,_xlfn.FLOOR.MATH((ROW(C142)-1)/5)*5,0,5),"&lt;&gt;0")</f>
        <v>#DIV/0!</v>
      </c>
      <c r="AE154" s="40">
        <f ca="1">SUMIF(OFFSET(correlations!E$46,_xlfn.FLOOR.MATH((ROW(D142)-1)/5)*5,0,5),"&lt;&gt;0")/COUNTIF(OFFSET(correlations!E$46,_xlfn.FLOOR.MATH((ROW(D142)-1)/5)*5,0,5),"&lt;&gt;0")</f>
        <v>3.5</v>
      </c>
      <c r="AF154" s="40">
        <f ca="1">SUMIF(OFFSET(correlations!F$46,_xlfn.FLOOR.MATH((ROW(E142)-1)/5)*5,0,5),"&lt;&gt;0")/COUNTIF(OFFSET(correlations!F$46,_xlfn.FLOOR.MATH((ROW(E142)-1)/5)*5,0,5),"&lt;&gt;0")</f>
        <v>2.5</v>
      </c>
      <c r="AG154" s="40" t="e">
        <f ca="1">SUMIF(OFFSET(correlations!G$46,_xlfn.FLOOR.MATH((ROW(F142)-1)/5)*5,0,5),"&lt;&gt;0")/COUNTIF(OFFSET(correlations!G$46,_xlfn.FLOOR.MATH((ROW(F142)-1)/5)*5,0,5),"&lt;&gt;0")</f>
        <v>#DIV/0!</v>
      </c>
      <c r="AH154" s="40">
        <f ca="1">SUMIF(OFFSET(correlations!H$46,_xlfn.FLOOR.MATH((ROW(G142)-1)/5)*5,0,5),"&lt;&gt;0")/COUNTIF(OFFSET(correlations!H$46,_xlfn.FLOOR.MATH((ROW(G142)-1)/5)*5,0,5),"&lt;&gt;0")</f>
        <v>3.5</v>
      </c>
      <c r="AI154" s="40" t="e">
        <f ca="1">SUMIF(OFFSET(correlations!I$46,_xlfn.FLOOR.MATH((ROW(H142)-1)/5)*5,0,5),"&lt;&gt;0")/COUNTIF(OFFSET(correlations!I$46,_xlfn.FLOOR.MATH((ROW(H142)-1)/5)*5,0,5),"&lt;&gt;0")</f>
        <v>#DIV/0!</v>
      </c>
      <c r="AJ154" s="40">
        <f ca="1">SUMIF(OFFSET(correlations!J$46,_xlfn.FLOOR.MATH((ROW(I142)-1)/5)*5,0,5),"&lt;&gt;0")/COUNTIF(OFFSET(correlations!J$46,_xlfn.FLOOR.MATH((ROW(I142)-1)/5)*5,0,5),"&lt;&gt;0")</f>
        <v>4</v>
      </c>
      <c r="AK154" s="40">
        <f ca="1">SUMIF(OFFSET(correlations!K$46,_xlfn.FLOOR.MATH((ROW(J142)-1)/5)*5,0,5),"&lt;&gt;0")/COUNTIF(OFFSET(correlations!K$46,_xlfn.FLOOR.MATH((ROW(J142)-1)/5)*5,0,5),"&lt;&gt;0")</f>
        <v>3.5</v>
      </c>
      <c r="AL154" s="40">
        <f ca="1">SUMIF(OFFSET(correlations!L$46,_xlfn.FLOOR.MATH((ROW(K142)-1)/5)*5,0,5),"&lt;&gt;0")/COUNTIF(OFFSET(correlations!L$46,_xlfn.FLOOR.MATH((ROW(K142)-1)/5)*5,0,5),"&lt;&gt;0")</f>
        <v>2</v>
      </c>
      <c r="AM154" s="40" t="e">
        <f ca="1">SUMIF(OFFSET(correlations!M$46,_xlfn.FLOOR.MATH((ROW(L142)-1)/5)*5,0,5),"&lt;&gt;0")/COUNTIF(OFFSET(correlations!M$46,_xlfn.FLOOR.MATH((ROW(L142)-1)/5)*5,0,5),"&lt;&gt;0")</f>
        <v>#DIV/0!</v>
      </c>
      <c r="AN154" s="40" t="e">
        <f ca="1">SUMIF(OFFSET(correlations!N$46,_xlfn.FLOOR.MATH((ROW(M142)-1)/5)*5,0,5),"&lt;&gt;0")/COUNTIF(OFFSET(correlations!N$46,_xlfn.FLOOR.MATH((ROW(M142)-1)/5)*5,0,5),"&lt;&gt;0")</f>
        <v>#DIV/0!</v>
      </c>
      <c r="AO154" s="40">
        <f ca="1">SUMIF(OFFSET(correlations!O$46,_xlfn.FLOOR.MATH((ROW(N142)-1)/5)*5,0,5),"&lt;&gt;0")/COUNTIF(OFFSET(correlations!O$46,_xlfn.FLOOR.MATH((ROW(N142)-1)/5)*5,0,5),"&lt;&gt;0")</f>
        <v>3.75</v>
      </c>
      <c r="AP154" s="40">
        <f ca="1">SUMIF(OFFSET(correlations!P$46,_xlfn.FLOOR.MATH((ROW(O142)-1)/5)*5,0,5),"&lt;&gt;0")/COUNTIF(OFFSET(correlations!P$46,_xlfn.FLOOR.MATH((ROW(O142)-1)/5)*5,0,5),"&lt;&gt;0")</f>
        <v>3.25</v>
      </c>
      <c r="AQ154" s="40">
        <f ca="1">SUMIF(OFFSET(correlations!Q$46,_xlfn.FLOOR.MATH((ROW(P142)-1)/5)*5,0,5),"&lt;&gt;0")/COUNTIF(OFFSET(correlations!Q$46,_xlfn.FLOOR.MATH((ROW(P142)-1)/5)*5,0,5),"&lt;&gt;0")</f>
        <v>4</v>
      </c>
      <c r="AR154" s="40" t="e">
        <f ca="1">SUMIF(OFFSET(correlations!R$46,_xlfn.FLOOR.MATH((ROW(Q142)-1)/5)*5,0,5),"&lt;&gt;0")/COUNTIF(OFFSET(correlations!R$46,_xlfn.FLOOR.MATH((ROW(Q142)-1)/5)*5,0,5),"&lt;&gt;0")</f>
        <v>#DIV/0!</v>
      </c>
      <c r="AS154" s="40">
        <f ca="1">SUMIF(OFFSET(correlations!S$46,_xlfn.FLOOR.MATH((ROW(R142)-1)/5)*5,0,5),"&lt;&gt;0")/COUNTIF(OFFSET(correlations!S$46,_xlfn.FLOOR.MATH((ROW(R142)-1)/5)*5,0,5),"&lt;&gt;0")</f>
        <v>4</v>
      </c>
      <c r="AT154" s="40">
        <f ca="1">SUMIF(OFFSET(correlations!T$46,_xlfn.FLOOR.MATH((ROW(S142)-1)/5)*5,0,5),"&lt;&gt;0")/COUNTIF(OFFSET(correlations!T$46,_xlfn.FLOOR.MATH((ROW(S142)-1)/5)*5,0,5),"&lt;&gt;0")</f>
        <v>2.5</v>
      </c>
      <c r="AU154" s="40">
        <f ca="1">SUMIF(OFFSET(correlations!U$46,_xlfn.FLOOR.MATH((ROW(T142)-1)/5)*5,0,5),"&lt;&gt;0")/COUNTIF(OFFSET(correlations!U$46,_xlfn.FLOOR.MATH((ROW(T142)-1)/5)*5,0,5),"&lt;&gt;0")</f>
        <v>3.75</v>
      </c>
      <c r="AV154" s="40" t="e">
        <f ca="1">SUMIF(OFFSET(correlations!V$46,_xlfn.FLOOR.MATH((ROW(U142)-1)/5)*5,0,5),"&lt;&gt;0")/COUNTIF(OFFSET(correlations!V$46,_xlfn.FLOOR.MATH((ROW(U142)-1)/5)*5,0,5),"&lt;&gt;0")</f>
        <v>#DIV/0!</v>
      </c>
      <c r="AW154" s="40">
        <f ca="1">SUMIF(OFFSET(correlations!W$46,_xlfn.FLOOR.MATH((ROW(V142)-1)/5)*5,0,5),"&lt;&gt;0")/COUNTIF(OFFSET(correlations!W$46,_xlfn.FLOOR.MATH((ROW(V142)-1)/5)*5,0,5),"&lt;&gt;0")</f>
        <v>4</v>
      </c>
      <c r="AX154" s="40" t="e">
        <f ca="1">SUMIF(OFFSET(correlations!X$46,_xlfn.FLOOR.MATH((ROW(W142)-1)/5)*5,0,5),"&lt;&gt;0")/COUNTIF(OFFSET(correlations!X$46,_xlfn.FLOOR.MATH((ROW(W142)-1)/5)*5,0,5),"&lt;&gt;0")</f>
        <v>#DIV/0!</v>
      </c>
      <c r="AY154" s="40">
        <f ca="1">SUMIF(OFFSET(correlations!Y$46,_xlfn.FLOOR.MATH((ROW(X142)-1)/5)*5,0,5),"&lt;&gt;0")/COUNTIF(OFFSET(correlations!Y$46,_xlfn.FLOOR.MATH((ROW(X142)-1)/5)*5,0,5),"&lt;&gt;0")</f>
        <v>2.5</v>
      </c>
      <c r="AZ154" s="40">
        <f ca="1">SUMIF(OFFSET(correlations!Z$46,_xlfn.FLOOR.MATH((ROW(Y142)-1)/5)*5,0,5),"&lt;&gt;0")/COUNTIF(OFFSET(correlations!Z$46,_xlfn.FLOOR.MATH((ROW(Y142)-1)/5)*5,0,5),"&lt;&gt;0")</f>
        <v>4</v>
      </c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</row>
    <row r="155" spans="1:76">
      <c r="A155" s="1" t="str">
        <f t="shared" si="28"/>
        <v>243: High Fidelity (2000)</v>
      </c>
      <c r="B155" s="26">
        <f>IF(correlations!B188&lt;&gt;0,'Modified Weights'!B$7,0)</f>
        <v>0</v>
      </c>
      <c r="C155" s="26">
        <f>IF(correlations!C188&lt;&gt;0,'Modified Weights'!C$7,0)</f>
        <v>0</v>
      </c>
      <c r="D155" s="26">
        <f>IF(correlations!D188&lt;&gt;0,'Modified Weights'!D$7,0)</f>
        <v>0</v>
      </c>
      <c r="E155" s="26">
        <f>IF(correlations!E188&lt;&gt;0,'Modified Weights'!E$7,0)</f>
        <v>0</v>
      </c>
      <c r="F155" s="26">
        <f>IF(correlations!F188&lt;&gt;0,'Modified Weights'!F$7,0)</f>
        <v>0.37985626502293046</v>
      </c>
      <c r="G155" s="26">
        <f>IF(correlations!G188&lt;&gt;0,'Modified Weights'!G$7,0)</f>
        <v>0</v>
      </c>
      <c r="H155" s="26">
        <f>IF(correlations!H188&lt;&gt;0,'Modified Weights'!H$7,0)</f>
        <v>0.19365960183726966</v>
      </c>
      <c r="I155" s="26">
        <f>IF(correlations!I188&lt;&gt;0,'Modified Weights'!I$7,0)</f>
        <v>0</v>
      </c>
      <c r="J155" s="26">
        <f>IF(correlations!J188&lt;&gt;0,'Modified Weights'!J$7,0)</f>
        <v>0</v>
      </c>
      <c r="K155" s="26">
        <f>IF(correlations!K188&lt;&gt;0,'Modified Weights'!K$7,0)</f>
        <v>0</v>
      </c>
      <c r="L155" s="26">
        <f>IF(correlations!L188&lt;&gt;0,'Modified Weights'!L$7,0)</f>
        <v>0</v>
      </c>
      <c r="M155" s="26">
        <f>IF(correlations!M188&lt;&gt;0,'Modified Weights'!M$7,0)</f>
        <v>0</v>
      </c>
      <c r="N155" s="26">
        <f>IF(correlations!N188&lt;&gt;0,'Modified Weights'!N$7,0)</f>
        <v>0</v>
      </c>
      <c r="O155" s="26">
        <f>IF(correlations!O188&lt;&gt;0,'Modified Weights'!O$7,0)</f>
        <v>0</v>
      </c>
      <c r="P155" s="26">
        <f>IF(correlations!P188&lt;&gt;0,'Modified Weights'!P$7,0)</f>
        <v>0</v>
      </c>
      <c r="Q155" s="26">
        <f>IF(correlations!Q188&lt;&gt;0,'Modified Weights'!Q$7,0)</f>
        <v>0</v>
      </c>
      <c r="R155" s="26">
        <f>IF(correlations!R188&lt;&gt;0,'Modified Weights'!R$7,0)</f>
        <v>0</v>
      </c>
      <c r="S155" s="26">
        <f>IF(correlations!S188&lt;&gt;0,'Modified Weights'!S$7,0)</f>
        <v>0.36064387194709613</v>
      </c>
      <c r="T155" s="26">
        <f>IF(correlations!T188&lt;&gt;0,'Modified Weights'!T$7,0)</f>
        <v>0</v>
      </c>
      <c r="U155" s="26">
        <f>IF(correlations!U188&lt;&gt;0,'Modified Weights'!U$7,0)</f>
        <v>0.28039233696684568</v>
      </c>
      <c r="V155" s="26">
        <f>IF(correlations!V188&lt;&gt;0,'Modified Weights'!V$7,0)</f>
        <v>0</v>
      </c>
      <c r="W155" s="26">
        <f>IF(correlations!W188&lt;&gt;0,'Modified Weights'!W$7,0)</f>
        <v>0</v>
      </c>
      <c r="X155" s="26">
        <f>IF(correlations!X188&lt;&gt;0,'Modified Weights'!X$7,0)</f>
        <v>0</v>
      </c>
      <c r="Y155" s="26">
        <f>IF(correlations!Y188&lt;&gt;0,'Modified Weights'!Y$7,0)</f>
        <v>0.42322462884387124</v>
      </c>
      <c r="Z155" s="26">
        <f>IF(correlations!Z188&lt;&gt;0,'Modified Weights'!Z$7,0)</f>
        <v>0</v>
      </c>
      <c r="AA155" s="26"/>
      <c r="AB155" s="40">
        <f ca="1">SUMIF(OFFSET(correlations!B$46,_xlfn.FLOOR.MATH((ROW(A143)-1)/5)*5,0,5),"&lt;&gt;0")/COUNTIF(OFFSET(correlations!B$46,_xlfn.FLOOR.MATH((ROW(A143)-1)/5)*5,0,5),"&lt;&gt;0")</f>
        <v>3.5</v>
      </c>
      <c r="AC155" s="40" t="e">
        <f ca="1">SUMIF(OFFSET(correlations!C$46,_xlfn.FLOOR.MATH((ROW(B143)-1)/5)*5,0,5),"&lt;&gt;0")/COUNTIF(OFFSET(correlations!C$46,_xlfn.FLOOR.MATH((ROW(B143)-1)/5)*5,0,5),"&lt;&gt;0")</f>
        <v>#DIV/0!</v>
      </c>
      <c r="AD155" s="40" t="e">
        <f ca="1">SUMIF(OFFSET(correlations!D$46,_xlfn.FLOOR.MATH((ROW(C143)-1)/5)*5,0,5),"&lt;&gt;0")/COUNTIF(OFFSET(correlations!D$46,_xlfn.FLOOR.MATH((ROW(C143)-1)/5)*5,0,5),"&lt;&gt;0")</f>
        <v>#DIV/0!</v>
      </c>
      <c r="AE155" s="40">
        <f ca="1">SUMIF(OFFSET(correlations!E$46,_xlfn.FLOOR.MATH((ROW(D143)-1)/5)*5,0,5),"&lt;&gt;0")/COUNTIF(OFFSET(correlations!E$46,_xlfn.FLOOR.MATH((ROW(D143)-1)/5)*5,0,5),"&lt;&gt;0")</f>
        <v>3.5</v>
      </c>
      <c r="AF155" s="40">
        <f ca="1">SUMIF(OFFSET(correlations!F$46,_xlfn.FLOOR.MATH((ROW(E143)-1)/5)*5,0,5),"&lt;&gt;0")/COUNTIF(OFFSET(correlations!F$46,_xlfn.FLOOR.MATH((ROW(E143)-1)/5)*5,0,5),"&lt;&gt;0")</f>
        <v>2.5</v>
      </c>
      <c r="AG155" s="40" t="e">
        <f ca="1">SUMIF(OFFSET(correlations!G$46,_xlfn.FLOOR.MATH((ROW(F143)-1)/5)*5,0,5),"&lt;&gt;0")/COUNTIF(OFFSET(correlations!G$46,_xlfn.FLOOR.MATH((ROW(F143)-1)/5)*5,0,5),"&lt;&gt;0")</f>
        <v>#DIV/0!</v>
      </c>
      <c r="AH155" s="40">
        <f ca="1">SUMIF(OFFSET(correlations!H$46,_xlfn.FLOOR.MATH((ROW(G143)-1)/5)*5,0,5),"&lt;&gt;0")/COUNTIF(OFFSET(correlations!H$46,_xlfn.FLOOR.MATH((ROW(G143)-1)/5)*5,0,5),"&lt;&gt;0")</f>
        <v>3.5</v>
      </c>
      <c r="AI155" s="40" t="e">
        <f ca="1">SUMIF(OFFSET(correlations!I$46,_xlfn.FLOOR.MATH((ROW(H143)-1)/5)*5,0,5),"&lt;&gt;0")/COUNTIF(OFFSET(correlations!I$46,_xlfn.FLOOR.MATH((ROW(H143)-1)/5)*5,0,5),"&lt;&gt;0")</f>
        <v>#DIV/0!</v>
      </c>
      <c r="AJ155" s="40">
        <f ca="1">SUMIF(OFFSET(correlations!J$46,_xlfn.FLOOR.MATH((ROW(I143)-1)/5)*5,0,5),"&lt;&gt;0")/COUNTIF(OFFSET(correlations!J$46,_xlfn.FLOOR.MATH((ROW(I143)-1)/5)*5,0,5),"&lt;&gt;0")</f>
        <v>4</v>
      </c>
      <c r="AK155" s="40">
        <f ca="1">SUMIF(OFFSET(correlations!K$46,_xlfn.FLOOR.MATH((ROW(J143)-1)/5)*5,0,5),"&lt;&gt;0")/COUNTIF(OFFSET(correlations!K$46,_xlfn.FLOOR.MATH((ROW(J143)-1)/5)*5,0,5),"&lt;&gt;0")</f>
        <v>3.5</v>
      </c>
      <c r="AL155" s="40">
        <f ca="1">SUMIF(OFFSET(correlations!L$46,_xlfn.FLOOR.MATH((ROW(K143)-1)/5)*5,0,5),"&lt;&gt;0")/COUNTIF(OFFSET(correlations!L$46,_xlfn.FLOOR.MATH((ROW(K143)-1)/5)*5,0,5),"&lt;&gt;0")</f>
        <v>2</v>
      </c>
      <c r="AM155" s="40" t="e">
        <f ca="1">SUMIF(OFFSET(correlations!M$46,_xlfn.FLOOR.MATH((ROW(L143)-1)/5)*5,0,5),"&lt;&gt;0")/COUNTIF(OFFSET(correlations!M$46,_xlfn.FLOOR.MATH((ROW(L143)-1)/5)*5,0,5),"&lt;&gt;0")</f>
        <v>#DIV/0!</v>
      </c>
      <c r="AN155" s="40" t="e">
        <f ca="1">SUMIF(OFFSET(correlations!N$46,_xlfn.FLOOR.MATH((ROW(M143)-1)/5)*5,0,5),"&lt;&gt;0")/COUNTIF(OFFSET(correlations!N$46,_xlfn.FLOOR.MATH((ROW(M143)-1)/5)*5,0,5),"&lt;&gt;0")</f>
        <v>#DIV/0!</v>
      </c>
      <c r="AO155" s="40">
        <f ca="1">SUMIF(OFFSET(correlations!O$46,_xlfn.FLOOR.MATH((ROW(N143)-1)/5)*5,0,5),"&lt;&gt;0")/COUNTIF(OFFSET(correlations!O$46,_xlfn.FLOOR.MATH((ROW(N143)-1)/5)*5,0,5),"&lt;&gt;0")</f>
        <v>3.75</v>
      </c>
      <c r="AP155" s="40">
        <f ca="1">SUMIF(OFFSET(correlations!P$46,_xlfn.FLOOR.MATH((ROW(O143)-1)/5)*5,0,5),"&lt;&gt;0")/COUNTIF(OFFSET(correlations!P$46,_xlfn.FLOOR.MATH((ROW(O143)-1)/5)*5,0,5),"&lt;&gt;0")</f>
        <v>3.25</v>
      </c>
      <c r="AQ155" s="40">
        <f ca="1">SUMIF(OFFSET(correlations!Q$46,_xlfn.FLOOR.MATH((ROW(P143)-1)/5)*5,0,5),"&lt;&gt;0")/COUNTIF(OFFSET(correlations!Q$46,_xlfn.FLOOR.MATH((ROW(P143)-1)/5)*5,0,5),"&lt;&gt;0")</f>
        <v>4</v>
      </c>
      <c r="AR155" s="40" t="e">
        <f ca="1">SUMIF(OFFSET(correlations!R$46,_xlfn.FLOOR.MATH((ROW(Q143)-1)/5)*5,0,5),"&lt;&gt;0")/COUNTIF(OFFSET(correlations!R$46,_xlfn.FLOOR.MATH((ROW(Q143)-1)/5)*5,0,5),"&lt;&gt;0")</f>
        <v>#DIV/0!</v>
      </c>
      <c r="AS155" s="40">
        <f ca="1">SUMIF(OFFSET(correlations!S$46,_xlfn.FLOOR.MATH((ROW(R143)-1)/5)*5,0,5),"&lt;&gt;0")/COUNTIF(OFFSET(correlations!S$46,_xlfn.FLOOR.MATH((ROW(R143)-1)/5)*5,0,5),"&lt;&gt;0")</f>
        <v>4</v>
      </c>
      <c r="AT155" s="40">
        <f ca="1">SUMIF(OFFSET(correlations!T$46,_xlfn.FLOOR.MATH((ROW(S143)-1)/5)*5,0,5),"&lt;&gt;0")/COUNTIF(OFFSET(correlations!T$46,_xlfn.FLOOR.MATH((ROW(S143)-1)/5)*5,0,5),"&lt;&gt;0")</f>
        <v>2.5</v>
      </c>
      <c r="AU155" s="40">
        <f ca="1">SUMIF(OFFSET(correlations!U$46,_xlfn.FLOOR.MATH((ROW(T143)-1)/5)*5,0,5),"&lt;&gt;0")/COUNTIF(OFFSET(correlations!U$46,_xlfn.FLOOR.MATH((ROW(T143)-1)/5)*5,0,5),"&lt;&gt;0")</f>
        <v>3.75</v>
      </c>
      <c r="AV155" s="40" t="e">
        <f ca="1">SUMIF(OFFSET(correlations!V$46,_xlfn.FLOOR.MATH((ROW(U143)-1)/5)*5,0,5),"&lt;&gt;0")/COUNTIF(OFFSET(correlations!V$46,_xlfn.FLOOR.MATH((ROW(U143)-1)/5)*5,0,5),"&lt;&gt;0")</f>
        <v>#DIV/0!</v>
      </c>
      <c r="AW155" s="40">
        <f ca="1">SUMIF(OFFSET(correlations!W$46,_xlfn.FLOOR.MATH((ROW(V143)-1)/5)*5,0,5),"&lt;&gt;0")/COUNTIF(OFFSET(correlations!W$46,_xlfn.FLOOR.MATH((ROW(V143)-1)/5)*5,0,5),"&lt;&gt;0")</f>
        <v>4</v>
      </c>
      <c r="AX155" s="40" t="e">
        <f ca="1">SUMIF(OFFSET(correlations!X$46,_xlfn.FLOOR.MATH((ROW(W143)-1)/5)*5,0,5),"&lt;&gt;0")/COUNTIF(OFFSET(correlations!X$46,_xlfn.FLOOR.MATH((ROW(W143)-1)/5)*5,0,5),"&lt;&gt;0")</f>
        <v>#DIV/0!</v>
      </c>
      <c r="AY155" s="40">
        <f ca="1">SUMIF(OFFSET(correlations!Y$46,_xlfn.FLOOR.MATH((ROW(X143)-1)/5)*5,0,5),"&lt;&gt;0")/COUNTIF(OFFSET(correlations!Y$46,_xlfn.FLOOR.MATH((ROW(X143)-1)/5)*5,0,5),"&lt;&gt;0")</f>
        <v>2.5</v>
      </c>
      <c r="AZ155" s="40">
        <f ca="1">SUMIF(OFFSET(correlations!Z$46,_xlfn.FLOOR.MATH((ROW(Y143)-1)/5)*5,0,5),"&lt;&gt;0")/COUNTIF(OFFSET(correlations!Z$46,_xlfn.FLOOR.MATH((ROW(Y143)-1)/5)*5,0,5),"&lt;&gt;0")</f>
        <v>4</v>
      </c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</row>
    <row r="156" spans="1:76">
      <c r="A156" s="1" t="str">
        <f t="shared" si="28"/>
        <v>243: High Fidelity (2000)</v>
      </c>
      <c r="B156" s="26">
        <f>IF(correlations!B189&lt;&gt;0,'Modified Weights'!B$3,0)</f>
        <v>0</v>
      </c>
      <c r="C156" s="26">
        <f>IF(correlations!C189&lt;&gt;0,'Modified Weights'!C$3,0)</f>
        <v>0</v>
      </c>
      <c r="D156" s="26">
        <f>IF(correlations!D189&lt;&gt;0,'Modified Weights'!D$3,0)</f>
        <v>0</v>
      </c>
      <c r="E156" s="26">
        <f>IF(correlations!E189&lt;&gt;0,'Modified Weights'!E$3,0)</f>
        <v>0</v>
      </c>
      <c r="F156" s="26">
        <f>IF(correlations!F189&lt;&gt;0,'Modified Weights'!F$3,0)</f>
        <v>0</v>
      </c>
      <c r="G156" s="26">
        <f>IF(correlations!G189&lt;&gt;0,'Modified Weights'!G$3,0)</f>
        <v>0</v>
      </c>
      <c r="H156" s="26">
        <f>IF(correlations!H189&lt;&gt;0,'Modified Weights'!H$3,0)</f>
        <v>0</v>
      </c>
      <c r="I156" s="26">
        <f>IF(correlations!I189&lt;&gt;0,'Modified Weights'!I$3,0)</f>
        <v>0</v>
      </c>
      <c r="J156" s="26">
        <f>IF(correlations!J189&lt;&gt;0,'Modified Weights'!J$3,0)</f>
        <v>0</v>
      </c>
      <c r="K156" s="26">
        <f>IF(correlations!K189&lt;&gt;0,'Modified Weights'!K$3,0)</f>
        <v>0</v>
      </c>
      <c r="L156" s="26">
        <f>IF(correlations!L189&lt;&gt;0,'Modified Weights'!L$3,0)</f>
        <v>0</v>
      </c>
      <c r="M156" s="26">
        <f>IF(correlations!M189&lt;&gt;0,'Modified Weights'!M$3,0)</f>
        <v>0</v>
      </c>
      <c r="N156" s="26">
        <f>IF(correlations!N189&lt;&gt;0,'Modified Weights'!N$3,0)</f>
        <v>0</v>
      </c>
      <c r="O156" s="26">
        <f>IF(correlations!O189&lt;&gt;0,'Modified Weights'!O$3,0)</f>
        <v>0.66851595362183669</v>
      </c>
      <c r="P156" s="26">
        <f>IF(correlations!P189&lt;&gt;0,'Modified Weights'!P$3,0)</f>
        <v>0.41443820151070604</v>
      </c>
      <c r="Q156" s="26">
        <f>IF(correlations!Q189&lt;&gt;0,'Modified Weights'!Q$3,0)</f>
        <v>0</v>
      </c>
      <c r="R156" s="26">
        <f>IF(correlations!R189&lt;&gt;0,'Modified Weights'!R$3,0)</f>
        <v>0</v>
      </c>
      <c r="S156" s="26">
        <f>IF(correlations!S189&lt;&gt;0,'Modified Weights'!S$3,0)</f>
        <v>0</v>
      </c>
      <c r="T156" s="26">
        <f>IF(correlations!T189&lt;&gt;0,'Modified Weights'!T$3,0)</f>
        <v>0</v>
      </c>
      <c r="U156" s="26">
        <f>IF(correlations!U189&lt;&gt;0,'Modified Weights'!U$3,0)</f>
        <v>0.47236055541883315</v>
      </c>
      <c r="V156" s="26">
        <f>IF(correlations!V189&lt;&gt;0,'Modified Weights'!V$3,0)</f>
        <v>0</v>
      </c>
      <c r="W156" s="26">
        <f>IF(correlations!W189&lt;&gt;0,'Modified Weights'!W$3,0)</f>
        <v>0</v>
      </c>
      <c r="X156" s="26">
        <f>IF(correlations!X189&lt;&gt;0,'Modified Weights'!X$3,0)</f>
        <v>0</v>
      </c>
      <c r="Y156" s="26">
        <f>IF(correlations!Y189&lt;&gt;0,'Modified Weights'!Y$3,0)</f>
        <v>0</v>
      </c>
      <c r="Z156" s="26">
        <f>IF(correlations!Z189&lt;&gt;0,'Modified Weights'!Z$3,0)</f>
        <v>0</v>
      </c>
      <c r="AA156" s="26"/>
      <c r="AB156" s="40">
        <f ca="1">SUMIF(OFFSET(correlations!B$46,_xlfn.FLOOR.MATH((ROW(A144)-1)/5)*5,0,5),"&lt;&gt;0")/COUNTIF(OFFSET(correlations!B$46,_xlfn.FLOOR.MATH((ROW(A144)-1)/5)*5,0,5),"&lt;&gt;0")</f>
        <v>3.5</v>
      </c>
      <c r="AC156" s="40" t="e">
        <f ca="1">SUMIF(OFFSET(correlations!C$46,_xlfn.FLOOR.MATH((ROW(B144)-1)/5)*5,0,5),"&lt;&gt;0")/COUNTIF(OFFSET(correlations!C$46,_xlfn.FLOOR.MATH((ROW(B144)-1)/5)*5,0,5),"&lt;&gt;0")</f>
        <v>#DIV/0!</v>
      </c>
      <c r="AD156" s="40" t="e">
        <f ca="1">SUMIF(OFFSET(correlations!D$46,_xlfn.FLOOR.MATH((ROW(C144)-1)/5)*5,0,5),"&lt;&gt;0")/COUNTIF(OFFSET(correlations!D$46,_xlfn.FLOOR.MATH((ROW(C144)-1)/5)*5,0,5),"&lt;&gt;0")</f>
        <v>#DIV/0!</v>
      </c>
      <c r="AE156" s="40">
        <f ca="1">SUMIF(OFFSET(correlations!E$46,_xlfn.FLOOR.MATH((ROW(D144)-1)/5)*5,0,5),"&lt;&gt;0")/COUNTIF(OFFSET(correlations!E$46,_xlfn.FLOOR.MATH((ROW(D144)-1)/5)*5,0,5),"&lt;&gt;0")</f>
        <v>3.5</v>
      </c>
      <c r="AF156" s="40">
        <f ca="1">SUMIF(OFFSET(correlations!F$46,_xlfn.FLOOR.MATH((ROW(E144)-1)/5)*5,0,5),"&lt;&gt;0")/COUNTIF(OFFSET(correlations!F$46,_xlfn.FLOOR.MATH((ROW(E144)-1)/5)*5,0,5),"&lt;&gt;0")</f>
        <v>2.5</v>
      </c>
      <c r="AG156" s="40" t="e">
        <f ca="1">SUMIF(OFFSET(correlations!G$46,_xlfn.FLOOR.MATH((ROW(F144)-1)/5)*5,0,5),"&lt;&gt;0")/COUNTIF(OFFSET(correlations!G$46,_xlfn.FLOOR.MATH((ROW(F144)-1)/5)*5,0,5),"&lt;&gt;0")</f>
        <v>#DIV/0!</v>
      </c>
      <c r="AH156" s="40">
        <f ca="1">SUMIF(OFFSET(correlations!H$46,_xlfn.FLOOR.MATH((ROW(G144)-1)/5)*5,0,5),"&lt;&gt;0")/COUNTIF(OFFSET(correlations!H$46,_xlfn.FLOOR.MATH((ROW(G144)-1)/5)*5,0,5),"&lt;&gt;0")</f>
        <v>3.5</v>
      </c>
      <c r="AI156" s="40" t="e">
        <f ca="1">SUMIF(OFFSET(correlations!I$46,_xlfn.FLOOR.MATH((ROW(H144)-1)/5)*5,0,5),"&lt;&gt;0")/COUNTIF(OFFSET(correlations!I$46,_xlfn.FLOOR.MATH((ROW(H144)-1)/5)*5,0,5),"&lt;&gt;0")</f>
        <v>#DIV/0!</v>
      </c>
      <c r="AJ156" s="40">
        <f ca="1">SUMIF(OFFSET(correlations!J$46,_xlfn.FLOOR.MATH((ROW(I144)-1)/5)*5,0,5),"&lt;&gt;0")/COUNTIF(OFFSET(correlations!J$46,_xlfn.FLOOR.MATH((ROW(I144)-1)/5)*5,0,5),"&lt;&gt;0")</f>
        <v>4</v>
      </c>
      <c r="AK156" s="40">
        <f ca="1">SUMIF(OFFSET(correlations!K$46,_xlfn.FLOOR.MATH((ROW(J144)-1)/5)*5,0,5),"&lt;&gt;0")/COUNTIF(OFFSET(correlations!K$46,_xlfn.FLOOR.MATH((ROW(J144)-1)/5)*5,0,5),"&lt;&gt;0")</f>
        <v>3.5</v>
      </c>
      <c r="AL156" s="40">
        <f ca="1">SUMIF(OFFSET(correlations!L$46,_xlfn.FLOOR.MATH((ROW(K144)-1)/5)*5,0,5),"&lt;&gt;0")/COUNTIF(OFFSET(correlations!L$46,_xlfn.FLOOR.MATH((ROW(K144)-1)/5)*5,0,5),"&lt;&gt;0")</f>
        <v>2</v>
      </c>
      <c r="AM156" s="40" t="e">
        <f ca="1">SUMIF(OFFSET(correlations!M$46,_xlfn.FLOOR.MATH((ROW(L144)-1)/5)*5,0,5),"&lt;&gt;0")/COUNTIF(OFFSET(correlations!M$46,_xlfn.FLOOR.MATH((ROW(L144)-1)/5)*5,0,5),"&lt;&gt;0")</f>
        <v>#DIV/0!</v>
      </c>
      <c r="AN156" s="40" t="e">
        <f ca="1">SUMIF(OFFSET(correlations!N$46,_xlfn.FLOOR.MATH((ROW(M144)-1)/5)*5,0,5),"&lt;&gt;0")/COUNTIF(OFFSET(correlations!N$46,_xlfn.FLOOR.MATH((ROW(M144)-1)/5)*5,0,5),"&lt;&gt;0")</f>
        <v>#DIV/0!</v>
      </c>
      <c r="AO156" s="40">
        <f ca="1">SUMIF(OFFSET(correlations!O$46,_xlfn.FLOOR.MATH((ROW(N144)-1)/5)*5,0,5),"&lt;&gt;0")/COUNTIF(OFFSET(correlations!O$46,_xlfn.FLOOR.MATH((ROW(N144)-1)/5)*5,0,5),"&lt;&gt;0")</f>
        <v>3.75</v>
      </c>
      <c r="AP156" s="40">
        <f ca="1">SUMIF(OFFSET(correlations!P$46,_xlfn.FLOOR.MATH((ROW(O144)-1)/5)*5,0,5),"&lt;&gt;0")/COUNTIF(OFFSET(correlations!P$46,_xlfn.FLOOR.MATH((ROW(O144)-1)/5)*5,0,5),"&lt;&gt;0")</f>
        <v>3.25</v>
      </c>
      <c r="AQ156" s="40">
        <f ca="1">SUMIF(OFFSET(correlations!Q$46,_xlfn.FLOOR.MATH((ROW(P144)-1)/5)*5,0,5),"&lt;&gt;0")/COUNTIF(OFFSET(correlations!Q$46,_xlfn.FLOOR.MATH((ROW(P144)-1)/5)*5,0,5),"&lt;&gt;0")</f>
        <v>4</v>
      </c>
      <c r="AR156" s="40" t="e">
        <f ca="1">SUMIF(OFFSET(correlations!R$46,_xlfn.FLOOR.MATH((ROW(Q144)-1)/5)*5,0,5),"&lt;&gt;0")/COUNTIF(OFFSET(correlations!R$46,_xlfn.FLOOR.MATH((ROW(Q144)-1)/5)*5,0,5),"&lt;&gt;0")</f>
        <v>#DIV/0!</v>
      </c>
      <c r="AS156" s="40">
        <f ca="1">SUMIF(OFFSET(correlations!S$46,_xlfn.FLOOR.MATH((ROW(R144)-1)/5)*5,0,5),"&lt;&gt;0")/COUNTIF(OFFSET(correlations!S$46,_xlfn.FLOOR.MATH((ROW(R144)-1)/5)*5,0,5),"&lt;&gt;0")</f>
        <v>4</v>
      </c>
      <c r="AT156" s="40">
        <f ca="1">SUMIF(OFFSET(correlations!T$46,_xlfn.FLOOR.MATH((ROW(S144)-1)/5)*5,0,5),"&lt;&gt;0")/COUNTIF(OFFSET(correlations!T$46,_xlfn.FLOOR.MATH((ROW(S144)-1)/5)*5,0,5),"&lt;&gt;0")</f>
        <v>2.5</v>
      </c>
      <c r="AU156" s="40">
        <f ca="1">SUMIF(OFFSET(correlations!U$46,_xlfn.FLOOR.MATH((ROW(T144)-1)/5)*5,0,5),"&lt;&gt;0")/COUNTIF(OFFSET(correlations!U$46,_xlfn.FLOOR.MATH((ROW(T144)-1)/5)*5,0,5),"&lt;&gt;0")</f>
        <v>3.75</v>
      </c>
      <c r="AV156" s="40" t="e">
        <f ca="1">SUMIF(OFFSET(correlations!V$46,_xlfn.FLOOR.MATH((ROW(U144)-1)/5)*5,0,5),"&lt;&gt;0")/COUNTIF(OFFSET(correlations!V$46,_xlfn.FLOOR.MATH((ROW(U144)-1)/5)*5,0,5),"&lt;&gt;0")</f>
        <v>#DIV/0!</v>
      </c>
      <c r="AW156" s="40">
        <f ca="1">SUMIF(OFFSET(correlations!W$46,_xlfn.FLOOR.MATH((ROW(V144)-1)/5)*5,0,5),"&lt;&gt;0")/COUNTIF(OFFSET(correlations!W$46,_xlfn.FLOOR.MATH((ROW(V144)-1)/5)*5,0,5),"&lt;&gt;0")</f>
        <v>4</v>
      </c>
      <c r="AX156" s="40" t="e">
        <f ca="1">SUMIF(OFFSET(correlations!X$46,_xlfn.FLOOR.MATH((ROW(W144)-1)/5)*5,0,5),"&lt;&gt;0")/COUNTIF(OFFSET(correlations!X$46,_xlfn.FLOOR.MATH((ROW(W144)-1)/5)*5,0,5),"&lt;&gt;0")</f>
        <v>#DIV/0!</v>
      </c>
      <c r="AY156" s="40">
        <f ca="1">SUMIF(OFFSET(correlations!Y$46,_xlfn.FLOOR.MATH((ROW(X144)-1)/5)*5,0,5),"&lt;&gt;0")/COUNTIF(OFFSET(correlations!Y$46,_xlfn.FLOOR.MATH((ROW(X144)-1)/5)*5,0,5),"&lt;&gt;0")</f>
        <v>2.5</v>
      </c>
      <c r="AZ156" s="40">
        <f ca="1">SUMIF(OFFSET(correlations!Z$46,_xlfn.FLOOR.MATH((ROW(Y144)-1)/5)*5,0,5),"&lt;&gt;0")/COUNTIF(OFFSET(correlations!Z$46,_xlfn.FLOOR.MATH((ROW(Y144)-1)/5)*5,0,5),"&lt;&gt;0")</f>
        <v>4</v>
      </c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</row>
    <row r="157" spans="1:76">
      <c r="A157" s="1" t="str">
        <f t="shared" si="28"/>
        <v>243: High Fidelity (2000)</v>
      </c>
      <c r="B157" s="26">
        <f>IF(correlations!B190&lt;&gt;0,'Modified Weights'!B$4,0)</f>
        <v>0</v>
      </c>
      <c r="C157" s="26">
        <f>IF(correlations!C190&lt;&gt;0,'Modified Weights'!C$4,0)</f>
        <v>0</v>
      </c>
      <c r="D157" s="26">
        <f>IF(correlations!D190&lt;&gt;0,'Modified Weights'!D$4,0)</f>
        <v>0</v>
      </c>
      <c r="E157" s="26">
        <f>IF(correlations!E190&lt;&gt;0,'Modified Weights'!E$4,0)</f>
        <v>0.47497369617752921</v>
      </c>
      <c r="F157" s="26">
        <f>IF(correlations!F190&lt;&gt;0,'Modified Weights'!F$4,0)</f>
        <v>0</v>
      </c>
      <c r="G157" s="26">
        <f>IF(correlations!G190&lt;&gt;0,'Modified Weights'!G$4,0)</f>
        <v>0</v>
      </c>
      <c r="H157" s="26">
        <f>IF(correlations!H190&lt;&gt;0,'Modified Weights'!H$4,0)</f>
        <v>0</v>
      </c>
      <c r="I157" s="26">
        <f>IF(correlations!I190&lt;&gt;0,'Modified Weights'!I$4,0)</f>
        <v>0</v>
      </c>
      <c r="J157" s="26">
        <f>IF(correlations!J190&lt;&gt;0,'Modified Weights'!J$4,0)</f>
        <v>0.47549485227568483</v>
      </c>
      <c r="K157" s="26">
        <f>IF(correlations!K190&lt;&gt;0,'Modified Weights'!K$4,0)</f>
        <v>0</v>
      </c>
      <c r="L157" s="26">
        <f>IF(correlations!L190&lt;&gt;0,'Modified Weights'!L$4,0)</f>
        <v>0</v>
      </c>
      <c r="M157" s="26">
        <f>IF(correlations!M190&lt;&gt;0,'Modified Weights'!M$4,0)</f>
        <v>0</v>
      </c>
      <c r="N157" s="26">
        <f>IF(correlations!N190&lt;&gt;0,'Modified Weights'!N$4,0)</f>
        <v>0</v>
      </c>
      <c r="O157" s="26">
        <f>IF(correlations!O190&lt;&gt;0,'Modified Weights'!O$4,0)</f>
        <v>0</v>
      </c>
      <c r="P157" s="26">
        <f>IF(correlations!P190&lt;&gt;0,'Modified Weights'!P$4,0)</f>
        <v>0</v>
      </c>
      <c r="Q157" s="26">
        <f>IF(correlations!Q190&lt;&gt;0,'Modified Weights'!Q$4,0)</f>
        <v>0</v>
      </c>
      <c r="R157" s="26">
        <f>IF(correlations!R190&lt;&gt;0,'Modified Weights'!R$4,0)</f>
        <v>0</v>
      </c>
      <c r="S157" s="26">
        <f>IF(correlations!S190&lt;&gt;0,'Modified Weights'!S$4,0)</f>
        <v>0</v>
      </c>
      <c r="T157" s="26">
        <f>IF(correlations!T190&lt;&gt;0,'Modified Weights'!T$4,0)</f>
        <v>0.52599044278760332</v>
      </c>
      <c r="U157" s="26">
        <f>IF(correlations!U190&lt;&gt;0,'Modified Weights'!U$4,0)</f>
        <v>0</v>
      </c>
      <c r="V157" s="26">
        <f>IF(correlations!V190&lt;&gt;0,'Modified Weights'!V$4,0)</f>
        <v>0</v>
      </c>
      <c r="W157" s="26">
        <f>IF(correlations!W190&lt;&gt;0,'Modified Weights'!W$4,0)</f>
        <v>0.40859237613621341</v>
      </c>
      <c r="X157" s="26">
        <f>IF(correlations!X190&lt;&gt;0,'Modified Weights'!X$4,0)</f>
        <v>0</v>
      </c>
      <c r="Y157" s="26">
        <f>IF(correlations!Y190&lt;&gt;0,'Modified Weights'!Y$4,0)</f>
        <v>0</v>
      </c>
      <c r="Z157" s="26">
        <f>IF(correlations!Z190&lt;&gt;0,'Modified Weights'!Z$4,0)</f>
        <v>0</v>
      </c>
      <c r="AA157" s="26"/>
      <c r="AB157" s="40">
        <f ca="1">SUMIF(OFFSET(correlations!B$46,_xlfn.FLOOR.MATH((ROW(A145)-1)/5)*5,0,5),"&lt;&gt;0")/COUNTIF(OFFSET(correlations!B$46,_xlfn.FLOOR.MATH((ROW(A145)-1)/5)*5,0,5),"&lt;&gt;0")</f>
        <v>3.5</v>
      </c>
      <c r="AC157" s="40" t="e">
        <f ca="1">SUMIF(OFFSET(correlations!C$46,_xlfn.FLOOR.MATH((ROW(B145)-1)/5)*5,0,5),"&lt;&gt;0")/COUNTIF(OFFSET(correlations!C$46,_xlfn.FLOOR.MATH((ROW(B145)-1)/5)*5,0,5),"&lt;&gt;0")</f>
        <v>#DIV/0!</v>
      </c>
      <c r="AD157" s="40" t="e">
        <f ca="1">SUMIF(OFFSET(correlations!D$46,_xlfn.FLOOR.MATH((ROW(C145)-1)/5)*5,0,5),"&lt;&gt;0")/COUNTIF(OFFSET(correlations!D$46,_xlfn.FLOOR.MATH((ROW(C145)-1)/5)*5,0,5),"&lt;&gt;0")</f>
        <v>#DIV/0!</v>
      </c>
      <c r="AE157" s="40">
        <f ca="1">SUMIF(OFFSET(correlations!E$46,_xlfn.FLOOR.MATH((ROW(D145)-1)/5)*5,0,5),"&lt;&gt;0")/COUNTIF(OFFSET(correlations!E$46,_xlfn.FLOOR.MATH((ROW(D145)-1)/5)*5,0,5),"&lt;&gt;0")</f>
        <v>3.5</v>
      </c>
      <c r="AF157" s="40">
        <f ca="1">SUMIF(OFFSET(correlations!F$46,_xlfn.FLOOR.MATH((ROW(E145)-1)/5)*5,0,5),"&lt;&gt;0")/COUNTIF(OFFSET(correlations!F$46,_xlfn.FLOOR.MATH((ROW(E145)-1)/5)*5,0,5),"&lt;&gt;0")</f>
        <v>2.5</v>
      </c>
      <c r="AG157" s="40" t="e">
        <f ca="1">SUMIF(OFFSET(correlations!G$46,_xlfn.FLOOR.MATH((ROW(F145)-1)/5)*5,0,5),"&lt;&gt;0")/COUNTIF(OFFSET(correlations!G$46,_xlfn.FLOOR.MATH((ROW(F145)-1)/5)*5,0,5),"&lt;&gt;0")</f>
        <v>#DIV/0!</v>
      </c>
      <c r="AH157" s="40">
        <f ca="1">SUMIF(OFFSET(correlations!H$46,_xlfn.FLOOR.MATH((ROW(G145)-1)/5)*5,0,5),"&lt;&gt;0")/COUNTIF(OFFSET(correlations!H$46,_xlfn.FLOOR.MATH((ROW(G145)-1)/5)*5,0,5),"&lt;&gt;0")</f>
        <v>3.5</v>
      </c>
      <c r="AI157" s="40" t="e">
        <f ca="1">SUMIF(OFFSET(correlations!I$46,_xlfn.FLOOR.MATH((ROW(H145)-1)/5)*5,0,5),"&lt;&gt;0")/COUNTIF(OFFSET(correlations!I$46,_xlfn.FLOOR.MATH((ROW(H145)-1)/5)*5,0,5),"&lt;&gt;0")</f>
        <v>#DIV/0!</v>
      </c>
      <c r="AJ157" s="40">
        <f ca="1">SUMIF(OFFSET(correlations!J$46,_xlfn.FLOOR.MATH((ROW(I145)-1)/5)*5,0,5),"&lt;&gt;0")/COUNTIF(OFFSET(correlations!J$46,_xlfn.FLOOR.MATH((ROW(I145)-1)/5)*5,0,5),"&lt;&gt;0")</f>
        <v>4</v>
      </c>
      <c r="AK157" s="40">
        <f ca="1">SUMIF(OFFSET(correlations!K$46,_xlfn.FLOOR.MATH((ROW(J145)-1)/5)*5,0,5),"&lt;&gt;0")/COUNTIF(OFFSET(correlations!K$46,_xlfn.FLOOR.MATH((ROW(J145)-1)/5)*5,0,5),"&lt;&gt;0")</f>
        <v>3.5</v>
      </c>
      <c r="AL157" s="40">
        <f ca="1">SUMIF(OFFSET(correlations!L$46,_xlfn.FLOOR.MATH((ROW(K145)-1)/5)*5,0,5),"&lt;&gt;0")/COUNTIF(OFFSET(correlations!L$46,_xlfn.FLOOR.MATH((ROW(K145)-1)/5)*5,0,5),"&lt;&gt;0")</f>
        <v>2</v>
      </c>
      <c r="AM157" s="40" t="e">
        <f ca="1">SUMIF(OFFSET(correlations!M$46,_xlfn.FLOOR.MATH((ROW(L145)-1)/5)*5,0,5),"&lt;&gt;0")/COUNTIF(OFFSET(correlations!M$46,_xlfn.FLOOR.MATH((ROW(L145)-1)/5)*5,0,5),"&lt;&gt;0")</f>
        <v>#DIV/0!</v>
      </c>
      <c r="AN157" s="40" t="e">
        <f ca="1">SUMIF(OFFSET(correlations!N$46,_xlfn.FLOOR.MATH((ROW(M145)-1)/5)*5,0,5),"&lt;&gt;0")/COUNTIF(OFFSET(correlations!N$46,_xlfn.FLOOR.MATH((ROW(M145)-1)/5)*5,0,5),"&lt;&gt;0")</f>
        <v>#DIV/0!</v>
      </c>
      <c r="AO157" s="40">
        <f ca="1">SUMIF(OFFSET(correlations!O$46,_xlfn.FLOOR.MATH((ROW(N145)-1)/5)*5,0,5),"&lt;&gt;0")/COUNTIF(OFFSET(correlations!O$46,_xlfn.FLOOR.MATH((ROW(N145)-1)/5)*5,0,5),"&lt;&gt;0")</f>
        <v>3.75</v>
      </c>
      <c r="AP157" s="40">
        <f ca="1">SUMIF(OFFSET(correlations!P$46,_xlfn.FLOOR.MATH((ROW(O145)-1)/5)*5,0,5),"&lt;&gt;0")/COUNTIF(OFFSET(correlations!P$46,_xlfn.FLOOR.MATH((ROW(O145)-1)/5)*5,0,5),"&lt;&gt;0")</f>
        <v>3.25</v>
      </c>
      <c r="AQ157" s="40">
        <f ca="1">SUMIF(OFFSET(correlations!Q$46,_xlfn.FLOOR.MATH((ROW(P145)-1)/5)*5,0,5),"&lt;&gt;0")/COUNTIF(OFFSET(correlations!Q$46,_xlfn.FLOOR.MATH((ROW(P145)-1)/5)*5,0,5),"&lt;&gt;0")</f>
        <v>4</v>
      </c>
      <c r="AR157" s="40" t="e">
        <f ca="1">SUMIF(OFFSET(correlations!R$46,_xlfn.FLOOR.MATH((ROW(Q145)-1)/5)*5,0,5),"&lt;&gt;0")/COUNTIF(OFFSET(correlations!R$46,_xlfn.FLOOR.MATH((ROW(Q145)-1)/5)*5,0,5),"&lt;&gt;0")</f>
        <v>#DIV/0!</v>
      </c>
      <c r="AS157" s="40">
        <f ca="1">SUMIF(OFFSET(correlations!S$46,_xlfn.FLOOR.MATH((ROW(R145)-1)/5)*5,0,5),"&lt;&gt;0")/COUNTIF(OFFSET(correlations!S$46,_xlfn.FLOOR.MATH((ROW(R145)-1)/5)*5,0,5),"&lt;&gt;0")</f>
        <v>4</v>
      </c>
      <c r="AT157" s="40">
        <f ca="1">SUMIF(OFFSET(correlations!T$46,_xlfn.FLOOR.MATH((ROW(S145)-1)/5)*5,0,5),"&lt;&gt;0")/COUNTIF(OFFSET(correlations!T$46,_xlfn.FLOOR.MATH((ROW(S145)-1)/5)*5,0,5),"&lt;&gt;0")</f>
        <v>2.5</v>
      </c>
      <c r="AU157" s="40">
        <f ca="1">SUMIF(OFFSET(correlations!U$46,_xlfn.FLOOR.MATH((ROW(T145)-1)/5)*5,0,5),"&lt;&gt;0")/COUNTIF(OFFSET(correlations!U$46,_xlfn.FLOOR.MATH((ROW(T145)-1)/5)*5,0,5),"&lt;&gt;0")</f>
        <v>3.75</v>
      </c>
      <c r="AV157" s="40" t="e">
        <f ca="1">SUMIF(OFFSET(correlations!V$46,_xlfn.FLOOR.MATH((ROW(U145)-1)/5)*5,0,5),"&lt;&gt;0")/COUNTIF(OFFSET(correlations!V$46,_xlfn.FLOOR.MATH((ROW(U145)-1)/5)*5,0,5),"&lt;&gt;0")</f>
        <v>#DIV/0!</v>
      </c>
      <c r="AW157" s="40">
        <f ca="1">SUMIF(OFFSET(correlations!W$46,_xlfn.FLOOR.MATH((ROW(V145)-1)/5)*5,0,5),"&lt;&gt;0")/COUNTIF(OFFSET(correlations!W$46,_xlfn.FLOOR.MATH((ROW(V145)-1)/5)*5,0,5),"&lt;&gt;0")</f>
        <v>4</v>
      </c>
      <c r="AX157" s="40" t="e">
        <f ca="1">SUMIF(OFFSET(correlations!X$46,_xlfn.FLOOR.MATH((ROW(W145)-1)/5)*5,0,5),"&lt;&gt;0")/COUNTIF(OFFSET(correlations!X$46,_xlfn.FLOOR.MATH((ROW(W145)-1)/5)*5,0,5),"&lt;&gt;0")</f>
        <v>#DIV/0!</v>
      </c>
      <c r="AY157" s="40">
        <f ca="1">SUMIF(OFFSET(correlations!Y$46,_xlfn.FLOOR.MATH((ROW(X145)-1)/5)*5,0,5),"&lt;&gt;0")/COUNTIF(OFFSET(correlations!Y$46,_xlfn.FLOOR.MATH((ROW(X145)-1)/5)*5,0,5),"&lt;&gt;0")</f>
        <v>2.5</v>
      </c>
      <c r="AZ157" s="40">
        <f ca="1">SUMIF(OFFSET(correlations!Z$46,_xlfn.FLOOR.MATH((ROW(Y145)-1)/5)*5,0,5),"&lt;&gt;0")/COUNTIF(OFFSET(correlations!Z$46,_xlfn.FLOOR.MATH((ROW(Y145)-1)/5)*5,0,5),"&lt;&gt;0")</f>
        <v>4</v>
      </c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</row>
    <row r="158" spans="1:76">
      <c r="A158" s="21" t="s">
        <v>29</v>
      </c>
      <c r="B158" s="26">
        <f>IF(correlations!B191&lt;&gt;0,'Modified Weights'!B$5,0)</f>
        <v>0</v>
      </c>
      <c r="C158" s="26">
        <f>IF(correlations!C191&lt;&gt;0,'Modified Weights'!C$5,0)</f>
        <v>0</v>
      </c>
      <c r="D158" s="26">
        <f>IF(correlations!D191&lt;&gt;0,'Modified Weights'!D$5,0)</f>
        <v>0</v>
      </c>
      <c r="E158" s="26">
        <f>IF(correlations!E191&lt;&gt;0,'Modified Weights'!E$5,0)</f>
        <v>0</v>
      </c>
      <c r="F158" s="26">
        <f>IF(correlations!F191&lt;&gt;0,'Modified Weights'!F$5,0)</f>
        <v>0.43899155441463594</v>
      </c>
      <c r="G158" s="26">
        <f>IF(correlations!G191&lt;&gt;0,'Modified Weights'!G$5,0)</f>
        <v>0</v>
      </c>
      <c r="H158" s="26">
        <f>IF(correlations!H191&lt;&gt;0,'Modified Weights'!H$5,0)</f>
        <v>0</v>
      </c>
      <c r="I158" s="26">
        <f>IF(correlations!I191&lt;&gt;0,'Modified Weights'!I$5,0)</f>
        <v>0</v>
      </c>
      <c r="J158" s="26">
        <f>IF(correlations!J191&lt;&gt;0,'Modified Weights'!J$5,0)</f>
        <v>0.38713264586848378</v>
      </c>
      <c r="K158" s="26">
        <f>IF(correlations!K191&lt;&gt;0,'Modified Weights'!K$5,0)</f>
        <v>0</v>
      </c>
      <c r="L158" s="26">
        <f>IF(correlations!L191&lt;&gt;0,'Modified Weights'!L$5,0)</f>
        <v>0.27833468677407003</v>
      </c>
      <c r="M158" s="26">
        <f>IF(correlations!M191&lt;&gt;0,'Modified Weights'!M$5,0)</f>
        <v>0</v>
      </c>
      <c r="N158" s="26">
        <f>IF(correlations!N191&lt;&gt;0,'Modified Weights'!N$5,0)</f>
        <v>0</v>
      </c>
      <c r="O158" s="26">
        <f>IF(correlations!O191&lt;&gt;0,'Modified Weights'!O$5,0)</f>
        <v>0</v>
      </c>
      <c r="P158" s="26">
        <f>IF(correlations!P191&lt;&gt;0,'Modified Weights'!P$5,0)</f>
        <v>0</v>
      </c>
      <c r="Q158" s="26">
        <f>IF(correlations!Q191&lt;&gt;0,'Modified Weights'!Q$5,0)</f>
        <v>0</v>
      </c>
      <c r="R158" s="26">
        <f>IF(correlations!R191&lt;&gt;0,'Modified Weights'!R$5,0)</f>
        <v>0</v>
      </c>
      <c r="S158" s="26">
        <f>IF(correlations!S191&lt;&gt;0,'Modified Weights'!S$5,0)</f>
        <v>0.42223642660835542</v>
      </c>
      <c r="T158" s="26">
        <f>IF(correlations!T191&lt;&gt;0,'Modified Weights'!T$5,0)</f>
        <v>0</v>
      </c>
      <c r="U158" s="26">
        <f>IF(correlations!U191&lt;&gt;0,'Modified Weights'!U$5,0)</f>
        <v>0</v>
      </c>
      <c r="V158" s="26">
        <f>IF(correlations!V191&lt;&gt;0,'Modified Weights'!V$5,0)</f>
        <v>0.14924669844661778</v>
      </c>
      <c r="W158" s="26">
        <f>IF(correlations!W191&lt;&gt;0,'Modified Weights'!W$5,0)</f>
        <v>0.31571202585390812</v>
      </c>
      <c r="X158" s="26">
        <f>IF(correlations!X191&lt;&gt;0,'Modified Weights'!X$5,0)</f>
        <v>0</v>
      </c>
      <c r="Y158" s="26">
        <f>IF(correlations!Y191&lt;&gt;0,'Modified Weights'!Y$5,0)</f>
        <v>0</v>
      </c>
      <c r="Z158" s="26">
        <f>IF(correlations!Z191&lt;&gt;0,'Modified Weights'!Z$5,0)</f>
        <v>0</v>
      </c>
      <c r="AA158" s="26"/>
      <c r="AB158" s="40">
        <f ca="1">SUMIF(OFFSET(correlations!B$46,_xlfn.FLOOR.MATH((ROW(A146)-1)/5)*5,0,5),"&lt;&gt;0")/COUNTIF(OFFSET(correlations!B$46,_xlfn.FLOOR.MATH((ROW(A146)-1)/5)*5,0,5),"&lt;&gt;0")</f>
        <v>4</v>
      </c>
      <c r="AC158" s="40">
        <f ca="1">SUMIF(OFFSET(correlations!C$46,_xlfn.FLOOR.MATH((ROW(B146)-1)/5)*5,0,5),"&lt;&gt;0")/COUNTIF(OFFSET(correlations!C$46,_xlfn.FLOOR.MATH((ROW(B146)-1)/5)*5,0,5),"&lt;&gt;0")</f>
        <v>2.6666666666666665</v>
      </c>
      <c r="AD158" s="40">
        <f ca="1">SUMIF(OFFSET(correlations!D$46,_xlfn.FLOOR.MATH((ROW(C146)-1)/5)*5,0,5),"&lt;&gt;0")/COUNTIF(OFFSET(correlations!D$46,_xlfn.FLOOR.MATH((ROW(C146)-1)/5)*5,0,5),"&lt;&gt;0")</f>
        <v>3</v>
      </c>
      <c r="AE158" s="40">
        <f ca="1">SUMIF(OFFSET(correlations!E$46,_xlfn.FLOOR.MATH((ROW(D146)-1)/5)*5,0,5),"&lt;&gt;0")/COUNTIF(OFFSET(correlations!E$46,_xlfn.FLOOR.MATH((ROW(D146)-1)/5)*5,0,5),"&lt;&gt;0")</f>
        <v>4.5</v>
      </c>
      <c r="AF158" s="40">
        <f ca="1">SUMIF(OFFSET(correlations!F$46,_xlfn.FLOOR.MATH((ROW(E146)-1)/5)*5,0,5),"&lt;&gt;0")/COUNTIF(OFFSET(correlations!F$46,_xlfn.FLOOR.MATH((ROW(E146)-1)/5)*5,0,5),"&lt;&gt;0")</f>
        <v>2.6666666666666665</v>
      </c>
      <c r="AG158" s="40">
        <f ca="1">SUMIF(OFFSET(correlations!G$46,_xlfn.FLOOR.MATH((ROW(F146)-1)/5)*5,0,5),"&lt;&gt;0")/COUNTIF(OFFSET(correlations!G$46,_xlfn.FLOOR.MATH((ROW(F146)-1)/5)*5,0,5),"&lt;&gt;0")</f>
        <v>3.25</v>
      </c>
      <c r="AH158" s="40">
        <f ca="1">SUMIF(OFFSET(correlations!H$46,_xlfn.FLOOR.MATH((ROW(G146)-1)/5)*5,0,5),"&lt;&gt;0")/COUNTIF(OFFSET(correlations!H$46,_xlfn.FLOOR.MATH((ROW(G146)-1)/5)*5,0,5),"&lt;&gt;0")</f>
        <v>2.75</v>
      </c>
      <c r="AI158" s="40">
        <f ca="1">SUMIF(OFFSET(correlations!I$46,_xlfn.FLOOR.MATH((ROW(H146)-1)/5)*5,0,5),"&lt;&gt;0")/COUNTIF(OFFSET(correlations!I$46,_xlfn.FLOOR.MATH((ROW(H146)-1)/5)*5,0,5),"&lt;&gt;0")</f>
        <v>3.5</v>
      </c>
      <c r="AJ158" s="40">
        <f ca="1">SUMIF(OFFSET(correlations!J$46,_xlfn.FLOOR.MATH((ROW(I146)-1)/5)*5,0,5),"&lt;&gt;0")/COUNTIF(OFFSET(correlations!J$46,_xlfn.FLOOR.MATH((ROW(I146)-1)/5)*5,0,5),"&lt;&gt;0")</f>
        <v>2.5</v>
      </c>
      <c r="AK158" s="40">
        <f ca="1">SUMIF(OFFSET(correlations!K$46,_xlfn.FLOOR.MATH((ROW(J146)-1)/5)*5,0,5),"&lt;&gt;0")/COUNTIF(OFFSET(correlations!K$46,_xlfn.FLOOR.MATH((ROW(J146)-1)/5)*5,0,5),"&lt;&gt;0")</f>
        <v>3.25</v>
      </c>
      <c r="AL158" s="40">
        <f ca="1">SUMIF(OFFSET(correlations!L$46,_xlfn.FLOOR.MATH((ROW(K146)-1)/5)*5,0,5),"&lt;&gt;0")/COUNTIF(OFFSET(correlations!L$46,_xlfn.FLOOR.MATH((ROW(K146)-1)/5)*5,0,5),"&lt;&gt;0")</f>
        <v>3.75</v>
      </c>
      <c r="AM158" s="40">
        <f ca="1">SUMIF(OFFSET(correlations!M$46,_xlfn.FLOOR.MATH((ROW(L146)-1)/5)*5,0,5),"&lt;&gt;0")/COUNTIF(OFFSET(correlations!M$46,_xlfn.FLOOR.MATH((ROW(L146)-1)/5)*5,0,5),"&lt;&gt;0")</f>
        <v>4</v>
      </c>
      <c r="AN158" s="40">
        <f ca="1">SUMIF(OFFSET(correlations!N$46,_xlfn.FLOOR.MATH((ROW(M146)-1)/5)*5,0,5),"&lt;&gt;0")/COUNTIF(OFFSET(correlations!N$46,_xlfn.FLOOR.MATH((ROW(M146)-1)/5)*5,0,5),"&lt;&gt;0")</f>
        <v>2.5</v>
      </c>
      <c r="AO158" s="40">
        <f ca="1">SUMIF(OFFSET(correlations!O$46,_xlfn.FLOOR.MATH((ROW(N146)-1)/5)*5,0,5),"&lt;&gt;0")/COUNTIF(OFFSET(correlations!O$46,_xlfn.FLOOR.MATH((ROW(N146)-1)/5)*5,0,5),"&lt;&gt;0")</f>
        <v>2.5</v>
      </c>
      <c r="AP158" s="40">
        <f ca="1">SUMIF(OFFSET(correlations!P$46,_xlfn.FLOOR.MATH((ROW(O146)-1)/5)*5,0,5),"&lt;&gt;0")/COUNTIF(OFFSET(correlations!P$46,_xlfn.FLOOR.MATH((ROW(O146)-1)/5)*5,0,5),"&lt;&gt;0")</f>
        <v>2</v>
      </c>
      <c r="AQ158" s="40">
        <f ca="1">SUMIF(OFFSET(correlations!Q$46,_xlfn.FLOOR.MATH((ROW(P146)-1)/5)*5,0,5),"&lt;&gt;0")/COUNTIF(OFFSET(correlations!Q$46,_xlfn.FLOOR.MATH((ROW(P146)-1)/5)*5,0,5),"&lt;&gt;0")</f>
        <v>2.5</v>
      </c>
      <c r="AR158" s="40">
        <f ca="1">SUMIF(OFFSET(correlations!R$46,_xlfn.FLOOR.MATH((ROW(Q146)-1)/5)*5,0,5),"&lt;&gt;0")/COUNTIF(OFFSET(correlations!R$46,_xlfn.FLOOR.MATH((ROW(Q146)-1)/5)*5,0,5),"&lt;&gt;0")</f>
        <v>3.5</v>
      </c>
      <c r="AS158" s="40">
        <f ca="1">SUMIF(OFFSET(correlations!S$46,_xlfn.FLOOR.MATH((ROW(R146)-1)/5)*5,0,5),"&lt;&gt;0")/COUNTIF(OFFSET(correlations!S$46,_xlfn.FLOOR.MATH((ROW(R146)-1)/5)*5,0,5),"&lt;&gt;0")</f>
        <v>2.5</v>
      </c>
      <c r="AT158" s="40">
        <f ca="1">SUMIF(OFFSET(correlations!T$46,_xlfn.FLOOR.MATH((ROW(S146)-1)/5)*5,0,5),"&lt;&gt;0")/COUNTIF(OFFSET(correlations!T$46,_xlfn.FLOOR.MATH((ROW(S146)-1)/5)*5,0,5),"&lt;&gt;0")</f>
        <v>2</v>
      </c>
      <c r="AU158" s="40">
        <f ca="1">SUMIF(OFFSET(correlations!U$46,_xlfn.FLOOR.MATH((ROW(T146)-1)/5)*5,0,5),"&lt;&gt;0")/COUNTIF(OFFSET(correlations!U$46,_xlfn.FLOOR.MATH((ROW(T146)-1)/5)*5,0,5),"&lt;&gt;0")</f>
        <v>2.75</v>
      </c>
      <c r="AV158" s="40">
        <f ca="1">SUMIF(OFFSET(correlations!V$46,_xlfn.FLOOR.MATH((ROW(U146)-1)/5)*5,0,5),"&lt;&gt;0")/COUNTIF(OFFSET(correlations!V$46,_xlfn.FLOOR.MATH((ROW(U146)-1)/5)*5,0,5),"&lt;&gt;0")</f>
        <v>4</v>
      </c>
      <c r="AW158" s="40">
        <f ca="1">SUMIF(OFFSET(correlations!W$46,_xlfn.FLOOR.MATH((ROW(V146)-1)/5)*5,0,5),"&lt;&gt;0")/COUNTIF(OFFSET(correlations!W$46,_xlfn.FLOOR.MATH((ROW(V146)-1)/5)*5,0,5),"&lt;&gt;0")</f>
        <v>3.625</v>
      </c>
      <c r="AX158" s="40">
        <f ca="1">SUMIF(OFFSET(correlations!X$46,_xlfn.FLOOR.MATH((ROW(W146)-1)/5)*5,0,5),"&lt;&gt;0")/COUNTIF(OFFSET(correlations!X$46,_xlfn.FLOOR.MATH((ROW(W146)-1)/5)*5,0,5),"&lt;&gt;0")</f>
        <v>3.25</v>
      </c>
      <c r="AY158" s="40">
        <f ca="1">SUMIF(OFFSET(correlations!Y$46,_xlfn.FLOOR.MATH((ROW(X146)-1)/5)*5,0,5),"&lt;&gt;0")/COUNTIF(OFFSET(correlations!Y$46,_xlfn.FLOOR.MATH((ROW(X146)-1)/5)*5,0,5),"&lt;&gt;0")</f>
        <v>2.3333333333333335</v>
      </c>
      <c r="AZ158" s="40">
        <f ca="1">SUMIF(OFFSET(correlations!Z$46,_xlfn.FLOOR.MATH((ROW(Y146)-1)/5)*5,0,5),"&lt;&gt;0")/COUNTIF(OFFSET(correlations!Z$46,_xlfn.FLOOR.MATH((ROW(Y146)-1)/5)*5,0,5),"&lt;&gt;0")</f>
        <v>3.25</v>
      </c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</row>
    <row r="159" spans="1:76">
      <c r="A159" s="1" t="str">
        <f t="shared" ref="A159:A162" si="29">A158</f>
        <v>268: Batman (1989)</v>
      </c>
      <c r="B159" s="26">
        <f>IF(correlations!B192&lt;&gt;0,'Modified Weights'!B$6,0)</f>
        <v>0</v>
      </c>
      <c r="C159" s="26">
        <f>IF(correlations!C192&lt;&gt;0,'Modified Weights'!C$6,0)</f>
        <v>0.41443820151070604</v>
      </c>
      <c r="D159" s="26">
        <f>IF(correlations!D192&lt;&gt;0,'Modified Weights'!D$6,0)</f>
        <v>0.37322578372742299</v>
      </c>
      <c r="E159" s="26">
        <f>IF(correlations!E192&lt;&gt;0,'Modified Weights'!E$6,0)</f>
        <v>0</v>
      </c>
      <c r="F159" s="26">
        <f>IF(correlations!F192&lt;&gt;0,'Modified Weights'!F$6,0)</f>
        <v>0</v>
      </c>
      <c r="G159" s="26">
        <f>IF(correlations!G192&lt;&gt;0,'Modified Weights'!G$6,0)</f>
        <v>0</v>
      </c>
      <c r="H159" s="26">
        <f>IF(correlations!H192&lt;&gt;0,'Modified Weights'!H$6,0)</f>
        <v>0.2271298649307886</v>
      </c>
      <c r="I159" s="26">
        <f>IF(correlations!I192&lt;&gt;0,'Modified Weights'!I$6,0)</f>
        <v>0.22921932957789437</v>
      </c>
      <c r="J159" s="26">
        <f>IF(correlations!J192&lt;&gt;0,'Modified Weights'!J$6,0)</f>
        <v>0</v>
      </c>
      <c r="K159" s="26">
        <f>IF(correlations!K192&lt;&gt;0,'Modified Weights'!K$6,0)</f>
        <v>0</v>
      </c>
      <c r="L159" s="26">
        <f>IF(correlations!L192&lt;&gt;0,'Modified Weights'!L$6,0)</f>
        <v>0</v>
      </c>
      <c r="M159" s="26">
        <f>IF(correlations!M192&lt;&gt;0,'Modified Weights'!M$6,0)</f>
        <v>0</v>
      </c>
      <c r="N159" s="26">
        <f>IF(correlations!N192&lt;&gt;0,'Modified Weights'!N$6,0)</f>
        <v>0.26126836282372301</v>
      </c>
      <c r="O159" s="26">
        <f>IF(correlations!O192&lt;&gt;0,'Modified Weights'!O$6,0)</f>
        <v>0</v>
      </c>
      <c r="P159" s="26">
        <f>IF(correlations!P192&lt;&gt;0,'Modified Weights'!P$6,0)</f>
        <v>0</v>
      </c>
      <c r="Q159" s="26">
        <f>IF(correlations!Q192&lt;&gt;0,'Modified Weights'!Q$6,0)</f>
        <v>0</v>
      </c>
      <c r="R159" s="26">
        <f>IF(correlations!R192&lt;&gt;0,'Modified Weights'!R$6,0)</f>
        <v>0</v>
      </c>
      <c r="S159" s="26">
        <f>IF(correlations!S192&lt;&gt;0,'Modified Weights'!S$6,0)</f>
        <v>0</v>
      </c>
      <c r="T159" s="26">
        <f>IF(correlations!T192&lt;&gt;0,'Modified Weights'!T$6,0)</f>
        <v>0</v>
      </c>
      <c r="U159" s="26">
        <f>IF(correlations!U192&lt;&gt;0,'Modified Weights'!U$6,0)</f>
        <v>0.30580326092025339</v>
      </c>
      <c r="V159" s="26">
        <f>IF(correlations!V192&lt;&gt;0,'Modified Weights'!V$6,0)</f>
        <v>0</v>
      </c>
      <c r="W159" s="26">
        <f>IF(correlations!W192&lt;&gt;0,'Modified Weights'!W$6,0)</f>
        <v>0.26252037536330569</v>
      </c>
      <c r="X159" s="26">
        <f>IF(correlations!X192&lt;&gt;0,'Modified Weights'!X$6,0)</f>
        <v>0</v>
      </c>
      <c r="Y159" s="26">
        <f>IF(correlations!Y192&lt;&gt;0,'Modified Weights'!Y$6,0)</f>
        <v>0</v>
      </c>
      <c r="Z159" s="26">
        <f>IF(correlations!Z192&lt;&gt;0,'Modified Weights'!Z$6,0)</f>
        <v>0</v>
      </c>
      <c r="AA159" s="26"/>
      <c r="AB159" s="40">
        <f ca="1">SUMIF(OFFSET(correlations!B$46,_xlfn.FLOOR.MATH((ROW(A147)-1)/5)*5,0,5),"&lt;&gt;0")/COUNTIF(OFFSET(correlations!B$46,_xlfn.FLOOR.MATH((ROW(A147)-1)/5)*5,0,5),"&lt;&gt;0")</f>
        <v>4</v>
      </c>
      <c r="AC159" s="40">
        <f ca="1">SUMIF(OFFSET(correlations!C$46,_xlfn.FLOOR.MATH((ROW(B147)-1)/5)*5,0,5),"&lt;&gt;0")/COUNTIF(OFFSET(correlations!C$46,_xlfn.FLOOR.MATH((ROW(B147)-1)/5)*5,0,5),"&lt;&gt;0")</f>
        <v>2.6666666666666665</v>
      </c>
      <c r="AD159" s="40">
        <f ca="1">SUMIF(OFFSET(correlations!D$46,_xlfn.FLOOR.MATH((ROW(C147)-1)/5)*5,0,5),"&lt;&gt;0")/COUNTIF(OFFSET(correlations!D$46,_xlfn.FLOOR.MATH((ROW(C147)-1)/5)*5,0,5),"&lt;&gt;0")</f>
        <v>3</v>
      </c>
      <c r="AE159" s="40">
        <f ca="1">SUMIF(OFFSET(correlations!E$46,_xlfn.FLOOR.MATH((ROW(D147)-1)/5)*5,0,5),"&lt;&gt;0")/COUNTIF(OFFSET(correlations!E$46,_xlfn.FLOOR.MATH((ROW(D147)-1)/5)*5,0,5),"&lt;&gt;0")</f>
        <v>4.5</v>
      </c>
      <c r="AF159" s="40">
        <f ca="1">SUMIF(OFFSET(correlations!F$46,_xlfn.FLOOR.MATH((ROW(E147)-1)/5)*5,0,5),"&lt;&gt;0")/COUNTIF(OFFSET(correlations!F$46,_xlfn.FLOOR.MATH((ROW(E147)-1)/5)*5,0,5),"&lt;&gt;0")</f>
        <v>2.6666666666666665</v>
      </c>
      <c r="AG159" s="40">
        <f ca="1">SUMIF(OFFSET(correlations!G$46,_xlfn.FLOOR.MATH((ROW(F147)-1)/5)*5,0,5),"&lt;&gt;0")/COUNTIF(OFFSET(correlations!G$46,_xlfn.FLOOR.MATH((ROW(F147)-1)/5)*5,0,5),"&lt;&gt;0")</f>
        <v>3.25</v>
      </c>
      <c r="AH159" s="40">
        <f ca="1">SUMIF(OFFSET(correlations!H$46,_xlfn.FLOOR.MATH((ROW(G147)-1)/5)*5,0,5),"&lt;&gt;0")/COUNTIF(OFFSET(correlations!H$46,_xlfn.FLOOR.MATH((ROW(G147)-1)/5)*5,0,5),"&lt;&gt;0")</f>
        <v>2.75</v>
      </c>
      <c r="AI159" s="40">
        <f ca="1">SUMIF(OFFSET(correlations!I$46,_xlfn.FLOOR.MATH((ROW(H147)-1)/5)*5,0,5),"&lt;&gt;0")/COUNTIF(OFFSET(correlations!I$46,_xlfn.FLOOR.MATH((ROW(H147)-1)/5)*5,0,5),"&lt;&gt;0")</f>
        <v>3.5</v>
      </c>
      <c r="AJ159" s="40">
        <f ca="1">SUMIF(OFFSET(correlations!J$46,_xlfn.FLOOR.MATH((ROW(I147)-1)/5)*5,0,5),"&lt;&gt;0")/COUNTIF(OFFSET(correlations!J$46,_xlfn.FLOOR.MATH((ROW(I147)-1)/5)*5,0,5),"&lt;&gt;0")</f>
        <v>2.5</v>
      </c>
      <c r="AK159" s="40">
        <f ca="1">SUMIF(OFFSET(correlations!K$46,_xlfn.FLOOR.MATH((ROW(J147)-1)/5)*5,0,5),"&lt;&gt;0")/COUNTIF(OFFSET(correlations!K$46,_xlfn.FLOOR.MATH((ROW(J147)-1)/5)*5,0,5),"&lt;&gt;0")</f>
        <v>3.25</v>
      </c>
      <c r="AL159" s="40">
        <f ca="1">SUMIF(OFFSET(correlations!L$46,_xlfn.FLOOR.MATH((ROW(K147)-1)/5)*5,0,5),"&lt;&gt;0")/COUNTIF(OFFSET(correlations!L$46,_xlfn.FLOOR.MATH((ROW(K147)-1)/5)*5,0,5),"&lt;&gt;0")</f>
        <v>3.75</v>
      </c>
      <c r="AM159" s="40">
        <f ca="1">SUMIF(OFFSET(correlations!M$46,_xlfn.FLOOR.MATH((ROW(L147)-1)/5)*5,0,5),"&lt;&gt;0")/COUNTIF(OFFSET(correlations!M$46,_xlfn.FLOOR.MATH((ROW(L147)-1)/5)*5,0,5),"&lt;&gt;0")</f>
        <v>4</v>
      </c>
      <c r="AN159" s="40">
        <f ca="1">SUMIF(OFFSET(correlations!N$46,_xlfn.FLOOR.MATH((ROW(M147)-1)/5)*5,0,5),"&lt;&gt;0")/COUNTIF(OFFSET(correlations!N$46,_xlfn.FLOOR.MATH((ROW(M147)-1)/5)*5,0,5),"&lt;&gt;0")</f>
        <v>2.5</v>
      </c>
      <c r="AO159" s="40">
        <f ca="1">SUMIF(OFFSET(correlations!O$46,_xlfn.FLOOR.MATH((ROW(N147)-1)/5)*5,0,5),"&lt;&gt;0")/COUNTIF(OFFSET(correlations!O$46,_xlfn.FLOOR.MATH((ROW(N147)-1)/5)*5,0,5),"&lt;&gt;0")</f>
        <v>2.5</v>
      </c>
      <c r="AP159" s="40">
        <f ca="1">SUMIF(OFFSET(correlations!P$46,_xlfn.FLOOR.MATH((ROW(O147)-1)/5)*5,0,5),"&lt;&gt;0")/COUNTIF(OFFSET(correlations!P$46,_xlfn.FLOOR.MATH((ROW(O147)-1)/5)*5,0,5),"&lt;&gt;0")</f>
        <v>2</v>
      </c>
      <c r="AQ159" s="40">
        <f ca="1">SUMIF(OFFSET(correlations!Q$46,_xlfn.FLOOR.MATH((ROW(P147)-1)/5)*5,0,5),"&lt;&gt;0")/COUNTIF(OFFSET(correlations!Q$46,_xlfn.FLOOR.MATH((ROW(P147)-1)/5)*5,0,5),"&lt;&gt;0")</f>
        <v>2.5</v>
      </c>
      <c r="AR159" s="40">
        <f ca="1">SUMIF(OFFSET(correlations!R$46,_xlfn.FLOOR.MATH((ROW(Q147)-1)/5)*5,0,5),"&lt;&gt;0")/COUNTIF(OFFSET(correlations!R$46,_xlfn.FLOOR.MATH((ROW(Q147)-1)/5)*5,0,5),"&lt;&gt;0")</f>
        <v>3.5</v>
      </c>
      <c r="AS159" s="40">
        <f ca="1">SUMIF(OFFSET(correlations!S$46,_xlfn.FLOOR.MATH((ROW(R147)-1)/5)*5,0,5),"&lt;&gt;0")/COUNTIF(OFFSET(correlations!S$46,_xlfn.FLOOR.MATH((ROW(R147)-1)/5)*5,0,5),"&lt;&gt;0")</f>
        <v>2.5</v>
      </c>
      <c r="AT159" s="40">
        <f ca="1">SUMIF(OFFSET(correlations!T$46,_xlfn.FLOOR.MATH((ROW(S147)-1)/5)*5,0,5),"&lt;&gt;0")/COUNTIF(OFFSET(correlations!T$46,_xlfn.FLOOR.MATH((ROW(S147)-1)/5)*5,0,5),"&lt;&gt;0")</f>
        <v>2</v>
      </c>
      <c r="AU159" s="40">
        <f ca="1">SUMIF(OFFSET(correlations!U$46,_xlfn.FLOOR.MATH((ROW(T147)-1)/5)*5,0,5),"&lt;&gt;0")/COUNTIF(OFFSET(correlations!U$46,_xlfn.FLOOR.MATH((ROW(T147)-1)/5)*5,0,5),"&lt;&gt;0")</f>
        <v>2.75</v>
      </c>
      <c r="AV159" s="40">
        <f ca="1">SUMIF(OFFSET(correlations!V$46,_xlfn.FLOOR.MATH((ROW(U147)-1)/5)*5,0,5),"&lt;&gt;0")/COUNTIF(OFFSET(correlations!V$46,_xlfn.FLOOR.MATH((ROW(U147)-1)/5)*5,0,5),"&lt;&gt;0")</f>
        <v>4</v>
      </c>
      <c r="AW159" s="40">
        <f ca="1">SUMIF(OFFSET(correlations!W$46,_xlfn.FLOOR.MATH((ROW(V147)-1)/5)*5,0,5),"&lt;&gt;0")/COUNTIF(OFFSET(correlations!W$46,_xlfn.FLOOR.MATH((ROW(V147)-1)/5)*5,0,5),"&lt;&gt;0")</f>
        <v>3.625</v>
      </c>
      <c r="AX159" s="40">
        <f ca="1">SUMIF(OFFSET(correlations!X$46,_xlfn.FLOOR.MATH((ROW(W147)-1)/5)*5,0,5),"&lt;&gt;0")/COUNTIF(OFFSET(correlations!X$46,_xlfn.FLOOR.MATH((ROW(W147)-1)/5)*5,0,5),"&lt;&gt;0")</f>
        <v>3.25</v>
      </c>
      <c r="AY159" s="40">
        <f ca="1">SUMIF(OFFSET(correlations!Y$46,_xlfn.FLOOR.MATH((ROW(X147)-1)/5)*5,0,5),"&lt;&gt;0")/COUNTIF(OFFSET(correlations!Y$46,_xlfn.FLOOR.MATH((ROW(X147)-1)/5)*5,0,5),"&lt;&gt;0")</f>
        <v>2.3333333333333335</v>
      </c>
      <c r="AZ159" s="40">
        <f ca="1">SUMIF(OFFSET(correlations!Z$46,_xlfn.FLOOR.MATH((ROW(Y147)-1)/5)*5,0,5),"&lt;&gt;0")/COUNTIF(OFFSET(correlations!Z$46,_xlfn.FLOOR.MATH((ROW(Y147)-1)/5)*5,0,5),"&lt;&gt;0")</f>
        <v>3.25</v>
      </c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</row>
    <row r="160" spans="1:76">
      <c r="A160" s="1" t="str">
        <f t="shared" si="29"/>
        <v>268: Batman (1989)</v>
      </c>
      <c r="B160" s="26">
        <f>IF(correlations!B193&lt;&gt;0,'Modified Weights'!B$7,0)</f>
        <v>0.46460996868120108</v>
      </c>
      <c r="C160" s="26">
        <f>IF(correlations!C193&lt;&gt;0,'Modified Weights'!C$7,0)</f>
        <v>0.41167618541813644</v>
      </c>
      <c r="D160" s="26">
        <f>IF(correlations!D193&lt;&gt;0,'Modified Weights'!D$7,0)</f>
        <v>0</v>
      </c>
      <c r="E160" s="26">
        <f>IF(correlations!E193&lt;&gt;0,'Modified Weights'!E$7,0)</f>
        <v>0</v>
      </c>
      <c r="F160" s="26">
        <f>IF(correlations!F193&lt;&gt;0,'Modified Weights'!F$7,0)</f>
        <v>0.37985626502293046</v>
      </c>
      <c r="G160" s="26">
        <f>IF(correlations!G193&lt;&gt;0,'Modified Weights'!G$7,0)</f>
        <v>0</v>
      </c>
      <c r="H160" s="26">
        <f>IF(correlations!H193&lt;&gt;0,'Modified Weights'!H$7,0)</f>
        <v>0</v>
      </c>
      <c r="I160" s="26">
        <f>IF(correlations!I193&lt;&gt;0,'Modified Weights'!I$7,0)</f>
        <v>0.21476007349626267</v>
      </c>
      <c r="J160" s="26">
        <f>IF(correlations!J193&lt;&gt;0,'Modified Weights'!J$7,0)</f>
        <v>0</v>
      </c>
      <c r="K160" s="26">
        <f>IF(correlations!K193&lt;&gt;0,'Modified Weights'!K$7,0)</f>
        <v>0</v>
      </c>
      <c r="L160" s="26">
        <f>IF(correlations!L193&lt;&gt;0,'Modified Weights'!L$7,0)</f>
        <v>0</v>
      </c>
      <c r="M160" s="26">
        <f>IF(correlations!M193&lt;&gt;0,'Modified Weights'!M$7,0)</f>
        <v>0</v>
      </c>
      <c r="N160" s="26">
        <f>IF(correlations!N193&lt;&gt;0,'Modified Weights'!N$7,0)</f>
        <v>0</v>
      </c>
      <c r="O160" s="26">
        <f>IF(correlations!O193&lt;&gt;0,'Modified Weights'!O$7,0)</f>
        <v>0</v>
      </c>
      <c r="P160" s="26">
        <f>IF(correlations!P193&lt;&gt;0,'Modified Weights'!P$7,0)</f>
        <v>0</v>
      </c>
      <c r="Q160" s="26">
        <f>IF(correlations!Q193&lt;&gt;0,'Modified Weights'!Q$7,0)</f>
        <v>0.37322578372742299</v>
      </c>
      <c r="R160" s="26">
        <f>IF(correlations!R193&lt;&gt;0,'Modified Weights'!R$7,0)</f>
        <v>0</v>
      </c>
      <c r="S160" s="26">
        <f>IF(correlations!S193&lt;&gt;0,'Modified Weights'!S$7,0)</f>
        <v>0</v>
      </c>
      <c r="T160" s="26">
        <f>IF(correlations!T193&lt;&gt;0,'Modified Weights'!T$7,0)</f>
        <v>0</v>
      </c>
      <c r="U160" s="26">
        <f>IF(correlations!U193&lt;&gt;0,'Modified Weights'!U$7,0)</f>
        <v>0</v>
      </c>
      <c r="V160" s="26">
        <f>IF(correlations!V193&lt;&gt;0,'Modified Weights'!V$7,0)</f>
        <v>0</v>
      </c>
      <c r="W160" s="26">
        <f>IF(correlations!W193&lt;&gt;0,'Modified Weights'!W$7,0)</f>
        <v>0.24072770522228643</v>
      </c>
      <c r="X160" s="26">
        <f>IF(correlations!X193&lt;&gt;0,'Modified Weights'!X$7,0)</f>
        <v>0</v>
      </c>
      <c r="Y160" s="26">
        <f>IF(correlations!Y193&lt;&gt;0,'Modified Weights'!Y$7,0)</f>
        <v>0.42322462884387124</v>
      </c>
      <c r="Z160" s="26">
        <f>IF(correlations!Z193&lt;&gt;0,'Modified Weights'!Z$7,0)</f>
        <v>0.27967705678590876</v>
      </c>
      <c r="AA160" s="26"/>
      <c r="AB160" s="40">
        <f ca="1">SUMIF(OFFSET(correlations!B$46,_xlfn.FLOOR.MATH((ROW(A148)-1)/5)*5,0,5),"&lt;&gt;0")/COUNTIF(OFFSET(correlations!B$46,_xlfn.FLOOR.MATH((ROW(A148)-1)/5)*5,0,5),"&lt;&gt;0")</f>
        <v>4</v>
      </c>
      <c r="AC160" s="40">
        <f ca="1">SUMIF(OFFSET(correlations!C$46,_xlfn.FLOOR.MATH((ROW(B148)-1)/5)*5,0,5),"&lt;&gt;0")/COUNTIF(OFFSET(correlations!C$46,_xlfn.FLOOR.MATH((ROW(B148)-1)/5)*5,0,5),"&lt;&gt;0")</f>
        <v>2.6666666666666665</v>
      </c>
      <c r="AD160" s="40">
        <f ca="1">SUMIF(OFFSET(correlations!D$46,_xlfn.FLOOR.MATH((ROW(C148)-1)/5)*5,0,5),"&lt;&gt;0")/COUNTIF(OFFSET(correlations!D$46,_xlfn.FLOOR.MATH((ROW(C148)-1)/5)*5,0,5),"&lt;&gt;0")</f>
        <v>3</v>
      </c>
      <c r="AE160" s="40">
        <f ca="1">SUMIF(OFFSET(correlations!E$46,_xlfn.FLOOR.MATH((ROW(D148)-1)/5)*5,0,5),"&lt;&gt;0")/COUNTIF(OFFSET(correlations!E$46,_xlfn.FLOOR.MATH((ROW(D148)-1)/5)*5,0,5),"&lt;&gt;0")</f>
        <v>4.5</v>
      </c>
      <c r="AF160" s="40">
        <f ca="1">SUMIF(OFFSET(correlations!F$46,_xlfn.FLOOR.MATH((ROW(E148)-1)/5)*5,0,5),"&lt;&gt;0")/COUNTIF(OFFSET(correlations!F$46,_xlfn.FLOOR.MATH((ROW(E148)-1)/5)*5,0,5),"&lt;&gt;0")</f>
        <v>2.6666666666666665</v>
      </c>
      <c r="AG160" s="40">
        <f ca="1">SUMIF(OFFSET(correlations!G$46,_xlfn.FLOOR.MATH((ROW(F148)-1)/5)*5,0,5),"&lt;&gt;0")/COUNTIF(OFFSET(correlations!G$46,_xlfn.FLOOR.MATH((ROW(F148)-1)/5)*5,0,5),"&lt;&gt;0")</f>
        <v>3.25</v>
      </c>
      <c r="AH160" s="40">
        <f ca="1">SUMIF(OFFSET(correlations!H$46,_xlfn.FLOOR.MATH((ROW(G148)-1)/5)*5,0,5),"&lt;&gt;0")/COUNTIF(OFFSET(correlations!H$46,_xlfn.FLOOR.MATH((ROW(G148)-1)/5)*5,0,5),"&lt;&gt;0")</f>
        <v>2.75</v>
      </c>
      <c r="AI160" s="40">
        <f ca="1">SUMIF(OFFSET(correlations!I$46,_xlfn.FLOOR.MATH((ROW(H148)-1)/5)*5,0,5),"&lt;&gt;0")/COUNTIF(OFFSET(correlations!I$46,_xlfn.FLOOR.MATH((ROW(H148)-1)/5)*5,0,5),"&lt;&gt;0")</f>
        <v>3.5</v>
      </c>
      <c r="AJ160" s="40">
        <f ca="1">SUMIF(OFFSET(correlations!J$46,_xlfn.FLOOR.MATH((ROW(I148)-1)/5)*5,0,5),"&lt;&gt;0")/COUNTIF(OFFSET(correlations!J$46,_xlfn.FLOOR.MATH((ROW(I148)-1)/5)*5,0,5),"&lt;&gt;0")</f>
        <v>2.5</v>
      </c>
      <c r="AK160" s="40">
        <f ca="1">SUMIF(OFFSET(correlations!K$46,_xlfn.FLOOR.MATH((ROW(J148)-1)/5)*5,0,5),"&lt;&gt;0")/COUNTIF(OFFSET(correlations!K$46,_xlfn.FLOOR.MATH((ROW(J148)-1)/5)*5,0,5),"&lt;&gt;0")</f>
        <v>3.25</v>
      </c>
      <c r="AL160" s="40">
        <f ca="1">SUMIF(OFFSET(correlations!L$46,_xlfn.FLOOR.MATH((ROW(K148)-1)/5)*5,0,5),"&lt;&gt;0")/COUNTIF(OFFSET(correlations!L$46,_xlfn.FLOOR.MATH((ROW(K148)-1)/5)*5,0,5),"&lt;&gt;0")</f>
        <v>3.75</v>
      </c>
      <c r="AM160" s="40">
        <f ca="1">SUMIF(OFFSET(correlations!M$46,_xlfn.FLOOR.MATH((ROW(L148)-1)/5)*5,0,5),"&lt;&gt;0")/COUNTIF(OFFSET(correlations!M$46,_xlfn.FLOOR.MATH((ROW(L148)-1)/5)*5,0,5),"&lt;&gt;0")</f>
        <v>4</v>
      </c>
      <c r="AN160" s="40">
        <f ca="1">SUMIF(OFFSET(correlations!N$46,_xlfn.FLOOR.MATH((ROW(M148)-1)/5)*5,0,5),"&lt;&gt;0")/COUNTIF(OFFSET(correlations!N$46,_xlfn.FLOOR.MATH((ROW(M148)-1)/5)*5,0,5),"&lt;&gt;0")</f>
        <v>2.5</v>
      </c>
      <c r="AO160" s="40">
        <f ca="1">SUMIF(OFFSET(correlations!O$46,_xlfn.FLOOR.MATH((ROW(N148)-1)/5)*5,0,5),"&lt;&gt;0")/COUNTIF(OFFSET(correlations!O$46,_xlfn.FLOOR.MATH((ROW(N148)-1)/5)*5,0,5),"&lt;&gt;0")</f>
        <v>2.5</v>
      </c>
      <c r="AP160" s="40">
        <f ca="1">SUMIF(OFFSET(correlations!P$46,_xlfn.FLOOR.MATH((ROW(O148)-1)/5)*5,0,5),"&lt;&gt;0")/COUNTIF(OFFSET(correlations!P$46,_xlfn.FLOOR.MATH((ROW(O148)-1)/5)*5,0,5),"&lt;&gt;0")</f>
        <v>2</v>
      </c>
      <c r="AQ160" s="40">
        <f ca="1">SUMIF(OFFSET(correlations!Q$46,_xlfn.FLOOR.MATH((ROW(P148)-1)/5)*5,0,5),"&lt;&gt;0")/COUNTIF(OFFSET(correlations!Q$46,_xlfn.FLOOR.MATH((ROW(P148)-1)/5)*5,0,5),"&lt;&gt;0")</f>
        <v>2.5</v>
      </c>
      <c r="AR160" s="40">
        <f ca="1">SUMIF(OFFSET(correlations!R$46,_xlfn.FLOOR.MATH((ROW(Q148)-1)/5)*5,0,5),"&lt;&gt;0")/COUNTIF(OFFSET(correlations!R$46,_xlfn.FLOOR.MATH((ROW(Q148)-1)/5)*5,0,5),"&lt;&gt;0")</f>
        <v>3.5</v>
      </c>
      <c r="AS160" s="40">
        <f ca="1">SUMIF(OFFSET(correlations!S$46,_xlfn.FLOOR.MATH((ROW(R148)-1)/5)*5,0,5),"&lt;&gt;0")/COUNTIF(OFFSET(correlations!S$46,_xlfn.FLOOR.MATH((ROW(R148)-1)/5)*5,0,5),"&lt;&gt;0")</f>
        <v>2.5</v>
      </c>
      <c r="AT160" s="40">
        <f ca="1">SUMIF(OFFSET(correlations!T$46,_xlfn.FLOOR.MATH((ROW(S148)-1)/5)*5,0,5),"&lt;&gt;0")/COUNTIF(OFFSET(correlations!T$46,_xlfn.FLOOR.MATH((ROW(S148)-1)/5)*5,0,5),"&lt;&gt;0")</f>
        <v>2</v>
      </c>
      <c r="AU160" s="40">
        <f ca="1">SUMIF(OFFSET(correlations!U$46,_xlfn.FLOOR.MATH((ROW(T148)-1)/5)*5,0,5),"&lt;&gt;0")/COUNTIF(OFFSET(correlations!U$46,_xlfn.FLOOR.MATH((ROW(T148)-1)/5)*5,0,5),"&lt;&gt;0")</f>
        <v>2.75</v>
      </c>
      <c r="AV160" s="40">
        <f ca="1">SUMIF(OFFSET(correlations!V$46,_xlfn.FLOOR.MATH((ROW(U148)-1)/5)*5,0,5),"&lt;&gt;0")/COUNTIF(OFFSET(correlations!V$46,_xlfn.FLOOR.MATH((ROW(U148)-1)/5)*5,0,5),"&lt;&gt;0")</f>
        <v>4</v>
      </c>
      <c r="AW160" s="40">
        <f ca="1">SUMIF(OFFSET(correlations!W$46,_xlfn.FLOOR.MATH((ROW(V148)-1)/5)*5,0,5),"&lt;&gt;0")/COUNTIF(OFFSET(correlations!W$46,_xlfn.FLOOR.MATH((ROW(V148)-1)/5)*5,0,5),"&lt;&gt;0")</f>
        <v>3.625</v>
      </c>
      <c r="AX160" s="40">
        <f ca="1">SUMIF(OFFSET(correlations!X$46,_xlfn.FLOOR.MATH((ROW(W148)-1)/5)*5,0,5),"&lt;&gt;0")/COUNTIF(OFFSET(correlations!X$46,_xlfn.FLOOR.MATH((ROW(W148)-1)/5)*5,0,5),"&lt;&gt;0")</f>
        <v>3.25</v>
      </c>
      <c r="AY160" s="40">
        <f ca="1">SUMIF(OFFSET(correlations!Y$46,_xlfn.FLOOR.MATH((ROW(X148)-1)/5)*5,0,5),"&lt;&gt;0")/COUNTIF(OFFSET(correlations!Y$46,_xlfn.FLOOR.MATH((ROW(X148)-1)/5)*5,0,5),"&lt;&gt;0")</f>
        <v>2.3333333333333335</v>
      </c>
      <c r="AZ160" s="40">
        <f ca="1">SUMIF(OFFSET(correlations!Z$46,_xlfn.FLOOR.MATH((ROW(Y148)-1)/5)*5,0,5),"&lt;&gt;0")/COUNTIF(OFFSET(correlations!Z$46,_xlfn.FLOOR.MATH((ROW(Y148)-1)/5)*5,0,5),"&lt;&gt;0")</f>
        <v>3.25</v>
      </c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</row>
    <row r="161" spans="1:76">
      <c r="A161" s="1" t="str">
        <f t="shared" si="29"/>
        <v>268: Batman (1989)</v>
      </c>
      <c r="B161" s="26">
        <f>IF(correlations!B194&lt;&gt;0,'Modified Weights'!B$3,0)</f>
        <v>0</v>
      </c>
      <c r="C161" s="26">
        <f>IF(correlations!C194&lt;&gt;0,'Modified Weights'!C$3,0)</f>
        <v>0.56244873874488854</v>
      </c>
      <c r="D161" s="26">
        <f>IF(correlations!D194&lt;&gt;0,'Modified Weights'!D$3,0)</f>
        <v>0.66716825348801723</v>
      </c>
      <c r="E161" s="26">
        <f>IF(correlations!E194&lt;&gt;0,'Modified Weights'!E$3,0)</f>
        <v>0.51761980439715483</v>
      </c>
      <c r="F161" s="26">
        <f>IF(correlations!F194&lt;&gt;0,'Modified Weights'!F$3,0)</f>
        <v>0</v>
      </c>
      <c r="G161" s="26">
        <f>IF(correlations!G194&lt;&gt;0,'Modified Weights'!G$3,0)</f>
        <v>0.53906585139435703</v>
      </c>
      <c r="H161" s="26">
        <f>IF(correlations!H194&lt;&gt;0,'Modified Weights'!H$3,0)</f>
        <v>0.46291004988627577</v>
      </c>
      <c r="I161" s="26">
        <f>IF(correlations!I194&lt;&gt;0,'Modified Weights'!I$3,0)</f>
        <v>0.38334847991865839</v>
      </c>
      <c r="J161" s="26">
        <f>IF(correlations!J194&lt;&gt;0,'Modified Weights'!J$3,0)</f>
        <v>0</v>
      </c>
      <c r="K161" s="26">
        <f>IF(correlations!K194&lt;&gt;0,'Modified Weights'!K$3,0)</f>
        <v>0.31571202585390812</v>
      </c>
      <c r="L161" s="26">
        <f>IF(correlations!L194&lt;&gt;0,'Modified Weights'!L$3,0)</f>
        <v>0</v>
      </c>
      <c r="M161" s="26">
        <f>IF(correlations!M194&lt;&gt;0,'Modified Weights'!M$3,0)</f>
        <v>0.40859237613621341</v>
      </c>
      <c r="N161" s="26">
        <f>IF(correlations!N194&lt;&gt;0,'Modified Weights'!N$3,0)</f>
        <v>0</v>
      </c>
      <c r="O161" s="26">
        <f>IF(correlations!O194&lt;&gt;0,'Modified Weights'!O$3,0)</f>
        <v>0</v>
      </c>
      <c r="P161" s="26">
        <f>IF(correlations!P194&lt;&gt;0,'Modified Weights'!P$3,0)</f>
        <v>0.41443820151070604</v>
      </c>
      <c r="Q161" s="26">
        <f>IF(correlations!Q194&lt;&gt;0,'Modified Weights'!Q$3,0)</f>
        <v>0</v>
      </c>
      <c r="R161" s="26">
        <f>IF(correlations!R194&lt;&gt;0,'Modified Weights'!R$3,0)</f>
        <v>0</v>
      </c>
      <c r="S161" s="26">
        <f>IF(correlations!S194&lt;&gt;0,'Modified Weights'!S$3,0)</f>
        <v>0</v>
      </c>
      <c r="T161" s="26">
        <f>IF(correlations!T194&lt;&gt;0,'Modified Weights'!T$3,0)</f>
        <v>0</v>
      </c>
      <c r="U161" s="26">
        <f>IF(correlations!U194&lt;&gt;0,'Modified Weights'!U$3,0)</f>
        <v>0</v>
      </c>
      <c r="V161" s="26">
        <f>IF(correlations!V194&lt;&gt;0,'Modified Weights'!V$3,0)</f>
        <v>0</v>
      </c>
      <c r="W161" s="26">
        <f>IF(correlations!W194&lt;&gt;0,'Modified Weights'!W$3,0)</f>
        <v>0.50324684492481753</v>
      </c>
      <c r="X161" s="26">
        <f>IF(correlations!X194&lt;&gt;0,'Modified Weights'!X$3,0)</f>
        <v>0.66851595362183669</v>
      </c>
      <c r="Y161" s="26">
        <f>IF(correlations!Y194&lt;&gt;0,'Modified Weights'!Y$3,0)</f>
        <v>0.66716825348801723</v>
      </c>
      <c r="Z161" s="26">
        <f>IF(correlations!Z194&lt;&gt;0,'Modified Weights'!Z$3,0)</f>
        <v>0.43552033876932245</v>
      </c>
      <c r="AA161" s="26"/>
      <c r="AB161" s="40">
        <f ca="1">SUMIF(OFFSET(correlations!B$46,_xlfn.FLOOR.MATH((ROW(A149)-1)/5)*5,0,5),"&lt;&gt;0")/COUNTIF(OFFSET(correlations!B$46,_xlfn.FLOOR.MATH((ROW(A149)-1)/5)*5,0,5),"&lt;&gt;0")</f>
        <v>4</v>
      </c>
      <c r="AC161" s="40">
        <f ca="1">SUMIF(OFFSET(correlations!C$46,_xlfn.FLOOR.MATH((ROW(B149)-1)/5)*5,0,5),"&lt;&gt;0")/COUNTIF(OFFSET(correlations!C$46,_xlfn.FLOOR.MATH((ROW(B149)-1)/5)*5,0,5),"&lt;&gt;0")</f>
        <v>2.6666666666666665</v>
      </c>
      <c r="AD161" s="40">
        <f ca="1">SUMIF(OFFSET(correlations!D$46,_xlfn.FLOOR.MATH((ROW(C149)-1)/5)*5,0,5),"&lt;&gt;0")/COUNTIF(OFFSET(correlations!D$46,_xlfn.FLOOR.MATH((ROW(C149)-1)/5)*5,0,5),"&lt;&gt;0")</f>
        <v>3</v>
      </c>
      <c r="AE161" s="40">
        <f ca="1">SUMIF(OFFSET(correlations!E$46,_xlfn.FLOOR.MATH((ROW(D149)-1)/5)*5,0,5),"&lt;&gt;0")/COUNTIF(OFFSET(correlations!E$46,_xlfn.FLOOR.MATH((ROW(D149)-1)/5)*5,0,5),"&lt;&gt;0")</f>
        <v>4.5</v>
      </c>
      <c r="AF161" s="40">
        <f ca="1">SUMIF(OFFSET(correlations!F$46,_xlfn.FLOOR.MATH((ROW(E149)-1)/5)*5,0,5),"&lt;&gt;0")/COUNTIF(OFFSET(correlations!F$46,_xlfn.FLOOR.MATH((ROW(E149)-1)/5)*5,0,5),"&lt;&gt;0")</f>
        <v>2.6666666666666665</v>
      </c>
      <c r="AG161" s="40">
        <f ca="1">SUMIF(OFFSET(correlations!G$46,_xlfn.FLOOR.MATH((ROW(F149)-1)/5)*5,0,5),"&lt;&gt;0")/COUNTIF(OFFSET(correlations!G$46,_xlfn.FLOOR.MATH((ROW(F149)-1)/5)*5,0,5),"&lt;&gt;0")</f>
        <v>3.25</v>
      </c>
      <c r="AH161" s="40">
        <f ca="1">SUMIF(OFFSET(correlations!H$46,_xlfn.FLOOR.MATH((ROW(G149)-1)/5)*5,0,5),"&lt;&gt;0")/COUNTIF(OFFSET(correlations!H$46,_xlfn.FLOOR.MATH((ROW(G149)-1)/5)*5,0,5),"&lt;&gt;0")</f>
        <v>2.75</v>
      </c>
      <c r="AI161" s="40">
        <f ca="1">SUMIF(OFFSET(correlations!I$46,_xlfn.FLOOR.MATH((ROW(H149)-1)/5)*5,0,5),"&lt;&gt;0")/COUNTIF(OFFSET(correlations!I$46,_xlfn.FLOOR.MATH((ROW(H149)-1)/5)*5,0,5),"&lt;&gt;0")</f>
        <v>3.5</v>
      </c>
      <c r="AJ161" s="40">
        <f ca="1">SUMIF(OFFSET(correlations!J$46,_xlfn.FLOOR.MATH((ROW(I149)-1)/5)*5,0,5),"&lt;&gt;0")/COUNTIF(OFFSET(correlations!J$46,_xlfn.FLOOR.MATH((ROW(I149)-1)/5)*5,0,5),"&lt;&gt;0")</f>
        <v>2.5</v>
      </c>
      <c r="AK161" s="40">
        <f ca="1">SUMIF(OFFSET(correlations!K$46,_xlfn.FLOOR.MATH((ROW(J149)-1)/5)*5,0,5),"&lt;&gt;0")/COUNTIF(OFFSET(correlations!K$46,_xlfn.FLOOR.MATH((ROW(J149)-1)/5)*5,0,5),"&lt;&gt;0")</f>
        <v>3.25</v>
      </c>
      <c r="AL161" s="40">
        <f ca="1">SUMIF(OFFSET(correlations!L$46,_xlfn.FLOOR.MATH((ROW(K149)-1)/5)*5,0,5),"&lt;&gt;0")/COUNTIF(OFFSET(correlations!L$46,_xlfn.FLOOR.MATH((ROW(K149)-1)/5)*5,0,5),"&lt;&gt;0")</f>
        <v>3.75</v>
      </c>
      <c r="AM161" s="40">
        <f ca="1">SUMIF(OFFSET(correlations!M$46,_xlfn.FLOOR.MATH((ROW(L149)-1)/5)*5,0,5),"&lt;&gt;0")/COUNTIF(OFFSET(correlations!M$46,_xlfn.FLOOR.MATH((ROW(L149)-1)/5)*5,0,5),"&lt;&gt;0")</f>
        <v>4</v>
      </c>
      <c r="AN161" s="40">
        <f ca="1">SUMIF(OFFSET(correlations!N$46,_xlfn.FLOOR.MATH((ROW(M149)-1)/5)*5,0,5),"&lt;&gt;0")/COUNTIF(OFFSET(correlations!N$46,_xlfn.FLOOR.MATH((ROW(M149)-1)/5)*5,0,5),"&lt;&gt;0")</f>
        <v>2.5</v>
      </c>
      <c r="AO161" s="40">
        <f ca="1">SUMIF(OFFSET(correlations!O$46,_xlfn.FLOOR.MATH((ROW(N149)-1)/5)*5,0,5),"&lt;&gt;0")/COUNTIF(OFFSET(correlations!O$46,_xlfn.FLOOR.MATH((ROW(N149)-1)/5)*5,0,5),"&lt;&gt;0")</f>
        <v>2.5</v>
      </c>
      <c r="AP161" s="40">
        <f ca="1">SUMIF(OFFSET(correlations!P$46,_xlfn.FLOOR.MATH((ROW(O149)-1)/5)*5,0,5),"&lt;&gt;0")/COUNTIF(OFFSET(correlations!P$46,_xlfn.FLOOR.MATH((ROW(O149)-1)/5)*5,0,5),"&lt;&gt;0")</f>
        <v>2</v>
      </c>
      <c r="AQ161" s="40">
        <f ca="1">SUMIF(OFFSET(correlations!Q$46,_xlfn.FLOOR.MATH((ROW(P149)-1)/5)*5,0,5),"&lt;&gt;0")/COUNTIF(OFFSET(correlations!Q$46,_xlfn.FLOOR.MATH((ROW(P149)-1)/5)*5,0,5),"&lt;&gt;0")</f>
        <v>2.5</v>
      </c>
      <c r="AR161" s="40">
        <f ca="1">SUMIF(OFFSET(correlations!R$46,_xlfn.FLOOR.MATH((ROW(Q149)-1)/5)*5,0,5),"&lt;&gt;0")/COUNTIF(OFFSET(correlations!R$46,_xlfn.FLOOR.MATH((ROW(Q149)-1)/5)*5,0,5),"&lt;&gt;0")</f>
        <v>3.5</v>
      </c>
      <c r="AS161" s="40">
        <f ca="1">SUMIF(OFFSET(correlations!S$46,_xlfn.FLOOR.MATH((ROW(R149)-1)/5)*5,0,5),"&lt;&gt;0")/COUNTIF(OFFSET(correlations!S$46,_xlfn.FLOOR.MATH((ROW(R149)-1)/5)*5,0,5),"&lt;&gt;0")</f>
        <v>2.5</v>
      </c>
      <c r="AT161" s="40">
        <f ca="1">SUMIF(OFFSET(correlations!T$46,_xlfn.FLOOR.MATH((ROW(S149)-1)/5)*5,0,5),"&lt;&gt;0")/COUNTIF(OFFSET(correlations!T$46,_xlfn.FLOOR.MATH((ROW(S149)-1)/5)*5,0,5),"&lt;&gt;0")</f>
        <v>2</v>
      </c>
      <c r="AU161" s="40">
        <f ca="1">SUMIF(OFFSET(correlations!U$46,_xlfn.FLOOR.MATH((ROW(T149)-1)/5)*5,0,5),"&lt;&gt;0")/COUNTIF(OFFSET(correlations!U$46,_xlfn.FLOOR.MATH((ROW(T149)-1)/5)*5,0,5),"&lt;&gt;0")</f>
        <v>2.75</v>
      </c>
      <c r="AV161" s="40">
        <f ca="1">SUMIF(OFFSET(correlations!V$46,_xlfn.FLOOR.MATH((ROW(U149)-1)/5)*5,0,5),"&lt;&gt;0")/COUNTIF(OFFSET(correlations!V$46,_xlfn.FLOOR.MATH((ROW(U149)-1)/5)*5,0,5),"&lt;&gt;0")</f>
        <v>4</v>
      </c>
      <c r="AW161" s="40">
        <f ca="1">SUMIF(OFFSET(correlations!W$46,_xlfn.FLOOR.MATH((ROW(V149)-1)/5)*5,0,5),"&lt;&gt;0")/COUNTIF(OFFSET(correlations!W$46,_xlfn.FLOOR.MATH((ROW(V149)-1)/5)*5,0,5),"&lt;&gt;0")</f>
        <v>3.625</v>
      </c>
      <c r="AX161" s="40">
        <f ca="1">SUMIF(OFFSET(correlations!X$46,_xlfn.FLOOR.MATH((ROW(W149)-1)/5)*5,0,5),"&lt;&gt;0")/COUNTIF(OFFSET(correlations!X$46,_xlfn.FLOOR.MATH((ROW(W149)-1)/5)*5,0,5),"&lt;&gt;0")</f>
        <v>3.25</v>
      </c>
      <c r="AY161" s="40">
        <f ca="1">SUMIF(OFFSET(correlations!Y$46,_xlfn.FLOOR.MATH((ROW(X149)-1)/5)*5,0,5),"&lt;&gt;0")/COUNTIF(OFFSET(correlations!Y$46,_xlfn.FLOOR.MATH((ROW(X149)-1)/5)*5,0,5),"&lt;&gt;0")</f>
        <v>2.3333333333333335</v>
      </c>
      <c r="AZ161" s="40">
        <f ca="1">SUMIF(OFFSET(correlations!Z$46,_xlfn.FLOOR.MATH((ROW(Y149)-1)/5)*5,0,5),"&lt;&gt;0")/COUNTIF(OFFSET(correlations!Z$46,_xlfn.FLOOR.MATH((ROW(Y149)-1)/5)*5,0,5),"&lt;&gt;0")</f>
        <v>3.25</v>
      </c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</row>
    <row r="162" spans="1:76">
      <c r="A162" s="1" t="str">
        <f t="shared" si="29"/>
        <v>268: Batman (1989)</v>
      </c>
      <c r="B162" s="26">
        <f>IF(correlations!B195&lt;&gt;0,'Modified Weights'!B$4,0)</f>
        <v>0</v>
      </c>
      <c r="C162" s="26">
        <f>IF(correlations!C195&lt;&gt;0,'Modified Weights'!C$4,0)</f>
        <v>0</v>
      </c>
      <c r="D162" s="26">
        <f>IF(correlations!D195&lt;&gt;0,'Modified Weights'!D$4,0)</f>
        <v>0.47097212266638172</v>
      </c>
      <c r="E162" s="26">
        <f>IF(correlations!E195&lt;&gt;0,'Modified Weights'!E$4,0)</f>
        <v>0</v>
      </c>
      <c r="F162" s="26">
        <f>IF(correlations!F195&lt;&gt;0,'Modified Weights'!F$4,0)</f>
        <v>0.46411014776485626</v>
      </c>
      <c r="G162" s="26">
        <f>IF(correlations!G195&lt;&gt;0,'Modified Weights'!G$4,0)</f>
        <v>0.48053660218278615</v>
      </c>
      <c r="H162" s="26">
        <f>IF(correlations!H195&lt;&gt;0,'Modified Weights'!H$4,0)</f>
        <v>0</v>
      </c>
      <c r="I162" s="26">
        <f>IF(correlations!I195&lt;&gt;0,'Modified Weights'!I$4,0)</f>
        <v>0</v>
      </c>
      <c r="J162" s="26">
        <f>IF(correlations!J195&lt;&gt;0,'Modified Weights'!J$4,0)</f>
        <v>0</v>
      </c>
      <c r="K162" s="26">
        <f>IF(correlations!K195&lt;&gt;0,'Modified Weights'!K$4,0)</f>
        <v>0.26365446983714974</v>
      </c>
      <c r="L162" s="26">
        <f>IF(correlations!L195&lt;&gt;0,'Modified Weights'!L$4,0)</f>
        <v>0.28275572409412869</v>
      </c>
      <c r="M162" s="26">
        <f>IF(correlations!M195&lt;&gt;0,'Modified Weights'!M$4,0)</f>
        <v>0.28040224837668803</v>
      </c>
      <c r="N162" s="26">
        <f>IF(correlations!N195&lt;&gt;0,'Modified Weights'!N$4,0)</f>
        <v>0</v>
      </c>
      <c r="O162" s="26">
        <f>IF(correlations!O195&lt;&gt;0,'Modified Weights'!O$4,0)</f>
        <v>0.56244873874488854</v>
      </c>
      <c r="P162" s="26">
        <f>IF(correlations!P195&lt;&gt;0,'Modified Weights'!P$4,0)</f>
        <v>0</v>
      </c>
      <c r="Q162" s="26">
        <f>IF(correlations!Q195&lt;&gt;0,'Modified Weights'!Q$4,0)</f>
        <v>0</v>
      </c>
      <c r="R162" s="26">
        <f>IF(correlations!R195&lt;&gt;0,'Modified Weights'!R$4,0)</f>
        <v>0.47097212266638172</v>
      </c>
      <c r="S162" s="26">
        <f>IF(correlations!S195&lt;&gt;0,'Modified Weights'!S$4,0)</f>
        <v>0</v>
      </c>
      <c r="T162" s="26">
        <f>IF(correlations!T195&lt;&gt;0,'Modified Weights'!T$4,0)</f>
        <v>0.52599044278760332</v>
      </c>
      <c r="U162" s="26">
        <f>IF(correlations!U195&lt;&gt;0,'Modified Weights'!U$4,0)</f>
        <v>0.43899155441463594</v>
      </c>
      <c r="V162" s="26">
        <f>IF(correlations!V195&lt;&gt;0,'Modified Weights'!V$4,0)</f>
        <v>0</v>
      </c>
      <c r="W162" s="26">
        <f>IF(correlations!W195&lt;&gt;0,'Modified Weights'!W$4,0)</f>
        <v>0</v>
      </c>
      <c r="X162" s="26">
        <f>IF(correlations!X195&lt;&gt;0,'Modified Weights'!X$4,0)</f>
        <v>0.54219187817609293</v>
      </c>
      <c r="Y162" s="26">
        <f>IF(correlations!Y195&lt;&gt;0,'Modified Weights'!Y$4,0)</f>
        <v>0.54219187817609293</v>
      </c>
      <c r="Z162" s="26">
        <f>IF(correlations!Z195&lt;&gt;0,'Modified Weights'!Z$4,0)</f>
        <v>0</v>
      </c>
      <c r="AA162" s="26"/>
      <c r="AB162" s="40">
        <f ca="1">SUMIF(OFFSET(correlations!B$46,_xlfn.FLOOR.MATH((ROW(A150)-1)/5)*5,0,5),"&lt;&gt;0")/COUNTIF(OFFSET(correlations!B$46,_xlfn.FLOOR.MATH((ROW(A150)-1)/5)*5,0,5),"&lt;&gt;0")</f>
        <v>4</v>
      </c>
      <c r="AC162" s="40">
        <f ca="1">SUMIF(OFFSET(correlations!C$46,_xlfn.FLOOR.MATH((ROW(B150)-1)/5)*5,0,5),"&lt;&gt;0")/COUNTIF(OFFSET(correlations!C$46,_xlfn.FLOOR.MATH((ROW(B150)-1)/5)*5,0,5),"&lt;&gt;0")</f>
        <v>2.6666666666666665</v>
      </c>
      <c r="AD162" s="40">
        <f ca="1">SUMIF(OFFSET(correlations!D$46,_xlfn.FLOOR.MATH((ROW(C150)-1)/5)*5,0,5),"&lt;&gt;0")/COUNTIF(OFFSET(correlations!D$46,_xlfn.FLOOR.MATH((ROW(C150)-1)/5)*5,0,5),"&lt;&gt;0")</f>
        <v>3</v>
      </c>
      <c r="AE162" s="40">
        <f ca="1">SUMIF(OFFSET(correlations!E$46,_xlfn.FLOOR.MATH((ROW(D150)-1)/5)*5,0,5),"&lt;&gt;0")/COUNTIF(OFFSET(correlations!E$46,_xlfn.FLOOR.MATH((ROW(D150)-1)/5)*5,0,5),"&lt;&gt;0")</f>
        <v>4.5</v>
      </c>
      <c r="AF162" s="40">
        <f ca="1">SUMIF(OFFSET(correlations!F$46,_xlfn.FLOOR.MATH((ROW(E150)-1)/5)*5,0,5),"&lt;&gt;0")/COUNTIF(OFFSET(correlations!F$46,_xlfn.FLOOR.MATH((ROW(E150)-1)/5)*5,0,5),"&lt;&gt;0")</f>
        <v>2.6666666666666665</v>
      </c>
      <c r="AG162" s="40">
        <f ca="1">SUMIF(OFFSET(correlations!G$46,_xlfn.FLOOR.MATH((ROW(F150)-1)/5)*5,0,5),"&lt;&gt;0")/COUNTIF(OFFSET(correlations!G$46,_xlfn.FLOOR.MATH((ROW(F150)-1)/5)*5,0,5),"&lt;&gt;0")</f>
        <v>3.25</v>
      </c>
      <c r="AH162" s="40">
        <f ca="1">SUMIF(OFFSET(correlations!H$46,_xlfn.FLOOR.MATH((ROW(G150)-1)/5)*5,0,5),"&lt;&gt;0")/COUNTIF(OFFSET(correlations!H$46,_xlfn.FLOOR.MATH((ROW(G150)-1)/5)*5,0,5),"&lt;&gt;0")</f>
        <v>2.75</v>
      </c>
      <c r="AI162" s="40">
        <f ca="1">SUMIF(OFFSET(correlations!I$46,_xlfn.FLOOR.MATH((ROW(H150)-1)/5)*5,0,5),"&lt;&gt;0")/COUNTIF(OFFSET(correlations!I$46,_xlfn.FLOOR.MATH((ROW(H150)-1)/5)*5,0,5),"&lt;&gt;0")</f>
        <v>3.5</v>
      </c>
      <c r="AJ162" s="40">
        <f ca="1">SUMIF(OFFSET(correlations!J$46,_xlfn.FLOOR.MATH((ROW(I150)-1)/5)*5,0,5),"&lt;&gt;0")/COUNTIF(OFFSET(correlations!J$46,_xlfn.FLOOR.MATH((ROW(I150)-1)/5)*5,0,5),"&lt;&gt;0")</f>
        <v>2.5</v>
      </c>
      <c r="AK162" s="40">
        <f ca="1">SUMIF(OFFSET(correlations!K$46,_xlfn.FLOOR.MATH((ROW(J150)-1)/5)*5,0,5),"&lt;&gt;0")/COUNTIF(OFFSET(correlations!K$46,_xlfn.FLOOR.MATH((ROW(J150)-1)/5)*5,0,5),"&lt;&gt;0")</f>
        <v>3.25</v>
      </c>
      <c r="AL162" s="40">
        <f ca="1">SUMIF(OFFSET(correlations!L$46,_xlfn.FLOOR.MATH((ROW(K150)-1)/5)*5,0,5),"&lt;&gt;0")/COUNTIF(OFFSET(correlations!L$46,_xlfn.FLOOR.MATH((ROW(K150)-1)/5)*5,0,5),"&lt;&gt;0")</f>
        <v>3.75</v>
      </c>
      <c r="AM162" s="40">
        <f ca="1">SUMIF(OFFSET(correlations!M$46,_xlfn.FLOOR.MATH((ROW(L150)-1)/5)*5,0,5),"&lt;&gt;0")/COUNTIF(OFFSET(correlations!M$46,_xlfn.FLOOR.MATH((ROW(L150)-1)/5)*5,0,5),"&lt;&gt;0")</f>
        <v>4</v>
      </c>
      <c r="AN162" s="40">
        <f ca="1">SUMIF(OFFSET(correlations!N$46,_xlfn.FLOOR.MATH((ROW(M150)-1)/5)*5,0,5),"&lt;&gt;0")/COUNTIF(OFFSET(correlations!N$46,_xlfn.FLOOR.MATH((ROW(M150)-1)/5)*5,0,5),"&lt;&gt;0")</f>
        <v>2.5</v>
      </c>
      <c r="AO162" s="40">
        <f ca="1">SUMIF(OFFSET(correlations!O$46,_xlfn.FLOOR.MATH((ROW(N150)-1)/5)*5,0,5),"&lt;&gt;0")/COUNTIF(OFFSET(correlations!O$46,_xlfn.FLOOR.MATH((ROW(N150)-1)/5)*5,0,5),"&lt;&gt;0")</f>
        <v>2.5</v>
      </c>
      <c r="AP162" s="40">
        <f ca="1">SUMIF(OFFSET(correlations!P$46,_xlfn.FLOOR.MATH((ROW(O150)-1)/5)*5,0,5),"&lt;&gt;0")/COUNTIF(OFFSET(correlations!P$46,_xlfn.FLOOR.MATH((ROW(O150)-1)/5)*5,0,5),"&lt;&gt;0")</f>
        <v>2</v>
      </c>
      <c r="AQ162" s="40">
        <f ca="1">SUMIF(OFFSET(correlations!Q$46,_xlfn.FLOOR.MATH((ROW(P150)-1)/5)*5,0,5),"&lt;&gt;0")/COUNTIF(OFFSET(correlations!Q$46,_xlfn.FLOOR.MATH((ROW(P150)-1)/5)*5,0,5),"&lt;&gt;0")</f>
        <v>2.5</v>
      </c>
      <c r="AR162" s="40">
        <f ca="1">SUMIF(OFFSET(correlations!R$46,_xlfn.FLOOR.MATH((ROW(Q150)-1)/5)*5,0,5),"&lt;&gt;0")/COUNTIF(OFFSET(correlations!R$46,_xlfn.FLOOR.MATH((ROW(Q150)-1)/5)*5,0,5),"&lt;&gt;0")</f>
        <v>3.5</v>
      </c>
      <c r="AS162" s="40">
        <f ca="1">SUMIF(OFFSET(correlations!S$46,_xlfn.FLOOR.MATH((ROW(R150)-1)/5)*5,0,5),"&lt;&gt;0")/COUNTIF(OFFSET(correlations!S$46,_xlfn.FLOOR.MATH((ROW(R150)-1)/5)*5,0,5),"&lt;&gt;0")</f>
        <v>2.5</v>
      </c>
      <c r="AT162" s="40">
        <f ca="1">SUMIF(OFFSET(correlations!T$46,_xlfn.FLOOR.MATH((ROW(S150)-1)/5)*5,0,5),"&lt;&gt;0")/COUNTIF(OFFSET(correlations!T$46,_xlfn.FLOOR.MATH((ROW(S150)-1)/5)*5,0,5),"&lt;&gt;0")</f>
        <v>2</v>
      </c>
      <c r="AU162" s="40">
        <f ca="1">SUMIF(OFFSET(correlations!U$46,_xlfn.FLOOR.MATH((ROW(T150)-1)/5)*5,0,5),"&lt;&gt;0")/COUNTIF(OFFSET(correlations!U$46,_xlfn.FLOOR.MATH((ROW(T150)-1)/5)*5,0,5),"&lt;&gt;0")</f>
        <v>2.75</v>
      </c>
      <c r="AV162" s="40">
        <f ca="1">SUMIF(OFFSET(correlations!V$46,_xlfn.FLOOR.MATH((ROW(U150)-1)/5)*5,0,5),"&lt;&gt;0")/COUNTIF(OFFSET(correlations!V$46,_xlfn.FLOOR.MATH((ROW(U150)-1)/5)*5,0,5),"&lt;&gt;0")</f>
        <v>4</v>
      </c>
      <c r="AW162" s="40">
        <f ca="1">SUMIF(OFFSET(correlations!W$46,_xlfn.FLOOR.MATH((ROW(V150)-1)/5)*5,0,5),"&lt;&gt;0")/COUNTIF(OFFSET(correlations!W$46,_xlfn.FLOOR.MATH((ROW(V150)-1)/5)*5,0,5),"&lt;&gt;0")</f>
        <v>3.625</v>
      </c>
      <c r="AX162" s="40">
        <f ca="1">SUMIF(OFFSET(correlations!X$46,_xlfn.FLOOR.MATH((ROW(W150)-1)/5)*5,0,5),"&lt;&gt;0")/COUNTIF(OFFSET(correlations!X$46,_xlfn.FLOOR.MATH((ROW(W150)-1)/5)*5,0,5),"&lt;&gt;0")</f>
        <v>3.25</v>
      </c>
      <c r="AY162" s="40">
        <f ca="1">SUMIF(OFFSET(correlations!Y$46,_xlfn.FLOOR.MATH((ROW(X150)-1)/5)*5,0,5),"&lt;&gt;0")/COUNTIF(OFFSET(correlations!Y$46,_xlfn.FLOOR.MATH((ROW(X150)-1)/5)*5,0,5),"&lt;&gt;0")</f>
        <v>2.3333333333333335</v>
      </c>
      <c r="AZ162" s="40">
        <f ca="1">SUMIF(OFFSET(correlations!Z$46,_xlfn.FLOOR.MATH((ROW(Y150)-1)/5)*5,0,5),"&lt;&gt;0")/COUNTIF(OFFSET(correlations!Z$46,_xlfn.FLOOR.MATH((ROW(Y150)-1)/5)*5,0,5),"&lt;&gt;0")</f>
        <v>3.25</v>
      </c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</row>
    <row r="163" spans="1:76">
      <c r="A163" s="21" t="s">
        <v>30</v>
      </c>
      <c r="B163" s="26">
        <f>IF(correlations!B196&lt;&gt;0,'Modified Weights'!B$5,0)</f>
        <v>0</v>
      </c>
      <c r="C163" s="26">
        <f>IF(correlations!C196&lt;&gt;0,'Modified Weights'!C$5,0)</f>
        <v>0.42223642660835542</v>
      </c>
      <c r="D163" s="26">
        <f>IF(correlations!D196&lt;&gt;0,'Modified Weights'!D$5,0)</f>
        <v>0.46833329437099369</v>
      </c>
      <c r="E163" s="26">
        <f>IF(correlations!E196&lt;&gt;0,'Modified Weights'!E$5,0)</f>
        <v>0.46291004988627577</v>
      </c>
      <c r="F163" s="26">
        <f>IF(correlations!F196&lt;&gt;0,'Modified Weights'!F$5,0)</f>
        <v>0.43899155441463594</v>
      </c>
      <c r="G163" s="26">
        <f>IF(correlations!G196&lt;&gt;0,'Modified Weights'!G$5,0)</f>
        <v>0.46833329437099369</v>
      </c>
      <c r="H163" s="26">
        <f>IF(correlations!H196&lt;&gt;0,'Modified Weights'!H$5,0)</f>
        <v>0.24769327229404767</v>
      </c>
      <c r="I163" s="26">
        <f>IF(correlations!I196&lt;&gt;0,'Modified Weights'!I$5,0)</f>
        <v>0.26424949075041737</v>
      </c>
      <c r="J163" s="26">
        <f>IF(correlations!J196&lt;&gt;0,'Modified Weights'!J$5,0)</f>
        <v>0.38713264586848378</v>
      </c>
      <c r="K163" s="26">
        <f>IF(correlations!K196&lt;&gt;0,'Modified Weights'!K$5,0)</f>
        <v>0</v>
      </c>
      <c r="L163" s="26">
        <f>IF(correlations!L196&lt;&gt;0,'Modified Weights'!L$5,0)</f>
        <v>0.27833468677407003</v>
      </c>
      <c r="M163" s="26">
        <f>IF(correlations!M196&lt;&gt;0,'Modified Weights'!M$5,0)</f>
        <v>0</v>
      </c>
      <c r="N163" s="26">
        <f>IF(correlations!N196&lt;&gt;0,'Modified Weights'!N$5,0)</f>
        <v>0.290591240789001</v>
      </c>
      <c r="O163" s="26">
        <f>IF(correlations!O196&lt;&gt;0,'Modified Weights'!O$5,0)</f>
        <v>0</v>
      </c>
      <c r="P163" s="26">
        <f>IF(correlations!P196&lt;&gt;0,'Modified Weights'!P$5,0)</f>
        <v>0.29682614716644024</v>
      </c>
      <c r="Q163" s="26">
        <f>IF(correlations!Q196&lt;&gt;0,'Modified Weights'!Q$5,0)</f>
        <v>0</v>
      </c>
      <c r="R163" s="26">
        <f>IF(correlations!R196&lt;&gt;0,'Modified Weights'!R$5,0)</f>
        <v>0.45527378286540937</v>
      </c>
      <c r="S163" s="26">
        <f>IF(correlations!S196&lt;&gt;0,'Modified Weights'!S$5,0)</f>
        <v>0.42223642660835542</v>
      </c>
      <c r="T163" s="26">
        <f>IF(correlations!T196&lt;&gt;0,'Modified Weights'!T$5,0)</f>
        <v>0.42805472768971564</v>
      </c>
      <c r="U163" s="26">
        <f>IF(correlations!U196&lt;&gt;0,'Modified Weights'!U$5,0)</f>
        <v>0.40380887559327872</v>
      </c>
      <c r="V163" s="26">
        <f>IF(correlations!V196&lt;&gt;0,'Modified Weights'!V$5,0)</f>
        <v>0.14924669844661778</v>
      </c>
      <c r="W163" s="26">
        <f>IF(correlations!W196&lt;&gt;0,'Modified Weights'!W$5,0)</f>
        <v>0.31571202585390812</v>
      </c>
      <c r="X163" s="26">
        <f>IF(correlations!X196&lt;&gt;0,'Modified Weights'!X$5,0)</f>
        <v>0.47497369617752921</v>
      </c>
      <c r="Y163" s="26">
        <f>IF(correlations!Y196&lt;&gt;0,'Modified Weights'!Y$5,0)</f>
        <v>0</v>
      </c>
      <c r="Z163" s="26">
        <f>IF(correlations!Z196&lt;&gt;0,'Modified Weights'!Z$5,0)</f>
        <v>0</v>
      </c>
      <c r="AA163" s="26"/>
      <c r="AB163" s="40">
        <f ca="1">SUMIF(OFFSET(correlations!B$46,_xlfn.FLOOR.MATH((ROW(A151)-1)/5)*5,0,5),"&lt;&gt;0")/COUNTIF(OFFSET(correlations!B$46,_xlfn.FLOOR.MATH((ROW(A151)-1)/5)*5,0,5),"&lt;&gt;0")</f>
        <v>4</v>
      </c>
      <c r="AC163" s="40">
        <f ca="1">SUMIF(OFFSET(correlations!C$46,_xlfn.FLOOR.MATH((ROW(B151)-1)/5)*5,0,5),"&lt;&gt;0")/COUNTIF(OFFSET(correlations!C$46,_xlfn.FLOOR.MATH((ROW(B151)-1)/5)*5,0,5),"&lt;&gt;0")</f>
        <v>3.625</v>
      </c>
      <c r="AD163" s="40">
        <f ca="1">SUMIF(OFFSET(correlations!D$46,_xlfn.FLOOR.MATH((ROW(C151)-1)/5)*5,0,5),"&lt;&gt;0")/COUNTIF(OFFSET(correlations!D$46,_xlfn.FLOOR.MATH((ROW(C151)-1)/5)*5,0,5),"&lt;&gt;0")</f>
        <v>3.8</v>
      </c>
      <c r="AE163" s="40">
        <f ca="1">SUMIF(OFFSET(correlations!E$46,_xlfn.FLOOR.MATH((ROW(D151)-1)/5)*5,0,5),"&lt;&gt;0")/COUNTIF(OFFSET(correlations!E$46,_xlfn.FLOOR.MATH((ROW(D151)-1)/5)*5,0,5),"&lt;&gt;0")</f>
        <v>4</v>
      </c>
      <c r="AF163" s="40">
        <f ca="1">SUMIF(OFFSET(correlations!F$46,_xlfn.FLOOR.MATH((ROW(E151)-1)/5)*5,0,5),"&lt;&gt;0")/COUNTIF(OFFSET(correlations!F$46,_xlfn.FLOOR.MATH((ROW(E151)-1)/5)*5,0,5),"&lt;&gt;0")</f>
        <v>3.875</v>
      </c>
      <c r="AG163" s="40">
        <f ca="1">SUMIF(OFFSET(correlations!G$46,_xlfn.FLOOR.MATH((ROW(F151)-1)/5)*5,0,5),"&lt;&gt;0")/COUNTIF(OFFSET(correlations!G$46,_xlfn.FLOOR.MATH((ROW(F151)-1)/5)*5,0,5),"&lt;&gt;0")</f>
        <v>4.25</v>
      </c>
      <c r="AH163" s="40">
        <f ca="1">SUMIF(OFFSET(correlations!H$46,_xlfn.FLOOR.MATH((ROW(G151)-1)/5)*5,0,5),"&lt;&gt;0")/COUNTIF(OFFSET(correlations!H$46,_xlfn.FLOOR.MATH((ROW(G151)-1)/5)*5,0,5),"&lt;&gt;0")</f>
        <v>3.75</v>
      </c>
      <c r="AI163" s="40">
        <f ca="1">SUMIF(OFFSET(correlations!I$46,_xlfn.FLOOR.MATH((ROW(H151)-1)/5)*5,0,5),"&lt;&gt;0")/COUNTIF(OFFSET(correlations!I$46,_xlfn.FLOOR.MATH((ROW(H151)-1)/5)*5,0,5),"&lt;&gt;0")</f>
        <v>3.9</v>
      </c>
      <c r="AJ163" s="40">
        <f ca="1">SUMIF(OFFSET(correlations!J$46,_xlfn.FLOOR.MATH((ROW(I151)-1)/5)*5,0,5),"&lt;&gt;0")/COUNTIF(OFFSET(correlations!J$46,_xlfn.FLOOR.MATH((ROW(I151)-1)/5)*5,0,5),"&lt;&gt;0")</f>
        <v>4</v>
      </c>
      <c r="AK163" s="40">
        <f ca="1">SUMIF(OFFSET(correlations!K$46,_xlfn.FLOOR.MATH((ROW(J151)-1)/5)*5,0,5),"&lt;&gt;0")/COUNTIF(OFFSET(correlations!K$46,_xlfn.FLOOR.MATH((ROW(J151)-1)/5)*5,0,5),"&lt;&gt;0")</f>
        <v>4.166666666666667</v>
      </c>
      <c r="AL163" s="40">
        <f ca="1">SUMIF(OFFSET(correlations!L$46,_xlfn.FLOOR.MATH((ROW(K151)-1)/5)*5,0,5),"&lt;&gt;0")/COUNTIF(OFFSET(correlations!L$46,_xlfn.FLOOR.MATH((ROW(K151)-1)/5)*5,0,5),"&lt;&gt;0")</f>
        <v>4.125</v>
      </c>
      <c r="AM163" s="40">
        <f ca="1">SUMIF(OFFSET(correlations!M$46,_xlfn.FLOOR.MATH((ROW(L151)-1)/5)*5,0,5),"&lt;&gt;0")/COUNTIF(OFFSET(correlations!M$46,_xlfn.FLOOR.MATH((ROW(L151)-1)/5)*5,0,5),"&lt;&gt;0")</f>
        <v>4</v>
      </c>
      <c r="AN163" s="40">
        <f ca="1">SUMIF(OFFSET(correlations!N$46,_xlfn.FLOOR.MATH((ROW(M151)-1)/5)*5,0,5),"&lt;&gt;0")/COUNTIF(OFFSET(correlations!N$46,_xlfn.FLOOR.MATH((ROW(M151)-1)/5)*5,0,5),"&lt;&gt;0")</f>
        <v>4.0999999999999996</v>
      </c>
      <c r="AO163" s="40">
        <f ca="1">SUMIF(OFFSET(correlations!O$46,_xlfn.FLOOR.MATH((ROW(N151)-1)/5)*5,0,5),"&lt;&gt;0")/COUNTIF(OFFSET(correlations!O$46,_xlfn.FLOOR.MATH((ROW(N151)-1)/5)*5,0,5),"&lt;&gt;0")</f>
        <v>4</v>
      </c>
      <c r="AP163" s="40">
        <f ca="1">SUMIF(OFFSET(correlations!P$46,_xlfn.FLOOR.MATH((ROW(O151)-1)/5)*5,0,5),"&lt;&gt;0")/COUNTIF(OFFSET(correlations!P$46,_xlfn.FLOOR.MATH((ROW(O151)-1)/5)*5,0,5),"&lt;&gt;0")</f>
        <v>4.333333333333333</v>
      </c>
      <c r="AQ163" s="40">
        <f ca="1">SUMIF(OFFSET(correlations!Q$46,_xlfn.FLOOR.MATH((ROW(P151)-1)/5)*5,0,5),"&lt;&gt;0")/COUNTIF(OFFSET(correlations!Q$46,_xlfn.FLOOR.MATH((ROW(P151)-1)/5)*5,0,5),"&lt;&gt;0")</f>
        <v>4.166666666666667</v>
      </c>
      <c r="AR163" s="40">
        <f ca="1">SUMIF(OFFSET(correlations!R$46,_xlfn.FLOOR.MATH((ROW(Q151)-1)/5)*5,0,5),"&lt;&gt;0")/COUNTIF(OFFSET(correlations!R$46,_xlfn.FLOOR.MATH((ROW(Q151)-1)/5)*5,0,5),"&lt;&gt;0")</f>
        <v>4</v>
      </c>
      <c r="AS163" s="40">
        <f ca="1">SUMIF(OFFSET(correlations!S$46,_xlfn.FLOOR.MATH((ROW(R151)-1)/5)*5,0,5),"&lt;&gt;0")/COUNTIF(OFFSET(correlations!S$46,_xlfn.FLOOR.MATH((ROW(R151)-1)/5)*5,0,5),"&lt;&gt;0")</f>
        <v>4.5</v>
      </c>
      <c r="AT163" s="40">
        <f ca="1">SUMIF(OFFSET(correlations!T$46,_xlfn.FLOOR.MATH((ROW(S151)-1)/5)*5,0,5),"&lt;&gt;0")/COUNTIF(OFFSET(correlations!T$46,_xlfn.FLOOR.MATH((ROW(S151)-1)/5)*5,0,5),"&lt;&gt;0")</f>
        <v>4.25</v>
      </c>
      <c r="AU163" s="40">
        <f ca="1">SUMIF(OFFSET(correlations!U$46,_xlfn.FLOOR.MATH((ROW(T151)-1)/5)*5,0,5),"&lt;&gt;0")/COUNTIF(OFFSET(correlations!U$46,_xlfn.FLOOR.MATH((ROW(T151)-1)/5)*5,0,5),"&lt;&gt;0")</f>
        <v>4</v>
      </c>
      <c r="AV163" s="40">
        <f ca="1">SUMIF(OFFSET(correlations!V$46,_xlfn.FLOOR.MATH((ROW(U151)-1)/5)*5,0,5),"&lt;&gt;0")/COUNTIF(OFFSET(correlations!V$46,_xlfn.FLOOR.MATH((ROW(U151)-1)/5)*5,0,5),"&lt;&gt;0")</f>
        <v>4.125</v>
      </c>
      <c r="AW163" s="40">
        <f ca="1">SUMIF(OFFSET(correlations!W$46,_xlfn.FLOOR.MATH((ROW(V151)-1)/5)*5,0,5),"&lt;&gt;0")/COUNTIF(OFFSET(correlations!W$46,_xlfn.FLOOR.MATH((ROW(V151)-1)/5)*5,0,5),"&lt;&gt;0")</f>
        <v>4.0999999999999996</v>
      </c>
      <c r="AX163" s="40">
        <f ca="1">SUMIF(OFFSET(correlations!X$46,_xlfn.FLOOR.MATH((ROW(W151)-1)/5)*5,0,5),"&lt;&gt;0")/COUNTIF(OFFSET(correlations!X$46,_xlfn.FLOOR.MATH((ROW(W151)-1)/5)*5,0,5),"&lt;&gt;0")</f>
        <v>4.0999999999999996</v>
      </c>
      <c r="AY163" s="40">
        <f ca="1">SUMIF(OFFSET(correlations!Y$46,_xlfn.FLOOR.MATH((ROW(X151)-1)/5)*5,0,5),"&lt;&gt;0")/COUNTIF(OFFSET(correlations!Y$46,_xlfn.FLOOR.MATH((ROW(X151)-1)/5)*5,0,5),"&lt;&gt;0")</f>
        <v>3.8333333333333335</v>
      </c>
      <c r="AZ163" s="40">
        <f ca="1">SUMIF(OFFSET(correlations!Z$46,_xlfn.FLOOR.MATH((ROW(Y151)-1)/5)*5,0,5),"&lt;&gt;0")/COUNTIF(OFFSET(correlations!Z$46,_xlfn.FLOOR.MATH((ROW(Y151)-1)/5)*5,0,5),"&lt;&gt;0")</f>
        <v>4.25</v>
      </c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</row>
    <row r="164" spans="1:76">
      <c r="A164" s="1" t="str">
        <f t="shared" ref="A164:A167" si="30">A163</f>
        <v>272: Batman Begins (2005)</v>
      </c>
      <c r="B164" s="26">
        <f>IF(correlations!B197&lt;&gt;0,'Modified Weights'!B$6,0)</f>
        <v>0.48053660218278615</v>
      </c>
      <c r="C164" s="26">
        <f>IF(correlations!C197&lt;&gt;0,'Modified Weights'!C$6,0)</f>
        <v>0.41443820151070604</v>
      </c>
      <c r="D164" s="26">
        <f>IF(correlations!D197&lt;&gt;0,'Modified Weights'!D$6,0)</f>
        <v>0.37322578372742299</v>
      </c>
      <c r="E164" s="26">
        <f>IF(correlations!E197&lt;&gt;0,'Modified Weights'!E$6,0)</f>
        <v>0</v>
      </c>
      <c r="F164" s="26">
        <f>IF(correlations!F197&lt;&gt;0,'Modified Weights'!F$6,0)</f>
        <v>0.40027450425381639</v>
      </c>
      <c r="G164" s="26">
        <f>IF(correlations!G197&lt;&gt;0,'Modified Weights'!G$6,0)</f>
        <v>0.39943642888722536</v>
      </c>
      <c r="H164" s="26">
        <f>IF(correlations!H197&lt;&gt;0,'Modified Weights'!H$6,0)</f>
        <v>0.2271298649307886</v>
      </c>
      <c r="I164" s="26">
        <f>IF(correlations!I197&lt;&gt;0,'Modified Weights'!I$6,0)</f>
        <v>0.22921932957789437</v>
      </c>
      <c r="J164" s="26">
        <f>IF(correlations!J197&lt;&gt;0,'Modified Weights'!J$6,0)</f>
        <v>0.36756756756756787</v>
      </c>
      <c r="K164" s="26">
        <f>IF(correlations!K197&lt;&gt;0,'Modified Weights'!K$6,0)</f>
        <v>0</v>
      </c>
      <c r="L164" s="26">
        <f>IF(correlations!L197&lt;&gt;0,'Modified Weights'!L$6,0)</f>
        <v>0.2685953793136418</v>
      </c>
      <c r="M164" s="26">
        <f>IF(correlations!M197&lt;&gt;0,'Modified Weights'!M$6,0)</f>
        <v>0.25252866387786765</v>
      </c>
      <c r="N164" s="26">
        <f>IF(correlations!N197&lt;&gt;0,'Modified Weights'!N$6,0)</f>
        <v>0.26126836282372301</v>
      </c>
      <c r="O164" s="26">
        <f>IF(correlations!O197&lt;&gt;0,'Modified Weights'!O$6,0)</f>
        <v>0.52599044278760332</v>
      </c>
      <c r="P164" s="26">
        <f>IF(correlations!P197&lt;&gt;0,'Modified Weights'!P$6,0)</f>
        <v>0</v>
      </c>
      <c r="Q164" s="26">
        <f>IF(correlations!Q197&lt;&gt;0,'Modified Weights'!Q$6,0)</f>
        <v>0.42322462884387124</v>
      </c>
      <c r="R164" s="26">
        <f>IF(correlations!R197&lt;&gt;0,'Modified Weights'!R$6,0)</f>
        <v>0</v>
      </c>
      <c r="S164" s="26">
        <f>IF(correlations!S197&lt;&gt;0,'Modified Weights'!S$6,0)</f>
        <v>0</v>
      </c>
      <c r="T164" s="26">
        <f>IF(correlations!T197&lt;&gt;0,'Modified Weights'!T$6,0)</f>
        <v>0.40704352695380308</v>
      </c>
      <c r="U164" s="26">
        <f>IF(correlations!U197&lt;&gt;0,'Modified Weights'!U$6,0)</f>
        <v>0.30580326092025339</v>
      </c>
      <c r="V164" s="26">
        <f>IF(correlations!V197&lt;&gt;0,'Modified Weights'!V$6,0)</f>
        <v>0.14601110225769576</v>
      </c>
      <c r="W164" s="26">
        <f>IF(correlations!W197&lt;&gt;0,'Modified Weights'!W$6,0)</f>
        <v>0.26252037536330569</v>
      </c>
      <c r="X164" s="26">
        <f>IF(correlations!X197&lt;&gt;0,'Modified Weights'!X$6,0)</f>
        <v>0.45527378286540937</v>
      </c>
      <c r="Y164" s="26">
        <f>IF(correlations!Y197&lt;&gt;0,'Modified Weights'!Y$6,0)</f>
        <v>0</v>
      </c>
      <c r="Z164" s="26">
        <f>IF(correlations!Z197&lt;&gt;0,'Modified Weights'!Z$6,0)</f>
        <v>0.37426379831369133</v>
      </c>
      <c r="AA164" s="26"/>
      <c r="AB164" s="40">
        <f ca="1">SUMIF(OFFSET(correlations!B$46,_xlfn.FLOOR.MATH((ROW(A152)-1)/5)*5,0,5),"&lt;&gt;0")/COUNTIF(OFFSET(correlations!B$46,_xlfn.FLOOR.MATH((ROW(A152)-1)/5)*5,0,5),"&lt;&gt;0")</f>
        <v>4</v>
      </c>
      <c r="AC164" s="40">
        <f ca="1">SUMIF(OFFSET(correlations!C$46,_xlfn.FLOOR.MATH((ROW(B152)-1)/5)*5,0,5),"&lt;&gt;0")/COUNTIF(OFFSET(correlations!C$46,_xlfn.FLOOR.MATH((ROW(B152)-1)/5)*5,0,5),"&lt;&gt;0")</f>
        <v>3.625</v>
      </c>
      <c r="AD164" s="40">
        <f ca="1">SUMIF(OFFSET(correlations!D$46,_xlfn.FLOOR.MATH((ROW(C152)-1)/5)*5,0,5),"&lt;&gt;0")/COUNTIF(OFFSET(correlations!D$46,_xlfn.FLOOR.MATH((ROW(C152)-1)/5)*5,0,5),"&lt;&gt;0")</f>
        <v>3.8</v>
      </c>
      <c r="AE164" s="40">
        <f ca="1">SUMIF(OFFSET(correlations!E$46,_xlfn.FLOOR.MATH((ROW(D152)-1)/5)*5,0,5),"&lt;&gt;0")/COUNTIF(OFFSET(correlations!E$46,_xlfn.FLOOR.MATH((ROW(D152)-1)/5)*5,0,5),"&lt;&gt;0")</f>
        <v>4</v>
      </c>
      <c r="AF164" s="40">
        <f ca="1">SUMIF(OFFSET(correlations!F$46,_xlfn.FLOOR.MATH((ROW(E152)-1)/5)*5,0,5),"&lt;&gt;0")/COUNTIF(OFFSET(correlations!F$46,_xlfn.FLOOR.MATH((ROW(E152)-1)/5)*5,0,5),"&lt;&gt;0")</f>
        <v>3.875</v>
      </c>
      <c r="AG164" s="40">
        <f ca="1">SUMIF(OFFSET(correlations!G$46,_xlfn.FLOOR.MATH((ROW(F152)-1)/5)*5,0,5),"&lt;&gt;0")/COUNTIF(OFFSET(correlations!G$46,_xlfn.FLOOR.MATH((ROW(F152)-1)/5)*5,0,5),"&lt;&gt;0")</f>
        <v>4.25</v>
      </c>
      <c r="AH164" s="40">
        <f ca="1">SUMIF(OFFSET(correlations!H$46,_xlfn.FLOOR.MATH((ROW(G152)-1)/5)*5,0,5),"&lt;&gt;0")/COUNTIF(OFFSET(correlations!H$46,_xlfn.FLOOR.MATH((ROW(G152)-1)/5)*5,0,5),"&lt;&gt;0")</f>
        <v>3.75</v>
      </c>
      <c r="AI164" s="40">
        <f ca="1">SUMIF(OFFSET(correlations!I$46,_xlfn.FLOOR.MATH((ROW(H152)-1)/5)*5,0,5),"&lt;&gt;0")/COUNTIF(OFFSET(correlations!I$46,_xlfn.FLOOR.MATH((ROW(H152)-1)/5)*5,0,5),"&lt;&gt;0")</f>
        <v>3.9</v>
      </c>
      <c r="AJ164" s="40">
        <f ca="1">SUMIF(OFFSET(correlations!J$46,_xlfn.FLOOR.MATH((ROW(I152)-1)/5)*5,0,5),"&lt;&gt;0")/COUNTIF(OFFSET(correlations!J$46,_xlfn.FLOOR.MATH((ROW(I152)-1)/5)*5,0,5),"&lt;&gt;0")</f>
        <v>4</v>
      </c>
      <c r="AK164" s="40">
        <f ca="1">SUMIF(OFFSET(correlations!K$46,_xlfn.FLOOR.MATH((ROW(J152)-1)/5)*5,0,5),"&lt;&gt;0")/COUNTIF(OFFSET(correlations!K$46,_xlfn.FLOOR.MATH((ROW(J152)-1)/5)*5,0,5),"&lt;&gt;0")</f>
        <v>4.166666666666667</v>
      </c>
      <c r="AL164" s="40">
        <f ca="1">SUMIF(OFFSET(correlations!L$46,_xlfn.FLOOR.MATH((ROW(K152)-1)/5)*5,0,5),"&lt;&gt;0")/COUNTIF(OFFSET(correlations!L$46,_xlfn.FLOOR.MATH((ROW(K152)-1)/5)*5,0,5),"&lt;&gt;0")</f>
        <v>4.125</v>
      </c>
      <c r="AM164" s="40">
        <f ca="1">SUMIF(OFFSET(correlations!M$46,_xlfn.FLOOR.MATH((ROW(L152)-1)/5)*5,0,5),"&lt;&gt;0")/COUNTIF(OFFSET(correlations!M$46,_xlfn.FLOOR.MATH((ROW(L152)-1)/5)*5,0,5),"&lt;&gt;0")</f>
        <v>4</v>
      </c>
      <c r="AN164" s="40">
        <f ca="1">SUMIF(OFFSET(correlations!N$46,_xlfn.FLOOR.MATH((ROW(M152)-1)/5)*5,0,5),"&lt;&gt;0")/COUNTIF(OFFSET(correlations!N$46,_xlfn.FLOOR.MATH((ROW(M152)-1)/5)*5,0,5),"&lt;&gt;0")</f>
        <v>4.0999999999999996</v>
      </c>
      <c r="AO164" s="40">
        <f ca="1">SUMIF(OFFSET(correlations!O$46,_xlfn.FLOOR.MATH((ROW(N152)-1)/5)*5,0,5),"&lt;&gt;0")/COUNTIF(OFFSET(correlations!O$46,_xlfn.FLOOR.MATH((ROW(N152)-1)/5)*5,0,5),"&lt;&gt;0")</f>
        <v>4</v>
      </c>
      <c r="AP164" s="40">
        <f ca="1">SUMIF(OFFSET(correlations!P$46,_xlfn.FLOOR.MATH((ROW(O152)-1)/5)*5,0,5),"&lt;&gt;0")/COUNTIF(OFFSET(correlations!P$46,_xlfn.FLOOR.MATH((ROW(O152)-1)/5)*5,0,5),"&lt;&gt;0")</f>
        <v>4.333333333333333</v>
      </c>
      <c r="AQ164" s="40">
        <f ca="1">SUMIF(OFFSET(correlations!Q$46,_xlfn.FLOOR.MATH((ROW(P152)-1)/5)*5,0,5),"&lt;&gt;0")/COUNTIF(OFFSET(correlations!Q$46,_xlfn.FLOOR.MATH((ROW(P152)-1)/5)*5,0,5),"&lt;&gt;0")</f>
        <v>4.166666666666667</v>
      </c>
      <c r="AR164" s="40">
        <f ca="1">SUMIF(OFFSET(correlations!R$46,_xlfn.FLOOR.MATH((ROW(Q152)-1)/5)*5,0,5),"&lt;&gt;0")/COUNTIF(OFFSET(correlations!R$46,_xlfn.FLOOR.MATH((ROW(Q152)-1)/5)*5,0,5),"&lt;&gt;0")</f>
        <v>4</v>
      </c>
      <c r="AS164" s="40">
        <f ca="1">SUMIF(OFFSET(correlations!S$46,_xlfn.FLOOR.MATH((ROW(R152)-1)/5)*5,0,5),"&lt;&gt;0")/COUNTIF(OFFSET(correlations!S$46,_xlfn.FLOOR.MATH((ROW(R152)-1)/5)*5,0,5),"&lt;&gt;0")</f>
        <v>4.5</v>
      </c>
      <c r="AT164" s="40">
        <f ca="1">SUMIF(OFFSET(correlations!T$46,_xlfn.FLOOR.MATH((ROW(S152)-1)/5)*5,0,5),"&lt;&gt;0")/COUNTIF(OFFSET(correlations!T$46,_xlfn.FLOOR.MATH((ROW(S152)-1)/5)*5,0,5),"&lt;&gt;0")</f>
        <v>4.25</v>
      </c>
      <c r="AU164" s="40">
        <f ca="1">SUMIF(OFFSET(correlations!U$46,_xlfn.FLOOR.MATH((ROW(T152)-1)/5)*5,0,5),"&lt;&gt;0")/COUNTIF(OFFSET(correlations!U$46,_xlfn.FLOOR.MATH((ROW(T152)-1)/5)*5,0,5),"&lt;&gt;0")</f>
        <v>4</v>
      </c>
      <c r="AV164" s="40">
        <f ca="1">SUMIF(OFFSET(correlations!V$46,_xlfn.FLOOR.MATH((ROW(U152)-1)/5)*5,0,5),"&lt;&gt;0")/COUNTIF(OFFSET(correlations!V$46,_xlfn.FLOOR.MATH((ROW(U152)-1)/5)*5,0,5),"&lt;&gt;0")</f>
        <v>4.125</v>
      </c>
      <c r="AW164" s="40">
        <f ca="1">SUMIF(OFFSET(correlations!W$46,_xlfn.FLOOR.MATH((ROW(V152)-1)/5)*5,0,5),"&lt;&gt;0")/COUNTIF(OFFSET(correlations!W$46,_xlfn.FLOOR.MATH((ROW(V152)-1)/5)*5,0,5),"&lt;&gt;0")</f>
        <v>4.0999999999999996</v>
      </c>
      <c r="AX164" s="40">
        <f ca="1">SUMIF(OFFSET(correlations!X$46,_xlfn.FLOOR.MATH((ROW(W152)-1)/5)*5,0,5),"&lt;&gt;0")/COUNTIF(OFFSET(correlations!X$46,_xlfn.FLOOR.MATH((ROW(W152)-1)/5)*5,0,5),"&lt;&gt;0")</f>
        <v>4.0999999999999996</v>
      </c>
      <c r="AY164" s="40">
        <f ca="1">SUMIF(OFFSET(correlations!Y$46,_xlfn.FLOOR.MATH((ROW(X152)-1)/5)*5,0,5),"&lt;&gt;0")/COUNTIF(OFFSET(correlations!Y$46,_xlfn.FLOOR.MATH((ROW(X152)-1)/5)*5,0,5),"&lt;&gt;0")</f>
        <v>3.8333333333333335</v>
      </c>
      <c r="AZ164" s="40">
        <f ca="1">SUMIF(OFFSET(correlations!Z$46,_xlfn.FLOOR.MATH((ROW(Y152)-1)/5)*5,0,5),"&lt;&gt;0")/COUNTIF(OFFSET(correlations!Z$46,_xlfn.FLOOR.MATH((ROW(Y152)-1)/5)*5,0,5),"&lt;&gt;0")</f>
        <v>4.25</v>
      </c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</row>
    <row r="165" spans="1:76">
      <c r="A165" s="1" t="str">
        <f t="shared" si="30"/>
        <v>272: Batman Begins (2005)</v>
      </c>
      <c r="B165" s="26">
        <f>IF(correlations!B198&lt;&gt;0,'Modified Weights'!B$7,0)</f>
        <v>0.46460996868120108</v>
      </c>
      <c r="C165" s="26">
        <f>IF(correlations!C198&lt;&gt;0,'Modified Weights'!C$7,0)</f>
        <v>0.41167618541813644</v>
      </c>
      <c r="D165" s="26">
        <f>IF(correlations!D198&lt;&gt;0,'Modified Weights'!D$7,0)</f>
        <v>0.36756756756756787</v>
      </c>
      <c r="E165" s="26">
        <f>IF(correlations!E198&lt;&gt;0,'Modified Weights'!E$7,0)</f>
        <v>0</v>
      </c>
      <c r="F165" s="26">
        <f>IF(correlations!F198&lt;&gt;0,'Modified Weights'!F$7,0)</f>
        <v>0.37985626502293046</v>
      </c>
      <c r="G165" s="26">
        <f>IF(correlations!G198&lt;&gt;0,'Modified Weights'!G$7,0)</f>
        <v>0</v>
      </c>
      <c r="H165" s="26">
        <f>IF(correlations!H198&lt;&gt;0,'Modified Weights'!H$7,0)</f>
        <v>0</v>
      </c>
      <c r="I165" s="26">
        <f>IF(correlations!I198&lt;&gt;0,'Modified Weights'!I$7,0)</f>
        <v>0.21476007349626267</v>
      </c>
      <c r="J165" s="26">
        <f>IF(correlations!J198&lt;&gt;0,'Modified Weights'!J$7,0)</f>
        <v>0.36005629545020651</v>
      </c>
      <c r="K165" s="26">
        <f>IF(correlations!K198&lt;&gt;0,'Modified Weights'!K$7,0)</f>
        <v>0.21087949693739588</v>
      </c>
      <c r="L165" s="26">
        <f>IF(correlations!L198&lt;&gt;0,'Modified Weights'!L$7,0)</f>
        <v>0.24328325135114928</v>
      </c>
      <c r="M165" s="26">
        <f>IF(correlations!M198&lt;&gt;0,'Modified Weights'!M$7,0)</f>
        <v>0.19710516591041297</v>
      </c>
      <c r="N165" s="26">
        <f>IF(correlations!N198&lt;&gt;0,'Modified Weights'!N$7,0)</f>
        <v>0.18121021790485745</v>
      </c>
      <c r="O165" s="26">
        <f>IF(correlations!O198&lt;&gt;0,'Modified Weights'!O$7,0)</f>
        <v>0.47549485227568483</v>
      </c>
      <c r="P165" s="26">
        <f>IF(correlations!P198&lt;&gt;0,'Modified Weights'!P$7,0)</f>
        <v>0.26252037536330569</v>
      </c>
      <c r="Q165" s="26">
        <f>IF(correlations!Q198&lt;&gt;0,'Modified Weights'!Q$7,0)</f>
        <v>0.37322578372742299</v>
      </c>
      <c r="R165" s="26">
        <f>IF(correlations!R198&lt;&gt;0,'Modified Weights'!R$7,0)</f>
        <v>0</v>
      </c>
      <c r="S165" s="26">
        <f>IF(correlations!S198&lt;&gt;0,'Modified Weights'!S$7,0)</f>
        <v>0.36064387194709613</v>
      </c>
      <c r="T165" s="26">
        <f>IF(correlations!T198&lt;&gt;0,'Modified Weights'!T$7,0)</f>
        <v>0</v>
      </c>
      <c r="U165" s="26">
        <f>IF(correlations!U198&lt;&gt;0,'Modified Weights'!U$7,0)</f>
        <v>0</v>
      </c>
      <c r="V165" s="26">
        <f>IF(correlations!V198&lt;&gt;0,'Modified Weights'!V$7,0)</f>
        <v>0.14367186460137429</v>
      </c>
      <c r="W165" s="26">
        <f>IF(correlations!W198&lt;&gt;0,'Modified Weights'!W$7,0)</f>
        <v>0.24072770522228643</v>
      </c>
      <c r="X165" s="26">
        <f>IF(correlations!X198&lt;&gt;0,'Modified Weights'!X$7,0)</f>
        <v>0.44902524381160436</v>
      </c>
      <c r="Y165" s="26">
        <f>IF(correlations!Y198&lt;&gt;0,'Modified Weights'!Y$7,0)</f>
        <v>0.42322462884387124</v>
      </c>
      <c r="Z165" s="26">
        <f>IF(correlations!Z198&lt;&gt;0,'Modified Weights'!Z$7,0)</f>
        <v>0.27967705678590876</v>
      </c>
      <c r="AA165" s="26"/>
      <c r="AB165" s="40">
        <f ca="1">SUMIF(OFFSET(correlations!B$46,_xlfn.FLOOR.MATH((ROW(A153)-1)/5)*5,0,5),"&lt;&gt;0")/COUNTIF(OFFSET(correlations!B$46,_xlfn.FLOOR.MATH((ROW(A153)-1)/5)*5,0,5),"&lt;&gt;0")</f>
        <v>4</v>
      </c>
      <c r="AC165" s="40">
        <f ca="1">SUMIF(OFFSET(correlations!C$46,_xlfn.FLOOR.MATH((ROW(B153)-1)/5)*5,0,5),"&lt;&gt;0")/COUNTIF(OFFSET(correlations!C$46,_xlfn.FLOOR.MATH((ROW(B153)-1)/5)*5,0,5),"&lt;&gt;0")</f>
        <v>3.625</v>
      </c>
      <c r="AD165" s="40">
        <f ca="1">SUMIF(OFFSET(correlations!D$46,_xlfn.FLOOR.MATH((ROW(C153)-1)/5)*5,0,5),"&lt;&gt;0")/COUNTIF(OFFSET(correlations!D$46,_xlfn.FLOOR.MATH((ROW(C153)-1)/5)*5,0,5),"&lt;&gt;0")</f>
        <v>3.8</v>
      </c>
      <c r="AE165" s="40">
        <f ca="1">SUMIF(OFFSET(correlations!E$46,_xlfn.FLOOR.MATH((ROW(D153)-1)/5)*5,0,5),"&lt;&gt;0")/COUNTIF(OFFSET(correlations!E$46,_xlfn.FLOOR.MATH((ROW(D153)-1)/5)*5,0,5),"&lt;&gt;0")</f>
        <v>4</v>
      </c>
      <c r="AF165" s="40">
        <f ca="1">SUMIF(OFFSET(correlations!F$46,_xlfn.FLOOR.MATH((ROW(E153)-1)/5)*5,0,5),"&lt;&gt;0")/COUNTIF(OFFSET(correlations!F$46,_xlfn.FLOOR.MATH((ROW(E153)-1)/5)*5,0,5),"&lt;&gt;0")</f>
        <v>3.875</v>
      </c>
      <c r="AG165" s="40">
        <f ca="1">SUMIF(OFFSET(correlations!G$46,_xlfn.FLOOR.MATH((ROW(F153)-1)/5)*5,0,5),"&lt;&gt;0")/COUNTIF(OFFSET(correlations!G$46,_xlfn.FLOOR.MATH((ROW(F153)-1)/5)*5,0,5),"&lt;&gt;0")</f>
        <v>4.25</v>
      </c>
      <c r="AH165" s="40">
        <f ca="1">SUMIF(OFFSET(correlations!H$46,_xlfn.FLOOR.MATH((ROW(G153)-1)/5)*5,0,5),"&lt;&gt;0")/COUNTIF(OFFSET(correlations!H$46,_xlfn.FLOOR.MATH((ROW(G153)-1)/5)*5,0,5),"&lt;&gt;0")</f>
        <v>3.75</v>
      </c>
      <c r="AI165" s="40">
        <f ca="1">SUMIF(OFFSET(correlations!I$46,_xlfn.FLOOR.MATH((ROW(H153)-1)/5)*5,0,5),"&lt;&gt;0")/COUNTIF(OFFSET(correlations!I$46,_xlfn.FLOOR.MATH((ROW(H153)-1)/5)*5,0,5),"&lt;&gt;0")</f>
        <v>3.9</v>
      </c>
      <c r="AJ165" s="40">
        <f ca="1">SUMIF(OFFSET(correlations!J$46,_xlfn.FLOOR.MATH((ROW(I153)-1)/5)*5,0,5),"&lt;&gt;0")/COUNTIF(OFFSET(correlations!J$46,_xlfn.FLOOR.MATH((ROW(I153)-1)/5)*5,0,5),"&lt;&gt;0")</f>
        <v>4</v>
      </c>
      <c r="AK165" s="40">
        <f ca="1">SUMIF(OFFSET(correlations!K$46,_xlfn.FLOOR.MATH((ROW(J153)-1)/5)*5,0,5),"&lt;&gt;0")/COUNTIF(OFFSET(correlations!K$46,_xlfn.FLOOR.MATH((ROW(J153)-1)/5)*5,0,5),"&lt;&gt;0")</f>
        <v>4.166666666666667</v>
      </c>
      <c r="AL165" s="40">
        <f ca="1">SUMIF(OFFSET(correlations!L$46,_xlfn.FLOOR.MATH((ROW(K153)-1)/5)*5,0,5),"&lt;&gt;0")/COUNTIF(OFFSET(correlations!L$46,_xlfn.FLOOR.MATH((ROW(K153)-1)/5)*5,0,5),"&lt;&gt;0")</f>
        <v>4.125</v>
      </c>
      <c r="AM165" s="40">
        <f ca="1">SUMIF(OFFSET(correlations!M$46,_xlfn.FLOOR.MATH((ROW(L153)-1)/5)*5,0,5),"&lt;&gt;0")/COUNTIF(OFFSET(correlations!M$46,_xlfn.FLOOR.MATH((ROW(L153)-1)/5)*5,0,5),"&lt;&gt;0")</f>
        <v>4</v>
      </c>
      <c r="AN165" s="40">
        <f ca="1">SUMIF(OFFSET(correlations!N$46,_xlfn.FLOOR.MATH((ROW(M153)-1)/5)*5,0,5),"&lt;&gt;0")/COUNTIF(OFFSET(correlations!N$46,_xlfn.FLOOR.MATH((ROW(M153)-1)/5)*5,0,5),"&lt;&gt;0")</f>
        <v>4.0999999999999996</v>
      </c>
      <c r="AO165" s="40">
        <f ca="1">SUMIF(OFFSET(correlations!O$46,_xlfn.FLOOR.MATH((ROW(N153)-1)/5)*5,0,5),"&lt;&gt;0")/COUNTIF(OFFSET(correlations!O$46,_xlfn.FLOOR.MATH((ROW(N153)-1)/5)*5,0,5),"&lt;&gt;0")</f>
        <v>4</v>
      </c>
      <c r="AP165" s="40">
        <f ca="1">SUMIF(OFFSET(correlations!P$46,_xlfn.FLOOR.MATH((ROW(O153)-1)/5)*5,0,5),"&lt;&gt;0")/COUNTIF(OFFSET(correlations!P$46,_xlfn.FLOOR.MATH((ROW(O153)-1)/5)*5,0,5),"&lt;&gt;0")</f>
        <v>4.333333333333333</v>
      </c>
      <c r="AQ165" s="40">
        <f ca="1">SUMIF(OFFSET(correlations!Q$46,_xlfn.FLOOR.MATH((ROW(P153)-1)/5)*5,0,5),"&lt;&gt;0")/COUNTIF(OFFSET(correlations!Q$46,_xlfn.FLOOR.MATH((ROW(P153)-1)/5)*5,0,5),"&lt;&gt;0")</f>
        <v>4.166666666666667</v>
      </c>
      <c r="AR165" s="40">
        <f ca="1">SUMIF(OFFSET(correlations!R$46,_xlfn.FLOOR.MATH((ROW(Q153)-1)/5)*5,0,5),"&lt;&gt;0")/COUNTIF(OFFSET(correlations!R$46,_xlfn.FLOOR.MATH((ROW(Q153)-1)/5)*5,0,5),"&lt;&gt;0")</f>
        <v>4</v>
      </c>
      <c r="AS165" s="40">
        <f ca="1">SUMIF(OFFSET(correlations!S$46,_xlfn.FLOOR.MATH((ROW(R153)-1)/5)*5,0,5),"&lt;&gt;0")/COUNTIF(OFFSET(correlations!S$46,_xlfn.FLOOR.MATH((ROW(R153)-1)/5)*5,0,5),"&lt;&gt;0")</f>
        <v>4.5</v>
      </c>
      <c r="AT165" s="40">
        <f ca="1">SUMIF(OFFSET(correlations!T$46,_xlfn.FLOOR.MATH((ROW(S153)-1)/5)*5,0,5),"&lt;&gt;0")/COUNTIF(OFFSET(correlations!T$46,_xlfn.FLOOR.MATH((ROW(S153)-1)/5)*5,0,5),"&lt;&gt;0")</f>
        <v>4.25</v>
      </c>
      <c r="AU165" s="40">
        <f ca="1">SUMIF(OFFSET(correlations!U$46,_xlfn.FLOOR.MATH((ROW(T153)-1)/5)*5,0,5),"&lt;&gt;0")/COUNTIF(OFFSET(correlations!U$46,_xlfn.FLOOR.MATH((ROW(T153)-1)/5)*5,0,5),"&lt;&gt;0")</f>
        <v>4</v>
      </c>
      <c r="AV165" s="40">
        <f ca="1">SUMIF(OFFSET(correlations!V$46,_xlfn.FLOOR.MATH((ROW(U153)-1)/5)*5,0,5),"&lt;&gt;0")/COUNTIF(OFFSET(correlations!V$46,_xlfn.FLOOR.MATH((ROW(U153)-1)/5)*5,0,5),"&lt;&gt;0")</f>
        <v>4.125</v>
      </c>
      <c r="AW165" s="40">
        <f ca="1">SUMIF(OFFSET(correlations!W$46,_xlfn.FLOOR.MATH((ROW(V153)-1)/5)*5,0,5),"&lt;&gt;0")/COUNTIF(OFFSET(correlations!W$46,_xlfn.FLOOR.MATH((ROW(V153)-1)/5)*5,0,5),"&lt;&gt;0")</f>
        <v>4.0999999999999996</v>
      </c>
      <c r="AX165" s="40">
        <f ca="1">SUMIF(OFFSET(correlations!X$46,_xlfn.FLOOR.MATH((ROW(W153)-1)/5)*5,0,5),"&lt;&gt;0")/COUNTIF(OFFSET(correlations!X$46,_xlfn.FLOOR.MATH((ROW(W153)-1)/5)*5,0,5),"&lt;&gt;0")</f>
        <v>4.0999999999999996</v>
      </c>
      <c r="AY165" s="40">
        <f ca="1">SUMIF(OFFSET(correlations!Y$46,_xlfn.FLOOR.MATH((ROW(X153)-1)/5)*5,0,5),"&lt;&gt;0")/COUNTIF(OFFSET(correlations!Y$46,_xlfn.FLOOR.MATH((ROW(X153)-1)/5)*5,0,5),"&lt;&gt;0")</f>
        <v>3.8333333333333335</v>
      </c>
      <c r="AZ165" s="40">
        <f ca="1">SUMIF(OFFSET(correlations!Z$46,_xlfn.FLOOR.MATH((ROW(Y153)-1)/5)*5,0,5),"&lt;&gt;0")/COUNTIF(OFFSET(correlations!Z$46,_xlfn.FLOOR.MATH((ROW(Y153)-1)/5)*5,0,5),"&lt;&gt;0")</f>
        <v>4.25</v>
      </c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</row>
    <row r="166" spans="1:76">
      <c r="A166" s="1" t="str">
        <f t="shared" si="30"/>
        <v>272: Batman Begins (2005)</v>
      </c>
      <c r="B166" s="26">
        <f>IF(correlations!B199&lt;&gt;0,'Modified Weights'!B$3,0)</f>
        <v>0.55108883721563151</v>
      </c>
      <c r="C166" s="26">
        <f>IF(correlations!C199&lt;&gt;0,'Modified Weights'!C$3,0)</f>
        <v>0.56244873874488854</v>
      </c>
      <c r="D166" s="26">
        <f>IF(correlations!D199&lt;&gt;0,'Modified Weights'!D$3,0)</f>
        <v>0.66716825348801723</v>
      </c>
      <c r="E166" s="26">
        <f>IF(correlations!E199&lt;&gt;0,'Modified Weights'!E$3,0)</f>
        <v>0.51761980439715483</v>
      </c>
      <c r="F166" s="26">
        <f>IF(correlations!F199&lt;&gt;0,'Modified Weights'!F$3,0)</f>
        <v>0</v>
      </c>
      <c r="G166" s="26">
        <f>IF(correlations!G199&lt;&gt;0,'Modified Weights'!G$3,0)</f>
        <v>0.53906585139435703</v>
      </c>
      <c r="H166" s="26">
        <f>IF(correlations!H199&lt;&gt;0,'Modified Weights'!H$3,0)</f>
        <v>0.46291004988627577</v>
      </c>
      <c r="I166" s="26">
        <f>IF(correlations!I199&lt;&gt;0,'Modified Weights'!I$3,0)</f>
        <v>0.38334847991865839</v>
      </c>
      <c r="J166" s="26">
        <f>IF(correlations!J199&lt;&gt;0,'Modified Weights'!J$3,0)</f>
        <v>0</v>
      </c>
      <c r="K166" s="26">
        <f>IF(correlations!K199&lt;&gt;0,'Modified Weights'!K$3,0)</f>
        <v>0.31571202585390812</v>
      </c>
      <c r="L166" s="26">
        <f>IF(correlations!L199&lt;&gt;0,'Modified Weights'!L$3,0)</f>
        <v>0</v>
      </c>
      <c r="M166" s="26">
        <f>IF(correlations!M199&lt;&gt;0,'Modified Weights'!M$3,0)</f>
        <v>0.40859237613621341</v>
      </c>
      <c r="N166" s="26">
        <f>IF(correlations!N199&lt;&gt;0,'Modified Weights'!N$3,0)</f>
        <v>0.32349910970108381</v>
      </c>
      <c r="O166" s="26">
        <f>IF(correlations!O199&lt;&gt;0,'Modified Weights'!O$3,0)</f>
        <v>0</v>
      </c>
      <c r="P166" s="26">
        <f>IF(correlations!P199&lt;&gt;0,'Modified Weights'!P$3,0)</f>
        <v>0.41443820151070604</v>
      </c>
      <c r="Q166" s="26">
        <f>IF(correlations!Q199&lt;&gt;0,'Modified Weights'!Q$3,0)</f>
        <v>0.50324684492481753</v>
      </c>
      <c r="R166" s="26">
        <f>IF(correlations!R199&lt;&gt;0,'Modified Weights'!R$3,0)</f>
        <v>0.49300760515325925</v>
      </c>
      <c r="S166" s="26">
        <f>IF(correlations!S199&lt;&gt;0,'Modified Weights'!S$3,0)</f>
        <v>0.47668328054517961</v>
      </c>
      <c r="T166" s="26">
        <f>IF(correlations!T199&lt;&gt;0,'Modified Weights'!T$3,0)</f>
        <v>0.55108883721563151</v>
      </c>
      <c r="U166" s="26">
        <f>IF(correlations!U199&lt;&gt;0,'Modified Weights'!U$3,0)</f>
        <v>0.47236055541883315</v>
      </c>
      <c r="V166" s="26">
        <f>IF(correlations!V199&lt;&gt;0,'Modified Weights'!V$3,0)</f>
        <v>0</v>
      </c>
      <c r="W166" s="26">
        <f>IF(correlations!W199&lt;&gt;0,'Modified Weights'!W$3,0)</f>
        <v>0.50324684492481753</v>
      </c>
      <c r="X166" s="26">
        <f>IF(correlations!X199&lt;&gt;0,'Modified Weights'!X$3,0)</f>
        <v>0.66851595362183669</v>
      </c>
      <c r="Y166" s="26">
        <f>IF(correlations!Y199&lt;&gt;0,'Modified Weights'!Y$3,0)</f>
        <v>0.66716825348801723</v>
      </c>
      <c r="Z166" s="26">
        <f>IF(correlations!Z199&lt;&gt;0,'Modified Weights'!Z$3,0)</f>
        <v>0.43552033876932245</v>
      </c>
      <c r="AA166" s="26"/>
      <c r="AB166" s="40">
        <f ca="1">SUMIF(OFFSET(correlations!B$46,_xlfn.FLOOR.MATH((ROW(A154)-1)/5)*5,0,5),"&lt;&gt;0")/COUNTIF(OFFSET(correlations!B$46,_xlfn.FLOOR.MATH((ROW(A154)-1)/5)*5,0,5),"&lt;&gt;0")</f>
        <v>4</v>
      </c>
      <c r="AC166" s="40">
        <f ca="1">SUMIF(OFFSET(correlations!C$46,_xlfn.FLOOR.MATH((ROW(B154)-1)/5)*5,0,5),"&lt;&gt;0")/COUNTIF(OFFSET(correlations!C$46,_xlfn.FLOOR.MATH((ROW(B154)-1)/5)*5,0,5),"&lt;&gt;0")</f>
        <v>3.625</v>
      </c>
      <c r="AD166" s="40">
        <f ca="1">SUMIF(OFFSET(correlations!D$46,_xlfn.FLOOR.MATH((ROW(C154)-1)/5)*5,0,5),"&lt;&gt;0")/COUNTIF(OFFSET(correlations!D$46,_xlfn.FLOOR.MATH((ROW(C154)-1)/5)*5,0,5),"&lt;&gt;0")</f>
        <v>3.8</v>
      </c>
      <c r="AE166" s="40">
        <f ca="1">SUMIF(OFFSET(correlations!E$46,_xlfn.FLOOR.MATH((ROW(D154)-1)/5)*5,0,5),"&lt;&gt;0")/COUNTIF(OFFSET(correlations!E$46,_xlfn.FLOOR.MATH((ROW(D154)-1)/5)*5,0,5),"&lt;&gt;0")</f>
        <v>4</v>
      </c>
      <c r="AF166" s="40">
        <f ca="1">SUMIF(OFFSET(correlations!F$46,_xlfn.FLOOR.MATH((ROW(E154)-1)/5)*5,0,5),"&lt;&gt;0")/COUNTIF(OFFSET(correlations!F$46,_xlfn.FLOOR.MATH((ROW(E154)-1)/5)*5,0,5),"&lt;&gt;0")</f>
        <v>3.875</v>
      </c>
      <c r="AG166" s="40">
        <f ca="1">SUMIF(OFFSET(correlations!G$46,_xlfn.FLOOR.MATH((ROW(F154)-1)/5)*5,0,5),"&lt;&gt;0")/COUNTIF(OFFSET(correlations!G$46,_xlfn.FLOOR.MATH((ROW(F154)-1)/5)*5,0,5),"&lt;&gt;0")</f>
        <v>4.25</v>
      </c>
      <c r="AH166" s="40">
        <f ca="1">SUMIF(OFFSET(correlations!H$46,_xlfn.FLOOR.MATH((ROW(G154)-1)/5)*5,0,5),"&lt;&gt;0")/COUNTIF(OFFSET(correlations!H$46,_xlfn.FLOOR.MATH((ROW(G154)-1)/5)*5,0,5),"&lt;&gt;0")</f>
        <v>3.75</v>
      </c>
      <c r="AI166" s="40">
        <f ca="1">SUMIF(OFFSET(correlations!I$46,_xlfn.FLOOR.MATH((ROW(H154)-1)/5)*5,0,5),"&lt;&gt;0")/COUNTIF(OFFSET(correlations!I$46,_xlfn.FLOOR.MATH((ROW(H154)-1)/5)*5,0,5),"&lt;&gt;0")</f>
        <v>3.9</v>
      </c>
      <c r="AJ166" s="40">
        <f ca="1">SUMIF(OFFSET(correlations!J$46,_xlfn.FLOOR.MATH((ROW(I154)-1)/5)*5,0,5),"&lt;&gt;0")/COUNTIF(OFFSET(correlations!J$46,_xlfn.FLOOR.MATH((ROW(I154)-1)/5)*5,0,5),"&lt;&gt;0")</f>
        <v>4</v>
      </c>
      <c r="AK166" s="40">
        <f ca="1">SUMIF(OFFSET(correlations!K$46,_xlfn.FLOOR.MATH((ROW(J154)-1)/5)*5,0,5),"&lt;&gt;0")/COUNTIF(OFFSET(correlations!K$46,_xlfn.FLOOR.MATH((ROW(J154)-1)/5)*5,0,5),"&lt;&gt;0")</f>
        <v>4.166666666666667</v>
      </c>
      <c r="AL166" s="40">
        <f ca="1">SUMIF(OFFSET(correlations!L$46,_xlfn.FLOOR.MATH((ROW(K154)-1)/5)*5,0,5),"&lt;&gt;0")/COUNTIF(OFFSET(correlations!L$46,_xlfn.FLOOR.MATH((ROW(K154)-1)/5)*5,0,5),"&lt;&gt;0")</f>
        <v>4.125</v>
      </c>
      <c r="AM166" s="40">
        <f ca="1">SUMIF(OFFSET(correlations!M$46,_xlfn.FLOOR.MATH((ROW(L154)-1)/5)*5,0,5),"&lt;&gt;0")/COUNTIF(OFFSET(correlations!M$46,_xlfn.FLOOR.MATH((ROW(L154)-1)/5)*5,0,5),"&lt;&gt;0")</f>
        <v>4</v>
      </c>
      <c r="AN166" s="40">
        <f ca="1">SUMIF(OFFSET(correlations!N$46,_xlfn.FLOOR.MATH((ROW(M154)-1)/5)*5,0,5),"&lt;&gt;0")/COUNTIF(OFFSET(correlations!N$46,_xlfn.FLOOR.MATH((ROW(M154)-1)/5)*5,0,5),"&lt;&gt;0")</f>
        <v>4.0999999999999996</v>
      </c>
      <c r="AO166" s="40">
        <f ca="1">SUMIF(OFFSET(correlations!O$46,_xlfn.FLOOR.MATH((ROW(N154)-1)/5)*5,0,5),"&lt;&gt;0")/COUNTIF(OFFSET(correlations!O$46,_xlfn.FLOOR.MATH((ROW(N154)-1)/5)*5,0,5),"&lt;&gt;0")</f>
        <v>4</v>
      </c>
      <c r="AP166" s="40">
        <f ca="1">SUMIF(OFFSET(correlations!P$46,_xlfn.FLOOR.MATH((ROW(O154)-1)/5)*5,0,5),"&lt;&gt;0")/COUNTIF(OFFSET(correlations!P$46,_xlfn.FLOOR.MATH((ROW(O154)-1)/5)*5,0,5),"&lt;&gt;0")</f>
        <v>4.333333333333333</v>
      </c>
      <c r="AQ166" s="40">
        <f ca="1">SUMIF(OFFSET(correlations!Q$46,_xlfn.FLOOR.MATH((ROW(P154)-1)/5)*5,0,5),"&lt;&gt;0")/COUNTIF(OFFSET(correlations!Q$46,_xlfn.FLOOR.MATH((ROW(P154)-1)/5)*5,0,5),"&lt;&gt;0")</f>
        <v>4.166666666666667</v>
      </c>
      <c r="AR166" s="40">
        <f ca="1">SUMIF(OFFSET(correlations!R$46,_xlfn.FLOOR.MATH((ROW(Q154)-1)/5)*5,0,5),"&lt;&gt;0")/COUNTIF(OFFSET(correlations!R$46,_xlfn.FLOOR.MATH((ROW(Q154)-1)/5)*5,0,5),"&lt;&gt;0")</f>
        <v>4</v>
      </c>
      <c r="AS166" s="40">
        <f ca="1">SUMIF(OFFSET(correlations!S$46,_xlfn.FLOOR.MATH((ROW(R154)-1)/5)*5,0,5),"&lt;&gt;0")/COUNTIF(OFFSET(correlations!S$46,_xlfn.FLOOR.MATH((ROW(R154)-1)/5)*5,0,5),"&lt;&gt;0")</f>
        <v>4.5</v>
      </c>
      <c r="AT166" s="40">
        <f ca="1">SUMIF(OFFSET(correlations!T$46,_xlfn.FLOOR.MATH((ROW(S154)-1)/5)*5,0,5),"&lt;&gt;0")/COUNTIF(OFFSET(correlations!T$46,_xlfn.FLOOR.MATH((ROW(S154)-1)/5)*5,0,5),"&lt;&gt;0")</f>
        <v>4.25</v>
      </c>
      <c r="AU166" s="40">
        <f ca="1">SUMIF(OFFSET(correlations!U$46,_xlfn.FLOOR.MATH((ROW(T154)-1)/5)*5,0,5),"&lt;&gt;0")/COUNTIF(OFFSET(correlations!U$46,_xlfn.FLOOR.MATH((ROW(T154)-1)/5)*5,0,5),"&lt;&gt;0")</f>
        <v>4</v>
      </c>
      <c r="AV166" s="40">
        <f ca="1">SUMIF(OFFSET(correlations!V$46,_xlfn.FLOOR.MATH((ROW(U154)-1)/5)*5,0,5),"&lt;&gt;0")/COUNTIF(OFFSET(correlations!V$46,_xlfn.FLOOR.MATH((ROW(U154)-1)/5)*5,0,5),"&lt;&gt;0")</f>
        <v>4.125</v>
      </c>
      <c r="AW166" s="40">
        <f ca="1">SUMIF(OFFSET(correlations!W$46,_xlfn.FLOOR.MATH((ROW(V154)-1)/5)*5,0,5),"&lt;&gt;0")/COUNTIF(OFFSET(correlations!W$46,_xlfn.FLOOR.MATH((ROW(V154)-1)/5)*5,0,5),"&lt;&gt;0")</f>
        <v>4.0999999999999996</v>
      </c>
      <c r="AX166" s="40">
        <f ca="1">SUMIF(OFFSET(correlations!X$46,_xlfn.FLOOR.MATH((ROW(W154)-1)/5)*5,0,5),"&lt;&gt;0")/COUNTIF(OFFSET(correlations!X$46,_xlfn.FLOOR.MATH((ROW(W154)-1)/5)*5,0,5),"&lt;&gt;0")</f>
        <v>4.0999999999999996</v>
      </c>
      <c r="AY166" s="40">
        <f ca="1">SUMIF(OFFSET(correlations!Y$46,_xlfn.FLOOR.MATH((ROW(X154)-1)/5)*5,0,5),"&lt;&gt;0")/COUNTIF(OFFSET(correlations!Y$46,_xlfn.FLOOR.MATH((ROW(X154)-1)/5)*5,0,5),"&lt;&gt;0")</f>
        <v>3.8333333333333335</v>
      </c>
      <c r="AZ166" s="40">
        <f ca="1">SUMIF(OFFSET(correlations!Z$46,_xlfn.FLOOR.MATH((ROW(Y154)-1)/5)*5,0,5),"&lt;&gt;0")/COUNTIF(OFFSET(correlations!Z$46,_xlfn.FLOOR.MATH((ROW(Y154)-1)/5)*5,0,5),"&lt;&gt;0")</f>
        <v>4.25</v>
      </c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</row>
    <row r="167" spans="1:76">
      <c r="A167" s="1" t="str">
        <f t="shared" si="30"/>
        <v>272: Batman Begins (2005)</v>
      </c>
      <c r="B167" s="26">
        <f>IF(correlations!B200&lt;&gt;0,'Modified Weights'!B$4,0)</f>
        <v>0.51761980439715483</v>
      </c>
      <c r="C167" s="26">
        <f>IF(correlations!C200&lt;&gt;0,'Modified Weights'!C$4,0)</f>
        <v>0</v>
      </c>
      <c r="D167" s="26">
        <f>IF(correlations!D200&lt;&gt;0,'Modified Weights'!D$4,0)</f>
        <v>0.47097212266638172</v>
      </c>
      <c r="E167" s="26">
        <f>IF(correlations!E200&lt;&gt;0,'Modified Weights'!E$4,0)</f>
        <v>0</v>
      </c>
      <c r="F167" s="26">
        <f>IF(correlations!F200&lt;&gt;0,'Modified Weights'!F$4,0)</f>
        <v>0.46411014776485626</v>
      </c>
      <c r="G167" s="26">
        <f>IF(correlations!G200&lt;&gt;0,'Modified Weights'!G$4,0)</f>
        <v>0.48053660218278615</v>
      </c>
      <c r="H167" s="26">
        <f>IF(correlations!H200&lt;&gt;0,'Modified Weights'!H$4,0)</f>
        <v>0.40027450425381639</v>
      </c>
      <c r="I167" s="26">
        <f>IF(correlations!I200&lt;&gt;0,'Modified Weights'!I$4,0)</f>
        <v>0.31257295249758305</v>
      </c>
      <c r="J167" s="26">
        <f>IF(correlations!J200&lt;&gt;0,'Modified Weights'!J$4,0)</f>
        <v>0.47549485227568483</v>
      </c>
      <c r="K167" s="26">
        <f>IF(correlations!K200&lt;&gt;0,'Modified Weights'!K$4,0)</f>
        <v>0.26365446983714974</v>
      </c>
      <c r="L167" s="26">
        <f>IF(correlations!L200&lt;&gt;0,'Modified Weights'!L$4,0)</f>
        <v>0.28275572409412869</v>
      </c>
      <c r="M167" s="26">
        <f>IF(correlations!M200&lt;&gt;0,'Modified Weights'!M$4,0)</f>
        <v>0.28040224837668803</v>
      </c>
      <c r="N167" s="26">
        <f>IF(correlations!N200&lt;&gt;0,'Modified Weights'!N$4,0)</f>
        <v>0.31010409033155772</v>
      </c>
      <c r="O167" s="26">
        <f>IF(correlations!O200&lt;&gt;0,'Modified Weights'!O$4,0)</f>
        <v>0.56244873874488854</v>
      </c>
      <c r="P167" s="26">
        <f>IF(correlations!P200&lt;&gt;0,'Modified Weights'!P$4,0)</f>
        <v>0</v>
      </c>
      <c r="Q167" s="26">
        <f>IF(correlations!Q200&lt;&gt;0,'Modified Weights'!Q$4,0)</f>
        <v>0</v>
      </c>
      <c r="R167" s="26">
        <f>IF(correlations!R200&lt;&gt;0,'Modified Weights'!R$4,0)</f>
        <v>0.47097212266638172</v>
      </c>
      <c r="S167" s="26">
        <f>IF(correlations!S200&lt;&gt;0,'Modified Weights'!S$4,0)</f>
        <v>0.44902524381160436</v>
      </c>
      <c r="T167" s="26">
        <f>IF(correlations!T200&lt;&gt;0,'Modified Weights'!T$4,0)</f>
        <v>0.52599044278760332</v>
      </c>
      <c r="U167" s="26">
        <f>IF(correlations!U200&lt;&gt;0,'Modified Weights'!U$4,0)</f>
        <v>0.43899155441463594</v>
      </c>
      <c r="V167" s="26">
        <f>IF(correlations!V200&lt;&gt;0,'Modified Weights'!V$4,0)</f>
        <v>0.17808764796017454</v>
      </c>
      <c r="W167" s="26">
        <f>IF(correlations!W200&lt;&gt;0,'Modified Weights'!W$4,0)</f>
        <v>0.40859237613621341</v>
      </c>
      <c r="X167" s="26">
        <f>IF(correlations!X200&lt;&gt;0,'Modified Weights'!X$4,0)</f>
        <v>0.54219187817609293</v>
      </c>
      <c r="Y167" s="26">
        <f>IF(correlations!Y200&lt;&gt;0,'Modified Weights'!Y$4,0)</f>
        <v>0.54219187817609293</v>
      </c>
      <c r="Z167" s="26">
        <f>IF(correlations!Z200&lt;&gt;0,'Modified Weights'!Z$4,0)</f>
        <v>0.39006674934025765</v>
      </c>
      <c r="AA167" s="26"/>
      <c r="AB167" s="40">
        <f ca="1">SUMIF(OFFSET(correlations!B$46,_xlfn.FLOOR.MATH((ROW(A155)-1)/5)*5,0,5),"&lt;&gt;0")/COUNTIF(OFFSET(correlations!B$46,_xlfn.FLOOR.MATH((ROW(A155)-1)/5)*5,0,5),"&lt;&gt;0")</f>
        <v>4</v>
      </c>
      <c r="AC167" s="40">
        <f ca="1">SUMIF(OFFSET(correlations!C$46,_xlfn.FLOOR.MATH((ROW(B155)-1)/5)*5,0,5),"&lt;&gt;0")/COUNTIF(OFFSET(correlations!C$46,_xlfn.FLOOR.MATH((ROW(B155)-1)/5)*5,0,5),"&lt;&gt;0")</f>
        <v>3.625</v>
      </c>
      <c r="AD167" s="40">
        <f ca="1">SUMIF(OFFSET(correlations!D$46,_xlfn.FLOOR.MATH((ROW(C155)-1)/5)*5,0,5),"&lt;&gt;0")/COUNTIF(OFFSET(correlations!D$46,_xlfn.FLOOR.MATH((ROW(C155)-1)/5)*5,0,5),"&lt;&gt;0")</f>
        <v>3.8</v>
      </c>
      <c r="AE167" s="40">
        <f ca="1">SUMIF(OFFSET(correlations!E$46,_xlfn.FLOOR.MATH((ROW(D155)-1)/5)*5,0,5),"&lt;&gt;0")/COUNTIF(OFFSET(correlations!E$46,_xlfn.FLOOR.MATH((ROW(D155)-1)/5)*5,0,5),"&lt;&gt;0")</f>
        <v>4</v>
      </c>
      <c r="AF167" s="40">
        <f ca="1">SUMIF(OFFSET(correlations!F$46,_xlfn.FLOOR.MATH((ROW(E155)-1)/5)*5,0,5),"&lt;&gt;0")/COUNTIF(OFFSET(correlations!F$46,_xlfn.FLOOR.MATH((ROW(E155)-1)/5)*5,0,5),"&lt;&gt;0")</f>
        <v>3.875</v>
      </c>
      <c r="AG167" s="40">
        <f ca="1">SUMIF(OFFSET(correlations!G$46,_xlfn.FLOOR.MATH((ROW(F155)-1)/5)*5,0,5),"&lt;&gt;0")/COUNTIF(OFFSET(correlations!G$46,_xlfn.FLOOR.MATH((ROW(F155)-1)/5)*5,0,5),"&lt;&gt;0")</f>
        <v>4.25</v>
      </c>
      <c r="AH167" s="40">
        <f ca="1">SUMIF(OFFSET(correlations!H$46,_xlfn.FLOOR.MATH((ROW(G155)-1)/5)*5,0,5),"&lt;&gt;0")/COUNTIF(OFFSET(correlations!H$46,_xlfn.FLOOR.MATH((ROW(G155)-1)/5)*5,0,5),"&lt;&gt;0")</f>
        <v>3.75</v>
      </c>
      <c r="AI167" s="40">
        <f ca="1">SUMIF(OFFSET(correlations!I$46,_xlfn.FLOOR.MATH((ROW(H155)-1)/5)*5,0,5),"&lt;&gt;0")/COUNTIF(OFFSET(correlations!I$46,_xlfn.FLOOR.MATH((ROW(H155)-1)/5)*5,0,5),"&lt;&gt;0")</f>
        <v>3.9</v>
      </c>
      <c r="AJ167" s="40">
        <f ca="1">SUMIF(OFFSET(correlations!J$46,_xlfn.FLOOR.MATH((ROW(I155)-1)/5)*5,0,5),"&lt;&gt;0")/COUNTIF(OFFSET(correlations!J$46,_xlfn.FLOOR.MATH((ROW(I155)-1)/5)*5,0,5),"&lt;&gt;0")</f>
        <v>4</v>
      </c>
      <c r="AK167" s="40">
        <f ca="1">SUMIF(OFFSET(correlations!K$46,_xlfn.FLOOR.MATH((ROW(J155)-1)/5)*5,0,5),"&lt;&gt;0")/COUNTIF(OFFSET(correlations!K$46,_xlfn.FLOOR.MATH((ROW(J155)-1)/5)*5,0,5),"&lt;&gt;0")</f>
        <v>4.166666666666667</v>
      </c>
      <c r="AL167" s="40">
        <f ca="1">SUMIF(OFFSET(correlations!L$46,_xlfn.FLOOR.MATH((ROW(K155)-1)/5)*5,0,5),"&lt;&gt;0")/COUNTIF(OFFSET(correlations!L$46,_xlfn.FLOOR.MATH((ROW(K155)-1)/5)*5,0,5),"&lt;&gt;0")</f>
        <v>4.125</v>
      </c>
      <c r="AM167" s="40">
        <f ca="1">SUMIF(OFFSET(correlations!M$46,_xlfn.FLOOR.MATH((ROW(L155)-1)/5)*5,0,5),"&lt;&gt;0")/COUNTIF(OFFSET(correlations!M$46,_xlfn.FLOOR.MATH((ROW(L155)-1)/5)*5,0,5),"&lt;&gt;0")</f>
        <v>4</v>
      </c>
      <c r="AN167" s="40">
        <f ca="1">SUMIF(OFFSET(correlations!N$46,_xlfn.FLOOR.MATH((ROW(M155)-1)/5)*5,0,5),"&lt;&gt;0")/COUNTIF(OFFSET(correlations!N$46,_xlfn.FLOOR.MATH((ROW(M155)-1)/5)*5,0,5),"&lt;&gt;0")</f>
        <v>4.0999999999999996</v>
      </c>
      <c r="AO167" s="40">
        <f ca="1">SUMIF(OFFSET(correlations!O$46,_xlfn.FLOOR.MATH((ROW(N155)-1)/5)*5,0,5),"&lt;&gt;0")/COUNTIF(OFFSET(correlations!O$46,_xlfn.FLOOR.MATH((ROW(N155)-1)/5)*5,0,5),"&lt;&gt;0")</f>
        <v>4</v>
      </c>
      <c r="AP167" s="40">
        <f ca="1">SUMIF(OFFSET(correlations!P$46,_xlfn.FLOOR.MATH((ROW(O155)-1)/5)*5,0,5),"&lt;&gt;0")/COUNTIF(OFFSET(correlations!P$46,_xlfn.FLOOR.MATH((ROW(O155)-1)/5)*5,0,5),"&lt;&gt;0")</f>
        <v>4.333333333333333</v>
      </c>
      <c r="AQ167" s="40">
        <f ca="1">SUMIF(OFFSET(correlations!Q$46,_xlfn.FLOOR.MATH((ROW(P155)-1)/5)*5,0,5),"&lt;&gt;0")/COUNTIF(OFFSET(correlations!Q$46,_xlfn.FLOOR.MATH((ROW(P155)-1)/5)*5,0,5),"&lt;&gt;0")</f>
        <v>4.166666666666667</v>
      </c>
      <c r="AR167" s="40">
        <f ca="1">SUMIF(OFFSET(correlations!R$46,_xlfn.FLOOR.MATH((ROW(Q155)-1)/5)*5,0,5),"&lt;&gt;0")/COUNTIF(OFFSET(correlations!R$46,_xlfn.FLOOR.MATH((ROW(Q155)-1)/5)*5,0,5),"&lt;&gt;0")</f>
        <v>4</v>
      </c>
      <c r="AS167" s="40">
        <f ca="1">SUMIF(OFFSET(correlations!S$46,_xlfn.FLOOR.MATH((ROW(R155)-1)/5)*5,0,5),"&lt;&gt;0")/COUNTIF(OFFSET(correlations!S$46,_xlfn.FLOOR.MATH((ROW(R155)-1)/5)*5,0,5),"&lt;&gt;0")</f>
        <v>4.5</v>
      </c>
      <c r="AT167" s="40">
        <f ca="1">SUMIF(OFFSET(correlations!T$46,_xlfn.FLOOR.MATH((ROW(S155)-1)/5)*5,0,5),"&lt;&gt;0")/COUNTIF(OFFSET(correlations!T$46,_xlfn.FLOOR.MATH((ROW(S155)-1)/5)*5,0,5),"&lt;&gt;0")</f>
        <v>4.25</v>
      </c>
      <c r="AU167" s="40">
        <f ca="1">SUMIF(OFFSET(correlations!U$46,_xlfn.FLOOR.MATH((ROW(T155)-1)/5)*5,0,5),"&lt;&gt;0")/COUNTIF(OFFSET(correlations!U$46,_xlfn.FLOOR.MATH((ROW(T155)-1)/5)*5,0,5),"&lt;&gt;0")</f>
        <v>4</v>
      </c>
      <c r="AV167" s="40">
        <f ca="1">SUMIF(OFFSET(correlations!V$46,_xlfn.FLOOR.MATH((ROW(U155)-1)/5)*5,0,5),"&lt;&gt;0")/COUNTIF(OFFSET(correlations!V$46,_xlfn.FLOOR.MATH((ROW(U155)-1)/5)*5,0,5),"&lt;&gt;0")</f>
        <v>4.125</v>
      </c>
      <c r="AW167" s="40">
        <f ca="1">SUMIF(OFFSET(correlations!W$46,_xlfn.FLOOR.MATH((ROW(V155)-1)/5)*5,0,5),"&lt;&gt;0")/COUNTIF(OFFSET(correlations!W$46,_xlfn.FLOOR.MATH((ROW(V155)-1)/5)*5,0,5),"&lt;&gt;0")</f>
        <v>4.0999999999999996</v>
      </c>
      <c r="AX167" s="40">
        <f ca="1">SUMIF(OFFSET(correlations!X$46,_xlfn.FLOOR.MATH((ROW(W155)-1)/5)*5,0,5),"&lt;&gt;0")/COUNTIF(OFFSET(correlations!X$46,_xlfn.FLOOR.MATH((ROW(W155)-1)/5)*5,0,5),"&lt;&gt;0")</f>
        <v>4.0999999999999996</v>
      </c>
      <c r="AY167" s="40">
        <f ca="1">SUMIF(OFFSET(correlations!Y$46,_xlfn.FLOOR.MATH((ROW(X155)-1)/5)*5,0,5),"&lt;&gt;0")/COUNTIF(OFFSET(correlations!Y$46,_xlfn.FLOOR.MATH((ROW(X155)-1)/5)*5,0,5),"&lt;&gt;0")</f>
        <v>3.8333333333333335</v>
      </c>
      <c r="AZ167" s="40">
        <f ca="1">SUMIF(OFFSET(correlations!Z$46,_xlfn.FLOOR.MATH((ROW(Y155)-1)/5)*5,0,5),"&lt;&gt;0")/COUNTIF(OFFSET(correlations!Z$46,_xlfn.FLOOR.MATH((ROW(Y155)-1)/5)*5,0,5),"&lt;&gt;0")</f>
        <v>4.25</v>
      </c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</row>
    <row r="168" spans="1:76">
      <c r="A168" s="21" t="s">
        <v>31</v>
      </c>
      <c r="B168" s="26">
        <f>IF(correlations!B201&lt;&gt;0,'Modified Weights'!B$5,0)</f>
        <v>0</v>
      </c>
      <c r="C168" s="26">
        <f>IF(correlations!C201&lt;&gt;0,'Modified Weights'!C$5,0)</f>
        <v>0</v>
      </c>
      <c r="D168" s="26">
        <f>IF(correlations!D201&lt;&gt;0,'Modified Weights'!D$5,0)</f>
        <v>0.46833329437099369</v>
      </c>
      <c r="E168" s="26">
        <f>IF(correlations!E201&lt;&gt;0,'Modified Weights'!E$5,0)</f>
        <v>0</v>
      </c>
      <c r="F168" s="26">
        <f>IF(correlations!F201&lt;&gt;0,'Modified Weights'!F$5,0)</f>
        <v>0.43899155441463594</v>
      </c>
      <c r="G168" s="26">
        <f>IF(correlations!G201&lt;&gt;0,'Modified Weights'!G$5,0)</f>
        <v>0</v>
      </c>
      <c r="H168" s="26">
        <f>IF(correlations!H201&lt;&gt;0,'Modified Weights'!H$5,0)</f>
        <v>0</v>
      </c>
      <c r="I168" s="26">
        <f>IF(correlations!I201&lt;&gt;0,'Modified Weights'!I$5,0)</f>
        <v>0</v>
      </c>
      <c r="J168" s="26">
        <f>IF(correlations!J201&lt;&gt;0,'Modified Weights'!J$5,0)</f>
        <v>0.38713264586848378</v>
      </c>
      <c r="K168" s="26">
        <f>IF(correlations!K201&lt;&gt;0,'Modified Weights'!K$5,0)</f>
        <v>0</v>
      </c>
      <c r="L168" s="26">
        <f>IF(correlations!L201&lt;&gt;0,'Modified Weights'!L$5,0)</f>
        <v>0.27833468677407003</v>
      </c>
      <c r="M168" s="26">
        <f>IF(correlations!M201&lt;&gt;0,'Modified Weights'!M$5,0)</f>
        <v>0</v>
      </c>
      <c r="N168" s="26">
        <f>IF(correlations!N201&lt;&gt;0,'Modified Weights'!N$5,0)</f>
        <v>0.290591240789001</v>
      </c>
      <c r="O168" s="26">
        <f>IF(correlations!O201&lt;&gt;0,'Modified Weights'!O$5,0)</f>
        <v>0.53906585139435703</v>
      </c>
      <c r="P168" s="26">
        <f>IF(correlations!P201&lt;&gt;0,'Modified Weights'!P$5,0)</f>
        <v>0.29682614716644024</v>
      </c>
      <c r="Q168" s="26">
        <f>IF(correlations!Q201&lt;&gt;0,'Modified Weights'!Q$5,0)</f>
        <v>0</v>
      </c>
      <c r="R168" s="26">
        <f>IF(correlations!R201&lt;&gt;0,'Modified Weights'!R$5,0)</f>
        <v>0</v>
      </c>
      <c r="S168" s="26">
        <f>IF(correlations!S201&lt;&gt;0,'Modified Weights'!S$5,0)</f>
        <v>0</v>
      </c>
      <c r="T168" s="26">
        <f>IF(correlations!T201&lt;&gt;0,'Modified Weights'!T$5,0)</f>
        <v>0</v>
      </c>
      <c r="U168" s="26">
        <f>IF(correlations!U201&lt;&gt;0,'Modified Weights'!U$5,0)</f>
        <v>0.40380887559327872</v>
      </c>
      <c r="V168" s="26">
        <f>IF(correlations!V201&lt;&gt;0,'Modified Weights'!V$5,0)</f>
        <v>0.14924669844661778</v>
      </c>
      <c r="W168" s="26">
        <f>IF(correlations!W201&lt;&gt;0,'Modified Weights'!W$5,0)</f>
        <v>0.31571202585390812</v>
      </c>
      <c r="X168" s="26">
        <f>IF(correlations!X201&lt;&gt;0,'Modified Weights'!X$5,0)</f>
        <v>0</v>
      </c>
      <c r="Y168" s="26">
        <f>IF(correlations!Y201&lt;&gt;0,'Modified Weights'!Y$5,0)</f>
        <v>0</v>
      </c>
      <c r="Z168" s="26">
        <f>IF(correlations!Z201&lt;&gt;0,'Modified Weights'!Z$5,0)</f>
        <v>0.37985626502293046</v>
      </c>
      <c r="AA168" s="26"/>
      <c r="AB168" s="40">
        <f ca="1">SUMIF(OFFSET(correlations!B$46,_xlfn.FLOOR.MATH((ROW(A156)-1)/5)*5,0,5),"&lt;&gt;0")/COUNTIF(OFFSET(correlations!B$46,_xlfn.FLOOR.MATH((ROW(A156)-1)/5)*5,0,5),"&lt;&gt;0")</f>
        <v>4.5</v>
      </c>
      <c r="AC168" s="40">
        <f ca="1">SUMIF(OFFSET(correlations!C$46,_xlfn.FLOOR.MATH((ROW(B156)-1)/5)*5,0,5),"&lt;&gt;0")/COUNTIF(OFFSET(correlations!C$46,_xlfn.FLOOR.MATH((ROW(B156)-1)/5)*5,0,5),"&lt;&gt;0")</f>
        <v>3.375</v>
      </c>
      <c r="AD168" s="40">
        <f ca="1">SUMIF(OFFSET(correlations!D$46,_xlfn.FLOOR.MATH((ROW(C156)-1)/5)*5,0,5),"&lt;&gt;0")/COUNTIF(OFFSET(correlations!D$46,_xlfn.FLOOR.MATH((ROW(C156)-1)/5)*5,0,5),"&lt;&gt;0")</f>
        <v>4.3</v>
      </c>
      <c r="AE168" s="40">
        <f ca="1">SUMIF(OFFSET(correlations!E$46,_xlfn.FLOOR.MATH((ROW(D156)-1)/5)*5,0,5),"&lt;&gt;0")/COUNTIF(OFFSET(correlations!E$46,_xlfn.FLOOR.MATH((ROW(D156)-1)/5)*5,0,5),"&lt;&gt;0")</f>
        <v>4.25</v>
      </c>
      <c r="AF168" s="40">
        <f ca="1">SUMIF(OFFSET(correlations!F$46,_xlfn.FLOOR.MATH((ROW(E156)-1)/5)*5,0,5),"&lt;&gt;0")/COUNTIF(OFFSET(correlations!F$46,_xlfn.FLOOR.MATH((ROW(E156)-1)/5)*5,0,5),"&lt;&gt;0")</f>
        <v>3.9</v>
      </c>
      <c r="AG168" s="40">
        <f ca="1">SUMIF(OFFSET(correlations!G$46,_xlfn.FLOOR.MATH((ROW(F156)-1)/5)*5,0,5),"&lt;&gt;0")/COUNTIF(OFFSET(correlations!G$46,_xlfn.FLOOR.MATH((ROW(F156)-1)/5)*5,0,5),"&lt;&gt;0")</f>
        <v>4.5</v>
      </c>
      <c r="AH168" s="40">
        <f ca="1">SUMIF(OFFSET(correlations!H$46,_xlfn.FLOOR.MATH((ROW(G156)-1)/5)*5,0,5),"&lt;&gt;0")/COUNTIF(OFFSET(correlations!H$46,_xlfn.FLOOR.MATH((ROW(G156)-1)/5)*5,0,5),"&lt;&gt;0")</f>
        <v>4</v>
      </c>
      <c r="AI168" s="40">
        <f ca="1">SUMIF(OFFSET(correlations!I$46,_xlfn.FLOOR.MATH((ROW(H156)-1)/5)*5,0,5),"&lt;&gt;0")/COUNTIF(OFFSET(correlations!I$46,_xlfn.FLOOR.MATH((ROW(H156)-1)/5)*5,0,5),"&lt;&gt;0")</f>
        <v>5</v>
      </c>
      <c r="AJ168" s="40">
        <f ca="1">SUMIF(OFFSET(correlations!J$46,_xlfn.FLOOR.MATH((ROW(I156)-1)/5)*5,0,5),"&lt;&gt;0")/COUNTIF(OFFSET(correlations!J$46,_xlfn.FLOOR.MATH((ROW(I156)-1)/5)*5,0,5),"&lt;&gt;0")</f>
        <v>4.5</v>
      </c>
      <c r="AK168" s="40">
        <f ca="1">SUMIF(OFFSET(correlations!K$46,_xlfn.FLOOR.MATH((ROW(J156)-1)/5)*5,0,5),"&lt;&gt;0")/COUNTIF(OFFSET(correlations!K$46,_xlfn.FLOOR.MATH((ROW(J156)-1)/5)*5,0,5),"&lt;&gt;0")</f>
        <v>3.75</v>
      </c>
      <c r="AL168" s="40">
        <f ca="1">SUMIF(OFFSET(correlations!L$46,_xlfn.FLOOR.MATH((ROW(K156)-1)/5)*5,0,5),"&lt;&gt;0")/COUNTIF(OFFSET(correlations!L$46,_xlfn.FLOOR.MATH((ROW(K156)-1)/5)*5,0,5),"&lt;&gt;0")</f>
        <v>4.333333333333333</v>
      </c>
      <c r="AM168" s="40">
        <f ca="1">SUMIF(OFFSET(correlations!M$46,_xlfn.FLOOR.MATH((ROW(L156)-1)/5)*5,0,5),"&lt;&gt;0")/COUNTIF(OFFSET(correlations!M$46,_xlfn.FLOOR.MATH((ROW(L156)-1)/5)*5,0,5),"&lt;&gt;0")</f>
        <v>4.333333333333333</v>
      </c>
      <c r="AN168" s="40">
        <f ca="1">SUMIF(OFFSET(correlations!N$46,_xlfn.FLOOR.MATH((ROW(M156)-1)/5)*5,0,5),"&lt;&gt;0")/COUNTIF(OFFSET(correlations!N$46,_xlfn.FLOOR.MATH((ROW(M156)-1)/5)*5,0,5),"&lt;&gt;0")</f>
        <v>4.25</v>
      </c>
      <c r="AO168" s="40">
        <f ca="1">SUMIF(OFFSET(correlations!O$46,_xlfn.FLOOR.MATH((ROW(N156)-1)/5)*5,0,5),"&lt;&gt;0")/COUNTIF(OFFSET(correlations!O$46,_xlfn.FLOOR.MATH((ROW(N156)-1)/5)*5,0,5),"&lt;&gt;0")</f>
        <v>4.5</v>
      </c>
      <c r="AP168" s="40">
        <f ca="1">SUMIF(OFFSET(correlations!P$46,_xlfn.FLOOR.MATH((ROW(O156)-1)/5)*5,0,5),"&lt;&gt;0")/COUNTIF(OFFSET(correlations!P$46,_xlfn.FLOOR.MATH((ROW(O156)-1)/5)*5,0,5),"&lt;&gt;0")</f>
        <v>4.75</v>
      </c>
      <c r="AQ168" s="40">
        <f ca="1">SUMIF(OFFSET(correlations!Q$46,_xlfn.FLOOR.MATH((ROW(P156)-1)/5)*5,0,5),"&lt;&gt;0")/COUNTIF(OFFSET(correlations!Q$46,_xlfn.FLOOR.MATH((ROW(P156)-1)/5)*5,0,5),"&lt;&gt;0")</f>
        <v>4.5</v>
      </c>
      <c r="AR168" s="40">
        <f ca="1">SUMIF(OFFSET(correlations!R$46,_xlfn.FLOOR.MATH((ROW(Q156)-1)/5)*5,0,5),"&lt;&gt;0")/COUNTIF(OFFSET(correlations!R$46,_xlfn.FLOOR.MATH((ROW(Q156)-1)/5)*5,0,5),"&lt;&gt;0")</f>
        <v>4.5</v>
      </c>
      <c r="AS168" s="40">
        <f ca="1">SUMIF(OFFSET(correlations!S$46,_xlfn.FLOOR.MATH((ROW(R156)-1)/5)*5,0,5),"&lt;&gt;0")/COUNTIF(OFFSET(correlations!S$46,_xlfn.FLOOR.MATH((ROW(R156)-1)/5)*5,0,5),"&lt;&gt;0")</f>
        <v>4.5</v>
      </c>
      <c r="AT168" s="40">
        <f ca="1">SUMIF(OFFSET(correlations!T$46,_xlfn.FLOOR.MATH((ROW(S156)-1)/5)*5,0,5),"&lt;&gt;0")/COUNTIF(OFFSET(correlations!T$46,_xlfn.FLOOR.MATH((ROW(S156)-1)/5)*5,0,5),"&lt;&gt;0")</f>
        <v>4.166666666666667</v>
      </c>
      <c r="AU168" s="40">
        <f ca="1">SUMIF(OFFSET(correlations!U$46,_xlfn.FLOOR.MATH((ROW(T156)-1)/5)*5,0,5),"&lt;&gt;0")/COUNTIF(OFFSET(correlations!U$46,_xlfn.FLOOR.MATH((ROW(T156)-1)/5)*5,0,5),"&lt;&gt;0")</f>
        <v>4.333333333333333</v>
      </c>
      <c r="AV168" s="40">
        <f ca="1">SUMIF(OFFSET(correlations!V$46,_xlfn.FLOOR.MATH((ROW(U156)-1)/5)*5,0,5),"&lt;&gt;0")/COUNTIF(OFFSET(correlations!V$46,_xlfn.FLOOR.MATH((ROW(U156)-1)/5)*5,0,5),"&lt;&gt;0")</f>
        <v>4.333333333333333</v>
      </c>
      <c r="AW168" s="40">
        <f ca="1">SUMIF(OFFSET(correlations!W$46,_xlfn.FLOOR.MATH((ROW(V156)-1)/5)*5,0,5),"&lt;&gt;0")/COUNTIF(OFFSET(correlations!W$46,_xlfn.FLOOR.MATH((ROW(V156)-1)/5)*5,0,5),"&lt;&gt;0")</f>
        <v>4.2</v>
      </c>
      <c r="AX168" s="40">
        <f ca="1">SUMIF(OFFSET(correlations!X$46,_xlfn.FLOOR.MATH((ROW(W156)-1)/5)*5,0,5),"&lt;&gt;0")/COUNTIF(OFFSET(correlations!X$46,_xlfn.FLOOR.MATH((ROW(W156)-1)/5)*5,0,5),"&lt;&gt;0")</f>
        <v>3.3333333333333335</v>
      </c>
      <c r="AY168" s="40">
        <f ca="1">SUMIF(OFFSET(correlations!Y$46,_xlfn.FLOOR.MATH((ROW(X156)-1)/5)*5,0,5),"&lt;&gt;0")/COUNTIF(OFFSET(correlations!Y$46,_xlfn.FLOOR.MATH((ROW(X156)-1)/5)*5,0,5),"&lt;&gt;0")</f>
        <v>4.166666666666667</v>
      </c>
      <c r="AZ168" s="40">
        <f ca="1">SUMIF(OFFSET(correlations!Z$46,_xlfn.FLOOR.MATH((ROW(Y156)-1)/5)*5,0,5),"&lt;&gt;0")/COUNTIF(OFFSET(correlations!Z$46,_xlfn.FLOOR.MATH((ROW(Y156)-1)/5)*5,0,5),"&lt;&gt;0")</f>
        <v>4.5</v>
      </c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</row>
    <row r="169" spans="1:76">
      <c r="A169" s="1" t="str">
        <f t="shared" ref="A169:A172" si="31">A168</f>
        <v>274: The Silence of the Lambs (1991)</v>
      </c>
      <c r="B169" s="26">
        <f>IF(correlations!B202&lt;&gt;0,'Modified Weights'!B$6,0)</f>
        <v>0</v>
      </c>
      <c r="C169" s="26">
        <f>IF(correlations!C202&lt;&gt;0,'Modified Weights'!C$6,0)</f>
        <v>0.41443820151070604</v>
      </c>
      <c r="D169" s="26">
        <f>IF(correlations!D202&lt;&gt;0,'Modified Weights'!D$6,0)</f>
        <v>0.37322578372742299</v>
      </c>
      <c r="E169" s="26">
        <f>IF(correlations!E202&lt;&gt;0,'Modified Weights'!E$6,0)</f>
        <v>0.28275572409412869</v>
      </c>
      <c r="F169" s="26">
        <f>IF(correlations!F202&lt;&gt;0,'Modified Weights'!F$6,0)</f>
        <v>0.40027450425381639</v>
      </c>
      <c r="G169" s="26">
        <f>IF(correlations!G202&lt;&gt;0,'Modified Weights'!G$6,0)</f>
        <v>0</v>
      </c>
      <c r="H169" s="26">
        <f>IF(correlations!H202&lt;&gt;0,'Modified Weights'!H$6,0)</f>
        <v>0</v>
      </c>
      <c r="I169" s="26">
        <f>IF(correlations!I202&lt;&gt;0,'Modified Weights'!I$6,0)</f>
        <v>0</v>
      </c>
      <c r="J169" s="26">
        <f>IF(correlations!J202&lt;&gt;0,'Modified Weights'!J$6,0)</f>
        <v>0</v>
      </c>
      <c r="K169" s="26">
        <f>IF(correlations!K202&lt;&gt;0,'Modified Weights'!K$6,0)</f>
        <v>0</v>
      </c>
      <c r="L169" s="26">
        <f>IF(correlations!L202&lt;&gt;0,'Modified Weights'!L$6,0)</f>
        <v>0</v>
      </c>
      <c r="M169" s="26">
        <f>IF(correlations!M202&lt;&gt;0,'Modified Weights'!M$6,0)</f>
        <v>0.25252866387786765</v>
      </c>
      <c r="N169" s="26">
        <f>IF(correlations!N202&lt;&gt;0,'Modified Weights'!N$6,0)</f>
        <v>0</v>
      </c>
      <c r="O169" s="26">
        <f>IF(correlations!O202&lt;&gt;0,'Modified Weights'!O$6,0)</f>
        <v>0.52599044278760332</v>
      </c>
      <c r="P169" s="26">
        <f>IF(correlations!P202&lt;&gt;0,'Modified Weights'!P$6,0)</f>
        <v>0</v>
      </c>
      <c r="Q169" s="26">
        <f>IF(correlations!Q202&lt;&gt;0,'Modified Weights'!Q$6,0)</f>
        <v>0.42322462884387124</v>
      </c>
      <c r="R169" s="26">
        <f>IF(correlations!R202&lt;&gt;0,'Modified Weights'!R$6,0)</f>
        <v>0</v>
      </c>
      <c r="S169" s="26">
        <f>IF(correlations!S202&lt;&gt;0,'Modified Weights'!S$6,0)</f>
        <v>0.37267558897264119</v>
      </c>
      <c r="T169" s="26">
        <f>IF(correlations!T202&lt;&gt;0,'Modified Weights'!T$6,0)</f>
        <v>0</v>
      </c>
      <c r="U169" s="26">
        <f>IF(correlations!U202&lt;&gt;0,'Modified Weights'!U$6,0)</f>
        <v>0</v>
      </c>
      <c r="V169" s="26">
        <f>IF(correlations!V202&lt;&gt;0,'Modified Weights'!V$6,0)</f>
        <v>0</v>
      </c>
      <c r="W169" s="26">
        <f>IF(correlations!W202&lt;&gt;0,'Modified Weights'!W$6,0)</f>
        <v>0.26252037536330569</v>
      </c>
      <c r="X169" s="26">
        <f>IF(correlations!X202&lt;&gt;0,'Modified Weights'!X$6,0)</f>
        <v>0.45527378286540937</v>
      </c>
      <c r="Y169" s="26">
        <f>IF(correlations!Y202&lt;&gt;0,'Modified Weights'!Y$6,0)</f>
        <v>0.46411014776485626</v>
      </c>
      <c r="Z169" s="26">
        <f>IF(correlations!Z202&lt;&gt;0,'Modified Weights'!Z$6,0)</f>
        <v>0.37426379831369133</v>
      </c>
      <c r="AA169" s="26"/>
      <c r="AB169" s="40">
        <f ca="1">SUMIF(OFFSET(correlations!B$46,_xlfn.FLOOR.MATH((ROW(A157)-1)/5)*5,0,5),"&lt;&gt;0")/COUNTIF(OFFSET(correlations!B$46,_xlfn.FLOOR.MATH((ROW(A157)-1)/5)*5,0,5),"&lt;&gt;0")</f>
        <v>4.5</v>
      </c>
      <c r="AC169" s="40">
        <f ca="1">SUMIF(OFFSET(correlations!C$46,_xlfn.FLOOR.MATH((ROW(B157)-1)/5)*5,0,5),"&lt;&gt;0")/COUNTIF(OFFSET(correlations!C$46,_xlfn.FLOOR.MATH((ROW(B157)-1)/5)*5,0,5),"&lt;&gt;0")</f>
        <v>3.375</v>
      </c>
      <c r="AD169" s="40">
        <f ca="1">SUMIF(OFFSET(correlations!D$46,_xlfn.FLOOR.MATH((ROW(C157)-1)/5)*5,0,5),"&lt;&gt;0")/COUNTIF(OFFSET(correlations!D$46,_xlfn.FLOOR.MATH((ROW(C157)-1)/5)*5,0,5),"&lt;&gt;0")</f>
        <v>4.3</v>
      </c>
      <c r="AE169" s="40">
        <f ca="1">SUMIF(OFFSET(correlations!E$46,_xlfn.FLOOR.MATH((ROW(D157)-1)/5)*5,0,5),"&lt;&gt;0")/COUNTIF(OFFSET(correlations!E$46,_xlfn.FLOOR.MATH((ROW(D157)-1)/5)*5,0,5),"&lt;&gt;0")</f>
        <v>4.25</v>
      </c>
      <c r="AF169" s="40">
        <f ca="1">SUMIF(OFFSET(correlations!F$46,_xlfn.FLOOR.MATH((ROW(E157)-1)/5)*5,0,5),"&lt;&gt;0")/COUNTIF(OFFSET(correlations!F$46,_xlfn.FLOOR.MATH((ROW(E157)-1)/5)*5,0,5),"&lt;&gt;0")</f>
        <v>3.9</v>
      </c>
      <c r="AG169" s="40">
        <f ca="1">SUMIF(OFFSET(correlations!G$46,_xlfn.FLOOR.MATH((ROW(F157)-1)/5)*5,0,5),"&lt;&gt;0")/COUNTIF(OFFSET(correlations!G$46,_xlfn.FLOOR.MATH((ROW(F157)-1)/5)*5,0,5),"&lt;&gt;0")</f>
        <v>4.5</v>
      </c>
      <c r="AH169" s="40">
        <f ca="1">SUMIF(OFFSET(correlations!H$46,_xlfn.FLOOR.MATH((ROW(G157)-1)/5)*5,0,5),"&lt;&gt;0")/COUNTIF(OFFSET(correlations!H$46,_xlfn.FLOOR.MATH((ROW(G157)-1)/5)*5,0,5),"&lt;&gt;0")</f>
        <v>4</v>
      </c>
      <c r="AI169" s="40">
        <f ca="1">SUMIF(OFFSET(correlations!I$46,_xlfn.FLOOR.MATH((ROW(H157)-1)/5)*5,0,5),"&lt;&gt;0")/COUNTIF(OFFSET(correlations!I$46,_xlfn.FLOOR.MATH((ROW(H157)-1)/5)*5,0,5),"&lt;&gt;0")</f>
        <v>5</v>
      </c>
      <c r="AJ169" s="40">
        <f ca="1">SUMIF(OFFSET(correlations!J$46,_xlfn.FLOOR.MATH((ROW(I157)-1)/5)*5,0,5),"&lt;&gt;0")/COUNTIF(OFFSET(correlations!J$46,_xlfn.FLOOR.MATH((ROW(I157)-1)/5)*5,0,5),"&lt;&gt;0")</f>
        <v>4.5</v>
      </c>
      <c r="AK169" s="40">
        <f ca="1">SUMIF(OFFSET(correlations!K$46,_xlfn.FLOOR.MATH((ROW(J157)-1)/5)*5,0,5),"&lt;&gt;0")/COUNTIF(OFFSET(correlations!K$46,_xlfn.FLOOR.MATH((ROW(J157)-1)/5)*5,0,5),"&lt;&gt;0")</f>
        <v>3.75</v>
      </c>
      <c r="AL169" s="40">
        <f ca="1">SUMIF(OFFSET(correlations!L$46,_xlfn.FLOOR.MATH((ROW(K157)-1)/5)*5,0,5),"&lt;&gt;0")/COUNTIF(OFFSET(correlations!L$46,_xlfn.FLOOR.MATH((ROW(K157)-1)/5)*5,0,5),"&lt;&gt;0")</f>
        <v>4.333333333333333</v>
      </c>
      <c r="AM169" s="40">
        <f ca="1">SUMIF(OFFSET(correlations!M$46,_xlfn.FLOOR.MATH((ROW(L157)-1)/5)*5,0,5),"&lt;&gt;0")/COUNTIF(OFFSET(correlations!M$46,_xlfn.FLOOR.MATH((ROW(L157)-1)/5)*5,0,5),"&lt;&gt;0")</f>
        <v>4.333333333333333</v>
      </c>
      <c r="AN169" s="40">
        <f ca="1">SUMIF(OFFSET(correlations!N$46,_xlfn.FLOOR.MATH((ROW(M157)-1)/5)*5,0,5),"&lt;&gt;0")/COUNTIF(OFFSET(correlations!N$46,_xlfn.FLOOR.MATH((ROW(M157)-1)/5)*5,0,5),"&lt;&gt;0")</f>
        <v>4.25</v>
      </c>
      <c r="AO169" s="40">
        <f ca="1">SUMIF(OFFSET(correlations!O$46,_xlfn.FLOOR.MATH((ROW(N157)-1)/5)*5,0,5),"&lt;&gt;0")/COUNTIF(OFFSET(correlations!O$46,_xlfn.FLOOR.MATH((ROW(N157)-1)/5)*5,0,5),"&lt;&gt;0")</f>
        <v>4.5</v>
      </c>
      <c r="AP169" s="40">
        <f ca="1">SUMIF(OFFSET(correlations!P$46,_xlfn.FLOOR.MATH((ROW(O157)-1)/5)*5,0,5),"&lt;&gt;0")/COUNTIF(OFFSET(correlations!P$46,_xlfn.FLOOR.MATH((ROW(O157)-1)/5)*5,0,5),"&lt;&gt;0")</f>
        <v>4.75</v>
      </c>
      <c r="AQ169" s="40">
        <f ca="1">SUMIF(OFFSET(correlations!Q$46,_xlfn.FLOOR.MATH((ROW(P157)-1)/5)*5,0,5),"&lt;&gt;0")/COUNTIF(OFFSET(correlations!Q$46,_xlfn.FLOOR.MATH((ROW(P157)-1)/5)*5,0,5),"&lt;&gt;0")</f>
        <v>4.5</v>
      </c>
      <c r="AR169" s="40">
        <f ca="1">SUMIF(OFFSET(correlations!R$46,_xlfn.FLOOR.MATH((ROW(Q157)-1)/5)*5,0,5),"&lt;&gt;0")/COUNTIF(OFFSET(correlations!R$46,_xlfn.FLOOR.MATH((ROW(Q157)-1)/5)*5,0,5),"&lt;&gt;0")</f>
        <v>4.5</v>
      </c>
      <c r="AS169" s="40">
        <f ca="1">SUMIF(OFFSET(correlations!S$46,_xlfn.FLOOR.MATH((ROW(R157)-1)/5)*5,0,5),"&lt;&gt;0")/COUNTIF(OFFSET(correlations!S$46,_xlfn.FLOOR.MATH((ROW(R157)-1)/5)*5,0,5),"&lt;&gt;0")</f>
        <v>4.5</v>
      </c>
      <c r="AT169" s="40">
        <f ca="1">SUMIF(OFFSET(correlations!T$46,_xlfn.FLOOR.MATH((ROW(S157)-1)/5)*5,0,5),"&lt;&gt;0")/COUNTIF(OFFSET(correlations!T$46,_xlfn.FLOOR.MATH((ROW(S157)-1)/5)*5,0,5),"&lt;&gt;0")</f>
        <v>4.166666666666667</v>
      </c>
      <c r="AU169" s="40">
        <f ca="1">SUMIF(OFFSET(correlations!U$46,_xlfn.FLOOR.MATH((ROW(T157)-1)/5)*5,0,5),"&lt;&gt;0")/COUNTIF(OFFSET(correlations!U$46,_xlfn.FLOOR.MATH((ROW(T157)-1)/5)*5,0,5),"&lt;&gt;0")</f>
        <v>4.333333333333333</v>
      </c>
      <c r="AV169" s="40">
        <f ca="1">SUMIF(OFFSET(correlations!V$46,_xlfn.FLOOR.MATH((ROW(U157)-1)/5)*5,0,5),"&lt;&gt;0")/COUNTIF(OFFSET(correlations!V$46,_xlfn.FLOOR.MATH((ROW(U157)-1)/5)*5,0,5),"&lt;&gt;0")</f>
        <v>4.333333333333333</v>
      </c>
      <c r="AW169" s="40">
        <f ca="1">SUMIF(OFFSET(correlations!W$46,_xlfn.FLOOR.MATH((ROW(V157)-1)/5)*5,0,5),"&lt;&gt;0")/COUNTIF(OFFSET(correlations!W$46,_xlfn.FLOOR.MATH((ROW(V157)-1)/5)*5,0,5),"&lt;&gt;0")</f>
        <v>4.2</v>
      </c>
      <c r="AX169" s="40">
        <f ca="1">SUMIF(OFFSET(correlations!X$46,_xlfn.FLOOR.MATH((ROW(W157)-1)/5)*5,0,5),"&lt;&gt;0")/COUNTIF(OFFSET(correlations!X$46,_xlfn.FLOOR.MATH((ROW(W157)-1)/5)*5,0,5),"&lt;&gt;0")</f>
        <v>3.3333333333333335</v>
      </c>
      <c r="AY169" s="40">
        <f ca="1">SUMIF(OFFSET(correlations!Y$46,_xlfn.FLOOR.MATH((ROW(X157)-1)/5)*5,0,5),"&lt;&gt;0")/COUNTIF(OFFSET(correlations!Y$46,_xlfn.FLOOR.MATH((ROW(X157)-1)/5)*5,0,5),"&lt;&gt;0")</f>
        <v>4.166666666666667</v>
      </c>
      <c r="AZ169" s="40">
        <f ca="1">SUMIF(OFFSET(correlations!Z$46,_xlfn.FLOOR.MATH((ROW(Y157)-1)/5)*5,0,5),"&lt;&gt;0")/COUNTIF(OFFSET(correlations!Z$46,_xlfn.FLOOR.MATH((ROW(Y157)-1)/5)*5,0,5),"&lt;&gt;0")</f>
        <v>4.5</v>
      </c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</row>
    <row r="170" spans="1:76">
      <c r="A170" s="1" t="str">
        <f t="shared" si="31"/>
        <v>274: The Silence of the Lambs (1991)</v>
      </c>
      <c r="B170" s="26">
        <f>IF(correlations!B203&lt;&gt;0,'Modified Weights'!B$7,0)</f>
        <v>0.46460996868120108</v>
      </c>
      <c r="C170" s="26">
        <f>IF(correlations!C203&lt;&gt;0,'Modified Weights'!C$7,0)</f>
        <v>0.41167618541813644</v>
      </c>
      <c r="D170" s="26">
        <f>IF(correlations!D203&lt;&gt;0,'Modified Weights'!D$7,0)</f>
        <v>0.36756756756756787</v>
      </c>
      <c r="E170" s="26">
        <f>IF(correlations!E203&lt;&gt;0,'Modified Weights'!E$7,0)</f>
        <v>0.25965984359917371</v>
      </c>
      <c r="F170" s="26">
        <f>IF(correlations!F203&lt;&gt;0,'Modified Weights'!F$7,0)</f>
        <v>0.37985626502293046</v>
      </c>
      <c r="G170" s="26">
        <f>IF(correlations!G203&lt;&gt;0,'Modified Weights'!G$7,0)</f>
        <v>0</v>
      </c>
      <c r="H170" s="26">
        <f>IF(correlations!H203&lt;&gt;0,'Modified Weights'!H$7,0)</f>
        <v>0</v>
      </c>
      <c r="I170" s="26">
        <f>IF(correlations!I203&lt;&gt;0,'Modified Weights'!I$7,0)</f>
        <v>0</v>
      </c>
      <c r="J170" s="26">
        <f>IF(correlations!J203&lt;&gt;0,'Modified Weights'!J$7,0)</f>
        <v>0.36005629545020651</v>
      </c>
      <c r="K170" s="26">
        <f>IF(correlations!K203&lt;&gt;0,'Modified Weights'!K$7,0)</f>
        <v>0</v>
      </c>
      <c r="L170" s="26">
        <f>IF(correlations!L203&lt;&gt;0,'Modified Weights'!L$7,0)</f>
        <v>0</v>
      </c>
      <c r="M170" s="26">
        <f>IF(correlations!M203&lt;&gt;0,'Modified Weights'!M$7,0)</f>
        <v>0</v>
      </c>
      <c r="N170" s="26">
        <f>IF(correlations!N203&lt;&gt;0,'Modified Weights'!N$7,0)</f>
        <v>0</v>
      </c>
      <c r="O170" s="26">
        <f>IF(correlations!O203&lt;&gt;0,'Modified Weights'!O$7,0)</f>
        <v>0.47549485227568483</v>
      </c>
      <c r="P170" s="26">
        <f>IF(correlations!P203&lt;&gt;0,'Modified Weights'!P$7,0)</f>
        <v>0</v>
      </c>
      <c r="Q170" s="26">
        <f>IF(correlations!Q203&lt;&gt;0,'Modified Weights'!Q$7,0)</f>
        <v>0.37322578372742299</v>
      </c>
      <c r="R170" s="26">
        <f>IF(correlations!R203&lt;&gt;0,'Modified Weights'!R$7,0)</f>
        <v>0.37426379831369133</v>
      </c>
      <c r="S170" s="26">
        <f>IF(correlations!S203&lt;&gt;0,'Modified Weights'!S$7,0)</f>
        <v>0.36064387194709613</v>
      </c>
      <c r="T170" s="26">
        <f>IF(correlations!T203&lt;&gt;0,'Modified Weights'!T$7,0)</f>
        <v>0.40380887559327872</v>
      </c>
      <c r="U170" s="26">
        <f>IF(correlations!U203&lt;&gt;0,'Modified Weights'!U$7,0)</f>
        <v>0</v>
      </c>
      <c r="V170" s="26">
        <f>IF(correlations!V203&lt;&gt;0,'Modified Weights'!V$7,0)</f>
        <v>0</v>
      </c>
      <c r="W170" s="26">
        <f>IF(correlations!W203&lt;&gt;0,'Modified Weights'!W$7,0)</f>
        <v>0.24072770522228643</v>
      </c>
      <c r="X170" s="26">
        <f>IF(correlations!X203&lt;&gt;0,'Modified Weights'!X$7,0)</f>
        <v>0</v>
      </c>
      <c r="Y170" s="26">
        <f>IF(correlations!Y203&lt;&gt;0,'Modified Weights'!Y$7,0)</f>
        <v>0.42322462884387124</v>
      </c>
      <c r="Z170" s="26">
        <f>IF(correlations!Z203&lt;&gt;0,'Modified Weights'!Z$7,0)</f>
        <v>0</v>
      </c>
      <c r="AA170" s="26"/>
      <c r="AB170" s="40">
        <f ca="1">SUMIF(OFFSET(correlations!B$46,_xlfn.FLOOR.MATH((ROW(A158)-1)/5)*5,0,5),"&lt;&gt;0")/COUNTIF(OFFSET(correlations!B$46,_xlfn.FLOOR.MATH((ROW(A158)-1)/5)*5,0,5),"&lt;&gt;0")</f>
        <v>4.5</v>
      </c>
      <c r="AC170" s="40">
        <f ca="1">SUMIF(OFFSET(correlations!C$46,_xlfn.FLOOR.MATH((ROW(B158)-1)/5)*5,0,5),"&lt;&gt;0")/COUNTIF(OFFSET(correlations!C$46,_xlfn.FLOOR.MATH((ROW(B158)-1)/5)*5,0,5),"&lt;&gt;0")</f>
        <v>3.375</v>
      </c>
      <c r="AD170" s="40">
        <f ca="1">SUMIF(OFFSET(correlations!D$46,_xlfn.FLOOR.MATH((ROW(C158)-1)/5)*5,0,5),"&lt;&gt;0")/COUNTIF(OFFSET(correlations!D$46,_xlfn.FLOOR.MATH((ROW(C158)-1)/5)*5,0,5),"&lt;&gt;0")</f>
        <v>4.3</v>
      </c>
      <c r="AE170" s="40">
        <f ca="1">SUMIF(OFFSET(correlations!E$46,_xlfn.FLOOR.MATH((ROW(D158)-1)/5)*5,0,5),"&lt;&gt;0")/COUNTIF(OFFSET(correlations!E$46,_xlfn.FLOOR.MATH((ROW(D158)-1)/5)*5,0,5),"&lt;&gt;0")</f>
        <v>4.25</v>
      </c>
      <c r="AF170" s="40">
        <f ca="1">SUMIF(OFFSET(correlations!F$46,_xlfn.FLOOR.MATH((ROW(E158)-1)/5)*5,0,5),"&lt;&gt;0")/COUNTIF(OFFSET(correlations!F$46,_xlfn.FLOOR.MATH((ROW(E158)-1)/5)*5,0,5),"&lt;&gt;0")</f>
        <v>3.9</v>
      </c>
      <c r="AG170" s="40">
        <f ca="1">SUMIF(OFFSET(correlations!G$46,_xlfn.FLOOR.MATH((ROW(F158)-1)/5)*5,0,5),"&lt;&gt;0")/COUNTIF(OFFSET(correlations!G$46,_xlfn.FLOOR.MATH((ROW(F158)-1)/5)*5,0,5),"&lt;&gt;0")</f>
        <v>4.5</v>
      </c>
      <c r="AH170" s="40">
        <f ca="1">SUMIF(OFFSET(correlations!H$46,_xlfn.FLOOR.MATH((ROW(G158)-1)/5)*5,0,5),"&lt;&gt;0")/COUNTIF(OFFSET(correlations!H$46,_xlfn.FLOOR.MATH((ROW(G158)-1)/5)*5,0,5),"&lt;&gt;0")</f>
        <v>4</v>
      </c>
      <c r="AI170" s="40">
        <f ca="1">SUMIF(OFFSET(correlations!I$46,_xlfn.FLOOR.MATH((ROW(H158)-1)/5)*5,0,5),"&lt;&gt;0")/COUNTIF(OFFSET(correlations!I$46,_xlfn.FLOOR.MATH((ROW(H158)-1)/5)*5,0,5),"&lt;&gt;0")</f>
        <v>5</v>
      </c>
      <c r="AJ170" s="40">
        <f ca="1">SUMIF(OFFSET(correlations!J$46,_xlfn.FLOOR.MATH((ROW(I158)-1)/5)*5,0,5),"&lt;&gt;0")/COUNTIF(OFFSET(correlations!J$46,_xlfn.FLOOR.MATH((ROW(I158)-1)/5)*5,0,5),"&lt;&gt;0")</f>
        <v>4.5</v>
      </c>
      <c r="AK170" s="40">
        <f ca="1">SUMIF(OFFSET(correlations!K$46,_xlfn.FLOOR.MATH((ROW(J158)-1)/5)*5,0,5),"&lt;&gt;0")/COUNTIF(OFFSET(correlations!K$46,_xlfn.FLOOR.MATH((ROW(J158)-1)/5)*5,0,5),"&lt;&gt;0")</f>
        <v>3.75</v>
      </c>
      <c r="AL170" s="40">
        <f ca="1">SUMIF(OFFSET(correlations!L$46,_xlfn.FLOOR.MATH((ROW(K158)-1)/5)*5,0,5),"&lt;&gt;0")/COUNTIF(OFFSET(correlations!L$46,_xlfn.FLOOR.MATH((ROW(K158)-1)/5)*5,0,5),"&lt;&gt;0")</f>
        <v>4.333333333333333</v>
      </c>
      <c r="AM170" s="40">
        <f ca="1">SUMIF(OFFSET(correlations!M$46,_xlfn.FLOOR.MATH((ROW(L158)-1)/5)*5,0,5),"&lt;&gt;0")/COUNTIF(OFFSET(correlations!M$46,_xlfn.FLOOR.MATH((ROW(L158)-1)/5)*5,0,5),"&lt;&gt;0")</f>
        <v>4.333333333333333</v>
      </c>
      <c r="AN170" s="40">
        <f ca="1">SUMIF(OFFSET(correlations!N$46,_xlfn.FLOOR.MATH((ROW(M158)-1)/5)*5,0,5),"&lt;&gt;0")/COUNTIF(OFFSET(correlations!N$46,_xlfn.FLOOR.MATH((ROW(M158)-1)/5)*5,0,5),"&lt;&gt;0")</f>
        <v>4.25</v>
      </c>
      <c r="AO170" s="40">
        <f ca="1">SUMIF(OFFSET(correlations!O$46,_xlfn.FLOOR.MATH((ROW(N158)-1)/5)*5,0,5),"&lt;&gt;0")/COUNTIF(OFFSET(correlations!O$46,_xlfn.FLOOR.MATH((ROW(N158)-1)/5)*5,0,5),"&lt;&gt;0")</f>
        <v>4.5</v>
      </c>
      <c r="AP170" s="40">
        <f ca="1">SUMIF(OFFSET(correlations!P$46,_xlfn.FLOOR.MATH((ROW(O158)-1)/5)*5,0,5),"&lt;&gt;0")/COUNTIF(OFFSET(correlations!P$46,_xlfn.FLOOR.MATH((ROW(O158)-1)/5)*5,0,5),"&lt;&gt;0")</f>
        <v>4.75</v>
      </c>
      <c r="AQ170" s="40">
        <f ca="1">SUMIF(OFFSET(correlations!Q$46,_xlfn.FLOOR.MATH((ROW(P158)-1)/5)*5,0,5),"&lt;&gt;0")/COUNTIF(OFFSET(correlations!Q$46,_xlfn.FLOOR.MATH((ROW(P158)-1)/5)*5,0,5),"&lt;&gt;0")</f>
        <v>4.5</v>
      </c>
      <c r="AR170" s="40">
        <f ca="1">SUMIF(OFFSET(correlations!R$46,_xlfn.FLOOR.MATH((ROW(Q158)-1)/5)*5,0,5),"&lt;&gt;0")/COUNTIF(OFFSET(correlations!R$46,_xlfn.FLOOR.MATH((ROW(Q158)-1)/5)*5,0,5),"&lt;&gt;0")</f>
        <v>4.5</v>
      </c>
      <c r="AS170" s="40">
        <f ca="1">SUMIF(OFFSET(correlations!S$46,_xlfn.FLOOR.MATH((ROW(R158)-1)/5)*5,0,5),"&lt;&gt;0")/COUNTIF(OFFSET(correlations!S$46,_xlfn.FLOOR.MATH((ROW(R158)-1)/5)*5,0,5),"&lt;&gt;0")</f>
        <v>4.5</v>
      </c>
      <c r="AT170" s="40">
        <f ca="1">SUMIF(OFFSET(correlations!T$46,_xlfn.FLOOR.MATH((ROW(S158)-1)/5)*5,0,5),"&lt;&gt;0")/COUNTIF(OFFSET(correlations!T$46,_xlfn.FLOOR.MATH((ROW(S158)-1)/5)*5,0,5),"&lt;&gt;0")</f>
        <v>4.166666666666667</v>
      </c>
      <c r="AU170" s="40">
        <f ca="1">SUMIF(OFFSET(correlations!U$46,_xlfn.FLOOR.MATH((ROW(T158)-1)/5)*5,0,5),"&lt;&gt;0")/COUNTIF(OFFSET(correlations!U$46,_xlfn.FLOOR.MATH((ROW(T158)-1)/5)*5,0,5),"&lt;&gt;0")</f>
        <v>4.333333333333333</v>
      </c>
      <c r="AV170" s="40">
        <f ca="1">SUMIF(OFFSET(correlations!V$46,_xlfn.FLOOR.MATH((ROW(U158)-1)/5)*5,0,5),"&lt;&gt;0")/COUNTIF(OFFSET(correlations!V$46,_xlfn.FLOOR.MATH((ROW(U158)-1)/5)*5,0,5),"&lt;&gt;0")</f>
        <v>4.333333333333333</v>
      </c>
      <c r="AW170" s="40">
        <f ca="1">SUMIF(OFFSET(correlations!W$46,_xlfn.FLOOR.MATH((ROW(V158)-1)/5)*5,0,5),"&lt;&gt;0")/COUNTIF(OFFSET(correlations!W$46,_xlfn.FLOOR.MATH((ROW(V158)-1)/5)*5,0,5),"&lt;&gt;0")</f>
        <v>4.2</v>
      </c>
      <c r="AX170" s="40">
        <f ca="1">SUMIF(OFFSET(correlations!X$46,_xlfn.FLOOR.MATH((ROW(W158)-1)/5)*5,0,5),"&lt;&gt;0")/COUNTIF(OFFSET(correlations!X$46,_xlfn.FLOOR.MATH((ROW(W158)-1)/5)*5,0,5),"&lt;&gt;0")</f>
        <v>3.3333333333333335</v>
      </c>
      <c r="AY170" s="40">
        <f ca="1">SUMIF(OFFSET(correlations!Y$46,_xlfn.FLOOR.MATH((ROW(X158)-1)/5)*5,0,5),"&lt;&gt;0")/COUNTIF(OFFSET(correlations!Y$46,_xlfn.FLOOR.MATH((ROW(X158)-1)/5)*5,0,5),"&lt;&gt;0")</f>
        <v>4.166666666666667</v>
      </c>
      <c r="AZ170" s="40">
        <f ca="1">SUMIF(OFFSET(correlations!Z$46,_xlfn.FLOOR.MATH((ROW(Y158)-1)/5)*5,0,5),"&lt;&gt;0")/COUNTIF(OFFSET(correlations!Z$46,_xlfn.FLOOR.MATH((ROW(Y158)-1)/5)*5,0,5),"&lt;&gt;0")</f>
        <v>4.5</v>
      </c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</row>
    <row r="171" spans="1:76">
      <c r="A171" s="1" t="str">
        <f t="shared" si="31"/>
        <v>274: The Silence of the Lambs (1991)</v>
      </c>
      <c r="B171" s="26">
        <f>IF(correlations!B204&lt;&gt;0,'Modified Weights'!B$3,0)</f>
        <v>0.55108883721563151</v>
      </c>
      <c r="C171" s="26">
        <f>IF(correlations!C204&lt;&gt;0,'Modified Weights'!C$3,0)</f>
        <v>0.56244873874488854</v>
      </c>
      <c r="D171" s="26">
        <f>IF(correlations!D204&lt;&gt;0,'Modified Weights'!D$3,0)</f>
        <v>0.66716825348801723</v>
      </c>
      <c r="E171" s="26">
        <f>IF(correlations!E204&lt;&gt;0,'Modified Weights'!E$3,0)</f>
        <v>0</v>
      </c>
      <c r="F171" s="26">
        <f>IF(correlations!F204&lt;&gt;0,'Modified Weights'!F$3,0)</f>
        <v>0.47668328054517961</v>
      </c>
      <c r="G171" s="26">
        <f>IF(correlations!G204&lt;&gt;0,'Modified Weights'!G$3,0)</f>
        <v>0.53906585139435703</v>
      </c>
      <c r="H171" s="26">
        <f>IF(correlations!H204&lt;&gt;0,'Modified Weights'!H$3,0)</f>
        <v>0.46291004988627577</v>
      </c>
      <c r="I171" s="26">
        <f>IF(correlations!I204&lt;&gt;0,'Modified Weights'!I$3,0)</f>
        <v>0.38334847991865839</v>
      </c>
      <c r="J171" s="26">
        <f>IF(correlations!J204&lt;&gt;0,'Modified Weights'!J$3,0)</f>
        <v>0</v>
      </c>
      <c r="K171" s="26">
        <f>IF(correlations!K204&lt;&gt;0,'Modified Weights'!K$3,0)</f>
        <v>0.31571202585390812</v>
      </c>
      <c r="L171" s="26">
        <f>IF(correlations!L204&lt;&gt;0,'Modified Weights'!L$3,0)</f>
        <v>0.31257295249758305</v>
      </c>
      <c r="M171" s="26">
        <f>IF(correlations!M204&lt;&gt;0,'Modified Weights'!M$3,0)</f>
        <v>0.40859237613621341</v>
      </c>
      <c r="N171" s="26">
        <f>IF(correlations!N204&lt;&gt;0,'Modified Weights'!N$3,0)</f>
        <v>0</v>
      </c>
      <c r="O171" s="26">
        <f>IF(correlations!O204&lt;&gt;0,'Modified Weights'!O$3,0)</f>
        <v>0</v>
      </c>
      <c r="P171" s="26">
        <f>IF(correlations!P204&lt;&gt;0,'Modified Weights'!P$3,0)</f>
        <v>0.41443820151070604</v>
      </c>
      <c r="Q171" s="26">
        <f>IF(correlations!Q204&lt;&gt;0,'Modified Weights'!Q$3,0)</f>
        <v>0.50324684492481753</v>
      </c>
      <c r="R171" s="26">
        <f>IF(correlations!R204&lt;&gt;0,'Modified Weights'!R$3,0)</f>
        <v>0.49300760515325925</v>
      </c>
      <c r="S171" s="26">
        <f>IF(correlations!S204&lt;&gt;0,'Modified Weights'!S$3,0)</f>
        <v>0</v>
      </c>
      <c r="T171" s="26">
        <f>IF(correlations!T204&lt;&gt;0,'Modified Weights'!T$3,0)</f>
        <v>0.55108883721563151</v>
      </c>
      <c r="U171" s="26">
        <f>IF(correlations!U204&lt;&gt;0,'Modified Weights'!U$3,0)</f>
        <v>0.47236055541883315</v>
      </c>
      <c r="V171" s="26">
        <f>IF(correlations!V204&lt;&gt;0,'Modified Weights'!V$3,0)</f>
        <v>0.27092801416163931</v>
      </c>
      <c r="W171" s="26">
        <f>IF(correlations!W204&lt;&gt;0,'Modified Weights'!W$3,0)</f>
        <v>0.50324684492481753</v>
      </c>
      <c r="X171" s="26">
        <f>IF(correlations!X204&lt;&gt;0,'Modified Weights'!X$3,0)</f>
        <v>0.66851595362183669</v>
      </c>
      <c r="Y171" s="26">
        <f>IF(correlations!Y204&lt;&gt;0,'Modified Weights'!Y$3,0)</f>
        <v>0</v>
      </c>
      <c r="Z171" s="26">
        <f>IF(correlations!Z204&lt;&gt;0,'Modified Weights'!Z$3,0)</f>
        <v>0.43552033876932245</v>
      </c>
      <c r="AA171" s="26"/>
      <c r="AB171" s="40">
        <f ca="1">SUMIF(OFFSET(correlations!B$46,_xlfn.FLOOR.MATH((ROW(A159)-1)/5)*5,0,5),"&lt;&gt;0")/COUNTIF(OFFSET(correlations!B$46,_xlfn.FLOOR.MATH((ROW(A159)-1)/5)*5,0,5),"&lt;&gt;0")</f>
        <v>4.5</v>
      </c>
      <c r="AC171" s="40">
        <f ca="1">SUMIF(OFFSET(correlations!C$46,_xlfn.FLOOR.MATH((ROW(B159)-1)/5)*5,0,5),"&lt;&gt;0")/COUNTIF(OFFSET(correlations!C$46,_xlfn.FLOOR.MATH((ROW(B159)-1)/5)*5,0,5),"&lt;&gt;0")</f>
        <v>3.375</v>
      </c>
      <c r="AD171" s="40">
        <f ca="1">SUMIF(OFFSET(correlations!D$46,_xlfn.FLOOR.MATH((ROW(C159)-1)/5)*5,0,5),"&lt;&gt;0")/COUNTIF(OFFSET(correlations!D$46,_xlfn.FLOOR.MATH((ROW(C159)-1)/5)*5,0,5),"&lt;&gt;0")</f>
        <v>4.3</v>
      </c>
      <c r="AE171" s="40">
        <f ca="1">SUMIF(OFFSET(correlations!E$46,_xlfn.FLOOR.MATH((ROW(D159)-1)/5)*5,0,5),"&lt;&gt;0")/COUNTIF(OFFSET(correlations!E$46,_xlfn.FLOOR.MATH((ROW(D159)-1)/5)*5,0,5),"&lt;&gt;0")</f>
        <v>4.25</v>
      </c>
      <c r="AF171" s="40">
        <f ca="1">SUMIF(OFFSET(correlations!F$46,_xlfn.FLOOR.MATH((ROW(E159)-1)/5)*5,0,5),"&lt;&gt;0")/COUNTIF(OFFSET(correlations!F$46,_xlfn.FLOOR.MATH((ROW(E159)-1)/5)*5,0,5),"&lt;&gt;0")</f>
        <v>3.9</v>
      </c>
      <c r="AG171" s="40">
        <f ca="1">SUMIF(OFFSET(correlations!G$46,_xlfn.FLOOR.MATH((ROW(F159)-1)/5)*5,0,5),"&lt;&gt;0")/COUNTIF(OFFSET(correlations!G$46,_xlfn.FLOOR.MATH((ROW(F159)-1)/5)*5,0,5),"&lt;&gt;0")</f>
        <v>4.5</v>
      </c>
      <c r="AH171" s="40">
        <f ca="1">SUMIF(OFFSET(correlations!H$46,_xlfn.FLOOR.MATH((ROW(G159)-1)/5)*5,0,5),"&lt;&gt;0")/COUNTIF(OFFSET(correlations!H$46,_xlfn.FLOOR.MATH((ROW(G159)-1)/5)*5,0,5),"&lt;&gt;0")</f>
        <v>4</v>
      </c>
      <c r="AI171" s="40">
        <f ca="1">SUMIF(OFFSET(correlations!I$46,_xlfn.FLOOR.MATH((ROW(H159)-1)/5)*5,0,5),"&lt;&gt;0")/COUNTIF(OFFSET(correlations!I$46,_xlfn.FLOOR.MATH((ROW(H159)-1)/5)*5,0,5),"&lt;&gt;0")</f>
        <v>5</v>
      </c>
      <c r="AJ171" s="40">
        <f ca="1">SUMIF(OFFSET(correlations!J$46,_xlfn.FLOOR.MATH((ROW(I159)-1)/5)*5,0,5),"&lt;&gt;0")/COUNTIF(OFFSET(correlations!J$46,_xlfn.FLOOR.MATH((ROW(I159)-1)/5)*5,0,5),"&lt;&gt;0")</f>
        <v>4.5</v>
      </c>
      <c r="AK171" s="40">
        <f ca="1">SUMIF(OFFSET(correlations!K$46,_xlfn.FLOOR.MATH((ROW(J159)-1)/5)*5,0,5),"&lt;&gt;0")/COUNTIF(OFFSET(correlations!K$46,_xlfn.FLOOR.MATH((ROW(J159)-1)/5)*5,0,5),"&lt;&gt;0")</f>
        <v>3.75</v>
      </c>
      <c r="AL171" s="40">
        <f ca="1">SUMIF(OFFSET(correlations!L$46,_xlfn.FLOOR.MATH((ROW(K159)-1)/5)*5,0,5),"&lt;&gt;0")/COUNTIF(OFFSET(correlations!L$46,_xlfn.FLOOR.MATH((ROW(K159)-1)/5)*5,0,5),"&lt;&gt;0")</f>
        <v>4.333333333333333</v>
      </c>
      <c r="AM171" s="40">
        <f ca="1">SUMIF(OFFSET(correlations!M$46,_xlfn.FLOOR.MATH((ROW(L159)-1)/5)*5,0,5),"&lt;&gt;0")/COUNTIF(OFFSET(correlations!M$46,_xlfn.FLOOR.MATH((ROW(L159)-1)/5)*5,0,5),"&lt;&gt;0")</f>
        <v>4.333333333333333</v>
      </c>
      <c r="AN171" s="40">
        <f ca="1">SUMIF(OFFSET(correlations!N$46,_xlfn.FLOOR.MATH((ROW(M159)-1)/5)*5,0,5),"&lt;&gt;0")/COUNTIF(OFFSET(correlations!N$46,_xlfn.FLOOR.MATH((ROW(M159)-1)/5)*5,0,5),"&lt;&gt;0")</f>
        <v>4.25</v>
      </c>
      <c r="AO171" s="40">
        <f ca="1">SUMIF(OFFSET(correlations!O$46,_xlfn.FLOOR.MATH((ROW(N159)-1)/5)*5,0,5),"&lt;&gt;0")/COUNTIF(OFFSET(correlations!O$46,_xlfn.FLOOR.MATH((ROW(N159)-1)/5)*5,0,5),"&lt;&gt;0")</f>
        <v>4.5</v>
      </c>
      <c r="AP171" s="40">
        <f ca="1">SUMIF(OFFSET(correlations!P$46,_xlfn.FLOOR.MATH((ROW(O159)-1)/5)*5,0,5),"&lt;&gt;0")/COUNTIF(OFFSET(correlations!P$46,_xlfn.FLOOR.MATH((ROW(O159)-1)/5)*5,0,5),"&lt;&gt;0")</f>
        <v>4.75</v>
      </c>
      <c r="AQ171" s="40">
        <f ca="1">SUMIF(OFFSET(correlations!Q$46,_xlfn.FLOOR.MATH((ROW(P159)-1)/5)*5,0,5),"&lt;&gt;0")/COUNTIF(OFFSET(correlations!Q$46,_xlfn.FLOOR.MATH((ROW(P159)-1)/5)*5,0,5),"&lt;&gt;0")</f>
        <v>4.5</v>
      </c>
      <c r="AR171" s="40">
        <f ca="1">SUMIF(OFFSET(correlations!R$46,_xlfn.FLOOR.MATH((ROW(Q159)-1)/5)*5,0,5),"&lt;&gt;0")/COUNTIF(OFFSET(correlations!R$46,_xlfn.FLOOR.MATH((ROW(Q159)-1)/5)*5,0,5),"&lt;&gt;0")</f>
        <v>4.5</v>
      </c>
      <c r="AS171" s="40">
        <f ca="1">SUMIF(OFFSET(correlations!S$46,_xlfn.FLOOR.MATH((ROW(R159)-1)/5)*5,0,5),"&lt;&gt;0")/COUNTIF(OFFSET(correlations!S$46,_xlfn.FLOOR.MATH((ROW(R159)-1)/5)*5,0,5),"&lt;&gt;0")</f>
        <v>4.5</v>
      </c>
      <c r="AT171" s="40">
        <f ca="1">SUMIF(OFFSET(correlations!T$46,_xlfn.FLOOR.MATH((ROW(S159)-1)/5)*5,0,5),"&lt;&gt;0")/COUNTIF(OFFSET(correlations!T$46,_xlfn.FLOOR.MATH((ROW(S159)-1)/5)*5,0,5),"&lt;&gt;0")</f>
        <v>4.166666666666667</v>
      </c>
      <c r="AU171" s="40">
        <f ca="1">SUMIF(OFFSET(correlations!U$46,_xlfn.FLOOR.MATH((ROW(T159)-1)/5)*5,0,5),"&lt;&gt;0")/COUNTIF(OFFSET(correlations!U$46,_xlfn.FLOOR.MATH((ROW(T159)-1)/5)*5,0,5),"&lt;&gt;0")</f>
        <v>4.333333333333333</v>
      </c>
      <c r="AV171" s="40">
        <f ca="1">SUMIF(OFFSET(correlations!V$46,_xlfn.FLOOR.MATH((ROW(U159)-1)/5)*5,0,5),"&lt;&gt;0")/COUNTIF(OFFSET(correlations!V$46,_xlfn.FLOOR.MATH((ROW(U159)-1)/5)*5,0,5),"&lt;&gt;0")</f>
        <v>4.333333333333333</v>
      </c>
      <c r="AW171" s="40">
        <f ca="1">SUMIF(OFFSET(correlations!W$46,_xlfn.FLOOR.MATH((ROW(V159)-1)/5)*5,0,5),"&lt;&gt;0")/COUNTIF(OFFSET(correlations!W$46,_xlfn.FLOOR.MATH((ROW(V159)-1)/5)*5,0,5),"&lt;&gt;0")</f>
        <v>4.2</v>
      </c>
      <c r="AX171" s="40">
        <f ca="1">SUMIF(OFFSET(correlations!X$46,_xlfn.FLOOR.MATH((ROW(W159)-1)/5)*5,0,5),"&lt;&gt;0")/COUNTIF(OFFSET(correlations!X$46,_xlfn.FLOOR.MATH((ROW(W159)-1)/5)*5,0,5),"&lt;&gt;0")</f>
        <v>3.3333333333333335</v>
      </c>
      <c r="AY171" s="40">
        <f ca="1">SUMIF(OFFSET(correlations!Y$46,_xlfn.FLOOR.MATH((ROW(X159)-1)/5)*5,0,5),"&lt;&gt;0")/COUNTIF(OFFSET(correlations!Y$46,_xlfn.FLOOR.MATH((ROW(X159)-1)/5)*5,0,5),"&lt;&gt;0")</f>
        <v>4.166666666666667</v>
      </c>
      <c r="AZ171" s="40">
        <f ca="1">SUMIF(OFFSET(correlations!Z$46,_xlfn.FLOOR.MATH((ROW(Y159)-1)/5)*5,0,5),"&lt;&gt;0")/COUNTIF(OFFSET(correlations!Z$46,_xlfn.FLOOR.MATH((ROW(Y159)-1)/5)*5,0,5),"&lt;&gt;0")</f>
        <v>4.5</v>
      </c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</row>
    <row r="172" spans="1:76">
      <c r="A172" s="1" t="str">
        <f t="shared" si="31"/>
        <v>274: The Silence of the Lambs (1991)</v>
      </c>
      <c r="B172" s="26">
        <f>IF(correlations!B205&lt;&gt;0,'Modified Weights'!B$4,0)</f>
        <v>0</v>
      </c>
      <c r="C172" s="26">
        <f>IF(correlations!C205&lt;&gt;0,'Modified Weights'!C$4,0)</f>
        <v>0.48860698263640312</v>
      </c>
      <c r="D172" s="26">
        <f>IF(correlations!D205&lt;&gt;0,'Modified Weights'!D$4,0)</f>
        <v>0.47097212266638172</v>
      </c>
      <c r="E172" s="26">
        <f>IF(correlations!E205&lt;&gt;0,'Modified Weights'!E$4,0)</f>
        <v>0</v>
      </c>
      <c r="F172" s="26">
        <f>IF(correlations!F205&lt;&gt;0,'Modified Weights'!F$4,0)</f>
        <v>0.46411014776485626</v>
      </c>
      <c r="G172" s="26">
        <f>IF(correlations!G205&lt;&gt;0,'Modified Weights'!G$4,0)</f>
        <v>0.48053660218278615</v>
      </c>
      <c r="H172" s="26">
        <f>IF(correlations!H205&lt;&gt;0,'Modified Weights'!H$4,0)</f>
        <v>0.40027450425381639</v>
      </c>
      <c r="I172" s="26">
        <f>IF(correlations!I205&lt;&gt;0,'Modified Weights'!I$4,0)</f>
        <v>0</v>
      </c>
      <c r="J172" s="26">
        <f>IF(correlations!J205&lt;&gt;0,'Modified Weights'!J$4,0)</f>
        <v>0.47549485227568483</v>
      </c>
      <c r="K172" s="26">
        <f>IF(correlations!K205&lt;&gt;0,'Modified Weights'!K$4,0)</f>
        <v>0.26365446983714974</v>
      </c>
      <c r="L172" s="26">
        <f>IF(correlations!L205&lt;&gt;0,'Modified Weights'!L$4,0)</f>
        <v>0.28275572409412869</v>
      </c>
      <c r="M172" s="26">
        <f>IF(correlations!M205&lt;&gt;0,'Modified Weights'!M$4,0)</f>
        <v>0.28040224837668803</v>
      </c>
      <c r="N172" s="26">
        <f>IF(correlations!N205&lt;&gt;0,'Modified Weights'!N$4,0)</f>
        <v>0.31010409033155772</v>
      </c>
      <c r="O172" s="26">
        <f>IF(correlations!O205&lt;&gt;0,'Modified Weights'!O$4,0)</f>
        <v>0.56244873874488854</v>
      </c>
      <c r="P172" s="26">
        <f>IF(correlations!P205&lt;&gt;0,'Modified Weights'!P$4,0)</f>
        <v>0</v>
      </c>
      <c r="Q172" s="26">
        <f>IF(correlations!Q205&lt;&gt;0,'Modified Weights'!Q$4,0)</f>
        <v>0</v>
      </c>
      <c r="R172" s="26">
        <f>IF(correlations!R205&lt;&gt;0,'Modified Weights'!R$4,0)</f>
        <v>0.47097212266638172</v>
      </c>
      <c r="S172" s="26">
        <f>IF(correlations!S205&lt;&gt;0,'Modified Weights'!S$4,0)</f>
        <v>0</v>
      </c>
      <c r="T172" s="26">
        <f>IF(correlations!T205&lt;&gt;0,'Modified Weights'!T$4,0)</f>
        <v>0.52599044278760332</v>
      </c>
      <c r="U172" s="26">
        <f>IF(correlations!U205&lt;&gt;0,'Modified Weights'!U$4,0)</f>
        <v>0.43899155441463594</v>
      </c>
      <c r="V172" s="26">
        <f>IF(correlations!V205&lt;&gt;0,'Modified Weights'!V$4,0)</f>
        <v>0.17808764796017454</v>
      </c>
      <c r="W172" s="26">
        <f>IF(correlations!W205&lt;&gt;0,'Modified Weights'!W$4,0)</f>
        <v>0.40859237613621341</v>
      </c>
      <c r="X172" s="26">
        <f>IF(correlations!X205&lt;&gt;0,'Modified Weights'!X$4,0)</f>
        <v>0.54219187817609293</v>
      </c>
      <c r="Y172" s="26">
        <f>IF(correlations!Y205&lt;&gt;0,'Modified Weights'!Y$4,0)</f>
        <v>0.54219187817609293</v>
      </c>
      <c r="Z172" s="26">
        <f>IF(correlations!Z205&lt;&gt;0,'Modified Weights'!Z$4,0)</f>
        <v>0.39006674934025765</v>
      </c>
      <c r="AA172" s="26"/>
      <c r="AB172" s="40">
        <f ca="1">SUMIF(OFFSET(correlations!B$46,_xlfn.FLOOR.MATH((ROW(A160)-1)/5)*5,0,5),"&lt;&gt;0")/COUNTIF(OFFSET(correlations!B$46,_xlfn.FLOOR.MATH((ROW(A160)-1)/5)*5,0,5),"&lt;&gt;0")</f>
        <v>4.5</v>
      </c>
      <c r="AC172" s="40">
        <f ca="1">SUMIF(OFFSET(correlations!C$46,_xlfn.FLOOR.MATH((ROW(B160)-1)/5)*5,0,5),"&lt;&gt;0")/COUNTIF(OFFSET(correlations!C$46,_xlfn.FLOOR.MATH((ROW(B160)-1)/5)*5,0,5),"&lt;&gt;0")</f>
        <v>3.375</v>
      </c>
      <c r="AD172" s="40">
        <f ca="1">SUMIF(OFFSET(correlations!D$46,_xlfn.FLOOR.MATH((ROW(C160)-1)/5)*5,0,5),"&lt;&gt;0")/COUNTIF(OFFSET(correlations!D$46,_xlfn.FLOOR.MATH((ROW(C160)-1)/5)*5,0,5),"&lt;&gt;0")</f>
        <v>4.3</v>
      </c>
      <c r="AE172" s="40">
        <f ca="1">SUMIF(OFFSET(correlations!E$46,_xlfn.FLOOR.MATH((ROW(D160)-1)/5)*5,0,5),"&lt;&gt;0")/COUNTIF(OFFSET(correlations!E$46,_xlfn.FLOOR.MATH((ROW(D160)-1)/5)*5,0,5),"&lt;&gt;0")</f>
        <v>4.25</v>
      </c>
      <c r="AF172" s="40">
        <f ca="1">SUMIF(OFFSET(correlations!F$46,_xlfn.FLOOR.MATH((ROW(E160)-1)/5)*5,0,5),"&lt;&gt;0")/COUNTIF(OFFSET(correlations!F$46,_xlfn.FLOOR.MATH((ROW(E160)-1)/5)*5,0,5),"&lt;&gt;0")</f>
        <v>3.9</v>
      </c>
      <c r="AG172" s="40">
        <f ca="1">SUMIF(OFFSET(correlations!G$46,_xlfn.FLOOR.MATH((ROW(F160)-1)/5)*5,0,5),"&lt;&gt;0")/COUNTIF(OFFSET(correlations!G$46,_xlfn.FLOOR.MATH((ROW(F160)-1)/5)*5,0,5),"&lt;&gt;0")</f>
        <v>4.5</v>
      </c>
      <c r="AH172" s="40">
        <f ca="1">SUMIF(OFFSET(correlations!H$46,_xlfn.FLOOR.MATH((ROW(G160)-1)/5)*5,0,5),"&lt;&gt;0")/COUNTIF(OFFSET(correlations!H$46,_xlfn.FLOOR.MATH((ROW(G160)-1)/5)*5,0,5),"&lt;&gt;0")</f>
        <v>4</v>
      </c>
      <c r="AI172" s="40">
        <f ca="1">SUMIF(OFFSET(correlations!I$46,_xlfn.FLOOR.MATH((ROW(H160)-1)/5)*5,0,5),"&lt;&gt;0")/COUNTIF(OFFSET(correlations!I$46,_xlfn.FLOOR.MATH((ROW(H160)-1)/5)*5,0,5),"&lt;&gt;0")</f>
        <v>5</v>
      </c>
      <c r="AJ172" s="40">
        <f ca="1">SUMIF(OFFSET(correlations!J$46,_xlfn.FLOOR.MATH((ROW(I160)-1)/5)*5,0,5),"&lt;&gt;0")/COUNTIF(OFFSET(correlations!J$46,_xlfn.FLOOR.MATH((ROW(I160)-1)/5)*5,0,5),"&lt;&gt;0")</f>
        <v>4.5</v>
      </c>
      <c r="AK172" s="40">
        <f ca="1">SUMIF(OFFSET(correlations!K$46,_xlfn.FLOOR.MATH((ROW(J160)-1)/5)*5,0,5),"&lt;&gt;0")/COUNTIF(OFFSET(correlations!K$46,_xlfn.FLOOR.MATH((ROW(J160)-1)/5)*5,0,5),"&lt;&gt;0")</f>
        <v>3.75</v>
      </c>
      <c r="AL172" s="40">
        <f ca="1">SUMIF(OFFSET(correlations!L$46,_xlfn.FLOOR.MATH((ROW(K160)-1)/5)*5,0,5),"&lt;&gt;0")/COUNTIF(OFFSET(correlations!L$46,_xlfn.FLOOR.MATH((ROW(K160)-1)/5)*5,0,5),"&lt;&gt;0")</f>
        <v>4.333333333333333</v>
      </c>
      <c r="AM172" s="40">
        <f ca="1">SUMIF(OFFSET(correlations!M$46,_xlfn.FLOOR.MATH((ROW(L160)-1)/5)*5,0,5),"&lt;&gt;0")/COUNTIF(OFFSET(correlations!M$46,_xlfn.FLOOR.MATH((ROW(L160)-1)/5)*5,0,5),"&lt;&gt;0")</f>
        <v>4.333333333333333</v>
      </c>
      <c r="AN172" s="40">
        <f ca="1">SUMIF(OFFSET(correlations!N$46,_xlfn.FLOOR.MATH((ROW(M160)-1)/5)*5,0,5),"&lt;&gt;0")/COUNTIF(OFFSET(correlations!N$46,_xlfn.FLOOR.MATH((ROW(M160)-1)/5)*5,0,5),"&lt;&gt;0")</f>
        <v>4.25</v>
      </c>
      <c r="AO172" s="40">
        <f ca="1">SUMIF(OFFSET(correlations!O$46,_xlfn.FLOOR.MATH((ROW(N160)-1)/5)*5,0,5),"&lt;&gt;0")/COUNTIF(OFFSET(correlations!O$46,_xlfn.FLOOR.MATH((ROW(N160)-1)/5)*5,0,5),"&lt;&gt;0")</f>
        <v>4.5</v>
      </c>
      <c r="AP172" s="40">
        <f ca="1">SUMIF(OFFSET(correlations!P$46,_xlfn.FLOOR.MATH((ROW(O160)-1)/5)*5,0,5),"&lt;&gt;0")/COUNTIF(OFFSET(correlations!P$46,_xlfn.FLOOR.MATH((ROW(O160)-1)/5)*5,0,5),"&lt;&gt;0")</f>
        <v>4.75</v>
      </c>
      <c r="AQ172" s="40">
        <f ca="1">SUMIF(OFFSET(correlations!Q$46,_xlfn.FLOOR.MATH((ROW(P160)-1)/5)*5,0,5),"&lt;&gt;0")/COUNTIF(OFFSET(correlations!Q$46,_xlfn.FLOOR.MATH((ROW(P160)-1)/5)*5,0,5),"&lt;&gt;0")</f>
        <v>4.5</v>
      </c>
      <c r="AR172" s="40">
        <f ca="1">SUMIF(OFFSET(correlations!R$46,_xlfn.FLOOR.MATH((ROW(Q160)-1)/5)*5,0,5),"&lt;&gt;0")/COUNTIF(OFFSET(correlations!R$46,_xlfn.FLOOR.MATH((ROW(Q160)-1)/5)*5,0,5),"&lt;&gt;0")</f>
        <v>4.5</v>
      </c>
      <c r="AS172" s="40">
        <f ca="1">SUMIF(OFFSET(correlations!S$46,_xlfn.FLOOR.MATH((ROW(R160)-1)/5)*5,0,5),"&lt;&gt;0")/COUNTIF(OFFSET(correlations!S$46,_xlfn.FLOOR.MATH((ROW(R160)-1)/5)*5,0,5),"&lt;&gt;0")</f>
        <v>4.5</v>
      </c>
      <c r="AT172" s="40">
        <f ca="1">SUMIF(OFFSET(correlations!T$46,_xlfn.FLOOR.MATH((ROW(S160)-1)/5)*5,0,5),"&lt;&gt;0")/COUNTIF(OFFSET(correlations!T$46,_xlfn.FLOOR.MATH((ROW(S160)-1)/5)*5,0,5),"&lt;&gt;0")</f>
        <v>4.166666666666667</v>
      </c>
      <c r="AU172" s="40">
        <f ca="1">SUMIF(OFFSET(correlations!U$46,_xlfn.FLOOR.MATH((ROW(T160)-1)/5)*5,0,5),"&lt;&gt;0")/COUNTIF(OFFSET(correlations!U$46,_xlfn.FLOOR.MATH((ROW(T160)-1)/5)*5,0,5),"&lt;&gt;0")</f>
        <v>4.333333333333333</v>
      </c>
      <c r="AV172" s="40">
        <f ca="1">SUMIF(OFFSET(correlations!V$46,_xlfn.FLOOR.MATH((ROW(U160)-1)/5)*5,0,5),"&lt;&gt;0")/COUNTIF(OFFSET(correlations!V$46,_xlfn.FLOOR.MATH((ROW(U160)-1)/5)*5,0,5),"&lt;&gt;0")</f>
        <v>4.333333333333333</v>
      </c>
      <c r="AW172" s="40">
        <f ca="1">SUMIF(OFFSET(correlations!W$46,_xlfn.FLOOR.MATH((ROW(V160)-1)/5)*5,0,5),"&lt;&gt;0")/COUNTIF(OFFSET(correlations!W$46,_xlfn.FLOOR.MATH((ROW(V160)-1)/5)*5,0,5),"&lt;&gt;0")</f>
        <v>4.2</v>
      </c>
      <c r="AX172" s="40">
        <f ca="1">SUMIF(OFFSET(correlations!X$46,_xlfn.FLOOR.MATH((ROW(W160)-1)/5)*5,0,5),"&lt;&gt;0")/COUNTIF(OFFSET(correlations!X$46,_xlfn.FLOOR.MATH((ROW(W160)-1)/5)*5,0,5),"&lt;&gt;0")</f>
        <v>3.3333333333333335</v>
      </c>
      <c r="AY172" s="40">
        <f ca="1">SUMIF(OFFSET(correlations!Y$46,_xlfn.FLOOR.MATH((ROW(X160)-1)/5)*5,0,5),"&lt;&gt;0")/COUNTIF(OFFSET(correlations!Y$46,_xlfn.FLOOR.MATH((ROW(X160)-1)/5)*5,0,5),"&lt;&gt;0")</f>
        <v>4.166666666666667</v>
      </c>
      <c r="AZ172" s="40">
        <f ca="1">SUMIF(OFFSET(correlations!Z$46,_xlfn.FLOOR.MATH((ROW(Y160)-1)/5)*5,0,5),"&lt;&gt;0")/COUNTIF(OFFSET(correlations!Z$46,_xlfn.FLOOR.MATH((ROW(Y160)-1)/5)*5,0,5),"&lt;&gt;0")</f>
        <v>4.5</v>
      </c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</row>
    <row r="173" spans="1:76">
      <c r="A173" s="21" t="s">
        <v>32</v>
      </c>
      <c r="B173" s="26">
        <f>IF(correlations!B206&lt;&gt;0,'Modified Weights'!B$3,0)</f>
        <v>0</v>
      </c>
      <c r="C173" s="26">
        <f>IF(correlations!C206&lt;&gt;0,'Modified Weights'!C$3,0)</f>
        <v>0.56244873874488854</v>
      </c>
      <c r="D173" s="26">
        <f>IF(correlations!D206&lt;&gt;0,'Modified Weights'!D$3,0)</f>
        <v>0</v>
      </c>
      <c r="E173" s="26">
        <f>IF(correlations!E206&lt;&gt;0,'Modified Weights'!E$3,0)</f>
        <v>0</v>
      </c>
      <c r="F173" s="26">
        <f>IF(correlations!F206&lt;&gt;0,'Modified Weights'!F$3,0)</f>
        <v>0</v>
      </c>
      <c r="G173" s="26">
        <f>IF(correlations!G206&lt;&gt;0,'Modified Weights'!G$3,0)</f>
        <v>0.53906585139435703</v>
      </c>
      <c r="H173" s="26">
        <f>IF(correlations!H206&lt;&gt;0,'Modified Weights'!H$3,0)</f>
        <v>0</v>
      </c>
      <c r="I173" s="26">
        <f>IF(correlations!I206&lt;&gt;0,'Modified Weights'!I$3,0)</f>
        <v>0</v>
      </c>
      <c r="J173" s="26">
        <f>IF(correlations!J206&lt;&gt;0,'Modified Weights'!J$3,0)</f>
        <v>0.47571090136593314</v>
      </c>
      <c r="K173" s="26">
        <f>IF(correlations!K206&lt;&gt;0,'Modified Weights'!K$3,0)</f>
        <v>0.31571202585390812</v>
      </c>
      <c r="L173" s="26">
        <f>IF(correlations!L206&lt;&gt;0,'Modified Weights'!L$3,0)</f>
        <v>0.31257295249758305</v>
      </c>
      <c r="M173" s="26">
        <f>IF(correlations!M206&lt;&gt;0,'Modified Weights'!M$3,0)</f>
        <v>0.40859237613621341</v>
      </c>
      <c r="N173" s="26">
        <f>IF(correlations!N206&lt;&gt;0,'Modified Weights'!N$3,0)</f>
        <v>0</v>
      </c>
      <c r="O173" s="26">
        <f>IF(correlations!O206&lt;&gt;0,'Modified Weights'!O$3,0)</f>
        <v>0</v>
      </c>
      <c r="P173" s="26">
        <f>IF(correlations!P206&lt;&gt;0,'Modified Weights'!P$3,0)</f>
        <v>0.41443820151070604</v>
      </c>
      <c r="Q173" s="26">
        <f>IF(correlations!Q206&lt;&gt;0,'Modified Weights'!Q$3,0)</f>
        <v>0.50324684492481753</v>
      </c>
      <c r="R173" s="26">
        <f>IF(correlations!R206&lt;&gt;0,'Modified Weights'!R$3,0)</f>
        <v>0</v>
      </c>
      <c r="S173" s="26">
        <f>IF(correlations!S206&lt;&gt;0,'Modified Weights'!S$3,0)</f>
        <v>0</v>
      </c>
      <c r="T173" s="26">
        <f>IF(correlations!T206&lt;&gt;0,'Modified Weights'!T$3,0)</f>
        <v>0</v>
      </c>
      <c r="U173" s="26">
        <f>IF(correlations!U206&lt;&gt;0,'Modified Weights'!U$3,0)</f>
        <v>0</v>
      </c>
      <c r="V173" s="26">
        <f>IF(correlations!V206&lt;&gt;0,'Modified Weights'!V$3,0)</f>
        <v>0</v>
      </c>
      <c r="W173" s="26">
        <f>IF(correlations!W206&lt;&gt;0,'Modified Weights'!W$3,0)</f>
        <v>0.50324684492481753</v>
      </c>
      <c r="X173" s="26">
        <f>IF(correlations!X206&lt;&gt;0,'Modified Weights'!X$3,0)</f>
        <v>0.66851595362183669</v>
      </c>
      <c r="Y173" s="26">
        <f>IF(correlations!Y206&lt;&gt;0,'Modified Weights'!Y$3,0)</f>
        <v>0</v>
      </c>
      <c r="Z173" s="26">
        <f>IF(correlations!Z206&lt;&gt;0,'Modified Weights'!Z$3,0)</f>
        <v>0</v>
      </c>
      <c r="AA173" s="26"/>
      <c r="AB173" s="40">
        <f ca="1">SUMIF(OFFSET(correlations!B$46,_xlfn.FLOOR.MATH((ROW(A161)-1)/5)*5,0,5),"&lt;&gt;0")/COUNTIF(OFFSET(correlations!B$46,_xlfn.FLOOR.MATH((ROW(A161)-1)/5)*5,0,5),"&lt;&gt;0")</f>
        <v>4.5</v>
      </c>
      <c r="AC173" s="40">
        <f ca="1">SUMIF(OFFSET(correlations!C$46,_xlfn.FLOOR.MATH((ROW(B161)-1)/5)*5,0,5),"&lt;&gt;0")/COUNTIF(OFFSET(correlations!C$46,_xlfn.FLOOR.MATH((ROW(B161)-1)/5)*5,0,5),"&lt;&gt;0")</f>
        <v>4.75</v>
      </c>
      <c r="AD173" s="40">
        <f ca="1">SUMIF(OFFSET(correlations!D$46,_xlfn.FLOOR.MATH((ROW(C161)-1)/5)*5,0,5),"&lt;&gt;0")/COUNTIF(OFFSET(correlations!D$46,_xlfn.FLOOR.MATH((ROW(C161)-1)/5)*5,0,5),"&lt;&gt;0")</f>
        <v>4.75</v>
      </c>
      <c r="AE173" s="40" t="e">
        <f ca="1">SUMIF(OFFSET(correlations!E$46,_xlfn.FLOOR.MATH((ROW(D161)-1)/5)*5,0,5),"&lt;&gt;0")/COUNTIF(OFFSET(correlations!E$46,_xlfn.FLOOR.MATH((ROW(D161)-1)/5)*5,0,5),"&lt;&gt;0")</f>
        <v>#DIV/0!</v>
      </c>
      <c r="AF173" s="40">
        <f ca="1">SUMIF(OFFSET(correlations!F$46,_xlfn.FLOOR.MATH((ROW(E161)-1)/5)*5,0,5),"&lt;&gt;0")/COUNTIF(OFFSET(correlations!F$46,_xlfn.FLOOR.MATH((ROW(E161)-1)/5)*5,0,5),"&lt;&gt;0")</f>
        <v>4</v>
      </c>
      <c r="AG173" s="40">
        <f ca="1">SUMIF(OFFSET(correlations!G$46,_xlfn.FLOOR.MATH((ROW(F161)-1)/5)*5,0,5),"&lt;&gt;0")/COUNTIF(OFFSET(correlations!G$46,_xlfn.FLOOR.MATH((ROW(F161)-1)/5)*5,0,5),"&lt;&gt;0")</f>
        <v>4.5</v>
      </c>
      <c r="AH173" s="40" t="e">
        <f ca="1">SUMIF(OFFSET(correlations!H$46,_xlfn.FLOOR.MATH((ROW(G161)-1)/5)*5,0,5),"&lt;&gt;0")/COUNTIF(OFFSET(correlations!H$46,_xlfn.FLOOR.MATH((ROW(G161)-1)/5)*5,0,5),"&lt;&gt;0")</f>
        <v>#DIV/0!</v>
      </c>
      <c r="AI173" s="40" t="e">
        <f ca="1">SUMIF(OFFSET(correlations!I$46,_xlfn.FLOOR.MATH((ROW(H161)-1)/5)*5,0,5),"&lt;&gt;0")/COUNTIF(OFFSET(correlations!I$46,_xlfn.FLOOR.MATH((ROW(H161)-1)/5)*5,0,5),"&lt;&gt;0")</f>
        <v>#DIV/0!</v>
      </c>
      <c r="AJ173" s="40">
        <f ca="1">SUMIF(OFFSET(correlations!J$46,_xlfn.FLOOR.MATH((ROW(I161)-1)/5)*5,0,5),"&lt;&gt;0")/COUNTIF(OFFSET(correlations!J$46,_xlfn.FLOOR.MATH((ROW(I161)-1)/5)*5,0,5),"&lt;&gt;0")</f>
        <v>4.833333333333333</v>
      </c>
      <c r="AK173" s="40">
        <f ca="1">SUMIF(OFFSET(correlations!K$46,_xlfn.FLOOR.MATH((ROW(J161)-1)/5)*5,0,5),"&lt;&gt;0")/COUNTIF(OFFSET(correlations!K$46,_xlfn.FLOOR.MATH((ROW(J161)-1)/5)*5,0,5),"&lt;&gt;0")</f>
        <v>4.666666666666667</v>
      </c>
      <c r="AL173" s="40">
        <f ca="1">SUMIF(OFFSET(correlations!L$46,_xlfn.FLOOR.MATH((ROW(K161)-1)/5)*5,0,5),"&lt;&gt;0")/COUNTIF(OFFSET(correlations!L$46,_xlfn.FLOOR.MATH((ROW(K161)-1)/5)*5,0,5),"&lt;&gt;0")</f>
        <v>4.5</v>
      </c>
      <c r="AM173" s="40">
        <f ca="1">SUMIF(OFFSET(correlations!M$46,_xlfn.FLOOR.MATH((ROW(L161)-1)/5)*5,0,5),"&lt;&gt;0")/COUNTIF(OFFSET(correlations!M$46,_xlfn.FLOOR.MATH((ROW(L161)-1)/5)*5,0,5),"&lt;&gt;0")</f>
        <v>5</v>
      </c>
      <c r="AN173" s="40">
        <f ca="1">SUMIF(OFFSET(correlations!N$46,_xlfn.FLOOR.MATH((ROW(M161)-1)/5)*5,0,5),"&lt;&gt;0")/COUNTIF(OFFSET(correlations!N$46,_xlfn.FLOOR.MATH((ROW(M161)-1)/5)*5,0,5),"&lt;&gt;0")</f>
        <v>4.5</v>
      </c>
      <c r="AO173" s="40">
        <f ca="1">SUMIF(OFFSET(correlations!O$46,_xlfn.FLOOR.MATH((ROW(N161)-1)/5)*5,0,5),"&lt;&gt;0")/COUNTIF(OFFSET(correlations!O$46,_xlfn.FLOOR.MATH((ROW(N161)-1)/5)*5,0,5),"&lt;&gt;0")</f>
        <v>4.75</v>
      </c>
      <c r="AP173" s="40">
        <f ca="1">SUMIF(OFFSET(correlations!P$46,_xlfn.FLOOR.MATH((ROW(O161)-1)/5)*5,0,5),"&lt;&gt;0")/COUNTIF(OFFSET(correlations!P$46,_xlfn.FLOOR.MATH((ROW(O161)-1)/5)*5,0,5),"&lt;&gt;0")</f>
        <v>4.625</v>
      </c>
      <c r="AQ173" s="40">
        <f ca="1">SUMIF(OFFSET(correlations!Q$46,_xlfn.FLOOR.MATH((ROW(P161)-1)/5)*5,0,5),"&lt;&gt;0")/COUNTIF(OFFSET(correlations!Q$46,_xlfn.FLOOR.MATH((ROW(P161)-1)/5)*5,0,5),"&lt;&gt;0")</f>
        <v>4.833333333333333</v>
      </c>
      <c r="AR173" s="40" t="e">
        <f ca="1">SUMIF(OFFSET(correlations!R$46,_xlfn.FLOOR.MATH((ROW(Q161)-1)/5)*5,0,5),"&lt;&gt;0")/COUNTIF(OFFSET(correlations!R$46,_xlfn.FLOOR.MATH((ROW(Q161)-1)/5)*5,0,5),"&lt;&gt;0")</f>
        <v>#DIV/0!</v>
      </c>
      <c r="AS173" s="40">
        <f ca="1">SUMIF(OFFSET(correlations!S$46,_xlfn.FLOOR.MATH((ROW(R161)-1)/5)*5,0,5),"&lt;&gt;0")/COUNTIF(OFFSET(correlations!S$46,_xlfn.FLOOR.MATH((ROW(R161)-1)/5)*5,0,5),"&lt;&gt;0")</f>
        <v>4.75</v>
      </c>
      <c r="AT173" s="40">
        <f ca="1">SUMIF(OFFSET(correlations!T$46,_xlfn.FLOOR.MATH((ROW(S161)-1)/5)*5,0,5),"&lt;&gt;0")/COUNTIF(OFFSET(correlations!T$46,_xlfn.FLOOR.MATH((ROW(S161)-1)/5)*5,0,5),"&lt;&gt;0")</f>
        <v>4.25</v>
      </c>
      <c r="AU173" s="40">
        <f ca="1">SUMIF(OFFSET(correlations!U$46,_xlfn.FLOOR.MATH((ROW(T161)-1)/5)*5,0,5),"&lt;&gt;0")/COUNTIF(OFFSET(correlations!U$46,_xlfn.FLOOR.MATH((ROW(T161)-1)/5)*5,0,5),"&lt;&gt;0")</f>
        <v>5</v>
      </c>
      <c r="AV173" s="40">
        <f ca="1">SUMIF(OFFSET(correlations!V$46,_xlfn.FLOOR.MATH((ROW(U161)-1)/5)*5,0,5),"&lt;&gt;0")/COUNTIF(OFFSET(correlations!V$46,_xlfn.FLOOR.MATH((ROW(U161)-1)/5)*5,0,5),"&lt;&gt;0")</f>
        <v>4.5</v>
      </c>
      <c r="AW173" s="40">
        <f ca="1">SUMIF(OFFSET(correlations!W$46,_xlfn.FLOOR.MATH((ROW(V161)-1)/5)*5,0,5),"&lt;&gt;0")/COUNTIF(OFFSET(correlations!W$46,_xlfn.FLOOR.MATH((ROW(V161)-1)/5)*5,0,5),"&lt;&gt;0")</f>
        <v>5</v>
      </c>
      <c r="AX173" s="40">
        <f ca="1">SUMIF(OFFSET(correlations!X$46,_xlfn.FLOOR.MATH((ROW(W161)-1)/5)*5,0,5),"&lt;&gt;0")/COUNTIF(OFFSET(correlations!X$46,_xlfn.FLOOR.MATH((ROW(W161)-1)/5)*5,0,5),"&lt;&gt;0")</f>
        <v>4.5</v>
      </c>
      <c r="AY173" s="40">
        <f ca="1">SUMIF(OFFSET(correlations!Y$46,_xlfn.FLOOR.MATH((ROW(X161)-1)/5)*5,0,5),"&lt;&gt;0")/COUNTIF(OFFSET(correlations!Y$46,_xlfn.FLOOR.MATH((ROW(X161)-1)/5)*5,0,5),"&lt;&gt;0")</f>
        <v>4.5</v>
      </c>
      <c r="AZ173" s="40">
        <f ca="1">SUMIF(OFFSET(correlations!Z$46,_xlfn.FLOOR.MATH((ROW(Y161)-1)/5)*5,0,5),"&lt;&gt;0")/COUNTIF(OFFSET(correlations!Z$46,_xlfn.FLOOR.MATH((ROW(Y161)-1)/5)*5,0,5),"&lt;&gt;0")</f>
        <v>5</v>
      </c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</row>
    <row r="174" spans="1:76">
      <c r="A174" s="1" t="str">
        <f t="shared" ref="A174:A177" si="32">A173</f>
        <v>275: Fargo (1996)</v>
      </c>
      <c r="B174" s="26">
        <f>IF(correlations!B207&lt;&gt;0,'Modified Weights'!B$4,0)</f>
        <v>0</v>
      </c>
      <c r="C174" s="26">
        <f>IF(correlations!C207&lt;&gt;0,'Modified Weights'!C$4,0)</f>
        <v>0.48860698263640312</v>
      </c>
      <c r="D174" s="26">
        <f>IF(correlations!D207&lt;&gt;0,'Modified Weights'!D$4,0)</f>
        <v>0</v>
      </c>
      <c r="E174" s="26">
        <f>IF(correlations!E207&lt;&gt;0,'Modified Weights'!E$4,0)</f>
        <v>0</v>
      </c>
      <c r="F174" s="26">
        <f>IF(correlations!F207&lt;&gt;0,'Modified Weights'!F$4,0)</f>
        <v>0</v>
      </c>
      <c r="G174" s="26">
        <f>IF(correlations!G207&lt;&gt;0,'Modified Weights'!G$4,0)</f>
        <v>0</v>
      </c>
      <c r="H174" s="26">
        <f>IF(correlations!H207&lt;&gt;0,'Modified Weights'!H$4,0)</f>
        <v>0</v>
      </c>
      <c r="I174" s="26">
        <f>IF(correlations!I207&lt;&gt;0,'Modified Weights'!I$4,0)</f>
        <v>0</v>
      </c>
      <c r="J174" s="26">
        <f>IF(correlations!J207&lt;&gt;0,'Modified Weights'!J$4,0)</f>
        <v>0.47549485227568483</v>
      </c>
      <c r="K174" s="26">
        <f>IF(correlations!K207&lt;&gt;0,'Modified Weights'!K$4,0)</f>
        <v>0</v>
      </c>
      <c r="L174" s="26">
        <f>IF(correlations!L207&lt;&gt;0,'Modified Weights'!L$4,0)</f>
        <v>0</v>
      </c>
      <c r="M174" s="26">
        <f>IF(correlations!M207&lt;&gt;0,'Modified Weights'!M$4,0)</f>
        <v>0</v>
      </c>
      <c r="N174" s="26">
        <f>IF(correlations!N207&lt;&gt;0,'Modified Weights'!N$4,0)</f>
        <v>0</v>
      </c>
      <c r="O174" s="26">
        <f>IF(correlations!O207&lt;&gt;0,'Modified Weights'!O$4,0)</f>
        <v>0.56244873874488854</v>
      </c>
      <c r="P174" s="26">
        <f>IF(correlations!P207&lt;&gt;0,'Modified Weights'!P$4,0)</f>
        <v>0</v>
      </c>
      <c r="Q174" s="26">
        <f>IF(correlations!Q207&lt;&gt;0,'Modified Weights'!Q$4,0)</f>
        <v>0.48860698263640312</v>
      </c>
      <c r="R174" s="26">
        <f>IF(correlations!R207&lt;&gt;0,'Modified Weights'!R$4,0)</f>
        <v>0</v>
      </c>
      <c r="S174" s="26">
        <f>IF(correlations!S207&lt;&gt;0,'Modified Weights'!S$4,0)</f>
        <v>0</v>
      </c>
      <c r="T174" s="26">
        <f>IF(correlations!T207&lt;&gt;0,'Modified Weights'!T$4,0)</f>
        <v>0.52599044278760332</v>
      </c>
      <c r="U174" s="26">
        <f>IF(correlations!U207&lt;&gt;0,'Modified Weights'!U$4,0)</f>
        <v>0</v>
      </c>
      <c r="V174" s="26">
        <f>IF(correlations!V207&lt;&gt;0,'Modified Weights'!V$4,0)</f>
        <v>0.17808764796017454</v>
      </c>
      <c r="W174" s="26">
        <f>IF(correlations!W207&lt;&gt;0,'Modified Weights'!W$4,0)</f>
        <v>0</v>
      </c>
      <c r="X174" s="26">
        <f>IF(correlations!X207&lt;&gt;0,'Modified Weights'!X$4,0)</f>
        <v>0</v>
      </c>
      <c r="Y174" s="26">
        <f>IF(correlations!Y207&lt;&gt;0,'Modified Weights'!Y$4,0)</f>
        <v>0</v>
      </c>
      <c r="Z174" s="26">
        <f>IF(correlations!Z207&lt;&gt;0,'Modified Weights'!Z$4,0)</f>
        <v>0.39006674934025765</v>
      </c>
      <c r="AA174" s="26"/>
      <c r="AB174" s="40">
        <f ca="1">SUMIF(OFFSET(correlations!B$46,_xlfn.FLOOR.MATH((ROW(A162)-1)/5)*5,0,5),"&lt;&gt;0")/COUNTIF(OFFSET(correlations!B$46,_xlfn.FLOOR.MATH((ROW(A162)-1)/5)*5,0,5),"&lt;&gt;0")</f>
        <v>4.5</v>
      </c>
      <c r="AC174" s="40">
        <f ca="1">SUMIF(OFFSET(correlations!C$46,_xlfn.FLOOR.MATH((ROW(B162)-1)/5)*5,0,5),"&lt;&gt;0")/COUNTIF(OFFSET(correlations!C$46,_xlfn.FLOOR.MATH((ROW(B162)-1)/5)*5,0,5),"&lt;&gt;0")</f>
        <v>4.75</v>
      </c>
      <c r="AD174" s="40">
        <f ca="1">SUMIF(OFFSET(correlations!D$46,_xlfn.FLOOR.MATH((ROW(C162)-1)/5)*5,0,5),"&lt;&gt;0")/COUNTIF(OFFSET(correlations!D$46,_xlfn.FLOOR.MATH((ROW(C162)-1)/5)*5,0,5),"&lt;&gt;0")</f>
        <v>4.75</v>
      </c>
      <c r="AE174" s="40" t="e">
        <f ca="1">SUMIF(OFFSET(correlations!E$46,_xlfn.FLOOR.MATH((ROW(D162)-1)/5)*5,0,5),"&lt;&gt;0")/COUNTIF(OFFSET(correlations!E$46,_xlfn.FLOOR.MATH((ROW(D162)-1)/5)*5,0,5),"&lt;&gt;0")</f>
        <v>#DIV/0!</v>
      </c>
      <c r="AF174" s="40">
        <f ca="1">SUMIF(OFFSET(correlations!F$46,_xlfn.FLOOR.MATH((ROW(E162)-1)/5)*5,0,5),"&lt;&gt;0")/COUNTIF(OFFSET(correlations!F$46,_xlfn.FLOOR.MATH((ROW(E162)-1)/5)*5,0,5),"&lt;&gt;0")</f>
        <v>4</v>
      </c>
      <c r="AG174" s="40">
        <f ca="1">SUMIF(OFFSET(correlations!G$46,_xlfn.FLOOR.MATH((ROW(F162)-1)/5)*5,0,5),"&lt;&gt;0")/COUNTIF(OFFSET(correlations!G$46,_xlfn.FLOOR.MATH((ROW(F162)-1)/5)*5,0,5),"&lt;&gt;0")</f>
        <v>4.5</v>
      </c>
      <c r="AH174" s="40" t="e">
        <f ca="1">SUMIF(OFFSET(correlations!H$46,_xlfn.FLOOR.MATH((ROW(G162)-1)/5)*5,0,5),"&lt;&gt;0")/COUNTIF(OFFSET(correlations!H$46,_xlfn.FLOOR.MATH((ROW(G162)-1)/5)*5,0,5),"&lt;&gt;0")</f>
        <v>#DIV/0!</v>
      </c>
      <c r="AI174" s="40" t="e">
        <f ca="1">SUMIF(OFFSET(correlations!I$46,_xlfn.FLOOR.MATH((ROW(H162)-1)/5)*5,0,5),"&lt;&gt;0")/COUNTIF(OFFSET(correlations!I$46,_xlfn.FLOOR.MATH((ROW(H162)-1)/5)*5,0,5),"&lt;&gt;0")</f>
        <v>#DIV/0!</v>
      </c>
      <c r="AJ174" s="40">
        <f ca="1">SUMIF(OFFSET(correlations!J$46,_xlfn.FLOOR.MATH((ROW(I162)-1)/5)*5,0,5),"&lt;&gt;0")/COUNTIF(OFFSET(correlations!J$46,_xlfn.FLOOR.MATH((ROW(I162)-1)/5)*5,0,5),"&lt;&gt;0")</f>
        <v>4.833333333333333</v>
      </c>
      <c r="AK174" s="40">
        <f ca="1">SUMIF(OFFSET(correlations!K$46,_xlfn.FLOOR.MATH((ROW(J162)-1)/5)*5,0,5),"&lt;&gt;0")/COUNTIF(OFFSET(correlations!K$46,_xlfn.FLOOR.MATH((ROW(J162)-1)/5)*5,0,5),"&lt;&gt;0")</f>
        <v>4.666666666666667</v>
      </c>
      <c r="AL174" s="40">
        <f ca="1">SUMIF(OFFSET(correlations!L$46,_xlfn.FLOOR.MATH((ROW(K162)-1)/5)*5,0,5),"&lt;&gt;0")/COUNTIF(OFFSET(correlations!L$46,_xlfn.FLOOR.MATH((ROW(K162)-1)/5)*5,0,5),"&lt;&gt;0")</f>
        <v>4.5</v>
      </c>
      <c r="AM174" s="40">
        <f ca="1">SUMIF(OFFSET(correlations!M$46,_xlfn.FLOOR.MATH((ROW(L162)-1)/5)*5,0,5),"&lt;&gt;0")/COUNTIF(OFFSET(correlations!M$46,_xlfn.FLOOR.MATH((ROW(L162)-1)/5)*5,0,5),"&lt;&gt;0")</f>
        <v>5</v>
      </c>
      <c r="AN174" s="40">
        <f ca="1">SUMIF(OFFSET(correlations!N$46,_xlfn.FLOOR.MATH((ROW(M162)-1)/5)*5,0,5),"&lt;&gt;0")/COUNTIF(OFFSET(correlations!N$46,_xlfn.FLOOR.MATH((ROW(M162)-1)/5)*5,0,5),"&lt;&gt;0")</f>
        <v>4.5</v>
      </c>
      <c r="AO174" s="40">
        <f ca="1">SUMIF(OFFSET(correlations!O$46,_xlfn.FLOOR.MATH((ROW(N162)-1)/5)*5,0,5),"&lt;&gt;0")/COUNTIF(OFFSET(correlations!O$46,_xlfn.FLOOR.MATH((ROW(N162)-1)/5)*5,0,5),"&lt;&gt;0")</f>
        <v>4.75</v>
      </c>
      <c r="AP174" s="40">
        <f ca="1">SUMIF(OFFSET(correlations!P$46,_xlfn.FLOOR.MATH((ROW(O162)-1)/5)*5,0,5),"&lt;&gt;0")/COUNTIF(OFFSET(correlations!P$46,_xlfn.FLOOR.MATH((ROW(O162)-1)/5)*5,0,5),"&lt;&gt;0")</f>
        <v>4.625</v>
      </c>
      <c r="AQ174" s="40">
        <f ca="1">SUMIF(OFFSET(correlations!Q$46,_xlfn.FLOOR.MATH((ROW(P162)-1)/5)*5,0,5),"&lt;&gt;0")/COUNTIF(OFFSET(correlations!Q$46,_xlfn.FLOOR.MATH((ROW(P162)-1)/5)*5,0,5),"&lt;&gt;0")</f>
        <v>4.833333333333333</v>
      </c>
      <c r="AR174" s="40" t="e">
        <f ca="1">SUMIF(OFFSET(correlations!R$46,_xlfn.FLOOR.MATH((ROW(Q162)-1)/5)*5,0,5),"&lt;&gt;0")/COUNTIF(OFFSET(correlations!R$46,_xlfn.FLOOR.MATH((ROW(Q162)-1)/5)*5,0,5),"&lt;&gt;0")</f>
        <v>#DIV/0!</v>
      </c>
      <c r="AS174" s="40">
        <f ca="1">SUMIF(OFFSET(correlations!S$46,_xlfn.FLOOR.MATH((ROW(R162)-1)/5)*5,0,5),"&lt;&gt;0")/COUNTIF(OFFSET(correlations!S$46,_xlfn.FLOOR.MATH((ROW(R162)-1)/5)*5,0,5),"&lt;&gt;0")</f>
        <v>4.75</v>
      </c>
      <c r="AT174" s="40">
        <f ca="1">SUMIF(OFFSET(correlations!T$46,_xlfn.FLOOR.MATH((ROW(S162)-1)/5)*5,0,5),"&lt;&gt;0")/COUNTIF(OFFSET(correlations!T$46,_xlfn.FLOOR.MATH((ROW(S162)-1)/5)*5,0,5),"&lt;&gt;0")</f>
        <v>4.25</v>
      </c>
      <c r="AU174" s="40">
        <f ca="1">SUMIF(OFFSET(correlations!U$46,_xlfn.FLOOR.MATH((ROW(T162)-1)/5)*5,0,5),"&lt;&gt;0")/COUNTIF(OFFSET(correlations!U$46,_xlfn.FLOOR.MATH((ROW(T162)-1)/5)*5,0,5),"&lt;&gt;0")</f>
        <v>5</v>
      </c>
      <c r="AV174" s="40">
        <f ca="1">SUMIF(OFFSET(correlations!V$46,_xlfn.FLOOR.MATH((ROW(U162)-1)/5)*5,0,5),"&lt;&gt;0")/COUNTIF(OFFSET(correlations!V$46,_xlfn.FLOOR.MATH((ROW(U162)-1)/5)*5,0,5),"&lt;&gt;0")</f>
        <v>4.5</v>
      </c>
      <c r="AW174" s="40">
        <f ca="1">SUMIF(OFFSET(correlations!W$46,_xlfn.FLOOR.MATH((ROW(V162)-1)/5)*5,0,5),"&lt;&gt;0")/COUNTIF(OFFSET(correlations!W$46,_xlfn.FLOOR.MATH((ROW(V162)-1)/5)*5,0,5),"&lt;&gt;0")</f>
        <v>5</v>
      </c>
      <c r="AX174" s="40">
        <f ca="1">SUMIF(OFFSET(correlations!X$46,_xlfn.FLOOR.MATH((ROW(W162)-1)/5)*5,0,5),"&lt;&gt;0")/COUNTIF(OFFSET(correlations!X$46,_xlfn.FLOOR.MATH((ROW(W162)-1)/5)*5,0,5),"&lt;&gt;0")</f>
        <v>4.5</v>
      </c>
      <c r="AY174" s="40">
        <f ca="1">SUMIF(OFFSET(correlations!Y$46,_xlfn.FLOOR.MATH((ROW(X162)-1)/5)*5,0,5),"&lt;&gt;0")/COUNTIF(OFFSET(correlations!Y$46,_xlfn.FLOOR.MATH((ROW(X162)-1)/5)*5,0,5),"&lt;&gt;0")</f>
        <v>4.5</v>
      </c>
      <c r="AZ174" s="40">
        <f ca="1">SUMIF(OFFSET(correlations!Z$46,_xlfn.FLOOR.MATH((ROW(Y162)-1)/5)*5,0,5),"&lt;&gt;0")/COUNTIF(OFFSET(correlations!Z$46,_xlfn.FLOOR.MATH((ROW(Y162)-1)/5)*5,0,5),"&lt;&gt;0")</f>
        <v>5</v>
      </c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</row>
    <row r="175" spans="1:76">
      <c r="A175" s="1" t="str">
        <f t="shared" si="32"/>
        <v>275: Fargo (1996)</v>
      </c>
      <c r="B175" s="26">
        <f>IF(correlations!B208&lt;&gt;0,'Modified Weights'!B$5,0)</f>
        <v>0</v>
      </c>
      <c r="C175" s="26">
        <f>IF(correlations!C208&lt;&gt;0,'Modified Weights'!C$5,0)</f>
        <v>0</v>
      </c>
      <c r="D175" s="26">
        <f>IF(correlations!D208&lt;&gt;0,'Modified Weights'!D$5,0)</f>
        <v>0</v>
      </c>
      <c r="E175" s="26">
        <f>IF(correlations!E208&lt;&gt;0,'Modified Weights'!E$5,0)</f>
        <v>0</v>
      </c>
      <c r="F175" s="26">
        <f>IF(correlations!F208&lt;&gt;0,'Modified Weights'!F$5,0)</f>
        <v>0.43899155441463594</v>
      </c>
      <c r="G175" s="26">
        <f>IF(correlations!G208&lt;&gt;0,'Modified Weights'!G$5,0)</f>
        <v>0</v>
      </c>
      <c r="H175" s="26">
        <f>IF(correlations!H208&lt;&gt;0,'Modified Weights'!H$5,0)</f>
        <v>0</v>
      </c>
      <c r="I175" s="26">
        <f>IF(correlations!I208&lt;&gt;0,'Modified Weights'!I$5,0)</f>
        <v>0</v>
      </c>
      <c r="J175" s="26">
        <f>IF(correlations!J208&lt;&gt;0,'Modified Weights'!J$5,0)</f>
        <v>0</v>
      </c>
      <c r="K175" s="26">
        <f>IF(correlations!K208&lt;&gt;0,'Modified Weights'!K$5,0)</f>
        <v>0.25886569181649749</v>
      </c>
      <c r="L175" s="26">
        <f>IF(correlations!L208&lt;&gt;0,'Modified Weights'!L$5,0)</f>
        <v>0.27833468677407003</v>
      </c>
      <c r="M175" s="26">
        <f>IF(correlations!M208&lt;&gt;0,'Modified Weights'!M$5,0)</f>
        <v>0</v>
      </c>
      <c r="N175" s="26">
        <f>IF(correlations!N208&lt;&gt;0,'Modified Weights'!N$5,0)</f>
        <v>0.290591240789001</v>
      </c>
      <c r="O175" s="26">
        <f>IF(correlations!O208&lt;&gt;0,'Modified Weights'!O$5,0)</f>
        <v>0</v>
      </c>
      <c r="P175" s="26">
        <f>IF(correlations!P208&lt;&gt;0,'Modified Weights'!P$5,0)</f>
        <v>0.29682614716644024</v>
      </c>
      <c r="Q175" s="26">
        <f>IF(correlations!Q208&lt;&gt;0,'Modified Weights'!Q$5,0)</f>
        <v>0.47571090136593314</v>
      </c>
      <c r="R175" s="26">
        <f>IF(correlations!R208&lt;&gt;0,'Modified Weights'!R$5,0)</f>
        <v>0</v>
      </c>
      <c r="S175" s="26">
        <f>IF(correlations!S208&lt;&gt;0,'Modified Weights'!S$5,0)</f>
        <v>0.42223642660835542</v>
      </c>
      <c r="T175" s="26">
        <f>IF(correlations!T208&lt;&gt;0,'Modified Weights'!T$5,0)</f>
        <v>0</v>
      </c>
      <c r="U175" s="26">
        <f>IF(correlations!U208&lt;&gt;0,'Modified Weights'!U$5,0)</f>
        <v>0</v>
      </c>
      <c r="V175" s="26">
        <f>IF(correlations!V208&lt;&gt;0,'Modified Weights'!V$5,0)</f>
        <v>0</v>
      </c>
      <c r="W175" s="26">
        <f>IF(correlations!W208&lt;&gt;0,'Modified Weights'!W$5,0)</f>
        <v>0.31571202585390812</v>
      </c>
      <c r="X175" s="26">
        <f>IF(correlations!X208&lt;&gt;0,'Modified Weights'!X$5,0)</f>
        <v>0</v>
      </c>
      <c r="Y175" s="26">
        <f>IF(correlations!Y208&lt;&gt;0,'Modified Weights'!Y$5,0)</f>
        <v>0.47236055541883315</v>
      </c>
      <c r="Z175" s="26">
        <f>IF(correlations!Z208&lt;&gt;0,'Modified Weights'!Z$5,0)</f>
        <v>0</v>
      </c>
      <c r="AA175" s="26"/>
      <c r="AB175" s="40">
        <f ca="1">SUMIF(OFFSET(correlations!B$46,_xlfn.FLOOR.MATH((ROW(A163)-1)/5)*5,0,5),"&lt;&gt;0")/COUNTIF(OFFSET(correlations!B$46,_xlfn.FLOOR.MATH((ROW(A163)-1)/5)*5,0,5),"&lt;&gt;0")</f>
        <v>4.5</v>
      </c>
      <c r="AC175" s="40">
        <f ca="1">SUMIF(OFFSET(correlations!C$46,_xlfn.FLOOR.MATH((ROW(B163)-1)/5)*5,0,5),"&lt;&gt;0")/COUNTIF(OFFSET(correlations!C$46,_xlfn.FLOOR.MATH((ROW(B163)-1)/5)*5,0,5),"&lt;&gt;0")</f>
        <v>4.75</v>
      </c>
      <c r="AD175" s="40">
        <f ca="1">SUMIF(OFFSET(correlations!D$46,_xlfn.FLOOR.MATH((ROW(C163)-1)/5)*5,0,5),"&lt;&gt;0")/COUNTIF(OFFSET(correlations!D$46,_xlfn.FLOOR.MATH((ROW(C163)-1)/5)*5,0,5),"&lt;&gt;0")</f>
        <v>4.75</v>
      </c>
      <c r="AE175" s="40" t="e">
        <f ca="1">SUMIF(OFFSET(correlations!E$46,_xlfn.FLOOR.MATH((ROW(D163)-1)/5)*5,0,5),"&lt;&gt;0")/COUNTIF(OFFSET(correlations!E$46,_xlfn.FLOOR.MATH((ROW(D163)-1)/5)*5,0,5),"&lt;&gt;0")</f>
        <v>#DIV/0!</v>
      </c>
      <c r="AF175" s="40">
        <f ca="1">SUMIF(OFFSET(correlations!F$46,_xlfn.FLOOR.MATH((ROW(E163)-1)/5)*5,0,5),"&lt;&gt;0")/COUNTIF(OFFSET(correlations!F$46,_xlfn.FLOOR.MATH((ROW(E163)-1)/5)*5,0,5),"&lt;&gt;0")</f>
        <v>4</v>
      </c>
      <c r="AG175" s="40">
        <f ca="1">SUMIF(OFFSET(correlations!G$46,_xlfn.FLOOR.MATH((ROW(F163)-1)/5)*5,0,5),"&lt;&gt;0")/COUNTIF(OFFSET(correlations!G$46,_xlfn.FLOOR.MATH((ROW(F163)-1)/5)*5,0,5),"&lt;&gt;0")</f>
        <v>4.5</v>
      </c>
      <c r="AH175" s="40" t="e">
        <f ca="1">SUMIF(OFFSET(correlations!H$46,_xlfn.FLOOR.MATH((ROW(G163)-1)/5)*5,0,5),"&lt;&gt;0")/COUNTIF(OFFSET(correlations!H$46,_xlfn.FLOOR.MATH((ROW(G163)-1)/5)*5,0,5),"&lt;&gt;0")</f>
        <v>#DIV/0!</v>
      </c>
      <c r="AI175" s="40" t="e">
        <f ca="1">SUMIF(OFFSET(correlations!I$46,_xlfn.FLOOR.MATH((ROW(H163)-1)/5)*5,0,5),"&lt;&gt;0")/COUNTIF(OFFSET(correlations!I$46,_xlfn.FLOOR.MATH((ROW(H163)-1)/5)*5,0,5),"&lt;&gt;0")</f>
        <v>#DIV/0!</v>
      </c>
      <c r="AJ175" s="40">
        <f ca="1">SUMIF(OFFSET(correlations!J$46,_xlfn.FLOOR.MATH((ROW(I163)-1)/5)*5,0,5),"&lt;&gt;0")/COUNTIF(OFFSET(correlations!J$46,_xlfn.FLOOR.MATH((ROW(I163)-1)/5)*5,0,5),"&lt;&gt;0")</f>
        <v>4.833333333333333</v>
      </c>
      <c r="AK175" s="40">
        <f ca="1">SUMIF(OFFSET(correlations!K$46,_xlfn.FLOOR.MATH((ROW(J163)-1)/5)*5,0,5),"&lt;&gt;0")/COUNTIF(OFFSET(correlations!K$46,_xlfn.FLOOR.MATH((ROW(J163)-1)/5)*5,0,5),"&lt;&gt;0")</f>
        <v>4.666666666666667</v>
      </c>
      <c r="AL175" s="40">
        <f ca="1">SUMIF(OFFSET(correlations!L$46,_xlfn.FLOOR.MATH((ROW(K163)-1)/5)*5,0,5),"&lt;&gt;0")/COUNTIF(OFFSET(correlations!L$46,_xlfn.FLOOR.MATH((ROW(K163)-1)/5)*5,0,5),"&lt;&gt;0")</f>
        <v>4.5</v>
      </c>
      <c r="AM175" s="40">
        <f ca="1">SUMIF(OFFSET(correlations!M$46,_xlfn.FLOOR.MATH((ROW(L163)-1)/5)*5,0,5),"&lt;&gt;0")/COUNTIF(OFFSET(correlations!M$46,_xlfn.FLOOR.MATH((ROW(L163)-1)/5)*5,0,5),"&lt;&gt;0")</f>
        <v>5</v>
      </c>
      <c r="AN175" s="40">
        <f ca="1">SUMIF(OFFSET(correlations!N$46,_xlfn.FLOOR.MATH((ROW(M163)-1)/5)*5,0,5),"&lt;&gt;0")/COUNTIF(OFFSET(correlations!N$46,_xlfn.FLOOR.MATH((ROW(M163)-1)/5)*5,0,5),"&lt;&gt;0")</f>
        <v>4.5</v>
      </c>
      <c r="AO175" s="40">
        <f ca="1">SUMIF(OFFSET(correlations!O$46,_xlfn.FLOOR.MATH((ROW(N163)-1)/5)*5,0,5),"&lt;&gt;0")/COUNTIF(OFFSET(correlations!O$46,_xlfn.FLOOR.MATH((ROW(N163)-1)/5)*5,0,5),"&lt;&gt;0")</f>
        <v>4.75</v>
      </c>
      <c r="AP175" s="40">
        <f ca="1">SUMIF(OFFSET(correlations!P$46,_xlfn.FLOOR.MATH((ROW(O163)-1)/5)*5,0,5),"&lt;&gt;0")/COUNTIF(OFFSET(correlations!P$46,_xlfn.FLOOR.MATH((ROW(O163)-1)/5)*5,0,5),"&lt;&gt;0")</f>
        <v>4.625</v>
      </c>
      <c r="AQ175" s="40">
        <f ca="1">SUMIF(OFFSET(correlations!Q$46,_xlfn.FLOOR.MATH((ROW(P163)-1)/5)*5,0,5),"&lt;&gt;0")/COUNTIF(OFFSET(correlations!Q$46,_xlfn.FLOOR.MATH((ROW(P163)-1)/5)*5,0,5),"&lt;&gt;0")</f>
        <v>4.833333333333333</v>
      </c>
      <c r="AR175" s="40" t="e">
        <f ca="1">SUMIF(OFFSET(correlations!R$46,_xlfn.FLOOR.MATH((ROW(Q163)-1)/5)*5,0,5),"&lt;&gt;0")/COUNTIF(OFFSET(correlations!R$46,_xlfn.FLOOR.MATH((ROW(Q163)-1)/5)*5,0,5),"&lt;&gt;0")</f>
        <v>#DIV/0!</v>
      </c>
      <c r="AS175" s="40">
        <f ca="1">SUMIF(OFFSET(correlations!S$46,_xlfn.FLOOR.MATH((ROW(R163)-1)/5)*5,0,5),"&lt;&gt;0")/COUNTIF(OFFSET(correlations!S$46,_xlfn.FLOOR.MATH((ROW(R163)-1)/5)*5,0,5),"&lt;&gt;0")</f>
        <v>4.75</v>
      </c>
      <c r="AT175" s="40">
        <f ca="1">SUMIF(OFFSET(correlations!T$46,_xlfn.FLOOR.MATH((ROW(S163)-1)/5)*5,0,5),"&lt;&gt;0")/COUNTIF(OFFSET(correlations!T$46,_xlfn.FLOOR.MATH((ROW(S163)-1)/5)*5,0,5),"&lt;&gt;0")</f>
        <v>4.25</v>
      </c>
      <c r="AU175" s="40">
        <f ca="1">SUMIF(OFFSET(correlations!U$46,_xlfn.FLOOR.MATH((ROW(T163)-1)/5)*5,0,5),"&lt;&gt;0")/COUNTIF(OFFSET(correlations!U$46,_xlfn.FLOOR.MATH((ROW(T163)-1)/5)*5,0,5),"&lt;&gt;0")</f>
        <v>5</v>
      </c>
      <c r="AV175" s="40">
        <f ca="1">SUMIF(OFFSET(correlations!V$46,_xlfn.FLOOR.MATH((ROW(U163)-1)/5)*5,0,5),"&lt;&gt;0")/COUNTIF(OFFSET(correlations!V$46,_xlfn.FLOOR.MATH((ROW(U163)-1)/5)*5,0,5),"&lt;&gt;0")</f>
        <v>4.5</v>
      </c>
      <c r="AW175" s="40">
        <f ca="1">SUMIF(OFFSET(correlations!W$46,_xlfn.FLOOR.MATH((ROW(V163)-1)/5)*5,0,5),"&lt;&gt;0")/COUNTIF(OFFSET(correlations!W$46,_xlfn.FLOOR.MATH((ROW(V163)-1)/5)*5,0,5),"&lt;&gt;0")</f>
        <v>5</v>
      </c>
      <c r="AX175" s="40">
        <f ca="1">SUMIF(OFFSET(correlations!X$46,_xlfn.FLOOR.MATH((ROW(W163)-1)/5)*5,0,5),"&lt;&gt;0")/COUNTIF(OFFSET(correlations!X$46,_xlfn.FLOOR.MATH((ROW(W163)-1)/5)*5,0,5),"&lt;&gt;0")</f>
        <v>4.5</v>
      </c>
      <c r="AY175" s="40">
        <f ca="1">SUMIF(OFFSET(correlations!Y$46,_xlfn.FLOOR.MATH((ROW(X163)-1)/5)*5,0,5),"&lt;&gt;0")/COUNTIF(OFFSET(correlations!Y$46,_xlfn.FLOOR.MATH((ROW(X163)-1)/5)*5,0,5),"&lt;&gt;0")</f>
        <v>4.5</v>
      </c>
      <c r="AZ175" s="40">
        <f ca="1">SUMIF(OFFSET(correlations!Z$46,_xlfn.FLOOR.MATH((ROW(Y163)-1)/5)*5,0,5),"&lt;&gt;0")/COUNTIF(OFFSET(correlations!Z$46,_xlfn.FLOOR.MATH((ROW(Y163)-1)/5)*5,0,5),"&lt;&gt;0")</f>
        <v>5</v>
      </c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</row>
    <row r="176" spans="1:76">
      <c r="A176" s="1" t="str">
        <f t="shared" si="32"/>
        <v>275: Fargo (1996)</v>
      </c>
      <c r="B176" s="26">
        <f>IF(correlations!B209&lt;&gt;0,'Modified Weights'!B$6,0)</f>
        <v>0</v>
      </c>
      <c r="C176" s="26">
        <f>IF(correlations!C209&lt;&gt;0,'Modified Weights'!C$6,0)</f>
        <v>0</v>
      </c>
      <c r="D176" s="26">
        <f>IF(correlations!D209&lt;&gt;0,'Modified Weights'!D$6,0)</f>
        <v>0.37322578372742299</v>
      </c>
      <c r="E176" s="26">
        <f>IF(correlations!E209&lt;&gt;0,'Modified Weights'!E$6,0)</f>
        <v>0</v>
      </c>
      <c r="F176" s="26">
        <f>IF(correlations!F209&lt;&gt;0,'Modified Weights'!F$6,0)</f>
        <v>0</v>
      </c>
      <c r="G176" s="26">
        <f>IF(correlations!G209&lt;&gt;0,'Modified Weights'!G$6,0)</f>
        <v>0</v>
      </c>
      <c r="H176" s="26">
        <f>IF(correlations!H209&lt;&gt;0,'Modified Weights'!H$6,0)</f>
        <v>0</v>
      </c>
      <c r="I176" s="26">
        <f>IF(correlations!I209&lt;&gt;0,'Modified Weights'!I$6,0)</f>
        <v>0</v>
      </c>
      <c r="J176" s="26">
        <f>IF(correlations!J209&lt;&gt;0,'Modified Weights'!J$6,0)</f>
        <v>0</v>
      </c>
      <c r="K176" s="26">
        <f>IF(correlations!K209&lt;&gt;0,'Modified Weights'!K$6,0)</f>
        <v>0</v>
      </c>
      <c r="L176" s="26">
        <f>IF(correlations!L209&lt;&gt;0,'Modified Weights'!L$6,0)</f>
        <v>0</v>
      </c>
      <c r="M176" s="26">
        <f>IF(correlations!M209&lt;&gt;0,'Modified Weights'!M$6,0)</f>
        <v>0.25252866387786765</v>
      </c>
      <c r="N176" s="26">
        <f>IF(correlations!N209&lt;&gt;0,'Modified Weights'!N$6,0)</f>
        <v>0</v>
      </c>
      <c r="O176" s="26">
        <f>IF(correlations!O209&lt;&gt;0,'Modified Weights'!O$6,0)</f>
        <v>0</v>
      </c>
      <c r="P176" s="26">
        <f>IF(correlations!P209&lt;&gt;0,'Modified Weights'!P$6,0)</f>
        <v>0.28039233696684568</v>
      </c>
      <c r="Q176" s="26">
        <f>IF(correlations!Q209&lt;&gt;0,'Modified Weights'!Q$6,0)</f>
        <v>0</v>
      </c>
      <c r="R176" s="26">
        <f>IF(correlations!R209&lt;&gt;0,'Modified Weights'!R$6,0)</f>
        <v>0</v>
      </c>
      <c r="S176" s="26">
        <f>IF(correlations!S209&lt;&gt;0,'Modified Weights'!S$6,0)</f>
        <v>0.37267558897264119</v>
      </c>
      <c r="T176" s="26">
        <f>IF(correlations!T209&lt;&gt;0,'Modified Weights'!T$6,0)</f>
        <v>0</v>
      </c>
      <c r="U176" s="26">
        <f>IF(correlations!U209&lt;&gt;0,'Modified Weights'!U$6,0)</f>
        <v>0.30580326092025339</v>
      </c>
      <c r="V176" s="26">
        <f>IF(correlations!V209&lt;&gt;0,'Modified Weights'!V$6,0)</f>
        <v>0</v>
      </c>
      <c r="W176" s="26">
        <f>IF(correlations!W209&lt;&gt;0,'Modified Weights'!W$6,0)</f>
        <v>0</v>
      </c>
      <c r="X176" s="26">
        <f>IF(correlations!X209&lt;&gt;0,'Modified Weights'!X$6,0)</f>
        <v>0</v>
      </c>
      <c r="Y176" s="26">
        <f>IF(correlations!Y209&lt;&gt;0,'Modified Weights'!Y$6,0)</f>
        <v>0</v>
      </c>
      <c r="Z176" s="26">
        <f>IF(correlations!Z209&lt;&gt;0,'Modified Weights'!Z$6,0)</f>
        <v>0</v>
      </c>
      <c r="AA176" s="26"/>
      <c r="AB176" s="40">
        <f ca="1">SUMIF(OFFSET(correlations!B$46,_xlfn.FLOOR.MATH((ROW(A164)-1)/5)*5,0,5),"&lt;&gt;0")/COUNTIF(OFFSET(correlations!B$46,_xlfn.FLOOR.MATH((ROW(A164)-1)/5)*5,0,5),"&lt;&gt;0")</f>
        <v>4.5</v>
      </c>
      <c r="AC176" s="40">
        <f ca="1">SUMIF(OFFSET(correlations!C$46,_xlfn.FLOOR.MATH((ROW(B164)-1)/5)*5,0,5),"&lt;&gt;0")/COUNTIF(OFFSET(correlations!C$46,_xlfn.FLOOR.MATH((ROW(B164)-1)/5)*5,0,5),"&lt;&gt;0")</f>
        <v>4.75</v>
      </c>
      <c r="AD176" s="40">
        <f ca="1">SUMIF(OFFSET(correlations!D$46,_xlfn.FLOOR.MATH((ROW(C164)-1)/5)*5,0,5),"&lt;&gt;0")/COUNTIF(OFFSET(correlations!D$46,_xlfn.FLOOR.MATH((ROW(C164)-1)/5)*5,0,5),"&lt;&gt;0")</f>
        <v>4.75</v>
      </c>
      <c r="AE176" s="40" t="e">
        <f ca="1">SUMIF(OFFSET(correlations!E$46,_xlfn.FLOOR.MATH((ROW(D164)-1)/5)*5,0,5),"&lt;&gt;0")/COUNTIF(OFFSET(correlations!E$46,_xlfn.FLOOR.MATH((ROW(D164)-1)/5)*5,0,5),"&lt;&gt;0")</f>
        <v>#DIV/0!</v>
      </c>
      <c r="AF176" s="40">
        <f ca="1">SUMIF(OFFSET(correlations!F$46,_xlfn.FLOOR.MATH((ROW(E164)-1)/5)*5,0,5),"&lt;&gt;0")/COUNTIF(OFFSET(correlations!F$46,_xlfn.FLOOR.MATH((ROW(E164)-1)/5)*5,0,5),"&lt;&gt;0")</f>
        <v>4</v>
      </c>
      <c r="AG176" s="40">
        <f ca="1">SUMIF(OFFSET(correlations!G$46,_xlfn.FLOOR.MATH((ROW(F164)-1)/5)*5,0,5),"&lt;&gt;0")/COUNTIF(OFFSET(correlations!G$46,_xlfn.FLOOR.MATH((ROW(F164)-1)/5)*5,0,5),"&lt;&gt;0")</f>
        <v>4.5</v>
      </c>
      <c r="AH176" s="40" t="e">
        <f ca="1">SUMIF(OFFSET(correlations!H$46,_xlfn.FLOOR.MATH((ROW(G164)-1)/5)*5,0,5),"&lt;&gt;0")/COUNTIF(OFFSET(correlations!H$46,_xlfn.FLOOR.MATH((ROW(G164)-1)/5)*5,0,5),"&lt;&gt;0")</f>
        <v>#DIV/0!</v>
      </c>
      <c r="AI176" s="40" t="e">
        <f ca="1">SUMIF(OFFSET(correlations!I$46,_xlfn.FLOOR.MATH((ROW(H164)-1)/5)*5,0,5),"&lt;&gt;0")/COUNTIF(OFFSET(correlations!I$46,_xlfn.FLOOR.MATH((ROW(H164)-1)/5)*5,0,5),"&lt;&gt;0")</f>
        <v>#DIV/0!</v>
      </c>
      <c r="AJ176" s="40">
        <f ca="1">SUMIF(OFFSET(correlations!J$46,_xlfn.FLOOR.MATH((ROW(I164)-1)/5)*5,0,5),"&lt;&gt;0")/COUNTIF(OFFSET(correlations!J$46,_xlfn.FLOOR.MATH((ROW(I164)-1)/5)*5,0,5),"&lt;&gt;0")</f>
        <v>4.833333333333333</v>
      </c>
      <c r="AK176" s="40">
        <f ca="1">SUMIF(OFFSET(correlations!K$46,_xlfn.FLOOR.MATH((ROW(J164)-1)/5)*5,0,5),"&lt;&gt;0")/COUNTIF(OFFSET(correlations!K$46,_xlfn.FLOOR.MATH((ROW(J164)-1)/5)*5,0,5),"&lt;&gt;0")</f>
        <v>4.666666666666667</v>
      </c>
      <c r="AL176" s="40">
        <f ca="1">SUMIF(OFFSET(correlations!L$46,_xlfn.FLOOR.MATH((ROW(K164)-1)/5)*5,0,5),"&lt;&gt;0")/COUNTIF(OFFSET(correlations!L$46,_xlfn.FLOOR.MATH((ROW(K164)-1)/5)*5,0,5),"&lt;&gt;0")</f>
        <v>4.5</v>
      </c>
      <c r="AM176" s="40">
        <f ca="1">SUMIF(OFFSET(correlations!M$46,_xlfn.FLOOR.MATH((ROW(L164)-1)/5)*5,0,5),"&lt;&gt;0")/COUNTIF(OFFSET(correlations!M$46,_xlfn.FLOOR.MATH((ROW(L164)-1)/5)*5,0,5),"&lt;&gt;0")</f>
        <v>5</v>
      </c>
      <c r="AN176" s="40">
        <f ca="1">SUMIF(OFFSET(correlations!N$46,_xlfn.FLOOR.MATH((ROW(M164)-1)/5)*5,0,5),"&lt;&gt;0")/COUNTIF(OFFSET(correlations!N$46,_xlfn.FLOOR.MATH((ROW(M164)-1)/5)*5,0,5),"&lt;&gt;0")</f>
        <v>4.5</v>
      </c>
      <c r="AO176" s="40">
        <f ca="1">SUMIF(OFFSET(correlations!O$46,_xlfn.FLOOR.MATH((ROW(N164)-1)/5)*5,0,5),"&lt;&gt;0")/COUNTIF(OFFSET(correlations!O$46,_xlfn.FLOOR.MATH((ROW(N164)-1)/5)*5,0,5),"&lt;&gt;0")</f>
        <v>4.75</v>
      </c>
      <c r="AP176" s="40">
        <f ca="1">SUMIF(OFFSET(correlations!P$46,_xlfn.FLOOR.MATH((ROW(O164)-1)/5)*5,0,5),"&lt;&gt;0")/COUNTIF(OFFSET(correlations!P$46,_xlfn.FLOOR.MATH((ROW(O164)-1)/5)*5,0,5),"&lt;&gt;0")</f>
        <v>4.625</v>
      </c>
      <c r="AQ176" s="40">
        <f ca="1">SUMIF(OFFSET(correlations!Q$46,_xlfn.FLOOR.MATH((ROW(P164)-1)/5)*5,0,5),"&lt;&gt;0")/COUNTIF(OFFSET(correlations!Q$46,_xlfn.FLOOR.MATH((ROW(P164)-1)/5)*5,0,5),"&lt;&gt;0")</f>
        <v>4.833333333333333</v>
      </c>
      <c r="AR176" s="40" t="e">
        <f ca="1">SUMIF(OFFSET(correlations!R$46,_xlfn.FLOOR.MATH((ROW(Q164)-1)/5)*5,0,5),"&lt;&gt;0")/COUNTIF(OFFSET(correlations!R$46,_xlfn.FLOOR.MATH((ROW(Q164)-1)/5)*5,0,5),"&lt;&gt;0")</f>
        <v>#DIV/0!</v>
      </c>
      <c r="AS176" s="40">
        <f ca="1">SUMIF(OFFSET(correlations!S$46,_xlfn.FLOOR.MATH((ROW(R164)-1)/5)*5,0,5),"&lt;&gt;0")/COUNTIF(OFFSET(correlations!S$46,_xlfn.FLOOR.MATH((ROW(R164)-1)/5)*5,0,5),"&lt;&gt;0")</f>
        <v>4.75</v>
      </c>
      <c r="AT176" s="40">
        <f ca="1">SUMIF(OFFSET(correlations!T$46,_xlfn.FLOOR.MATH((ROW(S164)-1)/5)*5,0,5),"&lt;&gt;0")/COUNTIF(OFFSET(correlations!T$46,_xlfn.FLOOR.MATH((ROW(S164)-1)/5)*5,0,5),"&lt;&gt;0")</f>
        <v>4.25</v>
      </c>
      <c r="AU176" s="40">
        <f ca="1">SUMIF(OFFSET(correlations!U$46,_xlfn.FLOOR.MATH((ROW(T164)-1)/5)*5,0,5),"&lt;&gt;0")/COUNTIF(OFFSET(correlations!U$46,_xlfn.FLOOR.MATH((ROW(T164)-1)/5)*5,0,5),"&lt;&gt;0")</f>
        <v>5</v>
      </c>
      <c r="AV176" s="40">
        <f ca="1">SUMIF(OFFSET(correlations!V$46,_xlfn.FLOOR.MATH((ROW(U164)-1)/5)*5,0,5),"&lt;&gt;0")/COUNTIF(OFFSET(correlations!V$46,_xlfn.FLOOR.MATH((ROW(U164)-1)/5)*5,0,5),"&lt;&gt;0")</f>
        <v>4.5</v>
      </c>
      <c r="AW176" s="40">
        <f ca="1">SUMIF(OFFSET(correlations!W$46,_xlfn.FLOOR.MATH((ROW(V164)-1)/5)*5,0,5),"&lt;&gt;0")/COUNTIF(OFFSET(correlations!W$46,_xlfn.FLOOR.MATH((ROW(V164)-1)/5)*5,0,5),"&lt;&gt;0")</f>
        <v>5</v>
      </c>
      <c r="AX176" s="40">
        <f ca="1">SUMIF(OFFSET(correlations!X$46,_xlfn.FLOOR.MATH((ROW(W164)-1)/5)*5,0,5),"&lt;&gt;0")/COUNTIF(OFFSET(correlations!X$46,_xlfn.FLOOR.MATH((ROW(W164)-1)/5)*5,0,5),"&lt;&gt;0")</f>
        <v>4.5</v>
      </c>
      <c r="AY176" s="40">
        <f ca="1">SUMIF(OFFSET(correlations!Y$46,_xlfn.FLOOR.MATH((ROW(X164)-1)/5)*5,0,5),"&lt;&gt;0")/COUNTIF(OFFSET(correlations!Y$46,_xlfn.FLOOR.MATH((ROW(X164)-1)/5)*5,0,5),"&lt;&gt;0")</f>
        <v>4.5</v>
      </c>
      <c r="AZ176" s="40">
        <f ca="1">SUMIF(OFFSET(correlations!Z$46,_xlfn.FLOOR.MATH((ROW(Y164)-1)/5)*5,0,5),"&lt;&gt;0")/COUNTIF(OFFSET(correlations!Z$46,_xlfn.FLOOR.MATH((ROW(Y164)-1)/5)*5,0,5),"&lt;&gt;0")</f>
        <v>5</v>
      </c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</row>
    <row r="177" spans="1:76">
      <c r="A177" s="1" t="str">
        <f t="shared" si="32"/>
        <v>275: Fargo (1996)</v>
      </c>
      <c r="B177" s="26">
        <f>IF(correlations!B210&lt;&gt;0,'Modified Weights'!B$7,0)</f>
        <v>0.46460996868120108</v>
      </c>
      <c r="C177" s="26">
        <f>IF(correlations!C210&lt;&gt;0,'Modified Weights'!C$7,0)</f>
        <v>0</v>
      </c>
      <c r="D177" s="26">
        <f>IF(correlations!D210&lt;&gt;0,'Modified Weights'!D$7,0)</f>
        <v>0.36756756756756787</v>
      </c>
      <c r="E177" s="26">
        <f>IF(correlations!E210&lt;&gt;0,'Modified Weights'!E$7,0)</f>
        <v>0</v>
      </c>
      <c r="F177" s="26">
        <f>IF(correlations!F210&lt;&gt;0,'Modified Weights'!F$7,0)</f>
        <v>0</v>
      </c>
      <c r="G177" s="26">
        <f>IF(correlations!G210&lt;&gt;0,'Modified Weights'!G$7,0)</f>
        <v>0.38713264586848378</v>
      </c>
      <c r="H177" s="26">
        <f>IF(correlations!H210&lt;&gt;0,'Modified Weights'!H$7,0)</f>
        <v>0</v>
      </c>
      <c r="I177" s="26">
        <f>IF(correlations!I210&lt;&gt;0,'Modified Weights'!I$7,0)</f>
        <v>0</v>
      </c>
      <c r="J177" s="26">
        <f>IF(correlations!J210&lt;&gt;0,'Modified Weights'!J$7,0)</f>
        <v>0.36005629545020651</v>
      </c>
      <c r="K177" s="26">
        <f>IF(correlations!K210&lt;&gt;0,'Modified Weights'!K$7,0)</f>
        <v>0.21087949693739588</v>
      </c>
      <c r="L177" s="26">
        <f>IF(correlations!L210&lt;&gt;0,'Modified Weights'!L$7,0)</f>
        <v>0.24328325135114928</v>
      </c>
      <c r="M177" s="26">
        <f>IF(correlations!M210&lt;&gt;0,'Modified Weights'!M$7,0)</f>
        <v>0</v>
      </c>
      <c r="N177" s="26">
        <f>IF(correlations!N210&lt;&gt;0,'Modified Weights'!N$7,0)</f>
        <v>0</v>
      </c>
      <c r="O177" s="26">
        <f>IF(correlations!O210&lt;&gt;0,'Modified Weights'!O$7,0)</f>
        <v>0.47549485227568483</v>
      </c>
      <c r="P177" s="26">
        <f>IF(correlations!P210&lt;&gt;0,'Modified Weights'!P$7,0)</f>
        <v>0.26252037536330569</v>
      </c>
      <c r="Q177" s="26">
        <f>IF(correlations!Q210&lt;&gt;0,'Modified Weights'!Q$7,0)</f>
        <v>0</v>
      </c>
      <c r="R177" s="26">
        <f>IF(correlations!R210&lt;&gt;0,'Modified Weights'!R$7,0)</f>
        <v>0</v>
      </c>
      <c r="S177" s="26">
        <f>IF(correlations!S210&lt;&gt;0,'Modified Weights'!S$7,0)</f>
        <v>0</v>
      </c>
      <c r="T177" s="26">
        <f>IF(correlations!T210&lt;&gt;0,'Modified Weights'!T$7,0)</f>
        <v>0.40380887559327872</v>
      </c>
      <c r="U177" s="26">
        <f>IF(correlations!U210&lt;&gt;0,'Modified Weights'!U$7,0)</f>
        <v>0</v>
      </c>
      <c r="V177" s="26">
        <f>IF(correlations!V210&lt;&gt;0,'Modified Weights'!V$7,0)</f>
        <v>0</v>
      </c>
      <c r="W177" s="26">
        <f>IF(correlations!W210&lt;&gt;0,'Modified Weights'!W$7,0)</f>
        <v>0.24072770522228643</v>
      </c>
      <c r="X177" s="26">
        <f>IF(correlations!X210&lt;&gt;0,'Modified Weights'!X$7,0)</f>
        <v>0</v>
      </c>
      <c r="Y177" s="26">
        <f>IF(correlations!Y210&lt;&gt;0,'Modified Weights'!Y$7,0)</f>
        <v>0.42322462884387124</v>
      </c>
      <c r="Z177" s="26">
        <f>IF(correlations!Z210&lt;&gt;0,'Modified Weights'!Z$7,0)</f>
        <v>0</v>
      </c>
      <c r="AA177" s="26"/>
      <c r="AB177" s="40">
        <f ca="1">SUMIF(OFFSET(correlations!B$46,_xlfn.FLOOR.MATH((ROW(A165)-1)/5)*5,0,5),"&lt;&gt;0")/COUNTIF(OFFSET(correlations!B$46,_xlfn.FLOOR.MATH((ROW(A165)-1)/5)*5,0,5),"&lt;&gt;0")</f>
        <v>4.5</v>
      </c>
      <c r="AC177" s="40">
        <f ca="1">SUMIF(OFFSET(correlations!C$46,_xlfn.FLOOR.MATH((ROW(B165)-1)/5)*5,0,5),"&lt;&gt;0")/COUNTIF(OFFSET(correlations!C$46,_xlfn.FLOOR.MATH((ROW(B165)-1)/5)*5,0,5),"&lt;&gt;0")</f>
        <v>4.75</v>
      </c>
      <c r="AD177" s="40">
        <f ca="1">SUMIF(OFFSET(correlations!D$46,_xlfn.FLOOR.MATH((ROW(C165)-1)/5)*5,0,5),"&lt;&gt;0")/COUNTIF(OFFSET(correlations!D$46,_xlfn.FLOOR.MATH((ROW(C165)-1)/5)*5,0,5),"&lt;&gt;0")</f>
        <v>4.75</v>
      </c>
      <c r="AE177" s="40" t="e">
        <f ca="1">SUMIF(OFFSET(correlations!E$46,_xlfn.FLOOR.MATH((ROW(D165)-1)/5)*5,0,5),"&lt;&gt;0")/COUNTIF(OFFSET(correlations!E$46,_xlfn.FLOOR.MATH((ROW(D165)-1)/5)*5,0,5),"&lt;&gt;0")</f>
        <v>#DIV/0!</v>
      </c>
      <c r="AF177" s="40">
        <f ca="1">SUMIF(OFFSET(correlations!F$46,_xlfn.FLOOR.MATH((ROW(E165)-1)/5)*5,0,5),"&lt;&gt;0")/COUNTIF(OFFSET(correlations!F$46,_xlfn.FLOOR.MATH((ROW(E165)-1)/5)*5,0,5),"&lt;&gt;0")</f>
        <v>4</v>
      </c>
      <c r="AG177" s="40">
        <f ca="1">SUMIF(OFFSET(correlations!G$46,_xlfn.FLOOR.MATH((ROW(F165)-1)/5)*5,0,5),"&lt;&gt;0")/COUNTIF(OFFSET(correlations!G$46,_xlfn.FLOOR.MATH((ROW(F165)-1)/5)*5,0,5),"&lt;&gt;0")</f>
        <v>4.5</v>
      </c>
      <c r="AH177" s="40" t="e">
        <f ca="1">SUMIF(OFFSET(correlations!H$46,_xlfn.FLOOR.MATH((ROW(G165)-1)/5)*5,0,5),"&lt;&gt;0")/COUNTIF(OFFSET(correlations!H$46,_xlfn.FLOOR.MATH((ROW(G165)-1)/5)*5,0,5),"&lt;&gt;0")</f>
        <v>#DIV/0!</v>
      </c>
      <c r="AI177" s="40" t="e">
        <f ca="1">SUMIF(OFFSET(correlations!I$46,_xlfn.FLOOR.MATH((ROW(H165)-1)/5)*5,0,5),"&lt;&gt;0")/COUNTIF(OFFSET(correlations!I$46,_xlfn.FLOOR.MATH((ROW(H165)-1)/5)*5,0,5),"&lt;&gt;0")</f>
        <v>#DIV/0!</v>
      </c>
      <c r="AJ177" s="40">
        <f ca="1">SUMIF(OFFSET(correlations!J$46,_xlfn.FLOOR.MATH((ROW(I165)-1)/5)*5,0,5),"&lt;&gt;0")/COUNTIF(OFFSET(correlations!J$46,_xlfn.FLOOR.MATH((ROW(I165)-1)/5)*5,0,5),"&lt;&gt;0")</f>
        <v>4.833333333333333</v>
      </c>
      <c r="AK177" s="40">
        <f ca="1">SUMIF(OFFSET(correlations!K$46,_xlfn.FLOOR.MATH((ROW(J165)-1)/5)*5,0,5),"&lt;&gt;0")/COUNTIF(OFFSET(correlations!K$46,_xlfn.FLOOR.MATH((ROW(J165)-1)/5)*5,0,5),"&lt;&gt;0")</f>
        <v>4.666666666666667</v>
      </c>
      <c r="AL177" s="40">
        <f ca="1">SUMIF(OFFSET(correlations!L$46,_xlfn.FLOOR.MATH((ROW(K165)-1)/5)*5,0,5),"&lt;&gt;0")/COUNTIF(OFFSET(correlations!L$46,_xlfn.FLOOR.MATH((ROW(K165)-1)/5)*5,0,5),"&lt;&gt;0")</f>
        <v>4.5</v>
      </c>
      <c r="AM177" s="40">
        <f ca="1">SUMIF(OFFSET(correlations!M$46,_xlfn.FLOOR.MATH((ROW(L165)-1)/5)*5,0,5),"&lt;&gt;0")/COUNTIF(OFFSET(correlations!M$46,_xlfn.FLOOR.MATH((ROW(L165)-1)/5)*5,0,5),"&lt;&gt;0")</f>
        <v>5</v>
      </c>
      <c r="AN177" s="40">
        <f ca="1">SUMIF(OFFSET(correlations!N$46,_xlfn.FLOOR.MATH((ROW(M165)-1)/5)*5,0,5),"&lt;&gt;0")/COUNTIF(OFFSET(correlations!N$46,_xlfn.FLOOR.MATH((ROW(M165)-1)/5)*5,0,5),"&lt;&gt;0")</f>
        <v>4.5</v>
      </c>
      <c r="AO177" s="40">
        <f ca="1">SUMIF(OFFSET(correlations!O$46,_xlfn.FLOOR.MATH((ROW(N165)-1)/5)*5,0,5),"&lt;&gt;0")/COUNTIF(OFFSET(correlations!O$46,_xlfn.FLOOR.MATH((ROW(N165)-1)/5)*5,0,5),"&lt;&gt;0")</f>
        <v>4.75</v>
      </c>
      <c r="AP177" s="40">
        <f ca="1">SUMIF(OFFSET(correlations!P$46,_xlfn.FLOOR.MATH((ROW(O165)-1)/5)*5,0,5),"&lt;&gt;0")/COUNTIF(OFFSET(correlations!P$46,_xlfn.FLOOR.MATH((ROW(O165)-1)/5)*5,0,5),"&lt;&gt;0")</f>
        <v>4.625</v>
      </c>
      <c r="AQ177" s="40">
        <f ca="1">SUMIF(OFFSET(correlations!Q$46,_xlfn.FLOOR.MATH((ROW(P165)-1)/5)*5,0,5),"&lt;&gt;0")/COUNTIF(OFFSET(correlations!Q$46,_xlfn.FLOOR.MATH((ROW(P165)-1)/5)*5,0,5),"&lt;&gt;0")</f>
        <v>4.833333333333333</v>
      </c>
      <c r="AR177" s="40" t="e">
        <f ca="1">SUMIF(OFFSET(correlations!R$46,_xlfn.FLOOR.MATH((ROW(Q165)-1)/5)*5,0,5),"&lt;&gt;0")/COUNTIF(OFFSET(correlations!R$46,_xlfn.FLOOR.MATH((ROW(Q165)-1)/5)*5,0,5),"&lt;&gt;0")</f>
        <v>#DIV/0!</v>
      </c>
      <c r="AS177" s="40">
        <f ca="1">SUMIF(OFFSET(correlations!S$46,_xlfn.FLOOR.MATH((ROW(R165)-1)/5)*5,0,5),"&lt;&gt;0")/COUNTIF(OFFSET(correlations!S$46,_xlfn.FLOOR.MATH((ROW(R165)-1)/5)*5,0,5),"&lt;&gt;0")</f>
        <v>4.75</v>
      </c>
      <c r="AT177" s="40">
        <f ca="1">SUMIF(OFFSET(correlations!T$46,_xlfn.FLOOR.MATH((ROW(S165)-1)/5)*5,0,5),"&lt;&gt;0")/COUNTIF(OFFSET(correlations!T$46,_xlfn.FLOOR.MATH((ROW(S165)-1)/5)*5,0,5),"&lt;&gt;0")</f>
        <v>4.25</v>
      </c>
      <c r="AU177" s="40">
        <f ca="1">SUMIF(OFFSET(correlations!U$46,_xlfn.FLOOR.MATH((ROW(T165)-1)/5)*5,0,5),"&lt;&gt;0")/COUNTIF(OFFSET(correlations!U$46,_xlfn.FLOOR.MATH((ROW(T165)-1)/5)*5,0,5),"&lt;&gt;0")</f>
        <v>5</v>
      </c>
      <c r="AV177" s="40">
        <f ca="1">SUMIF(OFFSET(correlations!V$46,_xlfn.FLOOR.MATH((ROW(U165)-1)/5)*5,0,5),"&lt;&gt;0")/COUNTIF(OFFSET(correlations!V$46,_xlfn.FLOOR.MATH((ROW(U165)-1)/5)*5,0,5),"&lt;&gt;0")</f>
        <v>4.5</v>
      </c>
      <c r="AW177" s="40">
        <f ca="1">SUMIF(OFFSET(correlations!W$46,_xlfn.FLOOR.MATH((ROW(V165)-1)/5)*5,0,5),"&lt;&gt;0")/COUNTIF(OFFSET(correlations!W$46,_xlfn.FLOOR.MATH((ROW(V165)-1)/5)*5,0,5),"&lt;&gt;0")</f>
        <v>5</v>
      </c>
      <c r="AX177" s="40">
        <f ca="1">SUMIF(OFFSET(correlations!X$46,_xlfn.FLOOR.MATH((ROW(W165)-1)/5)*5,0,5),"&lt;&gt;0")/COUNTIF(OFFSET(correlations!X$46,_xlfn.FLOOR.MATH((ROW(W165)-1)/5)*5,0,5),"&lt;&gt;0")</f>
        <v>4.5</v>
      </c>
      <c r="AY177" s="40">
        <f ca="1">SUMIF(OFFSET(correlations!Y$46,_xlfn.FLOOR.MATH((ROW(X165)-1)/5)*5,0,5),"&lt;&gt;0")/COUNTIF(OFFSET(correlations!Y$46,_xlfn.FLOOR.MATH((ROW(X165)-1)/5)*5,0,5),"&lt;&gt;0")</f>
        <v>4.5</v>
      </c>
      <c r="AZ177" s="40">
        <f ca="1">SUMIF(OFFSET(correlations!Z$46,_xlfn.FLOOR.MATH((ROW(Y165)-1)/5)*5,0,5),"&lt;&gt;0")/COUNTIF(OFFSET(correlations!Z$46,_xlfn.FLOOR.MATH((ROW(Y165)-1)/5)*5,0,5),"&lt;&gt;0")</f>
        <v>5</v>
      </c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</row>
    <row r="178" spans="1:76">
      <c r="A178" s="21" t="s">
        <v>33</v>
      </c>
      <c r="B178" s="26">
        <f>IF(correlations!B211&lt;&gt;0,'Modified Weights'!B$3,0)</f>
        <v>0.55108883721563151</v>
      </c>
      <c r="C178" s="26">
        <f>IF(correlations!C211&lt;&gt;0,'Modified Weights'!C$3,0)</f>
        <v>0.56244873874488854</v>
      </c>
      <c r="D178" s="26">
        <f>IF(correlations!D211&lt;&gt;0,'Modified Weights'!D$3,0)</f>
        <v>0.66716825348801723</v>
      </c>
      <c r="E178" s="26">
        <f>IF(correlations!E211&lt;&gt;0,'Modified Weights'!E$3,0)</f>
        <v>0</v>
      </c>
      <c r="F178" s="26">
        <f>IF(correlations!F211&lt;&gt;0,'Modified Weights'!F$3,0)</f>
        <v>0.47668328054517961</v>
      </c>
      <c r="G178" s="26">
        <f>IF(correlations!G211&lt;&gt;0,'Modified Weights'!G$3,0)</f>
        <v>0.53906585139435703</v>
      </c>
      <c r="H178" s="26">
        <f>IF(correlations!H211&lt;&gt;0,'Modified Weights'!H$3,0)</f>
        <v>0.46291004988627577</v>
      </c>
      <c r="I178" s="26">
        <f>IF(correlations!I211&lt;&gt;0,'Modified Weights'!I$3,0)</f>
        <v>0</v>
      </c>
      <c r="J178" s="26">
        <f>IF(correlations!J211&lt;&gt;0,'Modified Weights'!J$3,0)</f>
        <v>0</v>
      </c>
      <c r="K178" s="26">
        <f>IF(correlations!K211&lt;&gt;0,'Modified Weights'!K$3,0)</f>
        <v>0</v>
      </c>
      <c r="L178" s="26">
        <f>IF(correlations!L211&lt;&gt;0,'Modified Weights'!L$3,0)</f>
        <v>0.31257295249758305</v>
      </c>
      <c r="M178" s="26">
        <f>IF(correlations!M211&lt;&gt;0,'Modified Weights'!M$3,0)</f>
        <v>0</v>
      </c>
      <c r="N178" s="26">
        <f>IF(correlations!N211&lt;&gt;0,'Modified Weights'!N$3,0)</f>
        <v>0</v>
      </c>
      <c r="O178" s="26">
        <f>IF(correlations!O211&lt;&gt;0,'Modified Weights'!O$3,0)</f>
        <v>0.66851595362183669</v>
      </c>
      <c r="P178" s="26">
        <f>IF(correlations!P211&lt;&gt;0,'Modified Weights'!P$3,0)</f>
        <v>0.41443820151070604</v>
      </c>
      <c r="Q178" s="26">
        <f>IF(correlations!Q211&lt;&gt;0,'Modified Weights'!Q$3,0)</f>
        <v>0</v>
      </c>
      <c r="R178" s="26">
        <f>IF(correlations!R211&lt;&gt;0,'Modified Weights'!R$3,0)</f>
        <v>0</v>
      </c>
      <c r="S178" s="26">
        <f>IF(correlations!S211&lt;&gt;0,'Modified Weights'!S$3,0)</f>
        <v>0.47668328054517961</v>
      </c>
      <c r="T178" s="26">
        <f>IF(correlations!T211&lt;&gt;0,'Modified Weights'!T$3,0)</f>
        <v>0</v>
      </c>
      <c r="U178" s="26">
        <f>IF(correlations!U211&lt;&gt;0,'Modified Weights'!U$3,0)</f>
        <v>0.47236055541883315</v>
      </c>
      <c r="V178" s="26">
        <f>IF(correlations!V211&lt;&gt;0,'Modified Weights'!V$3,0)</f>
        <v>0.27092801416163931</v>
      </c>
      <c r="W178" s="26">
        <f>IF(correlations!W211&lt;&gt;0,'Modified Weights'!W$3,0)</f>
        <v>0</v>
      </c>
      <c r="X178" s="26">
        <f>IF(correlations!X211&lt;&gt;0,'Modified Weights'!X$3,0)</f>
        <v>0.66851595362183669</v>
      </c>
      <c r="Y178" s="26">
        <f>IF(correlations!Y211&lt;&gt;0,'Modified Weights'!Y$3,0)</f>
        <v>0.66716825348801723</v>
      </c>
      <c r="Z178" s="26">
        <f>IF(correlations!Z211&lt;&gt;0,'Modified Weights'!Z$3,0)</f>
        <v>0.43552033876932245</v>
      </c>
      <c r="AA178" s="26"/>
      <c r="AB178" s="40">
        <f ca="1">SUMIF(OFFSET(correlations!B$46,_xlfn.FLOOR.MATH((ROW(A166)-1)/5)*5,0,5),"&lt;&gt;0")/COUNTIF(OFFSET(correlations!B$46,_xlfn.FLOOR.MATH((ROW(A166)-1)/5)*5,0,5),"&lt;&gt;0")</f>
        <v>4.5</v>
      </c>
      <c r="AC178" s="40">
        <f ca="1">SUMIF(OFFSET(correlations!C$46,_xlfn.FLOOR.MATH((ROW(B166)-1)/5)*5,0,5),"&lt;&gt;0")/COUNTIF(OFFSET(correlations!C$46,_xlfn.FLOOR.MATH((ROW(B166)-1)/5)*5,0,5),"&lt;&gt;0")</f>
        <v>4.166666666666667</v>
      </c>
      <c r="AD178" s="40">
        <f ca="1">SUMIF(OFFSET(correlations!D$46,_xlfn.FLOOR.MATH((ROW(C166)-1)/5)*5,0,5),"&lt;&gt;0")/COUNTIF(OFFSET(correlations!D$46,_xlfn.FLOOR.MATH((ROW(C166)-1)/5)*5,0,5),"&lt;&gt;0")</f>
        <v>4.333333333333333</v>
      </c>
      <c r="AE178" s="40">
        <f ca="1">SUMIF(OFFSET(correlations!E$46,_xlfn.FLOOR.MATH((ROW(D166)-1)/5)*5,0,5),"&lt;&gt;0")/COUNTIF(OFFSET(correlations!E$46,_xlfn.FLOOR.MATH((ROW(D166)-1)/5)*5,0,5),"&lt;&gt;0")</f>
        <v>4.833333333333333</v>
      </c>
      <c r="AF178" s="40">
        <f ca="1">SUMIF(OFFSET(correlations!F$46,_xlfn.FLOOR.MATH((ROW(E166)-1)/5)*5,0,5),"&lt;&gt;0")/COUNTIF(OFFSET(correlations!F$46,_xlfn.FLOOR.MATH((ROW(E166)-1)/5)*5,0,5),"&lt;&gt;0")</f>
        <v>2.5</v>
      </c>
      <c r="AG178" s="40">
        <f ca="1">SUMIF(OFFSET(correlations!G$46,_xlfn.FLOOR.MATH((ROW(F166)-1)/5)*5,0,5),"&lt;&gt;0")/COUNTIF(OFFSET(correlations!G$46,_xlfn.FLOOR.MATH((ROW(F166)-1)/5)*5,0,5),"&lt;&gt;0")</f>
        <v>4.5</v>
      </c>
      <c r="AH178" s="40">
        <f ca="1">SUMIF(OFFSET(correlations!H$46,_xlfn.FLOOR.MATH((ROW(G166)-1)/5)*5,0,5),"&lt;&gt;0")/COUNTIF(OFFSET(correlations!H$46,_xlfn.FLOOR.MATH((ROW(G166)-1)/5)*5,0,5),"&lt;&gt;0")</f>
        <v>4.125</v>
      </c>
      <c r="AI178" s="40">
        <f ca="1">SUMIF(OFFSET(correlations!I$46,_xlfn.FLOOR.MATH((ROW(H166)-1)/5)*5,0,5),"&lt;&gt;0")/COUNTIF(OFFSET(correlations!I$46,_xlfn.FLOOR.MATH((ROW(H166)-1)/5)*5,0,5),"&lt;&gt;0")</f>
        <v>4.333333333333333</v>
      </c>
      <c r="AJ178" s="40">
        <f ca="1">SUMIF(OFFSET(correlations!J$46,_xlfn.FLOOR.MATH((ROW(I166)-1)/5)*5,0,5),"&lt;&gt;0")/COUNTIF(OFFSET(correlations!J$46,_xlfn.FLOOR.MATH((ROW(I166)-1)/5)*5,0,5),"&lt;&gt;0")</f>
        <v>4.666666666666667</v>
      </c>
      <c r="AK178" s="40">
        <f ca="1">SUMIF(OFFSET(correlations!K$46,_xlfn.FLOOR.MATH((ROW(J166)-1)/5)*5,0,5),"&lt;&gt;0")/COUNTIF(OFFSET(correlations!K$46,_xlfn.FLOOR.MATH((ROW(J166)-1)/5)*5,0,5),"&lt;&gt;0")</f>
        <v>4.666666666666667</v>
      </c>
      <c r="AL178" s="40">
        <f ca="1">SUMIF(OFFSET(correlations!L$46,_xlfn.FLOOR.MATH((ROW(K166)-1)/5)*5,0,5),"&lt;&gt;0")/COUNTIF(OFFSET(correlations!L$46,_xlfn.FLOOR.MATH((ROW(K166)-1)/5)*5,0,5),"&lt;&gt;0")</f>
        <v>4.0999999999999996</v>
      </c>
      <c r="AM178" s="40">
        <f ca="1">SUMIF(OFFSET(correlations!M$46,_xlfn.FLOOR.MATH((ROW(L166)-1)/5)*5,0,5),"&lt;&gt;0")/COUNTIF(OFFSET(correlations!M$46,_xlfn.FLOOR.MATH((ROW(L166)-1)/5)*5,0,5),"&lt;&gt;0")</f>
        <v>3.75</v>
      </c>
      <c r="AN178" s="40">
        <f ca="1">SUMIF(OFFSET(correlations!N$46,_xlfn.FLOOR.MATH((ROW(M166)-1)/5)*5,0,5),"&lt;&gt;0")/COUNTIF(OFFSET(correlations!N$46,_xlfn.FLOOR.MATH((ROW(M166)-1)/5)*5,0,5),"&lt;&gt;0")</f>
        <v>3.8333333333333335</v>
      </c>
      <c r="AO178" s="40">
        <f ca="1">SUMIF(OFFSET(correlations!O$46,_xlfn.FLOOR.MATH((ROW(N166)-1)/5)*5,0,5),"&lt;&gt;0")/COUNTIF(OFFSET(correlations!O$46,_xlfn.FLOOR.MATH((ROW(N166)-1)/5)*5,0,5),"&lt;&gt;0")</f>
        <v>4.875</v>
      </c>
      <c r="AP178" s="40">
        <f ca="1">SUMIF(OFFSET(correlations!P$46,_xlfn.FLOOR.MATH((ROW(O166)-1)/5)*5,0,5),"&lt;&gt;0")/COUNTIF(OFFSET(correlations!P$46,_xlfn.FLOOR.MATH((ROW(O166)-1)/5)*5,0,5),"&lt;&gt;0")</f>
        <v>3.625</v>
      </c>
      <c r="AQ178" s="40">
        <f ca="1">SUMIF(OFFSET(correlations!Q$46,_xlfn.FLOOR.MATH((ROW(P166)-1)/5)*5,0,5),"&lt;&gt;0")/COUNTIF(OFFSET(correlations!Q$46,_xlfn.FLOOR.MATH((ROW(P166)-1)/5)*5,0,5),"&lt;&gt;0")</f>
        <v>4.625</v>
      </c>
      <c r="AR178" s="40">
        <f ca="1">SUMIF(OFFSET(correlations!R$46,_xlfn.FLOOR.MATH((ROW(Q166)-1)/5)*5,0,5),"&lt;&gt;0")/COUNTIF(OFFSET(correlations!R$46,_xlfn.FLOOR.MATH((ROW(Q166)-1)/5)*5,0,5),"&lt;&gt;0")</f>
        <v>4.75</v>
      </c>
      <c r="AS178" s="40">
        <f ca="1">SUMIF(OFFSET(correlations!S$46,_xlfn.FLOOR.MATH((ROW(R166)-1)/5)*5,0,5),"&lt;&gt;0")/COUNTIF(OFFSET(correlations!S$46,_xlfn.FLOOR.MATH((ROW(R166)-1)/5)*5,0,5),"&lt;&gt;0")</f>
        <v>4.375</v>
      </c>
      <c r="AT178" s="40">
        <f ca="1">SUMIF(OFFSET(correlations!T$46,_xlfn.FLOOR.MATH((ROW(S166)-1)/5)*5,0,5),"&lt;&gt;0")/COUNTIF(OFFSET(correlations!T$46,_xlfn.FLOOR.MATH((ROW(S166)-1)/5)*5,0,5),"&lt;&gt;0")</f>
        <v>3.5</v>
      </c>
      <c r="AU178" s="40">
        <f ca="1">SUMIF(OFFSET(correlations!U$46,_xlfn.FLOOR.MATH((ROW(T166)-1)/5)*5,0,5),"&lt;&gt;0")/COUNTIF(OFFSET(correlations!U$46,_xlfn.FLOOR.MATH((ROW(T166)-1)/5)*5,0,5),"&lt;&gt;0")</f>
        <v>4.125</v>
      </c>
      <c r="AV178" s="40">
        <f ca="1">SUMIF(OFFSET(correlations!V$46,_xlfn.FLOOR.MATH((ROW(U166)-1)/5)*5,0,5),"&lt;&gt;0")/COUNTIF(OFFSET(correlations!V$46,_xlfn.FLOOR.MATH((ROW(U166)-1)/5)*5,0,5),"&lt;&gt;0")</f>
        <v>4.375</v>
      </c>
      <c r="AW178" s="40">
        <f ca="1">SUMIF(OFFSET(correlations!W$46,_xlfn.FLOOR.MATH((ROW(V166)-1)/5)*5,0,5),"&lt;&gt;0")/COUNTIF(OFFSET(correlations!W$46,_xlfn.FLOOR.MATH((ROW(V166)-1)/5)*5,0,5),"&lt;&gt;0")</f>
        <v>4.25</v>
      </c>
      <c r="AX178" s="40">
        <f ca="1">SUMIF(OFFSET(correlations!X$46,_xlfn.FLOOR.MATH((ROW(W166)-1)/5)*5,0,5),"&lt;&gt;0")/COUNTIF(OFFSET(correlations!X$46,_xlfn.FLOOR.MATH((ROW(W166)-1)/5)*5,0,5),"&lt;&gt;0")</f>
        <v>4.0999999999999996</v>
      </c>
      <c r="AY178" s="40">
        <f ca="1">SUMIF(OFFSET(correlations!Y$46,_xlfn.FLOOR.MATH((ROW(X166)-1)/5)*5,0,5),"&lt;&gt;0")/COUNTIF(OFFSET(correlations!Y$46,_xlfn.FLOOR.MATH((ROW(X166)-1)/5)*5,0,5),"&lt;&gt;0")</f>
        <v>3.25</v>
      </c>
      <c r="AZ178" s="40">
        <f ca="1">SUMIF(OFFSET(correlations!Z$46,_xlfn.FLOOR.MATH((ROW(Y166)-1)/5)*5,0,5),"&lt;&gt;0")/COUNTIF(OFFSET(correlations!Z$46,_xlfn.FLOOR.MATH((ROW(Y166)-1)/5)*5,0,5),"&lt;&gt;0")</f>
        <v>4.25</v>
      </c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</row>
    <row r="179" spans="1:76">
      <c r="A179" s="1" t="str">
        <f t="shared" ref="A179:A182" si="33">A178</f>
        <v>278: The Shawshank Redemption (1994)</v>
      </c>
      <c r="B179" s="26">
        <f>IF(correlations!B212&lt;&gt;0,'Modified Weights'!B$4,0)</f>
        <v>0.51761980439715483</v>
      </c>
      <c r="C179" s="26">
        <f>IF(correlations!C212&lt;&gt;0,'Modified Weights'!C$4,0)</f>
        <v>0</v>
      </c>
      <c r="D179" s="26">
        <f>IF(correlations!D212&lt;&gt;0,'Modified Weights'!D$4,0)</f>
        <v>0.47097212266638172</v>
      </c>
      <c r="E179" s="26">
        <f>IF(correlations!E212&lt;&gt;0,'Modified Weights'!E$4,0)</f>
        <v>0.47497369617752921</v>
      </c>
      <c r="F179" s="26">
        <f>IF(correlations!F212&lt;&gt;0,'Modified Weights'!F$4,0)</f>
        <v>0.46411014776485626</v>
      </c>
      <c r="G179" s="26">
        <f>IF(correlations!G212&lt;&gt;0,'Modified Weights'!G$4,0)</f>
        <v>0</v>
      </c>
      <c r="H179" s="26">
        <f>IF(correlations!H212&lt;&gt;0,'Modified Weights'!H$4,0)</f>
        <v>0.40027450425381639</v>
      </c>
      <c r="I179" s="26">
        <f>IF(correlations!I212&lt;&gt;0,'Modified Weights'!I$4,0)</f>
        <v>0.31257295249758305</v>
      </c>
      <c r="J179" s="26">
        <f>IF(correlations!J212&lt;&gt;0,'Modified Weights'!J$4,0)</f>
        <v>0.47549485227568483</v>
      </c>
      <c r="K179" s="26">
        <f>IF(correlations!K212&lt;&gt;0,'Modified Weights'!K$4,0)</f>
        <v>0.26365446983714974</v>
      </c>
      <c r="L179" s="26">
        <f>IF(correlations!L212&lt;&gt;0,'Modified Weights'!L$4,0)</f>
        <v>0.28275572409412869</v>
      </c>
      <c r="M179" s="26">
        <f>IF(correlations!M212&lt;&gt;0,'Modified Weights'!M$4,0)</f>
        <v>0.28040224837668803</v>
      </c>
      <c r="N179" s="26">
        <f>IF(correlations!N212&lt;&gt;0,'Modified Weights'!N$4,0)</f>
        <v>0.31010409033155772</v>
      </c>
      <c r="O179" s="26">
        <f>IF(correlations!O212&lt;&gt;0,'Modified Weights'!O$4,0)</f>
        <v>0.56244873874488854</v>
      </c>
      <c r="P179" s="26">
        <f>IF(correlations!P212&lt;&gt;0,'Modified Weights'!P$4,0)</f>
        <v>0.30413903573293405</v>
      </c>
      <c r="Q179" s="26">
        <f>IF(correlations!Q212&lt;&gt;0,'Modified Weights'!Q$4,0)</f>
        <v>0.48860698263640312</v>
      </c>
      <c r="R179" s="26">
        <f>IF(correlations!R212&lt;&gt;0,'Modified Weights'!R$4,0)</f>
        <v>0.47097212266638172</v>
      </c>
      <c r="S179" s="26">
        <f>IF(correlations!S212&lt;&gt;0,'Modified Weights'!S$4,0)</f>
        <v>0.44902524381160436</v>
      </c>
      <c r="T179" s="26">
        <f>IF(correlations!T212&lt;&gt;0,'Modified Weights'!T$4,0)</f>
        <v>0.52599044278760332</v>
      </c>
      <c r="U179" s="26">
        <f>IF(correlations!U212&lt;&gt;0,'Modified Weights'!U$4,0)</f>
        <v>0.43899155441463594</v>
      </c>
      <c r="V179" s="26">
        <f>IF(correlations!V212&lt;&gt;0,'Modified Weights'!V$4,0)</f>
        <v>0.17808764796017454</v>
      </c>
      <c r="W179" s="26">
        <f>IF(correlations!W212&lt;&gt;0,'Modified Weights'!W$4,0)</f>
        <v>0</v>
      </c>
      <c r="X179" s="26">
        <f>IF(correlations!X212&lt;&gt;0,'Modified Weights'!X$4,0)</f>
        <v>0.54219187817609293</v>
      </c>
      <c r="Y179" s="26">
        <f>IF(correlations!Y212&lt;&gt;0,'Modified Weights'!Y$4,0)</f>
        <v>0.54219187817609293</v>
      </c>
      <c r="Z179" s="26">
        <f>IF(correlations!Z212&lt;&gt;0,'Modified Weights'!Z$4,0)</f>
        <v>0.39006674934025765</v>
      </c>
      <c r="AA179" s="26"/>
      <c r="AB179" s="40">
        <f ca="1">SUMIF(OFFSET(correlations!B$46,_xlfn.FLOOR.MATH((ROW(A167)-1)/5)*5,0,5),"&lt;&gt;0")/COUNTIF(OFFSET(correlations!B$46,_xlfn.FLOOR.MATH((ROW(A167)-1)/5)*5,0,5),"&lt;&gt;0")</f>
        <v>4.5</v>
      </c>
      <c r="AC179" s="40">
        <f ca="1">SUMIF(OFFSET(correlations!C$46,_xlfn.FLOOR.MATH((ROW(B167)-1)/5)*5,0,5),"&lt;&gt;0")/COUNTIF(OFFSET(correlations!C$46,_xlfn.FLOOR.MATH((ROW(B167)-1)/5)*5,0,5),"&lt;&gt;0")</f>
        <v>4.166666666666667</v>
      </c>
      <c r="AD179" s="40">
        <f ca="1">SUMIF(OFFSET(correlations!D$46,_xlfn.FLOOR.MATH((ROW(C167)-1)/5)*5,0,5),"&lt;&gt;0")/COUNTIF(OFFSET(correlations!D$46,_xlfn.FLOOR.MATH((ROW(C167)-1)/5)*5,0,5),"&lt;&gt;0")</f>
        <v>4.333333333333333</v>
      </c>
      <c r="AE179" s="40">
        <f ca="1">SUMIF(OFFSET(correlations!E$46,_xlfn.FLOOR.MATH((ROW(D167)-1)/5)*5,0,5),"&lt;&gt;0")/COUNTIF(OFFSET(correlations!E$46,_xlfn.FLOOR.MATH((ROW(D167)-1)/5)*5,0,5),"&lt;&gt;0")</f>
        <v>4.833333333333333</v>
      </c>
      <c r="AF179" s="40">
        <f ca="1">SUMIF(OFFSET(correlations!F$46,_xlfn.FLOOR.MATH((ROW(E167)-1)/5)*5,0,5),"&lt;&gt;0")/COUNTIF(OFFSET(correlations!F$46,_xlfn.FLOOR.MATH((ROW(E167)-1)/5)*5,0,5),"&lt;&gt;0")</f>
        <v>2.5</v>
      </c>
      <c r="AG179" s="40">
        <f ca="1">SUMIF(OFFSET(correlations!G$46,_xlfn.FLOOR.MATH((ROW(F167)-1)/5)*5,0,5),"&lt;&gt;0")/COUNTIF(OFFSET(correlations!G$46,_xlfn.FLOOR.MATH((ROW(F167)-1)/5)*5,0,5),"&lt;&gt;0")</f>
        <v>4.5</v>
      </c>
      <c r="AH179" s="40">
        <f ca="1">SUMIF(OFFSET(correlations!H$46,_xlfn.FLOOR.MATH((ROW(G167)-1)/5)*5,0,5),"&lt;&gt;0")/COUNTIF(OFFSET(correlations!H$46,_xlfn.FLOOR.MATH((ROW(G167)-1)/5)*5,0,5),"&lt;&gt;0")</f>
        <v>4.125</v>
      </c>
      <c r="AI179" s="40">
        <f ca="1">SUMIF(OFFSET(correlations!I$46,_xlfn.FLOOR.MATH((ROW(H167)-1)/5)*5,0,5),"&lt;&gt;0")/COUNTIF(OFFSET(correlations!I$46,_xlfn.FLOOR.MATH((ROW(H167)-1)/5)*5,0,5),"&lt;&gt;0")</f>
        <v>4.333333333333333</v>
      </c>
      <c r="AJ179" s="40">
        <f ca="1">SUMIF(OFFSET(correlations!J$46,_xlfn.FLOOR.MATH((ROW(I167)-1)/5)*5,0,5),"&lt;&gt;0")/COUNTIF(OFFSET(correlations!J$46,_xlfn.FLOOR.MATH((ROW(I167)-1)/5)*5,0,5),"&lt;&gt;0")</f>
        <v>4.666666666666667</v>
      </c>
      <c r="AK179" s="40">
        <f ca="1">SUMIF(OFFSET(correlations!K$46,_xlfn.FLOOR.MATH((ROW(J167)-1)/5)*5,0,5),"&lt;&gt;0")/COUNTIF(OFFSET(correlations!K$46,_xlfn.FLOOR.MATH((ROW(J167)-1)/5)*5,0,5),"&lt;&gt;0")</f>
        <v>4.666666666666667</v>
      </c>
      <c r="AL179" s="40">
        <f ca="1">SUMIF(OFFSET(correlations!L$46,_xlfn.FLOOR.MATH((ROW(K167)-1)/5)*5,0,5),"&lt;&gt;0")/COUNTIF(OFFSET(correlations!L$46,_xlfn.FLOOR.MATH((ROW(K167)-1)/5)*5,0,5),"&lt;&gt;0")</f>
        <v>4.0999999999999996</v>
      </c>
      <c r="AM179" s="40">
        <f ca="1">SUMIF(OFFSET(correlations!M$46,_xlfn.FLOOR.MATH((ROW(L167)-1)/5)*5,0,5),"&lt;&gt;0")/COUNTIF(OFFSET(correlations!M$46,_xlfn.FLOOR.MATH((ROW(L167)-1)/5)*5,0,5),"&lt;&gt;0")</f>
        <v>3.75</v>
      </c>
      <c r="AN179" s="40">
        <f ca="1">SUMIF(OFFSET(correlations!N$46,_xlfn.FLOOR.MATH((ROW(M167)-1)/5)*5,0,5),"&lt;&gt;0")/COUNTIF(OFFSET(correlations!N$46,_xlfn.FLOOR.MATH((ROW(M167)-1)/5)*5,0,5),"&lt;&gt;0")</f>
        <v>3.8333333333333335</v>
      </c>
      <c r="AO179" s="40">
        <f ca="1">SUMIF(OFFSET(correlations!O$46,_xlfn.FLOOR.MATH((ROW(N167)-1)/5)*5,0,5),"&lt;&gt;0")/COUNTIF(OFFSET(correlations!O$46,_xlfn.FLOOR.MATH((ROW(N167)-1)/5)*5,0,5),"&lt;&gt;0")</f>
        <v>4.875</v>
      </c>
      <c r="AP179" s="40">
        <f ca="1">SUMIF(OFFSET(correlations!P$46,_xlfn.FLOOR.MATH((ROW(O167)-1)/5)*5,0,5),"&lt;&gt;0")/COUNTIF(OFFSET(correlations!P$46,_xlfn.FLOOR.MATH((ROW(O167)-1)/5)*5,0,5),"&lt;&gt;0")</f>
        <v>3.625</v>
      </c>
      <c r="AQ179" s="40">
        <f ca="1">SUMIF(OFFSET(correlations!Q$46,_xlfn.FLOOR.MATH((ROW(P167)-1)/5)*5,0,5),"&lt;&gt;0")/COUNTIF(OFFSET(correlations!Q$46,_xlfn.FLOOR.MATH((ROW(P167)-1)/5)*5,0,5),"&lt;&gt;0")</f>
        <v>4.625</v>
      </c>
      <c r="AR179" s="40">
        <f ca="1">SUMIF(OFFSET(correlations!R$46,_xlfn.FLOOR.MATH((ROW(Q167)-1)/5)*5,0,5),"&lt;&gt;0")/COUNTIF(OFFSET(correlations!R$46,_xlfn.FLOOR.MATH((ROW(Q167)-1)/5)*5,0,5),"&lt;&gt;0")</f>
        <v>4.75</v>
      </c>
      <c r="AS179" s="40">
        <f ca="1">SUMIF(OFFSET(correlations!S$46,_xlfn.FLOOR.MATH((ROW(R167)-1)/5)*5,0,5),"&lt;&gt;0")/COUNTIF(OFFSET(correlations!S$46,_xlfn.FLOOR.MATH((ROW(R167)-1)/5)*5,0,5),"&lt;&gt;0")</f>
        <v>4.375</v>
      </c>
      <c r="AT179" s="40">
        <f ca="1">SUMIF(OFFSET(correlations!T$46,_xlfn.FLOOR.MATH((ROW(S167)-1)/5)*5,0,5),"&lt;&gt;0")/COUNTIF(OFFSET(correlations!T$46,_xlfn.FLOOR.MATH((ROW(S167)-1)/5)*5,0,5),"&lt;&gt;0")</f>
        <v>3.5</v>
      </c>
      <c r="AU179" s="40">
        <f ca="1">SUMIF(OFFSET(correlations!U$46,_xlfn.FLOOR.MATH((ROW(T167)-1)/5)*5,0,5),"&lt;&gt;0")/COUNTIF(OFFSET(correlations!U$46,_xlfn.FLOOR.MATH((ROW(T167)-1)/5)*5,0,5),"&lt;&gt;0")</f>
        <v>4.125</v>
      </c>
      <c r="AV179" s="40">
        <f ca="1">SUMIF(OFFSET(correlations!V$46,_xlfn.FLOOR.MATH((ROW(U167)-1)/5)*5,0,5),"&lt;&gt;0")/COUNTIF(OFFSET(correlations!V$46,_xlfn.FLOOR.MATH((ROW(U167)-1)/5)*5,0,5),"&lt;&gt;0")</f>
        <v>4.375</v>
      </c>
      <c r="AW179" s="40">
        <f ca="1">SUMIF(OFFSET(correlations!W$46,_xlfn.FLOOR.MATH((ROW(V167)-1)/5)*5,0,5),"&lt;&gt;0")/COUNTIF(OFFSET(correlations!W$46,_xlfn.FLOOR.MATH((ROW(V167)-1)/5)*5,0,5),"&lt;&gt;0")</f>
        <v>4.25</v>
      </c>
      <c r="AX179" s="40">
        <f ca="1">SUMIF(OFFSET(correlations!X$46,_xlfn.FLOOR.MATH((ROW(W167)-1)/5)*5,0,5),"&lt;&gt;0")/COUNTIF(OFFSET(correlations!X$46,_xlfn.FLOOR.MATH((ROW(W167)-1)/5)*5,0,5),"&lt;&gt;0")</f>
        <v>4.0999999999999996</v>
      </c>
      <c r="AY179" s="40">
        <f ca="1">SUMIF(OFFSET(correlations!Y$46,_xlfn.FLOOR.MATH((ROW(X167)-1)/5)*5,0,5),"&lt;&gt;0")/COUNTIF(OFFSET(correlations!Y$46,_xlfn.FLOOR.MATH((ROW(X167)-1)/5)*5,0,5),"&lt;&gt;0")</f>
        <v>3.25</v>
      </c>
      <c r="AZ179" s="40">
        <f ca="1">SUMIF(OFFSET(correlations!Z$46,_xlfn.FLOOR.MATH((ROW(Y167)-1)/5)*5,0,5),"&lt;&gt;0")/COUNTIF(OFFSET(correlations!Z$46,_xlfn.FLOOR.MATH((ROW(Y167)-1)/5)*5,0,5),"&lt;&gt;0")</f>
        <v>4.25</v>
      </c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</row>
    <row r="180" spans="1:76">
      <c r="A180" s="1" t="str">
        <f t="shared" si="33"/>
        <v>278: The Shawshank Redemption (1994)</v>
      </c>
      <c r="B180" s="26">
        <f>IF(correlations!B213&lt;&gt;0,'Modified Weights'!B$5,0)</f>
        <v>0.49300760515325925</v>
      </c>
      <c r="C180" s="26">
        <f>IF(correlations!C213&lt;&gt;0,'Modified Weights'!C$5,0)</f>
        <v>0.42223642660835542</v>
      </c>
      <c r="D180" s="26">
        <f>IF(correlations!D213&lt;&gt;0,'Modified Weights'!D$5,0)</f>
        <v>0</v>
      </c>
      <c r="E180" s="26">
        <f>IF(correlations!E213&lt;&gt;0,'Modified Weights'!E$5,0)</f>
        <v>0</v>
      </c>
      <c r="F180" s="26">
        <f>IF(correlations!F213&lt;&gt;0,'Modified Weights'!F$5,0)</f>
        <v>0.43899155441463594</v>
      </c>
      <c r="G180" s="26">
        <f>IF(correlations!G213&lt;&gt;0,'Modified Weights'!G$5,0)</f>
        <v>0.46833329437099369</v>
      </c>
      <c r="H180" s="26">
        <f>IF(correlations!H213&lt;&gt;0,'Modified Weights'!H$5,0)</f>
        <v>0.24769327229404767</v>
      </c>
      <c r="I180" s="26">
        <f>IF(correlations!I213&lt;&gt;0,'Modified Weights'!I$5,0)</f>
        <v>0.26424949075041737</v>
      </c>
      <c r="J180" s="26">
        <f>IF(correlations!J213&lt;&gt;0,'Modified Weights'!J$5,0)</f>
        <v>0</v>
      </c>
      <c r="K180" s="26">
        <f>IF(correlations!K213&lt;&gt;0,'Modified Weights'!K$5,0)</f>
        <v>0.25886569181649749</v>
      </c>
      <c r="L180" s="26">
        <f>IF(correlations!L213&lt;&gt;0,'Modified Weights'!L$5,0)</f>
        <v>0.27833468677407003</v>
      </c>
      <c r="M180" s="26">
        <f>IF(correlations!M213&lt;&gt;0,'Modified Weights'!M$5,0)</f>
        <v>0</v>
      </c>
      <c r="N180" s="26">
        <f>IF(correlations!N213&lt;&gt;0,'Modified Weights'!N$5,0)</f>
        <v>0.290591240789001</v>
      </c>
      <c r="O180" s="26">
        <f>IF(correlations!O213&lt;&gt;0,'Modified Weights'!O$5,0)</f>
        <v>0</v>
      </c>
      <c r="P180" s="26">
        <f>IF(correlations!P213&lt;&gt;0,'Modified Weights'!P$5,0)</f>
        <v>0.29682614716644024</v>
      </c>
      <c r="Q180" s="26">
        <f>IF(correlations!Q213&lt;&gt;0,'Modified Weights'!Q$5,0)</f>
        <v>0.47571090136593314</v>
      </c>
      <c r="R180" s="26">
        <f>IF(correlations!R213&lt;&gt;0,'Modified Weights'!R$5,0)</f>
        <v>0.45527378286540937</v>
      </c>
      <c r="S180" s="26">
        <f>IF(correlations!S213&lt;&gt;0,'Modified Weights'!S$5,0)</f>
        <v>0.42223642660835542</v>
      </c>
      <c r="T180" s="26">
        <f>IF(correlations!T213&lt;&gt;0,'Modified Weights'!T$5,0)</f>
        <v>0.42805472768971564</v>
      </c>
      <c r="U180" s="26">
        <f>IF(correlations!U213&lt;&gt;0,'Modified Weights'!U$5,0)</f>
        <v>0.40380887559327872</v>
      </c>
      <c r="V180" s="26">
        <f>IF(correlations!V213&lt;&gt;0,'Modified Weights'!V$5,0)</f>
        <v>0.14924669844661778</v>
      </c>
      <c r="W180" s="26">
        <f>IF(correlations!W213&lt;&gt;0,'Modified Weights'!W$5,0)</f>
        <v>0.31571202585390812</v>
      </c>
      <c r="X180" s="26">
        <f>IF(correlations!X213&lt;&gt;0,'Modified Weights'!X$5,0)</f>
        <v>0.47497369617752921</v>
      </c>
      <c r="Y180" s="26">
        <f>IF(correlations!Y213&lt;&gt;0,'Modified Weights'!Y$5,0)</f>
        <v>0.47236055541883315</v>
      </c>
      <c r="Z180" s="26">
        <f>IF(correlations!Z213&lt;&gt;0,'Modified Weights'!Z$5,0)</f>
        <v>0.37985626502293046</v>
      </c>
      <c r="AA180" s="26"/>
      <c r="AB180" s="40">
        <f ca="1">SUMIF(OFFSET(correlations!B$46,_xlfn.FLOOR.MATH((ROW(A168)-1)/5)*5,0,5),"&lt;&gt;0")/COUNTIF(OFFSET(correlations!B$46,_xlfn.FLOOR.MATH((ROW(A168)-1)/5)*5,0,5),"&lt;&gt;0")</f>
        <v>4.5</v>
      </c>
      <c r="AC180" s="40">
        <f ca="1">SUMIF(OFFSET(correlations!C$46,_xlfn.FLOOR.MATH((ROW(B168)-1)/5)*5,0,5),"&lt;&gt;0")/COUNTIF(OFFSET(correlations!C$46,_xlfn.FLOOR.MATH((ROW(B168)-1)/5)*5,0,5),"&lt;&gt;0")</f>
        <v>4.166666666666667</v>
      </c>
      <c r="AD180" s="40">
        <f ca="1">SUMIF(OFFSET(correlations!D$46,_xlfn.FLOOR.MATH((ROW(C168)-1)/5)*5,0,5),"&lt;&gt;0")/COUNTIF(OFFSET(correlations!D$46,_xlfn.FLOOR.MATH((ROW(C168)-1)/5)*5,0,5),"&lt;&gt;0")</f>
        <v>4.333333333333333</v>
      </c>
      <c r="AE180" s="40">
        <f ca="1">SUMIF(OFFSET(correlations!E$46,_xlfn.FLOOR.MATH((ROW(D168)-1)/5)*5,0,5),"&lt;&gt;0")/COUNTIF(OFFSET(correlations!E$46,_xlfn.FLOOR.MATH((ROW(D168)-1)/5)*5,0,5),"&lt;&gt;0")</f>
        <v>4.833333333333333</v>
      </c>
      <c r="AF180" s="40">
        <f ca="1">SUMIF(OFFSET(correlations!F$46,_xlfn.FLOOR.MATH((ROW(E168)-1)/5)*5,0,5),"&lt;&gt;0")/COUNTIF(OFFSET(correlations!F$46,_xlfn.FLOOR.MATH((ROW(E168)-1)/5)*5,0,5),"&lt;&gt;0")</f>
        <v>2.5</v>
      </c>
      <c r="AG180" s="40">
        <f ca="1">SUMIF(OFFSET(correlations!G$46,_xlfn.FLOOR.MATH((ROW(F168)-1)/5)*5,0,5),"&lt;&gt;0")/COUNTIF(OFFSET(correlations!G$46,_xlfn.FLOOR.MATH((ROW(F168)-1)/5)*5,0,5),"&lt;&gt;0")</f>
        <v>4.5</v>
      </c>
      <c r="AH180" s="40">
        <f ca="1">SUMIF(OFFSET(correlations!H$46,_xlfn.FLOOR.MATH((ROW(G168)-1)/5)*5,0,5),"&lt;&gt;0")/COUNTIF(OFFSET(correlations!H$46,_xlfn.FLOOR.MATH((ROW(G168)-1)/5)*5,0,5),"&lt;&gt;0")</f>
        <v>4.125</v>
      </c>
      <c r="AI180" s="40">
        <f ca="1">SUMIF(OFFSET(correlations!I$46,_xlfn.FLOOR.MATH((ROW(H168)-1)/5)*5,0,5),"&lt;&gt;0")/COUNTIF(OFFSET(correlations!I$46,_xlfn.FLOOR.MATH((ROW(H168)-1)/5)*5,0,5),"&lt;&gt;0")</f>
        <v>4.333333333333333</v>
      </c>
      <c r="AJ180" s="40">
        <f ca="1">SUMIF(OFFSET(correlations!J$46,_xlfn.FLOOR.MATH((ROW(I168)-1)/5)*5,0,5),"&lt;&gt;0")/COUNTIF(OFFSET(correlations!J$46,_xlfn.FLOOR.MATH((ROW(I168)-1)/5)*5,0,5),"&lt;&gt;0")</f>
        <v>4.666666666666667</v>
      </c>
      <c r="AK180" s="40">
        <f ca="1">SUMIF(OFFSET(correlations!K$46,_xlfn.FLOOR.MATH((ROW(J168)-1)/5)*5,0,5),"&lt;&gt;0")/COUNTIF(OFFSET(correlations!K$46,_xlfn.FLOOR.MATH((ROW(J168)-1)/5)*5,0,5),"&lt;&gt;0")</f>
        <v>4.666666666666667</v>
      </c>
      <c r="AL180" s="40">
        <f ca="1">SUMIF(OFFSET(correlations!L$46,_xlfn.FLOOR.MATH((ROW(K168)-1)/5)*5,0,5),"&lt;&gt;0")/COUNTIF(OFFSET(correlations!L$46,_xlfn.FLOOR.MATH((ROW(K168)-1)/5)*5,0,5),"&lt;&gt;0")</f>
        <v>4.0999999999999996</v>
      </c>
      <c r="AM180" s="40">
        <f ca="1">SUMIF(OFFSET(correlations!M$46,_xlfn.FLOOR.MATH((ROW(L168)-1)/5)*5,0,5),"&lt;&gt;0")/COUNTIF(OFFSET(correlations!M$46,_xlfn.FLOOR.MATH((ROW(L168)-1)/5)*5,0,5),"&lt;&gt;0")</f>
        <v>3.75</v>
      </c>
      <c r="AN180" s="40">
        <f ca="1">SUMIF(OFFSET(correlations!N$46,_xlfn.FLOOR.MATH((ROW(M168)-1)/5)*5,0,5),"&lt;&gt;0")/COUNTIF(OFFSET(correlations!N$46,_xlfn.FLOOR.MATH((ROW(M168)-1)/5)*5,0,5),"&lt;&gt;0")</f>
        <v>3.8333333333333335</v>
      </c>
      <c r="AO180" s="40">
        <f ca="1">SUMIF(OFFSET(correlations!O$46,_xlfn.FLOOR.MATH((ROW(N168)-1)/5)*5,0,5),"&lt;&gt;0")/COUNTIF(OFFSET(correlations!O$46,_xlfn.FLOOR.MATH((ROW(N168)-1)/5)*5,0,5),"&lt;&gt;0")</f>
        <v>4.875</v>
      </c>
      <c r="AP180" s="40">
        <f ca="1">SUMIF(OFFSET(correlations!P$46,_xlfn.FLOOR.MATH((ROW(O168)-1)/5)*5,0,5),"&lt;&gt;0")/COUNTIF(OFFSET(correlations!P$46,_xlfn.FLOOR.MATH((ROW(O168)-1)/5)*5,0,5),"&lt;&gt;0")</f>
        <v>3.625</v>
      </c>
      <c r="AQ180" s="40">
        <f ca="1">SUMIF(OFFSET(correlations!Q$46,_xlfn.FLOOR.MATH((ROW(P168)-1)/5)*5,0,5),"&lt;&gt;0")/COUNTIF(OFFSET(correlations!Q$46,_xlfn.FLOOR.MATH((ROW(P168)-1)/5)*5,0,5),"&lt;&gt;0")</f>
        <v>4.625</v>
      </c>
      <c r="AR180" s="40">
        <f ca="1">SUMIF(OFFSET(correlations!R$46,_xlfn.FLOOR.MATH((ROW(Q168)-1)/5)*5,0,5),"&lt;&gt;0")/COUNTIF(OFFSET(correlations!R$46,_xlfn.FLOOR.MATH((ROW(Q168)-1)/5)*5,0,5),"&lt;&gt;0")</f>
        <v>4.75</v>
      </c>
      <c r="AS180" s="40">
        <f ca="1">SUMIF(OFFSET(correlations!S$46,_xlfn.FLOOR.MATH((ROW(R168)-1)/5)*5,0,5),"&lt;&gt;0")/COUNTIF(OFFSET(correlations!S$46,_xlfn.FLOOR.MATH((ROW(R168)-1)/5)*5,0,5),"&lt;&gt;0")</f>
        <v>4.375</v>
      </c>
      <c r="AT180" s="40">
        <f ca="1">SUMIF(OFFSET(correlations!T$46,_xlfn.FLOOR.MATH((ROW(S168)-1)/5)*5,0,5),"&lt;&gt;0")/COUNTIF(OFFSET(correlations!T$46,_xlfn.FLOOR.MATH((ROW(S168)-1)/5)*5,0,5),"&lt;&gt;0")</f>
        <v>3.5</v>
      </c>
      <c r="AU180" s="40">
        <f ca="1">SUMIF(OFFSET(correlations!U$46,_xlfn.FLOOR.MATH((ROW(T168)-1)/5)*5,0,5),"&lt;&gt;0")/COUNTIF(OFFSET(correlations!U$46,_xlfn.FLOOR.MATH((ROW(T168)-1)/5)*5,0,5),"&lt;&gt;0")</f>
        <v>4.125</v>
      </c>
      <c r="AV180" s="40">
        <f ca="1">SUMIF(OFFSET(correlations!V$46,_xlfn.FLOOR.MATH((ROW(U168)-1)/5)*5,0,5),"&lt;&gt;0")/COUNTIF(OFFSET(correlations!V$46,_xlfn.FLOOR.MATH((ROW(U168)-1)/5)*5,0,5),"&lt;&gt;0")</f>
        <v>4.375</v>
      </c>
      <c r="AW180" s="40">
        <f ca="1">SUMIF(OFFSET(correlations!W$46,_xlfn.FLOOR.MATH((ROW(V168)-1)/5)*5,0,5),"&lt;&gt;0")/COUNTIF(OFFSET(correlations!W$46,_xlfn.FLOOR.MATH((ROW(V168)-1)/5)*5,0,5),"&lt;&gt;0")</f>
        <v>4.25</v>
      </c>
      <c r="AX180" s="40">
        <f ca="1">SUMIF(OFFSET(correlations!X$46,_xlfn.FLOOR.MATH((ROW(W168)-1)/5)*5,0,5),"&lt;&gt;0")/COUNTIF(OFFSET(correlations!X$46,_xlfn.FLOOR.MATH((ROW(W168)-1)/5)*5,0,5),"&lt;&gt;0")</f>
        <v>4.0999999999999996</v>
      </c>
      <c r="AY180" s="40">
        <f ca="1">SUMIF(OFFSET(correlations!Y$46,_xlfn.FLOOR.MATH((ROW(X168)-1)/5)*5,0,5),"&lt;&gt;0")/COUNTIF(OFFSET(correlations!Y$46,_xlfn.FLOOR.MATH((ROW(X168)-1)/5)*5,0,5),"&lt;&gt;0")</f>
        <v>3.25</v>
      </c>
      <c r="AZ180" s="40">
        <f ca="1">SUMIF(OFFSET(correlations!Z$46,_xlfn.FLOOR.MATH((ROW(Y168)-1)/5)*5,0,5),"&lt;&gt;0")/COUNTIF(OFFSET(correlations!Z$46,_xlfn.FLOOR.MATH((ROW(Y168)-1)/5)*5,0,5),"&lt;&gt;0")</f>
        <v>4.25</v>
      </c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</row>
    <row r="181" spans="1:76">
      <c r="A181" s="1" t="str">
        <f t="shared" si="33"/>
        <v>278: The Shawshank Redemption (1994)</v>
      </c>
      <c r="B181" s="26">
        <f>IF(correlations!B214&lt;&gt;0,'Modified Weights'!B$6,0)</f>
        <v>0</v>
      </c>
      <c r="C181" s="26">
        <f>IF(correlations!C214&lt;&gt;0,'Modified Weights'!C$6,0)</f>
        <v>0</v>
      </c>
      <c r="D181" s="26">
        <f>IF(correlations!D214&lt;&gt;0,'Modified Weights'!D$6,0)</f>
        <v>0</v>
      </c>
      <c r="E181" s="26">
        <f>IF(correlations!E214&lt;&gt;0,'Modified Weights'!E$6,0)</f>
        <v>0.28275572409412869</v>
      </c>
      <c r="F181" s="26">
        <f>IF(correlations!F214&lt;&gt;0,'Modified Weights'!F$6,0)</f>
        <v>0</v>
      </c>
      <c r="G181" s="26">
        <f>IF(correlations!G214&lt;&gt;0,'Modified Weights'!G$6,0)</f>
        <v>0.39943642888722536</v>
      </c>
      <c r="H181" s="26">
        <f>IF(correlations!H214&lt;&gt;0,'Modified Weights'!H$6,0)</f>
        <v>0</v>
      </c>
      <c r="I181" s="26">
        <f>IF(correlations!I214&lt;&gt;0,'Modified Weights'!I$6,0)</f>
        <v>0</v>
      </c>
      <c r="J181" s="26">
        <f>IF(correlations!J214&lt;&gt;0,'Modified Weights'!J$6,0)</f>
        <v>0.36756756756756787</v>
      </c>
      <c r="K181" s="26">
        <f>IF(correlations!K214&lt;&gt;0,'Modified Weights'!K$6,0)</f>
        <v>0</v>
      </c>
      <c r="L181" s="26">
        <f>IF(correlations!L214&lt;&gt;0,'Modified Weights'!L$6,0)</f>
        <v>0.2685953793136418</v>
      </c>
      <c r="M181" s="26">
        <f>IF(correlations!M214&lt;&gt;0,'Modified Weights'!M$6,0)</f>
        <v>0.25252866387786765</v>
      </c>
      <c r="N181" s="26">
        <f>IF(correlations!N214&lt;&gt;0,'Modified Weights'!N$6,0)</f>
        <v>0</v>
      </c>
      <c r="O181" s="26">
        <f>IF(correlations!O214&lt;&gt;0,'Modified Weights'!O$6,0)</f>
        <v>0.52599044278760332</v>
      </c>
      <c r="P181" s="26">
        <f>IF(correlations!P214&lt;&gt;0,'Modified Weights'!P$6,0)</f>
        <v>0.28039233696684568</v>
      </c>
      <c r="Q181" s="26">
        <f>IF(correlations!Q214&lt;&gt;0,'Modified Weights'!Q$6,0)</f>
        <v>0.42322462884387124</v>
      </c>
      <c r="R181" s="26">
        <f>IF(correlations!R214&lt;&gt;0,'Modified Weights'!R$6,0)</f>
        <v>0</v>
      </c>
      <c r="S181" s="26">
        <f>IF(correlations!S214&lt;&gt;0,'Modified Weights'!S$6,0)</f>
        <v>0.37267558897264119</v>
      </c>
      <c r="T181" s="26">
        <f>IF(correlations!T214&lt;&gt;0,'Modified Weights'!T$6,0)</f>
        <v>0.40704352695380308</v>
      </c>
      <c r="U181" s="26">
        <f>IF(correlations!U214&lt;&gt;0,'Modified Weights'!U$6,0)</f>
        <v>0.30580326092025339</v>
      </c>
      <c r="V181" s="26">
        <f>IF(correlations!V214&lt;&gt;0,'Modified Weights'!V$6,0)</f>
        <v>0</v>
      </c>
      <c r="W181" s="26">
        <f>IF(correlations!W214&lt;&gt;0,'Modified Weights'!W$6,0)</f>
        <v>0</v>
      </c>
      <c r="X181" s="26">
        <f>IF(correlations!X214&lt;&gt;0,'Modified Weights'!X$6,0)</f>
        <v>0.45527378286540937</v>
      </c>
      <c r="Y181" s="26">
        <f>IF(correlations!Y214&lt;&gt;0,'Modified Weights'!Y$6,0)</f>
        <v>0.46411014776485626</v>
      </c>
      <c r="Z181" s="26">
        <f>IF(correlations!Z214&lt;&gt;0,'Modified Weights'!Z$6,0)</f>
        <v>0.37426379831369133</v>
      </c>
      <c r="AA181" s="26"/>
      <c r="AB181" s="40">
        <f ca="1">SUMIF(OFFSET(correlations!B$46,_xlfn.FLOOR.MATH((ROW(A169)-1)/5)*5,0,5),"&lt;&gt;0")/COUNTIF(OFFSET(correlations!B$46,_xlfn.FLOOR.MATH((ROW(A169)-1)/5)*5,0,5),"&lt;&gt;0")</f>
        <v>4.5</v>
      </c>
      <c r="AC181" s="40">
        <f ca="1">SUMIF(OFFSET(correlations!C$46,_xlfn.FLOOR.MATH((ROW(B169)-1)/5)*5,0,5),"&lt;&gt;0")/COUNTIF(OFFSET(correlations!C$46,_xlfn.FLOOR.MATH((ROW(B169)-1)/5)*5,0,5),"&lt;&gt;0")</f>
        <v>4.166666666666667</v>
      </c>
      <c r="AD181" s="40">
        <f ca="1">SUMIF(OFFSET(correlations!D$46,_xlfn.FLOOR.MATH((ROW(C169)-1)/5)*5,0,5),"&lt;&gt;0")/COUNTIF(OFFSET(correlations!D$46,_xlfn.FLOOR.MATH((ROW(C169)-1)/5)*5,0,5),"&lt;&gt;0")</f>
        <v>4.333333333333333</v>
      </c>
      <c r="AE181" s="40">
        <f ca="1">SUMIF(OFFSET(correlations!E$46,_xlfn.FLOOR.MATH((ROW(D169)-1)/5)*5,0,5),"&lt;&gt;0")/COUNTIF(OFFSET(correlations!E$46,_xlfn.FLOOR.MATH((ROW(D169)-1)/5)*5,0,5),"&lt;&gt;0")</f>
        <v>4.833333333333333</v>
      </c>
      <c r="AF181" s="40">
        <f ca="1">SUMIF(OFFSET(correlations!F$46,_xlfn.FLOOR.MATH((ROW(E169)-1)/5)*5,0,5),"&lt;&gt;0")/COUNTIF(OFFSET(correlations!F$46,_xlfn.FLOOR.MATH((ROW(E169)-1)/5)*5,0,5),"&lt;&gt;0")</f>
        <v>2.5</v>
      </c>
      <c r="AG181" s="40">
        <f ca="1">SUMIF(OFFSET(correlations!G$46,_xlfn.FLOOR.MATH((ROW(F169)-1)/5)*5,0,5),"&lt;&gt;0")/COUNTIF(OFFSET(correlations!G$46,_xlfn.FLOOR.MATH((ROW(F169)-1)/5)*5,0,5),"&lt;&gt;0")</f>
        <v>4.5</v>
      </c>
      <c r="AH181" s="40">
        <f ca="1">SUMIF(OFFSET(correlations!H$46,_xlfn.FLOOR.MATH((ROW(G169)-1)/5)*5,0,5),"&lt;&gt;0")/COUNTIF(OFFSET(correlations!H$46,_xlfn.FLOOR.MATH((ROW(G169)-1)/5)*5,0,5),"&lt;&gt;0")</f>
        <v>4.125</v>
      </c>
      <c r="AI181" s="40">
        <f ca="1">SUMIF(OFFSET(correlations!I$46,_xlfn.FLOOR.MATH((ROW(H169)-1)/5)*5,0,5),"&lt;&gt;0")/COUNTIF(OFFSET(correlations!I$46,_xlfn.FLOOR.MATH((ROW(H169)-1)/5)*5,0,5),"&lt;&gt;0")</f>
        <v>4.333333333333333</v>
      </c>
      <c r="AJ181" s="40">
        <f ca="1">SUMIF(OFFSET(correlations!J$46,_xlfn.FLOOR.MATH((ROW(I169)-1)/5)*5,0,5),"&lt;&gt;0")/COUNTIF(OFFSET(correlations!J$46,_xlfn.FLOOR.MATH((ROW(I169)-1)/5)*5,0,5),"&lt;&gt;0")</f>
        <v>4.666666666666667</v>
      </c>
      <c r="AK181" s="40">
        <f ca="1">SUMIF(OFFSET(correlations!K$46,_xlfn.FLOOR.MATH((ROW(J169)-1)/5)*5,0,5),"&lt;&gt;0")/COUNTIF(OFFSET(correlations!K$46,_xlfn.FLOOR.MATH((ROW(J169)-1)/5)*5,0,5),"&lt;&gt;0")</f>
        <v>4.666666666666667</v>
      </c>
      <c r="AL181" s="40">
        <f ca="1">SUMIF(OFFSET(correlations!L$46,_xlfn.FLOOR.MATH((ROW(K169)-1)/5)*5,0,5),"&lt;&gt;0")/COUNTIF(OFFSET(correlations!L$46,_xlfn.FLOOR.MATH((ROW(K169)-1)/5)*5,0,5),"&lt;&gt;0")</f>
        <v>4.0999999999999996</v>
      </c>
      <c r="AM181" s="40">
        <f ca="1">SUMIF(OFFSET(correlations!M$46,_xlfn.FLOOR.MATH((ROW(L169)-1)/5)*5,0,5),"&lt;&gt;0")/COUNTIF(OFFSET(correlations!M$46,_xlfn.FLOOR.MATH((ROW(L169)-1)/5)*5,0,5),"&lt;&gt;0")</f>
        <v>3.75</v>
      </c>
      <c r="AN181" s="40">
        <f ca="1">SUMIF(OFFSET(correlations!N$46,_xlfn.FLOOR.MATH((ROW(M169)-1)/5)*5,0,5),"&lt;&gt;0")/COUNTIF(OFFSET(correlations!N$46,_xlfn.FLOOR.MATH((ROW(M169)-1)/5)*5,0,5),"&lt;&gt;0")</f>
        <v>3.8333333333333335</v>
      </c>
      <c r="AO181" s="40">
        <f ca="1">SUMIF(OFFSET(correlations!O$46,_xlfn.FLOOR.MATH((ROW(N169)-1)/5)*5,0,5),"&lt;&gt;0")/COUNTIF(OFFSET(correlations!O$46,_xlfn.FLOOR.MATH((ROW(N169)-1)/5)*5,0,5),"&lt;&gt;0")</f>
        <v>4.875</v>
      </c>
      <c r="AP181" s="40">
        <f ca="1">SUMIF(OFFSET(correlations!P$46,_xlfn.FLOOR.MATH((ROW(O169)-1)/5)*5,0,5),"&lt;&gt;0")/COUNTIF(OFFSET(correlations!P$46,_xlfn.FLOOR.MATH((ROW(O169)-1)/5)*5,0,5),"&lt;&gt;0")</f>
        <v>3.625</v>
      </c>
      <c r="AQ181" s="40">
        <f ca="1">SUMIF(OFFSET(correlations!Q$46,_xlfn.FLOOR.MATH((ROW(P169)-1)/5)*5,0,5),"&lt;&gt;0")/COUNTIF(OFFSET(correlations!Q$46,_xlfn.FLOOR.MATH((ROW(P169)-1)/5)*5,0,5),"&lt;&gt;0")</f>
        <v>4.625</v>
      </c>
      <c r="AR181" s="40">
        <f ca="1">SUMIF(OFFSET(correlations!R$46,_xlfn.FLOOR.MATH((ROW(Q169)-1)/5)*5,0,5),"&lt;&gt;0")/COUNTIF(OFFSET(correlations!R$46,_xlfn.FLOOR.MATH((ROW(Q169)-1)/5)*5,0,5),"&lt;&gt;0")</f>
        <v>4.75</v>
      </c>
      <c r="AS181" s="40">
        <f ca="1">SUMIF(OFFSET(correlations!S$46,_xlfn.FLOOR.MATH((ROW(R169)-1)/5)*5,0,5),"&lt;&gt;0")/COUNTIF(OFFSET(correlations!S$46,_xlfn.FLOOR.MATH((ROW(R169)-1)/5)*5,0,5),"&lt;&gt;0")</f>
        <v>4.375</v>
      </c>
      <c r="AT181" s="40">
        <f ca="1">SUMIF(OFFSET(correlations!T$46,_xlfn.FLOOR.MATH((ROW(S169)-1)/5)*5,0,5),"&lt;&gt;0")/COUNTIF(OFFSET(correlations!T$46,_xlfn.FLOOR.MATH((ROW(S169)-1)/5)*5,0,5),"&lt;&gt;0")</f>
        <v>3.5</v>
      </c>
      <c r="AU181" s="40">
        <f ca="1">SUMIF(OFFSET(correlations!U$46,_xlfn.FLOOR.MATH((ROW(T169)-1)/5)*5,0,5),"&lt;&gt;0")/COUNTIF(OFFSET(correlations!U$46,_xlfn.FLOOR.MATH((ROW(T169)-1)/5)*5,0,5),"&lt;&gt;0")</f>
        <v>4.125</v>
      </c>
      <c r="AV181" s="40">
        <f ca="1">SUMIF(OFFSET(correlations!V$46,_xlfn.FLOOR.MATH((ROW(U169)-1)/5)*5,0,5),"&lt;&gt;0")/COUNTIF(OFFSET(correlations!V$46,_xlfn.FLOOR.MATH((ROW(U169)-1)/5)*5,0,5),"&lt;&gt;0")</f>
        <v>4.375</v>
      </c>
      <c r="AW181" s="40">
        <f ca="1">SUMIF(OFFSET(correlations!W$46,_xlfn.FLOOR.MATH((ROW(V169)-1)/5)*5,0,5),"&lt;&gt;0")/COUNTIF(OFFSET(correlations!W$46,_xlfn.FLOOR.MATH((ROW(V169)-1)/5)*5,0,5),"&lt;&gt;0")</f>
        <v>4.25</v>
      </c>
      <c r="AX181" s="40">
        <f ca="1">SUMIF(OFFSET(correlations!X$46,_xlfn.FLOOR.MATH((ROW(W169)-1)/5)*5,0,5),"&lt;&gt;0")/COUNTIF(OFFSET(correlations!X$46,_xlfn.FLOOR.MATH((ROW(W169)-1)/5)*5,0,5),"&lt;&gt;0")</f>
        <v>4.0999999999999996</v>
      </c>
      <c r="AY181" s="40">
        <f ca="1">SUMIF(OFFSET(correlations!Y$46,_xlfn.FLOOR.MATH((ROW(X169)-1)/5)*5,0,5),"&lt;&gt;0")/COUNTIF(OFFSET(correlations!Y$46,_xlfn.FLOOR.MATH((ROW(X169)-1)/5)*5,0,5),"&lt;&gt;0")</f>
        <v>3.25</v>
      </c>
      <c r="AZ181" s="40">
        <f ca="1">SUMIF(OFFSET(correlations!Z$46,_xlfn.FLOOR.MATH((ROW(Y169)-1)/5)*5,0,5),"&lt;&gt;0")/COUNTIF(OFFSET(correlations!Z$46,_xlfn.FLOOR.MATH((ROW(Y169)-1)/5)*5,0,5),"&lt;&gt;0")</f>
        <v>4.25</v>
      </c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</row>
    <row r="182" spans="1:76">
      <c r="A182" s="1" t="str">
        <f t="shared" si="33"/>
        <v>278: The Shawshank Redemption (1994)</v>
      </c>
      <c r="B182" s="26">
        <f>IF(correlations!B215&lt;&gt;0,'Modified Weights'!B$7,0)</f>
        <v>0.46460996868120108</v>
      </c>
      <c r="C182" s="26">
        <f>IF(correlations!C215&lt;&gt;0,'Modified Weights'!C$7,0)</f>
        <v>0.41167618541813644</v>
      </c>
      <c r="D182" s="26">
        <f>IF(correlations!D215&lt;&gt;0,'Modified Weights'!D$7,0)</f>
        <v>0.36756756756756787</v>
      </c>
      <c r="E182" s="26">
        <f>IF(correlations!E215&lt;&gt;0,'Modified Weights'!E$7,0)</f>
        <v>0.25965984359917371</v>
      </c>
      <c r="F182" s="26">
        <f>IF(correlations!F215&lt;&gt;0,'Modified Weights'!F$7,0)</f>
        <v>0</v>
      </c>
      <c r="G182" s="26">
        <f>IF(correlations!G215&lt;&gt;0,'Modified Weights'!G$7,0)</f>
        <v>0.38713264586848378</v>
      </c>
      <c r="H182" s="26">
        <f>IF(correlations!H215&lt;&gt;0,'Modified Weights'!H$7,0)</f>
        <v>0.19365960183726966</v>
      </c>
      <c r="I182" s="26">
        <f>IF(correlations!I215&lt;&gt;0,'Modified Weights'!I$7,0)</f>
        <v>0.21476007349626267</v>
      </c>
      <c r="J182" s="26">
        <f>IF(correlations!J215&lt;&gt;0,'Modified Weights'!J$7,0)</f>
        <v>0.36005629545020651</v>
      </c>
      <c r="K182" s="26">
        <f>IF(correlations!K215&lt;&gt;0,'Modified Weights'!K$7,0)</f>
        <v>0.21087949693739588</v>
      </c>
      <c r="L182" s="26">
        <f>IF(correlations!L215&lt;&gt;0,'Modified Weights'!L$7,0)</f>
        <v>0.24328325135114928</v>
      </c>
      <c r="M182" s="26">
        <f>IF(correlations!M215&lt;&gt;0,'Modified Weights'!M$7,0)</f>
        <v>0</v>
      </c>
      <c r="N182" s="26">
        <f>IF(correlations!N215&lt;&gt;0,'Modified Weights'!N$7,0)</f>
        <v>0.18121021790485745</v>
      </c>
      <c r="O182" s="26">
        <f>IF(correlations!O215&lt;&gt;0,'Modified Weights'!O$7,0)</f>
        <v>0.47549485227568483</v>
      </c>
      <c r="P182" s="26">
        <f>IF(correlations!P215&lt;&gt;0,'Modified Weights'!P$7,0)</f>
        <v>0</v>
      </c>
      <c r="Q182" s="26">
        <f>IF(correlations!Q215&lt;&gt;0,'Modified Weights'!Q$7,0)</f>
        <v>0.37322578372742299</v>
      </c>
      <c r="R182" s="26">
        <f>IF(correlations!R215&lt;&gt;0,'Modified Weights'!R$7,0)</f>
        <v>0</v>
      </c>
      <c r="S182" s="26">
        <f>IF(correlations!S215&lt;&gt;0,'Modified Weights'!S$7,0)</f>
        <v>0</v>
      </c>
      <c r="T182" s="26">
        <f>IF(correlations!T215&lt;&gt;0,'Modified Weights'!T$7,0)</f>
        <v>0.40380887559327872</v>
      </c>
      <c r="U182" s="26">
        <f>IF(correlations!U215&lt;&gt;0,'Modified Weights'!U$7,0)</f>
        <v>0</v>
      </c>
      <c r="V182" s="26">
        <f>IF(correlations!V215&lt;&gt;0,'Modified Weights'!V$7,0)</f>
        <v>0.14367186460137429</v>
      </c>
      <c r="W182" s="26">
        <f>IF(correlations!W215&lt;&gt;0,'Modified Weights'!W$7,0)</f>
        <v>0.24072770522228643</v>
      </c>
      <c r="X182" s="26">
        <f>IF(correlations!X215&lt;&gt;0,'Modified Weights'!X$7,0)</f>
        <v>0.44902524381160436</v>
      </c>
      <c r="Y182" s="26">
        <f>IF(correlations!Y215&lt;&gt;0,'Modified Weights'!Y$7,0)</f>
        <v>0</v>
      </c>
      <c r="Z182" s="26">
        <f>IF(correlations!Z215&lt;&gt;0,'Modified Weights'!Z$7,0)</f>
        <v>0</v>
      </c>
      <c r="AA182" s="26"/>
      <c r="AB182" s="40">
        <f ca="1">SUMIF(OFFSET(correlations!B$46,_xlfn.FLOOR.MATH((ROW(A170)-1)/5)*5,0,5),"&lt;&gt;0")/COUNTIF(OFFSET(correlations!B$46,_xlfn.FLOOR.MATH((ROW(A170)-1)/5)*5,0,5),"&lt;&gt;0")</f>
        <v>4.5</v>
      </c>
      <c r="AC182" s="40">
        <f ca="1">SUMIF(OFFSET(correlations!C$46,_xlfn.FLOOR.MATH((ROW(B170)-1)/5)*5,0,5),"&lt;&gt;0")/COUNTIF(OFFSET(correlations!C$46,_xlfn.FLOOR.MATH((ROW(B170)-1)/5)*5,0,5),"&lt;&gt;0")</f>
        <v>4.166666666666667</v>
      </c>
      <c r="AD182" s="40">
        <f ca="1">SUMIF(OFFSET(correlations!D$46,_xlfn.FLOOR.MATH((ROW(C170)-1)/5)*5,0,5),"&lt;&gt;0")/COUNTIF(OFFSET(correlations!D$46,_xlfn.FLOOR.MATH((ROW(C170)-1)/5)*5,0,5),"&lt;&gt;0")</f>
        <v>4.333333333333333</v>
      </c>
      <c r="AE182" s="40">
        <f ca="1">SUMIF(OFFSET(correlations!E$46,_xlfn.FLOOR.MATH((ROW(D170)-1)/5)*5,0,5),"&lt;&gt;0")/COUNTIF(OFFSET(correlations!E$46,_xlfn.FLOOR.MATH((ROW(D170)-1)/5)*5,0,5),"&lt;&gt;0")</f>
        <v>4.833333333333333</v>
      </c>
      <c r="AF182" s="40">
        <f ca="1">SUMIF(OFFSET(correlations!F$46,_xlfn.FLOOR.MATH((ROW(E170)-1)/5)*5,0,5),"&lt;&gt;0")/COUNTIF(OFFSET(correlations!F$46,_xlfn.FLOOR.MATH((ROW(E170)-1)/5)*5,0,5),"&lt;&gt;0")</f>
        <v>2.5</v>
      </c>
      <c r="AG182" s="40">
        <f ca="1">SUMIF(OFFSET(correlations!G$46,_xlfn.FLOOR.MATH((ROW(F170)-1)/5)*5,0,5),"&lt;&gt;0")/COUNTIF(OFFSET(correlations!G$46,_xlfn.FLOOR.MATH((ROW(F170)-1)/5)*5,0,5),"&lt;&gt;0")</f>
        <v>4.5</v>
      </c>
      <c r="AH182" s="40">
        <f ca="1">SUMIF(OFFSET(correlations!H$46,_xlfn.FLOOR.MATH((ROW(G170)-1)/5)*5,0,5),"&lt;&gt;0")/COUNTIF(OFFSET(correlations!H$46,_xlfn.FLOOR.MATH((ROW(G170)-1)/5)*5,0,5),"&lt;&gt;0")</f>
        <v>4.125</v>
      </c>
      <c r="AI182" s="40">
        <f ca="1">SUMIF(OFFSET(correlations!I$46,_xlfn.FLOOR.MATH((ROW(H170)-1)/5)*5,0,5),"&lt;&gt;0")/COUNTIF(OFFSET(correlations!I$46,_xlfn.FLOOR.MATH((ROW(H170)-1)/5)*5,0,5),"&lt;&gt;0")</f>
        <v>4.333333333333333</v>
      </c>
      <c r="AJ182" s="40">
        <f ca="1">SUMIF(OFFSET(correlations!J$46,_xlfn.FLOOR.MATH((ROW(I170)-1)/5)*5,0,5),"&lt;&gt;0")/COUNTIF(OFFSET(correlations!J$46,_xlfn.FLOOR.MATH((ROW(I170)-1)/5)*5,0,5),"&lt;&gt;0")</f>
        <v>4.666666666666667</v>
      </c>
      <c r="AK182" s="40">
        <f ca="1">SUMIF(OFFSET(correlations!K$46,_xlfn.FLOOR.MATH((ROW(J170)-1)/5)*5,0,5),"&lt;&gt;0")/COUNTIF(OFFSET(correlations!K$46,_xlfn.FLOOR.MATH((ROW(J170)-1)/5)*5,0,5),"&lt;&gt;0")</f>
        <v>4.666666666666667</v>
      </c>
      <c r="AL182" s="40">
        <f ca="1">SUMIF(OFFSET(correlations!L$46,_xlfn.FLOOR.MATH((ROW(K170)-1)/5)*5,0,5),"&lt;&gt;0")/COUNTIF(OFFSET(correlations!L$46,_xlfn.FLOOR.MATH((ROW(K170)-1)/5)*5,0,5),"&lt;&gt;0")</f>
        <v>4.0999999999999996</v>
      </c>
      <c r="AM182" s="40">
        <f ca="1">SUMIF(OFFSET(correlations!M$46,_xlfn.FLOOR.MATH((ROW(L170)-1)/5)*5,0,5),"&lt;&gt;0")/COUNTIF(OFFSET(correlations!M$46,_xlfn.FLOOR.MATH((ROW(L170)-1)/5)*5,0,5),"&lt;&gt;0")</f>
        <v>3.75</v>
      </c>
      <c r="AN182" s="40">
        <f ca="1">SUMIF(OFFSET(correlations!N$46,_xlfn.FLOOR.MATH((ROW(M170)-1)/5)*5,0,5),"&lt;&gt;0")/COUNTIF(OFFSET(correlations!N$46,_xlfn.FLOOR.MATH((ROW(M170)-1)/5)*5,0,5),"&lt;&gt;0")</f>
        <v>3.8333333333333335</v>
      </c>
      <c r="AO182" s="40">
        <f ca="1">SUMIF(OFFSET(correlations!O$46,_xlfn.FLOOR.MATH((ROW(N170)-1)/5)*5,0,5),"&lt;&gt;0")/COUNTIF(OFFSET(correlations!O$46,_xlfn.FLOOR.MATH((ROW(N170)-1)/5)*5,0,5),"&lt;&gt;0")</f>
        <v>4.875</v>
      </c>
      <c r="AP182" s="40">
        <f ca="1">SUMIF(OFFSET(correlations!P$46,_xlfn.FLOOR.MATH((ROW(O170)-1)/5)*5,0,5),"&lt;&gt;0")/COUNTIF(OFFSET(correlations!P$46,_xlfn.FLOOR.MATH((ROW(O170)-1)/5)*5,0,5),"&lt;&gt;0")</f>
        <v>3.625</v>
      </c>
      <c r="AQ182" s="40">
        <f ca="1">SUMIF(OFFSET(correlations!Q$46,_xlfn.FLOOR.MATH((ROW(P170)-1)/5)*5,0,5),"&lt;&gt;0")/COUNTIF(OFFSET(correlations!Q$46,_xlfn.FLOOR.MATH((ROW(P170)-1)/5)*5,0,5),"&lt;&gt;0")</f>
        <v>4.625</v>
      </c>
      <c r="AR182" s="40">
        <f ca="1">SUMIF(OFFSET(correlations!R$46,_xlfn.FLOOR.MATH((ROW(Q170)-1)/5)*5,0,5),"&lt;&gt;0")/COUNTIF(OFFSET(correlations!R$46,_xlfn.FLOOR.MATH((ROW(Q170)-1)/5)*5,0,5),"&lt;&gt;0")</f>
        <v>4.75</v>
      </c>
      <c r="AS182" s="40">
        <f ca="1">SUMIF(OFFSET(correlations!S$46,_xlfn.FLOOR.MATH((ROW(R170)-1)/5)*5,0,5),"&lt;&gt;0")/COUNTIF(OFFSET(correlations!S$46,_xlfn.FLOOR.MATH((ROW(R170)-1)/5)*5,0,5),"&lt;&gt;0")</f>
        <v>4.375</v>
      </c>
      <c r="AT182" s="40">
        <f ca="1">SUMIF(OFFSET(correlations!T$46,_xlfn.FLOOR.MATH((ROW(S170)-1)/5)*5,0,5),"&lt;&gt;0")/COUNTIF(OFFSET(correlations!T$46,_xlfn.FLOOR.MATH((ROW(S170)-1)/5)*5,0,5),"&lt;&gt;0")</f>
        <v>3.5</v>
      </c>
      <c r="AU182" s="40">
        <f ca="1">SUMIF(OFFSET(correlations!U$46,_xlfn.FLOOR.MATH((ROW(T170)-1)/5)*5,0,5),"&lt;&gt;0")/COUNTIF(OFFSET(correlations!U$46,_xlfn.FLOOR.MATH((ROW(T170)-1)/5)*5,0,5),"&lt;&gt;0")</f>
        <v>4.125</v>
      </c>
      <c r="AV182" s="40">
        <f ca="1">SUMIF(OFFSET(correlations!V$46,_xlfn.FLOOR.MATH((ROW(U170)-1)/5)*5,0,5),"&lt;&gt;0")/COUNTIF(OFFSET(correlations!V$46,_xlfn.FLOOR.MATH((ROW(U170)-1)/5)*5,0,5),"&lt;&gt;0")</f>
        <v>4.375</v>
      </c>
      <c r="AW182" s="40">
        <f ca="1">SUMIF(OFFSET(correlations!W$46,_xlfn.FLOOR.MATH((ROW(V170)-1)/5)*5,0,5),"&lt;&gt;0")/COUNTIF(OFFSET(correlations!W$46,_xlfn.FLOOR.MATH((ROW(V170)-1)/5)*5,0,5),"&lt;&gt;0")</f>
        <v>4.25</v>
      </c>
      <c r="AX182" s="40">
        <f ca="1">SUMIF(OFFSET(correlations!X$46,_xlfn.FLOOR.MATH((ROW(W170)-1)/5)*5,0,5),"&lt;&gt;0")/COUNTIF(OFFSET(correlations!X$46,_xlfn.FLOOR.MATH((ROW(W170)-1)/5)*5,0,5),"&lt;&gt;0")</f>
        <v>4.0999999999999996</v>
      </c>
      <c r="AY182" s="40">
        <f ca="1">SUMIF(OFFSET(correlations!Y$46,_xlfn.FLOOR.MATH((ROW(X170)-1)/5)*5,0,5),"&lt;&gt;0")/COUNTIF(OFFSET(correlations!Y$46,_xlfn.FLOOR.MATH((ROW(X170)-1)/5)*5,0,5),"&lt;&gt;0")</f>
        <v>3.25</v>
      </c>
      <c r="AZ182" s="40">
        <f ca="1">SUMIF(OFFSET(correlations!Z$46,_xlfn.FLOOR.MATH((ROW(Y170)-1)/5)*5,0,5),"&lt;&gt;0")/COUNTIF(OFFSET(correlations!Z$46,_xlfn.FLOOR.MATH((ROW(Y170)-1)/5)*5,0,5),"&lt;&gt;0")</f>
        <v>4.25</v>
      </c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</row>
    <row r="183" spans="1:76">
      <c r="A183" s="21" t="s">
        <v>34</v>
      </c>
      <c r="B183" s="26">
        <f>IF(correlations!B216&lt;&gt;0,'Modified Weights'!B$3,0)</f>
        <v>0.55108883721563151</v>
      </c>
      <c r="C183" s="26">
        <f>IF(correlations!C216&lt;&gt;0,'Modified Weights'!C$3,0)</f>
        <v>0</v>
      </c>
      <c r="D183" s="26">
        <f>IF(correlations!D216&lt;&gt;0,'Modified Weights'!D$3,0)</f>
        <v>0.66716825348801723</v>
      </c>
      <c r="E183" s="26">
        <f>IF(correlations!E216&lt;&gt;0,'Modified Weights'!E$3,0)</f>
        <v>0.51761980439715483</v>
      </c>
      <c r="F183" s="26">
        <f>IF(correlations!F216&lt;&gt;0,'Modified Weights'!F$3,0)</f>
        <v>0.47668328054517961</v>
      </c>
      <c r="G183" s="26">
        <f>IF(correlations!G216&lt;&gt;0,'Modified Weights'!G$3,0)</f>
        <v>0</v>
      </c>
      <c r="H183" s="26">
        <f>IF(correlations!H216&lt;&gt;0,'Modified Weights'!H$3,0)</f>
        <v>0</v>
      </c>
      <c r="I183" s="26">
        <f>IF(correlations!I216&lt;&gt;0,'Modified Weights'!I$3,0)</f>
        <v>0.38334847991865839</v>
      </c>
      <c r="J183" s="26">
        <f>IF(correlations!J216&lt;&gt;0,'Modified Weights'!J$3,0)</f>
        <v>0.47571090136593314</v>
      </c>
      <c r="K183" s="26">
        <f>IF(correlations!K216&lt;&gt;0,'Modified Weights'!K$3,0)</f>
        <v>0</v>
      </c>
      <c r="L183" s="26">
        <f>IF(correlations!L216&lt;&gt;0,'Modified Weights'!L$3,0)</f>
        <v>0.31257295249758305</v>
      </c>
      <c r="M183" s="26">
        <f>IF(correlations!M216&lt;&gt;0,'Modified Weights'!M$3,0)</f>
        <v>0</v>
      </c>
      <c r="N183" s="26">
        <f>IF(correlations!N216&lt;&gt;0,'Modified Weights'!N$3,0)</f>
        <v>0</v>
      </c>
      <c r="O183" s="26">
        <f>IF(correlations!O216&lt;&gt;0,'Modified Weights'!O$3,0)</f>
        <v>0</v>
      </c>
      <c r="P183" s="26">
        <f>IF(correlations!P216&lt;&gt;0,'Modified Weights'!P$3,0)</f>
        <v>0.41443820151070604</v>
      </c>
      <c r="Q183" s="26">
        <f>IF(correlations!Q216&lt;&gt;0,'Modified Weights'!Q$3,0)</f>
        <v>0</v>
      </c>
      <c r="R183" s="26">
        <f>IF(correlations!R216&lt;&gt;0,'Modified Weights'!R$3,0)</f>
        <v>0.49300760515325925</v>
      </c>
      <c r="S183" s="26">
        <f>IF(correlations!S216&lt;&gt;0,'Modified Weights'!S$3,0)</f>
        <v>0.47668328054517961</v>
      </c>
      <c r="T183" s="26">
        <f>IF(correlations!T216&lt;&gt;0,'Modified Weights'!T$3,0)</f>
        <v>0.55108883721563151</v>
      </c>
      <c r="U183" s="26">
        <f>IF(correlations!U216&lt;&gt;0,'Modified Weights'!U$3,0)</f>
        <v>0.47236055541883315</v>
      </c>
      <c r="V183" s="26">
        <f>IF(correlations!V216&lt;&gt;0,'Modified Weights'!V$3,0)</f>
        <v>0.27092801416163931</v>
      </c>
      <c r="W183" s="26">
        <f>IF(correlations!W216&lt;&gt;0,'Modified Weights'!W$3,0)</f>
        <v>0.50324684492481753</v>
      </c>
      <c r="X183" s="26">
        <f>IF(correlations!X216&lt;&gt;0,'Modified Weights'!X$3,0)</f>
        <v>0</v>
      </c>
      <c r="Y183" s="26">
        <f>IF(correlations!Y216&lt;&gt;0,'Modified Weights'!Y$3,0)</f>
        <v>0.66716825348801723</v>
      </c>
      <c r="Z183" s="26">
        <f>IF(correlations!Z216&lt;&gt;0,'Modified Weights'!Z$3,0)</f>
        <v>0</v>
      </c>
      <c r="AA183" s="26"/>
      <c r="AB183" s="40">
        <f ca="1">SUMIF(OFFSET(correlations!B$46,_xlfn.FLOOR.MATH((ROW(A171)-1)/5)*5,0,5),"&lt;&gt;0")/COUNTIF(OFFSET(correlations!B$46,_xlfn.FLOOR.MATH((ROW(A171)-1)/5)*5,0,5),"&lt;&gt;0")</f>
        <v>3.5</v>
      </c>
      <c r="AC183" s="40">
        <f ca="1">SUMIF(OFFSET(correlations!C$46,_xlfn.FLOOR.MATH((ROW(B171)-1)/5)*5,0,5),"&lt;&gt;0")/COUNTIF(OFFSET(correlations!C$46,_xlfn.FLOOR.MATH((ROW(B171)-1)/5)*5,0,5),"&lt;&gt;0")</f>
        <v>2.6666666666666665</v>
      </c>
      <c r="AD183" s="40">
        <f ca="1">SUMIF(OFFSET(correlations!D$46,_xlfn.FLOOR.MATH((ROW(C171)-1)/5)*5,0,5),"&lt;&gt;0")/COUNTIF(OFFSET(correlations!D$46,_xlfn.FLOOR.MATH((ROW(C171)-1)/5)*5,0,5),"&lt;&gt;0")</f>
        <v>2.75</v>
      </c>
      <c r="AE183" s="40">
        <f ca="1">SUMIF(OFFSET(correlations!E$46,_xlfn.FLOOR.MATH((ROW(D171)-1)/5)*5,0,5),"&lt;&gt;0")/COUNTIF(OFFSET(correlations!E$46,_xlfn.FLOOR.MATH((ROW(D171)-1)/5)*5,0,5),"&lt;&gt;0")</f>
        <v>3.875</v>
      </c>
      <c r="AF183" s="40">
        <f ca="1">SUMIF(OFFSET(correlations!F$46,_xlfn.FLOOR.MATH((ROW(E171)-1)/5)*5,0,5),"&lt;&gt;0")/COUNTIF(OFFSET(correlations!F$46,_xlfn.FLOOR.MATH((ROW(E171)-1)/5)*5,0,5),"&lt;&gt;0")</f>
        <v>3.4</v>
      </c>
      <c r="AG183" s="40">
        <f ca="1">SUMIF(OFFSET(correlations!G$46,_xlfn.FLOOR.MATH((ROW(F171)-1)/5)*5,0,5),"&lt;&gt;0")/COUNTIF(OFFSET(correlations!G$46,_xlfn.FLOOR.MATH((ROW(F171)-1)/5)*5,0,5),"&lt;&gt;0")</f>
        <v>3.625</v>
      </c>
      <c r="AH183" s="40">
        <f ca="1">SUMIF(OFFSET(correlations!H$46,_xlfn.FLOOR.MATH((ROW(G171)-1)/5)*5,0,5),"&lt;&gt;0")/COUNTIF(OFFSET(correlations!H$46,_xlfn.FLOOR.MATH((ROW(G171)-1)/5)*5,0,5),"&lt;&gt;0")</f>
        <v>3.5</v>
      </c>
      <c r="AI183" s="40">
        <f ca="1">SUMIF(OFFSET(correlations!I$46,_xlfn.FLOOR.MATH((ROW(H171)-1)/5)*5,0,5),"&lt;&gt;0")/COUNTIF(OFFSET(correlations!I$46,_xlfn.FLOOR.MATH((ROW(H171)-1)/5)*5,0,5),"&lt;&gt;0")</f>
        <v>3.5</v>
      </c>
      <c r="AJ183" s="40">
        <f ca="1">SUMIF(OFFSET(correlations!J$46,_xlfn.FLOOR.MATH((ROW(I171)-1)/5)*5,0,5),"&lt;&gt;0")/COUNTIF(OFFSET(correlations!J$46,_xlfn.FLOOR.MATH((ROW(I171)-1)/5)*5,0,5),"&lt;&gt;0")</f>
        <v>3.1666666666666665</v>
      </c>
      <c r="AK183" s="40">
        <f ca="1">SUMIF(OFFSET(correlations!K$46,_xlfn.FLOOR.MATH((ROW(J171)-1)/5)*5,0,5),"&lt;&gt;0")/COUNTIF(OFFSET(correlations!K$46,_xlfn.FLOOR.MATH((ROW(J171)-1)/5)*5,0,5),"&lt;&gt;0")</f>
        <v>3.25</v>
      </c>
      <c r="AL183" s="40">
        <f ca="1">SUMIF(OFFSET(correlations!L$46,_xlfn.FLOOR.MATH((ROW(K171)-1)/5)*5,0,5),"&lt;&gt;0")/COUNTIF(OFFSET(correlations!L$46,_xlfn.FLOOR.MATH((ROW(K171)-1)/5)*5,0,5),"&lt;&gt;0")</f>
        <v>3.75</v>
      </c>
      <c r="AM183" s="40">
        <f ca="1">SUMIF(OFFSET(correlations!M$46,_xlfn.FLOOR.MATH((ROW(L171)-1)/5)*5,0,5),"&lt;&gt;0")/COUNTIF(OFFSET(correlations!M$46,_xlfn.FLOOR.MATH((ROW(L171)-1)/5)*5,0,5),"&lt;&gt;0")</f>
        <v>3.875</v>
      </c>
      <c r="AN183" s="40">
        <f ca="1">SUMIF(OFFSET(correlations!N$46,_xlfn.FLOOR.MATH((ROW(M171)-1)/5)*5,0,5),"&lt;&gt;0")/COUNTIF(OFFSET(correlations!N$46,_xlfn.FLOOR.MATH((ROW(M171)-1)/5)*5,0,5),"&lt;&gt;0")</f>
        <v>3.3333333333333335</v>
      </c>
      <c r="AO183" s="40">
        <f ca="1">SUMIF(OFFSET(correlations!O$46,_xlfn.FLOOR.MATH((ROW(N171)-1)/5)*5,0,5),"&lt;&gt;0")/COUNTIF(OFFSET(correlations!O$46,_xlfn.FLOOR.MATH((ROW(N171)-1)/5)*5,0,5),"&lt;&gt;0")</f>
        <v>3.3333333333333335</v>
      </c>
      <c r="AP183" s="40">
        <f ca="1">SUMIF(OFFSET(correlations!P$46,_xlfn.FLOOR.MATH((ROW(O171)-1)/5)*5,0,5),"&lt;&gt;0")/COUNTIF(OFFSET(correlations!P$46,_xlfn.FLOOR.MATH((ROW(O171)-1)/5)*5,0,5),"&lt;&gt;0")</f>
        <v>4</v>
      </c>
      <c r="AQ183" s="40">
        <f ca="1">SUMIF(OFFSET(correlations!Q$46,_xlfn.FLOOR.MATH((ROW(P171)-1)/5)*5,0,5),"&lt;&gt;0")/COUNTIF(OFFSET(correlations!Q$46,_xlfn.FLOOR.MATH((ROW(P171)-1)/5)*5,0,5),"&lt;&gt;0")</f>
        <v>3.5</v>
      </c>
      <c r="AR183" s="40">
        <f ca="1">SUMIF(OFFSET(correlations!R$46,_xlfn.FLOOR.MATH((ROW(Q171)-1)/5)*5,0,5),"&lt;&gt;0")/COUNTIF(OFFSET(correlations!R$46,_xlfn.FLOOR.MATH((ROW(Q171)-1)/5)*5,0,5),"&lt;&gt;0")</f>
        <v>3.6666666666666665</v>
      </c>
      <c r="AS183" s="40">
        <f ca="1">SUMIF(OFFSET(correlations!S$46,_xlfn.FLOOR.MATH((ROW(R171)-1)/5)*5,0,5),"&lt;&gt;0")/COUNTIF(OFFSET(correlations!S$46,_xlfn.FLOOR.MATH((ROW(R171)-1)/5)*5,0,5),"&lt;&gt;0")</f>
        <v>3.5</v>
      </c>
      <c r="AT183" s="40">
        <f ca="1">SUMIF(OFFSET(correlations!T$46,_xlfn.FLOOR.MATH((ROW(S171)-1)/5)*5,0,5),"&lt;&gt;0")/COUNTIF(OFFSET(correlations!T$46,_xlfn.FLOOR.MATH((ROW(S171)-1)/5)*5,0,5),"&lt;&gt;0")</f>
        <v>3.5</v>
      </c>
      <c r="AU183" s="40">
        <f ca="1">SUMIF(OFFSET(correlations!U$46,_xlfn.FLOOR.MATH((ROW(T171)-1)/5)*5,0,5),"&lt;&gt;0")/COUNTIF(OFFSET(correlations!U$46,_xlfn.FLOOR.MATH((ROW(T171)-1)/5)*5,0,5),"&lt;&gt;0")</f>
        <v>3.5</v>
      </c>
      <c r="AV183" s="40">
        <f ca="1">SUMIF(OFFSET(correlations!V$46,_xlfn.FLOOR.MATH((ROW(U171)-1)/5)*5,0,5),"&lt;&gt;0")/COUNTIF(OFFSET(correlations!V$46,_xlfn.FLOOR.MATH((ROW(U171)-1)/5)*5,0,5),"&lt;&gt;0")</f>
        <v>3.6666666666666665</v>
      </c>
      <c r="AW183" s="40">
        <f ca="1">SUMIF(OFFSET(correlations!W$46,_xlfn.FLOOR.MATH((ROW(V171)-1)/5)*5,0,5),"&lt;&gt;0")/COUNTIF(OFFSET(correlations!W$46,_xlfn.FLOOR.MATH((ROW(V171)-1)/5)*5,0,5),"&lt;&gt;0")</f>
        <v>3.5</v>
      </c>
      <c r="AX183" s="40">
        <f ca="1">SUMIF(OFFSET(correlations!X$46,_xlfn.FLOOR.MATH((ROW(W171)-1)/5)*5,0,5),"&lt;&gt;0")/COUNTIF(OFFSET(correlations!X$46,_xlfn.FLOOR.MATH((ROW(W171)-1)/5)*5,0,5),"&lt;&gt;0")</f>
        <v>3</v>
      </c>
      <c r="AY183" s="40">
        <f ca="1">SUMIF(OFFSET(correlations!Y$46,_xlfn.FLOOR.MATH((ROW(X171)-1)/5)*5,0,5),"&lt;&gt;0")/COUNTIF(OFFSET(correlations!Y$46,_xlfn.FLOOR.MATH((ROW(X171)-1)/5)*5,0,5),"&lt;&gt;0")</f>
        <v>3.375</v>
      </c>
      <c r="AZ183" s="40">
        <f ca="1">SUMIF(OFFSET(correlations!Z$46,_xlfn.FLOOR.MATH((ROW(Y171)-1)/5)*5,0,5),"&lt;&gt;0")/COUNTIF(OFFSET(correlations!Z$46,_xlfn.FLOOR.MATH((ROW(Y171)-1)/5)*5,0,5),"&lt;&gt;0")</f>
        <v>3.5</v>
      </c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</row>
    <row r="184" spans="1:76">
      <c r="A184" s="1" t="str">
        <f t="shared" ref="A184:A187" si="34">A183</f>
        <v>280: Terminator 2: Judgment Day (1991)</v>
      </c>
      <c r="B184" s="26">
        <f>IF(correlations!B217&lt;&gt;0,'Modified Weights'!B$4,0)</f>
        <v>0</v>
      </c>
      <c r="C184" s="26">
        <f>IF(correlations!C217&lt;&gt;0,'Modified Weights'!C$4,0)</f>
        <v>0.48860698263640312</v>
      </c>
      <c r="D184" s="26">
        <f>IF(correlations!D217&lt;&gt;0,'Modified Weights'!D$4,0)</f>
        <v>0.47097212266638172</v>
      </c>
      <c r="E184" s="26">
        <f>IF(correlations!E217&lt;&gt;0,'Modified Weights'!E$4,0)</f>
        <v>0</v>
      </c>
      <c r="F184" s="26">
        <f>IF(correlations!F217&lt;&gt;0,'Modified Weights'!F$4,0)</f>
        <v>0.46411014776485626</v>
      </c>
      <c r="G184" s="26">
        <f>IF(correlations!G217&lt;&gt;0,'Modified Weights'!G$4,0)</f>
        <v>0.48053660218278615</v>
      </c>
      <c r="H184" s="26">
        <f>IF(correlations!H217&lt;&gt;0,'Modified Weights'!H$4,0)</f>
        <v>0.40027450425381639</v>
      </c>
      <c r="I184" s="26">
        <f>IF(correlations!I217&lt;&gt;0,'Modified Weights'!I$4,0)</f>
        <v>0.31257295249758305</v>
      </c>
      <c r="J184" s="26">
        <f>IF(correlations!J217&lt;&gt;0,'Modified Weights'!J$4,0)</f>
        <v>0</v>
      </c>
      <c r="K184" s="26">
        <f>IF(correlations!K217&lt;&gt;0,'Modified Weights'!K$4,0)</f>
        <v>0.26365446983714974</v>
      </c>
      <c r="L184" s="26">
        <f>IF(correlations!L217&lt;&gt;0,'Modified Weights'!L$4,0)</f>
        <v>0</v>
      </c>
      <c r="M184" s="26">
        <f>IF(correlations!M217&lt;&gt;0,'Modified Weights'!M$4,0)</f>
        <v>0.28040224837668803</v>
      </c>
      <c r="N184" s="26">
        <f>IF(correlations!N217&lt;&gt;0,'Modified Weights'!N$4,0)</f>
        <v>0.31010409033155772</v>
      </c>
      <c r="O184" s="26">
        <f>IF(correlations!O217&lt;&gt;0,'Modified Weights'!O$4,0)</f>
        <v>0.56244873874488854</v>
      </c>
      <c r="P184" s="26">
        <f>IF(correlations!P217&lt;&gt;0,'Modified Weights'!P$4,0)</f>
        <v>0.30413903573293405</v>
      </c>
      <c r="Q184" s="26">
        <f>IF(correlations!Q217&lt;&gt;0,'Modified Weights'!Q$4,0)</f>
        <v>0.48860698263640312</v>
      </c>
      <c r="R184" s="26">
        <f>IF(correlations!R217&lt;&gt;0,'Modified Weights'!R$4,0)</f>
        <v>0.47097212266638172</v>
      </c>
      <c r="S184" s="26">
        <f>IF(correlations!S217&lt;&gt;0,'Modified Weights'!S$4,0)</f>
        <v>0</v>
      </c>
      <c r="T184" s="26">
        <f>IF(correlations!T217&lt;&gt;0,'Modified Weights'!T$4,0)</f>
        <v>0</v>
      </c>
      <c r="U184" s="26">
        <f>IF(correlations!U217&lt;&gt;0,'Modified Weights'!U$4,0)</f>
        <v>0.43899155441463594</v>
      </c>
      <c r="V184" s="26">
        <f>IF(correlations!V217&lt;&gt;0,'Modified Weights'!V$4,0)</f>
        <v>0</v>
      </c>
      <c r="W184" s="26">
        <f>IF(correlations!W217&lt;&gt;0,'Modified Weights'!W$4,0)</f>
        <v>0</v>
      </c>
      <c r="X184" s="26">
        <f>IF(correlations!X217&lt;&gt;0,'Modified Weights'!X$4,0)</f>
        <v>0.54219187817609293</v>
      </c>
      <c r="Y184" s="26">
        <f>IF(correlations!Y217&lt;&gt;0,'Modified Weights'!Y$4,0)</f>
        <v>0</v>
      </c>
      <c r="Z184" s="26">
        <f>IF(correlations!Z217&lt;&gt;0,'Modified Weights'!Z$4,0)</f>
        <v>0.39006674934025765</v>
      </c>
      <c r="AA184" s="26"/>
      <c r="AB184" s="40">
        <f ca="1">SUMIF(OFFSET(correlations!B$46,_xlfn.FLOOR.MATH((ROW(A172)-1)/5)*5,0,5),"&lt;&gt;0")/COUNTIF(OFFSET(correlations!B$46,_xlfn.FLOOR.MATH((ROW(A172)-1)/5)*5,0,5),"&lt;&gt;0")</f>
        <v>3.5</v>
      </c>
      <c r="AC184" s="40">
        <f ca="1">SUMIF(OFFSET(correlations!C$46,_xlfn.FLOOR.MATH((ROW(B172)-1)/5)*5,0,5),"&lt;&gt;0")/COUNTIF(OFFSET(correlations!C$46,_xlfn.FLOOR.MATH((ROW(B172)-1)/5)*5,0,5),"&lt;&gt;0")</f>
        <v>2.6666666666666665</v>
      </c>
      <c r="AD184" s="40">
        <f ca="1">SUMIF(OFFSET(correlations!D$46,_xlfn.FLOOR.MATH((ROW(C172)-1)/5)*5,0,5),"&lt;&gt;0")/COUNTIF(OFFSET(correlations!D$46,_xlfn.FLOOR.MATH((ROW(C172)-1)/5)*5,0,5),"&lt;&gt;0")</f>
        <v>2.75</v>
      </c>
      <c r="AE184" s="40">
        <f ca="1">SUMIF(OFFSET(correlations!E$46,_xlfn.FLOOR.MATH((ROW(D172)-1)/5)*5,0,5),"&lt;&gt;0")/COUNTIF(OFFSET(correlations!E$46,_xlfn.FLOOR.MATH((ROW(D172)-1)/5)*5,0,5),"&lt;&gt;0")</f>
        <v>3.875</v>
      </c>
      <c r="AF184" s="40">
        <f ca="1">SUMIF(OFFSET(correlations!F$46,_xlfn.FLOOR.MATH((ROW(E172)-1)/5)*5,0,5),"&lt;&gt;0")/COUNTIF(OFFSET(correlations!F$46,_xlfn.FLOOR.MATH((ROW(E172)-1)/5)*5,0,5),"&lt;&gt;0")</f>
        <v>3.4</v>
      </c>
      <c r="AG184" s="40">
        <f ca="1">SUMIF(OFFSET(correlations!G$46,_xlfn.FLOOR.MATH((ROW(F172)-1)/5)*5,0,5),"&lt;&gt;0")/COUNTIF(OFFSET(correlations!G$46,_xlfn.FLOOR.MATH((ROW(F172)-1)/5)*5,0,5),"&lt;&gt;0")</f>
        <v>3.625</v>
      </c>
      <c r="AH184" s="40">
        <f ca="1">SUMIF(OFFSET(correlations!H$46,_xlfn.FLOOR.MATH((ROW(G172)-1)/5)*5,0,5),"&lt;&gt;0")/COUNTIF(OFFSET(correlations!H$46,_xlfn.FLOOR.MATH((ROW(G172)-1)/5)*5,0,5),"&lt;&gt;0")</f>
        <v>3.5</v>
      </c>
      <c r="AI184" s="40">
        <f ca="1">SUMIF(OFFSET(correlations!I$46,_xlfn.FLOOR.MATH((ROW(H172)-1)/5)*5,0,5),"&lt;&gt;0")/COUNTIF(OFFSET(correlations!I$46,_xlfn.FLOOR.MATH((ROW(H172)-1)/5)*5,0,5),"&lt;&gt;0")</f>
        <v>3.5</v>
      </c>
      <c r="AJ184" s="40">
        <f ca="1">SUMIF(OFFSET(correlations!J$46,_xlfn.FLOOR.MATH((ROW(I172)-1)/5)*5,0,5),"&lt;&gt;0")/COUNTIF(OFFSET(correlations!J$46,_xlfn.FLOOR.MATH((ROW(I172)-1)/5)*5,0,5),"&lt;&gt;0")</f>
        <v>3.1666666666666665</v>
      </c>
      <c r="AK184" s="40">
        <f ca="1">SUMIF(OFFSET(correlations!K$46,_xlfn.FLOOR.MATH((ROW(J172)-1)/5)*5,0,5),"&lt;&gt;0")/COUNTIF(OFFSET(correlations!K$46,_xlfn.FLOOR.MATH((ROW(J172)-1)/5)*5,0,5),"&lt;&gt;0")</f>
        <v>3.25</v>
      </c>
      <c r="AL184" s="40">
        <f ca="1">SUMIF(OFFSET(correlations!L$46,_xlfn.FLOOR.MATH((ROW(K172)-1)/5)*5,0,5),"&lt;&gt;0")/COUNTIF(OFFSET(correlations!L$46,_xlfn.FLOOR.MATH((ROW(K172)-1)/5)*5,0,5),"&lt;&gt;0")</f>
        <v>3.75</v>
      </c>
      <c r="AM184" s="40">
        <f ca="1">SUMIF(OFFSET(correlations!M$46,_xlfn.FLOOR.MATH((ROW(L172)-1)/5)*5,0,5),"&lt;&gt;0")/COUNTIF(OFFSET(correlations!M$46,_xlfn.FLOOR.MATH((ROW(L172)-1)/5)*5,0,5),"&lt;&gt;0")</f>
        <v>3.875</v>
      </c>
      <c r="AN184" s="40">
        <f ca="1">SUMIF(OFFSET(correlations!N$46,_xlfn.FLOOR.MATH((ROW(M172)-1)/5)*5,0,5),"&lt;&gt;0")/COUNTIF(OFFSET(correlations!N$46,_xlfn.FLOOR.MATH((ROW(M172)-1)/5)*5,0,5),"&lt;&gt;0")</f>
        <v>3.3333333333333335</v>
      </c>
      <c r="AO184" s="40">
        <f ca="1">SUMIF(OFFSET(correlations!O$46,_xlfn.FLOOR.MATH((ROW(N172)-1)/5)*5,0,5),"&lt;&gt;0")/COUNTIF(OFFSET(correlations!O$46,_xlfn.FLOOR.MATH((ROW(N172)-1)/5)*5,0,5),"&lt;&gt;0")</f>
        <v>3.3333333333333335</v>
      </c>
      <c r="AP184" s="40">
        <f ca="1">SUMIF(OFFSET(correlations!P$46,_xlfn.FLOOR.MATH((ROW(O172)-1)/5)*5,0,5),"&lt;&gt;0")/COUNTIF(OFFSET(correlations!P$46,_xlfn.FLOOR.MATH((ROW(O172)-1)/5)*5,0,5),"&lt;&gt;0")</f>
        <v>4</v>
      </c>
      <c r="AQ184" s="40">
        <f ca="1">SUMIF(OFFSET(correlations!Q$46,_xlfn.FLOOR.MATH((ROW(P172)-1)/5)*5,0,5),"&lt;&gt;0")/COUNTIF(OFFSET(correlations!Q$46,_xlfn.FLOOR.MATH((ROW(P172)-1)/5)*5,0,5),"&lt;&gt;0")</f>
        <v>3.5</v>
      </c>
      <c r="AR184" s="40">
        <f ca="1">SUMIF(OFFSET(correlations!R$46,_xlfn.FLOOR.MATH((ROW(Q172)-1)/5)*5,0,5),"&lt;&gt;0")/COUNTIF(OFFSET(correlations!R$46,_xlfn.FLOOR.MATH((ROW(Q172)-1)/5)*5,0,5),"&lt;&gt;0")</f>
        <v>3.6666666666666665</v>
      </c>
      <c r="AS184" s="40">
        <f ca="1">SUMIF(OFFSET(correlations!S$46,_xlfn.FLOOR.MATH((ROW(R172)-1)/5)*5,0,5),"&lt;&gt;0")/COUNTIF(OFFSET(correlations!S$46,_xlfn.FLOOR.MATH((ROW(R172)-1)/5)*5,0,5),"&lt;&gt;0")</f>
        <v>3.5</v>
      </c>
      <c r="AT184" s="40">
        <f ca="1">SUMIF(OFFSET(correlations!T$46,_xlfn.FLOOR.MATH((ROW(S172)-1)/5)*5,0,5),"&lt;&gt;0")/COUNTIF(OFFSET(correlations!T$46,_xlfn.FLOOR.MATH((ROW(S172)-1)/5)*5,0,5),"&lt;&gt;0")</f>
        <v>3.5</v>
      </c>
      <c r="AU184" s="40">
        <f ca="1">SUMIF(OFFSET(correlations!U$46,_xlfn.FLOOR.MATH((ROW(T172)-1)/5)*5,0,5),"&lt;&gt;0")/COUNTIF(OFFSET(correlations!U$46,_xlfn.FLOOR.MATH((ROW(T172)-1)/5)*5,0,5),"&lt;&gt;0")</f>
        <v>3.5</v>
      </c>
      <c r="AV184" s="40">
        <f ca="1">SUMIF(OFFSET(correlations!V$46,_xlfn.FLOOR.MATH((ROW(U172)-1)/5)*5,0,5),"&lt;&gt;0")/COUNTIF(OFFSET(correlations!V$46,_xlfn.FLOOR.MATH((ROW(U172)-1)/5)*5,0,5),"&lt;&gt;0")</f>
        <v>3.6666666666666665</v>
      </c>
      <c r="AW184" s="40">
        <f ca="1">SUMIF(OFFSET(correlations!W$46,_xlfn.FLOOR.MATH((ROW(V172)-1)/5)*5,0,5),"&lt;&gt;0")/COUNTIF(OFFSET(correlations!W$46,_xlfn.FLOOR.MATH((ROW(V172)-1)/5)*5,0,5),"&lt;&gt;0")</f>
        <v>3.5</v>
      </c>
      <c r="AX184" s="40">
        <f ca="1">SUMIF(OFFSET(correlations!X$46,_xlfn.FLOOR.MATH((ROW(W172)-1)/5)*5,0,5),"&lt;&gt;0")/COUNTIF(OFFSET(correlations!X$46,_xlfn.FLOOR.MATH((ROW(W172)-1)/5)*5,0,5),"&lt;&gt;0")</f>
        <v>3</v>
      </c>
      <c r="AY184" s="40">
        <f ca="1">SUMIF(OFFSET(correlations!Y$46,_xlfn.FLOOR.MATH((ROW(X172)-1)/5)*5,0,5),"&lt;&gt;0")/COUNTIF(OFFSET(correlations!Y$46,_xlfn.FLOOR.MATH((ROW(X172)-1)/5)*5,0,5),"&lt;&gt;0")</f>
        <v>3.375</v>
      </c>
      <c r="AZ184" s="40">
        <f ca="1">SUMIF(OFFSET(correlations!Z$46,_xlfn.FLOOR.MATH((ROW(Y172)-1)/5)*5,0,5),"&lt;&gt;0")/COUNTIF(OFFSET(correlations!Z$46,_xlfn.FLOOR.MATH((ROW(Y172)-1)/5)*5,0,5),"&lt;&gt;0")</f>
        <v>3.5</v>
      </c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</row>
    <row r="185" spans="1:76">
      <c r="A185" s="1" t="str">
        <f t="shared" si="34"/>
        <v>280: Terminator 2: Judgment Day (1991)</v>
      </c>
      <c r="B185" s="26">
        <f>IF(correlations!B218&lt;&gt;0,'Modified Weights'!B$5,0)</f>
        <v>0.49300760515325925</v>
      </c>
      <c r="C185" s="26">
        <f>IF(correlations!C218&lt;&gt;0,'Modified Weights'!C$5,0)</f>
        <v>0.42223642660835542</v>
      </c>
      <c r="D185" s="26">
        <f>IF(correlations!D218&lt;&gt;0,'Modified Weights'!D$5,0)</f>
        <v>0</v>
      </c>
      <c r="E185" s="26">
        <f>IF(correlations!E218&lt;&gt;0,'Modified Weights'!E$5,0)</f>
        <v>0.46291004988627577</v>
      </c>
      <c r="F185" s="26">
        <f>IF(correlations!F218&lt;&gt;0,'Modified Weights'!F$5,0)</f>
        <v>0.43899155441463594</v>
      </c>
      <c r="G185" s="26">
        <f>IF(correlations!G218&lt;&gt;0,'Modified Weights'!G$5,0)</f>
        <v>0.46833329437099369</v>
      </c>
      <c r="H185" s="26">
        <f>IF(correlations!H218&lt;&gt;0,'Modified Weights'!H$5,0)</f>
        <v>0.24769327229404767</v>
      </c>
      <c r="I185" s="26">
        <f>IF(correlations!I218&lt;&gt;0,'Modified Weights'!I$5,0)</f>
        <v>0.26424949075041737</v>
      </c>
      <c r="J185" s="26">
        <f>IF(correlations!J218&lt;&gt;0,'Modified Weights'!J$5,0)</f>
        <v>0</v>
      </c>
      <c r="K185" s="26">
        <f>IF(correlations!K218&lt;&gt;0,'Modified Weights'!K$5,0)</f>
        <v>0</v>
      </c>
      <c r="L185" s="26">
        <f>IF(correlations!L218&lt;&gt;0,'Modified Weights'!L$5,0)</f>
        <v>0</v>
      </c>
      <c r="M185" s="26">
        <f>IF(correlations!M218&lt;&gt;0,'Modified Weights'!M$5,0)</f>
        <v>0.26442478716072465</v>
      </c>
      <c r="N185" s="26">
        <f>IF(correlations!N218&lt;&gt;0,'Modified Weights'!N$5,0)</f>
        <v>0</v>
      </c>
      <c r="O185" s="26">
        <f>IF(correlations!O218&lt;&gt;0,'Modified Weights'!O$5,0)</f>
        <v>0</v>
      </c>
      <c r="P185" s="26">
        <f>IF(correlations!P218&lt;&gt;0,'Modified Weights'!P$5,0)</f>
        <v>0</v>
      </c>
      <c r="Q185" s="26">
        <f>IF(correlations!Q218&lt;&gt;0,'Modified Weights'!Q$5,0)</f>
        <v>0.47571090136593314</v>
      </c>
      <c r="R185" s="26">
        <f>IF(correlations!R218&lt;&gt;0,'Modified Weights'!R$5,0)</f>
        <v>0</v>
      </c>
      <c r="S185" s="26">
        <f>IF(correlations!S218&lt;&gt;0,'Modified Weights'!S$5,0)</f>
        <v>0.42223642660835542</v>
      </c>
      <c r="T185" s="26">
        <f>IF(correlations!T218&lt;&gt;0,'Modified Weights'!T$5,0)</f>
        <v>0</v>
      </c>
      <c r="U185" s="26">
        <f>IF(correlations!U218&lt;&gt;0,'Modified Weights'!U$5,0)</f>
        <v>0.40380887559327872</v>
      </c>
      <c r="V185" s="26">
        <f>IF(correlations!V218&lt;&gt;0,'Modified Weights'!V$5,0)</f>
        <v>0</v>
      </c>
      <c r="W185" s="26">
        <f>IF(correlations!W218&lt;&gt;0,'Modified Weights'!W$5,0)</f>
        <v>0.31571202585390812</v>
      </c>
      <c r="X185" s="26">
        <f>IF(correlations!X218&lt;&gt;0,'Modified Weights'!X$5,0)</f>
        <v>0</v>
      </c>
      <c r="Y185" s="26">
        <f>IF(correlations!Y218&lt;&gt;0,'Modified Weights'!Y$5,0)</f>
        <v>0.47236055541883315</v>
      </c>
      <c r="Z185" s="26">
        <f>IF(correlations!Z218&lt;&gt;0,'Modified Weights'!Z$5,0)</f>
        <v>0.37985626502293046</v>
      </c>
      <c r="AA185" s="26"/>
      <c r="AB185" s="40">
        <f ca="1">SUMIF(OFFSET(correlations!B$46,_xlfn.FLOOR.MATH((ROW(A173)-1)/5)*5,0,5),"&lt;&gt;0")/COUNTIF(OFFSET(correlations!B$46,_xlfn.FLOOR.MATH((ROW(A173)-1)/5)*5,0,5),"&lt;&gt;0")</f>
        <v>3.5</v>
      </c>
      <c r="AC185" s="40">
        <f ca="1">SUMIF(OFFSET(correlations!C$46,_xlfn.FLOOR.MATH((ROW(B173)-1)/5)*5,0,5),"&lt;&gt;0")/COUNTIF(OFFSET(correlations!C$46,_xlfn.FLOOR.MATH((ROW(B173)-1)/5)*5,0,5),"&lt;&gt;0")</f>
        <v>2.6666666666666665</v>
      </c>
      <c r="AD185" s="40">
        <f ca="1">SUMIF(OFFSET(correlations!D$46,_xlfn.FLOOR.MATH((ROW(C173)-1)/5)*5,0,5),"&lt;&gt;0")/COUNTIF(OFFSET(correlations!D$46,_xlfn.FLOOR.MATH((ROW(C173)-1)/5)*5,0,5),"&lt;&gt;0")</f>
        <v>2.75</v>
      </c>
      <c r="AE185" s="40">
        <f ca="1">SUMIF(OFFSET(correlations!E$46,_xlfn.FLOOR.MATH((ROW(D173)-1)/5)*5,0,5),"&lt;&gt;0")/COUNTIF(OFFSET(correlations!E$46,_xlfn.FLOOR.MATH((ROW(D173)-1)/5)*5,0,5),"&lt;&gt;0")</f>
        <v>3.875</v>
      </c>
      <c r="AF185" s="40">
        <f ca="1">SUMIF(OFFSET(correlations!F$46,_xlfn.FLOOR.MATH((ROW(E173)-1)/5)*5,0,5),"&lt;&gt;0")/COUNTIF(OFFSET(correlations!F$46,_xlfn.FLOOR.MATH((ROW(E173)-1)/5)*5,0,5),"&lt;&gt;0")</f>
        <v>3.4</v>
      </c>
      <c r="AG185" s="40">
        <f ca="1">SUMIF(OFFSET(correlations!G$46,_xlfn.FLOOR.MATH((ROW(F173)-1)/5)*5,0,5),"&lt;&gt;0")/COUNTIF(OFFSET(correlations!G$46,_xlfn.FLOOR.MATH((ROW(F173)-1)/5)*5,0,5),"&lt;&gt;0")</f>
        <v>3.625</v>
      </c>
      <c r="AH185" s="40">
        <f ca="1">SUMIF(OFFSET(correlations!H$46,_xlfn.FLOOR.MATH((ROW(G173)-1)/5)*5,0,5),"&lt;&gt;0")/COUNTIF(OFFSET(correlations!H$46,_xlfn.FLOOR.MATH((ROW(G173)-1)/5)*5,0,5),"&lt;&gt;0")</f>
        <v>3.5</v>
      </c>
      <c r="AI185" s="40">
        <f ca="1">SUMIF(OFFSET(correlations!I$46,_xlfn.FLOOR.MATH((ROW(H173)-1)/5)*5,0,5),"&lt;&gt;0")/COUNTIF(OFFSET(correlations!I$46,_xlfn.FLOOR.MATH((ROW(H173)-1)/5)*5,0,5),"&lt;&gt;0")</f>
        <v>3.5</v>
      </c>
      <c r="AJ185" s="40">
        <f ca="1">SUMIF(OFFSET(correlations!J$46,_xlfn.FLOOR.MATH((ROW(I173)-1)/5)*5,0,5),"&lt;&gt;0")/COUNTIF(OFFSET(correlations!J$46,_xlfn.FLOOR.MATH((ROW(I173)-1)/5)*5,0,5),"&lt;&gt;0")</f>
        <v>3.1666666666666665</v>
      </c>
      <c r="AK185" s="40">
        <f ca="1">SUMIF(OFFSET(correlations!K$46,_xlfn.FLOOR.MATH((ROW(J173)-1)/5)*5,0,5),"&lt;&gt;0")/COUNTIF(OFFSET(correlations!K$46,_xlfn.FLOOR.MATH((ROW(J173)-1)/5)*5,0,5),"&lt;&gt;0")</f>
        <v>3.25</v>
      </c>
      <c r="AL185" s="40">
        <f ca="1">SUMIF(OFFSET(correlations!L$46,_xlfn.FLOOR.MATH((ROW(K173)-1)/5)*5,0,5),"&lt;&gt;0")/COUNTIF(OFFSET(correlations!L$46,_xlfn.FLOOR.MATH((ROW(K173)-1)/5)*5,0,5),"&lt;&gt;0")</f>
        <v>3.75</v>
      </c>
      <c r="AM185" s="40">
        <f ca="1">SUMIF(OFFSET(correlations!M$46,_xlfn.FLOOR.MATH((ROW(L173)-1)/5)*5,0,5),"&lt;&gt;0")/COUNTIF(OFFSET(correlations!M$46,_xlfn.FLOOR.MATH((ROW(L173)-1)/5)*5,0,5),"&lt;&gt;0")</f>
        <v>3.875</v>
      </c>
      <c r="AN185" s="40">
        <f ca="1">SUMIF(OFFSET(correlations!N$46,_xlfn.FLOOR.MATH((ROW(M173)-1)/5)*5,0,5),"&lt;&gt;0")/COUNTIF(OFFSET(correlations!N$46,_xlfn.FLOOR.MATH((ROW(M173)-1)/5)*5,0,5),"&lt;&gt;0")</f>
        <v>3.3333333333333335</v>
      </c>
      <c r="AO185" s="40">
        <f ca="1">SUMIF(OFFSET(correlations!O$46,_xlfn.FLOOR.MATH((ROW(N173)-1)/5)*5,0,5),"&lt;&gt;0")/COUNTIF(OFFSET(correlations!O$46,_xlfn.FLOOR.MATH((ROW(N173)-1)/5)*5,0,5),"&lt;&gt;0")</f>
        <v>3.3333333333333335</v>
      </c>
      <c r="AP185" s="40">
        <f ca="1">SUMIF(OFFSET(correlations!P$46,_xlfn.FLOOR.MATH((ROW(O173)-1)/5)*5,0,5),"&lt;&gt;0")/COUNTIF(OFFSET(correlations!P$46,_xlfn.FLOOR.MATH((ROW(O173)-1)/5)*5,0,5),"&lt;&gt;0")</f>
        <v>4</v>
      </c>
      <c r="AQ185" s="40">
        <f ca="1">SUMIF(OFFSET(correlations!Q$46,_xlfn.FLOOR.MATH((ROW(P173)-1)/5)*5,0,5),"&lt;&gt;0")/COUNTIF(OFFSET(correlations!Q$46,_xlfn.FLOOR.MATH((ROW(P173)-1)/5)*5,0,5),"&lt;&gt;0")</f>
        <v>3.5</v>
      </c>
      <c r="AR185" s="40">
        <f ca="1">SUMIF(OFFSET(correlations!R$46,_xlfn.FLOOR.MATH((ROW(Q173)-1)/5)*5,0,5),"&lt;&gt;0")/COUNTIF(OFFSET(correlations!R$46,_xlfn.FLOOR.MATH((ROW(Q173)-1)/5)*5,0,5),"&lt;&gt;0")</f>
        <v>3.6666666666666665</v>
      </c>
      <c r="AS185" s="40">
        <f ca="1">SUMIF(OFFSET(correlations!S$46,_xlfn.FLOOR.MATH((ROW(R173)-1)/5)*5,0,5),"&lt;&gt;0")/COUNTIF(OFFSET(correlations!S$46,_xlfn.FLOOR.MATH((ROW(R173)-1)/5)*5,0,5),"&lt;&gt;0")</f>
        <v>3.5</v>
      </c>
      <c r="AT185" s="40">
        <f ca="1">SUMIF(OFFSET(correlations!T$46,_xlfn.FLOOR.MATH((ROW(S173)-1)/5)*5,0,5),"&lt;&gt;0")/COUNTIF(OFFSET(correlations!T$46,_xlfn.FLOOR.MATH((ROW(S173)-1)/5)*5,0,5),"&lt;&gt;0")</f>
        <v>3.5</v>
      </c>
      <c r="AU185" s="40">
        <f ca="1">SUMIF(OFFSET(correlations!U$46,_xlfn.FLOOR.MATH((ROW(T173)-1)/5)*5,0,5),"&lt;&gt;0")/COUNTIF(OFFSET(correlations!U$46,_xlfn.FLOOR.MATH((ROW(T173)-1)/5)*5,0,5),"&lt;&gt;0")</f>
        <v>3.5</v>
      </c>
      <c r="AV185" s="40">
        <f ca="1">SUMIF(OFFSET(correlations!V$46,_xlfn.FLOOR.MATH((ROW(U173)-1)/5)*5,0,5),"&lt;&gt;0")/COUNTIF(OFFSET(correlations!V$46,_xlfn.FLOOR.MATH((ROW(U173)-1)/5)*5,0,5),"&lt;&gt;0")</f>
        <v>3.6666666666666665</v>
      </c>
      <c r="AW185" s="40">
        <f ca="1">SUMIF(OFFSET(correlations!W$46,_xlfn.FLOOR.MATH((ROW(V173)-1)/5)*5,0,5),"&lt;&gt;0")/COUNTIF(OFFSET(correlations!W$46,_xlfn.FLOOR.MATH((ROW(V173)-1)/5)*5,0,5),"&lt;&gt;0")</f>
        <v>3.5</v>
      </c>
      <c r="AX185" s="40">
        <f ca="1">SUMIF(OFFSET(correlations!X$46,_xlfn.FLOOR.MATH((ROW(W173)-1)/5)*5,0,5),"&lt;&gt;0")/COUNTIF(OFFSET(correlations!X$46,_xlfn.FLOOR.MATH((ROW(W173)-1)/5)*5,0,5),"&lt;&gt;0")</f>
        <v>3</v>
      </c>
      <c r="AY185" s="40">
        <f ca="1">SUMIF(OFFSET(correlations!Y$46,_xlfn.FLOOR.MATH((ROW(X173)-1)/5)*5,0,5),"&lt;&gt;0")/COUNTIF(OFFSET(correlations!Y$46,_xlfn.FLOOR.MATH((ROW(X173)-1)/5)*5,0,5),"&lt;&gt;0")</f>
        <v>3.375</v>
      </c>
      <c r="AZ185" s="40">
        <f ca="1">SUMIF(OFFSET(correlations!Z$46,_xlfn.FLOOR.MATH((ROW(Y173)-1)/5)*5,0,5),"&lt;&gt;0")/COUNTIF(OFFSET(correlations!Z$46,_xlfn.FLOOR.MATH((ROW(Y173)-1)/5)*5,0,5),"&lt;&gt;0")</f>
        <v>3.5</v>
      </c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</row>
    <row r="186" spans="1:76">
      <c r="A186" s="1" t="str">
        <f t="shared" si="34"/>
        <v>280: Terminator 2: Judgment Day (1991)</v>
      </c>
      <c r="B186" s="26">
        <f>IF(correlations!B219&lt;&gt;0,'Modified Weights'!B$6,0)</f>
        <v>0</v>
      </c>
      <c r="C186" s="26">
        <f>IF(correlations!C219&lt;&gt;0,'Modified Weights'!C$6,0)</f>
        <v>0.41443820151070604</v>
      </c>
      <c r="D186" s="26">
        <f>IF(correlations!D219&lt;&gt;0,'Modified Weights'!D$6,0)</f>
        <v>0.37322578372742299</v>
      </c>
      <c r="E186" s="26">
        <f>IF(correlations!E219&lt;&gt;0,'Modified Weights'!E$6,0)</f>
        <v>0.28275572409412869</v>
      </c>
      <c r="F186" s="26">
        <f>IF(correlations!F219&lt;&gt;0,'Modified Weights'!F$6,0)</f>
        <v>0.40027450425381639</v>
      </c>
      <c r="G186" s="26">
        <f>IF(correlations!G219&lt;&gt;0,'Modified Weights'!G$6,0)</f>
        <v>0.39943642888722536</v>
      </c>
      <c r="H186" s="26">
        <f>IF(correlations!H219&lt;&gt;0,'Modified Weights'!H$6,0)</f>
        <v>0.2271298649307886</v>
      </c>
      <c r="I186" s="26">
        <f>IF(correlations!I219&lt;&gt;0,'Modified Weights'!I$6,0)</f>
        <v>0.22921932957789437</v>
      </c>
      <c r="J186" s="26">
        <f>IF(correlations!J219&lt;&gt;0,'Modified Weights'!J$6,0)</f>
        <v>0.36756756756756787</v>
      </c>
      <c r="K186" s="26">
        <f>IF(correlations!K219&lt;&gt;0,'Modified Weights'!K$6,0)</f>
        <v>0</v>
      </c>
      <c r="L186" s="26">
        <f>IF(correlations!L219&lt;&gt;0,'Modified Weights'!L$6,0)</f>
        <v>0</v>
      </c>
      <c r="M186" s="26">
        <f>IF(correlations!M219&lt;&gt;0,'Modified Weights'!M$6,0)</f>
        <v>0.25252866387786765</v>
      </c>
      <c r="N186" s="26">
        <f>IF(correlations!N219&lt;&gt;0,'Modified Weights'!N$6,0)</f>
        <v>0.26126836282372301</v>
      </c>
      <c r="O186" s="26">
        <f>IF(correlations!O219&lt;&gt;0,'Modified Weights'!O$6,0)</f>
        <v>0.52599044278760332</v>
      </c>
      <c r="P186" s="26">
        <f>IF(correlations!P219&lt;&gt;0,'Modified Weights'!P$6,0)</f>
        <v>0.28039233696684568</v>
      </c>
      <c r="Q186" s="26">
        <f>IF(correlations!Q219&lt;&gt;0,'Modified Weights'!Q$6,0)</f>
        <v>0.42322462884387124</v>
      </c>
      <c r="R186" s="26">
        <f>IF(correlations!R219&lt;&gt;0,'Modified Weights'!R$6,0)</f>
        <v>0</v>
      </c>
      <c r="S186" s="26">
        <f>IF(correlations!S219&lt;&gt;0,'Modified Weights'!S$6,0)</f>
        <v>0</v>
      </c>
      <c r="T186" s="26">
        <f>IF(correlations!T219&lt;&gt;0,'Modified Weights'!T$6,0)</f>
        <v>0.40704352695380308</v>
      </c>
      <c r="U186" s="26">
        <f>IF(correlations!U219&lt;&gt;0,'Modified Weights'!U$6,0)</f>
        <v>0.30580326092025339</v>
      </c>
      <c r="V186" s="26">
        <f>IF(correlations!V219&lt;&gt;0,'Modified Weights'!V$6,0)</f>
        <v>0.14601110225769576</v>
      </c>
      <c r="W186" s="26">
        <f>IF(correlations!W219&lt;&gt;0,'Modified Weights'!W$6,0)</f>
        <v>0.26252037536330569</v>
      </c>
      <c r="X186" s="26">
        <f>IF(correlations!X219&lt;&gt;0,'Modified Weights'!X$6,0)</f>
        <v>0.45527378286540937</v>
      </c>
      <c r="Y186" s="26">
        <f>IF(correlations!Y219&lt;&gt;0,'Modified Weights'!Y$6,0)</f>
        <v>0.46411014776485626</v>
      </c>
      <c r="Z186" s="26">
        <f>IF(correlations!Z219&lt;&gt;0,'Modified Weights'!Z$6,0)</f>
        <v>0.37426379831369133</v>
      </c>
      <c r="AA186" s="26"/>
      <c r="AB186" s="40">
        <f ca="1">SUMIF(OFFSET(correlations!B$46,_xlfn.FLOOR.MATH((ROW(A174)-1)/5)*5,0,5),"&lt;&gt;0")/COUNTIF(OFFSET(correlations!B$46,_xlfn.FLOOR.MATH((ROW(A174)-1)/5)*5,0,5),"&lt;&gt;0")</f>
        <v>3.5</v>
      </c>
      <c r="AC186" s="40">
        <f ca="1">SUMIF(OFFSET(correlations!C$46,_xlfn.FLOOR.MATH((ROW(B174)-1)/5)*5,0,5),"&lt;&gt;0")/COUNTIF(OFFSET(correlations!C$46,_xlfn.FLOOR.MATH((ROW(B174)-1)/5)*5,0,5),"&lt;&gt;0")</f>
        <v>2.6666666666666665</v>
      </c>
      <c r="AD186" s="40">
        <f ca="1">SUMIF(OFFSET(correlations!D$46,_xlfn.FLOOR.MATH((ROW(C174)-1)/5)*5,0,5),"&lt;&gt;0")/COUNTIF(OFFSET(correlations!D$46,_xlfn.FLOOR.MATH((ROW(C174)-1)/5)*5,0,5),"&lt;&gt;0")</f>
        <v>2.75</v>
      </c>
      <c r="AE186" s="40">
        <f ca="1">SUMIF(OFFSET(correlations!E$46,_xlfn.FLOOR.MATH((ROW(D174)-1)/5)*5,0,5),"&lt;&gt;0")/COUNTIF(OFFSET(correlations!E$46,_xlfn.FLOOR.MATH((ROW(D174)-1)/5)*5,0,5),"&lt;&gt;0")</f>
        <v>3.875</v>
      </c>
      <c r="AF186" s="40">
        <f ca="1">SUMIF(OFFSET(correlations!F$46,_xlfn.FLOOR.MATH((ROW(E174)-1)/5)*5,0,5),"&lt;&gt;0")/COUNTIF(OFFSET(correlations!F$46,_xlfn.FLOOR.MATH((ROW(E174)-1)/5)*5,0,5),"&lt;&gt;0")</f>
        <v>3.4</v>
      </c>
      <c r="AG186" s="40">
        <f ca="1">SUMIF(OFFSET(correlations!G$46,_xlfn.FLOOR.MATH((ROW(F174)-1)/5)*5,0,5),"&lt;&gt;0")/COUNTIF(OFFSET(correlations!G$46,_xlfn.FLOOR.MATH((ROW(F174)-1)/5)*5,0,5),"&lt;&gt;0")</f>
        <v>3.625</v>
      </c>
      <c r="AH186" s="40">
        <f ca="1">SUMIF(OFFSET(correlations!H$46,_xlfn.FLOOR.MATH((ROW(G174)-1)/5)*5,0,5),"&lt;&gt;0")/COUNTIF(OFFSET(correlations!H$46,_xlfn.FLOOR.MATH((ROW(G174)-1)/5)*5,0,5),"&lt;&gt;0")</f>
        <v>3.5</v>
      </c>
      <c r="AI186" s="40">
        <f ca="1">SUMIF(OFFSET(correlations!I$46,_xlfn.FLOOR.MATH((ROW(H174)-1)/5)*5,0,5),"&lt;&gt;0")/COUNTIF(OFFSET(correlations!I$46,_xlfn.FLOOR.MATH((ROW(H174)-1)/5)*5,0,5),"&lt;&gt;0")</f>
        <v>3.5</v>
      </c>
      <c r="AJ186" s="40">
        <f ca="1">SUMIF(OFFSET(correlations!J$46,_xlfn.FLOOR.MATH((ROW(I174)-1)/5)*5,0,5),"&lt;&gt;0")/COUNTIF(OFFSET(correlations!J$46,_xlfn.FLOOR.MATH((ROW(I174)-1)/5)*5,0,5),"&lt;&gt;0")</f>
        <v>3.1666666666666665</v>
      </c>
      <c r="AK186" s="40">
        <f ca="1">SUMIF(OFFSET(correlations!K$46,_xlfn.FLOOR.MATH((ROW(J174)-1)/5)*5,0,5),"&lt;&gt;0")/COUNTIF(OFFSET(correlations!K$46,_xlfn.FLOOR.MATH((ROW(J174)-1)/5)*5,0,5),"&lt;&gt;0")</f>
        <v>3.25</v>
      </c>
      <c r="AL186" s="40">
        <f ca="1">SUMIF(OFFSET(correlations!L$46,_xlfn.FLOOR.MATH((ROW(K174)-1)/5)*5,0,5),"&lt;&gt;0")/COUNTIF(OFFSET(correlations!L$46,_xlfn.FLOOR.MATH((ROW(K174)-1)/5)*5,0,5),"&lt;&gt;0")</f>
        <v>3.75</v>
      </c>
      <c r="AM186" s="40">
        <f ca="1">SUMIF(OFFSET(correlations!M$46,_xlfn.FLOOR.MATH((ROW(L174)-1)/5)*5,0,5),"&lt;&gt;0")/COUNTIF(OFFSET(correlations!M$46,_xlfn.FLOOR.MATH((ROW(L174)-1)/5)*5,0,5),"&lt;&gt;0")</f>
        <v>3.875</v>
      </c>
      <c r="AN186" s="40">
        <f ca="1">SUMIF(OFFSET(correlations!N$46,_xlfn.FLOOR.MATH((ROW(M174)-1)/5)*5,0,5),"&lt;&gt;0")/COUNTIF(OFFSET(correlations!N$46,_xlfn.FLOOR.MATH((ROW(M174)-1)/5)*5,0,5),"&lt;&gt;0")</f>
        <v>3.3333333333333335</v>
      </c>
      <c r="AO186" s="40">
        <f ca="1">SUMIF(OFFSET(correlations!O$46,_xlfn.FLOOR.MATH((ROW(N174)-1)/5)*5,0,5),"&lt;&gt;0")/COUNTIF(OFFSET(correlations!O$46,_xlfn.FLOOR.MATH((ROW(N174)-1)/5)*5,0,5),"&lt;&gt;0")</f>
        <v>3.3333333333333335</v>
      </c>
      <c r="AP186" s="40">
        <f ca="1">SUMIF(OFFSET(correlations!P$46,_xlfn.FLOOR.MATH((ROW(O174)-1)/5)*5,0,5),"&lt;&gt;0")/COUNTIF(OFFSET(correlations!P$46,_xlfn.FLOOR.MATH((ROW(O174)-1)/5)*5,0,5),"&lt;&gt;0")</f>
        <v>4</v>
      </c>
      <c r="AQ186" s="40">
        <f ca="1">SUMIF(OFFSET(correlations!Q$46,_xlfn.FLOOR.MATH((ROW(P174)-1)/5)*5,0,5),"&lt;&gt;0")/COUNTIF(OFFSET(correlations!Q$46,_xlfn.FLOOR.MATH((ROW(P174)-1)/5)*5,0,5),"&lt;&gt;0")</f>
        <v>3.5</v>
      </c>
      <c r="AR186" s="40">
        <f ca="1">SUMIF(OFFSET(correlations!R$46,_xlfn.FLOOR.MATH((ROW(Q174)-1)/5)*5,0,5),"&lt;&gt;0")/COUNTIF(OFFSET(correlations!R$46,_xlfn.FLOOR.MATH((ROW(Q174)-1)/5)*5,0,5),"&lt;&gt;0")</f>
        <v>3.6666666666666665</v>
      </c>
      <c r="AS186" s="40">
        <f ca="1">SUMIF(OFFSET(correlations!S$46,_xlfn.FLOOR.MATH((ROW(R174)-1)/5)*5,0,5),"&lt;&gt;0")/COUNTIF(OFFSET(correlations!S$46,_xlfn.FLOOR.MATH((ROW(R174)-1)/5)*5,0,5),"&lt;&gt;0")</f>
        <v>3.5</v>
      </c>
      <c r="AT186" s="40">
        <f ca="1">SUMIF(OFFSET(correlations!T$46,_xlfn.FLOOR.MATH((ROW(S174)-1)/5)*5,0,5),"&lt;&gt;0")/COUNTIF(OFFSET(correlations!T$46,_xlfn.FLOOR.MATH((ROW(S174)-1)/5)*5,0,5),"&lt;&gt;0")</f>
        <v>3.5</v>
      </c>
      <c r="AU186" s="40">
        <f ca="1">SUMIF(OFFSET(correlations!U$46,_xlfn.FLOOR.MATH((ROW(T174)-1)/5)*5,0,5),"&lt;&gt;0")/COUNTIF(OFFSET(correlations!U$46,_xlfn.FLOOR.MATH((ROW(T174)-1)/5)*5,0,5),"&lt;&gt;0")</f>
        <v>3.5</v>
      </c>
      <c r="AV186" s="40">
        <f ca="1">SUMIF(OFFSET(correlations!V$46,_xlfn.FLOOR.MATH((ROW(U174)-1)/5)*5,0,5),"&lt;&gt;0")/COUNTIF(OFFSET(correlations!V$46,_xlfn.FLOOR.MATH((ROW(U174)-1)/5)*5,0,5),"&lt;&gt;0")</f>
        <v>3.6666666666666665</v>
      </c>
      <c r="AW186" s="40">
        <f ca="1">SUMIF(OFFSET(correlations!W$46,_xlfn.FLOOR.MATH((ROW(V174)-1)/5)*5,0,5),"&lt;&gt;0")/COUNTIF(OFFSET(correlations!W$46,_xlfn.FLOOR.MATH((ROW(V174)-1)/5)*5,0,5),"&lt;&gt;0")</f>
        <v>3.5</v>
      </c>
      <c r="AX186" s="40">
        <f ca="1">SUMIF(OFFSET(correlations!X$46,_xlfn.FLOOR.MATH((ROW(W174)-1)/5)*5,0,5),"&lt;&gt;0")/COUNTIF(OFFSET(correlations!X$46,_xlfn.FLOOR.MATH((ROW(W174)-1)/5)*5,0,5),"&lt;&gt;0")</f>
        <v>3</v>
      </c>
      <c r="AY186" s="40">
        <f ca="1">SUMIF(OFFSET(correlations!Y$46,_xlfn.FLOOR.MATH((ROW(X174)-1)/5)*5,0,5),"&lt;&gt;0")/COUNTIF(OFFSET(correlations!Y$46,_xlfn.FLOOR.MATH((ROW(X174)-1)/5)*5,0,5),"&lt;&gt;0")</f>
        <v>3.375</v>
      </c>
      <c r="AZ186" s="40">
        <f ca="1">SUMIF(OFFSET(correlations!Z$46,_xlfn.FLOOR.MATH((ROW(Y174)-1)/5)*5,0,5),"&lt;&gt;0")/COUNTIF(OFFSET(correlations!Z$46,_xlfn.FLOOR.MATH((ROW(Y174)-1)/5)*5,0,5),"&lt;&gt;0")</f>
        <v>3.5</v>
      </c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</row>
    <row r="187" spans="1:76">
      <c r="A187" s="1" t="str">
        <f t="shared" si="34"/>
        <v>280: Terminator 2: Judgment Day (1991)</v>
      </c>
      <c r="B187" s="26">
        <f>IF(correlations!B220&lt;&gt;0,'Modified Weights'!B$7,0)</f>
        <v>0</v>
      </c>
      <c r="C187" s="26">
        <f>IF(correlations!C220&lt;&gt;0,'Modified Weights'!C$7,0)</f>
        <v>0</v>
      </c>
      <c r="D187" s="26">
        <f>IF(correlations!D220&lt;&gt;0,'Modified Weights'!D$7,0)</f>
        <v>0.36756756756756787</v>
      </c>
      <c r="E187" s="26">
        <f>IF(correlations!E220&lt;&gt;0,'Modified Weights'!E$7,0)</f>
        <v>0.25965984359917371</v>
      </c>
      <c r="F187" s="26">
        <f>IF(correlations!F220&lt;&gt;0,'Modified Weights'!F$7,0)</f>
        <v>0.37985626502293046</v>
      </c>
      <c r="G187" s="26">
        <f>IF(correlations!G220&lt;&gt;0,'Modified Weights'!G$7,0)</f>
        <v>0.38713264586848378</v>
      </c>
      <c r="H187" s="26">
        <f>IF(correlations!H220&lt;&gt;0,'Modified Weights'!H$7,0)</f>
        <v>0.19365960183726966</v>
      </c>
      <c r="I187" s="26">
        <f>IF(correlations!I220&lt;&gt;0,'Modified Weights'!I$7,0)</f>
        <v>0</v>
      </c>
      <c r="J187" s="26">
        <f>IF(correlations!J220&lt;&gt;0,'Modified Weights'!J$7,0)</f>
        <v>0.36005629545020651</v>
      </c>
      <c r="K187" s="26">
        <f>IF(correlations!K220&lt;&gt;0,'Modified Weights'!K$7,0)</f>
        <v>0.21087949693739588</v>
      </c>
      <c r="L187" s="26">
        <f>IF(correlations!L220&lt;&gt;0,'Modified Weights'!L$7,0)</f>
        <v>0.24328325135114928</v>
      </c>
      <c r="M187" s="26">
        <f>IF(correlations!M220&lt;&gt;0,'Modified Weights'!M$7,0)</f>
        <v>0.19710516591041297</v>
      </c>
      <c r="N187" s="26">
        <f>IF(correlations!N220&lt;&gt;0,'Modified Weights'!N$7,0)</f>
        <v>0.18121021790485745</v>
      </c>
      <c r="O187" s="26">
        <f>IF(correlations!O220&lt;&gt;0,'Modified Weights'!O$7,0)</f>
        <v>0.47549485227568483</v>
      </c>
      <c r="P187" s="26">
        <f>IF(correlations!P220&lt;&gt;0,'Modified Weights'!P$7,0)</f>
        <v>0</v>
      </c>
      <c r="Q187" s="26">
        <f>IF(correlations!Q220&lt;&gt;0,'Modified Weights'!Q$7,0)</f>
        <v>0.37322578372742299</v>
      </c>
      <c r="R187" s="26">
        <f>IF(correlations!R220&lt;&gt;0,'Modified Weights'!R$7,0)</f>
        <v>0.37426379831369133</v>
      </c>
      <c r="S187" s="26">
        <f>IF(correlations!S220&lt;&gt;0,'Modified Weights'!S$7,0)</f>
        <v>0.36064387194709613</v>
      </c>
      <c r="T187" s="26">
        <f>IF(correlations!T220&lt;&gt;0,'Modified Weights'!T$7,0)</f>
        <v>0.40380887559327872</v>
      </c>
      <c r="U187" s="26">
        <f>IF(correlations!U220&lt;&gt;0,'Modified Weights'!U$7,0)</f>
        <v>0.28039233696684568</v>
      </c>
      <c r="V187" s="26">
        <f>IF(correlations!V220&lt;&gt;0,'Modified Weights'!V$7,0)</f>
        <v>0.14367186460137429</v>
      </c>
      <c r="W187" s="26">
        <f>IF(correlations!W220&lt;&gt;0,'Modified Weights'!W$7,0)</f>
        <v>0.24072770522228643</v>
      </c>
      <c r="X187" s="26">
        <f>IF(correlations!X220&lt;&gt;0,'Modified Weights'!X$7,0)</f>
        <v>0.44902524381160436</v>
      </c>
      <c r="Y187" s="26">
        <f>IF(correlations!Y220&lt;&gt;0,'Modified Weights'!Y$7,0)</f>
        <v>0.42322462884387124</v>
      </c>
      <c r="Z187" s="26">
        <f>IF(correlations!Z220&lt;&gt;0,'Modified Weights'!Z$7,0)</f>
        <v>0</v>
      </c>
      <c r="AA187" s="26"/>
      <c r="AB187" s="40">
        <f ca="1">SUMIF(OFFSET(correlations!B$46,_xlfn.FLOOR.MATH((ROW(A175)-1)/5)*5,0,5),"&lt;&gt;0")/COUNTIF(OFFSET(correlations!B$46,_xlfn.FLOOR.MATH((ROW(A175)-1)/5)*5,0,5),"&lt;&gt;0")</f>
        <v>3.5</v>
      </c>
      <c r="AC187" s="40">
        <f ca="1">SUMIF(OFFSET(correlations!C$46,_xlfn.FLOOR.MATH((ROW(B175)-1)/5)*5,0,5),"&lt;&gt;0")/COUNTIF(OFFSET(correlations!C$46,_xlfn.FLOOR.MATH((ROW(B175)-1)/5)*5,0,5),"&lt;&gt;0")</f>
        <v>2.6666666666666665</v>
      </c>
      <c r="AD187" s="40">
        <f ca="1">SUMIF(OFFSET(correlations!D$46,_xlfn.FLOOR.MATH((ROW(C175)-1)/5)*5,0,5),"&lt;&gt;0")/COUNTIF(OFFSET(correlations!D$46,_xlfn.FLOOR.MATH((ROW(C175)-1)/5)*5,0,5),"&lt;&gt;0")</f>
        <v>2.75</v>
      </c>
      <c r="AE187" s="40">
        <f ca="1">SUMIF(OFFSET(correlations!E$46,_xlfn.FLOOR.MATH((ROW(D175)-1)/5)*5,0,5),"&lt;&gt;0")/COUNTIF(OFFSET(correlations!E$46,_xlfn.FLOOR.MATH((ROW(D175)-1)/5)*5,0,5),"&lt;&gt;0")</f>
        <v>3.875</v>
      </c>
      <c r="AF187" s="40">
        <f ca="1">SUMIF(OFFSET(correlations!F$46,_xlfn.FLOOR.MATH((ROW(E175)-1)/5)*5,0,5),"&lt;&gt;0")/COUNTIF(OFFSET(correlations!F$46,_xlfn.FLOOR.MATH((ROW(E175)-1)/5)*5,0,5),"&lt;&gt;0")</f>
        <v>3.4</v>
      </c>
      <c r="AG187" s="40">
        <f ca="1">SUMIF(OFFSET(correlations!G$46,_xlfn.FLOOR.MATH((ROW(F175)-1)/5)*5,0,5),"&lt;&gt;0")/COUNTIF(OFFSET(correlations!G$46,_xlfn.FLOOR.MATH((ROW(F175)-1)/5)*5,0,5),"&lt;&gt;0")</f>
        <v>3.625</v>
      </c>
      <c r="AH187" s="40">
        <f ca="1">SUMIF(OFFSET(correlations!H$46,_xlfn.FLOOR.MATH((ROW(G175)-1)/5)*5,0,5),"&lt;&gt;0")/COUNTIF(OFFSET(correlations!H$46,_xlfn.FLOOR.MATH((ROW(G175)-1)/5)*5,0,5),"&lt;&gt;0")</f>
        <v>3.5</v>
      </c>
      <c r="AI187" s="40">
        <f ca="1">SUMIF(OFFSET(correlations!I$46,_xlfn.FLOOR.MATH((ROW(H175)-1)/5)*5,0,5),"&lt;&gt;0")/COUNTIF(OFFSET(correlations!I$46,_xlfn.FLOOR.MATH((ROW(H175)-1)/5)*5,0,5),"&lt;&gt;0")</f>
        <v>3.5</v>
      </c>
      <c r="AJ187" s="40">
        <f ca="1">SUMIF(OFFSET(correlations!J$46,_xlfn.FLOOR.MATH((ROW(I175)-1)/5)*5,0,5),"&lt;&gt;0")/COUNTIF(OFFSET(correlations!J$46,_xlfn.FLOOR.MATH((ROW(I175)-1)/5)*5,0,5),"&lt;&gt;0")</f>
        <v>3.1666666666666665</v>
      </c>
      <c r="AK187" s="40">
        <f ca="1">SUMIF(OFFSET(correlations!K$46,_xlfn.FLOOR.MATH((ROW(J175)-1)/5)*5,0,5),"&lt;&gt;0")/COUNTIF(OFFSET(correlations!K$46,_xlfn.FLOOR.MATH((ROW(J175)-1)/5)*5,0,5),"&lt;&gt;0")</f>
        <v>3.25</v>
      </c>
      <c r="AL187" s="40">
        <f ca="1">SUMIF(OFFSET(correlations!L$46,_xlfn.FLOOR.MATH((ROW(K175)-1)/5)*5,0,5),"&lt;&gt;0")/COUNTIF(OFFSET(correlations!L$46,_xlfn.FLOOR.MATH((ROW(K175)-1)/5)*5,0,5),"&lt;&gt;0")</f>
        <v>3.75</v>
      </c>
      <c r="AM187" s="40">
        <f ca="1">SUMIF(OFFSET(correlations!M$46,_xlfn.FLOOR.MATH((ROW(L175)-1)/5)*5,0,5),"&lt;&gt;0")/COUNTIF(OFFSET(correlations!M$46,_xlfn.FLOOR.MATH((ROW(L175)-1)/5)*5,0,5),"&lt;&gt;0")</f>
        <v>3.875</v>
      </c>
      <c r="AN187" s="40">
        <f ca="1">SUMIF(OFFSET(correlations!N$46,_xlfn.FLOOR.MATH((ROW(M175)-1)/5)*5,0,5),"&lt;&gt;0")/COUNTIF(OFFSET(correlations!N$46,_xlfn.FLOOR.MATH((ROW(M175)-1)/5)*5,0,5),"&lt;&gt;0")</f>
        <v>3.3333333333333335</v>
      </c>
      <c r="AO187" s="40">
        <f ca="1">SUMIF(OFFSET(correlations!O$46,_xlfn.FLOOR.MATH((ROW(N175)-1)/5)*5,0,5),"&lt;&gt;0")/COUNTIF(OFFSET(correlations!O$46,_xlfn.FLOOR.MATH((ROW(N175)-1)/5)*5,0,5),"&lt;&gt;0")</f>
        <v>3.3333333333333335</v>
      </c>
      <c r="AP187" s="40">
        <f ca="1">SUMIF(OFFSET(correlations!P$46,_xlfn.FLOOR.MATH((ROW(O175)-1)/5)*5,0,5),"&lt;&gt;0")/COUNTIF(OFFSET(correlations!P$46,_xlfn.FLOOR.MATH((ROW(O175)-1)/5)*5,0,5),"&lt;&gt;0")</f>
        <v>4</v>
      </c>
      <c r="AQ187" s="40">
        <f ca="1">SUMIF(OFFSET(correlations!Q$46,_xlfn.FLOOR.MATH((ROW(P175)-1)/5)*5,0,5),"&lt;&gt;0")/COUNTIF(OFFSET(correlations!Q$46,_xlfn.FLOOR.MATH((ROW(P175)-1)/5)*5,0,5),"&lt;&gt;0")</f>
        <v>3.5</v>
      </c>
      <c r="AR187" s="40">
        <f ca="1">SUMIF(OFFSET(correlations!R$46,_xlfn.FLOOR.MATH((ROW(Q175)-1)/5)*5,0,5),"&lt;&gt;0")/COUNTIF(OFFSET(correlations!R$46,_xlfn.FLOOR.MATH((ROW(Q175)-1)/5)*5,0,5),"&lt;&gt;0")</f>
        <v>3.6666666666666665</v>
      </c>
      <c r="AS187" s="40">
        <f ca="1">SUMIF(OFFSET(correlations!S$46,_xlfn.FLOOR.MATH((ROW(R175)-1)/5)*5,0,5),"&lt;&gt;0")/COUNTIF(OFFSET(correlations!S$46,_xlfn.FLOOR.MATH((ROW(R175)-1)/5)*5,0,5),"&lt;&gt;0")</f>
        <v>3.5</v>
      </c>
      <c r="AT187" s="40">
        <f ca="1">SUMIF(OFFSET(correlations!T$46,_xlfn.FLOOR.MATH((ROW(S175)-1)/5)*5,0,5),"&lt;&gt;0")/COUNTIF(OFFSET(correlations!T$46,_xlfn.FLOOR.MATH((ROW(S175)-1)/5)*5,0,5),"&lt;&gt;0")</f>
        <v>3.5</v>
      </c>
      <c r="AU187" s="40">
        <f ca="1">SUMIF(OFFSET(correlations!U$46,_xlfn.FLOOR.MATH((ROW(T175)-1)/5)*5,0,5),"&lt;&gt;0")/COUNTIF(OFFSET(correlations!U$46,_xlfn.FLOOR.MATH((ROW(T175)-1)/5)*5,0,5),"&lt;&gt;0")</f>
        <v>3.5</v>
      </c>
      <c r="AV187" s="40">
        <f ca="1">SUMIF(OFFSET(correlations!V$46,_xlfn.FLOOR.MATH((ROW(U175)-1)/5)*5,0,5),"&lt;&gt;0")/COUNTIF(OFFSET(correlations!V$46,_xlfn.FLOOR.MATH((ROW(U175)-1)/5)*5,0,5),"&lt;&gt;0")</f>
        <v>3.6666666666666665</v>
      </c>
      <c r="AW187" s="40">
        <f ca="1">SUMIF(OFFSET(correlations!W$46,_xlfn.FLOOR.MATH((ROW(V175)-1)/5)*5,0,5),"&lt;&gt;0")/COUNTIF(OFFSET(correlations!W$46,_xlfn.FLOOR.MATH((ROW(V175)-1)/5)*5,0,5),"&lt;&gt;0")</f>
        <v>3.5</v>
      </c>
      <c r="AX187" s="40">
        <f ca="1">SUMIF(OFFSET(correlations!X$46,_xlfn.FLOOR.MATH((ROW(W175)-1)/5)*5,0,5),"&lt;&gt;0")/COUNTIF(OFFSET(correlations!X$46,_xlfn.FLOOR.MATH((ROW(W175)-1)/5)*5,0,5),"&lt;&gt;0")</f>
        <v>3</v>
      </c>
      <c r="AY187" s="40">
        <f ca="1">SUMIF(OFFSET(correlations!Y$46,_xlfn.FLOOR.MATH((ROW(X175)-1)/5)*5,0,5),"&lt;&gt;0")/COUNTIF(OFFSET(correlations!Y$46,_xlfn.FLOOR.MATH((ROW(X175)-1)/5)*5,0,5),"&lt;&gt;0")</f>
        <v>3.375</v>
      </c>
      <c r="AZ187" s="40">
        <f ca="1">SUMIF(OFFSET(correlations!Z$46,_xlfn.FLOOR.MATH((ROW(Y175)-1)/5)*5,0,5),"&lt;&gt;0")/COUNTIF(OFFSET(correlations!Z$46,_xlfn.FLOOR.MATH((ROW(Y175)-1)/5)*5,0,5),"&lt;&gt;0")</f>
        <v>3.5</v>
      </c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</row>
    <row r="188" spans="1:76">
      <c r="A188" s="21" t="s">
        <v>35</v>
      </c>
      <c r="B188" s="26">
        <f>IF(correlations!B221&lt;&gt;0,'Modified Weights'!B$3,0)</f>
        <v>0.55108883721563151</v>
      </c>
      <c r="C188" s="26">
        <f>IF(correlations!C221&lt;&gt;0,'Modified Weights'!C$3,0)</f>
        <v>0.56244873874488854</v>
      </c>
      <c r="D188" s="26">
        <f>IF(correlations!D221&lt;&gt;0,'Modified Weights'!D$3,0)</f>
        <v>0.66716825348801723</v>
      </c>
      <c r="E188" s="26">
        <f>IF(correlations!E221&lt;&gt;0,'Modified Weights'!E$3,0)</f>
        <v>0.51761980439715483</v>
      </c>
      <c r="F188" s="26">
        <f>IF(correlations!F221&lt;&gt;0,'Modified Weights'!F$3,0)</f>
        <v>0.47668328054517961</v>
      </c>
      <c r="G188" s="26">
        <f>IF(correlations!G221&lt;&gt;0,'Modified Weights'!G$3,0)</f>
        <v>0.53906585139435703</v>
      </c>
      <c r="H188" s="26">
        <f>IF(correlations!H221&lt;&gt;0,'Modified Weights'!H$3,0)</f>
        <v>0</v>
      </c>
      <c r="I188" s="26">
        <f>IF(correlations!I221&lt;&gt;0,'Modified Weights'!I$3,0)</f>
        <v>0.38334847991865839</v>
      </c>
      <c r="J188" s="26">
        <f>IF(correlations!J221&lt;&gt;0,'Modified Weights'!J$3,0)</f>
        <v>0.47571090136593314</v>
      </c>
      <c r="K188" s="26">
        <f>IF(correlations!K221&lt;&gt;0,'Modified Weights'!K$3,0)</f>
        <v>0</v>
      </c>
      <c r="L188" s="26">
        <f>IF(correlations!L221&lt;&gt;0,'Modified Weights'!L$3,0)</f>
        <v>0.31257295249758305</v>
      </c>
      <c r="M188" s="26">
        <f>IF(correlations!M221&lt;&gt;0,'Modified Weights'!M$3,0)</f>
        <v>0</v>
      </c>
      <c r="N188" s="26">
        <f>IF(correlations!N221&lt;&gt;0,'Modified Weights'!N$3,0)</f>
        <v>0.32349910970108381</v>
      </c>
      <c r="O188" s="26">
        <f>IF(correlations!O221&lt;&gt;0,'Modified Weights'!O$3,0)</f>
        <v>0</v>
      </c>
      <c r="P188" s="26">
        <f>IF(correlations!P221&lt;&gt;0,'Modified Weights'!P$3,0)</f>
        <v>0.41443820151070604</v>
      </c>
      <c r="Q188" s="26">
        <f>IF(correlations!Q221&lt;&gt;0,'Modified Weights'!Q$3,0)</f>
        <v>0</v>
      </c>
      <c r="R188" s="26">
        <f>IF(correlations!R221&lt;&gt;0,'Modified Weights'!R$3,0)</f>
        <v>0.49300760515325925</v>
      </c>
      <c r="S188" s="26">
        <f>IF(correlations!S221&lt;&gt;0,'Modified Weights'!S$3,0)</f>
        <v>0.47668328054517961</v>
      </c>
      <c r="T188" s="26">
        <f>IF(correlations!T221&lt;&gt;0,'Modified Weights'!T$3,0)</f>
        <v>0.55108883721563151</v>
      </c>
      <c r="U188" s="26">
        <f>IF(correlations!U221&lt;&gt;0,'Modified Weights'!U$3,0)</f>
        <v>0.47236055541883315</v>
      </c>
      <c r="V188" s="26">
        <f>IF(correlations!V221&lt;&gt;0,'Modified Weights'!V$3,0)</f>
        <v>0.27092801416163931</v>
      </c>
      <c r="W188" s="26">
        <f>IF(correlations!W221&lt;&gt;0,'Modified Weights'!W$3,0)</f>
        <v>0.50324684492481753</v>
      </c>
      <c r="X188" s="26">
        <f>IF(correlations!X221&lt;&gt;0,'Modified Weights'!X$3,0)</f>
        <v>0.66851595362183669</v>
      </c>
      <c r="Y188" s="26">
        <f>IF(correlations!Y221&lt;&gt;0,'Modified Weights'!Y$3,0)</f>
        <v>0</v>
      </c>
      <c r="Z188" s="26">
        <f>IF(correlations!Z221&lt;&gt;0,'Modified Weights'!Z$3,0)</f>
        <v>0</v>
      </c>
      <c r="AA188" s="26"/>
      <c r="AB188" s="40">
        <f ca="1">SUMIF(OFFSET(correlations!B$46,_xlfn.FLOOR.MATH((ROW(A176)-1)/5)*5,0,5),"&lt;&gt;0")/COUNTIF(OFFSET(correlations!B$46,_xlfn.FLOOR.MATH((ROW(A176)-1)/5)*5,0,5),"&lt;&gt;0")</f>
        <v>4.25</v>
      </c>
      <c r="AC188" s="40">
        <f ca="1">SUMIF(OFFSET(correlations!C$46,_xlfn.FLOOR.MATH((ROW(B176)-1)/5)*5,0,5),"&lt;&gt;0")/COUNTIF(OFFSET(correlations!C$46,_xlfn.FLOOR.MATH((ROW(B176)-1)/5)*5,0,5),"&lt;&gt;0")</f>
        <v>3.875</v>
      </c>
      <c r="AD188" s="40">
        <f ca="1">SUMIF(OFFSET(correlations!D$46,_xlfn.FLOOR.MATH((ROW(C176)-1)/5)*5,0,5),"&lt;&gt;0")/COUNTIF(OFFSET(correlations!D$46,_xlfn.FLOOR.MATH((ROW(C176)-1)/5)*5,0,5),"&lt;&gt;0")</f>
        <v>3.5</v>
      </c>
      <c r="AE188" s="40">
        <f ca="1">SUMIF(OFFSET(correlations!E$46,_xlfn.FLOOR.MATH((ROW(D176)-1)/5)*5,0,5),"&lt;&gt;0")/COUNTIF(OFFSET(correlations!E$46,_xlfn.FLOOR.MATH((ROW(D176)-1)/5)*5,0,5),"&lt;&gt;0")</f>
        <v>4.5</v>
      </c>
      <c r="AF188" s="40">
        <f ca="1">SUMIF(OFFSET(correlations!F$46,_xlfn.FLOOR.MATH((ROW(E176)-1)/5)*5,0,5),"&lt;&gt;0")/COUNTIF(OFFSET(correlations!F$46,_xlfn.FLOOR.MATH((ROW(E176)-1)/5)*5,0,5),"&lt;&gt;0")</f>
        <v>3.4</v>
      </c>
      <c r="AG188" s="40">
        <f ca="1">SUMIF(OFFSET(correlations!G$46,_xlfn.FLOOR.MATH((ROW(F176)-1)/5)*5,0,5),"&lt;&gt;0")/COUNTIF(OFFSET(correlations!G$46,_xlfn.FLOOR.MATH((ROW(F176)-1)/5)*5,0,5),"&lt;&gt;0")</f>
        <v>4.25</v>
      </c>
      <c r="AH188" s="40">
        <f ca="1">SUMIF(OFFSET(correlations!H$46,_xlfn.FLOOR.MATH((ROW(G176)-1)/5)*5,0,5),"&lt;&gt;0")/COUNTIF(OFFSET(correlations!H$46,_xlfn.FLOOR.MATH((ROW(G176)-1)/5)*5,0,5),"&lt;&gt;0")</f>
        <v>3.375</v>
      </c>
      <c r="AI188" s="40">
        <f ca="1">SUMIF(OFFSET(correlations!I$46,_xlfn.FLOOR.MATH((ROW(H176)-1)/5)*5,0,5),"&lt;&gt;0")/COUNTIF(OFFSET(correlations!I$46,_xlfn.FLOOR.MATH((ROW(H176)-1)/5)*5,0,5),"&lt;&gt;0")</f>
        <v>3.875</v>
      </c>
      <c r="AJ188" s="40">
        <f ca="1">SUMIF(OFFSET(correlations!J$46,_xlfn.FLOOR.MATH((ROW(I176)-1)/5)*5,0,5),"&lt;&gt;0")/COUNTIF(OFFSET(correlations!J$46,_xlfn.FLOOR.MATH((ROW(I176)-1)/5)*5,0,5),"&lt;&gt;0")</f>
        <v>4.5</v>
      </c>
      <c r="AK188" s="40">
        <f ca="1">SUMIF(OFFSET(correlations!K$46,_xlfn.FLOOR.MATH((ROW(J176)-1)/5)*5,0,5),"&lt;&gt;0")/COUNTIF(OFFSET(correlations!K$46,_xlfn.FLOOR.MATH((ROW(J176)-1)/5)*5,0,5),"&lt;&gt;0")</f>
        <v>4.333333333333333</v>
      </c>
      <c r="AL188" s="40">
        <f ca="1">SUMIF(OFFSET(correlations!L$46,_xlfn.FLOOR.MATH((ROW(K176)-1)/5)*5,0,5),"&lt;&gt;0")/COUNTIF(OFFSET(correlations!L$46,_xlfn.FLOOR.MATH((ROW(K176)-1)/5)*5,0,5),"&lt;&gt;0")</f>
        <v>4.666666666666667</v>
      </c>
      <c r="AM188" s="40">
        <f ca="1">SUMIF(OFFSET(correlations!M$46,_xlfn.FLOOR.MATH((ROW(L176)-1)/5)*5,0,5),"&lt;&gt;0")/COUNTIF(OFFSET(correlations!M$46,_xlfn.FLOOR.MATH((ROW(L176)-1)/5)*5,0,5),"&lt;&gt;0")</f>
        <v>3.875</v>
      </c>
      <c r="AN188" s="40">
        <f ca="1">SUMIF(OFFSET(correlations!N$46,_xlfn.FLOOR.MATH((ROW(M176)-1)/5)*5,0,5),"&lt;&gt;0")/COUNTIF(OFFSET(correlations!N$46,_xlfn.FLOOR.MATH((ROW(M176)-1)/5)*5,0,5),"&lt;&gt;0")</f>
        <v>3.9</v>
      </c>
      <c r="AO188" s="40">
        <f ca="1">SUMIF(OFFSET(correlations!O$46,_xlfn.FLOOR.MATH((ROW(N176)-1)/5)*5,0,5),"&lt;&gt;0")/COUNTIF(OFFSET(correlations!O$46,_xlfn.FLOOR.MATH((ROW(N176)-1)/5)*5,0,5),"&lt;&gt;0")</f>
        <v>4.375</v>
      </c>
      <c r="AP188" s="40">
        <f ca="1">SUMIF(OFFSET(correlations!P$46,_xlfn.FLOOR.MATH((ROW(O176)-1)/5)*5,0,5),"&lt;&gt;0")/COUNTIF(OFFSET(correlations!P$46,_xlfn.FLOOR.MATH((ROW(O176)-1)/5)*5,0,5),"&lt;&gt;0")</f>
        <v>4.666666666666667</v>
      </c>
      <c r="AQ188" s="40">
        <f ca="1">SUMIF(OFFSET(correlations!Q$46,_xlfn.FLOOR.MATH((ROW(P176)-1)/5)*5,0,5),"&lt;&gt;0")/COUNTIF(OFFSET(correlations!Q$46,_xlfn.FLOOR.MATH((ROW(P176)-1)/5)*5,0,5),"&lt;&gt;0")</f>
        <v>3.6666666666666665</v>
      </c>
      <c r="AR188" s="40">
        <f ca="1">SUMIF(OFFSET(correlations!R$46,_xlfn.FLOOR.MATH((ROW(Q176)-1)/5)*5,0,5),"&lt;&gt;0")/COUNTIF(OFFSET(correlations!R$46,_xlfn.FLOOR.MATH((ROW(Q176)-1)/5)*5,0,5),"&lt;&gt;0")</f>
        <v>4</v>
      </c>
      <c r="AS188" s="40">
        <f ca="1">SUMIF(OFFSET(correlations!S$46,_xlfn.FLOOR.MATH((ROW(R176)-1)/5)*5,0,5),"&lt;&gt;0")/COUNTIF(OFFSET(correlations!S$46,_xlfn.FLOOR.MATH((ROW(R176)-1)/5)*5,0,5),"&lt;&gt;0")</f>
        <v>4.5</v>
      </c>
      <c r="AT188" s="40">
        <f ca="1">SUMIF(OFFSET(correlations!T$46,_xlfn.FLOOR.MATH((ROW(S176)-1)/5)*5,0,5),"&lt;&gt;0")/COUNTIF(OFFSET(correlations!T$46,_xlfn.FLOOR.MATH((ROW(S176)-1)/5)*5,0,5),"&lt;&gt;0")</f>
        <v>3.875</v>
      </c>
      <c r="AU188" s="40">
        <f ca="1">SUMIF(OFFSET(correlations!U$46,_xlfn.FLOOR.MATH((ROW(T176)-1)/5)*5,0,5),"&lt;&gt;0")/COUNTIF(OFFSET(correlations!U$46,_xlfn.FLOOR.MATH((ROW(T176)-1)/5)*5,0,5),"&lt;&gt;0")</f>
        <v>3.7</v>
      </c>
      <c r="AV188" s="40">
        <f ca="1">SUMIF(OFFSET(correlations!V$46,_xlfn.FLOOR.MATH((ROW(U176)-1)/5)*5,0,5),"&lt;&gt;0")/COUNTIF(OFFSET(correlations!V$46,_xlfn.FLOOR.MATH((ROW(U176)-1)/5)*5,0,5),"&lt;&gt;0")</f>
        <v>3.875</v>
      </c>
      <c r="AW188" s="40">
        <f ca="1">SUMIF(OFFSET(correlations!W$46,_xlfn.FLOOR.MATH((ROW(V176)-1)/5)*5,0,5),"&lt;&gt;0")/COUNTIF(OFFSET(correlations!W$46,_xlfn.FLOOR.MATH((ROW(V176)-1)/5)*5,0,5),"&lt;&gt;0")</f>
        <v>4.375</v>
      </c>
      <c r="AX188" s="40">
        <f ca="1">SUMIF(OFFSET(correlations!X$46,_xlfn.FLOOR.MATH((ROW(W176)-1)/5)*5,0,5),"&lt;&gt;0")/COUNTIF(OFFSET(correlations!X$46,_xlfn.FLOOR.MATH((ROW(W176)-1)/5)*5,0,5),"&lt;&gt;0")</f>
        <v>3.375</v>
      </c>
      <c r="AY188" s="40">
        <f ca="1">SUMIF(OFFSET(correlations!Y$46,_xlfn.FLOOR.MATH((ROW(X176)-1)/5)*5,0,5),"&lt;&gt;0")/COUNTIF(OFFSET(correlations!Y$46,_xlfn.FLOOR.MATH((ROW(X176)-1)/5)*5,0,5),"&lt;&gt;0")</f>
        <v>3.6666666666666665</v>
      </c>
      <c r="AZ188" s="40">
        <f ca="1">SUMIF(OFFSET(correlations!Z$46,_xlfn.FLOOR.MATH((ROW(Y176)-1)/5)*5,0,5),"&lt;&gt;0")/COUNTIF(OFFSET(correlations!Z$46,_xlfn.FLOOR.MATH((ROW(Y176)-1)/5)*5,0,5),"&lt;&gt;0")</f>
        <v>4.125</v>
      </c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</row>
    <row r="189" spans="1:76">
      <c r="A189" s="1" t="str">
        <f t="shared" ref="A189:A192" si="35">A188</f>
        <v>329: Jurassic Park (1993)</v>
      </c>
      <c r="B189" s="26">
        <f>IF(correlations!B222&lt;&gt;0,'Modified Weights'!B$4,0)</f>
        <v>0</v>
      </c>
      <c r="C189" s="26">
        <f>IF(correlations!C222&lt;&gt;0,'Modified Weights'!C$4,0)</f>
        <v>0.48860698263640312</v>
      </c>
      <c r="D189" s="26">
        <f>IF(correlations!D222&lt;&gt;0,'Modified Weights'!D$4,0)</f>
        <v>0.47097212266638172</v>
      </c>
      <c r="E189" s="26">
        <f>IF(correlations!E222&lt;&gt;0,'Modified Weights'!E$4,0)</f>
        <v>0</v>
      </c>
      <c r="F189" s="26">
        <f>IF(correlations!F222&lt;&gt;0,'Modified Weights'!F$4,0)</f>
        <v>0.46411014776485626</v>
      </c>
      <c r="G189" s="26">
        <f>IF(correlations!G222&lt;&gt;0,'Modified Weights'!G$4,0)</f>
        <v>0.48053660218278615</v>
      </c>
      <c r="H189" s="26">
        <f>IF(correlations!H222&lt;&gt;0,'Modified Weights'!H$4,0)</f>
        <v>0.40027450425381639</v>
      </c>
      <c r="I189" s="26">
        <f>IF(correlations!I222&lt;&gt;0,'Modified Weights'!I$4,0)</f>
        <v>0.31257295249758305</v>
      </c>
      <c r="J189" s="26">
        <f>IF(correlations!J222&lt;&gt;0,'Modified Weights'!J$4,0)</f>
        <v>0.47549485227568483</v>
      </c>
      <c r="K189" s="26">
        <f>IF(correlations!K222&lt;&gt;0,'Modified Weights'!K$4,0)</f>
        <v>0.26365446983714974</v>
      </c>
      <c r="L189" s="26">
        <f>IF(correlations!L222&lt;&gt;0,'Modified Weights'!L$4,0)</f>
        <v>0</v>
      </c>
      <c r="M189" s="26">
        <f>IF(correlations!M222&lt;&gt;0,'Modified Weights'!M$4,0)</f>
        <v>0.28040224837668803</v>
      </c>
      <c r="N189" s="26">
        <f>IF(correlations!N222&lt;&gt;0,'Modified Weights'!N$4,0)</f>
        <v>0.31010409033155772</v>
      </c>
      <c r="O189" s="26">
        <f>IF(correlations!O222&lt;&gt;0,'Modified Weights'!O$4,0)</f>
        <v>0.56244873874488854</v>
      </c>
      <c r="P189" s="26">
        <f>IF(correlations!P222&lt;&gt;0,'Modified Weights'!P$4,0)</f>
        <v>0</v>
      </c>
      <c r="Q189" s="26">
        <f>IF(correlations!Q222&lt;&gt;0,'Modified Weights'!Q$4,0)</f>
        <v>0.48860698263640312</v>
      </c>
      <c r="R189" s="26">
        <f>IF(correlations!R222&lt;&gt;0,'Modified Weights'!R$4,0)</f>
        <v>0</v>
      </c>
      <c r="S189" s="26">
        <f>IF(correlations!S222&lt;&gt;0,'Modified Weights'!S$4,0)</f>
        <v>0</v>
      </c>
      <c r="T189" s="26">
        <f>IF(correlations!T222&lt;&gt;0,'Modified Weights'!T$4,0)</f>
        <v>0.52599044278760332</v>
      </c>
      <c r="U189" s="26">
        <f>IF(correlations!U222&lt;&gt;0,'Modified Weights'!U$4,0)</f>
        <v>0.43899155441463594</v>
      </c>
      <c r="V189" s="26">
        <f>IF(correlations!V222&lt;&gt;0,'Modified Weights'!V$4,0)</f>
        <v>0.17808764796017454</v>
      </c>
      <c r="W189" s="26">
        <f>IF(correlations!W222&lt;&gt;0,'Modified Weights'!W$4,0)</f>
        <v>0</v>
      </c>
      <c r="X189" s="26">
        <f>IF(correlations!X222&lt;&gt;0,'Modified Weights'!X$4,0)</f>
        <v>0.54219187817609293</v>
      </c>
      <c r="Y189" s="26">
        <f>IF(correlations!Y222&lt;&gt;0,'Modified Weights'!Y$4,0)</f>
        <v>0</v>
      </c>
      <c r="Z189" s="26">
        <f>IF(correlations!Z222&lt;&gt;0,'Modified Weights'!Z$4,0)</f>
        <v>0.39006674934025765</v>
      </c>
      <c r="AA189" s="26"/>
      <c r="AB189" s="40">
        <f ca="1">SUMIF(OFFSET(correlations!B$46,_xlfn.FLOOR.MATH((ROW(A177)-1)/5)*5,0,5),"&lt;&gt;0")/COUNTIF(OFFSET(correlations!B$46,_xlfn.FLOOR.MATH((ROW(A177)-1)/5)*5,0,5),"&lt;&gt;0")</f>
        <v>4.25</v>
      </c>
      <c r="AC189" s="40">
        <f ca="1">SUMIF(OFFSET(correlations!C$46,_xlfn.FLOOR.MATH((ROW(B177)-1)/5)*5,0,5),"&lt;&gt;0")/COUNTIF(OFFSET(correlations!C$46,_xlfn.FLOOR.MATH((ROW(B177)-1)/5)*5,0,5),"&lt;&gt;0")</f>
        <v>3.875</v>
      </c>
      <c r="AD189" s="40">
        <f ca="1">SUMIF(OFFSET(correlations!D$46,_xlfn.FLOOR.MATH((ROW(C177)-1)/5)*5,0,5),"&lt;&gt;0")/COUNTIF(OFFSET(correlations!D$46,_xlfn.FLOOR.MATH((ROW(C177)-1)/5)*5,0,5),"&lt;&gt;0")</f>
        <v>3.5</v>
      </c>
      <c r="AE189" s="40">
        <f ca="1">SUMIF(OFFSET(correlations!E$46,_xlfn.FLOOR.MATH((ROW(D177)-1)/5)*5,0,5),"&lt;&gt;0")/COUNTIF(OFFSET(correlations!E$46,_xlfn.FLOOR.MATH((ROW(D177)-1)/5)*5,0,5),"&lt;&gt;0")</f>
        <v>4.5</v>
      </c>
      <c r="AF189" s="40">
        <f ca="1">SUMIF(OFFSET(correlations!F$46,_xlfn.FLOOR.MATH((ROW(E177)-1)/5)*5,0,5),"&lt;&gt;0")/COUNTIF(OFFSET(correlations!F$46,_xlfn.FLOOR.MATH((ROW(E177)-1)/5)*5,0,5),"&lt;&gt;0")</f>
        <v>3.4</v>
      </c>
      <c r="AG189" s="40">
        <f ca="1">SUMIF(OFFSET(correlations!G$46,_xlfn.FLOOR.MATH((ROW(F177)-1)/5)*5,0,5),"&lt;&gt;0")/COUNTIF(OFFSET(correlations!G$46,_xlfn.FLOOR.MATH((ROW(F177)-1)/5)*5,0,5),"&lt;&gt;0")</f>
        <v>4.25</v>
      </c>
      <c r="AH189" s="40">
        <f ca="1">SUMIF(OFFSET(correlations!H$46,_xlfn.FLOOR.MATH((ROW(G177)-1)/5)*5,0,5),"&lt;&gt;0")/COUNTIF(OFFSET(correlations!H$46,_xlfn.FLOOR.MATH((ROW(G177)-1)/5)*5,0,5),"&lt;&gt;0")</f>
        <v>3.375</v>
      </c>
      <c r="AI189" s="40">
        <f ca="1">SUMIF(OFFSET(correlations!I$46,_xlfn.FLOOR.MATH((ROW(H177)-1)/5)*5,0,5),"&lt;&gt;0")/COUNTIF(OFFSET(correlations!I$46,_xlfn.FLOOR.MATH((ROW(H177)-1)/5)*5,0,5),"&lt;&gt;0")</f>
        <v>3.875</v>
      </c>
      <c r="AJ189" s="40">
        <f ca="1">SUMIF(OFFSET(correlations!J$46,_xlfn.FLOOR.MATH((ROW(I177)-1)/5)*5,0,5),"&lt;&gt;0")/COUNTIF(OFFSET(correlations!J$46,_xlfn.FLOOR.MATH((ROW(I177)-1)/5)*5,0,5),"&lt;&gt;0")</f>
        <v>4.5</v>
      </c>
      <c r="AK189" s="40">
        <f ca="1">SUMIF(OFFSET(correlations!K$46,_xlfn.FLOOR.MATH((ROW(J177)-1)/5)*5,0,5),"&lt;&gt;0")/COUNTIF(OFFSET(correlations!K$46,_xlfn.FLOOR.MATH((ROW(J177)-1)/5)*5,0,5),"&lt;&gt;0")</f>
        <v>4.333333333333333</v>
      </c>
      <c r="AL189" s="40">
        <f ca="1">SUMIF(OFFSET(correlations!L$46,_xlfn.FLOOR.MATH((ROW(K177)-1)/5)*5,0,5),"&lt;&gt;0")/COUNTIF(OFFSET(correlations!L$46,_xlfn.FLOOR.MATH((ROW(K177)-1)/5)*5,0,5),"&lt;&gt;0")</f>
        <v>4.666666666666667</v>
      </c>
      <c r="AM189" s="40">
        <f ca="1">SUMIF(OFFSET(correlations!M$46,_xlfn.FLOOR.MATH((ROW(L177)-1)/5)*5,0,5),"&lt;&gt;0")/COUNTIF(OFFSET(correlations!M$46,_xlfn.FLOOR.MATH((ROW(L177)-1)/5)*5,0,5),"&lt;&gt;0")</f>
        <v>3.875</v>
      </c>
      <c r="AN189" s="40">
        <f ca="1">SUMIF(OFFSET(correlations!N$46,_xlfn.FLOOR.MATH((ROW(M177)-1)/5)*5,0,5),"&lt;&gt;0")/COUNTIF(OFFSET(correlations!N$46,_xlfn.FLOOR.MATH((ROW(M177)-1)/5)*5,0,5),"&lt;&gt;0")</f>
        <v>3.9</v>
      </c>
      <c r="AO189" s="40">
        <f ca="1">SUMIF(OFFSET(correlations!O$46,_xlfn.FLOOR.MATH((ROW(N177)-1)/5)*5,0,5),"&lt;&gt;0")/COUNTIF(OFFSET(correlations!O$46,_xlfn.FLOOR.MATH((ROW(N177)-1)/5)*5,0,5),"&lt;&gt;0")</f>
        <v>4.375</v>
      </c>
      <c r="AP189" s="40">
        <f ca="1">SUMIF(OFFSET(correlations!P$46,_xlfn.FLOOR.MATH((ROW(O177)-1)/5)*5,0,5),"&lt;&gt;0")/COUNTIF(OFFSET(correlations!P$46,_xlfn.FLOOR.MATH((ROW(O177)-1)/5)*5,0,5),"&lt;&gt;0")</f>
        <v>4.666666666666667</v>
      </c>
      <c r="AQ189" s="40">
        <f ca="1">SUMIF(OFFSET(correlations!Q$46,_xlfn.FLOOR.MATH((ROW(P177)-1)/5)*5,0,5),"&lt;&gt;0")/COUNTIF(OFFSET(correlations!Q$46,_xlfn.FLOOR.MATH((ROW(P177)-1)/5)*5,0,5),"&lt;&gt;0")</f>
        <v>3.6666666666666665</v>
      </c>
      <c r="AR189" s="40">
        <f ca="1">SUMIF(OFFSET(correlations!R$46,_xlfn.FLOOR.MATH((ROW(Q177)-1)/5)*5,0,5),"&lt;&gt;0")/COUNTIF(OFFSET(correlations!R$46,_xlfn.FLOOR.MATH((ROW(Q177)-1)/5)*5,0,5),"&lt;&gt;0")</f>
        <v>4</v>
      </c>
      <c r="AS189" s="40">
        <f ca="1">SUMIF(OFFSET(correlations!S$46,_xlfn.FLOOR.MATH((ROW(R177)-1)/5)*5,0,5),"&lt;&gt;0")/COUNTIF(OFFSET(correlations!S$46,_xlfn.FLOOR.MATH((ROW(R177)-1)/5)*5,0,5),"&lt;&gt;0")</f>
        <v>4.5</v>
      </c>
      <c r="AT189" s="40">
        <f ca="1">SUMIF(OFFSET(correlations!T$46,_xlfn.FLOOR.MATH((ROW(S177)-1)/5)*5,0,5),"&lt;&gt;0")/COUNTIF(OFFSET(correlations!T$46,_xlfn.FLOOR.MATH((ROW(S177)-1)/5)*5,0,5),"&lt;&gt;0")</f>
        <v>3.875</v>
      </c>
      <c r="AU189" s="40">
        <f ca="1">SUMIF(OFFSET(correlations!U$46,_xlfn.FLOOR.MATH((ROW(T177)-1)/5)*5,0,5),"&lt;&gt;0")/COUNTIF(OFFSET(correlations!U$46,_xlfn.FLOOR.MATH((ROW(T177)-1)/5)*5,0,5),"&lt;&gt;0")</f>
        <v>3.7</v>
      </c>
      <c r="AV189" s="40">
        <f ca="1">SUMIF(OFFSET(correlations!V$46,_xlfn.FLOOR.MATH((ROW(U177)-1)/5)*5,0,5),"&lt;&gt;0")/COUNTIF(OFFSET(correlations!V$46,_xlfn.FLOOR.MATH((ROW(U177)-1)/5)*5,0,5),"&lt;&gt;0")</f>
        <v>3.875</v>
      </c>
      <c r="AW189" s="40">
        <f ca="1">SUMIF(OFFSET(correlations!W$46,_xlfn.FLOOR.MATH((ROW(V177)-1)/5)*5,0,5),"&lt;&gt;0")/COUNTIF(OFFSET(correlations!W$46,_xlfn.FLOOR.MATH((ROW(V177)-1)/5)*5,0,5),"&lt;&gt;0")</f>
        <v>4.375</v>
      </c>
      <c r="AX189" s="40">
        <f ca="1">SUMIF(OFFSET(correlations!X$46,_xlfn.FLOOR.MATH((ROW(W177)-1)/5)*5,0,5),"&lt;&gt;0")/COUNTIF(OFFSET(correlations!X$46,_xlfn.FLOOR.MATH((ROW(W177)-1)/5)*5,0,5),"&lt;&gt;0")</f>
        <v>3.375</v>
      </c>
      <c r="AY189" s="40">
        <f ca="1">SUMIF(OFFSET(correlations!Y$46,_xlfn.FLOOR.MATH((ROW(X177)-1)/5)*5,0,5),"&lt;&gt;0")/COUNTIF(OFFSET(correlations!Y$46,_xlfn.FLOOR.MATH((ROW(X177)-1)/5)*5,0,5),"&lt;&gt;0")</f>
        <v>3.6666666666666665</v>
      </c>
      <c r="AZ189" s="40">
        <f ca="1">SUMIF(OFFSET(correlations!Z$46,_xlfn.FLOOR.MATH((ROW(Y177)-1)/5)*5,0,5),"&lt;&gt;0")/COUNTIF(OFFSET(correlations!Z$46,_xlfn.FLOOR.MATH((ROW(Y177)-1)/5)*5,0,5),"&lt;&gt;0")</f>
        <v>4.125</v>
      </c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</row>
    <row r="190" spans="1:76">
      <c r="A190" s="1" t="str">
        <f t="shared" si="35"/>
        <v>329: Jurassic Park (1993)</v>
      </c>
      <c r="B190" s="26">
        <f>IF(correlations!B223&lt;&gt;0,'Modified Weights'!B$5,0)</f>
        <v>0.49300760515325925</v>
      </c>
      <c r="C190" s="26">
        <f>IF(correlations!C223&lt;&gt;0,'Modified Weights'!C$5,0)</f>
        <v>0.42223642660835542</v>
      </c>
      <c r="D190" s="26">
        <f>IF(correlations!D223&lt;&gt;0,'Modified Weights'!D$5,0)</f>
        <v>0.46833329437099369</v>
      </c>
      <c r="E190" s="26">
        <f>IF(correlations!E223&lt;&gt;0,'Modified Weights'!E$5,0)</f>
        <v>0.46291004988627577</v>
      </c>
      <c r="F190" s="26">
        <f>IF(correlations!F223&lt;&gt;0,'Modified Weights'!F$5,0)</f>
        <v>0.43899155441463594</v>
      </c>
      <c r="G190" s="26">
        <f>IF(correlations!G223&lt;&gt;0,'Modified Weights'!G$5,0)</f>
        <v>0</v>
      </c>
      <c r="H190" s="26">
        <f>IF(correlations!H223&lt;&gt;0,'Modified Weights'!H$5,0)</f>
        <v>0.24769327229404767</v>
      </c>
      <c r="I190" s="26">
        <f>IF(correlations!I223&lt;&gt;0,'Modified Weights'!I$5,0)</f>
        <v>0.26424949075041737</v>
      </c>
      <c r="J190" s="26">
        <f>IF(correlations!J223&lt;&gt;0,'Modified Weights'!J$5,0)</f>
        <v>0.38713264586848378</v>
      </c>
      <c r="K190" s="26">
        <f>IF(correlations!K223&lt;&gt;0,'Modified Weights'!K$5,0)</f>
        <v>0.25886569181649749</v>
      </c>
      <c r="L190" s="26">
        <f>IF(correlations!L223&lt;&gt;0,'Modified Weights'!L$5,0)</f>
        <v>0.27833468677407003</v>
      </c>
      <c r="M190" s="26">
        <f>IF(correlations!M223&lt;&gt;0,'Modified Weights'!M$5,0)</f>
        <v>0.26442478716072465</v>
      </c>
      <c r="N190" s="26">
        <f>IF(correlations!N223&lt;&gt;0,'Modified Weights'!N$5,0)</f>
        <v>0.290591240789001</v>
      </c>
      <c r="O190" s="26">
        <f>IF(correlations!O223&lt;&gt;0,'Modified Weights'!O$5,0)</f>
        <v>0.53906585139435703</v>
      </c>
      <c r="P190" s="26">
        <f>IF(correlations!P223&lt;&gt;0,'Modified Weights'!P$5,0)</f>
        <v>0.29682614716644024</v>
      </c>
      <c r="Q190" s="26">
        <f>IF(correlations!Q223&lt;&gt;0,'Modified Weights'!Q$5,0)</f>
        <v>0.47571090136593314</v>
      </c>
      <c r="R190" s="26">
        <f>IF(correlations!R223&lt;&gt;0,'Modified Weights'!R$5,0)</f>
        <v>0</v>
      </c>
      <c r="S190" s="26">
        <f>IF(correlations!S223&lt;&gt;0,'Modified Weights'!S$5,0)</f>
        <v>0.42223642660835542</v>
      </c>
      <c r="T190" s="26">
        <f>IF(correlations!T223&lt;&gt;0,'Modified Weights'!T$5,0)</f>
        <v>0</v>
      </c>
      <c r="U190" s="26">
        <f>IF(correlations!U223&lt;&gt;0,'Modified Weights'!U$5,0)</f>
        <v>0.40380887559327872</v>
      </c>
      <c r="V190" s="26">
        <f>IF(correlations!V223&lt;&gt;0,'Modified Weights'!V$5,0)</f>
        <v>0</v>
      </c>
      <c r="W190" s="26">
        <f>IF(correlations!W223&lt;&gt;0,'Modified Weights'!W$5,0)</f>
        <v>0.31571202585390812</v>
      </c>
      <c r="X190" s="26">
        <f>IF(correlations!X223&lt;&gt;0,'Modified Weights'!X$5,0)</f>
        <v>0</v>
      </c>
      <c r="Y190" s="26">
        <f>IF(correlations!Y223&lt;&gt;0,'Modified Weights'!Y$5,0)</f>
        <v>0.47236055541883315</v>
      </c>
      <c r="Z190" s="26">
        <f>IF(correlations!Z223&lt;&gt;0,'Modified Weights'!Z$5,0)</f>
        <v>0.37985626502293046</v>
      </c>
      <c r="AA190" s="26"/>
      <c r="AB190" s="40">
        <f ca="1">SUMIF(OFFSET(correlations!B$46,_xlfn.FLOOR.MATH((ROW(A178)-1)/5)*5,0,5),"&lt;&gt;0")/COUNTIF(OFFSET(correlations!B$46,_xlfn.FLOOR.MATH((ROW(A178)-1)/5)*5,0,5),"&lt;&gt;0")</f>
        <v>4.25</v>
      </c>
      <c r="AC190" s="40">
        <f ca="1">SUMIF(OFFSET(correlations!C$46,_xlfn.FLOOR.MATH((ROW(B178)-1)/5)*5,0,5),"&lt;&gt;0")/COUNTIF(OFFSET(correlations!C$46,_xlfn.FLOOR.MATH((ROW(B178)-1)/5)*5,0,5),"&lt;&gt;0")</f>
        <v>3.875</v>
      </c>
      <c r="AD190" s="40">
        <f ca="1">SUMIF(OFFSET(correlations!D$46,_xlfn.FLOOR.MATH((ROW(C178)-1)/5)*5,0,5),"&lt;&gt;0")/COUNTIF(OFFSET(correlations!D$46,_xlfn.FLOOR.MATH((ROW(C178)-1)/5)*5,0,5),"&lt;&gt;0")</f>
        <v>3.5</v>
      </c>
      <c r="AE190" s="40">
        <f ca="1">SUMIF(OFFSET(correlations!E$46,_xlfn.FLOOR.MATH((ROW(D178)-1)/5)*5,0,5),"&lt;&gt;0")/COUNTIF(OFFSET(correlations!E$46,_xlfn.FLOOR.MATH((ROW(D178)-1)/5)*5,0,5),"&lt;&gt;0")</f>
        <v>4.5</v>
      </c>
      <c r="AF190" s="40">
        <f ca="1">SUMIF(OFFSET(correlations!F$46,_xlfn.FLOOR.MATH((ROW(E178)-1)/5)*5,0,5),"&lt;&gt;0")/COUNTIF(OFFSET(correlations!F$46,_xlfn.FLOOR.MATH((ROW(E178)-1)/5)*5,0,5),"&lt;&gt;0")</f>
        <v>3.4</v>
      </c>
      <c r="AG190" s="40">
        <f ca="1">SUMIF(OFFSET(correlations!G$46,_xlfn.FLOOR.MATH((ROW(F178)-1)/5)*5,0,5),"&lt;&gt;0")/COUNTIF(OFFSET(correlations!G$46,_xlfn.FLOOR.MATH((ROW(F178)-1)/5)*5,0,5),"&lt;&gt;0")</f>
        <v>4.25</v>
      </c>
      <c r="AH190" s="40">
        <f ca="1">SUMIF(OFFSET(correlations!H$46,_xlfn.FLOOR.MATH((ROW(G178)-1)/5)*5,0,5),"&lt;&gt;0")/COUNTIF(OFFSET(correlations!H$46,_xlfn.FLOOR.MATH((ROW(G178)-1)/5)*5,0,5),"&lt;&gt;0")</f>
        <v>3.375</v>
      </c>
      <c r="AI190" s="40">
        <f ca="1">SUMIF(OFFSET(correlations!I$46,_xlfn.FLOOR.MATH((ROW(H178)-1)/5)*5,0,5),"&lt;&gt;0")/COUNTIF(OFFSET(correlations!I$46,_xlfn.FLOOR.MATH((ROW(H178)-1)/5)*5,0,5),"&lt;&gt;0")</f>
        <v>3.875</v>
      </c>
      <c r="AJ190" s="40">
        <f ca="1">SUMIF(OFFSET(correlations!J$46,_xlfn.FLOOR.MATH((ROW(I178)-1)/5)*5,0,5),"&lt;&gt;0")/COUNTIF(OFFSET(correlations!J$46,_xlfn.FLOOR.MATH((ROW(I178)-1)/5)*5,0,5),"&lt;&gt;0")</f>
        <v>4.5</v>
      </c>
      <c r="AK190" s="40">
        <f ca="1">SUMIF(OFFSET(correlations!K$46,_xlfn.FLOOR.MATH((ROW(J178)-1)/5)*5,0,5),"&lt;&gt;0")/COUNTIF(OFFSET(correlations!K$46,_xlfn.FLOOR.MATH((ROW(J178)-1)/5)*5,0,5),"&lt;&gt;0")</f>
        <v>4.333333333333333</v>
      </c>
      <c r="AL190" s="40">
        <f ca="1">SUMIF(OFFSET(correlations!L$46,_xlfn.FLOOR.MATH((ROW(K178)-1)/5)*5,0,5),"&lt;&gt;0")/COUNTIF(OFFSET(correlations!L$46,_xlfn.FLOOR.MATH((ROW(K178)-1)/5)*5,0,5),"&lt;&gt;0")</f>
        <v>4.666666666666667</v>
      </c>
      <c r="AM190" s="40">
        <f ca="1">SUMIF(OFFSET(correlations!M$46,_xlfn.FLOOR.MATH((ROW(L178)-1)/5)*5,0,5),"&lt;&gt;0")/COUNTIF(OFFSET(correlations!M$46,_xlfn.FLOOR.MATH((ROW(L178)-1)/5)*5,0,5),"&lt;&gt;0")</f>
        <v>3.875</v>
      </c>
      <c r="AN190" s="40">
        <f ca="1">SUMIF(OFFSET(correlations!N$46,_xlfn.FLOOR.MATH((ROW(M178)-1)/5)*5,0,5),"&lt;&gt;0")/COUNTIF(OFFSET(correlations!N$46,_xlfn.FLOOR.MATH((ROW(M178)-1)/5)*5,0,5),"&lt;&gt;0")</f>
        <v>3.9</v>
      </c>
      <c r="AO190" s="40">
        <f ca="1">SUMIF(OFFSET(correlations!O$46,_xlfn.FLOOR.MATH((ROW(N178)-1)/5)*5,0,5),"&lt;&gt;0")/COUNTIF(OFFSET(correlations!O$46,_xlfn.FLOOR.MATH((ROW(N178)-1)/5)*5,0,5),"&lt;&gt;0")</f>
        <v>4.375</v>
      </c>
      <c r="AP190" s="40">
        <f ca="1">SUMIF(OFFSET(correlations!P$46,_xlfn.FLOOR.MATH((ROW(O178)-1)/5)*5,0,5),"&lt;&gt;0")/COUNTIF(OFFSET(correlations!P$46,_xlfn.FLOOR.MATH((ROW(O178)-1)/5)*5,0,5),"&lt;&gt;0")</f>
        <v>4.666666666666667</v>
      </c>
      <c r="AQ190" s="40">
        <f ca="1">SUMIF(OFFSET(correlations!Q$46,_xlfn.FLOOR.MATH((ROW(P178)-1)/5)*5,0,5),"&lt;&gt;0")/COUNTIF(OFFSET(correlations!Q$46,_xlfn.FLOOR.MATH((ROW(P178)-1)/5)*5,0,5),"&lt;&gt;0")</f>
        <v>3.6666666666666665</v>
      </c>
      <c r="AR190" s="40">
        <f ca="1">SUMIF(OFFSET(correlations!R$46,_xlfn.FLOOR.MATH((ROW(Q178)-1)/5)*5,0,5),"&lt;&gt;0")/COUNTIF(OFFSET(correlations!R$46,_xlfn.FLOOR.MATH((ROW(Q178)-1)/5)*5,0,5),"&lt;&gt;0")</f>
        <v>4</v>
      </c>
      <c r="AS190" s="40">
        <f ca="1">SUMIF(OFFSET(correlations!S$46,_xlfn.FLOOR.MATH((ROW(R178)-1)/5)*5,0,5),"&lt;&gt;0")/COUNTIF(OFFSET(correlations!S$46,_xlfn.FLOOR.MATH((ROW(R178)-1)/5)*5,0,5),"&lt;&gt;0")</f>
        <v>4.5</v>
      </c>
      <c r="AT190" s="40">
        <f ca="1">SUMIF(OFFSET(correlations!T$46,_xlfn.FLOOR.MATH((ROW(S178)-1)/5)*5,0,5),"&lt;&gt;0")/COUNTIF(OFFSET(correlations!T$46,_xlfn.FLOOR.MATH((ROW(S178)-1)/5)*5,0,5),"&lt;&gt;0")</f>
        <v>3.875</v>
      </c>
      <c r="AU190" s="40">
        <f ca="1">SUMIF(OFFSET(correlations!U$46,_xlfn.FLOOR.MATH((ROW(T178)-1)/5)*5,0,5),"&lt;&gt;0")/COUNTIF(OFFSET(correlations!U$46,_xlfn.FLOOR.MATH((ROW(T178)-1)/5)*5,0,5),"&lt;&gt;0")</f>
        <v>3.7</v>
      </c>
      <c r="AV190" s="40">
        <f ca="1">SUMIF(OFFSET(correlations!V$46,_xlfn.FLOOR.MATH((ROW(U178)-1)/5)*5,0,5),"&lt;&gt;0")/COUNTIF(OFFSET(correlations!V$46,_xlfn.FLOOR.MATH((ROW(U178)-1)/5)*5,0,5),"&lt;&gt;0")</f>
        <v>3.875</v>
      </c>
      <c r="AW190" s="40">
        <f ca="1">SUMIF(OFFSET(correlations!W$46,_xlfn.FLOOR.MATH((ROW(V178)-1)/5)*5,0,5),"&lt;&gt;0")/COUNTIF(OFFSET(correlations!W$46,_xlfn.FLOOR.MATH((ROW(V178)-1)/5)*5,0,5),"&lt;&gt;0")</f>
        <v>4.375</v>
      </c>
      <c r="AX190" s="40">
        <f ca="1">SUMIF(OFFSET(correlations!X$46,_xlfn.FLOOR.MATH((ROW(W178)-1)/5)*5,0,5),"&lt;&gt;0")/COUNTIF(OFFSET(correlations!X$46,_xlfn.FLOOR.MATH((ROW(W178)-1)/5)*5,0,5),"&lt;&gt;0")</f>
        <v>3.375</v>
      </c>
      <c r="AY190" s="40">
        <f ca="1">SUMIF(OFFSET(correlations!Y$46,_xlfn.FLOOR.MATH((ROW(X178)-1)/5)*5,0,5),"&lt;&gt;0")/COUNTIF(OFFSET(correlations!Y$46,_xlfn.FLOOR.MATH((ROW(X178)-1)/5)*5,0,5),"&lt;&gt;0")</f>
        <v>3.6666666666666665</v>
      </c>
      <c r="AZ190" s="40">
        <f ca="1">SUMIF(OFFSET(correlations!Z$46,_xlfn.FLOOR.MATH((ROW(Y178)-1)/5)*5,0,5),"&lt;&gt;0")/COUNTIF(OFFSET(correlations!Z$46,_xlfn.FLOOR.MATH((ROW(Y178)-1)/5)*5,0,5),"&lt;&gt;0")</f>
        <v>4.125</v>
      </c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</row>
    <row r="191" spans="1:76">
      <c r="A191" s="1" t="str">
        <f t="shared" si="35"/>
        <v>329: Jurassic Park (1993)</v>
      </c>
      <c r="B191" s="26">
        <f>IF(correlations!B224&lt;&gt;0,'Modified Weights'!B$6,0)</f>
        <v>0.48053660218278615</v>
      </c>
      <c r="C191" s="26">
        <f>IF(correlations!C224&lt;&gt;0,'Modified Weights'!C$6,0)</f>
        <v>0.41443820151070604</v>
      </c>
      <c r="D191" s="26">
        <f>IF(correlations!D224&lt;&gt;0,'Modified Weights'!D$6,0)</f>
        <v>0.37322578372742299</v>
      </c>
      <c r="E191" s="26">
        <f>IF(correlations!E224&lt;&gt;0,'Modified Weights'!E$6,0)</f>
        <v>0.28275572409412869</v>
      </c>
      <c r="F191" s="26">
        <f>IF(correlations!F224&lt;&gt;0,'Modified Weights'!F$6,0)</f>
        <v>0.40027450425381639</v>
      </c>
      <c r="G191" s="26">
        <f>IF(correlations!G224&lt;&gt;0,'Modified Weights'!G$6,0)</f>
        <v>0.39943642888722536</v>
      </c>
      <c r="H191" s="26">
        <f>IF(correlations!H224&lt;&gt;0,'Modified Weights'!H$6,0)</f>
        <v>0.2271298649307886</v>
      </c>
      <c r="I191" s="26">
        <f>IF(correlations!I224&lt;&gt;0,'Modified Weights'!I$6,0)</f>
        <v>0.22921932957789437</v>
      </c>
      <c r="J191" s="26">
        <f>IF(correlations!J224&lt;&gt;0,'Modified Weights'!J$6,0)</f>
        <v>0</v>
      </c>
      <c r="K191" s="26">
        <f>IF(correlations!K224&lt;&gt;0,'Modified Weights'!K$6,0)</f>
        <v>0</v>
      </c>
      <c r="L191" s="26">
        <f>IF(correlations!L224&lt;&gt;0,'Modified Weights'!L$6,0)</f>
        <v>0</v>
      </c>
      <c r="M191" s="26">
        <f>IF(correlations!M224&lt;&gt;0,'Modified Weights'!M$6,0)</f>
        <v>0.25252866387786765</v>
      </c>
      <c r="N191" s="26">
        <f>IF(correlations!N224&lt;&gt;0,'Modified Weights'!N$6,0)</f>
        <v>0.26126836282372301</v>
      </c>
      <c r="O191" s="26">
        <f>IF(correlations!O224&lt;&gt;0,'Modified Weights'!O$6,0)</f>
        <v>0.52599044278760332</v>
      </c>
      <c r="P191" s="26">
        <f>IF(correlations!P224&lt;&gt;0,'Modified Weights'!P$6,0)</f>
        <v>0.28039233696684568</v>
      </c>
      <c r="Q191" s="26">
        <f>IF(correlations!Q224&lt;&gt;0,'Modified Weights'!Q$6,0)</f>
        <v>0.42322462884387124</v>
      </c>
      <c r="R191" s="26">
        <f>IF(correlations!R224&lt;&gt;0,'Modified Weights'!R$6,0)</f>
        <v>0.39943642888722536</v>
      </c>
      <c r="S191" s="26">
        <f>IF(correlations!S224&lt;&gt;0,'Modified Weights'!S$6,0)</f>
        <v>0.37267558897264119</v>
      </c>
      <c r="T191" s="26">
        <f>IF(correlations!T224&lt;&gt;0,'Modified Weights'!T$6,0)</f>
        <v>0.40704352695380308</v>
      </c>
      <c r="U191" s="26">
        <f>IF(correlations!U224&lt;&gt;0,'Modified Weights'!U$6,0)</f>
        <v>0.30580326092025339</v>
      </c>
      <c r="V191" s="26">
        <f>IF(correlations!V224&lt;&gt;0,'Modified Weights'!V$6,0)</f>
        <v>0.14601110225769576</v>
      </c>
      <c r="W191" s="26">
        <f>IF(correlations!W224&lt;&gt;0,'Modified Weights'!W$6,0)</f>
        <v>0.26252037536330569</v>
      </c>
      <c r="X191" s="26">
        <f>IF(correlations!X224&lt;&gt;0,'Modified Weights'!X$6,0)</f>
        <v>0.45527378286540937</v>
      </c>
      <c r="Y191" s="26">
        <f>IF(correlations!Y224&lt;&gt;0,'Modified Weights'!Y$6,0)</f>
        <v>0.46411014776485626</v>
      </c>
      <c r="Z191" s="26">
        <f>IF(correlations!Z224&lt;&gt;0,'Modified Weights'!Z$6,0)</f>
        <v>0.37426379831369133</v>
      </c>
      <c r="AA191" s="26"/>
      <c r="AB191" s="40">
        <f ca="1">SUMIF(OFFSET(correlations!B$46,_xlfn.FLOOR.MATH((ROW(A179)-1)/5)*5,0,5),"&lt;&gt;0")/COUNTIF(OFFSET(correlations!B$46,_xlfn.FLOOR.MATH((ROW(A179)-1)/5)*5,0,5),"&lt;&gt;0")</f>
        <v>4.25</v>
      </c>
      <c r="AC191" s="40">
        <f ca="1">SUMIF(OFFSET(correlations!C$46,_xlfn.FLOOR.MATH((ROW(B179)-1)/5)*5,0,5),"&lt;&gt;0")/COUNTIF(OFFSET(correlations!C$46,_xlfn.FLOOR.MATH((ROW(B179)-1)/5)*5,0,5),"&lt;&gt;0")</f>
        <v>3.875</v>
      </c>
      <c r="AD191" s="40">
        <f ca="1">SUMIF(OFFSET(correlations!D$46,_xlfn.FLOOR.MATH((ROW(C179)-1)/5)*5,0,5),"&lt;&gt;0")/COUNTIF(OFFSET(correlations!D$46,_xlfn.FLOOR.MATH((ROW(C179)-1)/5)*5,0,5),"&lt;&gt;0")</f>
        <v>3.5</v>
      </c>
      <c r="AE191" s="40">
        <f ca="1">SUMIF(OFFSET(correlations!E$46,_xlfn.FLOOR.MATH((ROW(D179)-1)/5)*5,0,5),"&lt;&gt;0")/COUNTIF(OFFSET(correlations!E$46,_xlfn.FLOOR.MATH((ROW(D179)-1)/5)*5,0,5),"&lt;&gt;0")</f>
        <v>4.5</v>
      </c>
      <c r="AF191" s="40">
        <f ca="1">SUMIF(OFFSET(correlations!F$46,_xlfn.FLOOR.MATH((ROW(E179)-1)/5)*5,0,5),"&lt;&gt;0")/COUNTIF(OFFSET(correlations!F$46,_xlfn.FLOOR.MATH((ROW(E179)-1)/5)*5,0,5),"&lt;&gt;0")</f>
        <v>3.4</v>
      </c>
      <c r="AG191" s="40">
        <f ca="1">SUMIF(OFFSET(correlations!G$46,_xlfn.FLOOR.MATH((ROW(F179)-1)/5)*5,0,5),"&lt;&gt;0")/COUNTIF(OFFSET(correlations!G$46,_xlfn.FLOOR.MATH((ROW(F179)-1)/5)*5,0,5),"&lt;&gt;0")</f>
        <v>4.25</v>
      </c>
      <c r="AH191" s="40">
        <f ca="1">SUMIF(OFFSET(correlations!H$46,_xlfn.FLOOR.MATH((ROW(G179)-1)/5)*5,0,5),"&lt;&gt;0")/COUNTIF(OFFSET(correlations!H$46,_xlfn.FLOOR.MATH((ROW(G179)-1)/5)*5,0,5),"&lt;&gt;0")</f>
        <v>3.375</v>
      </c>
      <c r="AI191" s="40">
        <f ca="1">SUMIF(OFFSET(correlations!I$46,_xlfn.FLOOR.MATH((ROW(H179)-1)/5)*5,0,5),"&lt;&gt;0")/COUNTIF(OFFSET(correlations!I$46,_xlfn.FLOOR.MATH((ROW(H179)-1)/5)*5,0,5),"&lt;&gt;0")</f>
        <v>3.875</v>
      </c>
      <c r="AJ191" s="40">
        <f ca="1">SUMIF(OFFSET(correlations!J$46,_xlfn.FLOOR.MATH((ROW(I179)-1)/5)*5,0,5),"&lt;&gt;0")/COUNTIF(OFFSET(correlations!J$46,_xlfn.FLOOR.MATH((ROW(I179)-1)/5)*5,0,5),"&lt;&gt;0")</f>
        <v>4.5</v>
      </c>
      <c r="AK191" s="40">
        <f ca="1">SUMIF(OFFSET(correlations!K$46,_xlfn.FLOOR.MATH((ROW(J179)-1)/5)*5,0,5),"&lt;&gt;0")/COUNTIF(OFFSET(correlations!K$46,_xlfn.FLOOR.MATH((ROW(J179)-1)/5)*5,0,5),"&lt;&gt;0")</f>
        <v>4.333333333333333</v>
      </c>
      <c r="AL191" s="40">
        <f ca="1">SUMIF(OFFSET(correlations!L$46,_xlfn.FLOOR.MATH((ROW(K179)-1)/5)*5,0,5),"&lt;&gt;0")/COUNTIF(OFFSET(correlations!L$46,_xlfn.FLOOR.MATH((ROW(K179)-1)/5)*5,0,5),"&lt;&gt;0")</f>
        <v>4.666666666666667</v>
      </c>
      <c r="AM191" s="40">
        <f ca="1">SUMIF(OFFSET(correlations!M$46,_xlfn.FLOOR.MATH((ROW(L179)-1)/5)*5,0,5),"&lt;&gt;0")/COUNTIF(OFFSET(correlations!M$46,_xlfn.FLOOR.MATH((ROW(L179)-1)/5)*5,0,5),"&lt;&gt;0")</f>
        <v>3.875</v>
      </c>
      <c r="AN191" s="40">
        <f ca="1">SUMIF(OFFSET(correlations!N$46,_xlfn.FLOOR.MATH((ROW(M179)-1)/5)*5,0,5),"&lt;&gt;0")/COUNTIF(OFFSET(correlations!N$46,_xlfn.FLOOR.MATH((ROW(M179)-1)/5)*5,0,5),"&lt;&gt;0")</f>
        <v>3.9</v>
      </c>
      <c r="AO191" s="40">
        <f ca="1">SUMIF(OFFSET(correlations!O$46,_xlfn.FLOOR.MATH((ROW(N179)-1)/5)*5,0,5),"&lt;&gt;0")/COUNTIF(OFFSET(correlations!O$46,_xlfn.FLOOR.MATH((ROW(N179)-1)/5)*5,0,5),"&lt;&gt;0")</f>
        <v>4.375</v>
      </c>
      <c r="AP191" s="40">
        <f ca="1">SUMIF(OFFSET(correlations!P$46,_xlfn.FLOOR.MATH((ROW(O179)-1)/5)*5,0,5),"&lt;&gt;0")/COUNTIF(OFFSET(correlations!P$46,_xlfn.FLOOR.MATH((ROW(O179)-1)/5)*5,0,5),"&lt;&gt;0")</f>
        <v>4.666666666666667</v>
      </c>
      <c r="AQ191" s="40">
        <f ca="1">SUMIF(OFFSET(correlations!Q$46,_xlfn.FLOOR.MATH((ROW(P179)-1)/5)*5,0,5),"&lt;&gt;0")/COUNTIF(OFFSET(correlations!Q$46,_xlfn.FLOOR.MATH((ROW(P179)-1)/5)*5,0,5),"&lt;&gt;0")</f>
        <v>3.6666666666666665</v>
      </c>
      <c r="AR191" s="40">
        <f ca="1">SUMIF(OFFSET(correlations!R$46,_xlfn.FLOOR.MATH((ROW(Q179)-1)/5)*5,0,5),"&lt;&gt;0")/COUNTIF(OFFSET(correlations!R$46,_xlfn.FLOOR.MATH((ROW(Q179)-1)/5)*5,0,5),"&lt;&gt;0")</f>
        <v>4</v>
      </c>
      <c r="AS191" s="40">
        <f ca="1">SUMIF(OFFSET(correlations!S$46,_xlfn.FLOOR.MATH((ROW(R179)-1)/5)*5,0,5),"&lt;&gt;0")/COUNTIF(OFFSET(correlations!S$46,_xlfn.FLOOR.MATH((ROW(R179)-1)/5)*5,0,5),"&lt;&gt;0")</f>
        <v>4.5</v>
      </c>
      <c r="AT191" s="40">
        <f ca="1">SUMIF(OFFSET(correlations!T$46,_xlfn.FLOOR.MATH((ROW(S179)-1)/5)*5,0,5),"&lt;&gt;0")/COUNTIF(OFFSET(correlations!T$46,_xlfn.FLOOR.MATH((ROW(S179)-1)/5)*5,0,5),"&lt;&gt;0")</f>
        <v>3.875</v>
      </c>
      <c r="AU191" s="40">
        <f ca="1">SUMIF(OFFSET(correlations!U$46,_xlfn.FLOOR.MATH((ROW(T179)-1)/5)*5,0,5),"&lt;&gt;0")/COUNTIF(OFFSET(correlations!U$46,_xlfn.FLOOR.MATH((ROW(T179)-1)/5)*5,0,5),"&lt;&gt;0")</f>
        <v>3.7</v>
      </c>
      <c r="AV191" s="40">
        <f ca="1">SUMIF(OFFSET(correlations!V$46,_xlfn.FLOOR.MATH((ROW(U179)-1)/5)*5,0,5),"&lt;&gt;0")/COUNTIF(OFFSET(correlations!V$46,_xlfn.FLOOR.MATH((ROW(U179)-1)/5)*5,0,5),"&lt;&gt;0")</f>
        <v>3.875</v>
      </c>
      <c r="AW191" s="40">
        <f ca="1">SUMIF(OFFSET(correlations!W$46,_xlfn.FLOOR.MATH((ROW(V179)-1)/5)*5,0,5),"&lt;&gt;0")/COUNTIF(OFFSET(correlations!W$46,_xlfn.FLOOR.MATH((ROW(V179)-1)/5)*5,0,5),"&lt;&gt;0")</f>
        <v>4.375</v>
      </c>
      <c r="AX191" s="40">
        <f ca="1">SUMIF(OFFSET(correlations!X$46,_xlfn.FLOOR.MATH((ROW(W179)-1)/5)*5,0,5),"&lt;&gt;0")/COUNTIF(OFFSET(correlations!X$46,_xlfn.FLOOR.MATH((ROW(W179)-1)/5)*5,0,5),"&lt;&gt;0")</f>
        <v>3.375</v>
      </c>
      <c r="AY191" s="40">
        <f ca="1">SUMIF(OFFSET(correlations!Y$46,_xlfn.FLOOR.MATH((ROW(X179)-1)/5)*5,0,5),"&lt;&gt;0")/COUNTIF(OFFSET(correlations!Y$46,_xlfn.FLOOR.MATH((ROW(X179)-1)/5)*5,0,5),"&lt;&gt;0")</f>
        <v>3.6666666666666665</v>
      </c>
      <c r="AZ191" s="40">
        <f ca="1">SUMIF(OFFSET(correlations!Z$46,_xlfn.FLOOR.MATH((ROW(Y179)-1)/5)*5,0,5),"&lt;&gt;0")/COUNTIF(OFFSET(correlations!Z$46,_xlfn.FLOOR.MATH((ROW(Y179)-1)/5)*5,0,5),"&lt;&gt;0")</f>
        <v>4.125</v>
      </c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</row>
    <row r="192" spans="1:76">
      <c r="A192" s="1" t="str">
        <f t="shared" si="35"/>
        <v>329: Jurassic Park (1993)</v>
      </c>
      <c r="B192" s="26">
        <f>IF(correlations!B225&lt;&gt;0,'Modified Weights'!B$7,0)</f>
        <v>0.46460996868120108</v>
      </c>
      <c r="C192" s="26">
        <f>IF(correlations!C225&lt;&gt;0,'Modified Weights'!C$7,0)</f>
        <v>0</v>
      </c>
      <c r="D192" s="26">
        <f>IF(correlations!D225&lt;&gt;0,'Modified Weights'!D$7,0)</f>
        <v>0.36756756756756787</v>
      </c>
      <c r="E192" s="26">
        <f>IF(correlations!E225&lt;&gt;0,'Modified Weights'!E$7,0)</f>
        <v>0.25965984359917371</v>
      </c>
      <c r="F192" s="26">
        <f>IF(correlations!F225&lt;&gt;0,'Modified Weights'!F$7,0)</f>
        <v>0.37985626502293046</v>
      </c>
      <c r="G192" s="26">
        <f>IF(correlations!G225&lt;&gt;0,'Modified Weights'!G$7,0)</f>
        <v>0.38713264586848378</v>
      </c>
      <c r="H192" s="26">
        <f>IF(correlations!H225&lt;&gt;0,'Modified Weights'!H$7,0)</f>
        <v>0.19365960183726966</v>
      </c>
      <c r="I192" s="26">
        <f>IF(correlations!I225&lt;&gt;0,'Modified Weights'!I$7,0)</f>
        <v>0</v>
      </c>
      <c r="J192" s="26">
        <f>IF(correlations!J225&lt;&gt;0,'Modified Weights'!J$7,0)</f>
        <v>0.36005629545020651</v>
      </c>
      <c r="K192" s="26">
        <f>IF(correlations!K225&lt;&gt;0,'Modified Weights'!K$7,0)</f>
        <v>0.21087949693739588</v>
      </c>
      <c r="L192" s="26">
        <f>IF(correlations!L225&lt;&gt;0,'Modified Weights'!L$7,0)</f>
        <v>0.24328325135114928</v>
      </c>
      <c r="M192" s="26">
        <f>IF(correlations!M225&lt;&gt;0,'Modified Weights'!M$7,0)</f>
        <v>0.19710516591041297</v>
      </c>
      <c r="N192" s="26">
        <f>IF(correlations!N225&lt;&gt;0,'Modified Weights'!N$7,0)</f>
        <v>0.18121021790485745</v>
      </c>
      <c r="O192" s="26">
        <f>IF(correlations!O225&lt;&gt;0,'Modified Weights'!O$7,0)</f>
        <v>0.47549485227568483</v>
      </c>
      <c r="P192" s="26">
        <f>IF(correlations!P225&lt;&gt;0,'Modified Weights'!P$7,0)</f>
        <v>0</v>
      </c>
      <c r="Q192" s="26">
        <f>IF(correlations!Q225&lt;&gt;0,'Modified Weights'!Q$7,0)</f>
        <v>0</v>
      </c>
      <c r="R192" s="26">
        <f>IF(correlations!R225&lt;&gt;0,'Modified Weights'!R$7,0)</f>
        <v>0.37426379831369133</v>
      </c>
      <c r="S192" s="26">
        <f>IF(correlations!S225&lt;&gt;0,'Modified Weights'!S$7,0)</f>
        <v>0.36064387194709613</v>
      </c>
      <c r="T192" s="26">
        <f>IF(correlations!T225&lt;&gt;0,'Modified Weights'!T$7,0)</f>
        <v>0.40380887559327872</v>
      </c>
      <c r="U192" s="26">
        <f>IF(correlations!U225&lt;&gt;0,'Modified Weights'!U$7,0)</f>
        <v>0.28039233696684568</v>
      </c>
      <c r="V192" s="26">
        <f>IF(correlations!V225&lt;&gt;0,'Modified Weights'!V$7,0)</f>
        <v>0.14367186460137429</v>
      </c>
      <c r="W192" s="26">
        <f>IF(correlations!W225&lt;&gt;0,'Modified Weights'!W$7,0)</f>
        <v>0.24072770522228643</v>
      </c>
      <c r="X192" s="26">
        <f>IF(correlations!X225&lt;&gt;0,'Modified Weights'!X$7,0)</f>
        <v>0.44902524381160436</v>
      </c>
      <c r="Y192" s="26">
        <f>IF(correlations!Y225&lt;&gt;0,'Modified Weights'!Y$7,0)</f>
        <v>0.42322462884387124</v>
      </c>
      <c r="Z192" s="26">
        <f>IF(correlations!Z225&lt;&gt;0,'Modified Weights'!Z$7,0)</f>
        <v>0.27967705678590876</v>
      </c>
      <c r="AA192" s="26"/>
      <c r="AB192" s="40">
        <f ca="1">SUMIF(OFFSET(correlations!B$46,_xlfn.FLOOR.MATH((ROW(A180)-1)/5)*5,0,5),"&lt;&gt;0")/COUNTIF(OFFSET(correlations!B$46,_xlfn.FLOOR.MATH((ROW(A180)-1)/5)*5,0,5),"&lt;&gt;0")</f>
        <v>4.25</v>
      </c>
      <c r="AC192" s="40">
        <f ca="1">SUMIF(OFFSET(correlations!C$46,_xlfn.FLOOR.MATH((ROW(B180)-1)/5)*5,0,5),"&lt;&gt;0")/COUNTIF(OFFSET(correlations!C$46,_xlfn.FLOOR.MATH((ROW(B180)-1)/5)*5,0,5),"&lt;&gt;0")</f>
        <v>3.875</v>
      </c>
      <c r="AD192" s="40">
        <f ca="1">SUMIF(OFFSET(correlations!D$46,_xlfn.FLOOR.MATH((ROW(C180)-1)/5)*5,0,5),"&lt;&gt;0")/COUNTIF(OFFSET(correlations!D$46,_xlfn.FLOOR.MATH((ROW(C180)-1)/5)*5,0,5),"&lt;&gt;0")</f>
        <v>3.5</v>
      </c>
      <c r="AE192" s="40">
        <f ca="1">SUMIF(OFFSET(correlations!E$46,_xlfn.FLOOR.MATH((ROW(D180)-1)/5)*5,0,5),"&lt;&gt;0")/COUNTIF(OFFSET(correlations!E$46,_xlfn.FLOOR.MATH((ROW(D180)-1)/5)*5,0,5),"&lt;&gt;0")</f>
        <v>4.5</v>
      </c>
      <c r="AF192" s="40">
        <f ca="1">SUMIF(OFFSET(correlations!F$46,_xlfn.FLOOR.MATH((ROW(E180)-1)/5)*5,0,5),"&lt;&gt;0")/COUNTIF(OFFSET(correlations!F$46,_xlfn.FLOOR.MATH((ROW(E180)-1)/5)*5,0,5),"&lt;&gt;0")</f>
        <v>3.4</v>
      </c>
      <c r="AG192" s="40">
        <f ca="1">SUMIF(OFFSET(correlations!G$46,_xlfn.FLOOR.MATH((ROW(F180)-1)/5)*5,0,5),"&lt;&gt;0")/COUNTIF(OFFSET(correlations!G$46,_xlfn.FLOOR.MATH((ROW(F180)-1)/5)*5,0,5),"&lt;&gt;0")</f>
        <v>4.25</v>
      </c>
      <c r="AH192" s="40">
        <f ca="1">SUMIF(OFFSET(correlations!H$46,_xlfn.FLOOR.MATH((ROW(G180)-1)/5)*5,0,5),"&lt;&gt;0")/COUNTIF(OFFSET(correlations!H$46,_xlfn.FLOOR.MATH((ROW(G180)-1)/5)*5,0,5),"&lt;&gt;0")</f>
        <v>3.375</v>
      </c>
      <c r="AI192" s="40">
        <f ca="1">SUMIF(OFFSET(correlations!I$46,_xlfn.FLOOR.MATH((ROW(H180)-1)/5)*5,0,5),"&lt;&gt;0")/COUNTIF(OFFSET(correlations!I$46,_xlfn.FLOOR.MATH((ROW(H180)-1)/5)*5,0,5),"&lt;&gt;0")</f>
        <v>3.875</v>
      </c>
      <c r="AJ192" s="40">
        <f ca="1">SUMIF(OFFSET(correlations!J$46,_xlfn.FLOOR.MATH((ROW(I180)-1)/5)*5,0,5),"&lt;&gt;0")/COUNTIF(OFFSET(correlations!J$46,_xlfn.FLOOR.MATH((ROW(I180)-1)/5)*5,0,5),"&lt;&gt;0")</f>
        <v>4.5</v>
      </c>
      <c r="AK192" s="40">
        <f ca="1">SUMIF(OFFSET(correlations!K$46,_xlfn.FLOOR.MATH((ROW(J180)-1)/5)*5,0,5),"&lt;&gt;0")/COUNTIF(OFFSET(correlations!K$46,_xlfn.FLOOR.MATH((ROW(J180)-1)/5)*5,0,5),"&lt;&gt;0")</f>
        <v>4.333333333333333</v>
      </c>
      <c r="AL192" s="40">
        <f ca="1">SUMIF(OFFSET(correlations!L$46,_xlfn.FLOOR.MATH((ROW(K180)-1)/5)*5,0,5),"&lt;&gt;0")/COUNTIF(OFFSET(correlations!L$46,_xlfn.FLOOR.MATH((ROW(K180)-1)/5)*5,0,5),"&lt;&gt;0")</f>
        <v>4.666666666666667</v>
      </c>
      <c r="AM192" s="40">
        <f ca="1">SUMIF(OFFSET(correlations!M$46,_xlfn.FLOOR.MATH((ROW(L180)-1)/5)*5,0,5),"&lt;&gt;0")/COUNTIF(OFFSET(correlations!M$46,_xlfn.FLOOR.MATH((ROW(L180)-1)/5)*5,0,5),"&lt;&gt;0")</f>
        <v>3.875</v>
      </c>
      <c r="AN192" s="40">
        <f ca="1">SUMIF(OFFSET(correlations!N$46,_xlfn.FLOOR.MATH((ROW(M180)-1)/5)*5,0,5),"&lt;&gt;0")/COUNTIF(OFFSET(correlations!N$46,_xlfn.FLOOR.MATH((ROW(M180)-1)/5)*5,0,5),"&lt;&gt;0")</f>
        <v>3.9</v>
      </c>
      <c r="AO192" s="40">
        <f ca="1">SUMIF(OFFSET(correlations!O$46,_xlfn.FLOOR.MATH((ROW(N180)-1)/5)*5,0,5),"&lt;&gt;0")/COUNTIF(OFFSET(correlations!O$46,_xlfn.FLOOR.MATH((ROW(N180)-1)/5)*5,0,5),"&lt;&gt;0")</f>
        <v>4.375</v>
      </c>
      <c r="AP192" s="40">
        <f ca="1">SUMIF(OFFSET(correlations!P$46,_xlfn.FLOOR.MATH((ROW(O180)-1)/5)*5,0,5),"&lt;&gt;0")/COUNTIF(OFFSET(correlations!P$46,_xlfn.FLOOR.MATH((ROW(O180)-1)/5)*5,0,5),"&lt;&gt;0")</f>
        <v>4.666666666666667</v>
      </c>
      <c r="AQ192" s="40">
        <f ca="1">SUMIF(OFFSET(correlations!Q$46,_xlfn.FLOOR.MATH((ROW(P180)-1)/5)*5,0,5),"&lt;&gt;0")/COUNTIF(OFFSET(correlations!Q$46,_xlfn.FLOOR.MATH((ROW(P180)-1)/5)*5,0,5),"&lt;&gt;0")</f>
        <v>3.6666666666666665</v>
      </c>
      <c r="AR192" s="40">
        <f ca="1">SUMIF(OFFSET(correlations!R$46,_xlfn.FLOOR.MATH((ROW(Q180)-1)/5)*5,0,5),"&lt;&gt;0")/COUNTIF(OFFSET(correlations!R$46,_xlfn.FLOOR.MATH((ROW(Q180)-1)/5)*5,0,5),"&lt;&gt;0")</f>
        <v>4</v>
      </c>
      <c r="AS192" s="40">
        <f ca="1">SUMIF(OFFSET(correlations!S$46,_xlfn.FLOOR.MATH((ROW(R180)-1)/5)*5,0,5),"&lt;&gt;0")/COUNTIF(OFFSET(correlations!S$46,_xlfn.FLOOR.MATH((ROW(R180)-1)/5)*5,0,5),"&lt;&gt;0")</f>
        <v>4.5</v>
      </c>
      <c r="AT192" s="40">
        <f ca="1">SUMIF(OFFSET(correlations!T$46,_xlfn.FLOOR.MATH((ROW(S180)-1)/5)*5,0,5),"&lt;&gt;0")/COUNTIF(OFFSET(correlations!T$46,_xlfn.FLOOR.MATH((ROW(S180)-1)/5)*5,0,5),"&lt;&gt;0")</f>
        <v>3.875</v>
      </c>
      <c r="AU192" s="40">
        <f ca="1">SUMIF(OFFSET(correlations!U$46,_xlfn.FLOOR.MATH((ROW(T180)-1)/5)*5,0,5),"&lt;&gt;0")/COUNTIF(OFFSET(correlations!U$46,_xlfn.FLOOR.MATH((ROW(T180)-1)/5)*5,0,5),"&lt;&gt;0")</f>
        <v>3.7</v>
      </c>
      <c r="AV192" s="40">
        <f ca="1">SUMIF(OFFSET(correlations!V$46,_xlfn.FLOOR.MATH((ROW(U180)-1)/5)*5,0,5),"&lt;&gt;0")/COUNTIF(OFFSET(correlations!V$46,_xlfn.FLOOR.MATH((ROW(U180)-1)/5)*5,0,5),"&lt;&gt;0")</f>
        <v>3.875</v>
      </c>
      <c r="AW192" s="40">
        <f ca="1">SUMIF(OFFSET(correlations!W$46,_xlfn.FLOOR.MATH((ROW(V180)-1)/5)*5,0,5),"&lt;&gt;0")/COUNTIF(OFFSET(correlations!W$46,_xlfn.FLOOR.MATH((ROW(V180)-1)/5)*5,0,5),"&lt;&gt;0")</f>
        <v>4.375</v>
      </c>
      <c r="AX192" s="40">
        <f ca="1">SUMIF(OFFSET(correlations!X$46,_xlfn.FLOOR.MATH((ROW(W180)-1)/5)*5,0,5),"&lt;&gt;0")/COUNTIF(OFFSET(correlations!X$46,_xlfn.FLOOR.MATH((ROW(W180)-1)/5)*5,0,5),"&lt;&gt;0")</f>
        <v>3.375</v>
      </c>
      <c r="AY192" s="40">
        <f ca="1">SUMIF(OFFSET(correlations!Y$46,_xlfn.FLOOR.MATH((ROW(X180)-1)/5)*5,0,5),"&lt;&gt;0")/COUNTIF(OFFSET(correlations!Y$46,_xlfn.FLOOR.MATH((ROW(X180)-1)/5)*5,0,5),"&lt;&gt;0")</f>
        <v>3.6666666666666665</v>
      </c>
      <c r="AZ192" s="40">
        <f ca="1">SUMIF(OFFSET(correlations!Z$46,_xlfn.FLOOR.MATH((ROW(Y180)-1)/5)*5,0,5),"&lt;&gt;0")/COUNTIF(OFFSET(correlations!Z$46,_xlfn.FLOOR.MATH((ROW(Y180)-1)/5)*5,0,5),"&lt;&gt;0")</f>
        <v>4.125</v>
      </c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</row>
    <row r="193" spans="1:76">
      <c r="A193" s="21" t="s">
        <v>36</v>
      </c>
      <c r="B193" s="26">
        <f>IF(correlations!B226&lt;&gt;0,'Modified Weights'!B$3,0)</f>
        <v>0.55108883721563151</v>
      </c>
      <c r="C193" s="26">
        <f>IF(correlations!C226&lt;&gt;0,'Modified Weights'!C$3,0)</f>
        <v>0.56244873874488854</v>
      </c>
      <c r="D193" s="26">
        <f>IF(correlations!D226&lt;&gt;0,'Modified Weights'!D$3,0)</f>
        <v>0.66716825348801723</v>
      </c>
      <c r="E193" s="26">
        <f>IF(correlations!E226&lt;&gt;0,'Modified Weights'!E$3,0)</f>
        <v>0.51761980439715483</v>
      </c>
      <c r="F193" s="26">
        <f>IF(correlations!F226&lt;&gt;0,'Modified Weights'!F$3,0)</f>
        <v>0.47668328054517961</v>
      </c>
      <c r="G193" s="26">
        <f>IF(correlations!G226&lt;&gt;0,'Modified Weights'!G$3,0)</f>
        <v>0.53906585139435703</v>
      </c>
      <c r="H193" s="26">
        <f>IF(correlations!H226&lt;&gt;0,'Modified Weights'!H$3,0)</f>
        <v>0.46291004988627577</v>
      </c>
      <c r="I193" s="26">
        <f>IF(correlations!I226&lt;&gt;0,'Modified Weights'!I$3,0)</f>
        <v>0.38334847991865839</v>
      </c>
      <c r="J193" s="26">
        <f>IF(correlations!J226&lt;&gt;0,'Modified Weights'!J$3,0)</f>
        <v>0.47571090136593314</v>
      </c>
      <c r="K193" s="26">
        <f>IF(correlations!K226&lt;&gt;0,'Modified Weights'!K$3,0)</f>
        <v>0.31571202585390812</v>
      </c>
      <c r="L193" s="26">
        <f>IF(correlations!L226&lt;&gt;0,'Modified Weights'!L$3,0)</f>
        <v>0.31257295249758305</v>
      </c>
      <c r="M193" s="26">
        <f>IF(correlations!M226&lt;&gt;0,'Modified Weights'!M$3,0)</f>
        <v>0.40859237613621341</v>
      </c>
      <c r="N193" s="26">
        <f>IF(correlations!N226&lt;&gt;0,'Modified Weights'!N$3,0)</f>
        <v>0.32349910970108381</v>
      </c>
      <c r="O193" s="26">
        <f>IF(correlations!O226&lt;&gt;0,'Modified Weights'!O$3,0)</f>
        <v>0</v>
      </c>
      <c r="P193" s="26">
        <f>IF(correlations!P226&lt;&gt;0,'Modified Weights'!P$3,0)</f>
        <v>0.41443820151070604</v>
      </c>
      <c r="Q193" s="26">
        <f>IF(correlations!Q226&lt;&gt;0,'Modified Weights'!Q$3,0)</f>
        <v>0.50324684492481753</v>
      </c>
      <c r="R193" s="26">
        <f>IF(correlations!R226&lt;&gt;0,'Modified Weights'!R$3,0)</f>
        <v>0.49300760515325925</v>
      </c>
      <c r="S193" s="26">
        <f>IF(correlations!S226&lt;&gt;0,'Modified Weights'!S$3,0)</f>
        <v>0.47668328054517961</v>
      </c>
      <c r="T193" s="26">
        <f>IF(correlations!T226&lt;&gt;0,'Modified Weights'!T$3,0)</f>
        <v>0.55108883721563151</v>
      </c>
      <c r="U193" s="26">
        <f>IF(correlations!U226&lt;&gt;0,'Modified Weights'!U$3,0)</f>
        <v>0.47236055541883315</v>
      </c>
      <c r="V193" s="26">
        <f>IF(correlations!V226&lt;&gt;0,'Modified Weights'!V$3,0)</f>
        <v>0.27092801416163931</v>
      </c>
      <c r="W193" s="26">
        <f>IF(correlations!W226&lt;&gt;0,'Modified Weights'!W$3,0)</f>
        <v>0.50324684492481753</v>
      </c>
      <c r="X193" s="26">
        <f>IF(correlations!X226&lt;&gt;0,'Modified Weights'!X$3,0)</f>
        <v>0.66851595362183669</v>
      </c>
      <c r="Y193" s="26">
        <f>IF(correlations!Y226&lt;&gt;0,'Modified Weights'!Y$3,0)</f>
        <v>0</v>
      </c>
      <c r="Z193" s="26">
        <f>IF(correlations!Z226&lt;&gt;0,'Modified Weights'!Z$3,0)</f>
        <v>0</v>
      </c>
      <c r="AA193" s="26"/>
      <c r="AB193" s="40">
        <f ca="1">SUMIF(OFFSET(correlations!B$46,_xlfn.FLOOR.MATH((ROW(A181)-1)/5)*5,0,5),"&lt;&gt;0")/COUNTIF(OFFSET(correlations!B$46,_xlfn.FLOOR.MATH((ROW(A181)-1)/5)*5,0,5),"&lt;&gt;0")</f>
        <v>3.1</v>
      </c>
      <c r="AC193" s="40">
        <f ca="1">SUMIF(OFFSET(correlations!C$46,_xlfn.FLOOR.MATH((ROW(B181)-1)/5)*5,0,5),"&lt;&gt;0")/COUNTIF(OFFSET(correlations!C$46,_xlfn.FLOOR.MATH((ROW(B181)-1)/5)*5,0,5),"&lt;&gt;0")</f>
        <v>4.125</v>
      </c>
      <c r="AD193" s="40">
        <f ca="1">SUMIF(OFFSET(correlations!D$46,_xlfn.FLOOR.MATH((ROW(C181)-1)/5)*5,0,5),"&lt;&gt;0")/COUNTIF(OFFSET(correlations!D$46,_xlfn.FLOOR.MATH((ROW(C181)-1)/5)*5,0,5),"&lt;&gt;0")</f>
        <v>3.2</v>
      </c>
      <c r="AE193" s="40">
        <f ca="1">SUMIF(OFFSET(correlations!E$46,_xlfn.FLOOR.MATH((ROW(D181)-1)/5)*5,0,5),"&lt;&gt;0")/COUNTIF(OFFSET(correlations!E$46,_xlfn.FLOOR.MATH((ROW(D181)-1)/5)*5,0,5),"&lt;&gt;0")</f>
        <v>3.3333333333333335</v>
      </c>
      <c r="AF193" s="40">
        <f ca="1">SUMIF(OFFSET(correlations!F$46,_xlfn.FLOOR.MATH((ROW(E181)-1)/5)*5,0,5),"&lt;&gt;0")/COUNTIF(OFFSET(correlations!F$46,_xlfn.FLOOR.MATH((ROW(E181)-1)/5)*5,0,5),"&lt;&gt;0")</f>
        <v>3.875</v>
      </c>
      <c r="AG193" s="40">
        <f ca="1">SUMIF(OFFSET(correlations!G$46,_xlfn.FLOOR.MATH((ROW(F181)-1)/5)*5,0,5),"&lt;&gt;0")/COUNTIF(OFFSET(correlations!G$46,_xlfn.FLOOR.MATH((ROW(F181)-1)/5)*5,0,5),"&lt;&gt;0")</f>
        <v>2.5</v>
      </c>
      <c r="AH193" s="40">
        <f ca="1">SUMIF(OFFSET(correlations!H$46,_xlfn.FLOOR.MATH((ROW(G181)-1)/5)*5,0,5),"&lt;&gt;0")/COUNTIF(OFFSET(correlations!H$46,_xlfn.FLOOR.MATH((ROW(G181)-1)/5)*5,0,5),"&lt;&gt;0")</f>
        <v>4.0999999999999996</v>
      </c>
      <c r="AI193" s="40">
        <f ca="1">SUMIF(OFFSET(correlations!I$46,_xlfn.FLOOR.MATH((ROW(H181)-1)/5)*5,0,5),"&lt;&gt;0")/COUNTIF(OFFSET(correlations!I$46,_xlfn.FLOOR.MATH((ROW(H181)-1)/5)*5,0,5),"&lt;&gt;0")</f>
        <v>3.3</v>
      </c>
      <c r="AJ193" s="40">
        <f ca="1">SUMIF(OFFSET(correlations!J$46,_xlfn.FLOOR.MATH((ROW(I181)-1)/5)*5,0,5),"&lt;&gt;0")/COUNTIF(OFFSET(correlations!J$46,_xlfn.FLOOR.MATH((ROW(I181)-1)/5)*5,0,5),"&lt;&gt;0")</f>
        <v>4.25</v>
      </c>
      <c r="AK193" s="40">
        <f ca="1">SUMIF(OFFSET(correlations!K$46,_xlfn.FLOOR.MATH((ROW(J181)-1)/5)*5,0,5),"&lt;&gt;0")/COUNTIF(OFFSET(correlations!K$46,_xlfn.FLOOR.MATH((ROW(J181)-1)/5)*5,0,5),"&lt;&gt;0")</f>
        <v>4</v>
      </c>
      <c r="AL193" s="40">
        <f ca="1">SUMIF(OFFSET(correlations!L$46,_xlfn.FLOOR.MATH((ROW(K181)-1)/5)*5,0,5),"&lt;&gt;0")/COUNTIF(OFFSET(correlations!L$46,_xlfn.FLOOR.MATH((ROW(K181)-1)/5)*5,0,5),"&lt;&gt;0")</f>
        <v>3.75</v>
      </c>
      <c r="AM193" s="40">
        <f ca="1">SUMIF(OFFSET(correlations!M$46,_xlfn.FLOOR.MATH((ROW(L181)-1)/5)*5,0,5),"&lt;&gt;0")/COUNTIF(OFFSET(correlations!M$46,_xlfn.FLOOR.MATH((ROW(L181)-1)/5)*5,0,5),"&lt;&gt;0")</f>
        <v>4.5999999999999996</v>
      </c>
      <c r="AN193" s="40">
        <f ca="1">SUMIF(OFFSET(correlations!N$46,_xlfn.FLOOR.MATH((ROW(M181)-1)/5)*5,0,5),"&lt;&gt;0")/COUNTIF(OFFSET(correlations!N$46,_xlfn.FLOOR.MATH((ROW(M181)-1)/5)*5,0,5),"&lt;&gt;0")</f>
        <v>3.7</v>
      </c>
      <c r="AO193" s="40">
        <f ca="1">SUMIF(OFFSET(correlations!O$46,_xlfn.FLOOR.MATH((ROW(N181)-1)/5)*5,0,5),"&lt;&gt;0")/COUNTIF(OFFSET(correlations!O$46,_xlfn.FLOOR.MATH((ROW(N181)-1)/5)*5,0,5),"&lt;&gt;0")</f>
        <v>3.625</v>
      </c>
      <c r="AP193" s="40">
        <f ca="1">SUMIF(OFFSET(correlations!P$46,_xlfn.FLOOR.MATH((ROW(O181)-1)/5)*5,0,5),"&lt;&gt;0")/COUNTIF(OFFSET(correlations!P$46,_xlfn.FLOOR.MATH((ROW(O181)-1)/5)*5,0,5),"&lt;&gt;0")</f>
        <v>4.625</v>
      </c>
      <c r="AQ193" s="40">
        <f ca="1">SUMIF(OFFSET(correlations!Q$46,_xlfn.FLOOR.MATH((ROW(P181)-1)/5)*5,0,5),"&lt;&gt;0")/COUNTIF(OFFSET(correlations!Q$46,_xlfn.FLOOR.MATH((ROW(P181)-1)/5)*5,0,5),"&lt;&gt;0")</f>
        <v>4.375</v>
      </c>
      <c r="AR193" s="40">
        <f ca="1">SUMIF(OFFSET(correlations!R$46,_xlfn.FLOOR.MATH((ROW(Q181)-1)/5)*5,0,5),"&lt;&gt;0")/COUNTIF(OFFSET(correlations!R$46,_xlfn.FLOOR.MATH((ROW(Q181)-1)/5)*5,0,5),"&lt;&gt;0")</f>
        <v>3.1666666666666665</v>
      </c>
      <c r="AS193" s="40">
        <f ca="1">SUMIF(OFFSET(correlations!S$46,_xlfn.FLOOR.MATH((ROW(R181)-1)/5)*5,0,5),"&lt;&gt;0")/COUNTIF(OFFSET(correlations!S$46,_xlfn.FLOOR.MATH((ROW(R181)-1)/5)*5,0,5),"&lt;&gt;0")</f>
        <v>3.75</v>
      </c>
      <c r="AT193" s="40">
        <f ca="1">SUMIF(OFFSET(correlations!T$46,_xlfn.FLOOR.MATH((ROW(S181)-1)/5)*5,0,5),"&lt;&gt;0")/COUNTIF(OFFSET(correlations!T$46,_xlfn.FLOOR.MATH((ROW(S181)-1)/5)*5,0,5),"&lt;&gt;0")</f>
        <v>4.125</v>
      </c>
      <c r="AU193" s="40">
        <f ca="1">SUMIF(OFFSET(correlations!U$46,_xlfn.FLOOR.MATH((ROW(T181)-1)/5)*5,0,5),"&lt;&gt;0")/COUNTIF(OFFSET(correlations!U$46,_xlfn.FLOOR.MATH((ROW(T181)-1)/5)*5,0,5),"&lt;&gt;0")</f>
        <v>4.3</v>
      </c>
      <c r="AV193" s="40">
        <f ca="1">SUMIF(OFFSET(correlations!V$46,_xlfn.FLOOR.MATH((ROW(U181)-1)/5)*5,0,5),"&lt;&gt;0")/COUNTIF(OFFSET(correlations!V$46,_xlfn.FLOOR.MATH((ROW(U181)-1)/5)*5,0,5),"&lt;&gt;0")</f>
        <v>3.375</v>
      </c>
      <c r="AW193" s="40">
        <f ca="1">SUMIF(OFFSET(correlations!W$46,_xlfn.FLOOR.MATH((ROW(V181)-1)/5)*5,0,5),"&lt;&gt;0")/COUNTIF(OFFSET(correlations!W$46,_xlfn.FLOOR.MATH((ROW(V181)-1)/5)*5,0,5),"&lt;&gt;0")</f>
        <v>4.9000000000000004</v>
      </c>
      <c r="AX193" s="40">
        <f ca="1">SUMIF(OFFSET(correlations!X$46,_xlfn.FLOOR.MATH((ROW(W181)-1)/5)*5,0,5),"&lt;&gt;0")/COUNTIF(OFFSET(correlations!X$46,_xlfn.FLOOR.MATH((ROW(W181)-1)/5)*5,0,5),"&lt;&gt;0")</f>
        <v>3.3</v>
      </c>
      <c r="AY193" s="40">
        <f ca="1">SUMIF(OFFSET(correlations!Y$46,_xlfn.FLOOR.MATH((ROW(X181)-1)/5)*5,0,5),"&lt;&gt;0")/COUNTIF(OFFSET(correlations!Y$46,_xlfn.FLOOR.MATH((ROW(X181)-1)/5)*5,0,5),"&lt;&gt;0")</f>
        <v>4</v>
      </c>
      <c r="AZ193" s="40">
        <f ca="1">SUMIF(OFFSET(correlations!Z$46,_xlfn.FLOOR.MATH((ROW(Y181)-1)/5)*5,0,5),"&lt;&gt;0")/COUNTIF(OFFSET(correlations!Z$46,_xlfn.FLOOR.MATH((ROW(Y181)-1)/5)*5,0,5),"&lt;&gt;0")</f>
        <v>3</v>
      </c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</row>
    <row r="194" spans="1:76">
      <c r="A194" s="1" t="str">
        <f t="shared" ref="A194:A197" si="36">A193</f>
        <v>393: Kill Bill: Vol. 2 (2004)</v>
      </c>
      <c r="B194" s="26">
        <f>IF(correlations!B227&lt;&gt;0,'Modified Weights'!B$4,0)</f>
        <v>0.51761980439715483</v>
      </c>
      <c r="C194" s="26">
        <f>IF(correlations!C227&lt;&gt;0,'Modified Weights'!C$4,0)</f>
        <v>0.48860698263640312</v>
      </c>
      <c r="D194" s="26">
        <f>IF(correlations!D227&lt;&gt;0,'Modified Weights'!D$4,0)</f>
        <v>0.47097212266638172</v>
      </c>
      <c r="E194" s="26">
        <f>IF(correlations!E227&lt;&gt;0,'Modified Weights'!E$4,0)</f>
        <v>0</v>
      </c>
      <c r="F194" s="26">
        <f>IF(correlations!F227&lt;&gt;0,'Modified Weights'!F$4,0)</f>
        <v>0.46411014776485626</v>
      </c>
      <c r="G194" s="26">
        <f>IF(correlations!G227&lt;&gt;0,'Modified Weights'!G$4,0)</f>
        <v>0.48053660218278615</v>
      </c>
      <c r="H194" s="26">
        <f>IF(correlations!H227&lt;&gt;0,'Modified Weights'!H$4,0)</f>
        <v>0.40027450425381639</v>
      </c>
      <c r="I194" s="26">
        <f>IF(correlations!I227&lt;&gt;0,'Modified Weights'!I$4,0)</f>
        <v>0.31257295249758305</v>
      </c>
      <c r="J194" s="26">
        <f>IF(correlations!J227&lt;&gt;0,'Modified Weights'!J$4,0)</f>
        <v>0.47549485227568483</v>
      </c>
      <c r="K194" s="26">
        <f>IF(correlations!K227&lt;&gt;0,'Modified Weights'!K$4,0)</f>
        <v>0.26365446983714974</v>
      </c>
      <c r="L194" s="26">
        <f>IF(correlations!L227&lt;&gt;0,'Modified Weights'!L$4,0)</f>
        <v>0.28275572409412869</v>
      </c>
      <c r="M194" s="26">
        <f>IF(correlations!M227&lt;&gt;0,'Modified Weights'!M$4,0)</f>
        <v>0.28040224837668803</v>
      </c>
      <c r="N194" s="26">
        <f>IF(correlations!N227&lt;&gt;0,'Modified Weights'!N$4,0)</f>
        <v>0.31010409033155772</v>
      </c>
      <c r="O194" s="26">
        <f>IF(correlations!O227&lt;&gt;0,'Modified Weights'!O$4,0)</f>
        <v>0.56244873874488854</v>
      </c>
      <c r="P194" s="26">
        <f>IF(correlations!P227&lt;&gt;0,'Modified Weights'!P$4,0)</f>
        <v>0</v>
      </c>
      <c r="Q194" s="26">
        <f>IF(correlations!Q227&lt;&gt;0,'Modified Weights'!Q$4,0)</f>
        <v>0.48860698263640312</v>
      </c>
      <c r="R194" s="26">
        <f>IF(correlations!R227&lt;&gt;0,'Modified Weights'!R$4,0)</f>
        <v>0</v>
      </c>
      <c r="S194" s="26">
        <f>IF(correlations!S227&lt;&gt;0,'Modified Weights'!S$4,0)</f>
        <v>0</v>
      </c>
      <c r="T194" s="26">
        <f>IF(correlations!T227&lt;&gt;0,'Modified Weights'!T$4,0)</f>
        <v>0.52599044278760332</v>
      </c>
      <c r="U194" s="26">
        <f>IF(correlations!U227&lt;&gt;0,'Modified Weights'!U$4,0)</f>
        <v>0.43899155441463594</v>
      </c>
      <c r="V194" s="26">
        <f>IF(correlations!V227&lt;&gt;0,'Modified Weights'!V$4,0)</f>
        <v>0.17808764796017454</v>
      </c>
      <c r="W194" s="26">
        <f>IF(correlations!W227&lt;&gt;0,'Modified Weights'!W$4,0)</f>
        <v>0.40859237613621341</v>
      </c>
      <c r="X194" s="26">
        <f>IF(correlations!X227&lt;&gt;0,'Modified Weights'!X$4,0)</f>
        <v>0.54219187817609293</v>
      </c>
      <c r="Y194" s="26">
        <f>IF(correlations!Y227&lt;&gt;0,'Modified Weights'!Y$4,0)</f>
        <v>0</v>
      </c>
      <c r="Z194" s="26">
        <f>IF(correlations!Z227&lt;&gt;0,'Modified Weights'!Z$4,0)</f>
        <v>0.39006674934025765</v>
      </c>
      <c r="AA194" s="26"/>
      <c r="AB194" s="40">
        <f ca="1">SUMIF(OFFSET(correlations!B$46,_xlfn.FLOOR.MATH((ROW(A182)-1)/5)*5,0,5),"&lt;&gt;0")/COUNTIF(OFFSET(correlations!B$46,_xlfn.FLOOR.MATH((ROW(A182)-1)/5)*5,0,5),"&lt;&gt;0")</f>
        <v>3.1</v>
      </c>
      <c r="AC194" s="40">
        <f ca="1">SUMIF(OFFSET(correlations!C$46,_xlfn.FLOOR.MATH((ROW(B182)-1)/5)*5,0,5),"&lt;&gt;0")/COUNTIF(OFFSET(correlations!C$46,_xlfn.FLOOR.MATH((ROW(B182)-1)/5)*5,0,5),"&lt;&gt;0")</f>
        <v>4.125</v>
      </c>
      <c r="AD194" s="40">
        <f ca="1">SUMIF(OFFSET(correlations!D$46,_xlfn.FLOOR.MATH((ROW(C182)-1)/5)*5,0,5),"&lt;&gt;0")/COUNTIF(OFFSET(correlations!D$46,_xlfn.FLOOR.MATH((ROW(C182)-1)/5)*5,0,5),"&lt;&gt;0")</f>
        <v>3.2</v>
      </c>
      <c r="AE194" s="40">
        <f ca="1">SUMIF(OFFSET(correlations!E$46,_xlfn.FLOOR.MATH((ROW(D182)-1)/5)*5,0,5),"&lt;&gt;0")/COUNTIF(OFFSET(correlations!E$46,_xlfn.FLOOR.MATH((ROW(D182)-1)/5)*5,0,5),"&lt;&gt;0")</f>
        <v>3.3333333333333335</v>
      </c>
      <c r="AF194" s="40">
        <f ca="1">SUMIF(OFFSET(correlations!F$46,_xlfn.FLOOR.MATH((ROW(E182)-1)/5)*5,0,5),"&lt;&gt;0")/COUNTIF(OFFSET(correlations!F$46,_xlfn.FLOOR.MATH((ROW(E182)-1)/5)*5,0,5),"&lt;&gt;0")</f>
        <v>3.875</v>
      </c>
      <c r="AG194" s="40">
        <f ca="1">SUMIF(OFFSET(correlations!G$46,_xlfn.FLOOR.MATH((ROW(F182)-1)/5)*5,0,5),"&lt;&gt;0")/COUNTIF(OFFSET(correlations!G$46,_xlfn.FLOOR.MATH((ROW(F182)-1)/5)*5,0,5),"&lt;&gt;0")</f>
        <v>2.5</v>
      </c>
      <c r="AH194" s="40">
        <f ca="1">SUMIF(OFFSET(correlations!H$46,_xlfn.FLOOR.MATH((ROW(G182)-1)/5)*5,0,5),"&lt;&gt;0")/COUNTIF(OFFSET(correlations!H$46,_xlfn.FLOOR.MATH((ROW(G182)-1)/5)*5,0,5),"&lt;&gt;0")</f>
        <v>4.0999999999999996</v>
      </c>
      <c r="AI194" s="40">
        <f ca="1">SUMIF(OFFSET(correlations!I$46,_xlfn.FLOOR.MATH((ROW(H182)-1)/5)*5,0,5),"&lt;&gt;0")/COUNTIF(OFFSET(correlations!I$46,_xlfn.FLOOR.MATH((ROW(H182)-1)/5)*5,0,5),"&lt;&gt;0")</f>
        <v>3.3</v>
      </c>
      <c r="AJ194" s="40">
        <f ca="1">SUMIF(OFFSET(correlations!J$46,_xlfn.FLOOR.MATH((ROW(I182)-1)/5)*5,0,5),"&lt;&gt;0")/COUNTIF(OFFSET(correlations!J$46,_xlfn.FLOOR.MATH((ROW(I182)-1)/5)*5,0,5),"&lt;&gt;0")</f>
        <v>4.25</v>
      </c>
      <c r="AK194" s="40">
        <f ca="1">SUMIF(OFFSET(correlations!K$46,_xlfn.FLOOR.MATH((ROW(J182)-1)/5)*5,0,5),"&lt;&gt;0")/COUNTIF(OFFSET(correlations!K$46,_xlfn.FLOOR.MATH((ROW(J182)-1)/5)*5,0,5),"&lt;&gt;0")</f>
        <v>4</v>
      </c>
      <c r="AL194" s="40">
        <f ca="1">SUMIF(OFFSET(correlations!L$46,_xlfn.FLOOR.MATH((ROW(K182)-1)/5)*5,0,5),"&lt;&gt;0")/COUNTIF(OFFSET(correlations!L$46,_xlfn.FLOOR.MATH((ROW(K182)-1)/5)*5,0,5),"&lt;&gt;0")</f>
        <v>3.75</v>
      </c>
      <c r="AM194" s="40">
        <f ca="1">SUMIF(OFFSET(correlations!M$46,_xlfn.FLOOR.MATH((ROW(L182)-1)/5)*5,0,5),"&lt;&gt;0")/COUNTIF(OFFSET(correlations!M$46,_xlfn.FLOOR.MATH((ROW(L182)-1)/5)*5,0,5),"&lt;&gt;0")</f>
        <v>4.5999999999999996</v>
      </c>
      <c r="AN194" s="40">
        <f ca="1">SUMIF(OFFSET(correlations!N$46,_xlfn.FLOOR.MATH((ROW(M182)-1)/5)*5,0,5),"&lt;&gt;0")/COUNTIF(OFFSET(correlations!N$46,_xlfn.FLOOR.MATH((ROW(M182)-1)/5)*5,0,5),"&lt;&gt;0")</f>
        <v>3.7</v>
      </c>
      <c r="AO194" s="40">
        <f ca="1">SUMIF(OFFSET(correlations!O$46,_xlfn.FLOOR.MATH((ROW(N182)-1)/5)*5,0,5),"&lt;&gt;0")/COUNTIF(OFFSET(correlations!O$46,_xlfn.FLOOR.MATH((ROW(N182)-1)/5)*5,0,5),"&lt;&gt;0")</f>
        <v>3.625</v>
      </c>
      <c r="AP194" s="40">
        <f ca="1">SUMIF(OFFSET(correlations!P$46,_xlfn.FLOOR.MATH((ROW(O182)-1)/5)*5,0,5),"&lt;&gt;0")/COUNTIF(OFFSET(correlations!P$46,_xlfn.FLOOR.MATH((ROW(O182)-1)/5)*5,0,5),"&lt;&gt;0")</f>
        <v>4.625</v>
      </c>
      <c r="AQ194" s="40">
        <f ca="1">SUMIF(OFFSET(correlations!Q$46,_xlfn.FLOOR.MATH((ROW(P182)-1)/5)*5,0,5),"&lt;&gt;0")/COUNTIF(OFFSET(correlations!Q$46,_xlfn.FLOOR.MATH((ROW(P182)-1)/5)*5,0,5),"&lt;&gt;0")</f>
        <v>4.375</v>
      </c>
      <c r="AR194" s="40">
        <f ca="1">SUMIF(OFFSET(correlations!R$46,_xlfn.FLOOR.MATH((ROW(Q182)-1)/5)*5,0,5),"&lt;&gt;0")/COUNTIF(OFFSET(correlations!R$46,_xlfn.FLOOR.MATH((ROW(Q182)-1)/5)*5,0,5),"&lt;&gt;0")</f>
        <v>3.1666666666666665</v>
      </c>
      <c r="AS194" s="40">
        <f ca="1">SUMIF(OFFSET(correlations!S$46,_xlfn.FLOOR.MATH((ROW(R182)-1)/5)*5,0,5),"&lt;&gt;0")/COUNTIF(OFFSET(correlations!S$46,_xlfn.FLOOR.MATH((ROW(R182)-1)/5)*5,0,5),"&lt;&gt;0")</f>
        <v>3.75</v>
      </c>
      <c r="AT194" s="40">
        <f ca="1">SUMIF(OFFSET(correlations!T$46,_xlfn.FLOOR.MATH((ROW(S182)-1)/5)*5,0,5),"&lt;&gt;0")/COUNTIF(OFFSET(correlations!T$46,_xlfn.FLOOR.MATH((ROW(S182)-1)/5)*5,0,5),"&lt;&gt;0")</f>
        <v>4.125</v>
      </c>
      <c r="AU194" s="40">
        <f ca="1">SUMIF(OFFSET(correlations!U$46,_xlfn.FLOOR.MATH((ROW(T182)-1)/5)*5,0,5),"&lt;&gt;0")/COUNTIF(OFFSET(correlations!U$46,_xlfn.FLOOR.MATH((ROW(T182)-1)/5)*5,0,5),"&lt;&gt;0")</f>
        <v>4.3</v>
      </c>
      <c r="AV194" s="40">
        <f ca="1">SUMIF(OFFSET(correlations!V$46,_xlfn.FLOOR.MATH((ROW(U182)-1)/5)*5,0,5),"&lt;&gt;0")/COUNTIF(OFFSET(correlations!V$46,_xlfn.FLOOR.MATH((ROW(U182)-1)/5)*5,0,5),"&lt;&gt;0")</f>
        <v>3.375</v>
      </c>
      <c r="AW194" s="40">
        <f ca="1">SUMIF(OFFSET(correlations!W$46,_xlfn.FLOOR.MATH((ROW(V182)-1)/5)*5,0,5),"&lt;&gt;0")/COUNTIF(OFFSET(correlations!W$46,_xlfn.FLOOR.MATH((ROW(V182)-1)/5)*5,0,5),"&lt;&gt;0")</f>
        <v>4.9000000000000004</v>
      </c>
      <c r="AX194" s="40">
        <f ca="1">SUMIF(OFFSET(correlations!X$46,_xlfn.FLOOR.MATH((ROW(W182)-1)/5)*5,0,5),"&lt;&gt;0")/COUNTIF(OFFSET(correlations!X$46,_xlfn.FLOOR.MATH((ROW(W182)-1)/5)*5,0,5),"&lt;&gt;0")</f>
        <v>3.3</v>
      </c>
      <c r="AY194" s="40">
        <f ca="1">SUMIF(OFFSET(correlations!Y$46,_xlfn.FLOOR.MATH((ROW(X182)-1)/5)*5,0,5),"&lt;&gt;0")/COUNTIF(OFFSET(correlations!Y$46,_xlfn.FLOOR.MATH((ROW(X182)-1)/5)*5,0,5),"&lt;&gt;0")</f>
        <v>4</v>
      </c>
      <c r="AZ194" s="40">
        <f ca="1">SUMIF(OFFSET(correlations!Z$46,_xlfn.FLOOR.MATH((ROW(Y182)-1)/5)*5,0,5),"&lt;&gt;0")/COUNTIF(OFFSET(correlations!Z$46,_xlfn.FLOOR.MATH((ROW(Y182)-1)/5)*5,0,5),"&lt;&gt;0")</f>
        <v>3</v>
      </c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</row>
    <row r="195" spans="1:76">
      <c r="A195" s="1" t="str">
        <f t="shared" si="36"/>
        <v>393: Kill Bill: Vol. 2 (2004)</v>
      </c>
      <c r="B195" s="26">
        <f>IF(correlations!B228&lt;&gt;0,'Modified Weights'!B$5,0)</f>
        <v>0.49300760515325925</v>
      </c>
      <c r="C195" s="26">
        <f>IF(correlations!C228&lt;&gt;0,'Modified Weights'!C$5,0)</f>
        <v>0.42223642660835542</v>
      </c>
      <c r="D195" s="26">
        <f>IF(correlations!D228&lt;&gt;0,'Modified Weights'!D$5,0)</f>
        <v>0.46833329437099369</v>
      </c>
      <c r="E195" s="26">
        <f>IF(correlations!E228&lt;&gt;0,'Modified Weights'!E$5,0)</f>
        <v>0</v>
      </c>
      <c r="F195" s="26">
        <f>IF(correlations!F228&lt;&gt;0,'Modified Weights'!F$5,0)</f>
        <v>0.43899155441463594</v>
      </c>
      <c r="G195" s="26">
        <f>IF(correlations!G228&lt;&gt;0,'Modified Weights'!G$5,0)</f>
        <v>0</v>
      </c>
      <c r="H195" s="26">
        <f>IF(correlations!H228&lt;&gt;0,'Modified Weights'!H$5,0)</f>
        <v>0.24769327229404767</v>
      </c>
      <c r="I195" s="26">
        <f>IF(correlations!I228&lt;&gt;0,'Modified Weights'!I$5,0)</f>
        <v>0.26424949075041737</v>
      </c>
      <c r="J195" s="26">
        <f>IF(correlations!J228&lt;&gt;0,'Modified Weights'!J$5,0)</f>
        <v>0.38713264586848378</v>
      </c>
      <c r="K195" s="26">
        <f>IF(correlations!K228&lt;&gt;0,'Modified Weights'!K$5,0)</f>
        <v>0.25886569181649749</v>
      </c>
      <c r="L195" s="26">
        <f>IF(correlations!L228&lt;&gt;0,'Modified Weights'!L$5,0)</f>
        <v>0.27833468677407003</v>
      </c>
      <c r="M195" s="26">
        <f>IF(correlations!M228&lt;&gt;0,'Modified Weights'!M$5,0)</f>
        <v>0.26442478716072465</v>
      </c>
      <c r="N195" s="26">
        <f>IF(correlations!N228&lt;&gt;0,'Modified Weights'!N$5,0)</f>
        <v>0.290591240789001</v>
      </c>
      <c r="O195" s="26">
        <f>IF(correlations!O228&lt;&gt;0,'Modified Weights'!O$5,0)</f>
        <v>0.53906585139435703</v>
      </c>
      <c r="P195" s="26">
        <f>IF(correlations!P228&lt;&gt;0,'Modified Weights'!P$5,0)</f>
        <v>0.29682614716644024</v>
      </c>
      <c r="Q195" s="26">
        <f>IF(correlations!Q228&lt;&gt;0,'Modified Weights'!Q$5,0)</f>
        <v>0.47571090136593314</v>
      </c>
      <c r="R195" s="26">
        <f>IF(correlations!R228&lt;&gt;0,'Modified Weights'!R$5,0)</f>
        <v>0</v>
      </c>
      <c r="S195" s="26">
        <f>IF(correlations!S228&lt;&gt;0,'Modified Weights'!S$5,0)</f>
        <v>0.42223642660835542</v>
      </c>
      <c r="T195" s="26">
        <f>IF(correlations!T228&lt;&gt;0,'Modified Weights'!T$5,0)</f>
        <v>0</v>
      </c>
      <c r="U195" s="26">
        <f>IF(correlations!U228&lt;&gt;0,'Modified Weights'!U$5,0)</f>
        <v>0.40380887559327872</v>
      </c>
      <c r="V195" s="26">
        <f>IF(correlations!V228&lt;&gt;0,'Modified Weights'!V$5,0)</f>
        <v>0.14924669844661778</v>
      </c>
      <c r="W195" s="26">
        <f>IF(correlations!W228&lt;&gt;0,'Modified Weights'!W$5,0)</f>
        <v>0.31571202585390812</v>
      </c>
      <c r="X195" s="26">
        <f>IF(correlations!X228&lt;&gt;0,'Modified Weights'!X$5,0)</f>
        <v>0.47497369617752921</v>
      </c>
      <c r="Y195" s="26">
        <f>IF(correlations!Y228&lt;&gt;0,'Modified Weights'!Y$5,0)</f>
        <v>0.47236055541883315</v>
      </c>
      <c r="Z195" s="26">
        <f>IF(correlations!Z228&lt;&gt;0,'Modified Weights'!Z$5,0)</f>
        <v>0.37985626502293046</v>
      </c>
      <c r="AA195" s="26"/>
      <c r="AB195" s="40">
        <f ca="1">SUMIF(OFFSET(correlations!B$46,_xlfn.FLOOR.MATH((ROW(A183)-1)/5)*5,0,5),"&lt;&gt;0")/COUNTIF(OFFSET(correlations!B$46,_xlfn.FLOOR.MATH((ROW(A183)-1)/5)*5,0,5),"&lt;&gt;0")</f>
        <v>3.1</v>
      </c>
      <c r="AC195" s="40">
        <f ca="1">SUMIF(OFFSET(correlations!C$46,_xlfn.FLOOR.MATH((ROW(B183)-1)/5)*5,0,5),"&lt;&gt;0")/COUNTIF(OFFSET(correlations!C$46,_xlfn.FLOOR.MATH((ROW(B183)-1)/5)*5,0,5),"&lt;&gt;0")</f>
        <v>4.125</v>
      </c>
      <c r="AD195" s="40">
        <f ca="1">SUMIF(OFFSET(correlations!D$46,_xlfn.FLOOR.MATH((ROW(C183)-1)/5)*5,0,5),"&lt;&gt;0")/COUNTIF(OFFSET(correlations!D$46,_xlfn.FLOOR.MATH((ROW(C183)-1)/5)*5,0,5),"&lt;&gt;0")</f>
        <v>3.2</v>
      </c>
      <c r="AE195" s="40">
        <f ca="1">SUMIF(OFFSET(correlations!E$46,_xlfn.FLOOR.MATH((ROW(D183)-1)/5)*5,0,5),"&lt;&gt;0")/COUNTIF(OFFSET(correlations!E$46,_xlfn.FLOOR.MATH((ROW(D183)-1)/5)*5,0,5),"&lt;&gt;0")</f>
        <v>3.3333333333333335</v>
      </c>
      <c r="AF195" s="40">
        <f ca="1">SUMIF(OFFSET(correlations!F$46,_xlfn.FLOOR.MATH((ROW(E183)-1)/5)*5,0,5),"&lt;&gt;0")/COUNTIF(OFFSET(correlations!F$46,_xlfn.FLOOR.MATH((ROW(E183)-1)/5)*5,0,5),"&lt;&gt;0")</f>
        <v>3.875</v>
      </c>
      <c r="AG195" s="40">
        <f ca="1">SUMIF(OFFSET(correlations!G$46,_xlfn.FLOOR.MATH((ROW(F183)-1)/5)*5,0,5),"&lt;&gt;0")/COUNTIF(OFFSET(correlations!G$46,_xlfn.FLOOR.MATH((ROW(F183)-1)/5)*5,0,5),"&lt;&gt;0")</f>
        <v>2.5</v>
      </c>
      <c r="AH195" s="40">
        <f ca="1">SUMIF(OFFSET(correlations!H$46,_xlfn.FLOOR.MATH((ROW(G183)-1)/5)*5,0,5),"&lt;&gt;0")/COUNTIF(OFFSET(correlations!H$46,_xlfn.FLOOR.MATH((ROW(G183)-1)/5)*5,0,5),"&lt;&gt;0")</f>
        <v>4.0999999999999996</v>
      </c>
      <c r="AI195" s="40">
        <f ca="1">SUMIF(OFFSET(correlations!I$46,_xlfn.FLOOR.MATH((ROW(H183)-1)/5)*5,0,5),"&lt;&gt;0")/COUNTIF(OFFSET(correlations!I$46,_xlfn.FLOOR.MATH((ROW(H183)-1)/5)*5,0,5),"&lt;&gt;0")</f>
        <v>3.3</v>
      </c>
      <c r="AJ195" s="40">
        <f ca="1">SUMIF(OFFSET(correlations!J$46,_xlfn.FLOOR.MATH((ROW(I183)-1)/5)*5,0,5),"&lt;&gt;0")/COUNTIF(OFFSET(correlations!J$46,_xlfn.FLOOR.MATH((ROW(I183)-1)/5)*5,0,5),"&lt;&gt;0")</f>
        <v>4.25</v>
      </c>
      <c r="AK195" s="40">
        <f ca="1">SUMIF(OFFSET(correlations!K$46,_xlfn.FLOOR.MATH((ROW(J183)-1)/5)*5,0,5),"&lt;&gt;0")/COUNTIF(OFFSET(correlations!K$46,_xlfn.FLOOR.MATH((ROW(J183)-1)/5)*5,0,5),"&lt;&gt;0")</f>
        <v>4</v>
      </c>
      <c r="AL195" s="40">
        <f ca="1">SUMIF(OFFSET(correlations!L$46,_xlfn.FLOOR.MATH((ROW(K183)-1)/5)*5,0,5),"&lt;&gt;0")/COUNTIF(OFFSET(correlations!L$46,_xlfn.FLOOR.MATH((ROW(K183)-1)/5)*5,0,5),"&lt;&gt;0")</f>
        <v>3.75</v>
      </c>
      <c r="AM195" s="40">
        <f ca="1">SUMIF(OFFSET(correlations!M$46,_xlfn.FLOOR.MATH((ROW(L183)-1)/5)*5,0,5),"&lt;&gt;0")/COUNTIF(OFFSET(correlations!M$46,_xlfn.FLOOR.MATH((ROW(L183)-1)/5)*5,0,5),"&lt;&gt;0")</f>
        <v>4.5999999999999996</v>
      </c>
      <c r="AN195" s="40">
        <f ca="1">SUMIF(OFFSET(correlations!N$46,_xlfn.FLOOR.MATH((ROW(M183)-1)/5)*5,0,5),"&lt;&gt;0")/COUNTIF(OFFSET(correlations!N$46,_xlfn.FLOOR.MATH((ROW(M183)-1)/5)*5,0,5),"&lt;&gt;0")</f>
        <v>3.7</v>
      </c>
      <c r="AO195" s="40">
        <f ca="1">SUMIF(OFFSET(correlations!O$46,_xlfn.FLOOR.MATH((ROW(N183)-1)/5)*5,0,5),"&lt;&gt;0")/COUNTIF(OFFSET(correlations!O$46,_xlfn.FLOOR.MATH((ROW(N183)-1)/5)*5,0,5),"&lt;&gt;0")</f>
        <v>3.625</v>
      </c>
      <c r="AP195" s="40">
        <f ca="1">SUMIF(OFFSET(correlations!P$46,_xlfn.FLOOR.MATH((ROW(O183)-1)/5)*5,0,5),"&lt;&gt;0")/COUNTIF(OFFSET(correlations!P$46,_xlfn.FLOOR.MATH((ROW(O183)-1)/5)*5,0,5),"&lt;&gt;0")</f>
        <v>4.625</v>
      </c>
      <c r="AQ195" s="40">
        <f ca="1">SUMIF(OFFSET(correlations!Q$46,_xlfn.FLOOR.MATH((ROW(P183)-1)/5)*5,0,5),"&lt;&gt;0")/COUNTIF(OFFSET(correlations!Q$46,_xlfn.FLOOR.MATH((ROW(P183)-1)/5)*5,0,5),"&lt;&gt;0")</f>
        <v>4.375</v>
      </c>
      <c r="AR195" s="40">
        <f ca="1">SUMIF(OFFSET(correlations!R$46,_xlfn.FLOOR.MATH((ROW(Q183)-1)/5)*5,0,5),"&lt;&gt;0")/COUNTIF(OFFSET(correlations!R$46,_xlfn.FLOOR.MATH((ROW(Q183)-1)/5)*5,0,5),"&lt;&gt;0")</f>
        <v>3.1666666666666665</v>
      </c>
      <c r="AS195" s="40">
        <f ca="1">SUMIF(OFFSET(correlations!S$46,_xlfn.FLOOR.MATH((ROW(R183)-1)/5)*5,0,5),"&lt;&gt;0")/COUNTIF(OFFSET(correlations!S$46,_xlfn.FLOOR.MATH((ROW(R183)-1)/5)*5,0,5),"&lt;&gt;0")</f>
        <v>3.75</v>
      </c>
      <c r="AT195" s="40">
        <f ca="1">SUMIF(OFFSET(correlations!T$46,_xlfn.FLOOR.MATH((ROW(S183)-1)/5)*5,0,5),"&lt;&gt;0")/COUNTIF(OFFSET(correlations!T$46,_xlfn.FLOOR.MATH((ROW(S183)-1)/5)*5,0,5),"&lt;&gt;0")</f>
        <v>4.125</v>
      </c>
      <c r="AU195" s="40">
        <f ca="1">SUMIF(OFFSET(correlations!U$46,_xlfn.FLOOR.MATH((ROW(T183)-1)/5)*5,0,5),"&lt;&gt;0")/COUNTIF(OFFSET(correlations!U$46,_xlfn.FLOOR.MATH((ROW(T183)-1)/5)*5,0,5),"&lt;&gt;0")</f>
        <v>4.3</v>
      </c>
      <c r="AV195" s="40">
        <f ca="1">SUMIF(OFFSET(correlations!V$46,_xlfn.FLOOR.MATH((ROW(U183)-1)/5)*5,0,5),"&lt;&gt;0")/COUNTIF(OFFSET(correlations!V$46,_xlfn.FLOOR.MATH((ROW(U183)-1)/5)*5,0,5),"&lt;&gt;0")</f>
        <v>3.375</v>
      </c>
      <c r="AW195" s="40">
        <f ca="1">SUMIF(OFFSET(correlations!W$46,_xlfn.FLOOR.MATH((ROW(V183)-1)/5)*5,0,5),"&lt;&gt;0")/COUNTIF(OFFSET(correlations!W$46,_xlfn.FLOOR.MATH((ROW(V183)-1)/5)*5,0,5),"&lt;&gt;0")</f>
        <v>4.9000000000000004</v>
      </c>
      <c r="AX195" s="40">
        <f ca="1">SUMIF(OFFSET(correlations!X$46,_xlfn.FLOOR.MATH((ROW(W183)-1)/5)*5,0,5),"&lt;&gt;0")/COUNTIF(OFFSET(correlations!X$46,_xlfn.FLOOR.MATH((ROW(W183)-1)/5)*5,0,5),"&lt;&gt;0")</f>
        <v>3.3</v>
      </c>
      <c r="AY195" s="40">
        <f ca="1">SUMIF(OFFSET(correlations!Y$46,_xlfn.FLOOR.MATH((ROW(X183)-1)/5)*5,0,5),"&lt;&gt;0")/COUNTIF(OFFSET(correlations!Y$46,_xlfn.FLOOR.MATH((ROW(X183)-1)/5)*5,0,5),"&lt;&gt;0")</f>
        <v>4</v>
      </c>
      <c r="AZ195" s="40">
        <f ca="1">SUMIF(OFFSET(correlations!Z$46,_xlfn.FLOOR.MATH((ROW(Y183)-1)/5)*5,0,5),"&lt;&gt;0")/COUNTIF(OFFSET(correlations!Z$46,_xlfn.FLOOR.MATH((ROW(Y183)-1)/5)*5,0,5),"&lt;&gt;0")</f>
        <v>3</v>
      </c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</row>
    <row r="196" spans="1:76">
      <c r="A196" s="1" t="str">
        <f t="shared" si="36"/>
        <v>393: Kill Bill: Vol. 2 (2004)</v>
      </c>
      <c r="B196" s="26">
        <f>IF(correlations!B229&lt;&gt;0,'Modified Weights'!B$6,0)</f>
        <v>0.48053660218278615</v>
      </c>
      <c r="C196" s="26">
        <f>IF(correlations!C229&lt;&gt;0,'Modified Weights'!C$6,0)</f>
        <v>0.41443820151070604</v>
      </c>
      <c r="D196" s="26">
        <f>IF(correlations!D229&lt;&gt;0,'Modified Weights'!D$6,0)</f>
        <v>0.37322578372742299</v>
      </c>
      <c r="E196" s="26">
        <f>IF(correlations!E229&lt;&gt;0,'Modified Weights'!E$6,0)</f>
        <v>0.28275572409412869</v>
      </c>
      <c r="F196" s="26">
        <f>IF(correlations!F229&lt;&gt;0,'Modified Weights'!F$6,0)</f>
        <v>0</v>
      </c>
      <c r="G196" s="26">
        <f>IF(correlations!G229&lt;&gt;0,'Modified Weights'!G$6,0)</f>
        <v>0.39943642888722536</v>
      </c>
      <c r="H196" s="26">
        <f>IF(correlations!H229&lt;&gt;0,'Modified Weights'!H$6,0)</f>
        <v>0.2271298649307886</v>
      </c>
      <c r="I196" s="26">
        <f>IF(correlations!I229&lt;&gt;0,'Modified Weights'!I$6,0)</f>
        <v>0.22921932957789437</v>
      </c>
      <c r="J196" s="26">
        <f>IF(correlations!J229&lt;&gt;0,'Modified Weights'!J$6,0)</f>
        <v>0</v>
      </c>
      <c r="K196" s="26">
        <f>IF(correlations!K229&lt;&gt;0,'Modified Weights'!K$6,0)</f>
        <v>0.25252866387786765</v>
      </c>
      <c r="L196" s="26">
        <f>IF(correlations!L229&lt;&gt;0,'Modified Weights'!L$6,0)</f>
        <v>0</v>
      </c>
      <c r="M196" s="26">
        <f>IF(correlations!M229&lt;&gt;0,'Modified Weights'!M$6,0)</f>
        <v>0.25252866387786765</v>
      </c>
      <c r="N196" s="26">
        <f>IF(correlations!N229&lt;&gt;0,'Modified Weights'!N$6,0)</f>
        <v>0.26126836282372301</v>
      </c>
      <c r="O196" s="26">
        <f>IF(correlations!O229&lt;&gt;0,'Modified Weights'!O$6,0)</f>
        <v>0.52599044278760332</v>
      </c>
      <c r="P196" s="26">
        <f>IF(correlations!P229&lt;&gt;0,'Modified Weights'!P$6,0)</f>
        <v>0.28039233696684568</v>
      </c>
      <c r="Q196" s="26">
        <f>IF(correlations!Q229&lt;&gt;0,'Modified Weights'!Q$6,0)</f>
        <v>0.42322462884387124</v>
      </c>
      <c r="R196" s="26">
        <f>IF(correlations!R229&lt;&gt;0,'Modified Weights'!R$6,0)</f>
        <v>0.39943642888722536</v>
      </c>
      <c r="S196" s="26">
        <f>IF(correlations!S229&lt;&gt;0,'Modified Weights'!S$6,0)</f>
        <v>0.37267558897264119</v>
      </c>
      <c r="T196" s="26">
        <f>IF(correlations!T229&lt;&gt;0,'Modified Weights'!T$6,0)</f>
        <v>0.40704352695380308</v>
      </c>
      <c r="U196" s="26">
        <f>IF(correlations!U229&lt;&gt;0,'Modified Weights'!U$6,0)</f>
        <v>0.30580326092025339</v>
      </c>
      <c r="V196" s="26">
        <f>IF(correlations!V229&lt;&gt;0,'Modified Weights'!V$6,0)</f>
        <v>0</v>
      </c>
      <c r="W196" s="26">
        <f>IF(correlations!W229&lt;&gt;0,'Modified Weights'!W$6,0)</f>
        <v>0.26252037536330569</v>
      </c>
      <c r="X196" s="26">
        <f>IF(correlations!X229&lt;&gt;0,'Modified Weights'!X$6,0)</f>
        <v>0.45527378286540937</v>
      </c>
      <c r="Y196" s="26">
        <f>IF(correlations!Y229&lt;&gt;0,'Modified Weights'!Y$6,0)</f>
        <v>0.46411014776485626</v>
      </c>
      <c r="Z196" s="26">
        <f>IF(correlations!Z229&lt;&gt;0,'Modified Weights'!Z$6,0)</f>
        <v>0.37426379831369133</v>
      </c>
      <c r="AA196" s="26"/>
      <c r="AB196" s="40">
        <f ca="1">SUMIF(OFFSET(correlations!B$46,_xlfn.FLOOR.MATH((ROW(A184)-1)/5)*5,0,5),"&lt;&gt;0")/COUNTIF(OFFSET(correlations!B$46,_xlfn.FLOOR.MATH((ROW(A184)-1)/5)*5,0,5),"&lt;&gt;0")</f>
        <v>3.1</v>
      </c>
      <c r="AC196" s="40">
        <f ca="1">SUMIF(OFFSET(correlations!C$46,_xlfn.FLOOR.MATH((ROW(B184)-1)/5)*5,0,5),"&lt;&gt;0")/COUNTIF(OFFSET(correlations!C$46,_xlfn.FLOOR.MATH((ROW(B184)-1)/5)*5,0,5),"&lt;&gt;0")</f>
        <v>4.125</v>
      </c>
      <c r="AD196" s="40">
        <f ca="1">SUMIF(OFFSET(correlations!D$46,_xlfn.FLOOR.MATH((ROW(C184)-1)/5)*5,0,5),"&lt;&gt;0")/COUNTIF(OFFSET(correlations!D$46,_xlfn.FLOOR.MATH((ROW(C184)-1)/5)*5,0,5),"&lt;&gt;0")</f>
        <v>3.2</v>
      </c>
      <c r="AE196" s="40">
        <f ca="1">SUMIF(OFFSET(correlations!E$46,_xlfn.FLOOR.MATH((ROW(D184)-1)/5)*5,0,5),"&lt;&gt;0")/COUNTIF(OFFSET(correlations!E$46,_xlfn.FLOOR.MATH((ROW(D184)-1)/5)*5,0,5),"&lt;&gt;0")</f>
        <v>3.3333333333333335</v>
      </c>
      <c r="AF196" s="40">
        <f ca="1">SUMIF(OFFSET(correlations!F$46,_xlfn.FLOOR.MATH((ROW(E184)-1)/5)*5,0,5),"&lt;&gt;0")/COUNTIF(OFFSET(correlations!F$46,_xlfn.FLOOR.MATH((ROW(E184)-1)/5)*5,0,5),"&lt;&gt;0")</f>
        <v>3.875</v>
      </c>
      <c r="AG196" s="40">
        <f ca="1">SUMIF(OFFSET(correlations!G$46,_xlfn.FLOOR.MATH((ROW(F184)-1)/5)*5,0,5),"&lt;&gt;0")/COUNTIF(OFFSET(correlations!G$46,_xlfn.FLOOR.MATH((ROW(F184)-1)/5)*5,0,5),"&lt;&gt;0")</f>
        <v>2.5</v>
      </c>
      <c r="AH196" s="40">
        <f ca="1">SUMIF(OFFSET(correlations!H$46,_xlfn.FLOOR.MATH((ROW(G184)-1)/5)*5,0,5),"&lt;&gt;0")/COUNTIF(OFFSET(correlations!H$46,_xlfn.FLOOR.MATH((ROW(G184)-1)/5)*5,0,5),"&lt;&gt;0")</f>
        <v>4.0999999999999996</v>
      </c>
      <c r="AI196" s="40">
        <f ca="1">SUMIF(OFFSET(correlations!I$46,_xlfn.FLOOR.MATH((ROW(H184)-1)/5)*5,0,5),"&lt;&gt;0")/COUNTIF(OFFSET(correlations!I$46,_xlfn.FLOOR.MATH((ROW(H184)-1)/5)*5,0,5),"&lt;&gt;0")</f>
        <v>3.3</v>
      </c>
      <c r="AJ196" s="40">
        <f ca="1">SUMIF(OFFSET(correlations!J$46,_xlfn.FLOOR.MATH((ROW(I184)-1)/5)*5,0,5),"&lt;&gt;0")/COUNTIF(OFFSET(correlations!J$46,_xlfn.FLOOR.MATH((ROW(I184)-1)/5)*5,0,5),"&lt;&gt;0")</f>
        <v>4.25</v>
      </c>
      <c r="AK196" s="40">
        <f ca="1">SUMIF(OFFSET(correlations!K$46,_xlfn.FLOOR.MATH((ROW(J184)-1)/5)*5,0,5),"&lt;&gt;0")/COUNTIF(OFFSET(correlations!K$46,_xlfn.FLOOR.MATH((ROW(J184)-1)/5)*5,0,5),"&lt;&gt;0")</f>
        <v>4</v>
      </c>
      <c r="AL196" s="40">
        <f ca="1">SUMIF(OFFSET(correlations!L$46,_xlfn.FLOOR.MATH((ROW(K184)-1)/5)*5,0,5),"&lt;&gt;0")/COUNTIF(OFFSET(correlations!L$46,_xlfn.FLOOR.MATH((ROW(K184)-1)/5)*5,0,5),"&lt;&gt;0")</f>
        <v>3.75</v>
      </c>
      <c r="AM196" s="40">
        <f ca="1">SUMIF(OFFSET(correlations!M$46,_xlfn.FLOOR.MATH((ROW(L184)-1)/5)*5,0,5),"&lt;&gt;0")/COUNTIF(OFFSET(correlations!M$46,_xlfn.FLOOR.MATH((ROW(L184)-1)/5)*5,0,5),"&lt;&gt;0")</f>
        <v>4.5999999999999996</v>
      </c>
      <c r="AN196" s="40">
        <f ca="1">SUMIF(OFFSET(correlations!N$46,_xlfn.FLOOR.MATH((ROW(M184)-1)/5)*5,0,5),"&lt;&gt;0")/COUNTIF(OFFSET(correlations!N$46,_xlfn.FLOOR.MATH((ROW(M184)-1)/5)*5,0,5),"&lt;&gt;0")</f>
        <v>3.7</v>
      </c>
      <c r="AO196" s="40">
        <f ca="1">SUMIF(OFFSET(correlations!O$46,_xlfn.FLOOR.MATH((ROW(N184)-1)/5)*5,0,5),"&lt;&gt;0")/COUNTIF(OFFSET(correlations!O$46,_xlfn.FLOOR.MATH((ROW(N184)-1)/5)*5,0,5),"&lt;&gt;0")</f>
        <v>3.625</v>
      </c>
      <c r="AP196" s="40">
        <f ca="1">SUMIF(OFFSET(correlations!P$46,_xlfn.FLOOR.MATH((ROW(O184)-1)/5)*5,0,5),"&lt;&gt;0")/COUNTIF(OFFSET(correlations!P$46,_xlfn.FLOOR.MATH((ROW(O184)-1)/5)*5,0,5),"&lt;&gt;0")</f>
        <v>4.625</v>
      </c>
      <c r="AQ196" s="40">
        <f ca="1">SUMIF(OFFSET(correlations!Q$46,_xlfn.FLOOR.MATH((ROW(P184)-1)/5)*5,0,5),"&lt;&gt;0")/COUNTIF(OFFSET(correlations!Q$46,_xlfn.FLOOR.MATH((ROW(P184)-1)/5)*5,0,5),"&lt;&gt;0")</f>
        <v>4.375</v>
      </c>
      <c r="AR196" s="40">
        <f ca="1">SUMIF(OFFSET(correlations!R$46,_xlfn.FLOOR.MATH((ROW(Q184)-1)/5)*5,0,5),"&lt;&gt;0")/COUNTIF(OFFSET(correlations!R$46,_xlfn.FLOOR.MATH((ROW(Q184)-1)/5)*5,0,5),"&lt;&gt;0")</f>
        <v>3.1666666666666665</v>
      </c>
      <c r="AS196" s="40">
        <f ca="1">SUMIF(OFFSET(correlations!S$46,_xlfn.FLOOR.MATH((ROW(R184)-1)/5)*5,0,5),"&lt;&gt;0")/COUNTIF(OFFSET(correlations!S$46,_xlfn.FLOOR.MATH((ROW(R184)-1)/5)*5,0,5),"&lt;&gt;0")</f>
        <v>3.75</v>
      </c>
      <c r="AT196" s="40">
        <f ca="1">SUMIF(OFFSET(correlations!T$46,_xlfn.FLOOR.MATH((ROW(S184)-1)/5)*5,0,5),"&lt;&gt;0")/COUNTIF(OFFSET(correlations!T$46,_xlfn.FLOOR.MATH((ROW(S184)-1)/5)*5,0,5),"&lt;&gt;0")</f>
        <v>4.125</v>
      </c>
      <c r="AU196" s="40">
        <f ca="1">SUMIF(OFFSET(correlations!U$46,_xlfn.FLOOR.MATH((ROW(T184)-1)/5)*5,0,5),"&lt;&gt;0")/COUNTIF(OFFSET(correlations!U$46,_xlfn.FLOOR.MATH((ROW(T184)-1)/5)*5,0,5),"&lt;&gt;0")</f>
        <v>4.3</v>
      </c>
      <c r="AV196" s="40">
        <f ca="1">SUMIF(OFFSET(correlations!V$46,_xlfn.FLOOR.MATH((ROW(U184)-1)/5)*5,0,5),"&lt;&gt;0")/COUNTIF(OFFSET(correlations!V$46,_xlfn.FLOOR.MATH((ROW(U184)-1)/5)*5,0,5),"&lt;&gt;0")</f>
        <v>3.375</v>
      </c>
      <c r="AW196" s="40">
        <f ca="1">SUMIF(OFFSET(correlations!W$46,_xlfn.FLOOR.MATH((ROW(V184)-1)/5)*5,0,5),"&lt;&gt;0")/COUNTIF(OFFSET(correlations!W$46,_xlfn.FLOOR.MATH((ROW(V184)-1)/5)*5,0,5),"&lt;&gt;0")</f>
        <v>4.9000000000000004</v>
      </c>
      <c r="AX196" s="40">
        <f ca="1">SUMIF(OFFSET(correlations!X$46,_xlfn.FLOOR.MATH((ROW(W184)-1)/5)*5,0,5),"&lt;&gt;0")/COUNTIF(OFFSET(correlations!X$46,_xlfn.FLOOR.MATH((ROW(W184)-1)/5)*5,0,5),"&lt;&gt;0")</f>
        <v>3.3</v>
      </c>
      <c r="AY196" s="40">
        <f ca="1">SUMIF(OFFSET(correlations!Y$46,_xlfn.FLOOR.MATH((ROW(X184)-1)/5)*5,0,5),"&lt;&gt;0")/COUNTIF(OFFSET(correlations!Y$46,_xlfn.FLOOR.MATH((ROW(X184)-1)/5)*5,0,5),"&lt;&gt;0")</f>
        <v>4</v>
      </c>
      <c r="AZ196" s="40">
        <f ca="1">SUMIF(OFFSET(correlations!Z$46,_xlfn.FLOOR.MATH((ROW(Y184)-1)/5)*5,0,5),"&lt;&gt;0")/COUNTIF(OFFSET(correlations!Z$46,_xlfn.FLOOR.MATH((ROW(Y184)-1)/5)*5,0,5),"&lt;&gt;0")</f>
        <v>3</v>
      </c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</row>
    <row r="197" spans="1:76">
      <c r="A197" s="1" t="str">
        <f t="shared" si="36"/>
        <v>393: Kill Bill: Vol. 2 (2004)</v>
      </c>
      <c r="B197" s="26">
        <f>IF(correlations!B230&lt;&gt;0,'Modified Weights'!B$7,0)</f>
        <v>0.46460996868120108</v>
      </c>
      <c r="C197" s="26">
        <f>IF(correlations!C230&lt;&gt;0,'Modified Weights'!C$7,0)</f>
        <v>0</v>
      </c>
      <c r="D197" s="26">
        <f>IF(correlations!D230&lt;&gt;0,'Modified Weights'!D$7,0)</f>
        <v>0.36756756756756787</v>
      </c>
      <c r="E197" s="26">
        <f>IF(correlations!E230&lt;&gt;0,'Modified Weights'!E$7,0)</f>
        <v>0.25965984359917371</v>
      </c>
      <c r="F197" s="26">
        <f>IF(correlations!F230&lt;&gt;0,'Modified Weights'!F$7,0)</f>
        <v>0.37985626502293046</v>
      </c>
      <c r="G197" s="26">
        <f>IF(correlations!G230&lt;&gt;0,'Modified Weights'!G$7,0)</f>
        <v>0.38713264586848378</v>
      </c>
      <c r="H197" s="26">
        <f>IF(correlations!H230&lt;&gt;0,'Modified Weights'!H$7,0)</f>
        <v>0.19365960183726966</v>
      </c>
      <c r="I197" s="26">
        <f>IF(correlations!I230&lt;&gt;0,'Modified Weights'!I$7,0)</f>
        <v>0.21476007349626267</v>
      </c>
      <c r="J197" s="26">
        <f>IF(correlations!J230&lt;&gt;0,'Modified Weights'!J$7,0)</f>
        <v>0.36005629545020651</v>
      </c>
      <c r="K197" s="26">
        <f>IF(correlations!K230&lt;&gt;0,'Modified Weights'!K$7,0)</f>
        <v>0.21087949693739588</v>
      </c>
      <c r="L197" s="26">
        <f>IF(correlations!L230&lt;&gt;0,'Modified Weights'!L$7,0)</f>
        <v>0.24328325135114928</v>
      </c>
      <c r="M197" s="26">
        <f>IF(correlations!M230&lt;&gt;0,'Modified Weights'!M$7,0)</f>
        <v>0.19710516591041297</v>
      </c>
      <c r="N197" s="26">
        <f>IF(correlations!N230&lt;&gt;0,'Modified Weights'!N$7,0)</f>
        <v>0.18121021790485745</v>
      </c>
      <c r="O197" s="26">
        <f>IF(correlations!O230&lt;&gt;0,'Modified Weights'!O$7,0)</f>
        <v>0.47549485227568483</v>
      </c>
      <c r="P197" s="26">
        <f>IF(correlations!P230&lt;&gt;0,'Modified Weights'!P$7,0)</f>
        <v>0.26252037536330569</v>
      </c>
      <c r="Q197" s="26">
        <f>IF(correlations!Q230&lt;&gt;0,'Modified Weights'!Q$7,0)</f>
        <v>0</v>
      </c>
      <c r="R197" s="26">
        <f>IF(correlations!R230&lt;&gt;0,'Modified Weights'!R$7,0)</f>
        <v>0.37426379831369133</v>
      </c>
      <c r="S197" s="26">
        <f>IF(correlations!S230&lt;&gt;0,'Modified Weights'!S$7,0)</f>
        <v>0.36064387194709613</v>
      </c>
      <c r="T197" s="26">
        <f>IF(correlations!T230&lt;&gt;0,'Modified Weights'!T$7,0)</f>
        <v>0.40380887559327872</v>
      </c>
      <c r="U197" s="26">
        <f>IF(correlations!U230&lt;&gt;0,'Modified Weights'!U$7,0)</f>
        <v>0.28039233696684568</v>
      </c>
      <c r="V197" s="26">
        <f>IF(correlations!V230&lt;&gt;0,'Modified Weights'!V$7,0)</f>
        <v>0.14367186460137429</v>
      </c>
      <c r="W197" s="26">
        <f>IF(correlations!W230&lt;&gt;0,'Modified Weights'!W$7,0)</f>
        <v>0.24072770522228643</v>
      </c>
      <c r="X197" s="26">
        <f>IF(correlations!X230&lt;&gt;0,'Modified Weights'!X$7,0)</f>
        <v>0.44902524381160436</v>
      </c>
      <c r="Y197" s="26">
        <f>IF(correlations!Y230&lt;&gt;0,'Modified Weights'!Y$7,0)</f>
        <v>0.42322462884387124</v>
      </c>
      <c r="Z197" s="26">
        <f>IF(correlations!Z230&lt;&gt;0,'Modified Weights'!Z$7,0)</f>
        <v>0.27967705678590876</v>
      </c>
      <c r="AA197" s="26"/>
      <c r="AB197" s="40">
        <f ca="1">SUMIF(OFFSET(correlations!B$46,_xlfn.FLOOR.MATH((ROW(A185)-1)/5)*5,0,5),"&lt;&gt;0")/COUNTIF(OFFSET(correlations!B$46,_xlfn.FLOOR.MATH((ROW(A185)-1)/5)*5,0,5),"&lt;&gt;0")</f>
        <v>3.1</v>
      </c>
      <c r="AC197" s="40">
        <f ca="1">SUMIF(OFFSET(correlations!C$46,_xlfn.FLOOR.MATH((ROW(B185)-1)/5)*5,0,5),"&lt;&gt;0")/COUNTIF(OFFSET(correlations!C$46,_xlfn.FLOOR.MATH((ROW(B185)-1)/5)*5,0,5),"&lt;&gt;0")</f>
        <v>4.125</v>
      </c>
      <c r="AD197" s="40">
        <f ca="1">SUMIF(OFFSET(correlations!D$46,_xlfn.FLOOR.MATH((ROW(C185)-1)/5)*5,0,5),"&lt;&gt;0")/COUNTIF(OFFSET(correlations!D$46,_xlfn.FLOOR.MATH((ROW(C185)-1)/5)*5,0,5),"&lt;&gt;0")</f>
        <v>3.2</v>
      </c>
      <c r="AE197" s="40">
        <f ca="1">SUMIF(OFFSET(correlations!E$46,_xlfn.FLOOR.MATH((ROW(D185)-1)/5)*5,0,5),"&lt;&gt;0")/COUNTIF(OFFSET(correlations!E$46,_xlfn.FLOOR.MATH((ROW(D185)-1)/5)*5,0,5),"&lt;&gt;0")</f>
        <v>3.3333333333333335</v>
      </c>
      <c r="AF197" s="40">
        <f ca="1">SUMIF(OFFSET(correlations!F$46,_xlfn.FLOOR.MATH((ROW(E185)-1)/5)*5,0,5),"&lt;&gt;0")/COUNTIF(OFFSET(correlations!F$46,_xlfn.FLOOR.MATH((ROW(E185)-1)/5)*5,0,5),"&lt;&gt;0")</f>
        <v>3.875</v>
      </c>
      <c r="AG197" s="40">
        <f ca="1">SUMIF(OFFSET(correlations!G$46,_xlfn.FLOOR.MATH((ROW(F185)-1)/5)*5,0,5),"&lt;&gt;0")/COUNTIF(OFFSET(correlations!G$46,_xlfn.FLOOR.MATH((ROW(F185)-1)/5)*5,0,5),"&lt;&gt;0")</f>
        <v>2.5</v>
      </c>
      <c r="AH197" s="40">
        <f ca="1">SUMIF(OFFSET(correlations!H$46,_xlfn.FLOOR.MATH((ROW(G185)-1)/5)*5,0,5),"&lt;&gt;0")/COUNTIF(OFFSET(correlations!H$46,_xlfn.FLOOR.MATH((ROW(G185)-1)/5)*5,0,5),"&lt;&gt;0")</f>
        <v>4.0999999999999996</v>
      </c>
      <c r="AI197" s="40">
        <f ca="1">SUMIF(OFFSET(correlations!I$46,_xlfn.FLOOR.MATH((ROW(H185)-1)/5)*5,0,5),"&lt;&gt;0")/COUNTIF(OFFSET(correlations!I$46,_xlfn.FLOOR.MATH((ROW(H185)-1)/5)*5,0,5),"&lt;&gt;0")</f>
        <v>3.3</v>
      </c>
      <c r="AJ197" s="40">
        <f ca="1">SUMIF(OFFSET(correlations!J$46,_xlfn.FLOOR.MATH((ROW(I185)-1)/5)*5,0,5),"&lt;&gt;0")/COUNTIF(OFFSET(correlations!J$46,_xlfn.FLOOR.MATH((ROW(I185)-1)/5)*5,0,5),"&lt;&gt;0")</f>
        <v>4.25</v>
      </c>
      <c r="AK197" s="40">
        <f ca="1">SUMIF(OFFSET(correlations!K$46,_xlfn.FLOOR.MATH((ROW(J185)-1)/5)*5,0,5),"&lt;&gt;0")/COUNTIF(OFFSET(correlations!K$46,_xlfn.FLOOR.MATH((ROW(J185)-1)/5)*5,0,5),"&lt;&gt;0")</f>
        <v>4</v>
      </c>
      <c r="AL197" s="40">
        <f ca="1">SUMIF(OFFSET(correlations!L$46,_xlfn.FLOOR.MATH((ROW(K185)-1)/5)*5,0,5),"&lt;&gt;0")/COUNTIF(OFFSET(correlations!L$46,_xlfn.FLOOR.MATH((ROW(K185)-1)/5)*5,0,5),"&lt;&gt;0")</f>
        <v>3.75</v>
      </c>
      <c r="AM197" s="40">
        <f ca="1">SUMIF(OFFSET(correlations!M$46,_xlfn.FLOOR.MATH((ROW(L185)-1)/5)*5,0,5),"&lt;&gt;0")/COUNTIF(OFFSET(correlations!M$46,_xlfn.FLOOR.MATH((ROW(L185)-1)/5)*5,0,5),"&lt;&gt;0")</f>
        <v>4.5999999999999996</v>
      </c>
      <c r="AN197" s="40">
        <f ca="1">SUMIF(OFFSET(correlations!N$46,_xlfn.FLOOR.MATH((ROW(M185)-1)/5)*5,0,5),"&lt;&gt;0")/COUNTIF(OFFSET(correlations!N$46,_xlfn.FLOOR.MATH((ROW(M185)-1)/5)*5,0,5),"&lt;&gt;0")</f>
        <v>3.7</v>
      </c>
      <c r="AO197" s="40">
        <f ca="1">SUMIF(OFFSET(correlations!O$46,_xlfn.FLOOR.MATH((ROW(N185)-1)/5)*5,0,5),"&lt;&gt;0")/COUNTIF(OFFSET(correlations!O$46,_xlfn.FLOOR.MATH((ROW(N185)-1)/5)*5,0,5),"&lt;&gt;0")</f>
        <v>3.625</v>
      </c>
      <c r="AP197" s="40">
        <f ca="1">SUMIF(OFFSET(correlations!P$46,_xlfn.FLOOR.MATH((ROW(O185)-1)/5)*5,0,5),"&lt;&gt;0")/COUNTIF(OFFSET(correlations!P$46,_xlfn.FLOOR.MATH((ROW(O185)-1)/5)*5,0,5),"&lt;&gt;0")</f>
        <v>4.625</v>
      </c>
      <c r="AQ197" s="40">
        <f ca="1">SUMIF(OFFSET(correlations!Q$46,_xlfn.FLOOR.MATH((ROW(P185)-1)/5)*5,0,5),"&lt;&gt;0")/COUNTIF(OFFSET(correlations!Q$46,_xlfn.FLOOR.MATH((ROW(P185)-1)/5)*5,0,5),"&lt;&gt;0")</f>
        <v>4.375</v>
      </c>
      <c r="AR197" s="40">
        <f ca="1">SUMIF(OFFSET(correlations!R$46,_xlfn.FLOOR.MATH((ROW(Q185)-1)/5)*5,0,5),"&lt;&gt;0")/COUNTIF(OFFSET(correlations!R$46,_xlfn.FLOOR.MATH((ROW(Q185)-1)/5)*5,0,5),"&lt;&gt;0")</f>
        <v>3.1666666666666665</v>
      </c>
      <c r="AS197" s="40">
        <f ca="1">SUMIF(OFFSET(correlations!S$46,_xlfn.FLOOR.MATH((ROW(R185)-1)/5)*5,0,5),"&lt;&gt;0")/COUNTIF(OFFSET(correlations!S$46,_xlfn.FLOOR.MATH((ROW(R185)-1)/5)*5,0,5),"&lt;&gt;0")</f>
        <v>3.75</v>
      </c>
      <c r="AT197" s="40">
        <f ca="1">SUMIF(OFFSET(correlations!T$46,_xlfn.FLOOR.MATH((ROW(S185)-1)/5)*5,0,5),"&lt;&gt;0")/COUNTIF(OFFSET(correlations!T$46,_xlfn.FLOOR.MATH((ROW(S185)-1)/5)*5,0,5),"&lt;&gt;0")</f>
        <v>4.125</v>
      </c>
      <c r="AU197" s="40">
        <f ca="1">SUMIF(OFFSET(correlations!U$46,_xlfn.FLOOR.MATH((ROW(T185)-1)/5)*5,0,5),"&lt;&gt;0")/COUNTIF(OFFSET(correlations!U$46,_xlfn.FLOOR.MATH((ROW(T185)-1)/5)*5,0,5),"&lt;&gt;0")</f>
        <v>4.3</v>
      </c>
      <c r="AV197" s="40">
        <f ca="1">SUMIF(OFFSET(correlations!V$46,_xlfn.FLOOR.MATH((ROW(U185)-1)/5)*5,0,5),"&lt;&gt;0")/COUNTIF(OFFSET(correlations!V$46,_xlfn.FLOOR.MATH((ROW(U185)-1)/5)*5,0,5),"&lt;&gt;0")</f>
        <v>3.375</v>
      </c>
      <c r="AW197" s="40">
        <f ca="1">SUMIF(OFFSET(correlations!W$46,_xlfn.FLOOR.MATH((ROW(V185)-1)/5)*5,0,5),"&lt;&gt;0")/COUNTIF(OFFSET(correlations!W$46,_xlfn.FLOOR.MATH((ROW(V185)-1)/5)*5,0,5),"&lt;&gt;0")</f>
        <v>4.9000000000000004</v>
      </c>
      <c r="AX197" s="40">
        <f ca="1">SUMIF(OFFSET(correlations!X$46,_xlfn.FLOOR.MATH((ROW(W185)-1)/5)*5,0,5),"&lt;&gt;0")/COUNTIF(OFFSET(correlations!X$46,_xlfn.FLOOR.MATH((ROW(W185)-1)/5)*5,0,5),"&lt;&gt;0")</f>
        <v>3.3</v>
      </c>
      <c r="AY197" s="40">
        <f ca="1">SUMIF(OFFSET(correlations!Y$46,_xlfn.FLOOR.MATH((ROW(X185)-1)/5)*5,0,5),"&lt;&gt;0")/COUNTIF(OFFSET(correlations!Y$46,_xlfn.FLOOR.MATH((ROW(X185)-1)/5)*5,0,5),"&lt;&gt;0")</f>
        <v>4</v>
      </c>
      <c r="AZ197" s="40">
        <f ca="1">SUMIF(OFFSET(correlations!Z$46,_xlfn.FLOOR.MATH((ROW(Y185)-1)/5)*5,0,5),"&lt;&gt;0")/COUNTIF(OFFSET(correlations!Z$46,_xlfn.FLOOR.MATH((ROW(Y185)-1)/5)*5,0,5),"&lt;&gt;0")</f>
        <v>3</v>
      </c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</row>
    <row r="198" spans="1:76">
      <c r="A198" s="21" t="s">
        <v>37</v>
      </c>
      <c r="B198" s="26">
        <f>IF(correlations!B231&lt;&gt;0,'Modified Weights'!B$3,0)</f>
        <v>0</v>
      </c>
      <c r="C198" s="26">
        <f>IF(correlations!C231&lt;&gt;0,'Modified Weights'!C$3,0)</f>
        <v>0</v>
      </c>
      <c r="D198" s="26">
        <f>IF(correlations!D231&lt;&gt;0,'Modified Weights'!D$3,0)</f>
        <v>0</v>
      </c>
      <c r="E198" s="26">
        <f>IF(correlations!E231&lt;&gt;0,'Modified Weights'!E$3,0)</f>
        <v>0.51761980439715483</v>
      </c>
      <c r="F198" s="26">
        <f>IF(correlations!F231&lt;&gt;0,'Modified Weights'!F$3,0)</f>
        <v>0.47668328054517961</v>
      </c>
      <c r="G198" s="26">
        <f>IF(correlations!G231&lt;&gt;0,'Modified Weights'!G$3,0)</f>
        <v>0</v>
      </c>
      <c r="H198" s="26">
        <f>IF(correlations!H231&lt;&gt;0,'Modified Weights'!H$3,0)</f>
        <v>0</v>
      </c>
      <c r="I198" s="26">
        <f>IF(correlations!I231&lt;&gt;0,'Modified Weights'!I$3,0)</f>
        <v>0.38334847991865839</v>
      </c>
      <c r="J198" s="26">
        <f>IF(correlations!J231&lt;&gt;0,'Modified Weights'!J$3,0)</f>
        <v>0.47571090136593314</v>
      </c>
      <c r="K198" s="26">
        <f>IF(correlations!K231&lt;&gt;0,'Modified Weights'!K$3,0)</f>
        <v>0</v>
      </c>
      <c r="L198" s="26">
        <f>IF(correlations!L231&lt;&gt;0,'Modified Weights'!L$3,0)</f>
        <v>0.31257295249758305</v>
      </c>
      <c r="M198" s="26">
        <f>IF(correlations!M231&lt;&gt;0,'Modified Weights'!M$3,0)</f>
        <v>0</v>
      </c>
      <c r="N198" s="26">
        <f>IF(correlations!N231&lt;&gt;0,'Modified Weights'!N$3,0)</f>
        <v>0.32349910970108381</v>
      </c>
      <c r="O198" s="26">
        <f>IF(correlations!O231&lt;&gt;0,'Modified Weights'!O$3,0)</f>
        <v>0</v>
      </c>
      <c r="P198" s="26">
        <f>IF(correlations!P231&lt;&gt;0,'Modified Weights'!P$3,0)</f>
        <v>0.41443820151070604</v>
      </c>
      <c r="Q198" s="26">
        <f>IF(correlations!Q231&lt;&gt;0,'Modified Weights'!Q$3,0)</f>
        <v>0</v>
      </c>
      <c r="R198" s="26">
        <f>IF(correlations!R231&lt;&gt;0,'Modified Weights'!R$3,0)</f>
        <v>0.49300760515325925</v>
      </c>
      <c r="S198" s="26">
        <f>IF(correlations!S231&lt;&gt;0,'Modified Weights'!S$3,0)</f>
        <v>0.47668328054517961</v>
      </c>
      <c r="T198" s="26">
        <f>IF(correlations!T231&lt;&gt;0,'Modified Weights'!T$3,0)</f>
        <v>0.55108883721563151</v>
      </c>
      <c r="U198" s="26">
        <f>IF(correlations!U231&lt;&gt;0,'Modified Weights'!U$3,0)</f>
        <v>0</v>
      </c>
      <c r="V198" s="26">
        <f>IF(correlations!V231&lt;&gt;0,'Modified Weights'!V$3,0)</f>
        <v>0.27092801416163931</v>
      </c>
      <c r="W198" s="26">
        <f>IF(correlations!W231&lt;&gt;0,'Modified Weights'!W$3,0)</f>
        <v>0.50324684492481753</v>
      </c>
      <c r="X198" s="26">
        <f>IF(correlations!X231&lt;&gt;0,'Modified Weights'!X$3,0)</f>
        <v>0</v>
      </c>
      <c r="Y198" s="26">
        <f>IF(correlations!Y231&lt;&gt;0,'Modified Weights'!Y$3,0)</f>
        <v>0</v>
      </c>
      <c r="Z198" s="26">
        <f>IF(correlations!Z231&lt;&gt;0,'Modified Weights'!Z$3,0)</f>
        <v>0</v>
      </c>
      <c r="AA198" s="26"/>
      <c r="AB198" s="40">
        <f ca="1">SUMIF(OFFSET(correlations!B$46,_xlfn.FLOOR.MATH((ROW(A186)-1)/5)*5,0,5),"&lt;&gt;0")/COUNTIF(OFFSET(correlations!B$46,_xlfn.FLOOR.MATH((ROW(A186)-1)/5)*5,0,5),"&lt;&gt;0")</f>
        <v>1.75</v>
      </c>
      <c r="AC198" s="40">
        <f ca="1">SUMIF(OFFSET(correlations!C$46,_xlfn.FLOOR.MATH((ROW(B186)-1)/5)*5,0,5),"&lt;&gt;0")/COUNTIF(OFFSET(correlations!C$46,_xlfn.FLOOR.MATH((ROW(B186)-1)/5)*5,0,5),"&lt;&gt;0")</f>
        <v>2.5</v>
      </c>
      <c r="AD198" s="40">
        <f ca="1">SUMIF(OFFSET(correlations!D$46,_xlfn.FLOOR.MATH((ROW(C186)-1)/5)*5,0,5),"&lt;&gt;0")/COUNTIF(OFFSET(correlations!D$46,_xlfn.FLOOR.MATH((ROW(C186)-1)/5)*5,0,5),"&lt;&gt;0")</f>
        <v>2.5</v>
      </c>
      <c r="AE198" s="40">
        <f ca="1">SUMIF(OFFSET(correlations!E$46,_xlfn.FLOOR.MATH((ROW(D186)-1)/5)*5,0,5),"&lt;&gt;0")/COUNTIF(OFFSET(correlations!E$46,_xlfn.FLOOR.MATH((ROW(D186)-1)/5)*5,0,5),"&lt;&gt;0")</f>
        <v>1.5</v>
      </c>
      <c r="AF198" s="40">
        <f ca="1">SUMIF(OFFSET(correlations!F$46,_xlfn.FLOOR.MATH((ROW(E186)-1)/5)*5,0,5),"&lt;&gt;0")/COUNTIF(OFFSET(correlations!F$46,_xlfn.FLOOR.MATH((ROW(E186)-1)/5)*5,0,5),"&lt;&gt;0")</f>
        <v>2.75</v>
      </c>
      <c r="AG198" s="40">
        <f ca="1">SUMIF(OFFSET(correlations!G$46,_xlfn.FLOOR.MATH((ROW(F186)-1)/5)*5,0,5),"&lt;&gt;0")/COUNTIF(OFFSET(correlations!G$46,_xlfn.FLOOR.MATH((ROW(F186)-1)/5)*5,0,5),"&lt;&gt;0")</f>
        <v>2.3333333333333335</v>
      </c>
      <c r="AH198" s="40">
        <f ca="1">SUMIF(OFFSET(correlations!H$46,_xlfn.FLOOR.MATH((ROW(G186)-1)/5)*5,0,5),"&lt;&gt;0")/COUNTIF(OFFSET(correlations!H$46,_xlfn.FLOOR.MATH((ROW(G186)-1)/5)*5,0,5),"&lt;&gt;0")</f>
        <v>2.75</v>
      </c>
      <c r="AI198" s="40">
        <f ca="1">SUMIF(OFFSET(correlations!I$46,_xlfn.FLOOR.MATH((ROW(H186)-1)/5)*5,0,5),"&lt;&gt;0")/COUNTIF(OFFSET(correlations!I$46,_xlfn.FLOOR.MATH((ROW(H186)-1)/5)*5,0,5),"&lt;&gt;0")</f>
        <v>2</v>
      </c>
      <c r="AJ198" s="40">
        <f ca="1">SUMIF(OFFSET(correlations!J$46,_xlfn.FLOOR.MATH((ROW(I186)-1)/5)*5,0,5),"&lt;&gt;0")/COUNTIF(OFFSET(correlations!J$46,_xlfn.FLOOR.MATH((ROW(I186)-1)/5)*5,0,5),"&lt;&gt;0")</f>
        <v>2.6666666666666665</v>
      </c>
      <c r="AK198" s="40">
        <f ca="1">SUMIF(OFFSET(correlations!K$46,_xlfn.FLOOR.MATH((ROW(J186)-1)/5)*5,0,5),"&lt;&gt;0")/COUNTIF(OFFSET(correlations!K$46,_xlfn.FLOOR.MATH((ROW(J186)-1)/5)*5,0,5),"&lt;&gt;0")</f>
        <v>3.75</v>
      </c>
      <c r="AL198" s="40">
        <f ca="1">SUMIF(OFFSET(correlations!L$46,_xlfn.FLOOR.MATH((ROW(K186)-1)/5)*5,0,5),"&lt;&gt;0")/COUNTIF(OFFSET(correlations!L$46,_xlfn.FLOOR.MATH((ROW(K186)-1)/5)*5,0,5),"&lt;&gt;0")</f>
        <v>3.25</v>
      </c>
      <c r="AM198" s="40">
        <f ca="1">SUMIF(OFFSET(correlations!M$46,_xlfn.FLOOR.MATH((ROW(L186)-1)/5)*5,0,5),"&lt;&gt;0")/COUNTIF(OFFSET(correlations!M$46,_xlfn.FLOOR.MATH((ROW(L186)-1)/5)*5,0,5),"&lt;&gt;0")</f>
        <v>3.1666666666666665</v>
      </c>
      <c r="AN198" s="40">
        <f ca="1">SUMIF(OFFSET(correlations!N$46,_xlfn.FLOOR.MATH((ROW(M186)-1)/5)*5,0,5),"&lt;&gt;0")/COUNTIF(OFFSET(correlations!N$46,_xlfn.FLOOR.MATH((ROW(M186)-1)/5)*5,0,5),"&lt;&gt;0")</f>
        <v>1.8333333333333333</v>
      </c>
      <c r="AO198" s="40">
        <f ca="1">SUMIF(OFFSET(correlations!O$46,_xlfn.FLOOR.MATH((ROW(N186)-1)/5)*5,0,5),"&lt;&gt;0")/COUNTIF(OFFSET(correlations!O$46,_xlfn.FLOOR.MATH((ROW(N186)-1)/5)*5,0,5),"&lt;&gt;0")</f>
        <v>2.8333333333333335</v>
      </c>
      <c r="AP198" s="40">
        <f ca="1">SUMIF(OFFSET(correlations!P$46,_xlfn.FLOOR.MATH((ROW(O186)-1)/5)*5,0,5),"&lt;&gt;0")/COUNTIF(OFFSET(correlations!P$46,_xlfn.FLOOR.MATH((ROW(O186)-1)/5)*5,0,5),"&lt;&gt;0")</f>
        <v>3.75</v>
      </c>
      <c r="AQ198" s="40">
        <f ca="1">SUMIF(OFFSET(correlations!Q$46,_xlfn.FLOOR.MATH((ROW(P186)-1)/5)*5,0,5),"&lt;&gt;0")/COUNTIF(OFFSET(correlations!Q$46,_xlfn.FLOOR.MATH((ROW(P186)-1)/5)*5,0,5),"&lt;&gt;0")</f>
        <v>3.5</v>
      </c>
      <c r="AR198" s="40">
        <f ca="1">SUMIF(OFFSET(correlations!R$46,_xlfn.FLOOR.MATH((ROW(Q186)-1)/5)*5,0,5),"&lt;&gt;0")/COUNTIF(OFFSET(correlations!R$46,_xlfn.FLOOR.MATH((ROW(Q186)-1)/5)*5,0,5),"&lt;&gt;0")</f>
        <v>1.5</v>
      </c>
      <c r="AS198" s="40">
        <f ca="1">SUMIF(OFFSET(correlations!S$46,_xlfn.FLOOR.MATH((ROW(R186)-1)/5)*5,0,5),"&lt;&gt;0")/COUNTIF(OFFSET(correlations!S$46,_xlfn.FLOOR.MATH((ROW(R186)-1)/5)*5,0,5),"&lt;&gt;0")</f>
        <v>2.5</v>
      </c>
      <c r="AT198" s="40">
        <f ca="1">SUMIF(OFFSET(correlations!T$46,_xlfn.FLOOR.MATH((ROW(S186)-1)/5)*5,0,5),"&lt;&gt;0")/COUNTIF(OFFSET(correlations!T$46,_xlfn.FLOOR.MATH((ROW(S186)-1)/5)*5,0,5),"&lt;&gt;0")</f>
        <v>2.75</v>
      </c>
      <c r="AU198" s="40">
        <f ca="1">SUMIF(OFFSET(correlations!U$46,_xlfn.FLOOR.MATH((ROW(T186)-1)/5)*5,0,5),"&lt;&gt;0")/COUNTIF(OFFSET(correlations!U$46,_xlfn.FLOOR.MATH((ROW(T186)-1)/5)*5,0,5),"&lt;&gt;0")</f>
        <v>3</v>
      </c>
      <c r="AV198" s="40">
        <f ca="1">SUMIF(OFFSET(correlations!V$46,_xlfn.FLOOR.MATH((ROW(U186)-1)/5)*5,0,5),"&lt;&gt;0")/COUNTIF(OFFSET(correlations!V$46,_xlfn.FLOOR.MATH((ROW(U186)-1)/5)*5,0,5),"&lt;&gt;0")</f>
        <v>2</v>
      </c>
      <c r="AW198" s="40">
        <f ca="1">SUMIF(OFFSET(correlations!W$46,_xlfn.FLOOR.MATH((ROW(V186)-1)/5)*5,0,5),"&lt;&gt;0")/COUNTIF(OFFSET(correlations!W$46,_xlfn.FLOOR.MATH((ROW(V186)-1)/5)*5,0,5),"&lt;&gt;0")</f>
        <v>3.7</v>
      </c>
      <c r="AX198" s="40">
        <f ca="1">SUMIF(OFFSET(correlations!X$46,_xlfn.FLOOR.MATH((ROW(W186)-1)/5)*5,0,5),"&lt;&gt;0")/COUNTIF(OFFSET(correlations!X$46,_xlfn.FLOOR.MATH((ROW(W186)-1)/5)*5,0,5),"&lt;&gt;0")</f>
        <v>1.75</v>
      </c>
      <c r="AY198" s="40">
        <f ca="1">SUMIF(OFFSET(correlations!Y$46,_xlfn.FLOOR.MATH((ROW(X186)-1)/5)*5,0,5),"&lt;&gt;0")/COUNTIF(OFFSET(correlations!Y$46,_xlfn.FLOOR.MATH((ROW(X186)-1)/5)*5,0,5),"&lt;&gt;0")</f>
        <v>3.1666666666666665</v>
      </c>
      <c r="AZ198" s="40">
        <f ca="1">SUMIF(OFFSET(correlations!Z$46,_xlfn.FLOOR.MATH((ROW(Y186)-1)/5)*5,0,5),"&lt;&gt;0")/COUNTIF(OFFSET(correlations!Z$46,_xlfn.FLOOR.MATH((ROW(Y186)-1)/5)*5,0,5),"&lt;&gt;0")</f>
        <v>2.375</v>
      </c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</row>
    <row r="199" spans="1:76">
      <c r="A199" s="1" t="str">
        <f t="shared" ref="A199:A202" si="37">A198</f>
        <v>414: Batman Forever (1995)</v>
      </c>
      <c r="B199" s="26">
        <f>IF(correlations!B232&lt;&gt;0,'Modified Weights'!B$4,0)</f>
        <v>0</v>
      </c>
      <c r="C199" s="26">
        <f>IF(correlations!C232&lt;&gt;0,'Modified Weights'!C$4,0)</f>
        <v>0.48860698263640312</v>
      </c>
      <c r="D199" s="26">
        <f>IF(correlations!D232&lt;&gt;0,'Modified Weights'!D$4,0)</f>
        <v>0.47097212266638172</v>
      </c>
      <c r="E199" s="26">
        <f>IF(correlations!E232&lt;&gt;0,'Modified Weights'!E$4,0)</f>
        <v>0</v>
      </c>
      <c r="F199" s="26">
        <f>IF(correlations!F232&lt;&gt;0,'Modified Weights'!F$4,0)</f>
        <v>0</v>
      </c>
      <c r="G199" s="26">
        <f>IF(correlations!G232&lt;&gt;0,'Modified Weights'!G$4,0)</f>
        <v>0.48053660218278615</v>
      </c>
      <c r="H199" s="26">
        <f>IF(correlations!H232&lt;&gt;0,'Modified Weights'!H$4,0)</f>
        <v>0.40027450425381639</v>
      </c>
      <c r="I199" s="26">
        <f>IF(correlations!I232&lt;&gt;0,'Modified Weights'!I$4,0)</f>
        <v>0</v>
      </c>
      <c r="J199" s="26">
        <f>IF(correlations!J232&lt;&gt;0,'Modified Weights'!J$4,0)</f>
        <v>0</v>
      </c>
      <c r="K199" s="26">
        <f>IF(correlations!K232&lt;&gt;0,'Modified Weights'!K$4,0)</f>
        <v>0</v>
      </c>
      <c r="L199" s="26">
        <f>IF(correlations!L232&lt;&gt;0,'Modified Weights'!L$4,0)</f>
        <v>0</v>
      </c>
      <c r="M199" s="26">
        <f>IF(correlations!M232&lt;&gt;0,'Modified Weights'!M$4,0)</f>
        <v>0</v>
      </c>
      <c r="N199" s="26">
        <f>IF(correlations!N232&lt;&gt;0,'Modified Weights'!N$4,0)</f>
        <v>0.31010409033155772</v>
      </c>
      <c r="O199" s="26">
        <f>IF(correlations!O232&lt;&gt;0,'Modified Weights'!O$4,0)</f>
        <v>0.56244873874488854</v>
      </c>
      <c r="P199" s="26">
        <f>IF(correlations!P232&lt;&gt;0,'Modified Weights'!P$4,0)</f>
        <v>0</v>
      </c>
      <c r="Q199" s="26">
        <f>IF(correlations!Q232&lt;&gt;0,'Modified Weights'!Q$4,0)</f>
        <v>0.48860698263640312</v>
      </c>
      <c r="R199" s="26">
        <f>IF(correlations!R232&lt;&gt;0,'Modified Weights'!R$4,0)</f>
        <v>0</v>
      </c>
      <c r="S199" s="26">
        <f>IF(correlations!S232&lt;&gt;0,'Modified Weights'!S$4,0)</f>
        <v>0</v>
      </c>
      <c r="T199" s="26">
        <f>IF(correlations!T232&lt;&gt;0,'Modified Weights'!T$4,0)</f>
        <v>0</v>
      </c>
      <c r="U199" s="26">
        <f>IF(correlations!U232&lt;&gt;0,'Modified Weights'!U$4,0)</f>
        <v>0.43899155441463594</v>
      </c>
      <c r="V199" s="26">
        <f>IF(correlations!V232&lt;&gt;0,'Modified Weights'!V$4,0)</f>
        <v>0</v>
      </c>
      <c r="W199" s="26">
        <f>IF(correlations!W232&lt;&gt;0,'Modified Weights'!W$4,0)</f>
        <v>0.40859237613621341</v>
      </c>
      <c r="X199" s="26">
        <f>IF(correlations!X232&lt;&gt;0,'Modified Weights'!X$4,0)</f>
        <v>0</v>
      </c>
      <c r="Y199" s="26">
        <f>IF(correlations!Y232&lt;&gt;0,'Modified Weights'!Y$4,0)</f>
        <v>0</v>
      </c>
      <c r="Z199" s="26">
        <f>IF(correlations!Z232&lt;&gt;0,'Modified Weights'!Z$4,0)</f>
        <v>0.39006674934025765</v>
      </c>
      <c r="AA199" s="26"/>
      <c r="AB199" s="40">
        <f ca="1">SUMIF(OFFSET(correlations!B$46,_xlfn.FLOOR.MATH((ROW(A187)-1)/5)*5,0,5),"&lt;&gt;0")/COUNTIF(OFFSET(correlations!B$46,_xlfn.FLOOR.MATH((ROW(A187)-1)/5)*5,0,5),"&lt;&gt;0")</f>
        <v>1.75</v>
      </c>
      <c r="AC199" s="40">
        <f ca="1">SUMIF(OFFSET(correlations!C$46,_xlfn.FLOOR.MATH((ROW(B187)-1)/5)*5,0,5),"&lt;&gt;0")/COUNTIF(OFFSET(correlations!C$46,_xlfn.FLOOR.MATH((ROW(B187)-1)/5)*5,0,5),"&lt;&gt;0")</f>
        <v>2.5</v>
      </c>
      <c r="AD199" s="40">
        <f ca="1">SUMIF(OFFSET(correlations!D$46,_xlfn.FLOOR.MATH((ROW(C187)-1)/5)*5,0,5),"&lt;&gt;0")/COUNTIF(OFFSET(correlations!D$46,_xlfn.FLOOR.MATH((ROW(C187)-1)/5)*5,0,5),"&lt;&gt;0")</f>
        <v>2.5</v>
      </c>
      <c r="AE199" s="40">
        <f ca="1">SUMIF(OFFSET(correlations!E$46,_xlfn.FLOOR.MATH((ROW(D187)-1)/5)*5,0,5),"&lt;&gt;0")/COUNTIF(OFFSET(correlations!E$46,_xlfn.FLOOR.MATH((ROW(D187)-1)/5)*5,0,5),"&lt;&gt;0")</f>
        <v>1.5</v>
      </c>
      <c r="AF199" s="40">
        <f ca="1">SUMIF(OFFSET(correlations!F$46,_xlfn.FLOOR.MATH((ROW(E187)-1)/5)*5,0,5),"&lt;&gt;0")/COUNTIF(OFFSET(correlations!F$46,_xlfn.FLOOR.MATH((ROW(E187)-1)/5)*5,0,5),"&lt;&gt;0")</f>
        <v>2.75</v>
      </c>
      <c r="AG199" s="40">
        <f ca="1">SUMIF(OFFSET(correlations!G$46,_xlfn.FLOOR.MATH((ROW(F187)-1)/5)*5,0,5),"&lt;&gt;0")/COUNTIF(OFFSET(correlations!G$46,_xlfn.FLOOR.MATH((ROW(F187)-1)/5)*5,0,5),"&lt;&gt;0")</f>
        <v>2.3333333333333335</v>
      </c>
      <c r="AH199" s="40">
        <f ca="1">SUMIF(OFFSET(correlations!H$46,_xlfn.FLOOR.MATH((ROW(G187)-1)/5)*5,0,5),"&lt;&gt;0")/COUNTIF(OFFSET(correlations!H$46,_xlfn.FLOOR.MATH((ROW(G187)-1)/5)*5,0,5),"&lt;&gt;0")</f>
        <v>2.75</v>
      </c>
      <c r="AI199" s="40">
        <f ca="1">SUMIF(OFFSET(correlations!I$46,_xlfn.FLOOR.MATH((ROW(H187)-1)/5)*5,0,5),"&lt;&gt;0")/COUNTIF(OFFSET(correlations!I$46,_xlfn.FLOOR.MATH((ROW(H187)-1)/5)*5,0,5),"&lt;&gt;0")</f>
        <v>2</v>
      </c>
      <c r="AJ199" s="40">
        <f ca="1">SUMIF(OFFSET(correlations!J$46,_xlfn.FLOOR.MATH((ROW(I187)-1)/5)*5,0,5),"&lt;&gt;0")/COUNTIF(OFFSET(correlations!J$46,_xlfn.FLOOR.MATH((ROW(I187)-1)/5)*5,0,5),"&lt;&gt;0")</f>
        <v>2.6666666666666665</v>
      </c>
      <c r="AK199" s="40">
        <f ca="1">SUMIF(OFFSET(correlations!K$46,_xlfn.FLOOR.MATH((ROW(J187)-1)/5)*5,0,5),"&lt;&gt;0")/COUNTIF(OFFSET(correlations!K$46,_xlfn.FLOOR.MATH((ROW(J187)-1)/5)*5,0,5),"&lt;&gt;0")</f>
        <v>3.75</v>
      </c>
      <c r="AL199" s="40">
        <f ca="1">SUMIF(OFFSET(correlations!L$46,_xlfn.FLOOR.MATH((ROW(K187)-1)/5)*5,0,5),"&lt;&gt;0")/COUNTIF(OFFSET(correlations!L$46,_xlfn.FLOOR.MATH((ROW(K187)-1)/5)*5,0,5),"&lt;&gt;0")</f>
        <v>3.25</v>
      </c>
      <c r="AM199" s="40">
        <f ca="1">SUMIF(OFFSET(correlations!M$46,_xlfn.FLOOR.MATH((ROW(L187)-1)/5)*5,0,5),"&lt;&gt;0")/COUNTIF(OFFSET(correlations!M$46,_xlfn.FLOOR.MATH((ROW(L187)-1)/5)*5,0,5),"&lt;&gt;0")</f>
        <v>3.1666666666666665</v>
      </c>
      <c r="AN199" s="40">
        <f ca="1">SUMIF(OFFSET(correlations!N$46,_xlfn.FLOOR.MATH((ROW(M187)-1)/5)*5,0,5),"&lt;&gt;0")/COUNTIF(OFFSET(correlations!N$46,_xlfn.FLOOR.MATH((ROW(M187)-1)/5)*5,0,5),"&lt;&gt;0")</f>
        <v>1.8333333333333333</v>
      </c>
      <c r="AO199" s="40">
        <f ca="1">SUMIF(OFFSET(correlations!O$46,_xlfn.FLOOR.MATH((ROW(N187)-1)/5)*5,0,5),"&lt;&gt;0")/COUNTIF(OFFSET(correlations!O$46,_xlfn.FLOOR.MATH((ROW(N187)-1)/5)*5,0,5),"&lt;&gt;0")</f>
        <v>2.8333333333333335</v>
      </c>
      <c r="AP199" s="40">
        <f ca="1">SUMIF(OFFSET(correlations!P$46,_xlfn.FLOOR.MATH((ROW(O187)-1)/5)*5,0,5),"&lt;&gt;0")/COUNTIF(OFFSET(correlations!P$46,_xlfn.FLOOR.MATH((ROW(O187)-1)/5)*5,0,5),"&lt;&gt;0")</f>
        <v>3.75</v>
      </c>
      <c r="AQ199" s="40">
        <f ca="1">SUMIF(OFFSET(correlations!Q$46,_xlfn.FLOOR.MATH((ROW(P187)-1)/5)*5,0,5),"&lt;&gt;0")/COUNTIF(OFFSET(correlations!Q$46,_xlfn.FLOOR.MATH((ROW(P187)-1)/5)*5,0,5),"&lt;&gt;0")</f>
        <v>3.5</v>
      </c>
      <c r="AR199" s="40">
        <f ca="1">SUMIF(OFFSET(correlations!R$46,_xlfn.FLOOR.MATH((ROW(Q187)-1)/5)*5,0,5),"&lt;&gt;0")/COUNTIF(OFFSET(correlations!R$46,_xlfn.FLOOR.MATH((ROW(Q187)-1)/5)*5,0,5),"&lt;&gt;0")</f>
        <v>1.5</v>
      </c>
      <c r="AS199" s="40">
        <f ca="1">SUMIF(OFFSET(correlations!S$46,_xlfn.FLOOR.MATH((ROW(R187)-1)/5)*5,0,5),"&lt;&gt;0")/COUNTIF(OFFSET(correlations!S$46,_xlfn.FLOOR.MATH((ROW(R187)-1)/5)*5,0,5),"&lt;&gt;0")</f>
        <v>2.5</v>
      </c>
      <c r="AT199" s="40">
        <f ca="1">SUMIF(OFFSET(correlations!T$46,_xlfn.FLOOR.MATH((ROW(S187)-1)/5)*5,0,5),"&lt;&gt;0")/COUNTIF(OFFSET(correlations!T$46,_xlfn.FLOOR.MATH((ROW(S187)-1)/5)*5,0,5),"&lt;&gt;0")</f>
        <v>2.75</v>
      </c>
      <c r="AU199" s="40">
        <f ca="1">SUMIF(OFFSET(correlations!U$46,_xlfn.FLOOR.MATH((ROW(T187)-1)/5)*5,0,5),"&lt;&gt;0")/COUNTIF(OFFSET(correlations!U$46,_xlfn.FLOOR.MATH((ROW(T187)-1)/5)*5,0,5),"&lt;&gt;0")</f>
        <v>3</v>
      </c>
      <c r="AV199" s="40">
        <f ca="1">SUMIF(OFFSET(correlations!V$46,_xlfn.FLOOR.MATH((ROW(U187)-1)/5)*5,0,5),"&lt;&gt;0")/COUNTIF(OFFSET(correlations!V$46,_xlfn.FLOOR.MATH((ROW(U187)-1)/5)*5,0,5),"&lt;&gt;0")</f>
        <v>2</v>
      </c>
      <c r="AW199" s="40">
        <f ca="1">SUMIF(OFFSET(correlations!W$46,_xlfn.FLOOR.MATH((ROW(V187)-1)/5)*5,0,5),"&lt;&gt;0")/COUNTIF(OFFSET(correlations!W$46,_xlfn.FLOOR.MATH((ROW(V187)-1)/5)*5,0,5),"&lt;&gt;0")</f>
        <v>3.7</v>
      </c>
      <c r="AX199" s="40">
        <f ca="1">SUMIF(OFFSET(correlations!X$46,_xlfn.FLOOR.MATH((ROW(W187)-1)/5)*5,0,5),"&lt;&gt;0")/COUNTIF(OFFSET(correlations!X$46,_xlfn.FLOOR.MATH((ROW(W187)-1)/5)*5,0,5),"&lt;&gt;0")</f>
        <v>1.75</v>
      </c>
      <c r="AY199" s="40">
        <f ca="1">SUMIF(OFFSET(correlations!Y$46,_xlfn.FLOOR.MATH((ROW(X187)-1)/5)*5,0,5),"&lt;&gt;0")/COUNTIF(OFFSET(correlations!Y$46,_xlfn.FLOOR.MATH((ROW(X187)-1)/5)*5,0,5),"&lt;&gt;0")</f>
        <v>3.1666666666666665</v>
      </c>
      <c r="AZ199" s="40">
        <f ca="1">SUMIF(OFFSET(correlations!Z$46,_xlfn.FLOOR.MATH((ROW(Y187)-1)/5)*5,0,5),"&lt;&gt;0")/COUNTIF(OFFSET(correlations!Z$46,_xlfn.FLOOR.MATH((ROW(Y187)-1)/5)*5,0,5),"&lt;&gt;0")</f>
        <v>2.375</v>
      </c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</row>
    <row r="200" spans="1:76">
      <c r="A200" s="1" t="str">
        <f t="shared" si="37"/>
        <v>414: Batman Forever (1995)</v>
      </c>
      <c r="B200" s="26">
        <f>IF(correlations!B233&lt;&gt;0,'Modified Weights'!B$5,0)</f>
        <v>0.49300760515325925</v>
      </c>
      <c r="C200" s="26">
        <f>IF(correlations!C233&lt;&gt;0,'Modified Weights'!C$5,0)</f>
        <v>0.42223642660835542</v>
      </c>
      <c r="D200" s="26">
        <f>IF(correlations!D233&lt;&gt;0,'Modified Weights'!D$5,0)</f>
        <v>0.46833329437099369</v>
      </c>
      <c r="E200" s="26">
        <f>IF(correlations!E233&lt;&gt;0,'Modified Weights'!E$5,0)</f>
        <v>0</v>
      </c>
      <c r="F200" s="26">
        <f>IF(correlations!F233&lt;&gt;0,'Modified Weights'!F$5,0)</f>
        <v>0.43899155441463594</v>
      </c>
      <c r="G200" s="26">
        <f>IF(correlations!G233&lt;&gt;0,'Modified Weights'!G$5,0)</f>
        <v>0</v>
      </c>
      <c r="H200" s="26">
        <f>IF(correlations!H233&lt;&gt;0,'Modified Weights'!H$5,0)</f>
        <v>0</v>
      </c>
      <c r="I200" s="26">
        <f>IF(correlations!I233&lt;&gt;0,'Modified Weights'!I$5,0)</f>
        <v>0.26424949075041737</v>
      </c>
      <c r="J200" s="26">
        <f>IF(correlations!J233&lt;&gt;0,'Modified Weights'!J$5,0)</f>
        <v>0.38713264586848378</v>
      </c>
      <c r="K200" s="26">
        <f>IF(correlations!K233&lt;&gt;0,'Modified Weights'!K$5,0)</f>
        <v>0</v>
      </c>
      <c r="L200" s="26">
        <f>IF(correlations!L233&lt;&gt;0,'Modified Weights'!L$5,0)</f>
        <v>0</v>
      </c>
      <c r="M200" s="26">
        <f>IF(correlations!M233&lt;&gt;0,'Modified Weights'!M$5,0)</f>
        <v>0.26442478716072465</v>
      </c>
      <c r="N200" s="26">
        <f>IF(correlations!N233&lt;&gt;0,'Modified Weights'!N$5,0)</f>
        <v>0</v>
      </c>
      <c r="O200" s="26">
        <f>IF(correlations!O233&lt;&gt;0,'Modified Weights'!O$5,0)</f>
        <v>0.53906585139435703</v>
      </c>
      <c r="P200" s="26">
        <f>IF(correlations!P233&lt;&gt;0,'Modified Weights'!P$5,0)</f>
        <v>0</v>
      </c>
      <c r="Q200" s="26">
        <f>IF(correlations!Q233&lt;&gt;0,'Modified Weights'!Q$5,0)</f>
        <v>0.47571090136593314</v>
      </c>
      <c r="R200" s="26">
        <f>IF(correlations!R233&lt;&gt;0,'Modified Weights'!R$5,0)</f>
        <v>0</v>
      </c>
      <c r="S200" s="26">
        <f>IF(correlations!S233&lt;&gt;0,'Modified Weights'!S$5,0)</f>
        <v>0.42223642660835542</v>
      </c>
      <c r="T200" s="26">
        <f>IF(correlations!T233&lt;&gt;0,'Modified Weights'!T$5,0)</f>
        <v>0</v>
      </c>
      <c r="U200" s="26">
        <f>IF(correlations!U233&lt;&gt;0,'Modified Weights'!U$5,0)</f>
        <v>0</v>
      </c>
      <c r="V200" s="26">
        <f>IF(correlations!V233&lt;&gt;0,'Modified Weights'!V$5,0)</f>
        <v>0</v>
      </c>
      <c r="W200" s="26">
        <f>IF(correlations!W233&lt;&gt;0,'Modified Weights'!W$5,0)</f>
        <v>0.31571202585390812</v>
      </c>
      <c r="X200" s="26">
        <f>IF(correlations!X233&lt;&gt;0,'Modified Weights'!X$5,0)</f>
        <v>0</v>
      </c>
      <c r="Y200" s="26">
        <f>IF(correlations!Y233&lt;&gt;0,'Modified Weights'!Y$5,0)</f>
        <v>0.47236055541883315</v>
      </c>
      <c r="Z200" s="26">
        <f>IF(correlations!Z233&lt;&gt;0,'Modified Weights'!Z$5,0)</f>
        <v>0.37985626502293046</v>
      </c>
      <c r="AA200" s="26"/>
      <c r="AB200" s="40">
        <f ca="1">SUMIF(OFFSET(correlations!B$46,_xlfn.FLOOR.MATH((ROW(A188)-1)/5)*5,0,5),"&lt;&gt;0")/COUNTIF(OFFSET(correlations!B$46,_xlfn.FLOOR.MATH((ROW(A188)-1)/5)*5,0,5),"&lt;&gt;0")</f>
        <v>1.75</v>
      </c>
      <c r="AC200" s="40">
        <f ca="1">SUMIF(OFFSET(correlations!C$46,_xlfn.FLOOR.MATH((ROW(B188)-1)/5)*5,0,5),"&lt;&gt;0")/COUNTIF(OFFSET(correlations!C$46,_xlfn.FLOOR.MATH((ROW(B188)-1)/5)*5,0,5),"&lt;&gt;0")</f>
        <v>2.5</v>
      </c>
      <c r="AD200" s="40">
        <f ca="1">SUMIF(OFFSET(correlations!D$46,_xlfn.FLOOR.MATH((ROW(C188)-1)/5)*5,0,5),"&lt;&gt;0")/COUNTIF(OFFSET(correlations!D$46,_xlfn.FLOOR.MATH((ROW(C188)-1)/5)*5,0,5),"&lt;&gt;0")</f>
        <v>2.5</v>
      </c>
      <c r="AE200" s="40">
        <f ca="1">SUMIF(OFFSET(correlations!E$46,_xlfn.FLOOR.MATH((ROW(D188)-1)/5)*5,0,5),"&lt;&gt;0")/COUNTIF(OFFSET(correlations!E$46,_xlfn.FLOOR.MATH((ROW(D188)-1)/5)*5,0,5),"&lt;&gt;0")</f>
        <v>1.5</v>
      </c>
      <c r="AF200" s="40">
        <f ca="1">SUMIF(OFFSET(correlations!F$46,_xlfn.FLOOR.MATH((ROW(E188)-1)/5)*5,0,5),"&lt;&gt;0")/COUNTIF(OFFSET(correlations!F$46,_xlfn.FLOOR.MATH((ROW(E188)-1)/5)*5,0,5),"&lt;&gt;0")</f>
        <v>2.75</v>
      </c>
      <c r="AG200" s="40">
        <f ca="1">SUMIF(OFFSET(correlations!G$46,_xlfn.FLOOR.MATH((ROW(F188)-1)/5)*5,0,5),"&lt;&gt;0")/COUNTIF(OFFSET(correlations!G$46,_xlfn.FLOOR.MATH((ROW(F188)-1)/5)*5,0,5),"&lt;&gt;0")</f>
        <v>2.3333333333333335</v>
      </c>
      <c r="AH200" s="40">
        <f ca="1">SUMIF(OFFSET(correlations!H$46,_xlfn.FLOOR.MATH((ROW(G188)-1)/5)*5,0,5),"&lt;&gt;0")/COUNTIF(OFFSET(correlations!H$46,_xlfn.FLOOR.MATH((ROW(G188)-1)/5)*5,0,5),"&lt;&gt;0")</f>
        <v>2.75</v>
      </c>
      <c r="AI200" s="40">
        <f ca="1">SUMIF(OFFSET(correlations!I$46,_xlfn.FLOOR.MATH((ROW(H188)-1)/5)*5,0,5),"&lt;&gt;0")/COUNTIF(OFFSET(correlations!I$46,_xlfn.FLOOR.MATH((ROW(H188)-1)/5)*5,0,5),"&lt;&gt;0")</f>
        <v>2</v>
      </c>
      <c r="AJ200" s="40">
        <f ca="1">SUMIF(OFFSET(correlations!J$46,_xlfn.FLOOR.MATH((ROW(I188)-1)/5)*5,0,5),"&lt;&gt;0")/COUNTIF(OFFSET(correlations!J$46,_xlfn.FLOOR.MATH((ROW(I188)-1)/5)*5,0,5),"&lt;&gt;0")</f>
        <v>2.6666666666666665</v>
      </c>
      <c r="AK200" s="40">
        <f ca="1">SUMIF(OFFSET(correlations!K$46,_xlfn.FLOOR.MATH((ROW(J188)-1)/5)*5,0,5),"&lt;&gt;0")/COUNTIF(OFFSET(correlations!K$46,_xlfn.FLOOR.MATH((ROW(J188)-1)/5)*5,0,5),"&lt;&gt;0")</f>
        <v>3.75</v>
      </c>
      <c r="AL200" s="40">
        <f ca="1">SUMIF(OFFSET(correlations!L$46,_xlfn.FLOOR.MATH((ROW(K188)-1)/5)*5,0,5),"&lt;&gt;0")/COUNTIF(OFFSET(correlations!L$46,_xlfn.FLOOR.MATH((ROW(K188)-1)/5)*5,0,5),"&lt;&gt;0")</f>
        <v>3.25</v>
      </c>
      <c r="AM200" s="40">
        <f ca="1">SUMIF(OFFSET(correlations!M$46,_xlfn.FLOOR.MATH((ROW(L188)-1)/5)*5,0,5),"&lt;&gt;0")/COUNTIF(OFFSET(correlations!M$46,_xlfn.FLOOR.MATH((ROW(L188)-1)/5)*5,0,5),"&lt;&gt;0")</f>
        <v>3.1666666666666665</v>
      </c>
      <c r="AN200" s="40">
        <f ca="1">SUMIF(OFFSET(correlations!N$46,_xlfn.FLOOR.MATH((ROW(M188)-1)/5)*5,0,5),"&lt;&gt;0")/COUNTIF(OFFSET(correlations!N$46,_xlfn.FLOOR.MATH((ROW(M188)-1)/5)*5,0,5),"&lt;&gt;0")</f>
        <v>1.8333333333333333</v>
      </c>
      <c r="AO200" s="40">
        <f ca="1">SUMIF(OFFSET(correlations!O$46,_xlfn.FLOOR.MATH((ROW(N188)-1)/5)*5,0,5),"&lt;&gt;0")/COUNTIF(OFFSET(correlations!O$46,_xlfn.FLOOR.MATH((ROW(N188)-1)/5)*5,0,5),"&lt;&gt;0")</f>
        <v>2.8333333333333335</v>
      </c>
      <c r="AP200" s="40">
        <f ca="1">SUMIF(OFFSET(correlations!P$46,_xlfn.FLOOR.MATH((ROW(O188)-1)/5)*5,0,5),"&lt;&gt;0")/COUNTIF(OFFSET(correlations!P$46,_xlfn.FLOOR.MATH((ROW(O188)-1)/5)*5,0,5),"&lt;&gt;0")</f>
        <v>3.75</v>
      </c>
      <c r="AQ200" s="40">
        <f ca="1">SUMIF(OFFSET(correlations!Q$46,_xlfn.FLOOR.MATH((ROW(P188)-1)/5)*5,0,5),"&lt;&gt;0")/COUNTIF(OFFSET(correlations!Q$46,_xlfn.FLOOR.MATH((ROW(P188)-1)/5)*5,0,5),"&lt;&gt;0")</f>
        <v>3.5</v>
      </c>
      <c r="AR200" s="40">
        <f ca="1">SUMIF(OFFSET(correlations!R$46,_xlfn.FLOOR.MATH((ROW(Q188)-1)/5)*5,0,5),"&lt;&gt;0")/COUNTIF(OFFSET(correlations!R$46,_xlfn.FLOOR.MATH((ROW(Q188)-1)/5)*5,0,5),"&lt;&gt;0")</f>
        <v>1.5</v>
      </c>
      <c r="AS200" s="40">
        <f ca="1">SUMIF(OFFSET(correlations!S$46,_xlfn.FLOOR.MATH((ROW(R188)-1)/5)*5,0,5),"&lt;&gt;0")/COUNTIF(OFFSET(correlations!S$46,_xlfn.FLOOR.MATH((ROW(R188)-1)/5)*5,0,5),"&lt;&gt;0")</f>
        <v>2.5</v>
      </c>
      <c r="AT200" s="40">
        <f ca="1">SUMIF(OFFSET(correlations!T$46,_xlfn.FLOOR.MATH((ROW(S188)-1)/5)*5,0,5),"&lt;&gt;0")/COUNTIF(OFFSET(correlations!T$46,_xlfn.FLOOR.MATH((ROW(S188)-1)/5)*5,0,5),"&lt;&gt;0")</f>
        <v>2.75</v>
      </c>
      <c r="AU200" s="40">
        <f ca="1">SUMIF(OFFSET(correlations!U$46,_xlfn.FLOOR.MATH((ROW(T188)-1)/5)*5,0,5),"&lt;&gt;0")/COUNTIF(OFFSET(correlations!U$46,_xlfn.FLOOR.MATH((ROW(T188)-1)/5)*5,0,5),"&lt;&gt;0")</f>
        <v>3</v>
      </c>
      <c r="AV200" s="40">
        <f ca="1">SUMIF(OFFSET(correlations!V$46,_xlfn.FLOOR.MATH((ROW(U188)-1)/5)*5,0,5),"&lt;&gt;0")/COUNTIF(OFFSET(correlations!V$46,_xlfn.FLOOR.MATH((ROW(U188)-1)/5)*5,0,5),"&lt;&gt;0")</f>
        <v>2</v>
      </c>
      <c r="AW200" s="40">
        <f ca="1">SUMIF(OFFSET(correlations!W$46,_xlfn.FLOOR.MATH((ROW(V188)-1)/5)*5,0,5),"&lt;&gt;0")/COUNTIF(OFFSET(correlations!W$46,_xlfn.FLOOR.MATH((ROW(V188)-1)/5)*5,0,5),"&lt;&gt;0")</f>
        <v>3.7</v>
      </c>
      <c r="AX200" s="40">
        <f ca="1">SUMIF(OFFSET(correlations!X$46,_xlfn.FLOOR.MATH((ROW(W188)-1)/5)*5,0,5),"&lt;&gt;0")/COUNTIF(OFFSET(correlations!X$46,_xlfn.FLOOR.MATH((ROW(W188)-1)/5)*5,0,5),"&lt;&gt;0")</f>
        <v>1.75</v>
      </c>
      <c r="AY200" s="40">
        <f ca="1">SUMIF(OFFSET(correlations!Y$46,_xlfn.FLOOR.MATH((ROW(X188)-1)/5)*5,0,5),"&lt;&gt;0")/COUNTIF(OFFSET(correlations!Y$46,_xlfn.FLOOR.MATH((ROW(X188)-1)/5)*5,0,5),"&lt;&gt;0")</f>
        <v>3.1666666666666665</v>
      </c>
      <c r="AZ200" s="40">
        <f ca="1">SUMIF(OFFSET(correlations!Z$46,_xlfn.FLOOR.MATH((ROW(Y188)-1)/5)*5,0,5),"&lt;&gt;0")/COUNTIF(OFFSET(correlations!Z$46,_xlfn.FLOOR.MATH((ROW(Y188)-1)/5)*5,0,5),"&lt;&gt;0")</f>
        <v>2.375</v>
      </c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</row>
    <row r="201" spans="1:76">
      <c r="A201" s="1" t="str">
        <f t="shared" si="37"/>
        <v>414: Batman Forever (1995)</v>
      </c>
      <c r="B201" s="26">
        <f>IF(correlations!B234&lt;&gt;0,'Modified Weights'!B$6,0)</f>
        <v>0.48053660218278615</v>
      </c>
      <c r="C201" s="26">
        <f>IF(correlations!C234&lt;&gt;0,'Modified Weights'!C$6,0)</f>
        <v>0.41443820151070604</v>
      </c>
      <c r="D201" s="26">
        <f>IF(correlations!D234&lt;&gt;0,'Modified Weights'!D$6,0)</f>
        <v>0.37322578372742299</v>
      </c>
      <c r="E201" s="26">
        <f>IF(correlations!E234&lt;&gt;0,'Modified Weights'!E$6,0)</f>
        <v>0</v>
      </c>
      <c r="F201" s="26">
        <f>IF(correlations!F234&lt;&gt;0,'Modified Weights'!F$6,0)</f>
        <v>0</v>
      </c>
      <c r="G201" s="26">
        <f>IF(correlations!G234&lt;&gt;0,'Modified Weights'!G$6,0)</f>
        <v>0.39943642888722536</v>
      </c>
      <c r="H201" s="26">
        <f>IF(correlations!H234&lt;&gt;0,'Modified Weights'!H$6,0)</f>
        <v>0.2271298649307886</v>
      </c>
      <c r="I201" s="26">
        <f>IF(correlations!I234&lt;&gt;0,'Modified Weights'!I$6,0)</f>
        <v>0</v>
      </c>
      <c r="J201" s="26">
        <f>IF(correlations!J234&lt;&gt;0,'Modified Weights'!J$6,0)</f>
        <v>0</v>
      </c>
      <c r="K201" s="26">
        <f>IF(correlations!K234&lt;&gt;0,'Modified Weights'!K$6,0)</f>
        <v>0.25252866387786765</v>
      </c>
      <c r="L201" s="26">
        <f>IF(correlations!L234&lt;&gt;0,'Modified Weights'!L$6,0)</f>
        <v>0</v>
      </c>
      <c r="M201" s="26">
        <f>IF(correlations!M234&lt;&gt;0,'Modified Weights'!M$6,0)</f>
        <v>0.25252866387786765</v>
      </c>
      <c r="N201" s="26">
        <f>IF(correlations!N234&lt;&gt;0,'Modified Weights'!N$6,0)</f>
        <v>0.26126836282372301</v>
      </c>
      <c r="O201" s="26">
        <f>IF(correlations!O234&lt;&gt;0,'Modified Weights'!O$6,0)</f>
        <v>0</v>
      </c>
      <c r="P201" s="26">
        <f>IF(correlations!P234&lt;&gt;0,'Modified Weights'!P$6,0)</f>
        <v>0.28039233696684568</v>
      </c>
      <c r="Q201" s="26">
        <f>IF(correlations!Q234&lt;&gt;0,'Modified Weights'!Q$6,0)</f>
        <v>0</v>
      </c>
      <c r="R201" s="26">
        <f>IF(correlations!R234&lt;&gt;0,'Modified Weights'!R$6,0)</f>
        <v>0.39943642888722536</v>
      </c>
      <c r="S201" s="26">
        <f>IF(correlations!S234&lt;&gt;0,'Modified Weights'!S$6,0)</f>
        <v>0</v>
      </c>
      <c r="T201" s="26">
        <f>IF(correlations!T234&lt;&gt;0,'Modified Weights'!T$6,0)</f>
        <v>0</v>
      </c>
      <c r="U201" s="26">
        <f>IF(correlations!U234&lt;&gt;0,'Modified Weights'!U$6,0)</f>
        <v>0.30580326092025339</v>
      </c>
      <c r="V201" s="26">
        <f>IF(correlations!V234&lt;&gt;0,'Modified Weights'!V$6,0)</f>
        <v>0</v>
      </c>
      <c r="W201" s="26">
        <f>IF(correlations!W234&lt;&gt;0,'Modified Weights'!W$6,0)</f>
        <v>0.26252037536330569</v>
      </c>
      <c r="X201" s="26">
        <f>IF(correlations!X234&lt;&gt;0,'Modified Weights'!X$6,0)</f>
        <v>0.45527378286540937</v>
      </c>
      <c r="Y201" s="26">
        <f>IF(correlations!Y234&lt;&gt;0,'Modified Weights'!Y$6,0)</f>
        <v>0.46411014776485626</v>
      </c>
      <c r="Z201" s="26">
        <f>IF(correlations!Z234&lt;&gt;0,'Modified Weights'!Z$6,0)</f>
        <v>0.37426379831369133</v>
      </c>
      <c r="AA201" s="26"/>
      <c r="AB201" s="40">
        <f ca="1">SUMIF(OFFSET(correlations!B$46,_xlfn.FLOOR.MATH((ROW(A189)-1)/5)*5,0,5),"&lt;&gt;0")/COUNTIF(OFFSET(correlations!B$46,_xlfn.FLOOR.MATH((ROW(A189)-1)/5)*5,0,5),"&lt;&gt;0")</f>
        <v>1.75</v>
      </c>
      <c r="AC201" s="40">
        <f ca="1">SUMIF(OFFSET(correlations!C$46,_xlfn.FLOOR.MATH((ROW(B189)-1)/5)*5,0,5),"&lt;&gt;0")/COUNTIF(OFFSET(correlations!C$46,_xlfn.FLOOR.MATH((ROW(B189)-1)/5)*5,0,5),"&lt;&gt;0")</f>
        <v>2.5</v>
      </c>
      <c r="AD201" s="40">
        <f ca="1">SUMIF(OFFSET(correlations!D$46,_xlfn.FLOOR.MATH((ROW(C189)-1)/5)*5,0,5),"&lt;&gt;0")/COUNTIF(OFFSET(correlations!D$46,_xlfn.FLOOR.MATH((ROW(C189)-1)/5)*5,0,5),"&lt;&gt;0")</f>
        <v>2.5</v>
      </c>
      <c r="AE201" s="40">
        <f ca="1">SUMIF(OFFSET(correlations!E$46,_xlfn.FLOOR.MATH((ROW(D189)-1)/5)*5,0,5),"&lt;&gt;0")/COUNTIF(OFFSET(correlations!E$46,_xlfn.FLOOR.MATH((ROW(D189)-1)/5)*5,0,5),"&lt;&gt;0")</f>
        <v>1.5</v>
      </c>
      <c r="AF201" s="40">
        <f ca="1">SUMIF(OFFSET(correlations!F$46,_xlfn.FLOOR.MATH((ROW(E189)-1)/5)*5,0,5),"&lt;&gt;0")/COUNTIF(OFFSET(correlations!F$46,_xlfn.FLOOR.MATH((ROW(E189)-1)/5)*5,0,5),"&lt;&gt;0")</f>
        <v>2.75</v>
      </c>
      <c r="AG201" s="40">
        <f ca="1">SUMIF(OFFSET(correlations!G$46,_xlfn.FLOOR.MATH((ROW(F189)-1)/5)*5,0,5),"&lt;&gt;0")/COUNTIF(OFFSET(correlations!G$46,_xlfn.FLOOR.MATH((ROW(F189)-1)/5)*5,0,5),"&lt;&gt;0")</f>
        <v>2.3333333333333335</v>
      </c>
      <c r="AH201" s="40">
        <f ca="1">SUMIF(OFFSET(correlations!H$46,_xlfn.FLOOR.MATH((ROW(G189)-1)/5)*5,0,5),"&lt;&gt;0")/COUNTIF(OFFSET(correlations!H$46,_xlfn.FLOOR.MATH((ROW(G189)-1)/5)*5,0,5),"&lt;&gt;0")</f>
        <v>2.75</v>
      </c>
      <c r="AI201" s="40">
        <f ca="1">SUMIF(OFFSET(correlations!I$46,_xlfn.FLOOR.MATH((ROW(H189)-1)/5)*5,0,5),"&lt;&gt;0")/COUNTIF(OFFSET(correlations!I$46,_xlfn.FLOOR.MATH((ROW(H189)-1)/5)*5,0,5),"&lt;&gt;0")</f>
        <v>2</v>
      </c>
      <c r="AJ201" s="40">
        <f ca="1">SUMIF(OFFSET(correlations!J$46,_xlfn.FLOOR.MATH((ROW(I189)-1)/5)*5,0,5),"&lt;&gt;0")/COUNTIF(OFFSET(correlations!J$46,_xlfn.FLOOR.MATH((ROW(I189)-1)/5)*5,0,5),"&lt;&gt;0")</f>
        <v>2.6666666666666665</v>
      </c>
      <c r="AK201" s="40">
        <f ca="1">SUMIF(OFFSET(correlations!K$46,_xlfn.FLOOR.MATH((ROW(J189)-1)/5)*5,0,5),"&lt;&gt;0")/COUNTIF(OFFSET(correlations!K$46,_xlfn.FLOOR.MATH((ROW(J189)-1)/5)*5,0,5),"&lt;&gt;0")</f>
        <v>3.75</v>
      </c>
      <c r="AL201" s="40">
        <f ca="1">SUMIF(OFFSET(correlations!L$46,_xlfn.FLOOR.MATH((ROW(K189)-1)/5)*5,0,5),"&lt;&gt;0")/COUNTIF(OFFSET(correlations!L$46,_xlfn.FLOOR.MATH((ROW(K189)-1)/5)*5,0,5),"&lt;&gt;0")</f>
        <v>3.25</v>
      </c>
      <c r="AM201" s="40">
        <f ca="1">SUMIF(OFFSET(correlations!M$46,_xlfn.FLOOR.MATH((ROW(L189)-1)/5)*5,0,5),"&lt;&gt;0")/COUNTIF(OFFSET(correlations!M$46,_xlfn.FLOOR.MATH((ROW(L189)-1)/5)*5,0,5),"&lt;&gt;0")</f>
        <v>3.1666666666666665</v>
      </c>
      <c r="AN201" s="40">
        <f ca="1">SUMIF(OFFSET(correlations!N$46,_xlfn.FLOOR.MATH((ROW(M189)-1)/5)*5,0,5),"&lt;&gt;0")/COUNTIF(OFFSET(correlations!N$46,_xlfn.FLOOR.MATH((ROW(M189)-1)/5)*5,0,5),"&lt;&gt;0")</f>
        <v>1.8333333333333333</v>
      </c>
      <c r="AO201" s="40">
        <f ca="1">SUMIF(OFFSET(correlations!O$46,_xlfn.FLOOR.MATH((ROW(N189)-1)/5)*5,0,5),"&lt;&gt;0")/COUNTIF(OFFSET(correlations!O$46,_xlfn.FLOOR.MATH((ROW(N189)-1)/5)*5,0,5),"&lt;&gt;0")</f>
        <v>2.8333333333333335</v>
      </c>
      <c r="AP201" s="40">
        <f ca="1">SUMIF(OFFSET(correlations!P$46,_xlfn.FLOOR.MATH((ROW(O189)-1)/5)*5,0,5),"&lt;&gt;0")/COUNTIF(OFFSET(correlations!P$46,_xlfn.FLOOR.MATH((ROW(O189)-1)/5)*5,0,5),"&lt;&gt;0")</f>
        <v>3.75</v>
      </c>
      <c r="AQ201" s="40">
        <f ca="1">SUMIF(OFFSET(correlations!Q$46,_xlfn.FLOOR.MATH((ROW(P189)-1)/5)*5,0,5),"&lt;&gt;0")/COUNTIF(OFFSET(correlations!Q$46,_xlfn.FLOOR.MATH((ROW(P189)-1)/5)*5,0,5),"&lt;&gt;0")</f>
        <v>3.5</v>
      </c>
      <c r="AR201" s="40">
        <f ca="1">SUMIF(OFFSET(correlations!R$46,_xlfn.FLOOR.MATH((ROW(Q189)-1)/5)*5,0,5),"&lt;&gt;0")/COUNTIF(OFFSET(correlations!R$46,_xlfn.FLOOR.MATH((ROW(Q189)-1)/5)*5,0,5),"&lt;&gt;0")</f>
        <v>1.5</v>
      </c>
      <c r="AS201" s="40">
        <f ca="1">SUMIF(OFFSET(correlations!S$46,_xlfn.FLOOR.MATH((ROW(R189)-1)/5)*5,0,5),"&lt;&gt;0")/COUNTIF(OFFSET(correlations!S$46,_xlfn.FLOOR.MATH((ROW(R189)-1)/5)*5,0,5),"&lt;&gt;0")</f>
        <v>2.5</v>
      </c>
      <c r="AT201" s="40">
        <f ca="1">SUMIF(OFFSET(correlations!T$46,_xlfn.FLOOR.MATH((ROW(S189)-1)/5)*5,0,5),"&lt;&gt;0")/COUNTIF(OFFSET(correlations!T$46,_xlfn.FLOOR.MATH((ROW(S189)-1)/5)*5,0,5),"&lt;&gt;0")</f>
        <v>2.75</v>
      </c>
      <c r="AU201" s="40">
        <f ca="1">SUMIF(OFFSET(correlations!U$46,_xlfn.FLOOR.MATH((ROW(T189)-1)/5)*5,0,5),"&lt;&gt;0")/COUNTIF(OFFSET(correlations!U$46,_xlfn.FLOOR.MATH((ROW(T189)-1)/5)*5,0,5),"&lt;&gt;0")</f>
        <v>3</v>
      </c>
      <c r="AV201" s="40">
        <f ca="1">SUMIF(OFFSET(correlations!V$46,_xlfn.FLOOR.MATH((ROW(U189)-1)/5)*5,0,5),"&lt;&gt;0")/COUNTIF(OFFSET(correlations!V$46,_xlfn.FLOOR.MATH((ROW(U189)-1)/5)*5,0,5),"&lt;&gt;0")</f>
        <v>2</v>
      </c>
      <c r="AW201" s="40">
        <f ca="1">SUMIF(OFFSET(correlations!W$46,_xlfn.FLOOR.MATH((ROW(V189)-1)/5)*5,0,5),"&lt;&gt;0")/COUNTIF(OFFSET(correlations!W$46,_xlfn.FLOOR.MATH((ROW(V189)-1)/5)*5,0,5),"&lt;&gt;0")</f>
        <v>3.7</v>
      </c>
      <c r="AX201" s="40">
        <f ca="1">SUMIF(OFFSET(correlations!X$46,_xlfn.FLOOR.MATH((ROW(W189)-1)/5)*5,0,5),"&lt;&gt;0")/COUNTIF(OFFSET(correlations!X$46,_xlfn.FLOOR.MATH((ROW(W189)-1)/5)*5,0,5),"&lt;&gt;0")</f>
        <v>1.75</v>
      </c>
      <c r="AY201" s="40">
        <f ca="1">SUMIF(OFFSET(correlations!Y$46,_xlfn.FLOOR.MATH((ROW(X189)-1)/5)*5,0,5),"&lt;&gt;0")/COUNTIF(OFFSET(correlations!Y$46,_xlfn.FLOOR.MATH((ROW(X189)-1)/5)*5,0,5),"&lt;&gt;0")</f>
        <v>3.1666666666666665</v>
      </c>
      <c r="AZ201" s="40">
        <f ca="1">SUMIF(OFFSET(correlations!Z$46,_xlfn.FLOOR.MATH((ROW(Y189)-1)/5)*5,0,5),"&lt;&gt;0")/COUNTIF(OFFSET(correlations!Z$46,_xlfn.FLOOR.MATH((ROW(Y189)-1)/5)*5,0,5),"&lt;&gt;0")</f>
        <v>2.375</v>
      </c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</row>
    <row r="202" spans="1:76">
      <c r="A202" s="1" t="str">
        <f t="shared" si="37"/>
        <v>414: Batman Forever (1995)</v>
      </c>
      <c r="B202" s="26">
        <f>IF(correlations!B235&lt;&gt;0,'Modified Weights'!B$7,0)</f>
        <v>0</v>
      </c>
      <c r="C202" s="26">
        <f>IF(correlations!C235&lt;&gt;0,'Modified Weights'!C$7,0)</f>
        <v>0</v>
      </c>
      <c r="D202" s="26">
        <f>IF(correlations!D235&lt;&gt;0,'Modified Weights'!D$7,0)</f>
        <v>0.36756756756756787</v>
      </c>
      <c r="E202" s="26">
        <f>IF(correlations!E235&lt;&gt;0,'Modified Weights'!E$7,0)</f>
        <v>0</v>
      </c>
      <c r="F202" s="26">
        <f>IF(correlations!F235&lt;&gt;0,'Modified Weights'!F$7,0)</f>
        <v>0</v>
      </c>
      <c r="G202" s="26">
        <f>IF(correlations!G235&lt;&gt;0,'Modified Weights'!G$7,0)</f>
        <v>0.38713264586848378</v>
      </c>
      <c r="H202" s="26">
        <f>IF(correlations!H235&lt;&gt;0,'Modified Weights'!H$7,0)</f>
        <v>0</v>
      </c>
      <c r="I202" s="26">
        <f>IF(correlations!I235&lt;&gt;0,'Modified Weights'!I$7,0)</f>
        <v>0</v>
      </c>
      <c r="J202" s="26">
        <f>IF(correlations!J235&lt;&gt;0,'Modified Weights'!J$7,0)</f>
        <v>0.36005629545020651</v>
      </c>
      <c r="K202" s="26">
        <f>IF(correlations!K235&lt;&gt;0,'Modified Weights'!K$7,0)</f>
        <v>0.21087949693739588</v>
      </c>
      <c r="L202" s="26">
        <f>IF(correlations!L235&lt;&gt;0,'Modified Weights'!L$7,0)</f>
        <v>0.24328325135114928</v>
      </c>
      <c r="M202" s="26">
        <f>IF(correlations!M235&lt;&gt;0,'Modified Weights'!M$7,0)</f>
        <v>0.19710516591041297</v>
      </c>
      <c r="N202" s="26">
        <f>IF(correlations!N235&lt;&gt;0,'Modified Weights'!N$7,0)</f>
        <v>0</v>
      </c>
      <c r="O202" s="26">
        <f>IF(correlations!O235&lt;&gt;0,'Modified Weights'!O$7,0)</f>
        <v>0.47549485227568483</v>
      </c>
      <c r="P202" s="26">
        <f>IF(correlations!P235&lt;&gt;0,'Modified Weights'!P$7,0)</f>
        <v>0</v>
      </c>
      <c r="Q202" s="26">
        <f>IF(correlations!Q235&lt;&gt;0,'Modified Weights'!Q$7,0)</f>
        <v>0</v>
      </c>
      <c r="R202" s="26">
        <f>IF(correlations!R235&lt;&gt;0,'Modified Weights'!R$7,0)</f>
        <v>0</v>
      </c>
      <c r="S202" s="26">
        <f>IF(correlations!S235&lt;&gt;0,'Modified Weights'!S$7,0)</f>
        <v>0.36064387194709613</v>
      </c>
      <c r="T202" s="26">
        <f>IF(correlations!T235&lt;&gt;0,'Modified Weights'!T$7,0)</f>
        <v>0.40380887559327872</v>
      </c>
      <c r="U202" s="26">
        <f>IF(correlations!U235&lt;&gt;0,'Modified Weights'!U$7,0)</f>
        <v>0.28039233696684568</v>
      </c>
      <c r="V202" s="26">
        <f>IF(correlations!V235&lt;&gt;0,'Modified Weights'!V$7,0)</f>
        <v>0</v>
      </c>
      <c r="W202" s="26">
        <f>IF(correlations!W235&lt;&gt;0,'Modified Weights'!W$7,0)</f>
        <v>0.24072770522228643</v>
      </c>
      <c r="X202" s="26">
        <f>IF(correlations!X235&lt;&gt;0,'Modified Weights'!X$7,0)</f>
        <v>0.44902524381160436</v>
      </c>
      <c r="Y202" s="26">
        <f>IF(correlations!Y235&lt;&gt;0,'Modified Weights'!Y$7,0)</f>
        <v>0.42322462884387124</v>
      </c>
      <c r="Z202" s="26">
        <f>IF(correlations!Z235&lt;&gt;0,'Modified Weights'!Z$7,0)</f>
        <v>0.27967705678590876</v>
      </c>
      <c r="AA202" s="26"/>
      <c r="AB202" s="40">
        <f ca="1">SUMIF(OFFSET(correlations!B$46,_xlfn.FLOOR.MATH((ROW(A190)-1)/5)*5,0,5),"&lt;&gt;0")/COUNTIF(OFFSET(correlations!B$46,_xlfn.FLOOR.MATH((ROW(A190)-1)/5)*5,0,5),"&lt;&gt;0")</f>
        <v>1.75</v>
      </c>
      <c r="AC202" s="40">
        <f ca="1">SUMIF(OFFSET(correlations!C$46,_xlfn.FLOOR.MATH((ROW(B190)-1)/5)*5,0,5),"&lt;&gt;0")/COUNTIF(OFFSET(correlations!C$46,_xlfn.FLOOR.MATH((ROW(B190)-1)/5)*5,0,5),"&lt;&gt;0")</f>
        <v>2.5</v>
      </c>
      <c r="AD202" s="40">
        <f ca="1">SUMIF(OFFSET(correlations!D$46,_xlfn.FLOOR.MATH((ROW(C190)-1)/5)*5,0,5),"&lt;&gt;0")/COUNTIF(OFFSET(correlations!D$46,_xlfn.FLOOR.MATH((ROW(C190)-1)/5)*5,0,5),"&lt;&gt;0")</f>
        <v>2.5</v>
      </c>
      <c r="AE202" s="40">
        <f ca="1">SUMIF(OFFSET(correlations!E$46,_xlfn.FLOOR.MATH((ROW(D190)-1)/5)*5,0,5),"&lt;&gt;0")/COUNTIF(OFFSET(correlations!E$46,_xlfn.FLOOR.MATH((ROW(D190)-1)/5)*5,0,5),"&lt;&gt;0")</f>
        <v>1.5</v>
      </c>
      <c r="AF202" s="40">
        <f ca="1">SUMIF(OFFSET(correlations!F$46,_xlfn.FLOOR.MATH((ROW(E190)-1)/5)*5,0,5),"&lt;&gt;0")/COUNTIF(OFFSET(correlations!F$46,_xlfn.FLOOR.MATH((ROW(E190)-1)/5)*5,0,5),"&lt;&gt;0")</f>
        <v>2.75</v>
      </c>
      <c r="AG202" s="40">
        <f ca="1">SUMIF(OFFSET(correlations!G$46,_xlfn.FLOOR.MATH((ROW(F190)-1)/5)*5,0,5),"&lt;&gt;0")/COUNTIF(OFFSET(correlations!G$46,_xlfn.FLOOR.MATH((ROW(F190)-1)/5)*5,0,5),"&lt;&gt;0")</f>
        <v>2.3333333333333335</v>
      </c>
      <c r="AH202" s="40">
        <f ca="1">SUMIF(OFFSET(correlations!H$46,_xlfn.FLOOR.MATH((ROW(G190)-1)/5)*5,0,5),"&lt;&gt;0")/COUNTIF(OFFSET(correlations!H$46,_xlfn.FLOOR.MATH((ROW(G190)-1)/5)*5,0,5),"&lt;&gt;0")</f>
        <v>2.75</v>
      </c>
      <c r="AI202" s="40">
        <f ca="1">SUMIF(OFFSET(correlations!I$46,_xlfn.FLOOR.MATH((ROW(H190)-1)/5)*5,0,5),"&lt;&gt;0")/COUNTIF(OFFSET(correlations!I$46,_xlfn.FLOOR.MATH((ROW(H190)-1)/5)*5,0,5),"&lt;&gt;0")</f>
        <v>2</v>
      </c>
      <c r="AJ202" s="40">
        <f ca="1">SUMIF(OFFSET(correlations!J$46,_xlfn.FLOOR.MATH((ROW(I190)-1)/5)*5,0,5),"&lt;&gt;0")/COUNTIF(OFFSET(correlations!J$46,_xlfn.FLOOR.MATH((ROW(I190)-1)/5)*5,0,5),"&lt;&gt;0")</f>
        <v>2.6666666666666665</v>
      </c>
      <c r="AK202" s="40">
        <f ca="1">SUMIF(OFFSET(correlations!K$46,_xlfn.FLOOR.MATH((ROW(J190)-1)/5)*5,0,5),"&lt;&gt;0")/COUNTIF(OFFSET(correlations!K$46,_xlfn.FLOOR.MATH((ROW(J190)-1)/5)*5,0,5),"&lt;&gt;0")</f>
        <v>3.75</v>
      </c>
      <c r="AL202" s="40">
        <f ca="1">SUMIF(OFFSET(correlations!L$46,_xlfn.FLOOR.MATH((ROW(K190)-1)/5)*5,0,5),"&lt;&gt;0")/COUNTIF(OFFSET(correlations!L$46,_xlfn.FLOOR.MATH((ROW(K190)-1)/5)*5,0,5),"&lt;&gt;0")</f>
        <v>3.25</v>
      </c>
      <c r="AM202" s="40">
        <f ca="1">SUMIF(OFFSET(correlations!M$46,_xlfn.FLOOR.MATH((ROW(L190)-1)/5)*5,0,5),"&lt;&gt;0")/COUNTIF(OFFSET(correlations!M$46,_xlfn.FLOOR.MATH((ROW(L190)-1)/5)*5,0,5),"&lt;&gt;0")</f>
        <v>3.1666666666666665</v>
      </c>
      <c r="AN202" s="40">
        <f ca="1">SUMIF(OFFSET(correlations!N$46,_xlfn.FLOOR.MATH((ROW(M190)-1)/5)*5,0,5),"&lt;&gt;0")/COUNTIF(OFFSET(correlations!N$46,_xlfn.FLOOR.MATH((ROW(M190)-1)/5)*5,0,5),"&lt;&gt;0")</f>
        <v>1.8333333333333333</v>
      </c>
      <c r="AO202" s="40">
        <f ca="1">SUMIF(OFFSET(correlations!O$46,_xlfn.FLOOR.MATH((ROW(N190)-1)/5)*5,0,5),"&lt;&gt;0")/COUNTIF(OFFSET(correlations!O$46,_xlfn.FLOOR.MATH((ROW(N190)-1)/5)*5,0,5),"&lt;&gt;0")</f>
        <v>2.8333333333333335</v>
      </c>
      <c r="AP202" s="40">
        <f ca="1">SUMIF(OFFSET(correlations!P$46,_xlfn.FLOOR.MATH((ROW(O190)-1)/5)*5,0,5),"&lt;&gt;0")/COUNTIF(OFFSET(correlations!P$46,_xlfn.FLOOR.MATH((ROW(O190)-1)/5)*5,0,5),"&lt;&gt;0")</f>
        <v>3.75</v>
      </c>
      <c r="AQ202" s="40">
        <f ca="1">SUMIF(OFFSET(correlations!Q$46,_xlfn.FLOOR.MATH((ROW(P190)-1)/5)*5,0,5),"&lt;&gt;0")/COUNTIF(OFFSET(correlations!Q$46,_xlfn.FLOOR.MATH((ROW(P190)-1)/5)*5,0,5),"&lt;&gt;0")</f>
        <v>3.5</v>
      </c>
      <c r="AR202" s="40">
        <f ca="1">SUMIF(OFFSET(correlations!R$46,_xlfn.FLOOR.MATH((ROW(Q190)-1)/5)*5,0,5),"&lt;&gt;0")/COUNTIF(OFFSET(correlations!R$46,_xlfn.FLOOR.MATH((ROW(Q190)-1)/5)*5,0,5),"&lt;&gt;0")</f>
        <v>1.5</v>
      </c>
      <c r="AS202" s="40">
        <f ca="1">SUMIF(OFFSET(correlations!S$46,_xlfn.FLOOR.MATH((ROW(R190)-1)/5)*5,0,5),"&lt;&gt;0")/COUNTIF(OFFSET(correlations!S$46,_xlfn.FLOOR.MATH((ROW(R190)-1)/5)*5,0,5),"&lt;&gt;0")</f>
        <v>2.5</v>
      </c>
      <c r="AT202" s="40">
        <f ca="1">SUMIF(OFFSET(correlations!T$46,_xlfn.FLOOR.MATH((ROW(S190)-1)/5)*5,0,5),"&lt;&gt;0")/COUNTIF(OFFSET(correlations!T$46,_xlfn.FLOOR.MATH((ROW(S190)-1)/5)*5,0,5),"&lt;&gt;0")</f>
        <v>2.75</v>
      </c>
      <c r="AU202" s="40">
        <f ca="1">SUMIF(OFFSET(correlations!U$46,_xlfn.FLOOR.MATH((ROW(T190)-1)/5)*5,0,5),"&lt;&gt;0")/COUNTIF(OFFSET(correlations!U$46,_xlfn.FLOOR.MATH((ROW(T190)-1)/5)*5,0,5),"&lt;&gt;0")</f>
        <v>3</v>
      </c>
      <c r="AV202" s="40">
        <f ca="1">SUMIF(OFFSET(correlations!V$46,_xlfn.FLOOR.MATH((ROW(U190)-1)/5)*5,0,5),"&lt;&gt;0")/COUNTIF(OFFSET(correlations!V$46,_xlfn.FLOOR.MATH((ROW(U190)-1)/5)*5,0,5),"&lt;&gt;0")</f>
        <v>2</v>
      </c>
      <c r="AW202" s="40">
        <f ca="1">SUMIF(OFFSET(correlations!W$46,_xlfn.FLOOR.MATH((ROW(V190)-1)/5)*5,0,5),"&lt;&gt;0")/COUNTIF(OFFSET(correlations!W$46,_xlfn.FLOOR.MATH((ROW(V190)-1)/5)*5,0,5),"&lt;&gt;0")</f>
        <v>3.7</v>
      </c>
      <c r="AX202" s="40">
        <f ca="1">SUMIF(OFFSET(correlations!X$46,_xlfn.FLOOR.MATH((ROW(W190)-1)/5)*5,0,5),"&lt;&gt;0")/COUNTIF(OFFSET(correlations!X$46,_xlfn.FLOOR.MATH((ROW(W190)-1)/5)*5,0,5),"&lt;&gt;0")</f>
        <v>1.75</v>
      </c>
      <c r="AY202" s="40">
        <f ca="1">SUMIF(OFFSET(correlations!Y$46,_xlfn.FLOOR.MATH((ROW(X190)-1)/5)*5,0,5),"&lt;&gt;0")/COUNTIF(OFFSET(correlations!Y$46,_xlfn.FLOOR.MATH((ROW(X190)-1)/5)*5,0,5),"&lt;&gt;0")</f>
        <v>3.1666666666666665</v>
      </c>
      <c r="AZ202" s="40">
        <f ca="1">SUMIF(OFFSET(correlations!Z$46,_xlfn.FLOOR.MATH((ROW(Y190)-1)/5)*5,0,5),"&lt;&gt;0")/COUNTIF(OFFSET(correlations!Z$46,_xlfn.FLOOR.MATH((ROW(Y190)-1)/5)*5,0,5),"&lt;&gt;0")</f>
        <v>2.375</v>
      </c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</row>
    <row r="203" spans="1:76">
      <c r="A203" s="21" t="s">
        <v>38</v>
      </c>
      <c r="B203" s="26">
        <f>IF(correlations!B236&lt;&gt;0,'Modified Weights'!B$3,0)</f>
        <v>0</v>
      </c>
      <c r="C203" s="26">
        <f>IF(correlations!C236&lt;&gt;0,'Modified Weights'!C$3,0)</f>
        <v>0</v>
      </c>
      <c r="D203" s="26">
        <f>IF(correlations!D236&lt;&gt;0,'Modified Weights'!D$3,0)</f>
        <v>0.66716825348801723</v>
      </c>
      <c r="E203" s="26">
        <f>IF(correlations!E236&lt;&gt;0,'Modified Weights'!E$3,0)</f>
        <v>0.51761980439715483</v>
      </c>
      <c r="F203" s="26">
        <f>IF(correlations!F236&lt;&gt;0,'Modified Weights'!F$3,0)</f>
        <v>0</v>
      </c>
      <c r="G203" s="26">
        <f>IF(correlations!G236&lt;&gt;0,'Modified Weights'!G$3,0)</f>
        <v>0</v>
      </c>
      <c r="H203" s="26">
        <f>IF(correlations!H236&lt;&gt;0,'Modified Weights'!H$3,0)</f>
        <v>0</v>
      </c>
      <c r="I203" s="26">
        <f>IF(correlations!I236&lt;&gt;0,'Modified Weights'!I$3,0)</f>
        <v>0.38334847991865839</v>
      </c>
      <c r="J203" s="26">
        <f>IF(correlations!J236&lt;&gt;0,'Modified Weights'!J$3,0)</f>
        <v>0.47571090136593314</v>
      </c>
      <c r="K203" s="26">
        <f>IF(correlations!K236&lt;&gt;0,'Modified Weights'!K$3,0)</f>
        <v>0</v>
      </c>
      <c r="L203" s="26">
        <f>IF(correlations!L236&lt;&gt;0,'Modified Weights'!L$3,0)</f>
        <v>0.31257295249758305</v>
      </c>
      <c r="M203" s="26">
        <f>IF(correlations!M236&lt;&gt;0,'Modified Weights'!M$3,0)</f>
        <v>0</v>
      </c>
      <c r="N203" s="26">
        <f>IF(correlations!N236&lt;&gt;0,'Modified Weights'!N$3,0)</f>
        <v>0</v>
      </c>
      <c r="O203" s="26">
        <f>IF(correlations!O236&lt;&gt;0,'Modified Weights'!O$3,0)</f>
        <v>0</v>
      </c>
      <c r="P203" s="26">
        <f>IF(correlations!P236&lt;&gt;0,'Modified Weights'!P$3,0)</f>
        <v>0.41443820151070604</v>
      </c>
      <c r="Q203" s="26">
        <f>IF(correlations!Q236&lt;&gt;0,'Modified Weights'!Q$3,0)</f>
        <v>0</v>
      </c>
      <c r="R203" s="26">
        <f>IF(correlations!R236&lt;&gt;0,'Modified Weights'!R$3,0)</f>
        <v>0.49300760515325925</v>
      </c>
      <c r="S203" s="26">
        <f>IF(correlations!S236&lt;&gt;0,'Modified Weights'!S$3,0)</f>
        <v>0</v>
      </c>
      <c r="T203" s="26">
        <f>IF(correlations!T236&lt;&gt;0,'Modified Weights'!T$3,0)</f>
        <v>0.55108883721563151</v>
      </c>
      <c r="U203" s="26">
        <f>IF(correlations!U236&lt;&gt;0,'Modified Weights'!U$3,0)</f>
        <v>0.47236055541883315</v>
      </c>
      <c r="V203" s="26">
        <f>IF(correlations!V236&lt;&gt;0,'Modified Weights'!V$3,0)</f>
        <v>0.27092801416163931</v>
      </c>
      <c r="W203" s="26">
        <f>IF(correlations!W236&lt;&gt;0,'Modified Weights'!W$3,0)</f>
        <v>0.50324684492481753</v>
      </c>
      <c r="X203" s="26">
        <f>IF(correlations!X236&lt;&gt;0,'Modified Weights'!X$3,0)</f>
        <v>0</v>
      </c>
      <c r="Y203" s="26">
        <f>IF(correlations!Y236&lt;&gt;0,'Modified Weights'!Y$3,0)</f>
        <v>0</v>
      </c>
      <c r="Z203" s="26">
        <f>IF(correlations!Z236&lt;&gt;0,'Modified Weights'!Z$3,0)</f>
        <v>0</v>
      </c>
      <c r="AA203" s="26"/>
      <c r="AB203" s="40">
        <f ca="1">SUMIF(OFFSET(correlations!B$46,_xlfn.FLOOR.MATH((ROW(A191)-1)/5)*5,0,5),"&lt;&gt;0")/COUNTIF(OFFSET(correlations!B$46,_xlfn.FLOOR.MATH((ROW(A191)-1)/5)*5,0,5),"&lt;&gt;0")</f>
        <v>2.5</v>
      </c>
      <c r="AC203" s="40">
        <f ca="1">SUMIF(OFFSET(correlations!C$46,_xlfn.FLOOR.MATH((ROW(B191)-1)/5)*5,0,5),"&lt;&gt;0")/COUNTIF(OFFSET(correlations!C$46,_xlfn.FLOOR.MATH((ROW(B191)-1)/5)*5,0,5),"&lt;&gt;0")</f>
        <v>4.5</v>
      </c>
      <c r="AD203" s="40">
        <f ca="1">SUMIF(OFFSET(correlations!D$46,_xlfn.FLOOR.MATH((ROW(C191)-1)/5)*5,0,5),"&lt;&gt;0")/COUNTIF(OFFSET(correlations!D$46,_xlfn.FLOOR.MATH((ROW(C191)-1)/5)*5,0,5),"&lt;&gt;0")</f>
        <v>4.25</v>
      </c>
      <c r="AE203" s="40">
        <f ca="1">SUMIF(OFFSET(correlations!E$46,_xlfn.FLOOR.MATH((ROW(D191)-1)/5)*5,0,5),"&lt;&gt;0")/COUNTIF(OFFSET(correlations!E$46,_xlfn.FLOOR.MATH((ROW(D191)-1)/5)*5,0,5),"&lt;&gt;0")</f>
        <v>4</v>
      </c>
      <c r="AF203" s="40">
        <f ca="1">SUMIF(OFFSET(correlations!F$46,_xlfn.FLOOR.MATH((ROW(E191)-1)/5)*5,0,5),"&lt;&gt;0")/COUNTIF(OFFSET(correlations!F$46,_xlfn.FLOOR.MATH((ROW(E191)-1)/5)*5,0,5),"&lt;&gt;0")</f>
        <v>4</v>
      </c>
      <c r="AG203" s="40">
        <f ca="1">SUMIF(OFFSET(correlations!G$46,_xlfn.FLOOR.MATH((ROW(F191)-1)/5)*5,0,5),"&lt;&gt;0")/COUNTIF(OFFSET(correlations!G$46,_xlfn.FLOOR.MATH((ROW(F191)-1)/5)*5,0,5),"&lt;&gt;0")</f>
        <v>3.3333333333333335</v>
      </c>
      <c r="AH203" s="40">
        <f ca="1">SUMIF(OFFSET(correlations!H$46,_xlfn.FLOOR.MATH((ROW(G191)-1)/5)*5,0,5),"&lt;&gt;0")/COUNTIF(OFFSET(correlations!H$46,_xlfn.FLOOR.MATH((ROW(G191)-1)/5)*5,0,5),"&lt;&gt;0")</f>
        <v>4.25</v>
      </c>
      <c r="AI203" s="40">
        <f ca="1">SUMIF(OFFSET(correlations!I$46,_xlfn.FLOOR.MATH((ROW(H191)-1)/5)*5,0,5),"&lt;&gt;0")/COUNTIF(OFFSET(correlations!I$46,_xlfn.FLOOR.MATH((ROW(H191)-1)/5)*5,0,5),"&lt;&gt;0")</f>
        <v>3.3333333333333335</v>
      </c>
      <c r="AJ203" s="40">
        <f ca="1">SUMIF(OFFSET(correlations!J$46,_xlfn.FLOOR.MATH((ROW(I191)-1)/5)*5,0,5),"&lt;&gt;0")/COUNTIF(OFFSET(correlations!J$46,_xlfn.FLOOR.MATH((ROW(I191)-1)/5)*5,0,5),"&lt;&gt;0")</f>
        <v>4.75</v>
      </c>
      <c r="AK203" s="40">
        <f ca="1">SUMIF(OFFSET(correlations!K$46,_xlfn.FLOOR.MATH((ROW(J191)-1)/5)*5,0,5),"&lt;&gt;0")/COUNTIF(OFFSET(correlations!K$46,_xlfn.FLOOR.MATH((ROW(J191)-1)/5)*5,0,5),"&lt;&gt;0")</f>
        <v>4.75</v>
      </c>
      <c r="AL203" s="40">
        <f ca="1">SUMIF(OFFSET(correlations!L$46,_xlfn.FLOOR.MATH((ROW(K191)-1)/5)*5,0,5),"&lt;&gt;0")/COUNTIF(OFFSET(correlations!L$46,_xlfn.FLOOR.MATH((ROW(K191)-1)/5)*5,0,5),"&lt;&gt;0")</f>
        <v>5</v>
      </c>
      <c r="AM203" s="40">
        <f ca="1">SUMIF(OFFSET(correlations!M$46,_xlfn.FLOOR.MATH((ROW(L191)-1)/5)*5,0,5),"&lt;&gt;0")/COUNTIF(OFFSET(correlations!M$46,_xlfn.FLOOR.MATH((ROW(L191)-1)/5)*5,0,5),"&lt;&gt;0")</f>
        <v>4</v>
      </c>
      <c r="AN203" s="40">
        <f ca="1">SUMIF(OFFSET(correlations!N$46,_xlfn.FLOOR.MATH((ROW(M191)-1)/5)*5,0,5),"&lt;&gt;0")/COUNTIF(OFFSET(correlations!N$46,_xlfn.FLOOR.MATH((ROW(M191)-1)/5)*5,0,5),"&lt;&gt;0")</f>
        <v>3.5</v>
      </c>
      <c r="AO203" s="40">
        <f ca="1">SUMIF(OFFSET(correlations!O$46,_xlfn.FLOOR.MATH((ROW(N191)-1)/5)*5,0,5),"&lt;&gt;0")/COUNTIF(OFFSET(correlations!O$46,_xlfn.FLOOR.MATH((ROW(N191)-1)/5)*5,0,5),"&lt;&gt;0")</f>
        <v>4.75</v>
      </c>
      <c r="AP203" s="40">
        <f ca="1">SUMIF(OFFSET(correlations!P$46,_xlfn.FLOOR.MATH((ROW(O191)-1)/5)*5,0,5),"&lt;&gt;0")/COUNTIF(OFFSET(correlations!P$46,_xlfn.FLOOR.MATH((ROW(O191)-1)/5)*5,0,5),"&lt;&gt;0")</f>
        <v>4</v>
      </c>
      <c r="AQ203" s="40">
        <f ca="1">SUMIF(OFFSET(correlations!Q$46,_xlfn.FLOOR.MATH((ROW(P191)-1)/5)*5,0,5),"&lt;&gt;0")/COUNTIF(OFFSET(correlations!Q$46,_xlfn.FLOOR.MATH((ROW(P191)-1)/5)*5,0,5),"&lt;&gt;0")</f>
        <v>4.666666666666667</v>
      </c>
      <c r="AR203" s="40">
        <f ca="1">SUMIF(OFFSET(correlations!R$46,_xlfn.FLOOR.MATH((ROW(Q191)-1)/5)*5,0,5),"&lt;&gt;0")/COUNTIF(OFFSET(correlations!R$46,_xlfn.FLOOR.MATH((ROW(Q191)-1)/5)*5,0,5),"&lt;&gt;0")</f>
        <v>2.75</v>
      </c>
      <c r="AS203" s="40">
        <f ca="1">SUMIF(OFFSET(correlations!S$46,_xlfn.FLOOR.MATH((ROW(R191)-1)/5)*5,0,5),"&lt;&gt;0")/COUNTIF(OFFSET(correlations!S$46,_xlfn.FLOOR.MATH((ROW(R191)-1)/5)*5,0,5),"&lt;&gt;0")</f>
        <v>3.5</v>
      </c>
      <c r="AT203" s="40">
        <f ca="1">SUMIF(OFFSET(correlations!T$46,_xlfn.FLOOR.MATH((ROW(S191)-1)/5)*5,0,5),"&lt;&gt;0")/COUNTIF(OFFSET(correlations!T$46,_xlfn.FLOOR.MATH((ROW(S191)-1)/5)*5,0,5),"&lt;&gt;0")</f>
        <v>3.5</v>
      </c>
      <c r="AU203" s="40">
        <f ca="1">SUMIF(OFFSET(correlations!U$46,_xlfn.FLOOR.MATH((ROW(T191)-1)/5)*5,0,5),"&lt;&gt;0")/COUNTIF(OFFSET(correlations!U$46,_xlfn.FLOOR.MATH((ROW(T191)-1)/5)*5,0,5),"&lt;&gt;0")</f>
        <v>4.333333333333333</v>
      </c>
      <c r="AV203" s="40">
        <f ca="1">SUMIF(OFFSET(correlations!V$46,_xlfn.FLOOR.MATH((ROW(U191)-1)/5)*5,0,5),"&lt;&gt;0")/COUNTIF(OFFSET(correlations!V$46,_xlfn.FLOOR.MATH((ROW(U191)-1)/5)*5,0,5),"&lt;&gt;0")</f>
        <v>4</v>
      </c>
      <c r="AW203" s="40">
        <f ca="1">SUMIF(OFFSET(correlations!W$46,_xlfn.FLOOR.MATH((ROW(V191)-1)/5)*5,0,5),"&lt;&gt;0")/COUNTIF(OFFSET(correlations!W$46,_xlfn.FLOOR.MATH((ROW(V191)-1)/5)*5,0,5),"&lt;&gt;0")</f>
        <v>4.5999999999999996</v>
      </c>
      <c r="AX203" s="40">
        <f ca="1">SUMIF(OFFSET(correlations!X$46,_xlfn.FLOOR.MATH((ROW(W191)-1)/5)*5,0,5),"&lt;&gt;0")/COUNTIF(OFFSET(correlations!X$46,_xlfn.FLOOR.MATH((ROW(W191)-1)/5)*5,0,5),"&lt;&gt;0")</f>
        <v>3.5</v>
      </c>
      <c r="AY203" s="40">
        <f ca="1">SUMIF(OFFSET(correlations!Y$46,_xlfn.FLOOR.MATH((ROW(X191)-1)/5)*5,0,5),"&lt;&gt;0")/COUNTIF(OFFSET(correlations!Y$46,_xlfn.FLOOR.MATH((ROW(X191)-1)/5)*5,0,5),"&lt;&gt;0")</f>
        <v>4.25</v>
      </c>
      <c r="AZ203" s="40">
        <f ca="1">SUMIF(OFFSET(correlations!Z$46,_xlfn.FLOOR.MATH((ROW(Y191)-1)/5)*5,0,5),"&lt;&gt;0")/COUNTIF(OFFSET(correlations!Z$46,_xlfn.FLOOR.MATH((ROW(Y191)-1)/5)*5,0,5),"&lt;&gt;0")</f>
        <v>3.5</v>
      </c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</row>
    <row r="204" spans="1:76">
      <c r="A204" s="1" t="str">
        <f t="shared" ref="A204:A207" si="38">A203</f>
        <v>424: Schindler's List (1993)</v>
      </c>
      <c r="B204" s="26">
        <f>IF(correlations!B237&lt;&gt;0,'Modified Weights'!B$4,0)</f>
        <v>0</v>
      </c>
      <c r="C204" s="26">
        <f>IF(correlations!C237&lt;&gt;0,'Modified Weights'!C$4,0)</f>
        <v>0.48860698263640312</v>
      </c>
      <c r="D204" s="26">
        <f>IF(correlations!D237&lt;&gt;0,'Modified Weights'!D$4,0)</f>
        <v>0.47097212266638172</v>
      </c>
      <c r="E204" s="26">
        <f>IF(correlations!E237&lt;&gt;0,'Modified Weights'!E$4,0)</f>
        <v>0</v>
      </c>
      <c r="F204" s="26">
        <f>IF(correlations!F237&lt;&gt;0,'Modified Weights'!F$4,0)</f>
        <v>0.46411014776485626</v>
      </c>
      <c r="G204" s="26">
        <f>IF(correlations!G237&lt;&gt;0,'Modified Weights'!G$4,0)</f>
        <v>0.48053660218278615</v>
      </c>
      <c r="H204" s="26">
        <f>IF(correlations!H237&lt;&gt;0,'Modified Weights'!H$4,0)</f>
        <v>0</v>
      </c>
      <c r="I204" s="26">
        <f>IF(correlations!I237&lt;&gt;0,'Modified Weights'!I$4,0)</f>
        <v>0.31257295249758305</v>
      </c>
      <c r="J204" s="26">
        <f>IF(correlations!J237&lt;&gt;0,'Modified Weights'!J$4,0)</f>
        <v>0</v>
      </c>
      <c r="K204" s="26">
        <f>IF(correlations!K237&lt;&gt;0,'Modified Weights'!K$4,0)</f>
        <v>0</v>
      </c>
      <c r="L204" s="26">
        <f>IF(correlations!L237&lt;&gt;0,'Modified Weights'!L$4,0)</f>
        <v>0</v>
      </c>
      <c r="M204" s="26">
        <f>IF(correlations!M237&lt;&gt;0,'Modified Weights'!M$4,0)</f>
        <v>0.28040224837668803</v>
      </c>
      <c r="N204" s="26">
        <f>IF(correlations!N237&lt;&gt;0,'Modified Weights'!N$4,0)</f>
        <v>0</v>
      </c>
      <c r="O204" s="26">
        <f>IF(correlations!O237&lt;&gt;0,'Modified Weights'!O$4,0)</f>
        <v>0.56244873874488854</v>
      </c>
      <c r="P204" s="26">
        <f>IF(correlations!P237&lt;&gt;0,'Modified Weights'!P$4,0)</f>
        <v>0</v>
      </c>
      <c r="Q204" s="26">
        <f>IF(correlations!Q237&lt;&gt;0,'Modified Weights'!Q$4,0)</f>
        <v>0.48860698263640312</v>
      </c>
      <c r="R204" s="26">
        <f>IF(correlations!R237&lt;&gt;0,'Modified Weights'!R$4,0)</f>
        <v>0</v>
      </c>
      <c r="S204" s="26">
        <f>IF(correlations!S237&lt;&gt;0,'Modified Weights'!S$4,0)</f>
        <v>0</v>
      </c>
      <c r="T204" s="26">
        <f>IF(correlations!T237&lt;&gt;0,'Modified Weights'!T$4,0)</f>
        <v>0</v>
      </c>
      <c r="U204" s="26">
        <f>IF(correlations!U237&lt;&gt;0,'Modified Weights'!U$4,0)</f>
        <v>0</v>
      </c>
      <c r="V204" s="26">
        <f>IF(correlations!V237&lt;&gt;0,'Modified Weights'!V$4,0)</f>
        <v>0</v>
      </c>
      <c r="W204" s="26">
        <f>IF(correlations!W237&lt;&gt;0,'Modified Weights'!W$4,0)</f>
        <v>0.40859237613621341</v>
      </c>
      <c r="X204" s="26">
        <f>IF(correlations!X237&lt;&gt;0,'Modified Weights'!X$4,0)</f>
        <v>0.54219187817609293</v>
      </c>
      <c r="Y204" s="26">
        <f>IF(correlations!Y237&lt;&gt;0,'Modified Weights'!Y$4,0)</f>
        <v>0</v>
      </c>
      <c r="Z204" s="26">
        <f>IF(correlations!Z237&lt;&gt;0,'Modified Weights'!Z$4,0)</f>
        <v>0.39006674934025765</v>
      </c>
      <c r="AA204" s="26"/>
      <c r="AB204" s="40">
        <f ca="1">SUMIF(OFFSET(correlations!B$46,_xlfn.FLOOR.MATH((ROW(A192)-1)/5)*5,0,5),"&lt;&gt;0")/COUNTIF(OFFSET(correlations!B$46,_xlfn.FLOOR.MATH((ROW(A192)-1)/5)*5,0,5),"&lt;&gt;0")</f>
        <v>2.5</v>
      </c>
      <c r="AC204" s="40">
        <f ca="1">SUMIF(OFFSET(correlations!C$46,_xlfn.FLOOR.MATH((ROW(B192)-1)/5)*5,0,5),"&lt;&gt;0")/COUNTIF(OFFSET(correlations!C$46,_xlfn.FLOOR.MATH((ROW(B192)-1)/5)*5,0,5),"&lt;&gt;0")</f>
        <v>4.5</v>
      </c>
      <c r="AD204" s="40">
        <f ca="1">SUMIF(OFFSET(correlations!D$46,_xlfn.FLOOR.MATH((ROW(C192)-1)/5)*5,0,5),"&lt;&gt;0")/COUNTIF(OFFSET(correlations!D$46,_xlfn.FLOOR.MATH((ROW(C192)-1)/5)*5,0,5),"&lt;&gt;0")</f>
        <v>4.25</v>
      </c>
      <c r="AE204" s="40">
        <f ca="1">SUMIF(OFFSET(correlations!E$46,_xlfn.FLOOR.MATH((ROW(D192)-1)/5)*5,0,5),"&lt;&gt;0")/COUNTIF(OFFSET(correlations!E$46,_xlfn.FLOOR.MATH((ROW(D192)-1)/5)*5,0,5),"&lt;&gt;0")</f>
        <v>4</v>
      </c>
      <c r="AF204" s="40">
        <f ca="1">SUMIF(OFFSET(correlations!F$46,_xlfn.FLOOR.MATH((ROW(E192)-1)/5)*5,0,5),"&lt;&gt;0")/COUNTIF(OFFSET(correlations!F$46,_xlfn.FLOOR.MATH((ROW(E192)-1)/5)*5,0,5),"&lt;&gt;0")</f>
        <v>4</v>
      </c>
      <c r="AG204" s="40">
        <f ca="1">SUMIF(OFFSET(correlations!G$46,_xlfn.FLOOR.MATH((ROW(F192)-1)/5)*5,0,5),"&lt;&gt;0")/COUNTIF(OFFSET(correlations!G$46,_xlfn.FLOOR.MATH((ROW(F192)-1)/5)*5,0,5),"&lt;&gt;0")</f>
        <v>3.3333333333333335</v>
      </c>
      <c r="AH204" s="40">
        <f ca="1">SUMIF(OFFSET(correlations!H$46,_xlfn.FLOOR.MATH((ROW(G192)-1)/5)*5,0,5),"&lt;&gt;0")/COUNTIF(OFFSET(correlations!H$46,_xlfn.FLOOR.MATH((ROW(G192)-1)/5)*5,0,5),"&lt;&gt;0")</f>
        <v>4.25</v>
      </c>
      <c r="AI204" s="40">
        <f ca="1">SUMIF(OFFSET(correlations!I$46,_xlfn.FLOOR.MATH((ROW(H192)-1)/5)*5,0,5),"&lt;&gt;0")/COUNTIF(OFFSET(correlations!I$46,_xlfn.FLOOR.MATH((ROW(H192)-1)/5)*5,0,5),"&lt;&gt;0")</f>
        <v>3.3333333333333335</v>
      </c>
      <c r="AJ204" s="40">
        <f ca="1">SUMIF(OFFSET(correlations!J$46,_xlfn.FLOOR.MATH((ROW(I192)-1)/5)*5,0,5),"&lt;&gt;0")/COUNTIF(OFFSET(correlations!J$46,_xlfn.FLOOR.MATH((ROW(I192)-1)/5)*5,0,5),"&lt;&gt;0")</f>
        <v>4.75</v>
      </c>
      <c r="AK204" s="40">
        <f ca="1">SUMIF(OFFSET(correlations!K$46,_xlfn.FLOOR.MATH((ROW(J192)-1)/5)*5,0,5),"&lt;&gt;0")/COUNTIF(OFFSET(correlations!K$46,_xlfn.FLOOR.MATH((ROW(J192)-1)/5)*5,0,5),"&lt;&gt;0")</f>
        <v>4.75</v>
      </c>
      <c r="AL204" s="40">
        <f ca="1">SUMIF(OFFSET(correlations!L$46,_xlfn.FLOOR.MATH((ROW(K192)-1)/5)*5,0,5),"&lt;&gt;0")/COUNTIF(OFFSET(correlations!L$46,_xlfn.FLOOR.MATH((ROW(K192)-1)/5)*5,0,5),"&lt;&gt;0")</f>
        <v>5</v>
      </c>
      <c r="AM204" s="40">
        <f ca="1">SUMIF(OFFSET(correlations!M$46,_xlfn.FLOOR.MATH((ROW(L192)-1)/5)*5,0,5),"&lt;&gt;0")/COUNTIF(OFFSET(correlations!M$46,_xlfn.FLOOR.MATH((ROW(L192)-1)/5)*5,0,5),"&lt;&gt;0")</f>
        <v>4</v>
      </c>
      <c r="AN204" s="40">
        <f ca="1">SUMIF(OFFSET(correlations!N$46,_xlfn.FLOOR.MATH((ROW(M192)-1)/5)*5,0,5),"&lt;&gt;0")/COUNTIF(OFFSET(correlations!N$46,_xlfn.FLOOR.MATH((ROW(M192)-1)/5)*5,0,5),"&lt;&gt;0")</f>
        <v>3.5</v>
      </c>
      <c r="AO204" s="40">
        <f ca="1">SUMIF(OFFSET(correlations!O$46,_xlfn.FLOOR.MATH((ROW(N192)-1)/5)*5,0,5),"&lt;&gt;0")/COUNTIF(OFFSET(correlations!O$46,_xlfn.FLOOR.MATH((ROW(N192)-1)/5)*5,0,5),"&lt;&gt;0")</f>
        <v>4.75</v>
      </c>
      <c r="AP204" s="40">
        <f ca="1">SUMIF(OFFSET(correlations!P$46,_xlfn.FLOOR.MATH((ROW(O192)-1)/5)*5,0,5),"&lt;&gt;0")/COUNTIF(OFFSET(correlations!P$46,_xlfn.FLOOR.MATH((ROW(O192)-1)/5)*5,0,5),"&lt;&gt;0")</f>
        <v>4</v>
      </c>
      <c r="AQ204" s="40">
        <f ca="1">SUMIF(OFFSET(correlations!Q$46,_xlfn.FLOOR.MATH((ROW(P192)-1)/5)*5,0,5),"&lt;&gt;0")/COUNTIF(OFFSET(correlations!Q$46,_xlfn.FLOOR.MATH((ROW(P192)-1)/5)*5,0,5),"&lt;&gt;0")</f>
        <v>4.666666666666667</v>
      </c>
      <c r="AR204" s="40">
        <f ca="1">SUMIF(OFFSET(correlations!R$46,_xlfn.FLOOR.MATH((ROW(Q192)-1)/5)*5,0,5),"&lt;&gt;0")/COUNTIF(OFFSET(correlations!R$46,_xlfn.FLOOR.MATH((ROW(Q192)-1)/5)*5,0,5),"&lt;&gt;0")</f>
        <v>2.75</v>
      </c>
      <c r="AS204" s="40">
        <f ca="1">SUMIF(OFFSET(correlations!S$46,_xlfn.FLOOR.MATH((ROW(R192)-1)/5)*5,0,5),"&lt;&gt;0")/COUNTIF(OFFSET(correlations!S$46,_xlfn.FLOOR.MATH((ROW(R192)-1)/5)*5,0,5),"&lt;&gt;0")</f>
        <v>3.5</v>
      </c>
      <c r="AT204" s="40">
        <f ca="1">SUMIF(OFFSET(correlations!T$46,_xlfn.FLOOR.MATH((ROW(S192)-1)/5)*5,0,5),"&lt;&gt;0")/COUNTIF(OFFSET(correlations!T$46,_xlfn.FLOOR.MATH((ROW(S192)-1)/5)*5,0,5),"&lt;&gt;0")</f>
        <v>3.5</v>
      </c>
      <c r="AU204" s="40">
        <f ca="1">SUMIF(OFFSET(correlations!U$46,_xlfn.FLOOR.MATH((ROW(T192)-1)/5)*5,0,5),"&lt;&gt;0")/COUNTIF(OFFSET(correlations!U$46,_xlfn.FLOOR.MATH((ROW(T192)-1)/5)*5,0,5),"&lt;&gt;0")</f>
        <v>4.333333333333333</v>
      </c>
      <c r="AV204" s="40">
        <f ca="1">SUMIF(OFFSET(correlations!V$46,_xlfn.FLOOR.MATH((ROW(U192)-1)/5)*5,0,5),"&lt;&gt;0")/COUNTIF(OFFSET(correlations!V$46,_xlfn.FLOOR.MATH((ROW(U192)-1)/5)*5,0,5),"&lt;&gt;0")</f>
        <v>4</v>
      </c>
      <c r="AW204" s="40">
        <f ca="1">SUMIF(OFFSET(correlations!W$46,_xlfn.FLOOR.MATH((ROW(V192)-1)/5)*5,0,5),"&lt;&gt;0")/COUNTIF(OFFSET(correlations!W$46,_xlfn.FLOOR.MATH((ROW(V192)-1)/5)*5,0,5),"&lt;&gt;0")</f>
        <v>4.5999999999999996</v>
      </c>
      <c r="AX204" s="40">
        <f ca="1">SUMIF(OFFSET(correlations!X$46,_xlfn.FLOOR.MATH((ROW(W192)-1)/5)*5,0,5),"&lt;&gt;0")/COUNTIF(OFFSET(correlations!X$46,_xlfn.FLOOR.MATH((ROW(W192)-1)/5)*5,0,5),"&lt;&gt;0")</f>
        <v>3.5</v>
      </c>
      <c r="AY204" s="40">
        <f ca="1">SUMIF(OFFSET(correlations!Y$46,_xlfn.FLOOR.MATH((ROW(X192)-1)/5)*5,0,5),"&lt;&gt;0")/COUNTIF(OFFSET(correlations!Y$46,_xlfn.FLOOR.MATH((ROW(X192)-1)/5)*5,0,5),"&lt;&gt;0")</f>
        <v>4.25</v>
      </c>
      <c r="AZ204" s="40">
        <f ca="1">SUMIF(OFFSET(correlations!Z$46,_xlfn.FLOOR.MATH((ROW(Y192)-1)/5)*5,0,5),"&lt;&gt;0")/COUNTIF(OFFSET(correlations!Z$46,_xlfn.FLOOR.MATH((ROW(Y192)-1)/5)*5,0,5),"&lt;&gt;0")</f>
        <v>3.5</v>
      </c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</row>
    <row r="205" spans="1:76">
      <c r="A205" s="1" t="str">
        <f t="shared" si="38"/>
        <v>424: Schindler's List (1993)</v>
      </c>
      <c r="B205" s="26">
        <f>IF(correlations!B238&lt;&gt;0,'Modified Weights'!B$3,0)</f>
        <v>0.55108883721563151</v>
      </c>
      <c r="C205" s="26">
        <f>IF(correlations!C238&lt;&gt;0,'Modified Weights'!C$3,0)</f>
        <v>0</v>
      </c>
      <c r="D205" s="26">
        <f>IF(correlations!D238&lt;&gt;0,'Modified Weights'!D$3,0)</f>
        <v>0</v>
      </c>
      <c r="E205" s="26">
        <f>IF(correlations!E238&lt;&gt;0,'Modified Weights'!E$3,0)</f>
        <v>0.51761980439715483</v>
      </c>
      <c r="F205" s="26">
        <f>IF(correlations!F238&lt;&gt;0,'Modified Weights'!F$3,0)</f>
        <v>0.47668328054517961</v>
      </c>
      <c r="G205" s="26">
        <f>IF(correlations!G238&lt;&gt;0,'Modified Weights'!G$3,0)</f>
        <v>0</v>
      </c>
      <c r="H205" s="26">
        <f>IF(correlations!H238&lt;&gt;0,'Modified Weights'!H$3,0)</f>
        <v>0</v>
      </c>
      <c r="I205" s="26">
        <f>IF(correlations!I238&lt;&gt;0,'Modified Weights'!I$3,0)</f>
        <v>0</v>
      </c>
      <c r="J205" s="26">
        <f>IF(correlations!J238&lt;&gt;0,'Modified Weights'!J$3,0)</f>
        <v>0</v>
      </c>
      <c r="K205" s="26">
        <f>IF(correlations!K238&lt;&gt;0,'Modified Weights'!K$3,0)</f>
        <v>0</v>
      </c>
      <c r="L205" s="26">
        <f>IF(correlations!L238&lt;&gt;0,'Modified Weights'!L$3,0)</f>
        <v>0</v>
      </c>
      <c r="M205" s="26">
        <f>IF(correlations!M238&lt;&gt;0,'Modified Weights'!M$3,0)</f>
        <v>0.40859237613621341</v>
      </c>
      <c r="N205" s="26">
        <f>IF(correlations!N238&lt;&gt;0,'Modified Weights'!N$3,0)</f>
        <v>0</v>
      </c>
      <c r="O205" s="26">
        <f>IF(correlations!O238&lt;&gt;0,'Modified Weights'!O$3,0)</f>
        <v>0</v>
      </c>
      <c r="P205" s="26">
        <f>IF(correlations!P238&lt;&gt;0,'Modified Weights'!P$3,0)</f>
        <v>0</v>
      </c>
      <c r="Q205" s="26">
        <f>IF(correlations!Q238&lt;&gt;0,'Modified Weights'!Q$3,0)</f>
        <v>0.50324684492481753</v>
      </c>
      <c r="R205" s="26">
        <f>IF(correlations!R238&lt;&gt;0,'Modified Weights'!R$3,0)</f>
        <v>0</v>
      </c>
      <c r="S205" s="26">
        <f>IF(correlations!S238&lt;&gt;0,'Modified Weights'!S$3,0)</f>
        <v>0.47668328054517961</v>
      </c>
      <c r="T205" s="26">
        <f>IF(correlations!T238&lt;&gt;0,'Modified Weights'!T$3,0)</f>
        <v>0</v>
      </c>
      <c r="U205" s="26">
        <f>IF(correlations!U238&lt;&gt;0,'Modified Weights'!U$3,0)</f>
        <v>0</v>
      </c>
      <c r="V205" s="26">
        <f>IF(correlations!V238&lt;&gt;0,'Modified Weights'!V$3,0)</f>
        <v>0</v>
      </c>
      <c r="W205" s="26">
        <f>IF(correlations!W238&lt;&gt;0,'Modified Weights'!W$3,0)</f>
        <v>0.50324684492481753</v>
      </c>
      <c r="X205" s="26">
        <f>IF(correlations!X238&lt;&gt;0,'Modified Weights'!X$3,0)</f>
        <v>0</v>
      </c>
      <c r="Y205" s="26">
        <f>IF(correlations!Y238&lt;&gt;0,'Modified Weights'!Y$3,0)</f>
        <v>0.66716825348801723</v>
      </c>
      <c r="Z205" s="26">
        <f>IF(correlations!Z238&lt;&gt;0,'Modified Weights'!Z$3,0)</f>
        <v>0</v>
      </c>
      <c r="AA205" s="26"/>
      <c r="AB205" s="40">
        <f ca="1">SUMIF(OFFSET(correlations!B$46,_xlfn.FLOOR.MATH((ROW(A193)-1)/5)*5,0,5),"&lt;&gt;0")/COUNTIF(OFFSET(correlations!B$46,_xlfn.FLOOR.MATH((ROW(A193)-1)/5)*5,0,5),"&lt;&gt;0")</f>
        <v>2.5</v>
      </c>
      <c r="AC205" s="40">
        <f ca="1">SUMIF(OFFSET(correlations!C$46,_xlfn.FLOOR.MATH((ROW(B193)-1)/5)*5,0,5),"&lt;&gt;0")/COUNTIF(OFFSET(correlations!C$46,_xlfn.FLOOR.MATH((ROW(B193)-1)/5)*5,0,5),"&lt;&gt;0")</f>
        <v>4.5</v>
      </c>
      <c r="AD205" s="40">
        <f ca="1">SUMIF(OFFSET(correlations!D$46,_xlfn.FLOOR.MATH((ROW(C193)-1)/5)*5,0,5),"&lt;&gt;0")/COUNTIF(OFFSET(correlations!D$46,_xlfn.FLOOR.MATH((ROW(C193)-1)/5)*5,0,5),"&lt;&gt;0")</f>
        <v>4.25</v>
      </c>
      <c r="AE205" s="40">
        <f ca="1">SUMIF(OFFSET(correlations!E$46,_xlfn.FLOOR.MATH((ROW(D193)-1)/5)*5,0,5),"&lt;&gt;0")/COUNTIF(OFFSET(correlations!E$46,_xlfn.FLOOR.MATH((ROW(D193)-1)/5)*5,0,5),"&lt;&gt;0")</f>
        <v>4</v>
      </c>
      <c r="AF205" s="40">
        <f ca="1">SUMIF(OFFSET(correlations!F$46,_xlfn.FLOOR.MATH((ROW(E193)-1)/5)*5,0,5),"&lt;&gt;0")/COUNTIF(OFFSET(correlations!F$46,_xlfn.FLOOR.MATH((ROW(E193)-1)/5)*5,0,5),"&lt;&gt;0")</f>
        <v>4</v>
      </c>
      <c r="AG205" s="40">
        <f ca="1">SUMIF(OFFSET(correlations!G$46,_xlfn.FLOOR.MATH((ROW(F193)-1)/5)*5,0,5),"&lt;&gt;0")/COUNTIF(OFFSET(correlations!G$46,_xlfn.FLOOR.MATH((ROW(F193)-1)/5)*5,0,5),"&lt;&gt;0")</f>
        <v>3.3333333333333335</v>
      </c>
      <c r="AH205" s="40">
        <f ca="1">SUMIF(OFFSET(correlations!H$46,_xlfn.FLOOR.MATH((ROW(G193)-1)/5)*5,0,5),"&lt;&gt;0")/COUNTIF(OFFSET(correlations!H$46,_xlfn.FLOOR.MATH((ROW(G193)-1)/5)*5,0,5),"&lt;&gt;0")</f>
        <v>4.25</v>
      </c>
      <c r="AI205" s="40">
        <f ca="1">SUMIF(OFFSET(correlations!I$46,_xlfn.FLOOR.MATH((ROW(H193)-1)/5)*5,0,5),"&lt;&gt;0")/COUNTIF(OFFSET(correlations!I$46,_xlfn.FLOOR.MATH((ROW(H193)-1)/5)*5,0,5),"&lt;&gt;0")</f>
        <v>3.3333333333333335</v>
      </c>
      <c r="AJ205" s="40">
        <f ca="1">SUMIF(OFFSET(correlations!J$46,_xlfn.FLOOR.MATH((ROW(I193)-1)/5)*5,0,5),"&lt;&gt;0")/COUNTIF(OFFSET(correlations!J$46,_xlfn.FLOOR.MATH((ROW(I193)-1)/5)*5,0,5),"&lt;&gt;0")</f>
        <v>4.75</v>
      </c>
      <c r="AK205" s="40">
        <f ca="1">SUMIF(OFFSET(correlations!K$46,_xlfn.FLOOR.MATH((ROW(J193)-1)/5)*5,0,5),"&lt;&gt;0")/COUNTIF(OFFSET(correlations!K$46,_xlfn.FLOOR.MATH((ROW(J193)-1)/5)*5,0,5),"&lt;&gt;0")</f>
        <v>4.75</v>
      </c>
      <c r="AL205" s="40">
        <f ca="1">SUMIF(OFFSET(correlations!L$46,_xlfn.FLOOR.MATH((ROW(K193)-1)/5)*5,0,5),"&lt;&gt;0")/COUNTIF(OFFSET(correlations!L$46,_xlfn.FLOOR.MATH((ROW(K193)-1)/5)*5,0,5),"&lt;&gt;0")</f>
        <v>5</v>
      </c>
      <c r="AM205" s="40">
        <f ca="1">SUMIF(OFFSET(correlations!M$46,_xlfn.FLOOR.MATH((ROW(L193)-1)/5)*5,0,5),"&lt;&gt;0")/COUNTIF(OFFSET(correlations!M$46,_xlfn.FLOOR.MATH((ROW(L193)-1)/5)*5,0,5),"&lt;&gt;0")</f>
        <v>4</v>
      </c>
      <c r="AN205" s="40">
        <f ca="1">SUMIF(OFFSET(correlations!N$46,_xlfn.FLOOR.MATH((ROW(M193)-1)/5)*5,0,5),"&lt;&gt;0")/COUNTIF(OFFSET(correlations!N$46,_xlfn.FLOOR.MATH((ROW(M193)-1)/5)*5,0,5),"&lt;&gt;0")</f>
        <v>3.5</v>
      </c>
      <c r="AO205" s="40">
        <f ca="1">SUMIF(OFFSET(correlations!O$46,_xlfn.FLOOR.MATH((ROW(N193)-1)/5)*5,0,5),"&lt;&gt;0")/COUNTIF(OFFSET(correlations!O$46,_xlfn.FLOOR.MATH((ROW(N193)-1)/5)*5,0,5),"&lt;&gt;0")</f>
        <v>4.75</v>
      </c>
      <c r="AP205" s="40">
        <f ca="1">SUMIF(OFFSET(correlations!P$46,_xlfn.FLOOR.MATH((ROW(O193)-1)/5)*5,0,5),"&lt;&gt;0")/COUNTIF(OFFSET(correlations!P$46,_xlfn.FLOOR.MATH((ROW(O193)-1)/5)*5,0,5),"&lt;&gt;0")</f>
        <v>4</v>
      </c>
      <c r="AQ205" s="40">
        <f ca="1">SUMIF(OFFSET(correlations!Q$46,_xlfn.FLOOR.MATH((ROW(P193)-1)/5)*5,0,5),"&lt;&gt;0")/COUNTIF(OFFSET(correlations!Q$46,_xlfn.FLOOR.MATH((ROW(P193)-1)/5)*5,0,5),"&lt;&gt;0")</f>
        <v>4.666666666666667</v>
      </c>
      <c r="AR205" s="40">
        <f ca="1">SUMIF(OFFSET(correlations!R$46,_xlfn.FLOOR.MATH((ROW(Q193)-1)/5)*5,0,5),"&lt;&gt;0")/COUNTIF(OFFSET(correlations!R$46,_xlfn.FLOOR.MATH((ROW(Q193)-1)/5)*5,0,5),"&lt;&gt;0")</f>
        <v>2.75</v>
      </c>
      <c r="AS205" s="40">
        <f ca="1">SUMIF(OFFSET(correlations!S$46,_xlfn.FLOOR.MATH((ROW(R193)-1)/5)*5,0,5),"&lt;&gt;0")/COUNTIF(OFFSET(correlations!S$46,_xlfn.FLOOR.MATH((ROW(R193)-1)/5)*5,0,5),"&lt;&gt;0")</f>
        <v>3.5</v>
      </c>
      <c r="AT205" s="40">
        <f ca="1">SUMIF(OFFSET(correlations!T$46,_xlfn.FLOOR.MATH((ROW(S193)-1)/5)*5,0,5),"&lt;&gt;0")/COUNTIF(OFFSET(correlations!T$46,_xlfn.FLOOR.MATH((ROW(S193)-1)/5)*5,0,5),"&lt;&gt;0")</f>
        <v>3.5</v>
      </c>
      <c r="AU205" s="40">
        <f ca="1">SUMIF(OFFSET(correlations!U$46,_xlfn.FLOOR.MATH((ROW(T193)-1)/5)*5,0,5),"&lt;&gt;0")/COUNTIF(OFFSET(correlations!U$46,_xlfn.FLOOR.MATH((ROW(T193)-1)/5)*5,0,5),"&lt;&gt;0")</f>
        <v>4.333333333333333</v>
      </c>
      <c r="AV205" s="40">
        <f ca="1">SUMIF(OFFSET(correlations!V$46,_xlfn.FLOOR.MATH((ROW(U193)-1)/5)*5,0,5),"&lt;&gt;0")/COUNTIF(OFFSET(correlations!V$46,_xlfn.FLOOR.MATH((ROW(U193)-1)/5)*5,0,5),"&lt;&gt;0")</f>
        <v>4</v>
      </c>
      <c r="AW205" s="40">
        <f ca="1">SUMIF(OFFSET(correlations!W$46,_xlfn.FLOOR.MATH((ROW(V193)-1)/5)*5,0,5),"&lt;&gt;0")/COUNTIF(OFFSET(correlations!W$46,_xlfn.FLOOR.MATH((ROW(V193)-1)/5)*5,0,5),"&lt;&gt;0")</f>
        <v>4.5999999999999996</v>
      </c>
      <c r="AX205" s="40">
        <f ca="1">SUMIF(OFFSET(correlations!X$46,_xlfn.FLOOR.MATH((ROW(W193)-1)/5)*5,0,5),"&lt;&gt;0")/COUNTIF(OFFSET(correlations!X$46,_xlfn.FLOOR.MATH((ROW(W193)-1)/5)*5,0,5),"&lt;&gt;0")</f>
        <v>3.5</v>
      </c>
      <c r="AY205" s="40">
        <f ca="1">SUMIF(OFFSET(correlations!Y$46,_xlfn.FLOOR.MATH((ROW(X193)-1)/5)*5,0,5),"&lt;&gt;0")/COUNTIF(OFFSET(correlations!Y$46,_xlfn.FLOOR.MATH((ROW(X193)-1)/5)*5,0,5),"&lt;&gt;0")</f>
        <v>4.25</v>
      </c>
      <c r="AZ205" s="40">
        <f ca="1">SUMIF(OFFSET(correlations!Z$46,_xlfn.FLOOR.MATH((ROW(Y193)-1)/5)*5,0,5),"&lt;&gt;0")/COUNTIF(OFFSET(correlations!Z$46,_xlfn.FLOOR.MATH((ROW(Y193)-1)/5)*5,0,5),"&lt;&gt;0")</f>
        <v>3.5</v>
      </c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</row>
    <row r="206" spans="1:76">
      <c r="A206" s="1" t="str">
        <f t="shared" si="38"/>
        <v>424: Schindler's List (1993)</v>
      </c>
      <c r="B206" s="26">
        <f>IF(correlations!B239&lt;&gt;0,'Modified Weights'!B$4,0)</f>
        <v>0</v>
      </c>
      <c r="C206" s="26">
        <f>IF(correlations!C239&lt;&gt;0,'Modified Weights'!C$4,0)</f>
        <v>0.48860698263640312</v>
      </c>
      <c r="D206" s="26">
        <f>IF(correlations!D239&lt;&gt;0,'Modified Weights'!D$4,0)</f>
        <v>0.47097212266638172</v>
      </c>
      <c r="E206" s="26">
        <f>IF(correlations!E239&lt;&gt;0,'Modified Weights'!E$4,0)</f>
        <v>0.47497369617752921</v>
      </c>
      <c r="F206" s="26">
        <f>IF(correlations!F239&lt;&gt;0,'Modified Weights'!F$4,0)</f>
        <v>0.46411014776485626</v>
      </c>
      <c r="G206" s="26">
        <f>IF(correlations!G239&lt;&gt;0,'Modified Weights'!G$4,0)</f>
        <v>0.48053660218278615</v>
      </c>
      <c r="H206" s="26">
        <f>IF(correlations!H239&lt;&gt;0,'Modified Weights'!H$4,0)</f>
        <v>0.40027450425381639</v>
      </c>
      <c r="I206" s="26">
        <f>IF(correlations!I239&lt;&gt;0,'Modified Weights'!I$4,0)</f>
        <v>0.31257295249758305</v>
      </c>
      <c r="J206" s="26">
        <f>IF(correlations!J239&lt;&gt;0,'Modified Weights'!J$4,0)</f>
        <v>0</v>
      </c>
      <c r="K206" s="26">
        <f>IF(correlations!K239&lt;&gt;0,'Modified Weights'!K$4,0)</f>
        <v>0.26365446983714974</v>
      </c>
      <c r="L206" s="26">
        <f>IF(correlations!L239&lt;&gt;0,'Modified Weights'!L$4,0)</f>
        <v>0</v>
      </c>
      <c r="M206" s="26">
        <f>IF(correlations!M239&lt;&gt;0,'Modified Weights'!M$4,0)</f>
        <v>0.28040224837668803</v>
      </c>
      <c r="N206" s="26">
        <f>IF(correlations!N239&lt;&gt;0,'Modified Weights'!N$4,0)</f>
        <v>0.31010409033155772</v>
      </c>
      <c r="O206" s="26">
        <f>IF(correlations!O239&lt;&gt;0,'Modified Weights'!O$4,0)</f>
        <v>0</v>
      </c>
      <c r="P206" s="26">
        <f>IF(correlations!P239&lt;&gt;0,'Modified Weights'!P$4,0)</f>
        <v>0.30413903573293405</v>
      </c>
      <c r="Q206" s="26">
        <f>IF(correlations!Q239&lt;&gt;0,'Modified Weights'!Q$4,0)</f>
        <v>0.48860698263640312</v>
      </c>
      <c r="R206" s="26">
        <f>IF(correlations!R239&lt;&gt;0,'Modified Weights'!R$4,0)</f>
        <v>0</v>
      </c>
      <c r="S206" s="26">
        <f>IF(correlations!S239&lt;&gt;0,'Modified Weights'!S$4,0)</f>
        <v>0</v>
      </c>
      <c r="T206" s="26">
        <f>IF(correlations!T239&lt;&gt;0,'Modified Weights'!T$4,0)</f>
        <v>0.52599044278760332</v>
      </c>
      <c r="U206" s="26">
        <f>IF(correlations!U239&lt;&gt;0,'Modified Weights'!U$4,0)</f>
        <v>0.43899155441463594</v>
      </c>
      <c r="V206" s="26">
        <f>IF(correlations!V239&lt;&gt;0,'Modified Weights'!V$4,0)</f>
        <v>0.17808764796017454</v>
      </c>
      <c r="W206" s="26">
        <f>IF(correlations!W239&lt;&gt;0,'Modified Weights'!W$4,0)</f>
        <v>0.40859237613621341</v>
      </c>
      <c r="X206" s="26">
        <f>IF(correlations!X239&lt;&gt;0,'Modified Weights'!X$4,0)</f>
        <v>0.54219187817609293</v>
      </c>
      <c r="Y206" s="26">
        <f>IF(correlations!Y239&lt;&gt;0,'Modified Weights'!Y$4,0)</f>
        <v>0</v>
      </c>
      <c r="Z206" s="26">
        <f>IF(correlations!Z239&lt;&gt;0,'Modified Weights'!Z$4,0)</f>
        <v>0.39006674934025765</v>
      </c>
      <c r="AA206" s="26"/>
      <c r="AB206" s="40">
        <f ca="1">SUMIF(OFFSET(correlations!B$46,_xlfn.FLOOR.MATH((ROW(A194)-1)/5)*5,0,5),"&lt;&gt;0")/COUNTIF(OFFSET(correlations!B$46,_xlfn.FLOOR.MATH((ROW(A194)-1)/5)*5,0,5),"&lt;&gt;0")</f>
        <v>2.5</v>
      </c>
      <c r="AC206" s="40">
        <f ca="1">SUMIF(OFFSET(correlations!C$46,_xlfn.FLOOR.MATH((ROW(B194)-1)/5)*5,0,5),"&lt;&gt;0")/COUNTIF(OFFSET(correlations!C$46,_xlfn.FLOOR.MATH((ROW(B194)-1)/5)*5,0,5),"&lt;&gt;0")</f>
        <v>4.5</v>
      </c>
      <c r="AD206" s="40">
        <f ca="1">SUMIF(OFFSET(correlations!D$46,_xlfn.FLOOR.MATH((ROW(C194)-1)/5)*5,0,5),"&lt;&gt;0")/COUNTIF(OFFSET(correlations!D$46,_xlfn.FLOOR.MATH((ROW(C194)-1)/5)*5,0,5),"&lt;&gt;0")</f>
        <v>4.25</v>
      </c>
      <c r="AE206" s="40">
        <f ca="1">SUMIF(OFFSET(correlations!E$46,_xlfn.FLOOR.MATH((ROW(D194)-1)/5)*5,0,5),"&lt;&gt;0")/COUNTIF(OFFSET(correlations!E$46,_xlfn.FLOOR.MATH((ROW(D194)-1)/5)*5,0,5),"&lt;&gt;0")</f>
        <v>4</v>
      </c>
      <c r="AF206" s="40">
        <f ca="1">SUMIF(OFFSET(correlations!F$46,_xlfn.FLOOR.MATH((ROW(E194)-1)/5)*5,0,5),"&lt;&gt;0")/COUNTIF(OFFSET(correlations!F$46,_xlfn.FLOOR.MATH((ROW(E194)-1)/5)*5,0,5),"&lt;&gt;0")</f>
        <v>4</v>
      </c>
      <c r="AG206" s="40">
        <f ca="1">SUMIF(OFFSET(correlations!G$46,_xlfn.FLOOR.MATH((ROW(F194)-1)/5)*5,0,5),"&lt;&gt;0")/COUNTIF(OFFSET(correlations!G$46,_xlfn.FLOOR.MATH((ROW(F194)-1)/5)*5,0,5),"&lt;&gt;0")</f>
        <v>3.3333333333333335</v>
      </c>
      <c r="AH206" s="40">
        <f ca="1">SUMIF(OFFSET(correlations!H$46,_xlfn.FLOOR.MATH((ROW(G194)-1)/5)*5,0,5),"&lt;&gt;0")/COUNTIF(OFFSET(correlations!H$46,_xlfn.FLOOR.MATH((ROW(G194)-1)/5)*5,0,5),"&lt;&gt;0")</f>
        <v>4.25</v>
      </c>
      <c r="AI206" s="40">
        <f ca="1">SUMIF(OFFSET(correlations!I$46,_xlfn.FLOOR.MATH((ROW(H194)-1)/5)*5,0,5),"&lt;&gt;0")/COUNTIF(OFFSET(correlations!I$46,_xlfn.FLOOR.MATH((ROW(H194)-1)/5)*5,0,5),"&lt;&gt;0")</f>
        <v>3.3333333333333335</v>
      </c>
      <c r="AJ206" s="40">
        <f ca="1">SUMIF(OFFSET(correlations!J$46,_xlfn.FLOOR.MATH((ROW(I194)-1)/5)*5,0,5),"&lt;&gt;0")/COUNTIF(OFFSET(correlations!J$46,_xlfn.FLOOR.MATH((ROW(I194)-1)/5)*5,0,5),"&lt;&gt;0")</f>
        <v>4.75</v>
      </c>
      <c r="AK206" s="40">
        <f ca="1">SUMIF(OFFSET(correlations!K$46,_xlfn.FLOOR.MATH((ROW(J194)-1)/5)*5,0,5),"&lt;&gt;0")/COUNTIF(OFFSET(correlations!K$46,_xlfn.FLOOR.MATH((ROW(J194)-1)/5)*5,0,5),"&lt;&gt;0")</f>
        <v>4.75</v>
      </c>
      <c r="AL206" s="40">
        <f ca="1">SUMIF(OFFSET(correlations!L$46,_xlfn.FLOOR.MATH((ROW(K194)-1)/5)*5,0,5),"&lt;&gt;0")/COUNTIF(OFFSET(correlations!L$46,_xlfn.FLOOR.MATH((ROW(K194)-1)/5)*5,0,5),"&lt;&gt;0")</f>
        <v>5</v>
      </c>
      <c r="AM206" s="40">
        <f ca="1">SUMIF(OFFSET(correlations!M$46,_xlfn.FLOOR.MATH((ROW(L194)-1)/5)*5,0,5),"&lt;&gt;0")/COUNTIF(OFFSET(correlations!M$46,_xlfn.FLOOR.MATH((ROW(L194)-1)/5)*5,0,5),"&lt;&gt;0")</f>
        <v>4</v>
      </c>
      <c r="AN206" s="40">
        <f ca="1">SUMIF(OFFSET(correlations!N$46,_xlfn.FLOOR.MATH((ROW(M194)-1)/5)*5,0,5),"&lt;&gt;0")/COUNTIF(OFFSET(correlations!N$46,_xlfn.FLOOR.MATH((ROW(M194)-1)/5)*5,0,5),"&lt;&gt;0")</f>
        <v>3.5</v>
      </c>
      <c r="AO206" s="40">
        <f ca="1">SUMIF(OFFSET(correlations!O$46,_xlfn.FLOOR.MATH((ROW(N194)-1)/5)*5,0,5),"&lt;&gt;0")/COUNTIF(OFFSET(correlations!O$46,_xlfn.FLOOR.MATH((ROW(N194)-1)/5)*5,0,5),"&lt;&gt;0")</f>
        <v>4.75</v>
      </c>
      <c r="AP206" s="40">
        <f ca="1">SUMIF(OFFSET(correlations!P$46,_xlfn.FLOOR.MATH((ROW(O194)-1)/5)*5,0,5),"&lt;&gt;0")/COUNTIF(OFFSET(correlations!P$46,_xlfn.FLOOR.MATH((ROW(O194)-1)/5)*5,0,5),"&lt;&gt;0")</f>
        <v>4</v>
      </c>
      <c r="AQ206" s="40">
        <f ca="1">SUMIF(OFFSET(correlations!Q$46,_xlfn.FLOOR.MATH((ROW(P194)-1)/5)*5,0,5),"&lt;&gt;0")/COUNTIF(OFFSET(correlations!Q$46,_xlfn.FLOOR.MATH((ROW(P194)-1)/5)*5,0,5),"&lt;&gt;0")</f>
        <v>4.666666666666667</v>
      </c>
      <c r="AR206" s="40">
        <f ca="1">SUMIF(OFFSET(correlations!R$46,_xlfn.FLOOR.MATH((ROW(Q194)-1)/5)*5,0,5),"&lt;&gt;0")/COUNTIF(OFFSET(correlations!R$46,_xlfn.FLOOR.MATH((ROW(Q194)-1)/5)*5,0,5),"&lt;&gt;0")</f>
        <v>2.75</v>
      </c>
      <c r="AS206" s="40">
        <f ca="1">SUMIF(OFFSET(correlations!S$46,_xlfn.FLOOR.MATH((ROW(R194)-1)/5)*5,0,5),"&lt;&gt;0")/COUNTIF(OFFSET(correlations!S$46,_xlfn.FLOOR.MATH((ROW(R194)-1)/5)*5,0,5),"&lt;&gt;0")</f>
        <v>3.5</v>
      </c>
      <c r="AT206" s="40">
        <f ca="1">SUMIF(OFFSET(correlations!T$46,_xlfn.FLOOR.MATH((ROW(S194)-1)/5)*5,0,5),"&lt;&gt;0")/COUNTIF(OFFSET(correlations!T$46,_xlfn.FLOOR.MATH((ROW(S194)-1)/5)*5,0,5),"&lt;&gt;0")</f>
        <v>3.5</v>
      </c>
      <c r="AU206" s="40">
        <f ca="1">SUMIF(OFFSET(correlations!U$46,_xlfn.FLOOR.MATH((ROW(T194)-1)/5)*5,0,5),"&lt;&gt;0")/COUNTIF(OFFSET(correlations!U$46,_xlfn.FLOOR.MATH((ROW(T194)-1)/5)*5,0,5),"&lt;&gt;0")</f>
        <v>4.333333333333333</v>
      </c>
      <c r="AV206" s="40">
        <f ca="1">SUMIF(OFFSET(correlations!V$46,_xlfn.FLOOR.MATH((ROW(U194)-1)/5)*5,0,5),"&lt;&gt;0")/COUNTIF(OFFSET(correlations!V$46,_xlfn.FLOOR.MATH((ROW(U194)-1)/5)*5,0,5),"&lt;&gt;0")</f>
        <v>4</v>
      </c>
      <c r="AW206" s="40">
        <f ca="1">SUMIF(OFFSET(correlations!W$46,_xlfn.FLOOR.MATH((ROW(V194)-1)/5)*5,0,5),"&lt;&gt;0")/COUNTIF(OFFSET(correlations!W$46,_xlfn.FLOOR.MATH((ROW(V194)-1)/5)*5,0,5),"&lt;&gt;0")</f>
        <v>4.5999999999999996</v>
      </c>
      <c r="AX206" s="40">
        <f ca="1">SUMIF(OFFSET(correlations!X$46,_xlfn.FLOOR.MATH((ROW(W194)-1)/5)*5,0,5),"&lt;&gt;0")/COUNTIF(OFFSET(correlations!X$46,_xlfn.FLOOR.MATH((ROW(W194)-1)/5)*5,0,5),"&lt;&gt;0")</f>
        <v>3.5</v>
      </c>
      <c r="AY206" s="40">
        <f ca="1">SUMIF(OFFSET(correlations!Y$46,_xlfn.FLOOR.MATH((ROW(X194)-1)/5)*5,0,5),"&lt;&gt;0")/COUNTIF(OFFSET(correlations!Y$46,_xlfn.FLOOR.MATH((ROW(X194)-1)/5)*5,0,5),"&lt;&gt;0")</f>
        <v>4.25</v>
      </c>
      <c r="AZ206" s="40">
        <f ca="1">SUMIF(OFFSET(correlations!Z$46,_xlfn.FLOOR.MATH((ROW(Y194)-1)/5)*5,0,5),"&lt;&gt;0")/COUNTIF(OFFSET(correlations!Z$46,_xlfn.FLOOR.MATH((ROW(Y194)-1)/5)*5,0,5),"&lt;&gt;0")</f>
        <v>3.5</v>
      </c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</row>
    <row r="207" spans="1:76">
      <c r="A207" s="1" t="str">
        <f t="shared" si="38"/>
        <v>424: Schindler's List (1993)</v>
      </c>
      <c r="B207" s="26">
        <f>IF(correlations!B240&lt;&gt;0,'Modified Weights'!B$5,0)</f>
        <v>0</v>
      </c>
      <c r="C207" s="26">
        <f>IF(correlations!C240&lt;&gt;0,'Modified Weights'!C$5,0)</f>
        <v>0</v>
      </c>
      <c r="D207" s="26">
        <f>IF(correlations!D240&lt;&gt;0,'Modified Weights'!D$5,0)</f>
        <v>0.46833329437099369</v>
      </c>
      <c r="E207" s="26">
        <f>IF(correlations!E240&lt;&gt;0,'Modified Weights'!E$5,0)</f>
        <v>0</v>
      </c>
      <c r="F207" s="26">
        <f>IF(correlations!F240&lt;&gt;0,'Modified Weights'!F$5,0)</f>
        <v>0.43899155441463594</v>
      </c>
      <c r="G207" s="26">
        <f>IF(correlations!G240&lt;&gt;0,'Modified Weights'!G$5,0)</f>
        <v>0.46833329437099369</v>
      </c>
      <c r="H207" s="26">
        <f>IF(correlations!H240&lt;&gt;0,'Modified Weights'!H$5,0)</f>
        <v>0.24769327229404767</v>
      </c>
      <c r="I207" s="26">
        <f>IF(correlations!I240&lt;&gt;0,'Modified Weights'!I$5,0)</f>
        <v>0</v>
      </c>
      <c r="J207" s="26">
        <f>IF(correlations!J240&lt;&gt;0,'Modified Weights'!J$5,0)</f>
        <v>0.38713264586848378</v>
      </c>
      <c r="K207" s="26">
        <f>IF(correlations!K240&lt;&gt;0,'Modified Weights'!K$5,0)</f>
        <v>0.25886569181649749</v>
      </c>
      <c r="L207" s="26">
        <f>IF(correlations!L240&lt;&gt;0,'Modified Weights'!L$5,0)</f>
        <v>0.27833468677407003</v>
      </c>
      <c r="M207" s="26">
        <f>IF(correlations!M240&lt;&gt;0,'Modified Weights'!M$5,0)</f>
        <v>0.26442478716072465</v>
      </c>
      <c r="N207" s="26">
        <f>IF(correlations!N240&lt;&gt;0,'Modified Weights'!N$5,0)</f>
        <v>0.290591240789001</v>
      </c>
      <c r="O207" s="26">
        <f>IF(correlations!O240&lt;&gt;0,'Modified Weights'!O$5,0)</f>
        <v>0.53906585139435703</v>
      </c>
      <c r="P207" s="26">
        <f>IF(correlations!P240&lt;&gt;0,'Modified Weights'!P$5,0)</f>
        <v>0</v>
      </c>
      <c r="Q207" s="26">
        <f>IF(correlations!Q240&lt;&gt;0,'Modified Weights'!Q$5,0)</f>
        <v>0</v>
      </c>
      <c r="R207" s="26">
        <f>IF(correlations!R240&lt;&gt;0,'Modified Weights'!R$5,0)</f>
        <v>0.45527378286540937</v>
      </c>
      <c r="S207" s="26">
        <f>IF(correlations!S240&lt;&gt;0,'Modified Weights'!S$5,0)</f>
        <v>0.42223642660835542</v>
      </c>
      <c r="T207" s="26">
        <f>IF(correlations!T240&lt;&gt;0,'Modified Weights'!T$5,0)</f>
        <v>0.42805472768971564</v>
      </c>
      <c r="U207" s="26">
        <f>IF(correlations!U240&lt;&gt;0,'Modified Weights'!U$5,0)</f>
        <v>0.40380887559327872</v>
      </c>
      <c r="V207" s="26">
        <f>IF(correlations!V240&lt;&gt;0,'Modified Weights'!V$5,0)</f>
        <v>0.14924669844661778</v>
      </c>
      <c r="W207" s="26">
        <f>IF(correlations!W240&lt;&gt;0,'Modified Weights'!W$5,0)</f>
        <v>0.31571202585390812</v>
      </c>
      <c r="X207" s="26">
        <f>IF(correlations!X240&lt;&gt;0,'Modified Weights'!X$5,0)</f>
        <v>0</v>
      </c>
      <c r="Y207" s="26">
        <f>IF(correlations!Y240&lt;&gt;0,'Modified Weights'!Y$5,0)</f>
        <v>0.47236055541883315</v>
      </c>
      <c r="Z207" s="26">
        <f>IF(correlations!Z240&lt;&gt;0,'Modified Weights'!Z$5,0)</f>
        <v>0</v>
      </c>
      <c r="AA207" s="26"/>
      <c r="AB207" s="40">
        <f ca="1">SUMIF(OFFSET(correlations!B$46,_xlfn.FLOOR.MATH((ROW(A195)-1)/5)*5,0,5),"&lt;&gt;0")/COUNTIF(OFFSET(correlations!B$46,_xlfn.FLOOR.MATH((ROW(A195)-1)/5)*5,0,5),"&lt;&gt;0")</f>
        <v>2.5</v>
      </c>
      <c r="AC207" s="40">
        <f ca="1">SUMIF(OFFSET(correlations!C$46,_xlfn.FLOOR.MATH((ROW(B195)-1)/5)*5,0,5),"&lt;&gt;0")/COUNTIF(OFFSET(correlations!C$46,_xlfn.FLOOR.MATH((ROW(B195)-1)/5)*5,0,5),"&lt;&gt;0")</f>
        <v>4.5</v>
      </c>
      <c r="AD207" s="40">
        <f ca="1">SUMIF(OFFSET(correlations!D$46,_xlfn.FLOOR.MATH((ROW(C195)-1)/5)*5,0,5),"&lt;&gt;0")/COUNTIF(OFFSET(correlations!D$46,_xlfn.FLOOR.MATH((ROW(C195)-1)/5)*5,0,5),"&lt;&gt;0")</f>
        <v>4.25</v>
      </c>
      <c r="AE207" s="40">
        <f ca="1">SUMIF(OFFSET(correlations!E$46,_xlfn.FLOOR.MATH((ROW(D195)-1)/5)*5,0,5),"&lt;&gt;0")/COUNTIF(OFFSET(correlations!E$46,_xlfn.FLOOR.MATH((ROW(D195)-1)/5)*5,0,5),"&lt;&gt;0")</f>
        <v>4</v>
      </c>
      <c r="AF207" s="40">
        <f ca="1">SUMIF(OFFSET(correlations!F$46,_xlfn.FLOOR.MATH((ROW(E195)-1)/5)*5,0,5),"&lt;&gt;0")/COUNTIF(OFFSET(correlations!F$46,_xlfn.FLOOR.MATH((ROW(E195)-1)/5)*5,0,5),"&lt;&gt;0")</f>
        <v>4</v>
      </c>
      <c r="AG207" s="40">
        <f ca="1">SUMIF(OFFSET(correlations!G$46,_xlfn.FLOOR.MATH((ROW(F195)-1)/5)*5,0,5),"&lt;&gt;0")/COUNTIF(OFFSET(correlations!G$46,_xlfn.FLOOR.MATH((ROW(F195)-1)/5)*5,0,5),"&lt;&gt;0")</f>
        <v>3.3333333333333335</v>
      </c>
      <c r="AH207" s="40">
        <f ca="1">SUMIF(OFFSET(correlations!H$46,_xlfn.FLOOR.MATH((ROW(G195)-1)/5)*5,0,5),"&lt;&gt;0")/COUNTIF(OFFSET(correlations!H$46,_xlfn.FLOOR.MATH((ROW(G195)-1)/5)*5,0,5),"&lt;&gt;0")</f>
        <v>4.25</v>
      </c>
      <c r="AI207" s="40">
        <f ca="1">SUMIF(OFFSET(correlations!I$46,_xlfn.FLOOR.MATH((ROW(H195)-1)/5)*5,0,5),"&lt;&gt;0")/COUNTIF(OFFSET(correlations!I$46,_xlfn.FLOOR.MATH((ROW(H195)-1)/5)*5,0,5),"&lt;&gt;0")</f>
        <v>3.3333333333333335</v>
      </c>
      <c r="AJ207" s="40">
        <f ca="1">SUMIF(OFFSET(correlations!J$46,_xlfn.FLOOR.MATH((ROW(I195)-1)/5)*5,0,5),"&lt;&gt;0")/COUNTIF(OFFSET(correlations!J$46,_xlfn.FLOOR.MATH((ROW(I195)-1)/5)*5,0,5),"&lt;&gt;0")</f>
        <v>4.75</v>
      </c>
      <c r="AK207" s="40">
        <f ca="1">SUMIF(OFFSET(correlations!K$46,_xlfn.FLOOR.MATH((ROW(J195)-1)/5)*5,0,5),"&lt;&gt;0")/COUNTIF(OFFSET(correlations!K$46,_xlfn.FLOOR.MATH((ROW(J195)-1)/5)*5,0,5),"&lt;&gt;0")</f>
        <v>4.75</v>
      </c>
      <c r="AL207" s="40">
        <f ca="1">SUMIF(OFFSET(correlations!L$46,_xlfn.FLOOR.MATH((ROW(K195)-1)/5)*5,0,5),"&lt;&gt;0")/COUNTIF(OFFSET(correlations!L$46,_xlfn.FLOOR.MATH((ROW(K195)-1)/5)*5,0,5),"&lt;&gt;0")</f>
        <v>5</v>
      </c>
      <c r="AM207" s="40">
        <f ca="1">SUMIF(OFFSET(correlations!M$46,_xlfn.FLOOR.MATH((ROW(L195)-1)/5)*5,0,5),"&lt;&gt;0")/COUNTIF(OFFSET(correlations!M$46,_xlfn.FLOOR.MATH((ROW(L195)-1)/5)*5,0,5),"&lt;&gt;0")</f>
        <v>4</v>
      </c>
      <c r="AN207" s="40">
        <f ca="1">SUMIF(OFFSET(correlations!N$46,_xlfn.FLOOR.MATH((ROW(M195)-1)/5)*5,0,5),"&lt;&gt;0")/COUNTIF(OFFSET(correlations!N$46,_xlfn.FLOOR.MATH((ROW(M195)-1)/5)*5,0,5),"&lt;&gt;0")</f>
        <v>3.5</v>
      </c>
      <c r="AO207" s="40">
        <f ca="1">SUMIF(OFFSET(correlations!O$46,_xlfn.FLOOR.MATH((ROW(N195)-1)/5)*5,0,5),"&lt;&gt;0")/COUNTIF(OFFSET(correlations!O$46,_xlfn.FLOOR.MATH((ROW(N195)-1)/5)*5,0,5),"&lt;&gt;0")</f>
        <v>4.75</v>
      </c>
      <c r="AP207" s="40">
        <f ca="1">SUMIF(OFFSET(correlations!P$46,_xlfn.FLOOR.MATH((ROW(O195)-1)/5)*5,0,5),"&lt;&gt;0")/COUNTIF(OFFSET(correlations!P$46,_xlfn.FLOOR.MATH((ROW(O195)-1)/5)*5,0,5),"&lt;&gt;0")</f>
        <v>4</v>
      </c>
      <c r="AQ207" s="40">
        <f ca="1">SUMIF(OFFSET(correlations!Q$46,_xlfn.FLOOR.MATH((ROW(P195)-1)/5)*5,0,5),"&lt;&gt;0")/COUNTIF(OFFSET(correlations!Q$46,_xlfn.FLOOR.MATH((ROW(P195)-1)/5)*5,0,5),"&lt;&gt;0")</f>
        <v>4.666666666666667</v>
      </c>
      <c r="AR207" s="40">
        <f ca="1">SUMIF(OFFSET(correlations!R$46,_xlfn.FLOOR.MATH((ROW(Q195)-1)/5)*5,0,5),"&lt;&gt;0")/COUNTIF(OFFSET(correlations!R$46,_xlfn.FLOOR.MATH((ROW(Q195)-1)/5)*5,0,5),"&lt;&gt;0")</f>
        <v>2.75</v>
      </c>
      <c r="AS207" s="40">
        <f ca="1">SUMIF(OFFSET(correlations!S$46,_xlfn.FLOOR.MATH((ROW(R195)-1)/5)*5,0,5),"&lt;&gt;0")/COUNTIF(OFFSET(correlations!S$46,_xlfn.FLOOR.MATH((ROW(R195)-1)/5)*5,0,5),"&lt;&gt;0")</f>
        <v>3.5</v>
      </c>
      <c r="AT207" s="40">
        <f ca="1">SUMIF(OFFSET(correlations!T$46,_xlfn.FLOOR.MATH((ROW(S195)-1)/5)*5,0,5),"&lt;&gt;0")/COUNTIF(OFFSET(correlations!T$46,_xlfn.FLOOR.MATH((ROW(S195)-1)/5)*5,0,5),"&lt;&gt;0")</f>
        <v>3.5</v>
      </c>
      <c r="AU207" s="40">
        <f ca="1">SUMIF(OFFSET(correlations!U$46,_xlfn.FLOOR.MATH((ROW(T195)-1)/5)*5,0,5),"&lt;&gt;0")/COUNTIF(OFFSET(correlations!U$46,_xlfn.FLOOR.MATH((ROW(T195)-1)/5)*5,0,5),"&lt;&gt;0")</f>
        <v>4.333333333333333</v>
      </c>
      <c r="AV207" s="40">
        <f ca="1">SUMIF(OFFSET(correlations!V$46,_xlfn.FLOOR.MATH((ROW(U195)-1)/5)*5,0,5),"&lt;&gt;0")/COUNTIF(OFFSET(correlations!V$46,_xlfn.FLOOR.MATH((ROW(U195)-1)/5)*5,0,5),"&lt;&gt;0")</f>
        <v>4</v>
      </c>
      <c r="AW207" s="40">
        <f ca="1">SUMIF(OFFSET(correlations!W$46,_xlfn.FLOOR.MATH((ROW(V195)-1)/5)*5,0,5),"&lt;&gt;0")/COUNTIF(OFFSET(correlations!W$46,_xlfn.FLOOR.MATH((ROW(V195)-1)/5)*5,0,5),"&lt;&gt;0")</f>
        <v>4.5999999999999996</v>
      </c>
      <c r="AX207" s="40">
        <f ca="1">SUMIF(OFFSET(correlations!X$46,_xlfn.FLOOR.MATH((ROW(W195)-1)/5)*5,0,5),"&lt;&gt;0")/COUNTIF(OFFSET(correlations!X$46,_xlfn.FLOOR.MATH((ROW(W195)-1)/5)*5,0,5),"&lt;&gt;0")</f>
        <v>3.5</v>
      </c>
      <c r="AY207" s="40">
        <f ca="1">SUMIF(OFFSET(correlations!Y$46,_xlfn.FLOOR.MATH((ROW(X195)-1)/5)*5,0,5),"&lt;&gt;0")/COUNTIF(OFFSET(correlations!Y$46,_xlfn.FLOOR.MATH((ROW(X195)-1)/5)*5,0,5),"&lt;&gt;0")</f>
        <v>4.25</v>
      </c>
      <c r="AZ207" s="40">
        <f ca="1">SUMIF(OFFSET(correlations!Z$46,_xlfn.FLOOR.MATH((ROW(Y195)-1)/5)*5,0,5),"&lt;&gt;0")/COUNTIF(OFFSET(correlations!Z$46,_xlfn.FLOOR.MATH((ROW(Y195)-1)/5)*5,0,5),"&lt;&gt;0")</f>
        <v>3.5</v>
      </c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</row>
    <row r="208" spans="1:76">
      <c r="A208" s="21" t="s">
        <v>39</v>
      </c>
      <c r="B208" s="26">
        <f>IF(correlations!B241&lt;&gt;0,'Modified Weights'!B$6,0)</f>
        <v>0.48053660218278615</v>
      </c>
      <c r="C208" s="26">
        <f>IF(correlations!C241&lt;&gt;0,'Modified Weights'!C$6,0)</f>
        <v>0.41443820151070604</v>
      </c>
      <c r="D208" s="26">
        <f>IF(correlations!D241&lt;&gt;0,'Modified Weights'!D$6,0)</f>
        <v>0.37322578372742299</v>
      </c>
      <c r="E208" s="26">
        <f>IF(correlations!E241&lt;&gt;0,'Modified Weights'!E$6,0)</f>
        <v>0.28275572409412869</v>
      </c>
      <c r="F208" s="26">
        <f>IF(correlations!F241&lt;&gt;0,'Modified Weights'!F$6,0)</f>
        <v>0</v>
      </c>
      <c r="G208" s="26">
        <f>IF(correlations!G241&lt;&gt;0,'Modified Weights'!G$6,0)</f>
        <v>0.39943642888722536</v>
      </c>
      <c r="H208" s="26">
        <f>IF(correlations!H241&lt;&gt;0,'Modified Weights'!H$6,0)</f>
        <v>0.2271298649307886</v>
      </c>
      <c r="I208" s="26">
        <f>IF(correlations!I241&lt;&gt;0,'Modified Weights'!I$6,0)</f>
        <v>0.22921932957789437</v>
      </c>
      <c r="J208" s="26">
        <f>IF(correlations!J241&lt;&gt;0,'Modified Weights'!J$6,0)</f>
        <v>0.36756756756756787</v>
      </c>
      <c r="K208" s="26">
        <f>IF(correlations!K241&lt;&gt;0,'Modified Weights'!K$6,0)</f>
        <v>0.25252866387786765</v>
      </c>
      <c r="L208" s="26">
        <f>IF(correlations!L241&lt;&gt;0,'Modified Weights'!L$6,0)</f>
        <v>0.2685953793136418</v>
      </c>
      <c r="M208" s="26">
        <f>IF(correlations!M241&lt;&gt;0,'Modified Weights'!M$6,0)</f>
        <v>0.25252866387786765</v>
      </c>
      <c r="N208" s="26">
        <f>IF(correlations!N241&lt;&gt;0,'Modified Weights'!N$6,0)</f>
        <v>0</v>
      </c>
      <c r="O208" s="26">
        <f>IF(correlations!O241&lt;&gt;0,'Modified Weights'!O$6,0)</f>
        <v>0.52599044278760332</v>
      </c>
      <c r="P208" s="26">
        <f>IF(correlations!P241&lt;&gt;0,'Modified Weights'!P$6,0)</f>
        <v>0.28039233696684568</v>
      </c>
      <c r="Q208" s="26">
        <f>IF(correlations!Q241&lt;&gt;0,'Modified Weights'!Q$6,0)</f>
        <v>0.42322462884387124</v>
      </c>
      <c r="R208" s="26">
        <f>IF(correlations!R241&lt;&gt;0,'Modified Weights'!R$6,0)</f>
        <v>0.39943642888722536</v>
      </c>
      <c r="S208" s="26">
        <f>IF(correlations!S241&lt;&gt;0,'Modified Weights'!S$6,0)</f>
        <v>0.37267558897264119</v>
      </c>
      <c r="T208" s="26">
        <f>IF(correlations!T241&lt;&gt;0,'Modified Weights'!T$6,0)</f>
        <v>0.40704352695380308</v>
      </c>
      <c r="U208" s="26">
        <f>IF(correlations!U241&lt;&gt;0,'Modified Weights'!U$6,0)</f>
        <v>0.30580326092025339</v>
      </c>
      <c r="V208" s="26">
        <f>IF(correlations!V241&lt;&gt;0,'Modified Weights'!V$6,0)</f>
        <v>0</v>
      </c>
      <c r="W208" s="26">
        <f>IF(correlations!W241&lt;&gt;0,'Modified Weights'!W$6,0)</f>
        <v>0.26252037536330569</v>
      </c>
      <c r="X208" s="26">
        <f>IF(correlations!X241&lt;&gt;0,'Modified Weights'!X$6,0)</f>
        <v>0.45527378286540937</v>
      </c>
      <c r="Y208" s="26">
        <f>IF(correlations!Y241&lt;&gt;0,'Modified Weights'!Y$6,0)</f>
        <v>0.46411014776485626</v>
      </c>
      <c r="Z208" s="26">
        <f>IF(correlations!Z241&lt;&gt;0,'Modified Weights'!Z$6,0)</f>
        <v>0.37426379831369133</v>
      </c>
      <c r="AA208" s="26"/>
      <c r="AB208" s="40">
        <f ca="1">SUMIF(OFFSET(correlations!B$46,_xlfn.FLOOR.MATH((ROW(A196)-1)/5)*5,0,5),"&lt;&gt;0")/COUNTIF(OFFSET(correlations!B$46,_xlfn.FLOOR.MATH((ROW(A196)-1)/5)*5,0,5),"&lt;&gt;0")</f>
        <v>4.5</v>
      </c>
      <c r="AC208" s="40">
        <f ca="1">SUMIF(OFFSET(correlations!C$46,_xlfn.FLOOR.MATH((ROW(B196)-1)/5)*5,0,5),"&lt;&gt;0")/COUNTIF(OFFSET(correlations!C$46,_xlfn.FLOOR.MATH((ROW(B196)-1)/5)*5,0,5),"&lt;&gt;0")</f>
        <v>4.375</v>
      </c>
      <c r="AD208" s="40">
        <f ca="1">SUMIF(OFFSET(correlations!D$46,_xlfn.FLOOR.MATH((ROW(C196)-1)/5)*5,0,5),"&lt;&gt;0")/COUNTIF(OFFSET(correlations!D$46,_xlfn.FLOOR.MATH((ROW(C196)-1)/5)*5,0,5),"&lt;&gt;0")</f>
        <v>3.6666666666666665</v>
      </c>
      <c r="AE208" s="40">
        <f ca="1">SUMIF(OFFSET(correlations!E$46,_xlfn.FLOOR.MATH((ROW(D196)-1)/5)*5,0,5),"&lt;&gt;0")/COUNTIF(OFFSET(correlations!E$46,_xlfn.FLOOR.MATH((ROW(D196)-1)/5)*5,0,5),"&lt;&gt;0")</f>
        <v>4.5999999999999996</v>
      </c>
      <c r="AF208" s="40">
        <f ca="1">SUMIF(OFFSET(correlations!F$46,_xlfn.FLOOR.MATH((ROW(E196)-1)/5)*5,0,5),"&lt;&gt;0")/COUNTIF(OFFSET(correlations!F$46,_xlfn.FLOOR.MATH((ROW(E196)-1)/5)*5,0,5),"&lt;&gt;0")</f>
        <v>3.25</v>
      </c>
      <c r="AG208" s="40">
        <f ca="1">SUMIF(OFFSET(correlations!G$46,_xlfn.FLOOR.MATH((ROW(F196)-1)/5)*5,0,5),"&lt;&gt;0")/COUNTIF(OFFSET(correlations!G$46,_xlfn.FLOOR.MATH((ROW(F196)-1)/5)*5,0,5),"&lt;&gt;0")</f>
        <v>4.5</v>
      </c>
      <c r="AH208" s="40">
        <f ca="1">SUMIF(OFFSET(correlations!H$46,_xlfn.FLOOR.MATH((ROW(G196)-1)/5)*5,0,5),"&lt;&gt;0")/COUNTIF(OFFSET(correlations!H$46,_xlfn.FLOOR.MATH((ROW(G196)-1)/5)*5,0,5),"&lt;&gt;0")</f>
        <v>3.8</v>
      </c>
      <c r="AI208" s="40">
        <f ca="1">SUMIF(OFFSET(correlations!I$46,_xlfn.FLOOR.MATH((ROW(H196)-1)/5)*5,0,5),"&lt;&gt;0")/COUNTIF(OFFSET(correlations!I$46,_xlfn.FLOOR.MATH((ROW(H196)-1)/5)*5,0,5),"&lt;&gt;0")</f>
        <v>4</v>
      </c>
      <c r="AJ208" s="40">
        <f ca="1">SUMIF(OFFSET(correlations!J$46,_xlfn.FLOOR.MATH((ROW(I196)-1)/5)*5,0,5),"&lt;&gt;0")/COUNTIF(OFFSET(correlations!J$46,_xlfn.FLOOR.MATH((ROW(I196)-1)/5)*5,0,5),"&lt;&gt;0")</f>
        <v>4.5</v>
      </c>
      <c r="AK208" s="40">
        <f ca="1">SUMIF(OFFSET(correlations!K$46,_xlfn.FLOOR.MATH((ROW(J196)-1)/5)*5,0,5),"&lt;&gt;0")/COUNTIF(OFFSET(correlations!K$46,_xlfn.FLOOR.MATH((ROW(J196)-1)/5)*5,0,5),"&lt;&gt;0")</f>
        <v>4.0999999999999996</v>
      </c>
      <c r="AL208" s="40">
        <f ca="1">SUMIF(OFFSET(correlations!L$46,_xlfn.FLOOR.MATH((ROW(K196)-1)/5)*5,0,5),"&lt;&gt;0")/COUNTIF(OFFSET(correlations!L$46,_xlfn.FLOOR.MATH((ROW(K196)-1)/5)*5,0,5),"&lt;&gt;0")</f>
        <v>4.5</v>
      </c>
      <c r="AM208" s="40">
        <f ca="1">SUMIF(OFFSET(correlations!M$46,_xlfn.FLOOR.MATH((ROW(L196)-1)/5)*5,0,5),"&lt;&gt;0")/COUNTIF(OFFSET(correlations!M$46,_xlfn.FLOOR.MATH((ROW(L196)-1)/5)*5,0,5),"&lt;&gt;0")</f>
        <v>3.9</v>
      </c>
      <c r="AN208" s="40">
        <f ca="1">SUMIF(OFFSET(correlations!N$46,_xlfn.FLOOR.MATH((ROW(M196)-1)/5)*5,0,5),"&lt;&gt;0")/COUNTIF(OFFSET(correlations!N$46,_xlfn.FLOOR.MATH((ROW(M196)-1)/5)*5,0,5),"&lt;&gt;0")</f>
        <v>3.875</v>
      </c>
      <c r="AO208" s="40">
        <f ca="1">SUMIF(OFFSET(correlations!O$46,_xlfn.FLOOR.MATH((ROW(N196)-1)/5)*5,0,5),"&lt;&gt;0")/COUNTIF(OFFSET(correlations!O$46,_xlfn.FLOOR.MATH((ROW(N196)-1)/5)*5,0,5),"&lt;&gt;0")</f>
        <v>4.5</v>
      </c>
      <c r="AP208" s="40">
        <f ca="1">SUMIF(OFFSET(correlations!P$46,_xlfn.FLOOR.MATH((ROW(O196)-1)/5)*5,0,5),"&lt;&gt;0")/COUNTIF(OFFSET(correlations!P$46,_xlfn.FLOOR.MATH((ROW(O196)-1)/5)*5,0,5),"&lt;&gt;0")</f>
        <v>3.7</v>
      </c>
      <c r="AQ208" s="40">
        <f ca="1">SUMIF(OFFSET(correlations!Q$46,_xlfn.FLOOR.MATH((ROW(P196)-1)/5)*5,0,5),"&lt;&gt;0")/COUNTIF(OFFSET(correlations!Q$46,_xlfn.FLOOR.MATH((ROW(P196)-1)/5)*5,0,5),"&lt;&gt;0")</f>
        <v>4</v>
      </c>
      <c r="AR208" s="40">
        <f ca="1">SUMIF(OFFSET(correlations!R$46,_xlfn.FLOOR.MATH((ROW(Q196)-1)/5)*5,0,5),"&lt;&gt;0")/COUNTIF(OFFSET(correlations!R$46,_xlfn.FLOOR.MATH((ROW(Q196)-1)/5)*5,0,5),"&lt;&gt;0")</f>
        <v>4.5</v>
      </c>
      <c r="AS208" s="40">
        <f ca="1">SUMIF(OFFSET(correlations!S$46,_xlfn.FLOOR.MATH((ROW(R196)-1)/5)*5,0,5),"&lt;&gt;0")/COUNTIF(OFFSET(correlations!S$46,_xlfn.FLOOR.MATH((ROW(R196)-1)/5)*5,0,5),"&lt;&gt;0")</f>
        <v>4.3</v>
      </c>
      <c r="AT208" s="40">
        <f ca="1">SUMIF(OFFSET(correlations!T$46,_xlfn.FLOOR.MATH((ROW(S196)-1)/5)*5,0,5),"&lt;&gt;0")/COUNTIF(OFFSET(correlations!T$46,_xlfn.FLOOR.MATH((ROW(S196)-1)/5)*5,0,5),"&lt;&gt;0")</f>
        <v>3.7</v>
      </c>
      <c r="AU208" s="40">
        <f ca="1">SUMIF(OFFSET(correlations!U$46,_xlfn.FLOOR.MATH((ROW(T196)-1)/5)*5,0,5),"&lt;&gt;0")/COUNTIF(OFFSET(correlations!U$46,_xlfn.FLOOR.MATH((ROW(T196)-1)/5)*5,0,5),"&lt;&gt;0")</f>
        <v>3.9</v>
      </c>
      <c r="AV208" s="40">
        <f ca="1">SUMIF(OFFSET(correlations!V$46,_xlfn.FLOOR.MATH((ROW(U196)-1)/5)*5,0,5),"&lt;&gt;0")/COUNTIF(OFFSET(correlations!V$46,_xlfn.FLOOR.MATH((ROW(U196)-1)/5)*5,0,5),"&lt;&gt;0")</f>
        <v>4.25</v>
      </c>
      <c r="AW208" s="40">
        <f ca="1">SUMIF(OFFSET(correlations!W$46,_xlfn.FLOOR.MATH((ROW(V196)-1)/5)*5,0,5),"&lt;&gt;0")/COUNTIF(OFFSET(correlations!W$46,_xlfn.FLOOR.MATH((ROW(V196)-1)/5)*5,0,5),"&lt;&gt;0")</f>
        <v>4.2</v>
      </c>
      <c r="AX208" s="40">
        <f ca="1">SUMIF(OFFSET(correlations!X$46,_xlfn.FLOOR.MATH((ROW(W196)-1)/5)*5,0,5),"&lt;&gt;0")/COUNTIF(OFFSET(correlations!X$46,_xlfn.FLOOR.MATH((ROW(W196)-1)/5)*5,0,5),"&lt;&gt;0")</f>
        <v>4.166666666666667</v>
      </c>
      <c r="AY208" s="40">
        <f ca="1">SUMIF(OFFSET(correlations!Y$46,_xlfn.FLOOR.MATH((ROW(X196)-1)/5)*5,0,5),"&lt;&gt;0")/COUNTIF(OFFSET(correlations!Y$46,_xlfn.FLOOR.MATH((ROW(X196)-1)/5)*5,0,5),"&lt;&gt;0")</f>
        <v>3.5</v>
      </c>
      <c r="AZ208" s="40">
        <f ca="1">SUMIF(OFFSET(correlations!Z$46,_xlfn.FLOOR.MATH((ROW(Y196)-1)/5)*5,0,5),"&lt;&gt;0")/COUNTIF(OFFSET(correlations!Z$46,_xlfn.FLOOR.MATH((ROW(Y196)-1)/5)*5,0,5),"&lt;&gt;0")</f>
        <v>4.166666666666667</v>
      </c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</row>
    <row r="209" spans="1:76">
      <c r="A209" s="1" t="str">
        <f t="shared" ref="A209:A212" si="39">A208</f>
        <v>453: A Beautiful Mind (2001)</v>
      </c>
      <c r="B209" s="26">
        <f>IF(correlations!B242&lt;&gt;0,'Modified Weights'!B$7,0)</f>
        <v>0.46460996868120108</v>
      </c>
      <c r="C209" s="26">
        <f>IF(correlations!C242&lt;&gt;0,'Modified Weights'!C$7,0)</f>
        <v>0.41167618541813644</v>
      </c>
      <c r="D209" s="26">
        <f>IF(correlations!D242&lt;&gt;0,'Modified Weights'!D$7,0)</f>
        <v>0</v>
      </c>
      <c r="E209" s="26">
        <f>IF(correlations!E242&lt;&gt;0,'Modified Weights'!E$7,0)</f>
        <v>0.25965984359917371</v>
      </c>
      <c r="F209" s="26">
        <f>IF(correlations!F242&lt;&gt;0,'Modified Weights'!F$7,0)</f>
        <v>0.37985626502293046</v>
      </c>
      <c r="G209" s="26">
        <f>IF(correlations!G242&lt;&gt;0,'Modified Weights'!G$7,0)</f>
        <v>0.38713264586848378</v>
      </c>
      <c r="H209" s="26">
        <f>IF(correlations!H242&lt;&gt;0,'Modified Weights'!H$7,0)</f>
        <v>0.19365960183726966</v>
      </c>
      <c r="I209" s="26">
        <f>IF(correlations!I242&lt;&gt;0,'Modified Weights'!I$7,0)</f>
        <v>0.21476007349626267</v>
      </c>
      <c r="J209" s="26">
        <f>IF(correlations!J242&lt;&gt;0,'Modified Weights'!J$7,0)</f>
        <v>0.36005629545020651</v>
      </c>
      <c r="K209" s="26">
        <f>IF(correlations!K242&lt;&gt;0,'Modified Weights'!K$7,0)</f>
        <v>0.21087949693739588</v>
      </c>
      <c r="L209" s="26">
        <f>IF(correlations!L242&lt;&gt;0,'Modified Weights'!L$7,0)</f>
        <v>0.24328325135114928</v>
      </c>
      <c r="M209" s="26">
        <f>IF(correlations!M242&lt;&gt;0,'Modified Weights'!M$7,0)</f>
        <v>0.19710516591041297</v>
      </c>
      <c r="N209" s="26">
        <f>IF(correlations!N242&lt;&gt;0,'Modified Weights'!N$7,0)</f>
        <v>0.18121021790485745</v>
      </c>
      <c r="O209" s="26">
        <f>IF(correlations!O242&lt;&gt;0,'Modified Weights'!O$7,0)</f>
        <v>0.47549485227568483</v>
      </c>
      <c r="P209" s="26">
        <f>IF(correlations!P242&lt;&gt;0,'Modified Weights'!P$7,0)</f>
        <v>0.26252037536330569</v>
      </c>
      <c r="Q209" s="26">
        <f>IF(correlations!Q242&lt;&gt;0,'Modified Weights'!Q$7,0)</f>
        <v>0.37322578372742299</v>
      </c>
      <c r="R209" s="26">
        <f>IF(correlations!R242&lt;&gt;0,'Modified Weights'!R$7,0)</f>
        <v>0.37426379831369133</v>
      </c>
      <c r="S209" s="26">
        <f>IF(correlations!S242&lt;&gt;0,'Modified Weights'!S$7,0)</f>
        <v>0.36064387194709613</v>
      </c>
      <c r="T209" s="26">
        <f>IF(correlations!T242&lt;&gt;0,'Modified Weights'!T$7,0)</f>
        <v>0.40380887559327872</v>
      </c>
      <c r="U209" s="26">
        <f>IF(correlations!U242&lt;&gt;0,'Modified Weights'!U$7,0)</f>
        <v>0.28039233696684568</v>
      </c>
      <c r="V209" s="26">
        <f>IF(correlations!V242&lt;&gt;0,'Modified Weights'!V$7,0)</f>
        <v>0.14367186460137429</v>
      </c>
      <c r="W209" s="26">
        <f>IF(correlations!W242&lt;&gt;0,'Modified Weights'!W$7,0)</f>
        <v>0.24072770522228643</v>
      </c>
      <c r="X209" s="26">
        <f>IF(correlations!X242&lt;&gt;0,'Modified Weights'!X$7,0)</f>
        <v>0.44902524381160436</v>
      </c>
      <c r="Y209" s="26">
        <f>IF(correlations!Y242&lt;&gt;0,'Modified Weights'!Y$7,0)</f>
        <v>0.42322462884387124</v>
      </c>
      <c r="Z209" s="26">
        <f>IF(correlations!Z242&lt;&gt;0,'Modified Weights'!Z$7,0)</f>
        <v>0.27967705678590876</v>
      </c>
      <c r="AA209" s="26"/>
      <c r="AB209" s="40">
        <f ca="1">SUMIF(OFFSET(correlations!B$46,_xlfn.FLOOR.MATH((ROW(A197)-1)/5)*5,0,5),"&lt;&gt;0")/COUNTIF(OFFSET(correlations!B$46,_xlfn.FLOOR.MATH((ROW(A197)-1)/5)*5,0,5),"&lt;&gt;0")</f>
        <v>4.5</v>
      </c>
      <c r="AC209" s="40">
        <f ca="1">SUMIF(OFFSET(correlations!C$46,_xlfn.FLOOR.MATH((ROW(B197)-1)/5)*5,0,5),"&lt;&gt;0")/COUNTIF(OFFSET(correlations!C$46,_xlfn.FLOOR.MATH((ROW(B197)-1)/5)*5,0,5),"&lt;&gt;0")</f>
        <v>4.375</v>
      </c>
      <c r="AD209" s="40">
        <f ca="1">SUMIF(OFFSET(correlations!D$46,_xlfn.FLOOR.MATH((ROW(C197)-1)/5)*5,0,5),"&lt;&gt;0")/COUNTIF(OFFSET(correlations!D$46,_xlfn.FLOOR.MATH((ROW(C197)-1)/5)*5,0,5),"&lt;&gt;0")</f>
        <v>3.6666666666666665</v>
      </c>
      <c r="AE209" s="40">
        <f ca="1">SUMIF(OFFSET(correlations!E$46,_xlfn.FLOOR.MATH((ROW(D197)-1)/5)*5,0,5),"&lt;&gt;0")/COUNTIF(OFFSET(correlations!E$46,_xlfn.FLOOR.MATH((ROW(D197)-1)/5)*5,0,5),"&lt;&gt;0")</f>
        <v>4.5999999999999996</v>
      </c>
      <c r="AF209" s="40">
        <f ca="1">SUMIF(OFFSET(correlations!F$46,_xlfn.FLOOR.MATH((ROW(E197)-1)/5)*5,0,5),"&lt;&gt;0")/COUNTIF(OFFSET(correlations!F$46,_xlfn.FLOOR.MATH((ROW(E197)-1)/5)*5,0,5),"&lt;&gt;0")</f>
        <v>3.25</v>
      </c>
      <c r="AG209" s="40">
        <f ca="1">SUMIF(OFFSET(correlations!G$46,_xlfn.FLOOR.MATH((ROW(F197)-1)/5)*5,0,5),"&lt;&gt;0")/COUNTIF(OFFSET(correlations!G$46,_xlfn.FLOOR.MATH((ROW(F197)-1)/5)*5,0,5),"&lt;&gt;0")</f>
        <v>4.5</v>
      </c>
      <c r="AH209" s="40">
        <f ca="1">SUMIF(OFFSET(correlations!H$46,_xlfn.FLOOR.MATH((ROW(G197)-1)/5)*5,0,5),"&lt;&gt;0")/COUNTIF(OFFSET(correlations!H$46,_xlfn.FLOOR.MATH((ROW(G197)-1)/5)*5,0,5),"&lt;&gt;0")</f>
        <v>3.8</v>
      </c>
      <c r="AI209" s="40">
        <f ca="1">SUMIF(OFFSET(correlations!I$46,_xlfn.FLOOR.MATH((ROW(H197)-1)/5)*5,0,5),"&lt;&gt;0")/COUNTIF(OFFSET(correlations!I$46,_xlfn.FLOOR.MATH((ROW(H197)-1)/5)*5,0,5),"&lt;&gt;0")</f>
        <v>4</v>
      </c>
      <c r="AJ209" s="40">
        <f ca="1">SUMIF(OFFSET(correlations!J$46,_xlfn.FLOOR.MATH((ROW(I197)-1)/5)*5,0,5),"&lt;&gt;0")/COUNTIF(OFFSET(correlations!J$46,_xlfn.FLOOR.MATH((ROW(I197)-1)/5)*5,0,5),"&lt;&gt;0")</f>
        <v>4.5</v>
      </c>
      <c r="AK209" s="40">
        <f ca="1">SUMIF(OFFSET(correlations!K$46,_xlfn.FLOOR.MATH((ROW(J197)-1)/5)*5,0,5),"&lt;&gt;0")/COUNTIF(OFFSET(correlations!K$46,_xlfn.FLOOR.MATH((ROW(J197)-1)/5)*5,0,5),"&lt;&gt;0")</f>
        <v>4.0999999999999996</v>
      </c>
      <c r="AL209" s="40">
        <f ca="1">SUMIF(OFFSET(correlations!L$46,_xlfn.FLOOR.MATH((ROW(K197)-1)/5)*5,0,5),"&lt;&gt;0")/COUNTIF(OFFSET(correlations!L$46,_xlfn.FLOOR.MATH((ROW(K197)-1)/5)*5,0,5),"&lt;&gt;0")</f>
        <v>4.5</v>
      </c>
      <c r="AM209" s="40">
        <f ca="1">SUMIF(OFFSET(correlations!M$46,_xlfn.FLOOR.MATH((ROW(L197)-1)/5)*5,0,5),"&lt;&gt;0")/COUNTIF(OFFSET(correlations!M$46,_xlfn.FLOOR.MATH((ROW(L197)-1)/5)*5,0,5),"&lt;&gt;0")</f>
        <v>3.9</v>
      </c>
      <c r="AN209" s="40">
        <f ca="1">SUMIF(OFFSET(correlations!N$46,_xlfn.FLOOR.MATH((ROW(M197)-1)/5)*5,0,5),"&lt;&gt;0")/COUNTIF(OFFSET(correlations!N$46,_xlfn.FLOOR.MATH((ROW(M197)-1)/5)*5,0,5),"&lt;&gt;0")</f>
        <v>3.875</v>
      </c>
      <c r="AO209" s="40">
        <f ca="1">SUMIF(OFFSET(correlations!O$46,_xlfn.FLOOR.MATH((ROW(N197)-1)/5)*5,0,5),"&lt;&gt;0")/COUNTIF(OFFSET(correlations!O$46,_xlfn.FLOOR.MATH((ROW(N197)-1)/5)*5,0,5),"&lt;&gt;0")</f>
        <v>4.5</v>
      </c>
      <c r="AP209" s="40">
        <f ca="1">SUMIF(OFFSET(correlations!P$46,_xlfn.FLOOR.MATH((ROW(O197)-1)/5)*5,0,5),"&lt;&gt;0")/COUNTIF(OFFSET(correlations!P$46,_xlfn.FLOOR.MATH((ROW(O197)-1)/5)*5,0,5),"&lt;&gt;0")</f>
        <v>3.7</v>
      </c>
      <c r="AQ209" s="40">
        <f ca="1">SUMIF(OFFSET(correlations!Q$46,_xlfn.FLOOR.MATH((ROW(P197)-1)/5)*5,0,5),"&lt;&gt;0")/COUNTIF(OFFSET(correlations!Q$46,_xlfn.FLOOR.MATH((ROW(P197)-1)/5)*5,0,5),"&lt;&gt;0")</f>
        <v>4</v>
      </c>
      <c r="AR209" s="40">
        <f ca="1">SUMIF(OFFSET(correlations!R$46,_xlfn.FLOOR.MATH((ROW(Q197)-1)/5)*5,0,5),"&lt;&gt;0")/COUNTIF(OFFSET(correlations!R$46,_xlfn.FLOOR.MATH((ROW(Q197)-1)/5)*5,0,5),"&lt;&gt;0")</f>
        <v>4.5</v>
      </c>
      <c r="AS209" s="40">
        <f ca="1">SUMIF(OFFSET(correlations!S$46,_xlfn.FLOOR.MATH((ROW(R197)-1)/5)*5,0,5),"&lt;&gt;0")/COUNTIF(OFFSET(correlations!S$46,_xlfn.FLOOR.MATH((ROW(R197)-1)/5)*5,0,5),"&lt;&gt;0")</f>
        <v>4.3</v>
      </c>
      <c r="AT209" s="40">
        <f ca="1">SUMIF(OFFSET(correlations!T$46,_xlfn.FLOOR.MATH((ROW(S197)-1)/5)*5,0,5),"&lt;&gt;0")/COUNTIF(OFFSET(correlations!T$46,_xlfn.FLOOR.MATH((ROW(S197)-1)/5)*5,0,5),"&lt;&gt;0")</f>
        <v>3.7</v>
      </c>
      <c r="AU209" s="40">
        <f ca="1">SUMIF(OFFSET(correlations!U$46,_xlfn.FLOOR.MATH((ROW(T197)-1)/5)*5,0,5),"&lt;&gt;0")/COUNTIF(OFFSET(correlations!U$46,_xlfn.FLOOR.MATH((ROW(T197)-1)/5)*5,0,5),"&lt;&gt;0")</f>
        <v>3.9</v>
      </c>
      <c r="AV209" s="40">
        <f ca="1">SUMIF(OFFSET(correlations!V$46,_xlfn.FLOOR.MATH((ROW(U197)-1)/5)*5,0,5),"&lt;&gt;0")/COUNTIF(OFFSET(correlations!V$46,_xlfn.FLOOR.MATH((ROW(U197)-1)/5)*5,0,5),"&lt;&gt;0")</f>
        <v>4.25</v>
      </c>
      <c r="AW209" s="40">
        <f ca="1">SUMIF(OFFSET(correlations!W$46,_xlfn.FLOOR.MATH((ROW(V197)-1)/5)*5,0,5),"&lt;&gt;0")/COUNTIF(OFFSET(correlations!W$46,_xlfn.FLOOR.MATH((ROW(V197)-1)/5)*5,0,5),"&lt;&gt;0")</f>
        <v>4.2</v>
      </c>
      <c r="AX209" s="40">
        <f ca="1">SUMIF(OFFSET(correlations!X$46,_xlfn.FLOOR.MATH((ROW(W197)-1)/5)*5,0,5),"&lt;&gt;0")/COUNTIF(OFFSET(correlations!X$46,_xlfn.FLOOR.MATH((ROW(W197)-1)/5)*5,0,5),"&lt;&gt;0")</f>
        <v>4.166666666666667</v>
      </c>
      <c r="AY209" s="40">
        <f ca="1">SUMIF(OFFSET(correlations!Y$46,_xlfn.FLOOR.MATH((ROW(X197)-1)/5)*5,0,5),"&lt;&gt;0")/COUNTIF(OFFSET(correlations!Y$46,_xlfn.FLOOR.MATH((ROW(X197)-1)/5)*5,0,5),"&lt;&gt;0")</f>
        <v>3.5</v>
      </c>
      <c r="AZ209" s="40">
        <f ca="1">SUMIF(OFFSET(correlations!Z$46,_xlfn.FLOOR.MATH((ROW(Y197)-1)/5)*5,0,5),"&lt;&gt;0")/COUNTIF(OFFSET(correlations!Z$46,_xlfn.FLOOR.MATH((ROW(Y197)-1)/5)*5,0,5),"&lt;&gt;0")</f>
        <v>4.166666666666667</v>
      </c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</row>
    <row r="210" spans="1:76">
      <c r="A210" s="1" t="str">
        <f t="shared" si="39"/>
        <v>453: A Beautiful Mind (2001)</v>
      </c>
      <c r="B210" s="26">
        <f>IF(correlations!B243&lt;&gt;0,'Modified Weights'!B$3,0)</f>
        <v>0</v>
      </c>
      <c r="C210" s="26">
        <f>IF(correlations!C243&lt;&gt;0,'Modified Weights'!C$3,0)</f>
        <v>0</v>
      </c>
      <c r="D210" s="26">
        <f>IF(correlations!D243&lt;&gt;0,'Modified Weights'!D$3,0)</f>
        <v>0</v>
      </c>
      <c r="E210" s="26">
        <f>IF(correlations!E243&lt;&gt;0,'Modified Weights'!E$3,0)</f>
        <v>0.51761980439715483</v>
      </c>
      <c r="F210" s="26">
        <f>IF(correlations!F243&lt;&gt;0,'Modified Weights'!F$3,0)</f>
        <v>0.47668328054517961</v>
      </c>
      <c r="G210" s="26">
        <f>IF(correlations!G243&lt;&gt;0,'Modified Weights'!G$3,0)</f>
        <v>0.53906585139435703</v>
      </c>
      <c r="H210" s="26">
        <f>IF(correlations!H243&lt;&gt;0,'Modified Weights'!H$3,0)</f>
        <v>0.46291004988627577</v>
      </c>
      <c r="I210" s="26">
        <f>IF(correlations!I243&lt;&gt;0,'Modified Weights'!I$3,0)</f>
        <v>0.38334847991865839</v>
      </c>
      <c r="J210" s="26">
        <f>IF(correlations!J243&lt;&gt;0,'Modified Weights'!J$3,0)</f>
        <v>0</v>
      </c>
      <c r="K210" s="26">
        <f>IF(correlations!K243&lt;&gt;0,'Modified Weights'!K$3,0)</f>
        <v>0.31571202585390812</v>
      </c>
      <c r="L210" s="26">
        <f>IF(correlations!L243&lt;&gt;0,'Modified Weights'!L$3,0)</f>
        <v>0.31257295249758305</v>
      </c>
      <c r="M210" s="26">
        <f>IF(correlations!M243&lt;&gt;0,'Modified Weights'!M$3,0)</f>
        <v>0.40859237613621341</v>
      </c>
      <c r="N210" s="26">
        <f>IF(correlations!N243&lt;&gt;0,'Modified Weights'!N$3,0)</f>
        <v>0.32349910970108381</v>
      </c>
      <c r="O210" s="26">
        <f>IF(correlations!O243&lt;&gt;0,'Modified Weights'!O$3,0)</f>
        <v>0</v>
      </c>
      <c r="P210" s="26">
        <f>IF(correlations!P243&lt;&gt;0,'Modified Weights'!P$3,0)</f>
        <v>0.41443820151070604</v>
      </c>
      <c r="Q210" s="26">
        <f>IF(correlations!Q243&lt;&gt;0,'Modified Weights'!Q$3,0)</f>
        <v>0.50324684492481753</v>
      </c>
      <c r="R210" s="26">
        <f>IF(correlations!R243&lt;&gt;0,'Modified Weights'!R$3,0)</f>
        <v>0.49300760515325925</v>
      </c>
      <c r="S210" s="26">
        <f>IF(correlations!S243&lt;&gt;0,'Modified Weights'!S$3,0)</f>
        <v>0.47668328054517961</v>
      </c>
      <c r="T210" s="26">
        <f>IF(correlations!T243&lt;&gt;0,'Modified Weights'!T$3,0)</f>
        <v>0.55108883721563151</v>
      </c>
      <c r="U210" s="26">
        <f>IF(correlations!U243&lt;&gt;0,'Modified Weights'!U$3,0)</f>
        <v>0.47236055541883315</v>
      </c>
      <c r="V210" s="26">
        <f>IF(correlations!V243&lt;&gt;0,'Modified Weights'!V$3,0)</f>
        <v>0.27092801416163931</v>
      </c>
      <c r="W210" s="26">
        <f>IF(correlations!W243&lt;&gt;0,'Modified Weights'!W$3,0)</f>
        <v>0.50324684492481753</v>
      </c>
      <c r="X210" s="26">
        <f>IF(correlations!X243&lt;&gt;0,'Modified Weights'!X$3,0)</f>
        <v>0.66851595362183669</v>
      </c>
      <c r="Y210" s="26">
        <f>IF(correlations!Y243&lt;&gt;0,'Modified Weights'!Y$3,0)</f>
        <v>0.66716825348801723</v>
      </c>
      <c r="Z210" s="26">
        <f>IF(correlations!Z243&lt;&gt;0,'Modified Weights'!Z$3,0)</f>
        <v>0.43552033876932245</v>
      </c>
      <c r="AA210" s="26"/>
      <c r="AB210" s="40">
        <f ca="1">SUMIF(OFFSET(correlations!B$46,_xlfn.FLOOR.MATH((ROW(A198)-1)/5)*5,0,5),"&lt;&gt;0")/COUNTIF(OFFSET(correlations!B$46,_xlfn.FLOOR.MATH((ROW(A198)-1)/5)*5,0,5),"&lt;&gt;0")</f>
        <v>4.5</v>
      </c>
      <c r="AC210" s="40">
        <f ca="1">SUMIF(OFFSET(correlations!C$46,_xlfn.FLOOR.MATH((ROW(B198)-1)/5)*5,0,5),"&lt;&gt;0")/COUNTIF(OFFSET(correlations!C$46,_xlfn.FLOOR.MATH((ROW(B198)-1)/5)*5,0,5),"&lt;&gt;0")</f>
        <v>4.375</v>
      </c>
      <c r="AD210" s="40">
        <f ca="1">SUMIF(OFFSET(correlations!D$46,_xlfn.FLOOR.MATH((ROW(C198)-1)/5)*5,0,5),"&lt;&gt;0")/COUNTIF(OFFSET(correlations!D$46,_xlfn.FLOOR.MATH((ROW(C198)-1)/5)*5,0,5),"&lt;&gt;0")</f>
        <v>3.6666666666666665</v>
      </c>
      <c r="AE210" s="40">
        <f ca="1">SUMIF(OFFSET(correlations!E$46,_xlfn.FLOOR.MATH((ROW(D198)-1)/5)*5,0,5),"&lt;&gt;0")/COUNTIF(OFFSET(correlations!E$46,_xlfn.FLOOR.MATH((ROW(D198)-1)/5)*5,0,5),"&lt;&gt;0")</f>
        <v>4.5999999999999996</v>
      </c>
      <c r="AF210" s="40">
        <f ca="1">SUMIF(OFFSET(correlations!F$46,_xlfn.FLOOR.MATH((ROW(E198)-1)/5)*5,0,5),"&lt;&gt;0")/COUNTIF(OFFSET(correlations!F$46,_xlfn.FLOOR.MATH((ROW(E198)-1)/5)*5,0,5),"&lt;&gt;0")</f>
        <v>3.25</v>
      </c>
      <c r="AG210" s="40">
        <f ca="1">SUMIF(OFFSET(correlations!G$46,_xlfn.FLOOR.MATH((ROW(F198)-1)/5)*5,0,5),"&lt;&gt;0")/COUNTIF(OFFSET(correlations!G$46,_xlfn.FLOOR.MATH((ROW(F198)-1)/5)*5,0,5),"&lt;&gt;0")</f>
        <v>4.5</v>
      </c>
      <c r="AH210" s="40">
        <f ca="1">SUMIF(OFFSET(correlations!H$46,_xlfn.FLOOR.MATH((ROW(G198)-1)/5)*5,0,5),"&lt;&gt;0")/COUNTIF(OFFSET(correlations!H$46,_xlfn.FLOOR.MATH((ROW(G198)-1)/5)*5,0,5),"&lt;&gt;0")</f>
        <v>3.8</v>
      </c>
      <c r="AI210" s="40">
        <f ca="1">SUMIF(OFFSET(correlations!I$46,_xlfn.FLOOR.MATH((ROW(H198)-1)/5)*5,0,5),"&lt;&gt;0")/COUNTIF(OFFSET(correlations!I$46,_xlfn.FLOOR.MATH((ROW(H198)-1)/5)*5,0,5),"&lt;&gt;0")</f>
        <v>4</v>
      </c>
      <c r="AJ210" s="40">
        <f ca="1">SUMIF(OFFSET(correlations!J$46,_xlfn.FLOOR.MATH((ROW(I198)-1)/5)*5,0,5),"&lt;&gt;0")/COUNTIF(OFFSET(correlations!J$46,_xlfn.FLOOR.MATH((ROW(I198)-1)/5)*5,0,5),"&lt;&gt;0")</f>
        <v>4.5</v>
      </c>
      <c r="AK210" s="40">
        <f ca="1">SUMIF(OFFSET(correlations!K$46,_xlfn.FLOOR.MATH((ROW(J198)-1)/5)*5,0,5),"&lt;&gt;0")/COUNTIF(OFFSET(correlations!K$46,_xlfn.FLOOR.MATH((ROW(J198)-1)/5)*5,0,5),"&lt;&gt;0")</f>
        <v>4.0999999999999996</v>
      </c>
      <c r="AL210" s="40">
        <f ca="1">SUMIF(OFFSET(correlations!L$46,_xlfn.FLOOR.MATH((ROW(K198)-1)/5)*5,0,5),"&lt;&gt;0")/COUNTIF(OFFSET(correlations!L$46,_xlfn.FLOOR.MATH((ROW(K198)-1)/5)*5,0,5),"&lt;&gt;0")</f>
        <v>4.5</v>
      </c>
      <c r="AM210" s="40">
        <f ca="1">SUMIF(OFFSET(correlations!M$46,_xlfn.FLOOR.MATH((ROW(L198)-1)/5)*5,0,5),"&lt;&gt;0")/COUNTIF(OFFSET(correlations!M$46,_xlfn.FLOOR.MATH((ROW(L198)-1)/5)*5,0,5),"&lt;&gt;0")</f>
        <v>3.9</v>
      </c>
      <c r="AN210" s="40">
        <f ca="1">SUMIF(OFFSET(correlations!N$46,_xlfn.FLOOR.MATH((ROW(M198)-1)/5)*5,0,5),"&lt;&gt;0")/COUNTIF(OFFSET(correlations!N$46,_xlfn.FLOOR.MATH((ROW(M198)-1)/5)*5,0,5),"&lt;&gt;0")</f>
        <v>3.875</v>
      </c>
      <c r="AO210" s="40">
        <f ca="1">SUMIF(OFFSET(correlations!O$46,_xlfn.FLOOR.MATH((ROW(N198)-1)/5)*5,0,5),"&lt;&gt;0")/COUNTIF(OFFSET(correlations!O$46,_xlfn.FLOOR.MATH((ROW(N198)-1)/5)*5,0,5),"&lt;&gt;0")</f>
        <v>4.5</v>
      </c>
      <c r="AP210" s="40">
        <f ca="1">SUMIF(OFFSET(correlations!P$46,_xlfn.FLOOR.MATH((ROW(O198)-1)/5)*5,0,5),"&lt;&gt;0")/COUNTIF(OFFSET(correlations!P$46,_xlfn.FLOOR.MATH((ROW(O198)-1)/5)*5,0,5),"&lt;&gt;0")</f>
        <v>3.7</v>
      </c>
      <c r="AQ210" s="40">
        <f ca="1">SUMIF(OFFSET(correlations!Q$46,_xlfn.FLOOR.MATH((ROW(P198)-1)/5)*5,0,5),"&lt;&gt;0")/COUNTIF(OFFSET(correlations!Q$46,_xlfn.FLOOR.MATH((ROW(P198)-1)/5)*5,0,5),"&lt;&gt;0")</f>
        <v>4</v>
      </c>
      <c r="AR210" s="40">
        <f ca="1">SUMIF(OFFSET(correlations!R$46,_xlfn.FLOOR.MATH((ROW(Q198)-1)/5)*5,0,5),"&lt;&gt;0")/COUNTIF(OFFSET(correlations!R$46,_xlfn.FLOOR.MATH((ROW(Q198)-1)/5)*5,0,5),"&lt;&gt;0")</f>
        <v>4.5</v>
      </c>
      <c r="AS210" s="40">
        <f ca="1">SUMIF(OFFSET(correlations!S$46,_xlfn.FLOOR.MATH((ROW(R198)-1)/5)*5,0,5),"&lt;&gt;0")/COUNTIF(OFFSET(correlations!S$46,_xlfn.FLOOR.MATH((ROW(R198)-1)/5)*5,0,5),"&lt;&gt;0")</f>
        <v>4.3</v>
      </c>
      <c r="AT210" s="40">
        <f ca="1">SUMIF(OFFSET(correlations!T$46,_xlfn.FLOOR.MATH((ROW(S198)-1)/5)*5,0,5),"&lt;&gt;0")/COUNTIF(OFFSET(correlations!T$46,_xlfn.FLOOR.MATH((ROW(S198)-1)/5)*5,0,5),"&lt;&gt;0")</f>
        <v>3.7</v>
      </c>
      <c r="AU210" s="40">
        <f ca="1">SUMIF(OFFSET(correlations!U$46,_xlfn.FLOOR.MATH((ROW(T198)-1)/5)*5,0,5),"&lt;&gt;0")/COUNTIF(OFFSET(correlations!U$46,_xlfn.FLOOR.MATH((ROW(T198)-1)/5)*5,0,5),"&lt;&gt;0")</f>
        <v>3.9</v>
      </c>
      <c r="AV210" s="40">
        <f ca="1">SUMIF(OFFSET(correlations!V$46,_xlfn.FLOOR.MATH((ROW(U198)-1)/5)*5,0,5),"&lt;&gt;0")/COUNTIF(OFFSET(correlations!V$46,_xlfn.FLOOR.MATH((ROW(U198)-1)/5)*5,0,5),"&lt;&gt;0")</f>
        <v>4.25</v>
      </c>
      <c r="AW210" s="40">
        <f ca="1">SUMIF(OFFSET(correlations!W$46,_xlfn.FLOOR.MATH((ROW(V198)-1)/5)*5,0,5),"&lt;&gt;0")/COUNTIF(OFFSET(correlations!W$46,_xlfn.FLOOR.MATH((ROW(V198)-1)/5)*5,0,5),"&lt;&gt;0")</f>
        <v>4.2</v>
      </c>
      <c r="AX210" s="40">
        <f ca="1">SUMIF(OFFSET(correlations!X$46,_xlfn.FLOOR.MATH((ROW(W198)-1)/5)*5,0,5),"&lt;&gt;0")/COUNTIF(OFFSET(correlations!X$46,_xlfn.FLOOR.MATH((ROW(W198)-1)/5)*5,0,5),"&lt;&gt;0")</f>
        <v>4.166666666666667</v>
      </c>
      <c r="AY210" s="40">
        <f ca="1">SUMIF(OFFSET(correlations!Y$46,_xlfn.FLOOR.MATH((ROW(X198)-1)/5)*5,0,5),"&lt;&gt;0")/COUNTIF(OFFSET(correlations!Y$46,_xlfn.FLOOR.MATH((ROW(X198)-1)/5)*5,0,5),"&lt;&gt;0")</f>
        <v>3.5</v>
      </c>
      <c r="AZ210" s="40">
        <f ca="1">SUMIF(OFFSET(correlations!Z$46,_xlfn.FLOOR.MATH((ROW(Y198)-1)/5)*5,0,5),"&lt;&gt;0")/COUNTIF(OFFSET(correlations!Z$46,_xlfn.FLOOR.MATH((ROW(Y198)-1)/5)*5,0,5),"&lt;&gt;0")</f>
        <v>4.166666666666667</v>
      </c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</row>
    <row r="211" spans="1:76">
      <c r="A211" s="1" t="str">
        <f t="shared" si="39"/>
        <v>453: A Beautiful Mind (2001)</v>
      </c>
      <c r="B211" s="26">
        <f>IF(correlations!B244&lt;&gt;0,'Modified Weights'!B$4,0)</f>
        <v>0</v>
      </c>
      <c r="C211" s="26">
        <f>IF(correlations!C244&lt;&gt;0,'Modified Weights'!C$4,0)</f>
        <v>0.48860698263640312</v>
      </c>
      <c r="D211" s="26">
        <f>IF(correlations!D244&lt;&gt;0,'Modified Weights'!D$4,0)</f>
        <v>0.47097212266638172</v>
      </c>
      <c r="E211" s="26">
        <f>IF(correlations!E244&lt;&gt;0,'Modified Weights'!E$4,0)</f>
        <v>0.47497369617752921</v>
      </c>
      <c r="F211" s="26">
        <f>IF(correlations!F244&lt;&gt;0,'Modified Weights'!F$4,0)</f>
        <v>0.46411014776485626</v>
      </c>
      <c r="G211" s="26">
        <f>IF(correlations!G244&lt;&gt;0,'Modified Weights'!G$4,0)</f>
        <v>0</v>
      </c>
      <c r="H211" s="26">
        <f>IF(correlations!H244&lt;&gt;0,'Modified Weights'!H$4,0)</f>
        <v>0.40027450425381639</v>
      </c>
      <c r="I211" s="26">
        <f>IF(correlations!I244&lt;&gt;0,'Modified Weights'!I$4,0)</f>
        <v>0.31257295249758305</v>
      </c>
      <c r="J211" s="26">
        <f>IF(correlations!J244&lt;&gt;0,'Modified Weights'!J$4,0)</f>
        <v>0.47549485227568483</v>
      </c>
      <c r="K211" s="26">
        <f>IF(correlations!K244&lt;&gt;0,'Modified Weights'!K$4,0)</f>
        <v>0.26365446983714974</v>
      </c>
      <c r="L211" s="26">
        <f>IF(correlations!L244&lt;&gt;0,'Modified Weights'!L$4,0)</f>
        <v>0.28275572409412869</v>
      </c>
      <c r="M211" s="26">
        <f>IF(correlations!M244&lt;&gt;0,'Modified Weights'!M$4,0)</f>
        <v>0.28040224837668803</v>
      </c>
      <c r="N211" s="26">
        <f>IF(correlations!N244&lt;&gt;0,'Modified Weights'!N$4,0)</f>
        <v>0.31010409033155772</v>
      </c>
      <c r="O211" s="26">
        <f>IF(correlations!O244&lt;&gt;0,'Modified Weights'!O$4,0)</f>
        <v>0.56244873874488854</v>
      </c>
      <c r="P211" s="26">
        <f>IF(correlations!P244&lt;&gt;0,'Modified Weights'!P$4,0)</f>
        <v>0.30413903573293405</v>
      </c>
      <c r="Q211" s="26">
        <f>IF(correlations!Q244&lt;&gt;0,'Modified Weights'!Q$4,0)</f>
        <v>0.48860698263640312</v>
      </c>
      <c r="R211" s="26">
        <f>IF(correlations!R244&lt;&gt;0,'Modified Weights'!R$4,0)</f>
        <v>0</v>
      </c>
      <c r="S211" s="26">
        <f>IF(correlations!S244&lt;&gt;0,'Modified Weights'!S$4,0)</f>
        <v>0.44902524381160436</v>
      </c>
      <c r="T211" s="26">
        <f>IF(correlations!T244&lt;&gt;0,'Modified Weights'!T$4,0)</f>
        <v>0.52599044278760332</v>
      </c>
      <c r="U211" s="26">
        <f>IF(correlations!U244&lt;&gt;0,'Modified Weights'!U$4,0)</f>
        <v>0.43899155441463594</v>
      </c>
      <c r="V211" s="26">
        <f>IF(correlations!V244&lt;&gt;0,'Modified Weights'!V$4,0)</f>
        <v>0.17808764796017454</v>
      </c>
      <c r="W211" s="26">
        <f>IF(correlations!W244&lt;&gt;0,'Modified Weights'!W$4,0)</f>
        <v>0.40859237613621341</v>
      </c>
      <c r="X211" s="26">
        <f>IF(correlations!X244&lt;&gt;0,'Modified Weights'!X$4,0)</f>
        <v>0</v>
      </c>
      <c r="Y211" s="26">
        <f>IF(correlations!Y244&lt;&gt;0,'Modified Weights'!Y$4,0)</f>
        <v>0.54219187817609293</v>
      </c>
      <c r="Z211" s="26">
        <f>IF(correlations!Z244&lt;&gt;0,'Modified Weights'!Z$4,0)</f>
        <v>0</v>
      </c>
      <c r="AA211" s="26"/>
      <c r="AB211" s="40">
        <f ca="1">SUMIF(OFFSET(correlations!B$46,_xlfn.FLOOR.MATH((ROW(A199)-1)/5)*5,0,5),"&lt;&gt;0")/COUNTIF(OFFSET(correlations!B$46,_xlfn.FLOOR.MATH((ROW(A199)-1)/5)*5,0,5),"&lt;&gt;0")</f>
        <v>4.5</v>
      </c>
      <c r="AC211" s="40">
        <f ca="1">SUMIF(OFFSET(correlations!C$46,_xlfn.FLOOR.MATH((ROW(B199)-1)/5)*5,0,5),"&lt;&gt;0")/COUNTIF(OFFSET(correlations!C$46,_xlfn.FLOOR.MATH((ROW(B199)-1)/5)*5,0,5),"&lt;&gt;0")</f>
        <v>4.375</v>
      </c>
      <c r="AD211" s="40">
        <f ca="1">SUMIF(OFFSET(correlations!D$46,_xlfn.FLOOR.MATH((ROW(C199)-1)/5)*5,0,5),"&lt;&gt;0")/COUNTIF(OFFSET(correlations!D$46,_xlfn.FLOOR.MATH((ROW(C199)-1)/5)*5,0,5),"&lt;&gt;0")</f>
        <v>3.6666666666666665</v>
      </c>
      <c r="AE211" s="40">
        <f ca="1">SUMIF(OFFSET(correlations!E$46,_xlfn.FLOOR.MATH((ROW(D199)-1)/5)*5,0,5),"&lt;&gt;0")/COUNTIF(OFFSET(correlations!E$46,_xlfn.FLOOR.MATH((ROW(D199)-1)/5)*5,0,5),"&lt;&gt;0")</f>
        <v>4.5999999999999996</v>
      </c>
      <c r="AF211" s="40">
        <f ca="1">SUMIF(OFFSET(correlations!F$46,_xlfn.FLOOR.MATH((ROW(E199)-1)/5)*5,0,5),"&lt;&gt;0")/COUNTIF(OFFSET(correlations!F$46,_xlfn.FLOOR.MATH((ROW(E199)-1)/5)*5,0,5),"&lt;&gt;0")</f>
        <v>3.25</v>
      </c>
      <c r="AG211" s="40">
        <f ca="1">SUMIF(OFFSET(correlations!G$46,_xlfn.FLOOR.MATH((ROW(F199)-1)/5)*5,0,5),"&lt;&gt;0")/COUNTIF(OFFSET(correlations!G$46,_xlfn.FLOOR.MATH((ROW(F199)-1)/5)*5,0,5),"&lt;&gt;0")</f>
        <v>4.5</v>
      </c>
      <c r="AH211" s="40">
        <f ca="1">SUMIF(OFFSET(correlations!H$46,_xlfn.FLOOR.MATH((ROW(G199)-1)/5)*5,0,5),"&lt;&gt;0")/COUNTIF(OFFSET(correlations!H$46,_xlfn.FLOOR.MATH((ROW(G199)-1)/5)*5,0,5),"&lt;&gt;0")</f>
        <v>3.8</v>
      </c>
      <c r="AI211" s="40">
        <f ca="1">SUMIF(OFFSET(correlations!I$46,_xlfn.FLOOR.MATH((ROW(H199)-1)/5)*5,0,5),"&lt;&gt;0")/COUNTIF(OFFSET(correlations!I$46,_xlfn.FLOOR.MATH((ROW(H199)-1)/5)*5,0,5),"&lt;&gt;0")</f>
        <v>4</v>
      </c>
      <c r="AJ211" s="40">
        <f ca="1">SUMIF(OFFSET(correlations!J$46,_xlfn.FLOOR.MATH((ROW(I199)-1)/5)*5,0,5),"&lt;&gt;0")/COUNTIF(OFFSET(correlations!J$46,_xlfn.FLOOR.MATH((ROW(I199)-1)/5)*5,0,5),"&lt;&gt;0")</f>
        <v>4.5</v>
      </c>
      <c r="AK211" s="40">
        <f ca="1">SUMIF(OFFSET(correlations!K$46,_xlfn.FLOOR.MATH((ROW(J199)-1)/5)*5,0,5),"&lt;&gt;0")/COUNTIF(OFFSET(correlations!K$46,_xlfn.FLOOR.MATH((ROW(J199)-1)/5)*5,0,5),"&lt;&gt;0")</f>
        <v>4.0999999999999996</v>
      </c>
      <c r="AL211" s="40">
        <f ca="1">SUMIF(OFFSET(correlations!L$46,_xlfn.FLOOR.MATH((ROW(K199)-1)/5)*5,0,5),"&lt;&gt;0")/COUNTIF(OFFSET(correlations!L$46,_xlfn.FLOOR.MATH((ROW(K199)-1)/5)*5,0,5),"&lt;&gt;0")</f>
        <v>4.5</v>
      </c>
      <c r="AM211" s="40">
        <f ca="1">SUMIF(OFFSET(correlations!M$46,_xlfn.FLOOR.MATH((ROW(L199)-1)/5)*5,0,5),"&lt;&gt;0")/COUNTIF(OFFSET(correlations!M$46,_xlfn.FLOOR.MATH((ROW(L199)-1)/5)*5,0,5),"&lt;&gt;0")</f>
        <v>3.9</v>
      </c>
      <c r="AN211" s="40">
        <f ca="1">SUMIF(OFFSET(correlations!N$46,_xlfn.FLOOR.MATH((ROW(M199)-1)/5)*5,0,5),"&lt;&gt;0")/COUNTIF(OFFSET(correlations!N$46,_xlfn.FLOOR.MATH((ROW(M199)-1)/5)*5,0,5),"&lt;&gt;0")</f>
        <v>3.875</v>
      </c>
      <c r="AO211" s="40">
        <f ca="1">SUMIF(OFFSET(correlations!O$46,_xlfn.FLOOR.MATH((ROW(N199)-1)/5)*5,0,5),"&lt;&gt;0")/COUNTIF(OFFSET(correlations!O$46,_xlfn.FLOOR.MATH((ROW(N199)-1)/5)*5,0,5),"&lt;&gt;0")</f>
        <v>4.5</v>
      </c>
      <c r="AP211" s="40">
        <f ca="1">SUMIF(OFFSET(correlations!P$46,_xlfn.FLOOR.MATH((ROW(O199)-1)/5)*5,0,5),"&lt;&gt;0")/COUNTIF(OFFSET(correlations!P$46,_xlfn.FLOOR.MATH((ROW(O199)-1)/5)*5,0,5),"&lt;&gt;0")</f>
        <v>3.7</v>
      </c>
      <c r="AQ211" s="40">
        <f ca="1">SUMIF(OFFSET(correlations!Q$46,_xlfn.FLOOR.MATH((ROW(P199)-1)/5)*5,0,5),"&lt;&gt;0")/COUNTIF(OFFSET(correlations!Q$46,_xlfn.FLOOR.MATH((ROW(P199)-1)/5)*5,0,5),"&lt;&gt;0")</f>
        <v>4</v>
      </c>
      <c r="AR211" s="40">
        <f ca="1">SUMIF(OFFSET(correlations!R$46,_xlfn.FLOOR.MATH((ROW(Q199)-1)/5)*5,0,5),"&lt;&gt;0")/COUNTIF(OFFSET(correlations!R$46,_xlfn.FLOOR.MATH((ROW(Q199)-1)/5)*5,0,5),"&lt;&gt;0")</f>
        <v>4.5</v>
      </c>
      <c r="AS211" s="40">
        <f ca="1">SUMIF(OFFSET(correlations!S$46,_xlfn.FLOOR.MATH((ROW(R199)-1)/5)*5,0,5),"&lt;&gt;0")/COUNTIF(OFFSET(correlations!S$46,_xlfn.FLOOR.MATH((ROW(R199)-1)/5)*5,0,5),"&lt;&gt;0")</f>
        <v>4.3</v>
      </c>
      <c r="AT211" s="40">
        <f ca="1">SUMIF(OFFSET(correlations!T$46,_xlfn.FLOOR.MATH((ROW(S199)-1)/5)*5,0,5),"&lt;&gt;0")/COUNTIF(OFFSET(correlations!T$46,_xlfn.FLOOR.MATH((ROW(S199)-1)/5)*5,0,5),"&lt;&gt;0")</f>
        <v>3.7</v>
      </c>
      <c r="AU211" s="40">
        <f ca="1">SUMIF(OFFSET(correlations!U$46,_xlfn.FLOOR.MATH((ROW(T199)-1)/5)*5,0,5),"&lt;&gt;0")/COUNTIF(OFFSET(correlations!U$46,_xlfn.FLOOR.MATH((ROW(T199)-1)/5)*5,0,5),"&lt;&gt;0")</f>
        <v>3.9</v>
      </c>
      <c r="AV211" s="40">
        <f ca="1">SUMIF(OFFSET(correlations!V$46,_xlfn.FLOOR.MATH((ROW(U199)-1)/5)*5,0,5),"&lt;&gt;0")/COUNTIF(OFFSET(correlations!V$46,_xlfn.FLOOR.MATH((ROW(U199)-1)/5)*5,0,5),"&lt;&gt;0")</f>
        <v>4.25</v>
      </c>
      <c r="AW211" s="40">
        <f ca="1">SUMIF(OFFSET(correlations!W$46,_xlfn.FLOOR.MATH((ROW(V199)-1)/5)*5,0,5),"&lt;&gt;0")/COUNTIF(OFFSET(correlations!W$46,_xlfn.FLOOR.MATH((ROW(V199)-1)/5)*5,0,5),"&lt;&gt;0")</f>
        <v>4.2</v>
      </c>
      <c r="AX211" s="40">
        <f ca="1">SUMIF(OFFSET(correlations!X$46,_xlfn.FLOOR.MATH((ROW(W199)-1)/5)*5,0,5),"&lt;&gt;0")/COUNTIF(OFFSET(correlations!X$46,_xlfn.FLOOR.MATH((ROW(W199)-1)/5)*5,0,5),"&lt;&gt;0")</f>
        <v>4.166666666666667</v>
      </c>
      <c r="AY211" s="40">
        <f ca="1">SUMIF(OFFSET(correlations!Y$46,_xlfn.FLOOR.MATH((ROW(X199)-1)/5)*5,0,5),"&lt;&gt;0")/COUNTIF(OFFSET(correlations!Y$46,_xlfn.FLOOR.MATH((ROW(X199)-1)/5)*5,0,5),"&lt;&gt;0")</f>
        <v>3.5</v>
      </c>
      <c r="AZ211" s="40">
        <f ca="1">SUMIF(OFFSET(correlations!Z$46,_xlfn.FLOOR.MATH((ROW(Y199)-1)/5)*5,0,5),"&lt;&gt;0")/COUNTIF(OFFSET(correlations!Z$46,_xlfn.FLOOR.MATH((ROW(Y199)-1)/5)*5,0,5),"&lt;&gt;0")</f>
        <v>4.166666666666667</v>
      </c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</row>
    <row r="212" spans="1:76">
      <c r="A212" s="1" t="str">
        <f t="shared" si="39"/>
        <v>453: A Beautiful Mind (2001)</v>
      </c>
      <c r="B212" s="26">
        <f>IF(correlations!B245&lt;&gt;0,'Modified Weights'!B$5,0)</f>
        <v>0.49300760515325925</v>
      </c>
      <c r="C212" s="26">
        <f>IF(correlations!C245&lt;&gt;0,'Modified Weights'!C$5,0)</f>
        <v>0.42223642660835542</v>
      </c>
      <c r="D212" s="26">
        <f>IF(correlations!D245&lt;&gt;0,'Modified Weights'!D$5,0)</f>
        <v>0.46833329437099369</v>
      </c>
      <c r="E212" s="26">
        <f>IF(correlations!E245&lt;&gt;0,'Modified Weights'!E$5,0)</f>
        <v>0.46291004988627577</v>
      </c>
      <c r="F212" s="26">
        <f>IF(correlations!F245&lt;&gt;0,'Modified Weights'!F$5,0)</f>
        <v>0.43899155441463594</v>
      </c>
      <c r="G212" s="26">
        <f>IF(correlations!G245&lt;&gt;0,'Modified Weights'!G$5,0)</f>
        <v>0.46833329437099369</v>
      </c>
      <c r="H212" s="26">
        <f>IF(correlations!H245&lt;&gt;0,'Modified Weights'!H$5,0)</f>
        <v>0.24769327229404767</v>
      </c>
      <c r="I212" s="26">
        <f>IF(correlations!I245&lt;&gt;0,'Modified Weights'!I$5,0)</f>
        <v>0.26424949075041737</v>
      </c>
      <c r="J212" s="26">
        <f>IF(correlations!J245&lt;&gt;0,'Modified Weights'!J$5,0)</f>
        <v>0.38713264586848378</v>
      </c>
      <c r="K212" s="26">
        <f>IF(correlations!K245&lt;&gt;0,'Modified Weights'!K$5,0)</f>
        <v>0.25886569181649749</v>
      </c>
      <c r="L212" s="26">
        <f>IF(correlations!L245&lt;&gt;0,'Modified Weights'!L$5,0)</f>
        <v>0.27833468677407003</v>
      </c>
      <c r="M212" s="26">
        <f>IF(correlations!M245&lt;&gt;0,'Modified Weights'!M$5,0)</f>
        <v>0.26442478716072465</v>
      </c>
      <c r="N212" s="26">
        <f>IF(correlations!N245&lt;&gt;0,'Modified Weights'!N$5,0)</f>
        <v>0.290591240789001</v>
      </c>
      <c r="O212" s="26">
        <f>IF(correlations!O245&lt;&gt;0,'Modified Weights'!O$5,0)</f>
        <v>0.53906585139435703</v>
      </c>
      <c r="P212" s="26">
        <f>IF(correlations!P245&lt;&gt;0,'Modified Weights'!P$5,0)</f>
        <v>0.29682614716644024</v>
      </c>
      <c r="Q212" s="26">
        <f>IF(correlations!Q245&lt;&gt;0,'Modified Weights'!Q$5,0)</f>
        <v>0.47571090136593314</v>
      </c>
      <c r="R212" s="26">
        <f>IF(correlations!R245&lt;&gt;0,'Modified Weights'!R$5,0)</f>
        <v>0.45527378286540937</v>
      </c>
      <c r="S212" s="26">
        <f>IF(correlations!S245&lt;&gt;0,'Modified Weights'!S$5,0)</f>
        <v>0.42223642660835542</v>
      </c>
      <c r="T212" s="26">
        <f>IF(correlations!T245&lt;&gt;0,'Modified Weights'!T$5,0)</f>
        <v>0.42805472768971564</v>
      </c>
      <c r="U212" s="26">
        <f>IF(correlations!U245&lt;&gt;0,'Modified Weights'!U$5,0)</f>
        <v>0.40380887559327872</v>
      </c>
      <c r="V212" s="26">
        <f>IF(correlations!V245&lt;&gt;0,'Modified Weights'!V$5,0)</f>
        <v>0.14924669844661778</v>
      </c>
      <c r="W212" s="26">
        <f>IF(correlations!W245&lt;&gt;0,'Modified Weights'!W$5,0)</f>
        <v>0.31571202585390812</v>
      </c>
      <c r="X212" s="26">
        <f>IF(correlations!X245&lt;&gt;0,'Modified Weights'!X$5,0)</f>
        <v>0</v>
      </c>
      <c r="Y212" s="26">
        <f>IF(correlations!Y245&lt;&gt;0,'Modified Weights'!Y$5,0)</f>
        <v>0.47236055541883315</v>
      </c>
      <c r="Z212" s="26">
        <f>IF(correlations!Z245&lt;&gt;0,'Modified Weights'!Z$5,0)</f>
        <v>0</v>
      </c>
      <c r="AA212" s="26"/>
      <c r="AB212" s="40">
        <f ca="1">SUMIF(OFFSET(correlations!B$46,_xlfn.FLOOR.MATH((ROW(A200)-1)/5)*5,0,5),"&lt;&gt;0")/COUNTIF(OFFSET(correlations!B$46,_xlfn.FLOOR.MATH((ROW(A200)-1)/5)*5,0,5),"&lt;&gt;0")</f>
        <v>4.5</v>
      </c>
      <c r="AC212" s="40">
        <f ca="1">SUMIF(OFFSET(correlations!C$46,_xlfn.FLOOR.MATH((ROW(B200)-1)/5)*5,0,5),"&lt;&gt;0")/COUNTIF(OFFSET(correlations!C$46,_xlfn.FLOOR.MATH((ROW(B200)-1)/5)*5,0,5),"&lt;&gt;0")</f>
        <v>4.375</v>
      </c>
      <c r="AD212" s="40">
        <f ca="1">SUMIF(OFFSET(correlations!D$46,_xlfn.FLOOR.MATH((ROW(C200)-1)/5)*5,0,5),"&lt;&gt;0")/COUNTIF(OFFSET(correlations!D$46,_xlfn.FLOOR.MATH((ROW(C200)-1)/5)*5,0,5),"&lt;&gt;0")</f>
        <v>3.6666666666666665</v>
      </c>
      <c r="AE212" s="40">
        <f ca="1">SUMIF(OFFSET(correlations!E$46,_xlfn.FLOOR.MATH((ROW(D200)-1)/5)*5,0,5),"&lt;&gt;0")/COUNTIF(OFFSET(correlations!E$46,_xlfn.FLOOR.MATH((ROW(D200)-1)/5)*5,0,5),"&lt;&gt;0")</f>
        <v>4.5999999999999996</v>
      </c>
      <c r="AF212" s="40">
        <f ca="1">SUMIF(OFFSET(correlations!F$46,_xlfn.FLOOR.MATH((ROW(E200)-1)/5)*5,0,5),"&lt;&gt;0")/COUNTIF(OFFSET(correlations!F$46,_xlfn.FLOOR.MATH((ROW(E200)-1)/5)*5,0,5),"&lt;&gt;0")</f>
        <v>3.25</v>
      </c>
      <c r="AG212" s="40">
        <f ca="1">SUMIF(OFFSET(correlations!G$46,_xlfn.FLOOR.MATH((ROW(F200)-1)/5)*5,0,5),"&lt;&gt;0")/COUNTIF(OFFSET(correlations!G$46,_xlfn.FLOOR.MATH((ROW(F200)-1)/5)*5,0,5),"&lt;&gt;0")</f>
        <v>4.5</v>
      </c>
      <c r="AH212" s="40">
        <f ca="1">SUMIF(OFFSET(correlations!H$46,_xlfn.FLOOR.MATH((ROW(G200)-1)/5)*5,0,5),"&lt;&gt;0")/COUNTIF(OFFSET(correlations!H$46,_xlfn.FLOOR.MATH((ROW(G200)-1)/5)*5,0,5),"&lt;&gt;0")</f>
        <v>3.8</v>
      </c>
      <c r="AI212" s="40">
        <f ca="1">SUMIF(OFFSET(correlations!I$46,_xlfn.FLOOR.MATH((ROW(H200)-1)/5)*5,0,5),"&lt;&gt;0")/COUNTIF(OFFSET(correlations!I$46,_xlfn.FLOOR.MATH((ROW(H200)-1)/5)*5,0,5),"&lt;&gt;0")</f>
        <v>4</v>
      </c>
      <c r="AJ212" s="40">
        <f ca="1">SUMIF(OFFSET(correlations!J$46,_xlfn.FLOOR.MATH((ROW(I200)-1)/5)*5,0,5),"&lt;&gt;0")/COUNTIF(OFFSET(correlations!J$46,_xlfn.FLOOR.MATH((ROW(I200)-1)/5)*5,0,5),"&lt;&gt;0")</f>
        <v>4.5</v>
      </c>
      <c r="AK212" s="40">
        <f ca="1">SUMIF(OFFSET(correlations!K$46,_xlfn.FLOOR.MATH((ROW(J200)-1)/5)*5,0,5),"&lt;&gt;0")/COUNTIF(OFFSET(correlations!K$46,_xlfn.FLOOR.MATH((ROW(J200)-1)/5)*5,0,5),"&lt;&gt;0")</f>
        <v>4.0999999999999996</v>
      </c>
      <c r="AL212" s="40">
        <f ca="1">SUMIF(OFFSET(correlations!L$46,_xlfn.FLOOR.MATH((ROW(K200)-1)/5)*5,0,5),"&lt;&gt;0")/COUNTIF(OFFSET(correlations!L$46,_xlfn.FLOOR.MATH((ROW(K200)-1)/5)*5,0,5),"&lt;&gt;0")</f>
        <v>4.5</v>
      </c>
      <c r="AM212" s="40">
        <f ca="1">SUMIF(OFFSET(correlations!M$46,_xlfn.FLOOR.MATH((ROW(L200)-1)/5)*5,0,5),"&lt;&gt;0")/COUNTIF(OFFSET(correlations!M$46,_xlfn.FLOOR.MATH((ROW(L200)-1)/5)*5,0,5),"&lt;&gt;0")</f>
        <v>3.9</v>
      </c>
      <c r="AN212" s="40">
        <f ca="1">SUMIF(OFFSET(correlations!N$46,_xlfn.FLOOR.MATH((ROW(M200)-1)/5)*5,0,5),"&lt;&gt;0")/COUNTIF(OFFSET(correlations!N$46,_xlfn.FLOOR.MATH((ROW(M200)-1)/5)*5,0,5),"&lt;&gt;0")</f>
        <v>3.875</v>
      </c>
      <c r="AO212" s="40">
        <f ca="1">SUMIF(OFFSET(correlations!O$46,_xlfn.FLOOR.MATH((ROW(N200)-1)/5)*5,0,5),"&lt;&gt;0")/COUNTIF(OFFSET(correlations!O$46,_xlfn.FLOOR.MATH((ROW(N200)-1)/5)*5,0,5),"&lt;&gt;0")</f>
        <v>4.5</v>
      </c>
      <c r="AP212" s="40">
        <f ca="1">SUMIF(OFFSET(correlations!P$46,_xlfn.FLOOR.MATH((ROW(O200)-1)/5)*5,0,5),"&lt;&gt;0")/COUNTIF(OFFSET(correlations!P$46,_xlfn.FLOOR.MATH((ROW(O200)-1)/5)*5,0,5),"&lt;&gt;0")</f>
        <v>3.7</v>
      </c>
      <c r="AQ212" s="40">
        <f ca="1">SUMIF(OFFSET(correlations!Q$46,_xlfn.FLOOR.MATH((ROW(P200)-1)/5)*5,0,5),"&lt;&gt;0")/COUNTIF(OFFSET(correlations!Q$46,_xlfn.FLOOR.MATH((ROW(P200)-1)/5)*5,0,5),"&lt;&gt;0")</f>
        <v>4</v>
      </c>
      <c r="AR212" s="40">
        <f ca="1">SUMIF(OFFSET(correlations!R$46,_xlfn.FLOOR.MATH((ROW(Q200)-1)/5)*5,0,5),"&lt;&gt;0")/COUNTIF(OFFSET(correlations!R$46,_xlfn.FLOOR.MATH((ROW(Q200)-1)/5)*5,0,5),"&lt;&gt;0")</f>
        <v>4.5</v>
      </c>
      <c r="AS212" s="40">
        <f ca="1">SUMIF(OFFSET(correlations!S$46,_xlfn.FLOOR.MATH((ROW(R200)-1)/5)*5,0,5),"&lt;&gt;0")/COUNTIF(OFFSET(correlations!S$46,_xlfn.FLOOR.MATH((ROW(R200)-1)/5)*5,0,5),"&lt;&gt;0")</f>
        <v>4.3</v>
      </c>
      <c r="AT212" s="40">
        <f ca="1">SUMIF(OFFSET(correlations!T$46,_xlfn.FLOOR.MATH((ROW(S200)-1)/5)*5,0,5),"&lt;&gt;0")/COUNTIF(OFFSET(correlations!T$46,_xlfn.FLOOR.MATH((ROW(S200)-1)/5)*5,0,5),"&lt;&gt;0")</f>
        <v>3.7</v>
      </c>
      <c r="AU212" s="40">
        <f ca="1">SUMIF(OFFSET(correlations!U$46,_xlfn.FLOOR.MATH((ROW(T200)-1)/5)*5,0,5),"&lt;&gt;0")/COUNTIF(OFFSET(correlations!U$46,_xlfn.FLOOR.MATH((ROW(T200)-1)/5)*5,0,5),"&lt;&gt;0")</f>
        <v>3.9</v>
      </c>
      <c r="AV212" s="40">
        <f ca="1">SUMIF(OFFSET(correlations!V$46,_xlfn.FLOOR.MATH((ROW(U200)-1)/5)*5,0,5),"&lt;&gt;0")/COUNTIF(OFFSET(correlations!V$46,_xlfn.FLOOR.MATH((ROW(U200)-1)/5)*5,0,5),"&lt;&gt;0")</f>
        <v>4.25</v>
      </c>
      <c r="AW212" s="40">
        <f ca="1">SUMIF(OFFSET(correlations!W$46,_xlfn.FLOOR.MATH((ROW(V200)-1)/5)*5,0,5),"&lt;&gt;0")/COUNTIF(OFFSET(correlations!W$46,_xlfn.FLOOR.MATH((ROW(V200)-1)/5)*5,0,5),"&lt;&gt;0")</f>
        <v>4.2</v>
      </c>
      <c r="AX212" s="40">
        <f ca="1">SUMIF(OFFSET(correlations!X$46,_xlfn.FLOOR.MATH((ROW(W200)-1)/5)*5,0,5),"&lt;&gt;0")/COUNTIF(OFFSET(correlations!X$46,_xlfn.FLOOR.MATH((ROW(W200)-1)/5)*5,0,5),"&lt;&gt;0")</f>
        <v>4.166666666666667</v>
      </c>
      <c r="AY212" s="40">
        <f ca="1">SUMIF(OFFSET(correlations!Y$46,_xlfn.FLOOR.MATH((ROW(X200)-1)/5)*5,0,5),"&lt;&gt;0")/COUNTIF(OFFSET(correlations!Y$46,_xlfn.FLOOR.MATH((ROW(X200)-1)/5)*5,0,5),"&lt;&gt;0")</f>
        <v>3.5</v>
      </c>
      <c r="AZ212" s="40">
        <f ca="1">SUMIF(OFFSET(correlations!Z$46,_xlfn.FLOOR.MATH((ROW(Y200)-1)/5)*5,0,5),"&lt;&gt;0")/COUNTIF(OFFSET(correlations!Z$46,_xlfn.FLOOR.MATH((ROW(Y200)-1)/5)*5,0,5),"&lt;&gt;0")</f>
        <v>4.166666666666667</v>
      </c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</row>
    <row r="213" spans="1:76">
      <c r="A213" s="21" t="s">
        <v>40</v>
      </c>
      <c r="B213" s="26">
        <f>IF(correlations!B246&lt;&gt;0,'Modified Weights'!B$6,0)</f>
        <v>0</v>
      </c>
      <c r="C213" s="26">
        <f>IF(correlations!C246&lt;&gt;0,'Modified Weights'!C$6,0)</f>
        <v>0</v>
      </c>
      <c r="D213" s="26">
        <f>IF(correlations!D246&lt;&gt;0,'Modified Weights'!D$6,0)</f>
        <v>0</v>
      </c>
      <c r="E213" s="26">
        <f>IF(correlations!E246&lt;&gt;0,'Modified Weights'!E$6,0)</f>
        <v>0</v>
      </c>
      <c r="F213" s="26">
        <f>IF(correlations!F246&lt;&gt;0,'Modified Weights'!F$6,0)</f>
        <v>0</v>
      </c>
      <c r="G213" s="26">
        <f>IF(correlations!G246&lt;&gt;0,'Modified Weights'!G$6,0)</f>
        <v>0</v>
      </c>
      <c r="H213" s="26">
        <f>IF(correlations!H246&lt;&gt;0,'Modified Weights'!H$6,0)</f>
        <v>0</v>
      </c>
      <c r="I213" s="26">
        <f>IF(correlations!I246&lt;&gt;0,'Modified Weights'!I$6,0)</f>
        <v>0</v>
      </c>
      <c r="J213" s="26">
        <f>IF(correlations!J246&lt;&gt;0,'Modified Weights'!J$6,0)</f>
        <v>0.36756756756756787</v>
      </c>
      <c r="K213" s="26">
        <f>IF(correlations!K246&lt;&gt;0,'Modified Weights'!K$6,0)</f>
        <v>0.25252866387786765</v>
      </c>
      <c r="L213" s="26">
        <f>IF(correlations!L246&lt;&gt;0,'Modified Weights'!L$6,0)</f>
        <v>0.2685953793136418</v>
      </c>
      <c r="M213" s="26">
        <f>IF(correlations!M246&lt;&gt;0,'Modified Weights'!M$6,0)</f>
        <v>0.25252866387786765</v>
      </c>
      <c r="N213" s="26">
        <f>IF(correlations!N246&lt;&gt;0,'Modified Weights'!N$6,0)</f>
        <v>0</v>
      </c>
      <c r="O213" s="26">
        <f>IF(correlations!O246&lt;&gt;0,'Modified Weights'!O$6,0)</f>
        <v>0</v>
      </c>
      <c r="P213" s="26">
        <f>IF(correlations!P246&lt;&gt;0,'Modified Weights'!P$6,0)</f>
        <v>0.28039233696684568</v>
      </c>
      <c r="Q213" s="26">
        <f>IF(correlations!Q246&lt;&gt;0,'Modified Weights'!Q$6,0)</f>
        <v>0.42322462884387124</v>
      </c>
      <c r="R213" s="26">
        <f>IF(correlations!R246&lt;&gt;0,'Modified Weights'!R$6,0)</f>
        <v>0</v>
      </c>
      <c r="S213" s="26">
        <f>IF(correlations!S246&lt;&gt;0,'Modified Weights'!S$6,0)</f>
        <v>0.37267558897264119</v>
      </c>
      <c r="T213" s="26">
        <f>IF(correlations!T246&lt;&gt;0,'Modified Weights'!T$6,0)</f>
        <v>0</v>
      </c>
      <c r="U213" s="26">
        <f>IF(correlations!U246&lt;&gt;0,'Modified Weights'!U$6,0)</f>
        <v>0</v>
      </c>
      <c r="V213" s="26">
        <f>IF(correlations!V246&lt;&gt;0,'Modified Weights'!V$6,0)</f>
        <v>0</v>
      </c>
      <c r="W213" s="26">
        <f>IF(correlations!W246&lt;&gt;0,'Modified Weights'!W$6,0)</f>
        <v>0.26252037536330569</v>
      </c>
      <c r="X213" s="26">
        <f>IF(correlations!X246&lt;&gt;0,'Modified Weights'!X$6,0)</f>
        <v>0</v>
      </c>
      <c r="Y213" s="26">
        <f>IF(correlations!Y246&lt;&gt;0,'Modified Weights'!Y$6,0)</f>
        <v>0</v>
      </c>
      <c r="Z213" s="26">
        <f>IF(correlations!Z246&lt;&gt;0,'Modified Weights'!Z$6,0)</f>
        <v>0</v>
      </c>
      <c r="AA213" s="26"/>
      <c r="AB213" s="40" t="e">
        <f ca="1">SUMIF(OFFSET(correlations!B$46,_xlfn.FLOOR.MATH((ROW(A201)-1)/5)*5,0,5),"&lt;&gt;0")/COUNTIF(OFFSET(correlations!B$46,_xlfn.FLOOR.MATH((ROW(A201)-1)/5)*5,0,5),"&lt;&gt;0")</f>
        <v>#DIV/0!</v>
      </c>
      <c r="AC213" s="40">
        <f ca="1">SUMIF(OFFSET(correlations!C$46,_xlfn.FLOOR.MATH((ROW(B201)-1)/5)*5,0,5),"&lt;&gt;0")/COUNTIF(OFFSET(correlations!C$46,_xlfn.FLOOR.MATH((ROW(B201)-1)/5)*5,0,5),"&lt;&gt;0")</f>
        <v>4.5</v>
      </c>
      <c r="AD213" s="40">
        <f ca="1">SUMIF(OFFSET(correlations!D$46,_xlfn.FLOOR.MATH((ROW(C201)-1)/5)*5,0,5),"&lt;&gt;0")/COUNTIF(OFFSET(correlations!D$46,_xlfn.FLOOR.MATH((ROW(C201)-1)/5)*5,0,5),"&lt;&gt;0")</f>
        <v>4.25</v>
      </c>
      <c r="AE213" s="40">
        <f ca="1">SUMIF(OFFSET(correlations!E$46,_xlfn.FLOOR.MATH((ROW(D201)-1)/5)*5,0,5),"&lt;&gt;0")/COUNTIF(OFFSET(correlations!E$46,_xlfn.FLOOR.MATH((ROW(D201)-1)/5)*5,0,5),"&lt;&gt;0")</f>
        <v>3</v>
      </c>
      <c r="AF213" s="40">
        <f ca="1">SUMIF(OFFSET(correlations!F$46,_xlfn.FLOOR.MATH((ROW(E201)-1)/5)*5,0,5),"&lt;&gt;0")/COUNTIF(OFFSET(correlations!F$46,_xlfn.FLOOR.MATH((ROW(E201)-1)/5)*5,0,5),"&lt;&gt;0")</f>
        <v>3</v>
      </c>
      <c r="AG213" s="40">
        <f ca="1">SUMIF(OFFSET(correlations!G$46,_xlfn.FLOOR.MATH((ROW(F201)-1)/5)*5,0,5),"&lt;&gt;0")/COUNTIF(OFFSET(correlations!G$46,_xlfn.FLOOR.MATH((ROW(F201)-1)/5)*5,0,5),"&lt;&gt;0")</f>
        <v>4</v>
      </c>
      <c r="AH213" s="40">
        <f ca="1">SUMIF(OFFSET(correlations!H$46,_xlfn.FLOOR.MATH((ROW(G201)-1)/5)*5,0,5),"&lt;&gt;0")/COUNTIF(OFFSET(correlations!H$46,_xlfn.FLOOR.MATH((ROW(G201)-1)/5)*5,0,5),"&lt;&gt;0")</f>
        <v>3.5</v>
      </c>
      <c r="AI213" s="40">
        <f ca="1">SUMIF(OFFSET(correlations!I$46,_xlfn.FLOOR.MATH((ROW(H201)-1)/5)*5,0,5),"&lt;&gt;0")/COUNTIF(OFFSET(correlations!I$46,_xlfn.FLOOR.MATH((ROW(H201)-1)/5)*5,0,5),"&lt;&gt;0")</f>
        <v>3.1666666666666665</v>
      </c>
      <c r="AJ213" s="40">
        <f ca="1">SUMIF(OFFSET(correlations!J$46,_xlfn.FLOOR.MATH((ROW(I201)-1)/5)*5,0,5),"&lt;&gt;0")/COUNTIF(OFFSET(correlations!J$46,_xlfn.FLOOR.MATH((ROW(I201)-1)/5)*5,0,5),"&lt;&gt;0")</f>
        <v>3.5</v>
      </c>
      <c r="AK213" s="40">
        <f ca="1">SUMIF(OFFSET(correlations!K$46,_xlfn.FLOOR.MATH((ROW(J201)-1)/5)*5,0,5),"&lt;&gt;0")/COUNTIF(OFFSET(correlations!K$46,_xlfn.FLOOR.MATH((ROW(J201)-1)/5)*5,0,5),"&lt;&gt;0")</f>
        <v>3.5</v>
      </c>
      <c r="AL213" s="40">
        <f ca="1">SUMIF(OFFSET(correlations!L$46,_xlfn.FLOOR.MATH((ROW(K201)-1)/5)*5,0,5),"&lt;&gt;0")/COUNTIF(OFFSET(correlations!L$46,_xlfn.FLOOR.MATH((ROW(K201)-1)/5)*5,0,5),"&lt;&gt;0")</f>
        <v>2.75</v>
      </c>
      <c r="AM213" s="40">
        <f ca="1">SUMIF(OFFSET(correlations!M$46,_xlfn.FLOOR.MATH((ROW(L201)-1)/5)*5,0,5),"&lt;&gt;0")/COUNTIF(OFFSET(correlations!M$46,_xlfn.FLOOR.MATH((ROW(L201)-1)/5)*5,0,5),"&lt;&gt;0")</f>
        <v>2.75</v>
      </c>
      <c r="AN213" s="40">
        <f ca="1">SUMIF(OFFSET(correlations!N$46,_xlfn.FLOOR.MATH((ROW(M201)-1)/5)*5,0,5),"&lt;&gt;0")/COUNTIF(OFFSET(correlations!N$46,_xlfn.FLOOR.MATH((ROW(M201)-1)/5)*5,0,5),"&lt;&gt;0")</f>
        <v>3.5</v>
      </c>
      <c r="AO213" s="40">
        <f ca="1">SUMIF(OFFSET(correlations!O$46,_xlfn.FLOOR.MATH((ROW(N201)-1)/5)*5,0,5),"&lt;&gt;0")/COUNTIF(OFFSET(correlations!O$46,_xlfn.FLOOR.MATH((ROW(N201)-1)/5)*5,0,5),"&lt;&gt;0")</f>
        <v>3.25</v>
      </c>
      <c r="AP213" s="40">
        <f ca="1">SUMIF(OFFSET(correlations!P$46,_xlfn.FLOOR.MATH((ROW(O201)-1)/5)*5,0,5),"&lt;&gt;0")/COUNTIF(OFFSET(correlations!P$46,_xlfn.FLOOR.MATH((ROW(O201)-1)/5)*5,0,5),"&lt;&gt;0")</f>
        <v>2.8333333333333335</v>
      </c>
      <c r="AQ213" s="40">
        <f ca="1">SUMIF(OFFSET(correlations!Q$46,_xlfn.FLOOR.MATH((ROW(P201)-1)/5)*5,0,5),"&lt;&gt;0")/COUNTIF(OFFSET(correlations!Q$46,_xlfn.FLOOR.MATH((ROW(P201)-1)/5)*5,0,5),"&lt;&gt;0")</f>
        <v>3.1666666666666665</v>
      </c>
      <c r="AR213" s="40">
        <f ca="1">SUMIF(OFFSET(correlations!R$46,_xlfn.FLOOR.MATH((ROW(Q201)-1)/5)*5,0,5),"&lt;&gt;0")/COUNTIF(OFFSET(correlations!R$46,_xlfn.FLOOR.MATH((ROW(Q201)-1)/5)*5,0,5),"&lt;&gt;0")</f>
        <v>3</v>
      </c>
      <c r="AS213" s="40">
        <f ca="1">SUMIF(OFFSET(correlations!S$46,_xlfn.FLOOR.MATH((ROW(R201)-1)/5)*5,0,5),"&lt;&gt;0")/COUNTIF(OFFSET(correlations!S$46,_xlfn.FLOOR.MATH((ROW(R201)-1)/5)*5,0,5),"&lt;&gt;0")</f>
        <v>3</v>
      </c>
      <c r="AT213" s="40">
        <f ca="1">SUMIF(OFFSET(correlations!T$46,_xlfn.FLOOR.MATH((ROW(S201)-1)/5)*5,0,5),"&lt;&gt;0")/COUNTIF(OFFSET(correlations!T$46,_xlfn.FLOOR.MATH((ROW(S201)-1)/5)*5,0,5),"&lt;&gt;0")</f>
        <v>3</v>
      </c>
      <c r="AU213" s="40">
        <f ca="1">SUMIF(OFFSET(correlations!U$46,_xlfn.FLOOR.MATH((ROW(T201)-1)/5)*5,0,5),"&lt;&gt;0")/COUNTIF(OFFSET(correlations!U$46,_xlfn.FLOOR.MATH((ROW(T201)-1)/5)*5,0,5),"&lt;&gt;0")</f>
        <v>3</v>
      </c>
      <c r="AV213" s="40" t="e">
        <f ca="1">SUMIF(OFFSET(correlations!V$46,_xlfn.FLOOR.MATH((ROW(U201)-1)/5)*5,0,5),"&lt;&gt;0")/COUNTIF(OFFSET(correlations!V$46,_xlfn.FLOOR.MATH((ROW(U201)-1)/5)*5,0,5),"&lt;&gt;0")</f>
        <v>#DIV/0!</v>
      </c>
      <c r="AW213" s="40">
        <f ca="1">SUMIF(OFFSET(correlations!W$46,_xlfn.FLOOR.MATH((ROW(V201)-1)/5)*5,0,5),"&lt;&gt;0")/COUNTIF(OFFSET(correlations!W$46,_xlfn.FLOOR.MATH((ROW(V201)-1)/5)*5,0,5),"&lt;&gt;0")</f>
        <v>3.1666666666666665</v>
      </c>
      <c r="AX213" s="40" t="e">
        <f ca="1">SUMIF(OFFSET(correlations!X$46,_xlfn.FLOOR.MATH((ROW(W201)-1)/5)*5,0,5),"&lt;&gt;0")/COUNTIF(OFFSET(correlations!X$46,_xlfn.FLOOR.MATH((ROW(W201)-1)/5)*5,0,5),"&lt;&gt;0")</f>
        <v>#DIV/0!</v>
      </c>
      <c r="AY213" s="40">
        <f ca="1">SUMIF(OFFSET(correlations!Y$46,_xlfn.FLOOR.MATH((ROW(X201)-1)/5)*5,0,5),"&lt;&gt;0")/COUNTIF(OFFSET(correlations!Y$46,_xlfn.FLOOR.MATH((ROW(X201)-1)/5)*5,0,5),"&lt;&gt;0")</f>
        <v>3.6666666666666665</v>
      </c>
      <c r="AZ213" s="40">
        <f ca="1">SUMIF(OFFSET(correlations!Z$46,_xlfn.FLOOR.MATH((ROW(Y201)-1)/5)*5,0,5),"&lt;&gt;0")/COUNTIF(OFFSET(correlations!Z$46,_xlfn.FLOOR.MATH((ROW(Y201)-1)/5)*5,0,5),"&lt;&gt;0")</f>
        <v>3</v>
      </c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</row>
    <row r="214" spans="1:76">
      <c r="A214" s="1" t="str">
        <f t="shared" ref="A214:A217" si="40">A213</f>
        <v>462: Erin Brockovich (2000)</v>
      </c>
      <c r="B214" s="26">
        <f>IF(correlations!B247&lt;&gt;0,'Modified Weights'!B$7,0)</f>
        <v>0</v>
      </c>
      <c r="C214" s="26">
        <f>IF(correlations!C247&lt;&gt;0,'Modified Weights'!C$7,0)</f>
        <v>0.41167618541813644</v>
      </c>
      <c r="D214" s="26">
        <f>IF(correlations!D247&lt;&gt;0,'Modified Weights'!D$7,0)</f>
        <v>0</v>
      </c>
      <c r="E214" s="26">
        <f>IF(correlations!E247&lt;&gt;0,'Modified Weights'!E$7,0)</f>
        <v>0</v>
      </c>
      <c r="F214" s="26">
        <f>IF(correlations!F247&lt;&gt;0,'Modified Weights'!F$7,0)</f>
        <v>0</v>
      </c>
      <c r="G214" s="26">
        <f>IF(correlations!G247&lt;&gt;0,'Modified Weights'!G$7,0)</f>
        <v>0</v>
      </c>
      <c r="H214" s="26">
        <f>IF(correlations!H247&lt;&gt;0,'Modified Weights'!H$7,0)</f>
        <v>0.19365960183726966</v>
      </c>
      <c r="I214" s="26">
        <f>IF(correlations!I247&lt;&gt;0,'Modified Weights'!I$7,0)</f>
        <v>0.21476007349626267</v>
      </c>
      <c r="J214" s="26">
        <f>IF(correlations!J247&lt;&gt;0,'Modified Weights'!J$7,0)</f>
        <v>0</v>
      </c>
      <c r="K214" s="26">
        <f>IF(correlations!K247&lt;&gt;0,'Modified Weights'!K$7,0)</f>
        <v>0</v>
      </c>
      <c r="L214" s="26">
        <f>IF(correlations!L247&lt;&gt;0,'Modified Weights'!L$7,0)</f>
        <v>0</v>
      </c>
      <c r="M214" s="26">
        <f>IF(correlations!M247&lt;&gt;0,'Modified Weights'!M$7,0)</f>
        <v>0</v>
      </c>
      <c r="N214" s="26">
        <f>IF(correlations!N247&lt;&gt;0,'Modified Weights'!N$7,0)</f>
        <v>0.18121021790485745</v>
      </c>
      <c r="O214" s="26">
        <f>IF(correlations!O247&lt;&gt;0,'Modified Weights'!O$7,0)</f>
        <v>0.47549485227568483</v>
      </c>
      <c r="P214" s="26">
        <f>IF(correlations!P247&lt;&gt;0,'Modified Weights'!P$7,0)</f>
        <v>0</v>
      </c>
      <c r="Q214" s="26">
        <f>IF(correlations!Q247&lt;&gt;0,'Modified Weights'!Q$7,0)</f>
        <v>0.37322578372742299</v>
      </c>
      <c r="R214" s="26">
        <f>IF(correlations!R247&lt;&gt;0,'Modified Weights'!R$7,0)</f>
        <v>0</v>
      </c>
      <c r="S214" s="26">
        <f>IF(correlations!S247&lt;&gt;0,'Modified Weights'!S$7,0)</f>
        <v>0</v>
      </c>
      <c r="T214" s="26">
        <f>IF(correlations!T247&lt;&gt;0,'Modified Weights'!T$7,0)</f>
        <v>0</v>
      </c>
      <c r="U214" s="26">
        <f>IF(correlations!U247&lt;&gt;0,'Modified Weights'!U$7,0)</f>
        <v>0.28039233696684568</v>
      </c>
      <c r="V214" s="26">
        <f>IF(correlations!V247&lt;&gt;0,'Modified Weights'!V$7,0)</f>
        <v>0</v>
      </c>
      <c r="W214" s="26">
        <f>IF(correlations!W247&lt;&gt;0,'Modified Weights'!W$7,0)</f>
        <v>0</v>
      </c>
      <c r="X214" s="26">
        <f>IF(correlations!X247&lt;&gt;0,'Modified Weights'!X$7,0)</f>
        <v>0</v>
      </c>
      <c r="Y214" s="26">
        <f>IF(correlations!Y247&lt;&gt;0,'Modified Weights'!Y$7,0)</f>
        <v>0</v>
      </c>
      <c r="Z214" s="26">
        <f>IF(correlations!Z247&lt;&gt;0,'Modified Weights'!Z$7,0)</f>
        <v>0.27967705678590876</v>
      </c>
      <c r="AA214" s="26"/>
      <c r="AB214" s="40" t="e">
        <f ca="1">SUMIF(OFFSET(correlations!B$46,_xlfn.FLOOR.MATH((ROW(A202)-1)/5)*5,0,5),"&lt;&gt;0")/COUNTIF(OFFSET(correlations!B$46,_xlfn.FLOOR.MATH((ROW(A202)-1)/5)*5,0,5),"&lt;&gt;0")</f>
        <v>#DIV/0!</v>
      </c>
      <c r="AC214" s="40">
        <f ca="1">SUMIF(OFFSET(correlations!C$46,_xlfn.FLOOR.MATH((ROW(B202)-1)/5)*5,0,5),"&lt;&gt;0")/COUNTIF(OFFSET(correlations!C$46,_xlfn.FLOOR.MATH((ROW(B202)-1)/5)*5,0,5),"&lt;&gt;0")</f>
        <v>4.5</v>
      </c>
      <c r="AD214" s="40">
        <f ca="1">SUMIF(OFFSET(correlations!D$46,_xlfn.FLOOR.MATH((ROW(C202)-1)/5)*5,0,5),"&lt;&gt;0")/COUNTIF(OFFSET(correlations!D$46,_xlfn.FLOOR.MATH((ROW(C202)-1)/5)*5,0,5),"&lt;&gt;0")</f>
        <v>4.25</v>
      </c>
      <c r="AE214" s="40">
        <f ca="1">SUMIF(OFFSET(correlations!E$46,_xlfn.FLOOR.MATH((ROW(D202)-1)/5)*5,0,5),"&lt;&gt;0")/COUNTIF(OFFSET(correlations!E$46,_xlfn.FLOOR.MATH((ROW(D202)-1)/5)*5,0,5),"&lt;&gt;0")</f>
        <v>3</v>
      </c>
      <c r="AF214" s="40">
        <f ca="1">SUMIF(OFFSET(correlations!F$46,_xlfn.FLOOR.MATH((ROW(E202)-1)/5)*5,0,5),"&lt;&gt;0")/COUNTIF(OFFSET(correlations!F$46,_xlfn.FLOOR.MATH((ROW(E202)-1)/5)*5,0,5),"&lt;&gt;0")</f>
        <v>3</v>
      </c>
      <c r="AG214" s="40">
        <f ca="1">SUMIF(OFFSET(correlations!G$46,_xlfn.FLOOR.MATH((ROW(F202)-1)/5)*5,0,5),"&lt;&gt;0")/COUNTIF(OFFSET(correlations!G$46,_xlfn.FLOOR.MATH((ROW(F202)-1)/5)*5,0,5),"&lt;&gt;0")</f>
        <v>4</v>
      </c>
      <c r="AH214" s="40">
        <f ca="1">SUMIF(OFFSET(correlations!H$46,_xlfn.FLOOR.MATH((ROW(G202)-1)/5)*5,0,5),"&lt;&gt;0")/COUNTIF(OFFSET(correlations!H$46,_xlfn.FLOOR.MATH((ROW(G202)-1)/5)*5,0,5),"&lt;&gt;0")</f>
        <v>3.5</v>
      </c>
      <c r="AI214" s="40">
        <f ca="1">SUMIF(OFFSET(correlations!I$46,_xlfn.FLOOR.MATH((ROW(H202)-1)/5)*5,0,5),"&lt;&gt;0")/COUNTIF(OFFSET(correlations!I$46,_xlfn.FLOOR.MATH((ROW(H202)-1)/5)*5,0,5),"&lt;&gt;0")</f>
        <v>3.1666666666666665</v>
      </c>
      <c r="AJ214" s="40">
        <f ca="1">SUMIF(OFFSET(correlations!J$46,_xlfn.FLOOR.MATH((ROW(I202)-1)/5)*5,0,5),"&lt;&gt;0")/COUNTIF(OFFSET(correlations!J$46,_xlfn.FLOOR.MATH((ROW(I202)-1)/5)*5,0,5),"&lt;&gt;0")</f>
        <v>3.5</v>
      </c>
      <c r="AK214" s="40">
        <f ca="1">SUMIF(OFFSET(correlations!K$46,_xlfn.FLOOR.MATH((ROW(J202)-1)/5)*5,0,5),"&lt;&gt;0")/COUNTIF(OFFSET(correlations!K$46,_xlfn.FLOOR.MATH((ROW(J202)-1)/5)*5,0,5),"&lt;&gt;0")</f>
        <v>3.5</v>
      </c>
      <c r="AL214" s="40">
        <f ca="1">SUMIF(OFFSET(correlations!L$46,_xlfn.FLOOR.MATH((ROW(K202)-1)/5)*5,0,5),"&lt;&gt;0")/COUNTIF(OFFSET(correlations!L$46,_xlfn.FLOOR.MATH((ROW(K202)-1)/5)*5,0,5),"&lt;&gt;0")</f>
        <v>2.75</v>
      </c>
      <c r="AM214" s="40">
        <f ca="1">SUMIF(OFFSET(correlations!M$46,_xlfn.FLOOR.MATH((ROW(L202)-1)/5)*5,0,5),"&lt;&gt;0")/COUNTIF(OFFSET(correlations!M$46,_xlfn.FLOOR.MATH((ROW(L202)-1)/5)*5,0,5),"&lt;&gt;0")</f>
        <v>2.75</v>
      </c>
      <c r="AN214" s="40">
        <f ca="1">SUMIF(OFFSET(correlations!N$46,_xlfn.FLOOR.MATH((ROW(M202)-1)/5)*5,0,5),"&lt;&gt;0")/COUNTIF(OFFSET(correlations!N$46,_xlfn.FLOOR.MATH((ROW(M202)-1)/5)*5,0,5),"&lt;&gt;0")</f>
        <v>3.5</v>
      </c>
      <c r="AO214" s="40">
        <f ca="1">SUMIF(OFFSET(correlations!O$46,_xlfn.FLOOR.MATH((ROW(N202)-1)/5)*5,0,5),"&lt;&gt;0")/COUNTIF(OFFSET(correlations!O$46,_xlfn.FLOOR.MATH((ROW(N202)-1)/5)*5,0,5),"&lt;&gt;0")</f>
        <v>3.25</v>
      </c>
      <c r="AP214" s="40">
        <f ca="1">SUMIF(OFFSET(correlations!P$46,_xlfn.FLOOR.MATH((ROW(O202)-1)/5)*5,0,5),"&lt;&gt;0")/COUNTIF(OFFSET(correlations!P$46,_xlfn.FLOOR.MATH((ROW(O202)-1)/5)*5,0,5),"&lt;&gt;0")</f>
        <v>2.8333333333333335</v>
      </c>
      <c r="AQ214" s="40">
        <f ca="1">SUMIF(OFFSET(correlations!Q$46,_xlfn.FLOOR.MATH((ROW(P202)-1)/5)*5,0,5),"&lt;&gt;0")/COUNTIF(OFFSET(correlations!Q$46,_xlfn.FLOOR.MATH((ROW(P202)-1)/5)*5,0,5),"&lt;&gt;0")</f>
        <v>3.1666666666666665</v>
      </c>
      <c r="AR214" s="40">
        <f ca="1">SUMIF(OFFSET(correlations!R$46,_xlfn.FLOOR.MATH((ROW(Q202)-1)/5)*5,0,5),"&lt;&gt;0")/COUNTIF(OFFSET(correlations!R$46,_xlfn.FLOOR.MATH((ROW(Q202)-1)/5)*5,0,5),"&lt;&gt;0")</f>
        <v>3</v>
      </c>
      <c r="AS214" s="40">
        <f ca="1">SUMIF(OFFSET(correlations!S$46,_xlfn.FLOOR.MATH((ROW(R202)-1)/5)*5,0,5),"&lt;&gt;0")/COUNTIF(OFFSET(correlations!S$46,_xlfn.FLOOR.MATH((ROW(R202)-1)/5)*5,0,5),"&lt;&gt;0")</f>
        <v>3</v>
      </c>
      <c r="AT214" s="40">
        <f ca="1">SUMIF(OFFSET(correlations!T$46,_xlfn.FLOOR.MATH((ROW(S202)-1)/5)*5,0,5),"&lt;&gt;0")/COUNTIF(OFFSET(correlations!T$46,_xlfn.FLOOR.MATH((ROW(S202)-1)/5)*5,0,5),"&lt;&gt;0")</f>
        <v>3</v>
      </c>
      <c r="AU214" s="40">
        <f ca="1">SUMIF(OFFSET(correlations!U$46,_xlfn.FLOOR.MATH((ROW(T202)-1)/5)*5,0,5),"&lt;&gt;0")/COUNTIF(OFFSET(correlations!U$46,_xlfn.FLOOR.MATH((ROW(T202)-1)/5)*5,0,5),"&lt;&gt;0")</f>
        <v>3</v>
      </c>
      <c r="AV214" s="40" t="e">
        <f ca="1">SUMIF(OFFSET(correlations!V$46,_xlfn.FLOOR.MATH((ROW(U202)-1)/5)*5,0,5),"&lt;&gt;0")/COUNTIF(OFFSET(correlations!V$46,_xlfn.FLOOR.MATH((ROW(U202)-1)/5)*5,0,5),"&lt;&gt;0")</f>
        <v>#DIV/0!</v>
      </c>
      <c r="AW214" s="40">
        <f ca="1">SUMIF(OFFSET(correlations!W$46,_xlfn.FLOOR.MATH((ROW(V202)-1)/5)*5,0,5),"&lt;&gt;0")/COUNTIF(OFFSET(correlations!W$46,_xlfn.FLOOR.MATH((ROW(V202)-1)/5)*5,0,5),"&lt;&gt;0")</f>
        <v>3.1666666666666665</v>
      </c>
      <c r="AX214" s="40" t="e">
        <f ca="1">SUMIF(OFFSET(correlations!X$46,_xlfn.FLOOR.MATH((ROW(W202)-1)/5)*5,0,5),"&lt;&gt;0")/COUNTIF(OFFSET(correlations!X$46,_xlfn.FLOOR.MATH((ROW(W202)-1)/5)*5,0,5),"&lt;&gt;0")</f>
        <v>#DIV/0!</v>
      </c>
      <c r="AY214" s="40">
        <f ca="1">SUMIF(OFFSET(correlations!Y$46,_xlfn.FLOOR.MATH((ROW(X202)-1)/5)*5,0,5),"&lt;&gt;0")/COUNTIF(OFFSET(correlations!Y$46,_xlfn.FLOOR.MATH((ROW(X202)-1)/5)*5,0,5),"&lt;&gt;0")</f>
        <v>3.6666666666666665</v>
      </c>
      <c r="AZ214" s="40">
        <f ca="1">SUMIF(OFFSET(correlations!Z$46,_xlfn.FLOOR.MATH((ROW(Y202)-1)/5)*5,0,5),"&lt;&gt;0")/COUNTIF(OFFSET(correlations!Z$46,_xlfn.FLOOR.MATH((ROW(Y202)-1)/5)*5,0,5),"&lt;&gt;0")</f>
        <v>3</v>
      </c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</row>
    <row r="215" spans="1:76">
      <c r="A215" s="1" t="str">
        <f t="shared" si="40"/>
        <v>462: Erin Brockovich (2000)</v>
      </c>
      <c r="B215" s="26">
        <f>IF(correlations!B248&lt;&gt;0,'Modified Weights'!B$3,0)</f>
        <v>0</v>
      </c>
      <c r="C215" s="26">
        <f>IF(correlations!C248&lt;&gt;0,'Modified Weights'!C$3,0)</f>
        <v>0</v>
      </c>
      <c r="D215" s="26">
        <f>IF(correlations!D248&lt;&gt;0,'Modified Weights'!D$3,0)</f>
        <v>0</v>
      </c>
      <c r="E215" s="26">
        <f>IF(correlations!E248&lt;&gt;0,'Modified Weights'!E$3,0)</f>
        <v>0</v>
      </c>
      <c r="F215" s="26">
        <f>IF(correlations!F248&lt;&gt;0,'Modified Weights'!F$3,0)</f>
        <v>0.47668328054517961</v>
      </c>
      <c r="G215" s="26">
        <f>IF(correlations!G248&lt;&gt;0,'Modified Weights'!G$3,0)</f>
        <v>0</v>
      </c>
      <c r="H215" s="26">
        <f>IF(correlations!H248&lt;&gt;0,'Modified Weights'!H$3,0)</f>
        <v>0</v>
      </c>
      <c r="I215" s="26">
        <f>IF(correlations!I248&lt;&gt;0,'Modified Weights'!I$3,0)</f>
        <v>0.38334847991865839</v>
      </c>
      <c r="J215" s="26">
        <f>IF(correlations!J248&lt;&gt;0,'Modified Weights'!J$3,0)</f>
        <v>0</v>
      </c>
      <c r="K215" s="26">
        <f>IF(correlations!K248&lt;&gt;0,'Modified Weights'!K$3,0)</f>
        <v>0</v>
      </c>
      <c r="L215" s="26">
        <f>IF(correlations!L248&lt;&gt;0,'Modified Weights'!L$3,0)</f>
        <v>0</v>
      </c>
      <c r="M215" s="26">
        <f>IF(correlations!M248&lt;&gt;0,'Modified Weights'!M$3,0)</f>
        <v>0</v>
      </c>
      <c r="N215" s="26">
        <f>IF(correlations!N248&lt;&gt;0,'Modified Weights'!N$3,0)</f>
        <v>0</v>
      </c>
      <c r="O215" s="26">
        <f>IF(correlations!O248&lt;&gt;0,'Modified Weights'!O$3,0)</f>
        <v>0</v>
      </c>
      <c r="P215" s="26">
        <f>IF(correlations!P248&lt;&gt;0,'Modified Weights'!P$3,0)</f>
        <v>0</v>
      </c>
      <c r="Q215" s="26">
        <f>IF(correlations!Q248&lt;&gt;0,'Modified Weights'!Q$3,0)</f>
        <v>0.50324684492481753</v>
      </c>
      <c r="R215" s="26">
        <f>IF(correlations!R248&lt;&gt;0,'Modified Weights'!R$3,0)</f>
        <v>0</v>
      </c>
      <c r="S215" s="26">
        <f>IF(correlations!S248&lt;&gt;0,'Modified Weights'!S$3,0)</f>
        <v>0.47668328054517961</v>
      </c>
      <c r="T215" s="26">
        <f>IF(correlations!T248&lt;&gt;0,'Modified Weights'!T$3,0)</f>
        <v>0</v>
      </c>
      <c r="U215" s="26">
        <f>IF(correlations!U248&lt;&gt;0,'Modified Weights'!U$3,0)</f>
        <v>0</v>
      </c>
      <c r="V215" s="26">
        <f>IF(correlations!V248&lt;&gt;0,'Modified Weights'!V$3,0)</f>
        <v>0</v>
      </c>
      <c r="W215" s="26">
        <f>IF(correlations!W248&lt;&gt;0,'Modified Weights'!W$3,0)</f>
        <v>0.50324684492481753</v>
      </c>
      <c r="X215" s="26">
        <f>IF(correlations!X248&lt;&gt;0,'Modified Weights'!X$3,0)</f>
        <v>0</v>
      </c>
      <c r="Y215" s="26">
        <f>IF(correlations!Y248&lt;&gt;0,'Modified Weights'!Y$3,0)</f>
        <v>0.66716825348801723</v>
      </c>
      <c r="Z215" s="26">
        <f>IF(correlations!Z248&lt;&gt;0,'Modified Weights'!Z$3,0)</f>
        <v>0.43552033876932245</v>
      </c>
      <c r="AA215" s="26"/>
      <c r="AB215" s="40" t="e">
        <f ca="1">SUMIF(OFFSET(correlations!B$46,_xlfn.FLOOR.MATH((ROW(A203)-1)/5)*5,0,5),"&lt;&gt;0")/COUNTIF(OFFSET(correlations!B$46,_xlfn.FLOOR.MATH((ROW(A203)-1)/5)*5,0,5),"&lt;&gt;0")</f>
        <v>#DIV/0!</v>
      </c>
      <c r="AC215" s="40">
        <f ca="1">SUMIF(OFFSET(correlations!C$46,_xlfn.FLOOR.MATH((ROW(B203)-1)/5)*5,0,5),"&lt;&gt;0")/COUNTIF(OFFSET(correlations!C$46,_xlfn.FLOOR.MATH((ROW(B203)-1)/5)*5,0,5),"&lt;&gt;0")</f>
        <v>4.5</v>
      </c>
      <c r="AD215" s="40">
        <f ca="1">SUMIF(OFFSET(correlations!D$46,_xlfn.FLOOR.MATH((ROW(C203)-1)/5)*5,0,5),"&lt;&gt;0")/COUNTIF(OFFSET(correlations!D$46,_xlfn.FLOOR.MATH((ROW(C203)-1)/5)*5,0,5),"&lt;&gt;0")</f>
        <v>4.25</v>
      </c>
      <c r="AE215" s="40">
        <f ca="1">SUMIF(OFFSET(correlations!E$46,_xlfn.FLOOR.MATH((ROW(D203)-1)/5)*5,0,5),"&lt;&gt;0")/COUNTIF(OFFSET(correlations!E$46,_xlfn.FLOOR.MATH((ROW(D203)-1)/5)*5,0,5),"&lt;&gt;0")</f>
        <v>3</v>
      </c>
      <c r="AF215" s="40">
        <f ca="1">SUMIF(OFFSET(correlations!F$46,_xlfn.FLOOR.MATH((ROW(E203)-1)/5)*5,0,5),"&lt;&gt;0")/COUNTIF(OFFSET(correlations!F$46,_xlfn.FLOOR.MATH((ROW(E203)-1)/5)*5,0,5),"&lt;&gt;0")</f>
        <v>3</v>
      </c>
      <c r="AG215" s="40">
        <f ca="1">SUMIF(OFFSET(correlations!G$46,_xlfn.FLOOR.MATH((ROW(F203)-1)/5)*5,0,5),"&lt;&gt;0")/COUNTIF(OFFSET(correlations!G$46,_xlfn.FLOOR.MATH((ROW(F203)-1)/5)*5,0,5),"&lt;&gt;0")</f>
        <v>4</v>
      </c>
      <c r="AH215" s="40">
        <f ca="1">SUMIF(OFFSET(correlations!H$46,_xlfn.FLOOR.MATH((ROW(G203)-1)/5)*5,0,5),"&lt;&gt;0")/COUNTIF(OFFSET(correlations!H$46,_xlfn.FLOOR.MATH((ROW(G203)-1)/5)*5,0,5),"&lt;&gt;0")</f>
        <v>3.5</v>
      </c>
      <c r="AI215" s="40">
        <f ca="1">SUMIF(OFFSET(correlations!I$46,_xlfn.FLOOR.MATH((ROW(H203)-1)/5)*5,0,5),"&lt;&gt;0")/COUNTIF(OFFSET(correlations!I$46,_xlfn.FLOOR.MATH((ROW(H203)-1)/5)*5,0,5),"&lt;&gt;0")</f>
        <v>3.1666666666666665</v>
      </c>
      <c r="AJ215" s="40">
        <f ca="1">SUMIF(OFFSET(correlations!J$46,_xlfn.FLOOR.MATH((ROW(I203)-1)/5)*5,0,5),"&lt;&gt;0")/COUNTIF(OFFSET(correlations!J$46,_xlfn.FLOOR.MATH((ROW(I203)-1)/5)*5,0,5),"&lt;&gt;0")</f>
        <v>3.5</v>
      </c>
      <c r="AK215" s="40">
        <f ca="1">SUMIF(OFFSET(correlations!K$46,_xlfn.FLOOR.MATH((ROW(J203)-1)/5)*5,0,5),"&lt;&gt;0")/COUNTIF(OFFSET(correlations!K$46,_xlfn.FLOOR.MATH((ROW(J203)-1)/5)*5,0,5),"&lt;&gt;0")</f>
        <v>3.5</v>
      </c>
      <c r="AL215" s="40">
        <f ca="1">SUMIF(OFFSET(correlations!L$46,_xlfn.FLOOR.MATH((ROW(K203)-1)/5)*5,0,5),"&lt;&gt;0")/COUNTIF(OFFSET(correlations!L$46,_xlfn.FLOOR.MATH((ROW(K203)-1)/5)*5,0,5),"&lt;&gt;0")</f>
        <v>2.75</v>
      </c>
      <c r="AM215" s="40">
        <f ca="1">SUMIF(OFFSET(correlations!M$46,_xlfn.FLOOR.MATH((ROW(L203)-1)/5)*5,0,5),"&lt;&gt;0")/COUNTIF(OFFSET(correlations!M$46,_xlfn.FLOOR.MATH((ROW(L203)-1)/5)*5,0,5),"&lt;&gt;0")</f>
        <v>2.75</v>
      </c>
      <c r="AN215" s="40">
        <f ca="1">SUMIF(OFFSET(correlations!N$46,_xlfn.FLOOR.MATH((ROW(M203)-1)/5)*5,0,5),"&lt;&gt;0")/COUNTIF(OFFSET(correlations!N$46,_xlfn.FLOOR.MATH((ROW(M203)-1)/5)*5,0,5),"&lt;&gt;0")</f>
        <v>3.5</v>
      </c>
      <c r="AO215" s="40">
        <f ca="1">SUMIF(OFFSET(correlations!O$46,_xlfn.FLOOR.MATH((ROW(N203)-1)/5)*5,0,5),"&lt;&gt;0")/COUNTIF(OFFSET(correlations!O$46,_xlfn.FLOOR.MATH((ROW(N203)-1)/5)*5,0,5),"&lt;&gt;0")</f>
        <v>3.25</v>
      </c>
      <c r="AP215" s="40">
        <f ca="1">SUMIF(OFFSET(correlations!P$46,_xlfn.FLOOR.MATH((ROW(O203)-1)/5)*5,0,5),"&lt;&gt;0")/COUNTIF(OFFSET(correlations!P$46,_xlfn.FLOOR.MATH((ROW(O203)-1)/5)*5,0,5),"&lt;&gt;0")</f>
        <v>2.8333333333333335</v>
      </c>
      <c r="AQ215" s="40">
        <f ca="1">SUMIF(OFFSET(correlations!Q$46,_xlfn.FLOOR.MATH((ROW(P203)-1)/5)*5,0,5),"&lt;&gt;0")/COUNTIF(OFFSET(correlations!Q$46,_xlfn.FLOOR.MATH((ROW(P203)-1)/5)*5,0,5),"&lt;&gt;0")</f>
        <v>3.1666666666666665</v>
      </c>
      <c r="AR215" s="40">
        <f ca="1">SUMIF(OFFSET(correlations!R$46,_xlfn.FLOOR.MATH((ROW(Q203)-1)/5)*5,0,5),"&lt;&gt;0")/COUNTIF(OFFSET(correlations!R$46,_xlfn.FLOOR.MATH((ROW(Q203)-1)/5)*5,0,5),"&lt;&gt;0")</f>
        <v>3</v>
      </c>
      <c r="AS215" s="40">
        <f ca="1">SUMIF(OFFSET(correlations!S$46,_xlfn.FLOOR.MATH((ROW(R203)-1)/5)*5,0,5),"&lt;&gt;0")/COUNTIF(OFFSET(correlations!S$46,_xlfn.FLOOR.MATH((ROW(R203)-1)/5)*5,0,5),"&lt;&gt;0")</f>
        <v>3</v>
      </c>
      <c r="AT215" s="40">
        <f ca="1">SUMIF(OFFSET(correlations!T$46,_xlfn.FLOOR.MATH((ROW(S203)-1)/5)*5,0,5),"&lt;&gt;0")/COUNTIF(OFFSET(correlations!T$46,_xlfn.FLOOR.MATH((ROW(S203)-1)/5)*5,0,5),"&lt;&gt;0")</f>
        <v>3</v>
      </c>
      <c r="AU215" s="40">
        <f ca="1">SUMIF(OFFSET(correlations!U$46,_xlfn.FLOOR.MATH((ROW(T203)-1)/5)*5,0,5),"&lt;&gt;0")/COUNTIF(OFFSET(correlations!U$46,_xlfn.FLOOR.MATH((ROW(T203)-1)/5)*5,0,5),"&lt;&gt;0")</f>
        <v>3</v>
      </c>
      <c r="AV215" s="40" t="e">
        <f ca="1">SUMIF(OFFSET(correlations!V$46,_xlfn.FLOOR.MATH((ROW(U203)-1)/5)*5,0,5),"&lt;&gt;0")/COUNTIF(OFFSET(correlations!V$46,_xlfn.FLOOR.MATH((ROW(U203)-1)/5)*5,0,5),"&lt;&gt;0")</f>
        <v>#DIV/0!</v>
      </c>
      <c r="AW215" s="40">
        <f ca="1">SUMIF(OFFSET(correlations!W$46,_xlfn.FLOOR.MATH((ROW(V203)-1)/5)*5,0,5),"&lt;&gt;0")/COUNTIF(OFFSET(correlations!W$46,_xlfn.FLOOR.MATH((ROW(V203)-1)/5)*5,0,5),"&lt;&gt;0")</f>
        <v>3.1666666666666665</v>
      </c>
      <c r="AX215" s="40" t="e">
        <f ca="1">SUMIF(OFFSET(correlations!X$46,_xlfn.FLOOR.MATH((ROW(W203)-1)/5)*5,0,5),"&lt;&gt;0")/COUNTIF(OFFSET(correlations!X$46,_xlfn.FLOOR.MATH((ROW(W203)-1)/5)*5,0,5),"&lt;&gt;0")</f>
        <v>#DIV/0!</v>
      </c>
      <c r="AY215" s="40">
        <f ca="1">SUMIF(OFFSET(correlations!Y$46,_xlfn.FLOOR.MATH((ROW(X203)-1)/5)*5,0,5),"&lt;&gt;0")/COUNTIF(OFFSET(correlations!Y$46,_xlfn.FLOOR.MATH((ROW(X203)-1)/5)*5,0,5),"&lt;&gt;0")</f>
        <v>3.6666666666666665</v>
      </c>
      <c r="AZ215" s="40">
        <f ca="1">SUMIF(OFFSET(correlations!Z$46,_xlfn.FLOOR.MATH((ROW(Y203)-1)/5)*5,0,5),"&lt;&gt;0")/COUNTIF(OFFSET(correlations!Z$46,_xlfn.FLOOR.MATH((ROW(Y203)-1)/5)*5,0,5),"&lt;&gt;0")</f>
        <v>3</v>
      </c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</row>
    <row r="216" spans="1:76">
      <c r="A216" s="1" t="str">
        <f t="shared" si="40"/>
        <v>462: Erin Brockovich (2000)</v>
      </c>
      <c r="B216" s="26">
        <f>IF(correlations!B249&lt;&gt;0,'Modified Weights'!B$4,0)</f>
        <v>0</v>
      </c>
      <c r="C216" s="26">
        <f>IF(correlations!C249&lt;&gt;0,'Modified Weights'!C$4,0)</f>
        <v>0</v>
      </c>
      <c r="D216" s="26">
        <f>IF(correlations!D249&lt;&gt;0,'Modified Weights'!D$4,0)</f>
        <v>0.47097212266638172</v>
      </c>
      <c r="E216" s="26">
        <f>IF(correlations!E249&lt;&gt;0,'Modified Weights'!E$4,0)</f>
        <v>0.47497369617752921</v>
      </c>
      <c r="F216" s="26">
        <f>IF(correlations!F249&lt;&gt;0,'Modified Weights'!F$4,0)</f>
        <v>0</v>
      </c>
      <c r="G216" s="26">
        <f>IF(correlations!G249&lt;&gt;0,'Modified Weights'!G$4,0)</f>
        <v>0</v>
      </c>
      <c r="H216" s="26">
        <f>IF(correlations!H249&lt;&gt;0,'Modified Weights'!H$4,0)</f>
        <v>0</v>
      </c>
      <c r="I216" s="26">
        <f>IF(correlations!I249&lt;&gt;0,'Modified Weights'!I$4,0)</f>
        <v>0.31257295249758305</v>
      </c>
      <c r="J216" s="26">
        <f>IF(correlations!J249&lt;&gt;0,'Modified Weights'!J$4,0)</f>
        <v>0</v>
      </c>
      <c r="K216" s="26">
        <f>IF(correlations!K249&lt;&gt;0,'Modified Weights'!K$4,0)</f>
        <v>0</v>
      </c>
      <c r="L216" s="26">
        <f>IF(correlations!L249&lt;&gt;0,'Modified Weights'!L$4,0)</f>
        <v>0</v>
      </c>
      <c r="M216" s="26">
        <f>IF(correlations!M249&lt;&gt;0,'Modified Weights'!M$4,0)</f>
        <v>0.28040224837668803</v>
      </c>
      <c r="N216" s="26">
        <f>IF(correlations!N249&lt;&gt;0,'Modified Weights'!N$4,0)</f>
        <v>0</v>
      </c>
      <c r="O216" s="26">
        <f>IF(correlations!O249&lt;&gt;0,'Modified Weights'!O$4,0)</f>
        <v>0</v>
      </c>
      <c r="P216" s="26">
        <f>IF(correlations!P249&lt;&gt;0,'Modified Weights'!P$4,0)</f>
        <v>0.30413903573293405</v>
      </c>
      <c r="Q216" s="26">
        <f>IF(correlations!Q249&lt;&gt;0,'Modified Weights'!Q$4,0)</f>
        <v>0</v>
      </c>
      <c r="R216" s="26">
        <f>IF(correlations!R249&lt;&gt;0,'Modified Weights'!R$4,0)</f>
        <v>0</v>
      </c>
      <c r="S216" s="26">
        <f>IF(correlations!S249&lt;&gt;0,'Modified Weights'!S$4,0)</f>
        <v>0</v>
      </c>
      <c r="T216" s="26">
        <f>IF(correlations!T249&lt;&gt;0,'Modified Weights'!T$4,0)</f>
        <v>0</v>
      </c>
      <c r="U216" s="26">
        <f>IF(correlations!U249&lt;&gt;0,'Modified Weights'!U$4,0)</f>
        <v>0.43899155441463594</v>
      </c>
      <c r="V216" s="26">
        <f>IF(correlations!V249&lt;&gt;0,'Modified Weights'!V$4,0)</f>
        <v>0</v>
      </c>
      <c r="W216" s="26">
        <f>IF(correlations!W249&lt;&gt;0,'Modified Weights'!W$4,0)</f>
        <v>0</v>
      </c>
      <c r="X216" s="26">
        <f>IF(correlations!X249&lt;&gt;0,'Modified Weights'!X$4,0)</f>
        <v>0</v>
      </c>
      <c r="Y216" s="26">
        <f>IF(correlations!Y249&lt;&gt;0,'Modified Weights'!Y$4,0)</f>
        <v>0.54219187817609293</v>
      </c>
      <c r="Z216" s="26">
        <f>IF(correlations!Z249&lt;&gt;0,'Modified Weights'!Z$4,0)</f>
        <v>0</v>
      </c>
      <c r="AA216" s="26"/>
      <c r="AB216" s="40" t="e">
        <f ca="1">SUMIF(OFFSET(correlations!B$46,_xlfn.FLOOR.MATH((ROW(A204)-1)/5)*5,0,5),"&lt;&gt;0")/COUNTIF(OFFSET(correlations!B$46,_xlfn.FLOOR.MATH((ROW(A204)-1)/5)*5,0,5),"&lt;&gt;0")</f>
        <v>#DIV/0!</v>
      </c>
      <c r="AC216" s="40">
        <f ca="1">SUMIF(OFFSET(correlations!C$46,_xlfn.FLOOR.MATH((ROW(B204)-1)/5)*5,0,5),"&lt;&gt;0")/COUNTIF(OFFSET(correlations!C$46,_xlfn.FLOOR.MATH((ROW(B204)-1)/5)*5,0,5),"&lt;&gt;0")</f>
        <v>4.5</v>
      </c>
      <c r="AD216" s="40">
        <f ca="1">SUMIF(OFFSET(correlations!D$46,_xlfn.FLOOR.MATH((ROW(C204)-1)/5)*5,0,5),"&lt;&gt;0")/COUNTIF(OFFSET(correlations!D$46,_xlfn.FLOOR.MATH((ROW(C204)-1)/5)*5,0,5),"&lt;&gt;0")</f>
        <v>4.25</v>
      </c>
      <c r="AE216" s="40">
        <f ca="1">SUMIF(OFFSET(correlations!E$46,_xlfn.FLOOR.MATH((ROW(D204)-1)/5)*5,0,5),"&lt;&gt;0")/COUNTIF(OFFSET(correlations!E$46,_xlfn.FLOOR.MATH((ROW(D204)-1)/5)*5,0,5),"&lt;&gt;0")</f>
        <v>3</v>
      </c>
      <c r="AF216" s="40">
        <f ca="1">SUMIF(OFFSET(correlations!F$46,_xlfn.FLOOR.MATH((ROW(E204)-1)/5)*5,0,5),"&lt;&gt;0")/COUNTIF(OFFSET(correlations!F$46,_xlfn.FLOOR.MATH((ROW(E204)-1)/5)*5,0,5),"&lt;&gt;0")</f>
        <v>3</v>
      </c>
      <c r="AG216" s="40">
        <f ca="1">SUMIF(OFFSET(correlations!G$46,_xlfn.FLOOR.MATH((ROW(F204)-1)/5)*5,0,5),"&lt;&gt;0")/COUNTIF(OFFSET(correlations!G$46,_xlfn.FLOOR.MATH((ROW(F204)-1)/5)*5,0,5),"&lt;&gt;0")</f>
        <v>4</v>
      </c>
      <c r="AH216" s="40">
        <f ca="1">SUMIF(OFFSET(correlations!H$46,_xlfn.FLOOR.MATH((ROW(G204)-1)/5)*5,0,5),"&lt;&gt;0")/COUNTIF(OFFSET(correlations!H$46,_xlfn.FLOOR.MATH((ROW(G204)-1)/5)*5,0,5),"&lt;&gt;0")</f>
        <v>3.5</v>
      </c>
      <c r="AI216" s="40">
        <f ca="1">SUMIF(OFFSET(correlations!I$46,_xlfn.FLOOR.MATH((ROW(H204)-1)/5)*5,0,5),"&lt;&gt;0")/COUNTIF(OFFSET(correlations!I$46,_xlfn.FLOOR.MATH((ROW(H204)-1)/5)*5,0,5),"&lt;&gt;0")</f>
        <v>3.1666666666666665</v>
      </c>
      <c r="AJ216" s="40">
        <f ca="1">SUMIF(OFFSET(correlations!J$46,_xlfn.FLOOR.MATH((ROW(I204)-1)/5)*5,0,5),"&lt;&gt;0")/COUNTIF(OFFSET(correlations!J$46,_xlfn.FLOOR.MATH((ROW(I204)-1)/5)*5,0,5),"&lt;&gt;0")</f>
        <v>3.5</v>
      </c>
      <c r="AK216" s="40">
        <f ca="1">SUMIF(OFFSET(correlations!K$46,_xlfn.FLOOR.MATH((ROW(J204)-1)/5)*5,0,5),"&lt;&gt;0")/COUNTIF(OFFSET(correlations!K$46,_xlfn.FLOOR.MATH((ROW(J204)-1)/5)*5,0,5),"&lt;&gt;0")</f>
        <v>3.5</v>
      </c>
      <c r="AL216" s="40">
        <f ca="1">SUMIF(OFFSET(correlations!L$46,_xlfn.FLOOR.MATH((ROW(K204)-1)/5)*5,0,5),"&lt;&gt;0")/COUNTIF(OFFSET(correlations!L$46,_xlfn.FLOOR.MATH((ROW(K204)-1)/5)*5,0,5),"&lt;&gt;0")</f>
        <v>2.75</v>
      </c>
      <c r="AM216" s="40">
        <f ca="1">SUMIF(OFFSET(correlations!M$46,_xlfn.FLOOR.MATH((ROW(L204)-1)/5)*5,0,5),"&lt;&gt;0")/COUNTIF(OFFSET(correlations!M$46,_xlfn.FLOOR.MATH((ROW(L204)-1)/5)*5,0,5),"&lt;&gt;0")</f>
        <v>2.75</v>
      </c>
      <c r="AN216" s="40">
        <f ca="1">SUMIF(OFFSET(correlations!N$46,_xlfn.FLOOR.MATH((ROW(M204)-1)/5)*5,0,5),"&lt;&gt;0")/COUNTIF(OFFSET(correlations!N$46,_xlfn.FLOOR.MATH((ROW(M204)-1)/5)*5,0,5),"&lt;&gt;0")</f>
        <v>3.5</v>
      </c>
      <c r="AO216" s="40">
        <f ca="1">SUMIF(OFFSET(correlations!O$46,_xlfn.FLOOR.MATH((ROW(N204)-1)/5)*5,0,5),"&lt;&gt;0")/COUNTIF(OFFSET(correlations!O$46,_xlfn.FLOOR.MATH((ROW(N204)-1)/5)*5,0,5),"&lt;&gt;0")</f>
        <v>3.25</v>
      </c>
      <c r="AP216" s="40">
        <f ca="1">SUMIF(OFFSET(correlations!P$46,_xlfn.FLOOR.MATH((ROW(O204)-1)/5)*5,0,5),"&lt;&gt;0")/COUNTIF(OFFSET(correlations!P$46,_xlfn.FLOOR.MATH((ROW(O204)-1)/5)*5,0,5),"&lt;&gt;0")</f>
        <v>2.8333333333333335</v>
      </c>
      <c r="AQ216" s="40">
        <f ca="1">SUMIF(OFFSET(correlations!Q$46,_xlfn.FLOOR.MATH((ROW(P204)-1)/5)*5,0,5),"&lt;&gt;0")/COUNTIF(OFFSET(correlations!Q$46,_xlfn.FLOOR.MATH((ROW(P204)-1)/5)*5,0,5),"&lt;&gt;0")</f>
        <v>3.1666666666666665</v>
      </c>
      <c r="AR216" s="40">
        <f ca="1">SUMIF(OFFSET(correlations!R$46,_xlfn.FLOOR.MATH((ROW(Q204)-1)/5)*5,0,5),"&lt;&gt;0")/COUNTIF(OFFSET(correlations!R$46,_xlfn.FLOOR.MATH((ROW(Q204)-1)/5)*5,0,5),"&lt;&gt;0")</f>
        <v>3</v>
      </c>
      <c r="AS216" s="40">
        <f ca="1">SUMIF(OFFSET(correlations!S$46,_xlfn.FLOOR.MATH((ROW(R204)-1)/5)*5,0,5),"&lt;&gt;0")/COUNTIF(OFFSET(correlations!S$46,_xlfn.FLOOR.MATH((ROW(R204)-1)/5)*5,0,5),"&lt;&gt;0")</f>
        <v>3</v>
      </c>
      <c r="AT216" s="40">
        <f ca="1">SUMIF(OFFSET(correlations!T$46,_xlfn.FLOOR.MATH((ROW(S204)-1)/5)*5,0,5),"&lt;&gt;0")/COUNTIF(OFFSET(correlations!T$46,_xlfn.FLOOR.MATH((ROW(S204)-1)/5)*5,0,5),"&lt;&gt;0")</f>
        <v>3</v>
      </c>
      <c r="AU216" s="40">
        <f ca="1">SUMIF(OFFSET(correlations!U$46,_xlfn.FLOOR.MATH((ROW(T204)-1)/5)*5,0,5),"&lt;&gt;0")/COUNTIF(OFFSET(correlations!U$46,_xlfn.FLOOR.MATH((ROW(T204)-1)/5)*5,0,5),"&lt;&gt;0")</f>
        <v>3</v>
      </c>
      <c r="AV216" s="40" t="e">
        <f ca="1">SUMIF(OFFSET(correlations!V$46,_xlfn.FLOOR.MATH((ROW(U204)-1)/5)*5,0,5),"&lt;&gt;0")/COUNTIF(OFFSET(correlations!V$46,_xlfn.FLOOR.MATH((ROW(U204)-1)/5)*5,0,5),"&lt;&gt;0")</f>
        <v>#DIV/0!</v>
      </c>
      <c r="AW216" s="40">
        <f ca="1">SUMIF(OFFSET(correlations!W$46,_xlfn.FLOOR.MATH((ROW(V204)-1)/5)*5,0,5),"&lt;&gt;0")/COUNTIF(OFFSET(correlations!W$46,_xlfn.FLOOR.MATH((ROW(V204)-1)/5)*5,0,5),"&lt;&gt;0")</f>
        <v>3.1666666666666665</v>
      </c>
      <c r="AX216" s="40" t="e">
        <f ca="1">SUMIF(OFFSET(correlations!X$46,_xlfn.FLOOR.MATH((ROW(W204)-1)/5)*5,0,5),"&lt;&gt;0")/COUNTIF(OFFSET(correlations!X$46,_xlfn.FLOOR.MATH((ROW(W204)-1)/5)*5,0,5),"&lt;&gt;0")</f>
        <v>#DIV/0!</v>
      </c>
      <c r="AY216" s="40">
        <f ca="1">SUMIF(OFFSET(correlations!Y$46,_xlfn.FLOOR.MATH((ROW(X204)-1)/5)*5,0,5),"&lt;&gt;0")/COUNTIF(OFFSET(correlations!Y$46,_xlfn.FLOOR.MATH((ROW(X204)-1)/5)*5,0,5),"&lt;&gt;0")</f>
        <v>3.6666666666666665</v>
      </c>
      <c r="AZ216" s="40">
        <f ca="1">SUMIF(OFFSET(correlations!Z$46,_xlfn.FLOOR.MATH((ROW(Y204)-1)/5)*5,0,5),"&lt;&gt;0")/COUNTIF(OFFSET(correlations!Z$46,_xlfn.FLOOR.MATH((ROW(Y204)-1)/5)*5,0,5),"&lt;&gt;0")</f>
        <v>3</v>
      </c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</row>
    <row r="217" spans="1:76">
      <c r="A217" s="1" t="str">
        <f t="shared" si="40"/>
        <v>462: Erin Brockovich (2000)</v>
      </c>
      <c r="B217" s="26">
        <f>IF(correlations!B250&lt;&gt;0,'Modified Weights'!B$5,0)</f>
        <v>0</v>
      </c>
      <c r="C217" s="26">
        <f>IF(correlations!C250&lt;&gt;0,'Modified Weights'!C$5,0)</f>
        <v>0</v>
      </c>
      <c r="D217" s="26">
        <f>IF(correlations!D250&lt;&gt;0,'Modified Weights'!D$5,0)</f>
        <v>0.46833329437099369</v>
      </c>
      <c r="E217" s="26">
        <f>IF(correlations!E250&lt;&gt;0,'Modified Weights'!E$5,0)</f>
        <v>0</v>
      </c>
      <c r="F217" s="26">
        <f>IF(correlations!F250&lt;&gt;0,'Modified Weights'!F$5,0)</f>
        <v>0.43899155441463594</v>
      </c>
      <c r="G217" s="26">
        <f>IF(correlations!G250&lt;&gt;0,'Modified Weights'!G$5,0)</f>
        <v>0.46833329437099369</v>
      </c>
      <c r="H217" s="26">
        <f>IF(correlations!H250&lt;&gt;0,'Modified Weights'!H$5,0)</f>
        <v>0</v>
      </c>
      <c r="I217" s="26">
        <f>IF(correlations!I250&lt;&gt;0,'Modified Weights'!I$5,0)</f>
        <v>0</v>
      </c>
      <c r="J217" s="26">
        <f>IF(correlations!J250&lt;&gt;0,'Modified Weights'!J$5,0)</f>
        <v>0.38713264586848378</v>
      </c>
      <c r="K217" s="26">
        <f>IF(correlations!K250&lt;&gt;0,'Modified Weights'!K$5,0)</f>
        <v>0.25886569181649749</v>
      </c>
      <c r="L217" s="26">
        <f>IF(correlations!L250&lt;&gt;0,'Modified Weights'!L$5,0)</f>
        <v>0.27833468677407003</v>
      </c>
      <c r="M217" s="26">
        <f>IF(correlations!M250&lt;&gt;0,'Modified Weights'!M$5,0)</f>
        <v>0</v>
      </c>
      <c r="N217" s="26">
        <f>IF(correlations!N250&lt;&gt;0,'Modified Weights'!N$5,0)</f>
        <v>0</v>
      </c>
      <c r="O217" s="26">
        <f>IF(correlations!O250&lt;&gt;0,'Modified Weights'!O$5,0)</f>
        <v>0.53906585139435703</v>
      </c>
      <c r="P217" s="26">
        <f>IF(correlations!P250&lt;&gt;0,'Modified Weights'!P$5,0)</f>
        <v>0.29682614716644024</v>
      </c>
      <c r="Q217" s="26">
        <f>IF(correlations!Q250&lt;&gt;0,'Modified Weights'!Q$5,0)</f>
        <v>0</v>
      </c>
      <c r="R217" s="26">
        <f>IF(correlations!R250&lt;&gt;0,'Modified Weights'!R$5,0)</f>
        <v>0.45527378286540937</v>
      </c>
      <c r="S217" s="26">
        <f>IF(correlations!S250&lt;&gt;0,'Modified Weights'!S$5,0)</f>
        <v>0</v>
      </c>
      <c r="T217" s="26">
        <f>IF(correlations!T250&lt;&gt;0,'Modified Weights'!T$5,0)</f>
        <v>0.42805472768971564</v>
      </c>
      <c r="U217" s="26">
        <f>IF(correlations!U250&lt;&gt;0,'Modified Weights'!U$5,0)</f>
        <v>0</v>
      </c>
      <c r="V217" s="26">
        <f>IF(correlations!V250&lt;&gt;0,'Modified Weights'!V$5,0)</f>
        <v>0</v>
      </c>
      <c r="W217" s="26">
        <f>IF(correlations!W250&lt;&gt;0,'Modified Weights'!W$5,0)</f>
        <v>0.31571202585390812</v>
      </c>
      <c r="X217" s="26">
        <f>IF(correlations!X250&lt;&gt;0,'Modified Weights'!X$5,0)</f>
        <v>0</v>
      </c>
      <c r="Y217" s="26">
        <f>IF(correlations!Y250&lt;&gt;0,'Modified Weights'!Y$5,0)</f>
        <v>0.47236055541883315</v>
      </c>
      <c r="Z217" s="26">
        <f>IF(correlations!Z250&lt;&gt;0,'Modified Weights'!Z$5,0)</f>
        <v>0</v>
      </c>
      <c r="AA217" s="26"/>
      <c r="AB217" s="40" t="e">
        <f ca="1">SUMIF(OFFSET(correlations!B$46,_xlfn.FLOOR.MATH((ROW(A205)-1)/5)*5,0,5),"&lt;&gt;0")/COUNTIF(OFFSET(correlations!B$46,_xlfn.FLOOR.MATH((ROW(A205)-1)/5)*5,0,5),"&lt;&gt;0")</f>
        <v>#DIV/0!</v>
      </c>
      <c r="AC217" s="40">
        <f ca="1">SUMIF(OFFSET(correlations!C$46,_xlfn.FLOOR.MATH((ROW(B205)-1)/5)*5,0,5),"&lt;&gt;0")/COUNTIF(OFFSET(correlations!C$46,_xlfn.FLOOR.MATH((ROW(B205)-1)/5)*5,0,5),"&lt;&gt;0")</f>
        <v>4.5</v>
      </c>
      <c r="AD217" s="40">
        <f ca="1">SUMIF(OFFSET(correlations!D$46,_xlfn.FLOOR.MATH((ROW(C205)-1)/5)*5,0,5),"&lt;&gt;0")/COUNTIF(OFFSET(correlations!D$46,_xlfn.FLOOR.MATH((ROW(C205)-1)/5)*5,0,5),"&lt;&gt;0")</f>
        <v>4.25</v>
      </c>
      <c r="AE217" s="40">
        <f ca="1">SUMIF(OFFSET(correlations!E$46,_xlfn.FLOOR.MATH((ROW(D205)-1)/5)*5,0,5),"&lt;&gt;0")/COUNTIF(OFFSET(correlations!E$46,_xlfn.FLOOR.MATH((ROW(D205)-1)/5)*5,0,5),"&lt;&gt;0")</f>
        <v>3</v>
      </c>
      <c r="AF217" s="40">
        <f ca="1">SUMIF(OFFSET(correlations!F$46,_xlfn.FLOOR.MATH((ROW(E205)-1)/5)*5,0,5),"&lt;&gt;0")/COUNTIF(OFFSET(correlations!F$46,_xlfn.FLOOR.MATH((ROW(E205)-1)/5)*5,0,5),"&lt;&gt;0")</f>
        <v>3</v>
      </c>
      <c r="AG217" s="40">
        <f ca="1">SUMIF(OFFSET(correlations!G$46,_xlfn.FLOOR.MATH((ROW(F205)-1)/5)*5,0,5),"&lt;&gt;0")/COUNTIF(OFFSET(correlations!G$46,_xlfn.FLOOR.MATH((ROW(F205)-1)/5)*5,0,5),"&lt;&gt;0")</f>
        <v>4</v>
      </c>
      <c r="AH217" s="40">
        <f ca="1">SUMIF(OFFSET(correlations!H$46,_xlfn.FLOOR.MATH((ROW(G205)-1)/5)*5,0,5),"&lt;&gt;0")/COUNTIF(OFFSET(correlations!H$46,_xlfn.FLOOR.MATH((ROW(G205)-1)/5)*5,0,5),"&lt;&gt;0")</f>
        <v>3.5</v>
      </c>
      <c r="AI217" s="40">
        <f ca="1">SUMIF(OFFSET(correlations!I$46,_xlfn.FLOOR.MATH((ROW(H205)-1)/5)*5,0,5),"&lt;&gt;0")/COUNTIF(OFFSET(correlations!I$46,_xlfn.FLOOR.MATH((ROW(H205)-1)/5)*5,0,5),"&lt;&gt;0")</f>
        <v>3.1666666666666665</v>
      </c>
      <c r="AJ217" s="40">
        <f ca="1">SUMIF(OFFSET(correlations!J$46,_xlfn.FLOOR.MATH((ROW(I205)-1)/5)*5,0,5),"&lt;&gt;0")/COUNTIF(OFFSET(correlations!J$46,_xlfn.FLOOR.MATH((ROW(I205)-1)/5)*5,0,5),"&lt;&gt;0")</f>
        <v>3.5</v>
      </c>
      <c r="AK217" s="40">
        <f ca="1">SUMIF(OFFSET(correlations!K$46,_xlfn.FLOOR.MATH((ROW(J205)-1)/5)*5,0,5),"&lt;&gt;0")/COUNTIF(OFFSET(correlations!K$46,_xlfn.FLOOR.MATH((ROW(J205)-1)/5)*5,0,5),"&lt;&gt;0")</f>
        <v>3.5</v>
      </c>
      <c r="AL217" s="40">
        <f ca="1">SUMIF(OFFSET(correlations!L$46,_xlfn.FLOOR.MATH((ROW(K205)-1)/5)*5,0,5),"&lt;&gt;0")/COUNTIF(OFFSET(correlations!L$46,_xlfn.FLOOR.MATH((ROW(K205)-1)/5)*5,0,5),"&lt;&gt;0")</f>
        <v>2.75</v>
      </c>
      <c r="AM217" s="40">
        <f ca="1">SUMIF(OFFSET(correlations!M$46,_xlfn.FLOOR.MATH((ROW(L205)-1)/5)*5,0,5),"&lt;&gt;0")/COUNTIF(OFFSET(correlations!M$46,_xlfn.FLOOR.MATH((ROW(L205)-1)/5)*5,0,5),"&lt;&gt;0")</f>
        <v>2.75</v>
      </c>
      <c r="AN217" s="40">
        <f ca="1">SUMIF(OFFSET(correlations!N$46,_xlfn.FLOOR.MATH((ROW(M205)-1)/5)*5,0,5),"&lt;&gt;0")/COUNTIF(OFFSET(correlations!N$46,_xlfn.FLOOR.MATH((ROW(M205)-1)/5)*5,0,5),"&lt;&gt;0")</f>
        <v>3.5</v>
      </c>
      <c r="AO217" s="40">
        <f ca="1">SUMIF(OFFSET(correlations!O$46,_xlfn.FLOOR.MATH((ROW(N205)-1)/5)*5,0,5),"&lt;&gt;0")/COUNTIF(OFFSET(correlations!O$46,_xlfn.FLOOR.MATH((ROW(N205)-1)/5)*5,0,5),"&lt;&gt;0")</f>
        <v>3.25</v>
      </c>
      <c r="AP217" s="40">
        <f ca="1">SUMIF(OFFSET(correlations!P$46,_xlfn.FLOOR.MATH((ROW(O205)-1)/5)*5,0,5),"&lt;&gt;0")/COUNTIF(OFFSET(correlations!P$46,_xlfn.FLOOR.MATH((ROW(O205)-1)/5)*5,0,5),"&lt;&gt;0")</f>
        <v>2.8333333333333335</v>
      </c>
      <c r="AQ217" s="40">
        <f ca="1">SUMIF(OFFSET(correlations!Q$46,_xlfn.FLOOR.MATH((ROW(P205)-1)/5)*5,0,5),"&lt;&gt;0")/COUNTIF(OFFSET(correlations!Q$46,_xlfn.FLOOR.MATH((ROW(P205)-1)/5)*5,0,5),"&lt;&gt;0")</f>
        <v>3.1666666666666665</v>
      </c>
      <c r="AR217" s="40">
        <f ca="1">SUMIF(OFFSET(correlations!R$46,_xlfn.FLOOR.MATH((ROW(Q205)-1)/5)*5,0,5),"&lt;&gt;0")/COUNTIF(OFFSET(correlations!R$46,_xlfn.FLOOR.MATH((ROW(Q205)-1)/5)*5,0,5),"&lt;&gt;0")</f>
        <v>3</v>
      </c>
      <c r="AS217" s="40">
        <f ca="1">SUMIF(OFFSET(correlations!S$46,_xlfn.FLOOR.MATH((ROW(R205)-1)/5)*5,0,5),"&lt;&gt;0")/COUNTIF(OFFSET(correlations!S$46,_xlfn.FLOOR.MATH((ROW(R205)-1)/5)*5,0,5),"&lt;&gt;0")</f>
        <v>3</v>
      </c>
      <c r="AT217" s="40">
        <f ca="1">SUMIF(OFFSET(correlations!T$46,_xlfn.FLOOR.MATH((ROW(S205)-1)/5)*5,0,5),"&lt;&gt;0")/COUNTIF(OFFSET(correlations!T$46,_xlfn.FLOOR.MATH((ROW(S205)-1)/5)*5,0,5),"&lt;&gt;0")</f>
        <v>3</v>
      </c>
      <c r="AU217" s="40">
        <f ca="1">SUMIF(OFFSET(correlations!U$46,_xlfn.FLOOR.MATH((ROW(T205)-1)/5)*5,0,5),"&lt;&gt;0")/COUNTIF(OFFSET(correlations!U$46,_xlfn.FLOOR.MATH((ROW(T205)-1)/5)*5,0,5),"&lt;&gt;0")</f>
        <v>3</v>
      </c>
      <c r="AV217" s="40" t="e">
        <f ca="1">SUMIF(OFFSET(correlations!V$46,_xlfn.FLOOR.MATH((ROW(U205)-1)/5)*5,0,5),"&lt;&gt;0")/COUNTIF(OFFSET(correlations!V$46,_xlfn.FLOOR.MATH((ROW(U205)-1)/5)*5,0,5),"&lt;&gt;0")</f>
        <v>#DIV/0!</v>
      </c>
      <c r="AW217" s="40">
        <f ca="1">SUMIF(OFFSET(correlations!W$46,_xlfn.FLOOR.MATH((ROW(V205)-1)/5)*5,0,5),"&lt;&gt;0")/COUNTIF(OFFSET(correlations!W$46,_xlfn.FLOOR.MATH((ROW(V205)-1)/5)*5,0,5),"&lt;&gt;0")</f>
        <v>3.1666666666666665</v>
      </c>
      <c r="AX217" s="40" t="e">
        <f ca="1">SUMIF(OFFSET(correlations!X$46,_xlfn.FLOOR.MATH((ROW(W205)-1)/5)*5,0,5),"&lt;&gt;0")/COUNTIF(OFFSET(correlations!X$46,_xlfn.FLOOR.MATH((ROW(W205)-1)/5)*5,0,5),"&lt;&gt;0")</f>
        <v>#DIV/0!</v>
      </c>
      <c r="AY217" s="40">
        <f ca="1">SUMIF(OFFSET(correlations!Y$46,_xlfn.FLOOR.MATH((ROW(X205)-1)/5)*5,0,5),"&lt;&gt;0")/COUNTIF(OFFSET(correlations!Y$46,_xlfn.FLOOR.MATH((ROW(X205)-1)/5)*5,0,5),"&lt;&gt;0")</f>
        <v>3.6666666666666665</v>
      </c>
      <c r="AZ217" s="40">
        <f ca="1">SUMIF(OFFSET(correlations!Z$46,_xlfn.FLOOR.MATH((ROW(Y205)-1)/5)*5,0,5),"&lt;&gt;0")/COUNTIF(OFFSET(correlations!Z$46,_xlfn.FLOOR.MATH((ROW(Y205)-1)/5)*5,0,5),"&lt;&gt;0")</f>
        <v>3</v>
      </c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</row>
    <row r="218" spans="1:76">
      <c r="A218" s="21" t="s">
        <v>41</v>
      </c>
      <c r="B218" s="26">
        <f>IF(correlations!B251&lt;&gt;0,'Modified Weights'!B$6,0)</f>
        <v>0.48053660218278615</v>
      </c>
      <c r="C218" s="26">
        <f>IF(correlations!C251&lt;&gt;0,'Modified Weights'!C$6,0)</f>
        <v>0.41443820151070604</v>
      </c>
      <c r="D218" s="26">
        <f>IF(correlations!D251&lt;&gt;0,'Modified Weights'!D$6,0)</f>
        <v>0</v>
      </c>
      <c r="E218" s="26">
        <f>IF(correlations!E251&lt;&gt;0,'Modified Weights'!E$6,0)</f>
        <v>0</v>
      </c>
      <c r="F218" s="26">
        <f>IF(correlations!F251&lt;&gt;0,'Modified Weights'!F$6,0)</f>
        <v>0</v>
      </c>
      <c r="G218" s="26">
        <f>IF(correlations!G251&lt;&gt;0,'Modified Weights'!G$6,0)</f>
        <v>0.39943642888722536</v>
      </c>
      <c r="H218" s="26">
        <f>IF(correlations!H251&lt;&gt;0,'Modified Weights'!H$6,0)</f>
        <v>0.2271298649307886</v>
      </c>
      <c r="I218" s="26">
        <f>IF(correlations!I251&lt;&gt;0,'Modified Weights'!I$6,0)</f>
        <v>0</v>
      </c>
      <c r="J218" s="26">
        <f>IF(correlations!J251&lt;&gt;0,'Modified Weights'!J$6,0)</f>
        <v>0.36756756756756787</v>
      </c>
      <c r="K218" s="26">
        <f>IF(correlations!K251&lt;&gt;0,'Modified Weights'!K$6,0)</f>
        <v>0.25252866387786765</v>
      </c>
      <c r="L218" s="26">
        <f>IF(correlations!L251&lt;&gt;0,'Modified Weights'!L$6,0)</f>
        <v>0.2685953793136418</v>
      </c>
      <c r="M218" s="26">
        <f>IF(correlations!M251&lt;&gt;0,'Modified Weights'!M$6,0)</f>
        <v>0.25252866387786765</v>
      </c>
      <c r="N218" s="26">
        <f>IF(correlations!N251&lt;&gt;0,'Modified Weights'!N$6,0)</f>
        <v>0.26126836282372301</v>
      </c>
      <c r="O218" s="26">
        <f>IF(correlations!O251&lt;&gt;0,'Modified Weights'!O$6,0)</f>
        <v>0</v>
      </c>
      <c r="P218" s="26">
        <f>IF(correlations!P251&lt;&gt;0,'Modified Weights'!P$6,0)</f>
        <v>0.28039233696684568</v>
      </c>
      <c r="Q218" s="26">
        <f>IF(correlations!Q251&lt;&gt;0,'Modified Weights'!Q$6,0)</f>
        <v>0.42322462884387124</v>
      </c>
      <c r="R218" s="26">
        <f>IF(correlations!R251&lt;&gt;0,'Modified Weights'!R$6,0)</f>
        <v>0</v>
      </c>
      <c r="S218" s="26">
        <f>IF(correlations!S251&lt;&gt;0,'Modified Weights'!S$6,0)</f>
        <v>0.37267558897264119</v>
      </c>
      <c r="T218" s="26">
        <f>IF(correlations!T251&lt;&gt;0,'Modified Weights'!T$6,0)</f>
        <v>0</v>
      </c>
      <c r="U218" s="26">
        <f>IF(correlations!U251&lt;&gt;0,'Modified Weights'!U$6,0)</f>
        <v>0</v>
      </c>
      <c r="V218" s="26">
        <f>IF(correlations!V251&lt;&gt;0,'Modified Weights'!V$6,0)</f>
        <v>0.14601110225769576</v>
      </c>
      <c r="W218" s="26">
        <f>IF(correlations!W251&lt;&gt;0,'Modified Weights'!W$6,0)</f>
        <v>0.26252037536330569</v>
      </c>
      <c r="X218" s="26">
        <f>IF(correlations!X251&lt;&gt;0,'Modified Weights'!X$6,0)</f>
        <v>0.45527378286540937</v>
      </c>
      <c r="Y218" s="26">
        <f>IF(correlations!Y251&lt;&gt;0,'Modified Weights'!Y$6,0)</f>
        <v>0</v>
      </c>
      <c r="Z218" s="26">
        <f>IF(correlations!Z251&lt;&gt;0,'Modified Weights'!Z$6,0)</f>
        <v>0</v>
      </c>
      <c r="AA218" s="26"/>
      <c r="AB218" s="40">
        <f ca="1">SUMIF(OFFSET(correlations!B$46,_xlfn.FLOOR.MATH((ROW(A206)-1)/5)*5,0,5),"&lt;&gt;0")/COUNTIF(OFFSET(correlations!B$46,_xlfn.FLOOR.MATH((ROW(A206)-1)/5)*5,0,5),"&lt;&gt;0")</f>
        <v>4.4000000000000004</v>
      </c>
      <c r="AC218" s="40">
        <f ca="1">SUMIF(OFFSET(correlations!C$46,_xlfn.FLOOR.MATH((ROW(B206)-1)/5)*5,0,5),"&lt;&gt;0")/COUNTIF(OFFSET(correlations!C$46,_xlfn.FLOOR.MATH((ROW(B206)-1)/5)*5,0,5),"&lt;&gt;0")</f>
        <v>4.166666666666667</v>
      </c>
      <c r="AD218" s="40">
        <f ca="1">SUMIF(OFFSET(correlations!D$46,_xlfn.FLOOR.MATH((ROW(C206)-1)/5)*5,0,5),"&lt;&gt;0")/COUNTIF(OFFSET(correlations!D$46,_xlfn.FLOOR.MATH((ROW(C206)-1)/5)*5,0,5),"&lt;&gt;0")</f>
        <v>4</v>
      </c>
      <c r="AE218" s="40">
        <f ca="1">SUMIF(OFFSET(correlations!E$46,_xlfn.FLOOR.MATH((ROW(D206)-1)/5)*5,0,5),"&lt;&gt;0")/COUNTIF(OFFSET(correlations!E$46,_xlfn.FLOOR.MATH((ROW(D206)-1)/5)*5,0,5),"&lt;&gt;0")</f>
        <v>4</v>
      </c>
      <c r="AF218" s="40">
        <f ca="1">SUMIF(OFFSET(correlations!F$46,_xlfn.FLOOR.MATH((ROW(E206)-1)/5)*5,0,5),"&lt;&gt;0")/COUNTIF(OFFSET(correlations!F$46,_xlfn.FLOOR.MATH((ROW(E206)-1)/5)*5,0,5),"&lt;&gt;0")</f>
        <v>3.5</v>
      </c>
      <c r="AG218" s="40">
        <f ca="1">SUMIF(OFFSET(correlations!G$46,_xlfn.FLOOR.MATH((ROW(F206)-1)/5)*5,0,5),"&lt;&gt;0")/COUNTIF(OFFSET(correlations!G$46,_xlfn.FLOOR.MATH((ROW(F206)-1)/5)*5,0,5),"&lt;&gt;0")</f>
        <v>4.5</v>
      </c>
      <c r="AH218" s="40">
        <f ca="1">SUMIF(OFFSET(correlations!H$46,_xlfn.FLOOR.MATH((ROW(G206)-1)/5)*5,0,5),"&lt;&gt;0")/COUNTIF(OFFSET(correlations!H$46,_xlfn.FLOOR.MATH((ROW(G206)-1)/5)*5,0,5),"&lt;&gt;0")</f>
        <v>4.25</v>
      </c>
      <c r="AI218" s="40">
        <f ca="1">SUMIF(OFFSET(correlations!I$46,_xlfn.FLOOR.MATH((ROW(H206)-1)/5)*5,0,5),"&lt;&gt;0")/COUNTIF(OFFSET(correlations!I$46,_xlfn.FLOOR.MATH((ROW(H206)-1)/5)*5,0,5),"&lt;&gt;0")</f>
        <v>4</v>
      </c>
      <c r="AJ218" s="40">
        <f ca="1">SUMIF(OFFSET(correlations!J$46,_xlfn.FLOOR.MATH((ROW(I206)-1)/5)*5,0,5),"&lt;&gt;0")/COUNTIF(OFFSET(correlations!J$46,_xlfn.FLOOR.MATH((ROW(I206)-1)/5)*5,0,5),"&lt;&gt;0")</f>
        <v>4.375</v>
      </c>
      <c r="AK218" s="40">
        <f ca="1">SUMIF(OFFSET(correlations!K$46,_xlfn.FLOOR.MATH((ROW(J206)-1)/5)*5,0,5),"&lt;&gt;0")/COUNTIF(OFFSET(correlations!K$46,_xlfn.FLOOR.MATH((ROW(J206)-1)/5)*5,0,5),"&lt;&gt;0")</f>
        <v>4.7</v>
      </c>
      <c r="AL218" s="40">
        <f ca="1">SUMIF(OFFSET(correlations!L$46,_xlfn.FLOOR.MATH((ROW(K206)-1)/5)*5,0,5),"&lt;&gt;0")/COUNTIF(OFFSET(correlations!L$46,_xlfn.FLOOR.MATH((ROW(K206)-1)/5)*5,0,5),"&lt;&gt;0")</f>
        <v>4.25</v>
      </c>
      <c r="AM218" s="40">
        <f ca="1">SUMIF(OFFSET(correlations!M$46,_xlfn.FLOOR.MATH((ROW(L206)-1)/5)*5,0,5),"&lt;&gt;0")/COUNTIF(OFFSET(correlations!M$46,_xlfn.FLOOR.MATH((ROW(L206)-1)/5)*5,0,5),"&lt;&gt;0")</f>
        <v>4.666666666666667</v>
      </c>
      <c r="AN218" s="40">
        <f ca="1">SUMIF(OFFSET(correlations!N$46,_xlfn.FLOOR.MATH((ROW(M206)-1)/5)*5,0,5),"&lt;&gt;0")/COUNTIF(OFFSET(correlations!N$46,_xlfn.FLOOR.MATH((ROW(M206)-1)/5)*5,0,5),"&lt;&gt;0")</f>
        <v>4.5</v>
      </c>
      <c r="AO218" s="40">
        <f ca="1">SUMIF(OFFSET(correlations!O$46,_xlfn.FLOOR.MATH((ROW(N206)-1)/5)*5,0,5),"&lt;&gt;0")/COUNTIF(OFFSET(correlations!O$46,_xlfn.FLOOR.MATH((ROW(N206)-1)/5)*5,0,5),"&lt;&gt;0")</f>
        <v>4.5</v>
      </c>
      <c r="AP218" s="40">
        <f ca="1">SUMIF(OFFSET(correlations!P$46,_xlfn.FLOOR.MATH((ROW(O206)-1)/5)*5,0,5),"&lt;&gt;0")/COUNTIF(OFFSET(correlations!P$46,_xlfn.FLOOR.MATH((ROW(O206)-1)/5)*5,0,5),"&lt;&gt;0")</f>
        <v>4.25</v>
      </c>
      <c r="AQ218" s="40">
        <f ca="1">SUMIF(OFFSET(correlations!Q$46,_xlfn.FLOOR.MATH((ROW(P206)-1)/5)*5,0,5),"&lt;&gt;0")/COUNTIF(OFFSET(correlations!Q$46,_xlfn.FLOOR.MATH((ROW(P206)-1)/5)*5,0,5),"&lt;&gt;0")</f>
        <v>4.666666666666667</v>
      </c>
      <c r="AR218" s="40">
        <f ca="1">SUMIF(OFFSET(correlations!R$46,_xlfn.FLOOR.MATH((ROW(Q206)-1)/5)*5,0,5),"&lt;&gt;0")/COUNTIF(OFFSET(correlations!R$46,_xlfn.FLOOR.MATH((ROW(Q206)-1)/5)*5,0,5),"&lt;&gt;0")</f>
        <v>4.5</v>
      </c>
      <c r="AS218" s="40">
        <f ca="1">SUMIF(OFFSET(correlations!S$46,_xlfn.FLOOR.MATH((ROW(R206)-1)/5)*5,0,5),"&lt;&gt;0")/COUNTIF(OFFSET(correlations!S$46,_xlfn.FLOOR.MATH((ROW(R206)-1)/5)*5,0,5),"&lt;&gt;0")</f>
        <v>4.833333333333333</v>
      </c>
      <c r="AT218" s="40">
        <f ca="1">SUMIF(OFFSET(correlations!T$46,_xlfn.FLOOR.MATH((ROW(S206)-1)/5)*5,0,5),"&lt;&gt;0")/COUNTIF(OFFSET(correlations!T$46,_xlfn.FLOOR.MATH((ROW(S206)-1)/5)*5,0,5),"&lt;&gt;0")</f>
        <v>3.5</v>
      </c>
      <c r="AU218" s="40">
        <f ca="1">SUMIF(OFFSET(correlations!U$46,_xlfn.FLOOR.MATH((ROW(T206)-1)/5)*5,0,5),"&lt;&gt;0")/COUNTIF(OFFSET(correlations!U$46,_xlfn.FLOOR.MATH((ROW(T206)-1)/5)*5,0,5),"&lt;&gt;0")</f>
        <v>4.625</v>
      </c>
      <c r="AV218" s="40">
        <f ca="1">SUMIF(OFFSET(correlations!V$46,_xlfn.FLOOR.MATH((ROW(U206)-1)/5)*5,0,5),"&lt;&gt;0")/COUNTIF(OFFSET(correlations!V$46,_xlfn.FLOOR.MATH((ROW(U206)-1)/5)*5,0,5),"&lt;&gt;0")</f>
        <v>4.333333333333333</v>
      </c>
      <c r="AW218" s="40">
        <f ca="1">SUMIF(OFFSET(correlations!W$46,_xlfn.FLOOR.MATH((ROW(V206)-1)/5)*5,0,5),"&lt;&gt;0")/COUNTIF(OFFSET(correlations!W$46,_xlfn.FLOOR.MATH((ROW(V206)-1)/5)*5,0,5),"&lt;&gt;0")</f>
        <v>4.4000000000000004</v>
      </c>
      <c r="AX218" s="40">
        <f ca="1">SUMIF(OFFSET(correlations!X$46,_xlfn.FLOOR.MATH((ROW(W206)-1)/5)*5,0,5),"&lt;&gt;0")/COUNTIF(OFFSET(correlations!X$46,_xlfn.FLOOR.MATH((ROW(W206)-1)/5)*5,0,5),"&lt;&gt;0")</f>
        <v>4.333333333333333</v>
      </c>
      <c r="AY218" s="40">
        <f ca="1">SUMIF(OFFSET(correlations!Y$46,_xlfn.FLOOR.MATH((ROW(X206)-1)/5)*5,0,5),"&lt;&gt;0")/COUNTIF(OFFSET(correlations!Y$46,_xlfn.FLOOR.MATH((ROW(X206)-1)/5)*5,0,5),"&lt;&gt;0")</f>
        <v>3.3333333333333335</v>
      </c>
      <c r="AZ218" s="40">
        <f ca="1">SUMIF(OFFSET(correlations!Z$46,_xlfn.FLOOR.MATH((ROW(Y206)-1)/5)*5,0,5),"&lt;&gt;0")/COUNTIF(OFFSET(correlations!Z$46,_xlfn.FLOOR.MATH((ROW(Y206)-1)/5)*5,0,5),"&lt;&gt;0")</f>
        <v>4.5</v>
      </c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</row>
    <row r="219" spans="1:76">
      <c r="A219" s="1" t="str">
        <f t="shared" ref="A219:A222" si="41">A218</f>
        <v>550: Fight Club (1999)</v>
      </c>
      <c r="B219" s="26">
        <f>IF(correlations!B252&lt;&gt;0,'Modified Weights'!B$7,0)</f>
        <v>0.46460996868120108</v>
      </c>
      <c r="C219" s="26">
        <f>IF(correlations!C252&lt;&gt;0,'Modified Weights'!C$7,0)</f>
        <v>0.41167618541813644</v>
      </c>
      <c r="D219" s="26">
        <f>IF(correlations!D252&lt;&gt;0,'Modified Weights'!D$7,0)</f>
        <v>0.36756756756756787</v>
      </c>
      <c r="E219" s="26">
        <f>IF(correlations!E252&lt;&gt;0,'Modified Weights'!E$7,0)</f>
        <v>0</v>
      </c>
      <c r="F219" s="26">
        <f>IF(correlations!F252&lt;&gt;0,'Modified Weights'!F$7,0)</f>
        <v>0</v>
      </c>
      <c r="G219" s="26">
        <f>IF(correlations!G252&lt;&gt;0,'Modified Weights'!G$7,0)</f>
        <v>0</v>
      </c>
      <c r="H219" s="26">
        <f>IF(correlations!H252&lt;&gt;0,'Modified Weights'!H$7,0)</f>
        <v>0.19365960183726966</v>
      </c>
      <c r="I219" s="26">
        <f>IF(correlations!I252&lt;&gt;0,'Modified Weights'!I$7,0)</f>
        <v>0.21476007349626267</v>
      </c>
      <c r="J219" s="26">
        <f>IF(correlations!J252&lt;&gt;0,'Modified Weights'!J$7,0)</f>
        <v>0.36005629545020651</v>
      </c>
      <c r="K219" s="26">
        <f>IF(correlations!K252&lt;&gt;0,'Modified Weights'!K$7,0)</f>
        <v>0.21087949693739588</v>
      </c>
      <c r="L219" s="26">
        <f>IF(correlations!L252&lt;&gt;0,'Modified Weights'!L$7,0)</f>
        <v>0.24328325135114928</v>
      </c>
      <c r="M219" s="26">
        <f>IF(correlations!M252&lt;&gt;0,'Modified Weights'!M$7,0)</f>
        <v>0</v>
      </c>
      <c r="N219" s="26">
        <f>IF(correlations!N252&lt;&gt;0,'Modified Weights'!N$7,0)</f>
        <v>0.18121021790485745</v>
      </c>
      <c r="O219" s="26">
        <f>IF(correlations!O252&lt;&gt;0,'Modified Weights'!O$7,0)</f>
        <v>0.47549485227568483</v>
      </c>
      <c r="P219" s="26">
        <f>IF(correlations!P252&lt;&gt;0,'Modified Weights'!P$7,0)</f>
        <v>0</v>
      </c>
      <c r="Q219" s="26">
        <f>IF(correlations!Q252&lt;&gt;0,'Modified Weights'!Q$7,0)</f>
        <v>0.37322578372742299</v>
      </c>
      <c r="R219" s="26">
        <f>IF(correlations!R252&lt;&gt;0,'Modified Weights'!R$7,0)</f>
        <v>0</v>
      </c>
      <c r="S219" s="26">
        <f>IF(correlations!S252&lt;&gt;0,'Modified Weights'!S$7,0)</f>
        <v>0</v>
      </c>
      <c r="T219" s="26">
        <f>IF(correlations!T252&lt;&gt;0,'Modified Weights'!T$7,0)</f>
        <v>0.40380887559327872</v>
      </c>
      <c r="U219" s="26">
        <f>IF(correlations!U252&lt;&gt;0,'Modified Weights'!U$7,0)</f>
        <v>0.28039233696684568</v>
      </c>
      <c r="V219" s="26">
        <f>IF(correlations!V252&lt;&gt;0,'Modified Weights'!V$7,0)</f>
        <v>0.14367186460137429</v>
      </c>
      <c r="W219" s="26">
        <f>IF(correlations!W252&lt;&gt;0,'Modified Weights'!W$7,0)</f>
        <v>0.24072770522228643</v>
      </c>
      <c r="X219" s="26">
        <f>IF(correlations!X252&lt;&gt;0,'Modified Weights'!X$7,0)</f>
        <v>0</v>
      </c>
      <c r="Y219" s="26">
        <f>IF(correlations!Y252&lt;&gt;0,'Modified Weights'!Y$7,0)</f>
        <v>0</v>
      </c>
      <c r="Z219" s="26">
        <f>IF(correlations!Z252&lt;&gt;0,'Modified Weights'!Z$7,0)</f>
        <v>0.27967705678590876</v>
      </c>
      <c r="AA219" s="26"/>
      <c r="AB219" s="40">
        <f ca="1">SUMIF(OFFSET(correlations!B$46,_xlfn.FLOOR.MATH((ROW(A207)-1)/5)*5,0,5),"&lt;&gt;0")/COUNTIF(OFFSET(correlations!B$46,_xlfn.FLOOR.MATH((ROW(A207)-1)/5)*5,0,5),"&lt;&gt;0")</f>
        <v>4.4000000000000004</v>
      </c>
      <c r="AC219" s="40">
        <f ca="1">SUMIF(OFFSET(correlations!C$46,_xlfn.FLOOR.MATH((ROW(B207)-1)/5)*5,0,5),"&lt;&gt;0")/COUNTIF(OFFSET(correlations!C$46,_xlfn.FLOOR.MATH((ROW(B207)-1)/5)*5,0,5),"&lt;&gt;0")</f>
        <v>4.166666666666667</v>
      </c>
      <c r="AD219" s="40">
        <f ca="1">SUMIF(OFFSET(correlations!D$46,_xlfn.FLOOR.MATH((ROW(C207)-1)/5)*5,0,5),"&lt;&gt;0")/COUNTIF(OFFSET(correlations!D$46,_xlfn.FLOOR.MATH((ROW(C207)-1)/5)*5,0,5),"&lt;&gt;0")</f>
        <v>4</v>
      </c>
      <c r="AE219" s="40">
        <f ca="1">SUMIF(OFFSET(correlations!E$46,_xlfn.FLOOR.MATH((ROW(D207)-1)/5)*5,0,5),"&lt;&gt;0")/COUNTIF(OFFSET(correlations!E$46,_xlfn.FLOOR.MATH((ROW(D207)-1)/5)*5,0,5),"&lt;&gt;0")</f>
        <v>4</v>
      </c>
      <c r="AF219" s="40">
        <f ca="1">SUMIF(OFFSET(correlations!F$46,_xlfn.FLOOR.MATH((ROW(E207)-1)/5)*5,0,5),"&lt;&gt;0")/COUNTIF(OFFSET(correlations!F$46,_xlfn.FLOOR.MATH((ROW(E207)-1)/5)*5,0,5),"&lt;&gt;0")</f>
        <v>3.5</v>
      </c>
      <c r="AG219" s="40">
        <f ca="1">SUMIF(OFFSET(correlations!G$46,_xlfn.FLOOR.MATH((ROW(F207)-1)/5)*5,0,5),"&lt;&gt;0")/COUNTIF(OFFSET(correlations!G$46,_xlfn.FLOOR.MATH((ROW(F207)-1)/5)*5,0,5),"&lt;&gt;0")</f>
        <v>4.5</v>
      </c>
      <c r="AH219" s="40">
        <f ca="1">SUMIF(OFFSET(correlations!H$46,_xlfn.FLOOR.MATH((ROW(G207)-1)/5)*5,0,5),"&lt;&gt;0")/COUNTIF(OFFSET(correlations!H$46,_xlfn.FLOOR.MATH((ROW(G207)-1)/5)*5,0,5),"&lt;&gt;0")</f>
        <v>4.25</v>
      </c>
      <c r="AI219" s="40">
        <f ca="1">SUMIF(OFFSET(correlations!I$46,_xlfn.FLOOR.MATH((ROW(H207)-1)/5)*5,0,5),"&lt;&gt;0")/COUNTIF(OFFSET(correlations!I$46,_xlfn.FLOOR.MATH((ROW(H207)-1)/5)*5,0,5),"&lt;&gt;0")</f>
        <v>4</v>
      </c>
      <c r="AJ219" s="40">
        <f ca="1">SUMIF(OFFSET(correlations!J$46,_xlfn.FLOOR.MATH((ROW(I207)-1)/5)*5,0,5),"&lt;&gt;0")/COUNTIF(OFFSET(correlations!J$46,_xlfn.FLOOR.MATH((ROW(I207)-1)/5)*5,0,5),"&lt;&gt;0")</f>
        <v>4.375</v>
      </c>
      <c r="AK219" s="40">
        <f ca="1">SUMIF(OFFSET(correlations!K$46,_xlfn.FLOOR.MATH((ROW(J207)-1)/5)*5,0,5),"&lt;&gt;0")/COUNTIF(OFFSET(correlations!K$46,_xlfn.FLOOR.MATH((ROW(J207)-1)/5)*5,0,5),"&lt;&gt;0")</f>
        <v>4.7</v>
      </c>
      <c r="AL219" s="40">
        <f ca="1">SUMIF(OFFSET(correlations!L$46,_xlfn.FLOOR.MATH((ROW(K207)-1)/5)*5,0,5),"&lt;&gt;0")/COUNTIF(OFFSET(correlations!L$46,_xlfn.FLOOR.MATH((ROW(K207)-1)/5)*5,0,5),"&lt;&gt;0")</f>
        <v>4.25</v>
      </c>
      <c r="AM219" s="40">
        <f ca="1">SUMIF(OFFSET(correlations!M$46,_xlfn.FLOOR.MATH((ROW(L207)-1)/5)*5,0,5),"&lt;&gt;0")/COUNTIF(OFFSET(correlations!M$46,_xlfn.FLOOR.MATH((ROW(L207)-1)/5)*5,0,5),"&lt;&gt;0")</f>
        <v>4.666666666666667</v>
      </c>
      <c r="AN219" s="40">
        <f ca="1">SUMIF(OFFSET(correlations!N$46,_xlfn.FLOOR.MATH((ROW(M207)-1)/5)*5,0,5),"&lt;&gt;0")/COUNTIF(OFFSET(correlations!N$46,_xlfn.FLOOR.MATH((ROW(M207)-1)/5)*5,0,5),"&lt;&gt;0")</f>
        <v>4.5</v>
      </c>
      <c r="AO219" s="40">
        <f ca="1">SUMIF(OFFSET(correlations!O$46,_xlfn.FLOOR.MATH((ROW(N207)-1)/5)*5,0,5),"&lt;&gt;0")/COUNTIF(OFFSET(correlations!O$46,_xlfn.FLOOR.MATH((ROW(N207)-1)/5)*5,0,5),"&lt;&gt;0")</f>
        <v>4.5</v>
      </c>
      <c r="AP219" s="40">
        <f ca="1">SUMIF(OFFSET(correlations!P$46,_xlfn.FLOOR.MATH((ROW(O207)-1)/5)*5,0,5),"&lt;&gt;0")/COUNTIF(OFFSET(correlations!P$46,_xlfn.FLOOR.MATH((ROW(O207)-1)/5)*5,0,5),"&lt;&gt;0")</f>
        <v>4.25</v>
      </c>
      <c r="AQ219" s="40">
        <f ca="1">SUMIF(OFFSET(correlations!Q$46,_xlfn.FLOOR.MATH((ROW(P207)-1)/5)*5,0,5),"&lt;&gt;0")/COUNTIF(OFFSET(correlations!Q$46,_xlfn.FLOOR.MATH((ROW(P207)-1)/5)*5,0,5),"&lt;&gt;0")</f>
        <v>4.666666666666667</v>
      </c>
      <c r="AR219" s="40">
        <f ca="1">SUMIF(OFFSET(correlations!R$46,_xlfn.FLOOR.MATH((ROW(Q207)-1)/5)*5,0,5),"&lt;&gt;0")/COUNTIF(OFFSET(correlations!R$46,_xlfn.FLOOR.MATH((ROW(Q207)-1)/5)*5,0,5),"&lt;&gt;0")</f>
        <v>4.5</v>
      </c>
      <c r="AS219" s="40">
        <f ca="1">SUMIF(OFFSET(correlations!S$46,_xlfn.FLOOR.MATH((ROW(R207)-1)/5)*5,0,5),"&lt;&gt;0")/COUNTIF(OFFSET(correlations!S$46,_xlfn.FLOOR.MATH((ROW(R207)-1)/5)*5,0,5),"&lt;&gt;0")</f>
        <v>4.833333333333333</v>
      </c>
      <c r="AT219" s="40">
        <f ca="1">SUMIF(OFFSET(correlations!T$46,_xlfn.FLOOR.MATH((ROW(S207)-1)/5)*5,0,5),"&lt;&gt;0")/COUNTIF(OFFSET(correlations!T$46,_xlfn.FLOOR.MATH((ROW(S207)-1)/5)*5,0,5),"&lt;&gt;0")</f>
        <v>3.5</v>
      </c>
      <c r="AU219" s="40">
        <f ca="1">SUMIF(OFFSET(correlations!U$46,_xlfn.FLOOR.MATH((ROW(T207)-1)/5)*5,0,5),"&lt;&gt;0")/COUNTIF(OFFSET(correlations!U$46,_xlfn.FLOOR.MATH((ROW(T207)-1)/5)*5,0,5),"&lt;&gt;0")</f>
        <v>4.625</v>
      </c>
      <c r="AV219" s="40">
        <f ca="1">SUMIF(OFFSET(correlations!V$46,_xlfn.FLOOR.MATH((ROW(U207)-1)/5)*5,0,5),"&lt;&gt;0")/COUNTIF(OFFSET(correlations!V$46,_xlfn.FLOOR.MATH((ROW(U207)-1)/5)*5,0,5),"&lt;&gt;0")</f>
        <v>4.333333333333333</v>
      </c>
      <c r="AW219" s="40">
        <f ca="1">SUMIF(OFFSET(correlations!W$46,_xlfn.FLOOR.MATH((ROW(V207)-1)/5)*5,0,5),"&lt;&gt;0")/COUNTIF(OFFSET(correlations!W$46,_xlfn.FLOOR.MATH((ROW(V207)-1)/5)*5,0,5),"&lt;&gt;0")</f>
        <v>4.4000000000000004</v>
      </c>
      <c r="AX219" s="40">
        <f ca="1">SUMIF(OFFSET(correlations!X$46,_xlfn.FLOOR.MATH((ROW(W207)-1)/5)*5,0,5),"&lt;&gt;0")/COUNTIF(OFFSET(correlations!X$46,_xlfn.FLOOR.MATH((ROW(W207)-1)/5)*5,0,5),"&lt;&gt;0")</f>
        <v>4.333333333333333</v>
      </c>
      <c r="AY219" s="40">
        <f ca="1">SUMIF(OFFSET(correlations!Y$46,_xlfn.FLOOR.MATH((ROW(X207)-1)/5)*5,0,5),"&lt;&gt;0")/COUNTIF(OFFSET(correlations!Y$46,_xlfn.FLOOR.MATH((ROW(X207)-1)/5)*5,0,5),"&lt;&gt;0")</f>
        <v>3.3333333333333335</v>
      </c>
      <c r="AZ219" s="40">
        <f ca="1">SUMIF(OFFSET(correlations!Z$46,_xlfn.FLOOR.MATH((ROW(Y207)-1)/5)*5,0,5),"&lt;&gt;0")/COUNTIF(OFFSET(correlations!Z$46,_xlfn.FLOOR.MATH((ROW(Y207)-1)/5)*5,0,5),"&lt;&gt;0")</f>
        <v>4.5</v>
      </c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</row>
    <row r="220" spans="1:76">
      <c r="A220" s="1" t="str">
        <f t="shared" si="41"/>
        <v>550: Fight Club (1999)</v>
      </c>
      <c r="B220" s="26">
        <f>IF(correlations!B253&lt;&gt;0,'Modified Weights'!B$3,0)</f>
        <v>0.55108883721563151</v>
      </c>
      <c r="C220" s="26">
        <f>IF(correlations!C253&lt;&gt;0,'Modified Weights'!C$3,0)</f>
        <v>0</v>
      </c>
      <c r="D220" s="26">
        <f>IF(correlations!D253&lt;&gt;0,'Modified Weights'!D$3,0)</f>
        <v>0.66716825348801723</v>
      </c>
      <c r="E220" s="26">
        <f>IF(correlations!E253&lt;&gt;0,'Modified Weights'!E$3,0)</f>
        <v>0</v>
      </c>
      <c r="F220" s="26">
        <f>IF(correlations!F253&lt;&gt;0,'Modified Weights'!F$3,0)</f>
        <v>0.47668328054517961</v>
      </c>
      <c r="G220" s="26">
        <f>IF(correlations!G253&lt;&gt;0,'Modified Weights'!G$3,0)</f>
        <v>0</v>
      </c>
      <c r="H220" s="26">
        <f>IF(correlations!H253&lt;&gt;0,'Modified Weights'!H$3,0)</f>
        <v>0.46291004988627577</v>
      </c>
      <c r="I220" s="26">
        <f>IF(correlations!I253&lt;&gt;0,'Modified Weights'!I$3,0)</f>
        <v>0.38334847991865839</v>
      </c>
      <c r="J220" s="26">
        <f>IF(correlations!J253&lt;&gt;0,'Modified Weights'!J$3,0)</f>
        <v>0.47571090136593314</v>
      </c>
      <c r="K220" s="26">
        <f>IF(correlations!K253&lt;&gt;0,'Modified Weights'!K$3,0)</f>
        <v>0.31571202585390812</v>
      </c>
      <c r="L220" s="26">
        <f>IF(correlations!L253&lt;&gt;0,'Modified Weights'!L$3,0)</f>
        <v>0.31257295249758305</v>
      </c>
      <c r="M220" s="26">
        <f>IF(correlations!M253&lt;&gt;0,'Modified Weights'!M$3,0)</f>
        <v>0</v>
      </c>
      <c r="N220" s="26">
        <f>IF(correlations!N253&lt;&gt;0,'Modified Weights'!N$3,0)</f>
        <v>0.32349910970108381</v>
      </c>
      <c r="O220" s="26">
        <f>IF(correlations!O253&lt;&gt;0,'Modified Weights'!O$3,0)</f>
        <v>0.66851595362183669</v>
      </c>
      <c r="P220" s="26">
        <f>IF(correlations!P253&lt;&gt;0,'Modified Weights'!P$3,0)</f>
        <v>0.41443820151070604</v>
      </c>
      <c r="Q220" s="26">
        <f>IF(correlations!Q253&lt;&gt;0,'Modified Weights'!Q$3,0)</f>
        <v>0.50324684492481753</v>
      </c>
      <c r="R220" s="26">
        <f>IF(correlations!R253&lt;&gt;0,'Modified Weights'!R$3,0)</f>
        <v>0</v>
      </c>
      <c r="S220" s="26">
        <f>IF(correlations!S253&lt;&gt;0,'Modified Weights'!S$3,0)</f>
        <v>0.47668328054517961</v>
      </c>
      <c r="T220" s="26">
        <f>IF(correlations!T253&lt;&gt;0,'Modified Weights'!T$3,0)</f>
        <v>0</v>
      </c>
      <c r="U220" s="26">
        <f>IF(correlations!U253&lt;&gt;0,'Modified Weights'!U$3,0)</f>
        <v>0.47236055541883315</v>
      </c>
      <c r="V220" s="26">
        <f>IF(correlations!V253&lt;&gt;0,'Modified Weights'!V$3,0)</f>
        <v>0.27092801416163931</v>
      </c>
      <c r="W220" s="26">
        <f>IF(correlations!W253&lt;&gt;0,'Modified Weights'!W$3,0)</f>
        <v>0.50324684492481753</v>
      </c>
      <c r="X220" s="26">
        <f>IF(correlations!X253&lt;&gt;0,'Modified Weights'!X$3,0)</f>
        <v>0.66851595362183669</v>
      </c>
      <c r="Y220" s="26">
        <f>IF(correlations!Y253&lt;&gt;0,'Modified Weights'!Y$3,0)</f>
        <v>0.66716825348801723</v>
      </c>
      <c r="Z220" s="26">
        <f>IF(correlations!Z253&lt;&gt;0,'Modified Weights'!Z$3,0)</f>
        <v>0.43552033876932245</v>
      </c>
      <c r="AA220" s="26"/>
      <c r="AB220" s="40">
        <f ca="1">SUMIF(OFFSET(correlations!B$46,_xlfn.FLOOR.MATH((ROW(A208)-1)/5)*5,0,5),"&lt;&gt;0")/COUNTIF(OFFSET(correlations!B$46,_xlfn.FLOOR.MATH((ROW(A208)-1)/5)*5,0,5),"&lt;&gt;0")</f>
        <v>4.4000000000000004</v>
      </c>
      <c r="AC220" s="40">
        <f ca="1">SUMIF(OFFSET(correlations!C$46,_xlfn.FLOOR.MATH((ROW(B208)-1)/5)*5,0,5),"&lt;&gt;0")/COUNTIF(OFFSET(correlations!C$46,_xlfn.FLOOR.MATH((ROW(B208)-1)/5)*5,0,5),"&lt;&gt;0")</f>
        <v>4.166666666666667</v>
      </c>
      <c r="AD220" s="40">
        <f ca="1">SUMIF(OFFSET(correlations!D$46,_xlfn.FLOOR.MATH((ROW(C208)-1)/5)*5,0,5),"&lt;&gt;0")/COUNTIF(OFFSET(correlations!D$46,_xlfn.FLOOR.MATH((ROW(C208)-1)/5)*5,0,5),"&lt;&gt;0")</f>
        <v>4</v>
      </c>
      <c r="AE220" s="40">
        <f ca="1">SUMIF(OFFSET(correlations!E$46,_xlfn.FLOOR.MATH((ROW(D208)-1)/5)*5,0,5),"&lt;&gt;0")/COUNTIF(OFFSET(correlations!E$46,_xlfn.FLOOR.MATH((ROW(D208)-1)/5)*5,0,5),"&lt;&gt;0")</f>
        <v>4</v>
      </c>
      <c r="AF220" s="40">
        <f ca="1">SUMIF(OFFSET(correlations!F$46,_xlfn.FLOOR.MATH((ROW(E208)-1)/5)*5,0,5),"&lt;&gt;0")/COUNTIF(OFFSET(correlations!F$46,_xlfn.FLOOR.MATH((ROW(E208)-1)/5)*5,0,5),"&lt;&gt;0")</f>
        <v>3.5</v>
      </c>
      <c r="AG220" s="40">
        <f ca="1">SUMIF(OFFSET(correlations!G$46,_xlfn.FLOOR.MATH((ROW(F208)-1)/5)*5,0,5),"&lt;&gt;0")/COUNTIF(OFFSET(correlations!G$46,_xlfn.FLOOR.MATH((ROW(F208)-1)/5)*5,0,5),"&lt;&gt;0")</f>
        <v>4.5</v>
      </c>
      <c r="AH220" s="40">
        <f ca="1">SUMIF(OFFSET(correlations!H$46,_xlfn.FLOOR.MATH((ROW(G208)-1)/5)*5,0,5),"&lt;&gt;0")/COUNTIF(OFFSET(correlations!H$46,_xlfn.FLOOR.MATH((ROW(G208)-1)/5)*5,0,5),"&lt;&gt;0")</f>
        <v>4.25</v>
      </c>
      <c r="AI220" s="40">
        <f ca="1">SUMIF(OFFSET(correlations!I$46,_xlfn.FLOOR.MATH((ROW(H208)-1)/5)*5,0,5),"&lt;&gt;0")/COUNTIF(OFFSET(correlations!I$46,_xlfn.FLOOR.MATH((ROW(H208)-1)/5)*5,0,5),"&lt;&gt;0")</f>
        <v>4</v>
      </c>
      <c r="AJ220" s="40">
        <f ca="1">SUMIF(OFFSET(correlations!J$46,_xlfn.FLOOR.MATH((ROW(I208)-1)/5)*5,0,5),"&lt;&gt;0")/COUNTIF(OFFSET(correlations!J$46,_xlfn.FLOOR.MATH((ROW(I208)-1)/5)*5,0,5),"&lt;&gt;0")</f>
        <v>4.375</v>
      </c>
      <c r="AK220" s="40">
        <f ca="1">SUMIF(OFFSET(correlations!K$46,_xlfn.FLOOR.MATH((ROW(J208)-1)/5)*5,0,5),"&lt;&gt;0")/COUNTIF(OFFSET(correlations!K$46,_xlfn.FLOOR.MATH((ROW(J208)-1)/5)*5,0,5),"&lt;&gt;0")</f>
        <v>4.7</v>
      </c>
      <c r="AL220" s="40">
        <f ca="1">SUMIF(OFFSET(correlations!L$46,_xlfn.FLOOR.MATH((ROW(K208)-1)/5)*5,0,5),"&lt;&gt;0")/COUNTIF(OFFSET(correlations!L$46,_xlfn.FLOOR.MATH((ROW(K208)-1)/5)*5,0,5),"&lt;&gt;0")</f>
        <v>4.25</v>
      </c>
      <c r="AM220" s="40">
        <f ca="1">SUMIF(OFFSET(correlations!M$46,_xlfn.FLOOR.MATH((ROW(L208)-1)/5)*5,0,5),"&lt;&gt;0")/COUNTIF(OFFSET(correlations!M$46,_xlfn.FLOOR.MATH((ROW(L208)-1)/5)*5,0,5),"&lt;&gt;0")</f>
        <v>4.666666666666667</v>
      </c>
      <c r="AN220" s="40">
        <f ca="1">SUMIF(OFFSET(correlations!N$46,_xlfn.FLOOR.MATH((ROW(M208)-1)/5)*5,0,5),"&lt;&gt;0")/COUNTIF(OFFSET(correlations!N$46,_xlfn.FLOOR.MATH((ROW(M208)-1)/5)*5,0,5),"&lt;&gt;0")</f>
        <v>4.5</v>
      </c>
      <c r="AO220" s="40">
        <f ca="1">SUMIF(OFFSET(correlations!O$46,_xlfn.FLOOR.MATH((ROW(N208)-1)/5)*5,0,5),"&lt;&gt;0")/COUNTIF(OFFSET(correlations!O$46,_xlfn.FLOOR.MATH((ROW(N208)-1)/5)*5,0,5),"&lt;&gt;0")</f>
        <v>4.5</v>
      </c>
      <c r="AP220" s="40">
        <f ca="1">SUMIF(OFFSET(correlations!P$46,_xlfn.FLOOR.MATH((ROW(O208)-1)/5)*5,0,5),"&lt;&gt;0")/COUNTIF(OFFSET(correlations!P$46,_xlfn.FLOOR.MATH((ROW(O208)-1)/5)*5,0,5),"&lt;&gt;0")</f>
        <v>4.25</v>
      </c>
      <c r="AQ220" s="40">
        <f ca="1">SUMIF(OFFSET(correlations!Q$46,_xlfn.FLOOR.MATH((ROW(P208)-1)/5)*5,0,5),"&lt;&gt;0")/COUNTIF(OFFSET(correlations!Q$46,_xlfn.FLOOR.MATH((ROW(P208)-1)/5)*5,0,5),"&lt;&gt;0")</f>
        <v>4.666666666666667</v>
      </c>
      <c r="AR220" s="40">
        <f ca="1">SUMIF(OFFSET(correlations!R$46,_xlfn.FLOOR.MATH((ROW(Q208)-1)/5)*5,0,5),"&lt;&gt;0")/COUNTIF(OFFSET(correlations!R$46,_xlfn.FLOOR.MATH((ROW(Q208)-1)/5)*5,0,5),"&lt;&gt;0")</f>
        <v>4.5</v>
      </c>
      <c r="AS220" s="40">
        <f ca="1">SUMIF(OFFSET(correlations!S$46,_xlfn.FLOOR.MATH((ROW(R208)-1)/5)*5,0,5),"&lt;&gt;0")/COUNTIF(OFFSET(correlations!S$46,_xlfn.FLOOR.MATH((ROW(R208)-1)/5)*5,0,5),"&lt;&gt;0")</f>
        <v>4.833333333333333</v>
      </c>
      <c r="AT220" s="40">
        <f ca="1">SUMIF(OFFSET(correlations!T$46,_xlfn.FLOOR.MATH((ROW(S208)-1)/5)*5,0,5),"&lt;&gt;0")/COUNTIF(OFFSET(correlations!T$46,_xlfn.FLOOR.MATH((ROW(S208)-1)/5)*5,0,5),"&lt;&gt;0")</f>
        <v>3.5</v>
      </c>
      <c r="AU220" s="40">
        <f ca="1">SUMIF(OFFSET(correlations!U$46,_xlfn.FLOOR.MATH((ROW(T208)-1)/5)*5,0,5),"&lt;&gt;0")/COUNTIF(OFFSET(correlations!U$46,_xlfn.FLOOR.MATH((ROW(T208)-1)/5)*5,0,5),"&lt;&gt;0")</f>
        <v>4.625</v>
      </c>
      <c r="AV220" s="40">
        <f ca="1">SUMIF(OFFSET(correlations!V$46,_xlfn.FLOOR.MATH((ROW(U208)-1)/5)*5,0,5),"&lt;&gt;0")/COUNTIF(OFFSET(correlations!V$46,_xlfn.FLOOR.MATH((ROW(U208)-1)/5)*5,0,5),"&lt;&gt;0")</f>
        <v>4.333333333333333</v>
      </c>
      <c r="AW220" s="40">
        <f ca="1">SUMIF(OFFSET(correlations!W$46,_xlfn.FLOOR.MATH((ROW(V208)-1)/5)*5,0,5),"&lt;&gt;0")/COUNTIF(OFFSET(correlations!W$46,_xlfn.FLOOR.MATH((ROW(V208)-1)/5)*5,0,5),"&lt;&gt;0")</f>
        <v>4.4000000000000004</v>
      </c>
      <c r="AX220" s="40">
        <f ca="1">SUMIF(OFFSET(correlations!X$46,_xlfn.FLOOR.MATH((ROW(W208)-1)/5)*5,0,5),"&lt;&gt;0")/COUNTIF(OFFSET(correlations!X$46,_xlfn.FLOOR.MATH((ROW(W208)-1)/5)*5,0,5),"&lt;&gt;0")</f>
        <v>4.333333333333333</v>
      </c>
      <c r="AY220" s="40">
        <f ca="1">SUMIF(OFFSET(correlations!Y$46,_xlfn.FLOOR.MATH((ROW(X208)-1)/5)*5,0,5),"&lt;&gt;0")/COUNTIF(OFFSET(correlations!Y$46,_xlfn.FLOOR.MATH((ROW(X208)-1)/5)*5,0,5),"&lt;&gt;0")</f>
        <v>3.3333333333333335</v>
      </c>
      <c r="AZ220" s="40">
        <f ca="1">SUMIF(OFFSET(correlations!Z$46,_xlfn.FLOOR.MATH((ROW(Y208)-1)/5)*5,0,5),"&lt;&gt;0")/COUNTIF(OFFSET(correlations!Z$46,_xlfn.FLOOR.MATH((ROW(Y208)-1)/5)*5,0,5),"&lt;&gt;0")</f>
        <v>4.5</v>
      </c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</row>
    <row r="221" spans="1:76">
      <c r="A221" s="1" t="str">
        <f t="shared" si="41"/>
        <v>550: Fight Club (1999)</v>
      </c>
      <c r="B221" s="26">
        <f>IF(correlations!B254&lt;&gt;0,'Modified Weights'!B$4,0)</f>
        <v>0.51761980439715483</v>
      </c>
      <c r="C221" s="26">
        <f>IF(correlations!C254&lt;&gt;0,'Modified Weights'!C$4,0)</f>
        <v>0.48860698263640312</v>
      </c>
      <c r="D221" s="26">
        <f>IF(correlations!D254&lt;&gt;0,'Modified Weights'!D$4,0)</f>
        <v>0.47097212266638172</v>
      </c>
      <c r="E221" s="26">
        <f>IF(correlations!E254&lt;&gt;0,'Modified Weights'!E$4,0)</f>
        <v>0.47497369617752921</v>
      </c>
      <c r="F221" s="26">
        <f>IF(correlations!F254&lt;&gt;0,'Modified Weights'!F$4,0)</f>
        <v>0</v>
      </c>
      <c r="G221" s="26">
        <f>IF(correlations!G254&lt;&gt;0,'Modified Weights'!G$4,0)</f>
        <v>0.48053660218278615</v>
      </c>
      <c r="H221" s="26">
        <f>IF(correlations!H254&lt;&gt;0,'Modified Weights'!H$4,0)</f>
        <v>0.40027450425381639</v>
      </c>
      <c r="I221" s="26">
        <f>IF(correlations!I254&lt;&gt;0,'Modified Weights'!I$4,0)</f>
        <v>0.31257295249758305</v>
      </c>
      <c r="J221" s="26">
        <f>IF(correlations!J254&lt;&gt;0,'Modified Weights'!J$4,0)</f>
        <v>0</v>
      </c>
      <c r="K221" s="26">
        <f>IF(correlations!K254&lt;&gt;0,'Modified Weights'!K$4,0)</f>
        <v>0.26365446983714974</v>
      </c>
      <c r="L221" s="26">
        <f>IF(correlations!L254&lt;&gt;0,'Modified Weights'!L$4,0)</f>
        <v>0</v>
      </c>
      <c r="M221" s="26">
        <f>IF(correlations!M254&lt;&gt;0,'Modified Weights'!M$4,0)</f>
        <v>0.28040224837668803</v>
      </c>
      <c r="N221" s="26">
        <f>IF(correlations!N254&lt;&gt;0,'Modified Weights'!N$4,0)</f>
        <v>0</v>
      </c>
      <c r="O221" s="26">
        <f>IF(correlations!O254&lt;&gt;0,'Modified Weights'!O$4,0)</f>
        <v>0.56244873874488854</v>
      </c>
      <c r="P221" s="26">
        <f>IF(correlations!P254&lt;&gt;0,'Modified Weights'!P$4,0)</f>
        <v>0.30413903573293405</v>
      </c>
      <c r="Q221" s="26">
        <f>IF(correlations!Q254&lt;&gt;0,'Modified Weights'!Q$4,0)</f>
        <v>0</v>
      </c>
      <c r="R221" s="26">
        <f>IF(correlations!R254&lt;&gt;0,'Modified Weights'!R$4,0)</f>
        <v>0.47097212266638172</v>
      </c>
      <c r="S221" s="26">
        <f>IF(correlations!S254&lt;&gt;0,'Modified Weights'!S$4,0)</f>
        <v>0.44902524381160436</v>
      </c>
      <c r="T221" s="26">
        <f>IF(correlations!T254&lt;&gt;0,'Modified Weights'!T$4,0)</f>
        <v>0</v>
      </c>
      <c r="U221" s="26">
        <f>IF(correlations!U254&lt;&gt;0,'Modified Weights'!U$4,0)</f>
        <v>0.43899155441463594</v>
      </c>
      <c r="V221" s="26">
        <f>IF(correlations!V254&lt;&gt;0,'Modified Weights'!V$4,0)</f>
        <v>0</v>
      </c>
      <c r="W221" s="26">
        <f>IF(correlations!W254&lt;&gt;0,'Modified Weights'!W$4,0)</f>
        <v>0.40859237613621341</v>
      </c>
      <c r="X221" s="26">
        <f>IF(correlations!X254&lt;&gt;0,'Modified Weights'!X$4,0)</f>
        <v>0.54219187817609293</v>
      </c>
      <c r="Y221" s="26">
        <f>IF(correlations!Y254&lt;&gt;0,'Modified Weights'!Y$4,0)</f>
        <v>0.54219187817609293</v>
      </c>
      <c r="Z221" s="26">
        <f>IF(correlations!Z254&lt;&gt;0,'Modified Weights'!Z$4,0)</f>
        <v>0.39006674934025765</v>
      </c>
      <c r="AA221" s="26"/>
      <c r="AB221" s="40">
        <f ca="1">SUMIF(OFFSET(correlations!B$46,_xlfn.FLOOR.MATH((ROW(A209)-1)/5)*5,0,5),"&lt;&gt;0")/COUNTIF(OFFSET(correlations!B$46,_xlfn.FLOOR.MATH((ROW(A209)-1)/5)*5,0,5),"&lt;&gt;0")</f>
        <v>4.4000000000000004</v>
      </c>
      <c r="AC221" s="40">
        <f ca="1">SUMIF(OFFSET(correlations!C$46,_xlfn.FLOOR.MATH((ROW(B209)-1)/5)*5,0,5),"&lt;&gt;0")/COUNTIF(OFFSET(correlations!C$46,_xlfn.FLOOR.MATH((ROW(B209)-1)/5)*5,0,5),"&lt;&gt;0")</f>
        <v>4.166666666666667</v>
      </c>
      <c r="AD221" s="40">
        <f ca="1">SUMIF(OFFSET(correlations!D$46,_xlfn.FLOOR.MATH((ROW(C209)-1)/5)*5,0,5),"&lt;&gt;0")/COUNTIF(OFFSET(correlations!D$46,_xlfn.FLOOR.MATH((ROW(C209)-1)/5)*5,0,5),"&lt;&gt;0")</f>
        <v>4</v>
      </c>
      <c r="AE221" s="40">
        <f ca="1">SUMIF(OFFSET(correlations!E$46,_xlfn.FLOOR.MATH((ROW(D209)-1)/5)*5,0,5),"&lt;&gt;0")/COUNTIF(OFFSET(correlations!E$46,_xlfn.FLOOR.MATH((ROW(D209)-1)/5)*5,0,5),"&lt;&gt;0")</f>
        <v>4</v>
      </c>
      <c r="AF221" s="40">
        <f ca="1">SUMIF(OFFSET(correlations!F$46,_xlfn.FLOOR.MATH((ROW(E209)-1)/5)*5,0,5),"&lt;&gt;0")/COUNTIF(OFFSET(correlations!F$46,_xlfn.FLOOR.MATH((ROW(E209)-1)/5)*5,0,5),"&lt;&gt;0")</f>
        <v>3.5</v>
      </c>
      <c r="AG221" s="40">
        <f ca="1">SUMIF(OFFSET(correlations!G$46,_xlfn.FLOOR.MATH((ROW(F209)-1)/5)*5,0,5),"&lt;&gt;0")/COUNTIF(OFFSET(correlations!G$46,_xlfn.FLOOR.MATH((ROW(F209)-1)/5)*5,0,5),"&lt;&gt;0")</f>
        <v>4.5</v>
      </c>
      <c r="AH221" s="40">
        <f ca="1">SUMIF(OFFSET(correlations!H$46,_xlfn.FLOOR.MATH((ROW(G209)-1)/5)*5,0,5),"&lt;&gt;0")/COUNTIF(OFFSET(correlations!H$46,_xlfn.FLOOR.MATH((ROW(G209)-1)/5)*5,0,5),"&lt;&gt;0")</f>
        <v>4.25</v>
      </c>
      <c r="AI221" s="40">
        <f ca="1">SUMIF(OFFSET(correlations!I$46,_xlfn.FLOOR.MATH((ROW(H209)-1)/5)*5,0,5),"&lt;&gt;0")/COUNTIF(OFFSET(correlations!I$46,_xlfn.FLOOR.MATH((ROW(H209)-1)/5)*5,0,5),"&lt;&gt;0")</f>
        <v>4</v>
      </c>
      <c r="AJ221" s="40">
        <f ca="1">SUMIF(OFFSET(correlations!J$46,_xlfn.FLOOR.MATH((ROW(I209)-1)/5)*5,0,5),"&lt;&gt;0")/COUNTIF(OFFSET(correlations!J$46,_xlfn.FLOOR.MATH((ROW(I209)-1)/5)*5,0,5),"&lt;&gt;0")</f>
        <v>4.375</v>
      </c>
      <c r="AK221" s="40">
        <f ca="1">SUMIF(OFFSET(correlations!K$46,_xlfn.FLOOR.MATH((ROW(J209)-1)/5)*5,0,5),"&lt;&gt;0")/COUNTIF(OFFSET(correlations!K$46,_xlfn.FLOOR.MATH((ROW(J209)-1)/5)*5,0,5),"&lt;&gt;0")</f>
        <v>4.7</v>
      </c>
      <c r="AL221" s="40">
        <f ca="1">SUMIF(OFFSET(correlations!L$46,_xlfn.FLOOR.MATH((ROW(K209)-1)/5)*5,0,5),"&lt;&gt;0")/COUNTIF(OFFSET(correlations!L$46,_xlfn.FLOOR.MATH((ROW(K209)-1)/5)*5,0,5),"&lt;&gt;0")</f>
        <v>4.25</v>
      </c>
      <c r="AM221" s="40">
        <f ca="1">SUMIF(OFFSET(correlations!M$46,_xlfn.FLOOR.MATH((ROW(L209)-1)/5)*5,0,5),"&lt;&gt;0")/COUNTIF(OFFSET(correlations!M$46,_xlfn.FLOOR.MATH((ROW(L209)-1)/5)*5,0,5),"&lt;&gt;0")</f>
        <v>4.666666666666667</v>
      </c>
      <c r="AN221" s="40">
        <f ca="1">SUMIF(OFFSET(correlations!N$46,_xlfn.FLOOR.MATH((ROW(M209)-1)/5)*5,0,5),"&lt;&gt;0")/COUNTIF(OFFSET(correlations!N$46,_xlfn.FLOOR.MATH((ROW(M209)-1)/5)*5,0,5),"&lt;&gt;0")</f>
        <v>4.5</v>
      </c>
      <c r="AO221" s="40">
        <f ca="1">SUMIF(OFFSET(correlations!O$46,_xlfn.FLOOR.MATH((ROW(N209)-1)/5)*5,0,5),"&lt;&gt;0")/COUNTIF(OFFSET(correlations!O$46,_xlfn.FLOOR.MATH((ROW(N209)-1)/5)*5,0,5),"&lt;&gt;0")</f>
        <v>4.5</v>
      </c>
      <c r="AP221" s="40">
        <f ca="1">SUMIF(OFFSET(correlations!P$46,_xlfn.FLOOR.MATH((ROW(O209)-1)/5)*5,0,5),"&lt;&gt;0")/COUNTIF(OFFSET(correlations!P$46,_xlfn.FLOOR.MATH((ROW(O209)-1)/5)*5,0,5),"&lt;&gt;0")</f>
        <v>4.25</v>
      </c>
      <c r="AQ221" s="40">
        <f ca="1">SUMIF(OFFSET(correlations!Q$46,_xlfn.FLOOR.MATH((ROW(P209)-1)/5)*5,0,5),"&lt;&gt;0")/COUNTIF(OFFSET(correlations!Q$46,_xlfn.FLOOR.MATH((ROW(P209)-1)/5)*5,0,5),"&lt;&gt;0")</f>
        <v>4.666666666666667</v>
      </c>
      <c r="AR221" s="40">
        <f ca="1">SUMIF(OFFSET(correlations!R$46,_xlfn.FLOOR.MATH((ROW(Q209)-1)/5)*5,0,5),"&lt;&gt;0")/COUNTIF(OFFSET(correlations!R$46,_xlfn.FLOOR.MATH((ROW(Q209)-1)/5)*5,0,5),"&lt;&gt;0")</f>
        <v>4.5</v>
      </c>
      <c r="AS221" s="40">
        <f ca="1">SUMIF(OFFSET(correlations!S$46,_xlfn.FLOOR.MATH((ROW(R209)-1)/5)*5,0,5),"&lt;&gt;0")/COUNTIF(OFFSET(correlations!S$46,_xlfn.FLOOR.MATH((ROW(R209)-1)/5)*5,0,5),"&lt;&gt;0")</f>
        <v>4.833333333333333</v>
      </c>
      <c r="AT221" s="40">
        <f ca="1">SUMIF(OFFSET(correlations!T$46,_xlfn.FLOOR.MATH((ROW(S209)-1)/5)*5,0,5),"&lt;&gt;0")/COUNTIF(OFFSET(correlations!T$46,_xlfn.FLOOR.MATH((ROW(S209)-1)/5)*5,0,5),"&lt;&gt;0")</f>
        <v>3.5</v>
      </c>
      <c r="AU221" s="40">
        <f ca="1">SUMIF(OFFSET(correlations!U$46,_xlfn.FLOOR.MATH((ROW(T209)-1)/5)*5,0,5),"&lt;&gt;0")/COUNTIF(OFFSET(correlations!U$46,_xlfn.FLOOR.MATH((ROW(T209)-1)/5)*5,0,5),"&lt;&gt;0")</f>
        <v>4.625</v>
      </c>
      <c r="AV221" s="40">
        <f ca="1">SUMIF(OFFSET(correlations!V$46,_xlfn.FLOOR.MATH((ROW(U209)-1)/5)*5,0,5),"&lt;&gt;0")/COUNTIF(OFFSET(correlations!V$46,_xlfn.FLOOR.MATH((ROW(U209)-1)/5)*5,0,5),"&lt;&gt;0")</f>
        <v>4.333333333333333</v>
      </c>
      <c r="AW221" s="40">
        <f ca="1">SUMIF(OFFSET(correlations!W$46,_xlfn.FLOOR.MATH((ROW(V209)-1)/5)*5,0,5),"&lt;&gt;0")/COUNTIF(OFFSET(correlations!W$46,_xlfn.FLOOR.MATH((ROW(V209)-1)/5)*5,0,5),"&lt;&gt;0")</f>
        <v>4.4000000000000004</v>
      </c>
      <c r="AX221" s="40">
        <f ca="1">SUMIF(OFFSET(correlations!X$46,_xlfn.FLOOR.MATH((ROW(W209)-1)/5)*5,0,5),"&lt;&gt;0")/COUNTIF(OFFSET(correlations!X$46,_xlfn.FLOOR.MATH((ROW(W209)-1)/5)*5,0,5),"&lt;&gt;0")</f>
        <v>4.333333333333333</v>
      </c>
      <c r="AY221" s="40">
        <f ca="1">SUMIF(OFFSET(correlations!Y$46,_xlfn.FLOOR.MATH((ROW(X209)-1)/5)*5,0,5),"&lt;&gt;0")/COUNTIF(OFFSET(correlations!Y$46,_xlfn.FLOOR.MATH((ROW(X209)-1)/5)*5,0,5),"&lt;&gt;0")</f>
        <v>3.3333333333333335</v>
      </c>
      <c r="AZ221" s="40">
        <f ca="1">SUMIF(OFFSET(correlations!Z$46,_xlfn.FLOOR.MATH((ROW(Y209)-1)/5)*5,0,5),"&lt;&gt;0")/COUNTIF(OFFSET(correlations!Z$46,_xlfn.FLOOR.MATH((ROW(Y209)-1)/5)*5,0,5),"&lt;&gt;0")</f>
        <v>4.5</v>
      </c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</row>
    <row r="222" spans="1:76">
      <c r="A222" s="1" t="str">
        <f t="shared" si="41"/>
        <v>550: Fight Club (1999)</v>
      </c>
      <c r="B222" s="26">
        <f>IF(correlations!B255&lt;&gt;0,'Modified Weights'!B$5,0)</f>
        <v>0.49300760515325925</v>
      </c>
      <c r="C222" s="26">
        <f>IF(correlations!C255&lt;&gt;0,'Modified Weights'!C$5,0)</f>
        <v>0</v>
      </c>
      <c r="D222" s="26">
        <f>IF(correlations!D255&lt;&gt;0,'Modified Weights'!D$5,0)</f>
        <v>0.46833329437099369</v>
      </c>
      <c r="E222" s="26">
        <f>IF(correlations!E255&lt;&gt;0,'Modified Weights'!E$5,0)</f>
        <v>0.46291004988627577</v>
      </c>
      <c r="F222" s="26">
        <f>IF(correlations!F255&lt;&gt;0,'Modified Weights'!F$5,0)</f>
        <v>0.43899155441463594</v>
      </c>
      <c r="G222" s="26">
        <f>IF(correlations!G255&lt;&gt;0,'Modified Weights'!G$5,0)</f>
        <v>0.46833329437099369</v>
      </c>
      <c r="H222" s="26">
        <f>IF(correlations!H255&lt;&gt;0,'Modified Weights'!H$5,0)</f>
        <v>0</v>
      </c>
      <c r="I222" s="26">
        <f>IF(correlations!I255&lt;&gt;0,'Modified Weights'!I$5,0)</f>
        <v>0.26424949075041737</v>
      </c>
      <c r="J222" s="26">
        <f>IF(correlations!J255&lt;&gt;0,'Modified Weights'!J$5,0)</f>
        <v>0.38713264586848378</v>
      </c>
      <c r="K222" s="26">
        <f>IF(correlations!K255&lt;&gt;0,'Modified Weights'!K$5,0)</f>
        <v>0.25886569181649749</v>
      </c>
      <c r="L222" s="26">
        <f>IF(correlations!L255&lt;&gt;0,'Modified Weights'!L$5,0)</f>
        <v>0.27833468677407003</v>
      </c>
      <c r="M222" s="26">
        <f>IF(correlations!M255&lt;&gt;0,'Modified Weights'!M$5,0)</f>
        <v>0.26442478716072465</v>
      </c>
      <c r="N222" s="26">
        <f>IF(correlations!N255&lt;&gt;0,'Modified Weights'!N$5,0)</f>
        <v>0</v>
      </c>
      <c r="O222" s="26">
        <f>IF(correlations!O255&lt;&gt;0,'Modified Weights'!O$5,0)</f>
        <v>0.53906585139435703</v>
      </c>
      <c r="P222" s="26">
        <f>IF(correlations!P255&lt;&gt;0,'Modified Weights'!P$5,0)</f>
        <v>0.29682614716644024</v>
      </c>
      <c r="Q222" s="26">
        <f>IF(correlations!Q255&lt;&gt;0,'Modified Weights'!Q$5,0)</f>
        <v>0</v>
      </c>
      <c r="R222" s="26">
        <f>IF(correlations!R255&lt;&gt;0,'Modified Weights'!R$5,0)</f>
        <v>0.45527378286540937</v>
      </c>
      <c r="S222" s="26">
        <f>IF(correlations!S255&lt;&gt;0,'Modified Weights'!S$5,0)</f>
        <v>0</v>
      </c>
      <c r="T222" s="26">
        <f>IF(correlations!T255&lt;&gt;0,'Modified Weights'!T$5,0)</f>
        <v>0.42805472768971564</v>
      </c>
      <c r="U222" s="26">
        <f>IF(correlations!U255&lt;&gt;0,'Modified Weights'!U$5,0)</f>
        <v>0.40380887559327872</v>
      </c>
      <c r="V222" s="26">
        <f>IF(correlations!V255&lt;&gt;0,'Modified Weights'!V$5,0)</f>
        <v>0</v>
      </c>
      <c r="W222" s="26">
        <f>IF(correlations!W255&lt;&gt;0,'Modified Weights'!W$5,0)</f>
        <v>0.31571202585390812</v>
      </c>
      <c r="X222" s="26">
        <f>IF(correlations!X255&lt;&gt;0,'Modified Weights'!X$5,0)</f>
        <v>0</v>
      </c>
      <c r="Y222" s="26">
        <f>IF(correlations!Y255&lt;&gt;0,'Modified Weights'!Y$5,0)</f>
        <v>0.47236055541883315</v>
      </c>
      <c r="Z222" s="26">
        <f>IF(correlations!Z255&lt;&gt;0,'Modified Weights'!Z$5,0)</f>
        <v>0.37985626502293046</v>
      </c>
      <c r="AA222" s="26"/>
      <c r="AB222" s="40">
        <f ca="1">SUMIF(OFFSET(correlations!B$46,_xlfn.FLOOR.MATH((ROW(A210)-1)/5)*5,0,5),"&lt;&gt;0")/COUNTIF(OFFSET(correlations!B$46,_xlfn.FLOOR.MATH((ROW(A210)-1)/5)*5,0,5),"&lt;&gt;0")</f>
        <v>4.4000000000000004</v>
      </c>
      <c r="AC222" s="40">
        <f ca="1">SUMIF(OFFSET(correlations!C$46,_xlfn.FLOOR.MATH((ROW(B210)-1)/5)*5,0,5),"&lt;&gt;0")/COUNTIF(OFFSET(correlations!C$46,_xlfn.FLOOR.MATH((ROW(B210)-1)/5)*5,0,5),"&lt;&gt;0")</f>
        <v>4.166666666666667</v>
      </c>
      <c r="AD222" s="40">
        <f ca="1">SUMIF(OFFSET(correlations!D$46,_xlfn.FLOOR.MATH((ROW(C210)-1)/5)*5,0,5),"&lt;&gt;0")/COUNTIF(OFFSET(correlations!D$46,_xlfn.FLOOR.MATH((ROW(C210)-1)/5)*5,0,5),"&lt;&gt;0")</f>
        <v>4</v>
      </c>
      <c r="AE222" s="40">
        <f ca="1">SUMIF(OFFSET(correlations!E$46,_xlfn.FLOOR.MATH((ROW(D210)-1)/5)*5,0,5),"&lt;&gt;0")/COUNTIF(OFFSET(correlations!E$46,_xlfn.FLOOR.MATH((ROW(D210)-1)/5)*5,0,5),"&lt;&gt;0")</f>
        <v>4</v>
      </c>
      <c r="AF222" s="40">
        <f ca="1">SUMIF(OFFSET(correlations!F$46,_xlfn.FLOOR.MATH((ROW(E210)-1)/5)*5,0,5),"&lt;&gt;0")/COUNTIF(OFFSET(correlations!F$46,_xlfn.FLOOR.MATH((ROW(E210)-1)/5)*5,0,5),"&lt;&gt;0")</f>
        <v>3.5</v>
      </c>
      <c r="AG222" s="40">
        <f ca="1">SUMIF(OFFSET(correlations!G$46,_xlfn.FLOOR.MATH((ROW(F210)-1)/5)*5,0,5),"&lt;&gt;0")/COUNTIF(OFFSET(correlations!G$46,_xlfn.FLOOR.MATH((ROW(F210)-1)/5)*5,0,5),"&lt;&gt;0")</f>
        <v>4.5</v>
      </c>
      <c r="AH222" s="40">
        <f ca="1">SUMIF(OFFSET(correlations!H$46,_xlfn.FLOOR.MATH((ROW(G210)-1)/5)*5,0,5),"&lt;&gt;0")/COUNTIF(OFFSET(correlations!H$46,_xlfn.FLOOR.MATH((ROW(G210)-1)/5)*5,0,5),"&lt;&gt;0")</f>
        <v>4.25</v>
      </c>
      <c r="AI222" s="40">
        <f ca="1">SUMIF(OFFSET(correlations!I$46,_xlfn.FLOOR.MATH((ROW(H210)-1)/5)*5,0,5),"&lt;&gt;0")/COUNTIF(OFFSET(correlations!I$46,_xlfn.FLOOR.MATH((ROW(H210)-1)/5)*5,0,5),"&lt;&gt;0")</f>
        <v>4</v>
      </c>
      <c r="AJ222" s="40">
        <f ca="1">SUMIF(OFFSET(correlations!J$46,_xlfn.FLOOR.MATH((ROW(I210)-1)/5)*5,0,5),"&lt;&gt;0")/COUNTIF(OFFSET(correlations!J$46,_xlfn.FLOOR.MATH((ROW(I210)-1)/5)*5,0,5),"&lt;&gt;0")</f>
        <v>4.375</v>
      </c>
      <c r="AK222" s="40">
        <f ca="1">SUMIF(OFFSET(correlations!K$46,_xlfn.FLOOR.MATH((ROW(J210)-1)/5)*5,0,5),"&lt;&gt;0")/COUNTIF(OFFSET(correlations!K$46,_xlfn.FLOOR.MATH((ROW(J210)-1)/5)*5,0,5),"&lt;&gt;0")</f>
        <v>4.7</v>
      </c>
      <c r="AL222" s="40">
        <f ca="1">SUMIF(OFFSET(correlations!L$46,_xlfn.FLOOR.MATH((ROW(K210)-1)/5)*5,0,5),"&lt;&gt;0")/COUNTIF(OFFSET(correlations!L$46,_xlfn.FLOOR.MATH((ROW(K210)-1)/5)*5,0,5),"&lt;&gt;0")</f>
        <v>4.25</v>
      </c>
      <c r="AM222" s="40">
        <f ca="1">SUMIF(OFFSET(correlations!M$46,_xlfn.FLOOR.MATH((ROW(L210)-1)/5)*5,0,5),"&lt;&gt;0")/COUNTIF(OFFSET(correlations!M$46,_xlfn.FLOOR.MATH((ROW(L210)-1)/5)*5,0,5),"&lt;&gt;0")</f>
        <v>4.666666666666667</v>
      </c>
      <c r="AN222" s="40">
        <f ca="1">SUMIF(OFFSET(correlations!N$46,_xlfn.FLOOR.MATH((ROW(M210)-1)/5)*5,0,5),"&lt;&gt;0")/COUNTIF(OFFSET(correlations!N$46,_xlfn.FLOOR.MATH((ROW(M210)-1)/5)*5,0,5),"&lt;&gt;0")</f>
        <v>4.5</v>
      </c>
      <c r="AO222" s="40">
        <f ca="1">SUMIF(OFFSET(correlations!O$46,_xlfn.FLOOR.MATH((ROW(N210)-1)/5)*5,0,5),"&lt;&gt;0")/COUNTIF(OFFSET(correlations!O$46,_xlfn.FLOOR.MATH((ROW(N210)-1)/5)*5,0,5),"&lt;&gt;0")</f>
        <v>4.5</v>
      </c>
      <c r="AP222" s="40">
        <f ca="1">SUMIF(OFFSET(correlations!P$46,_xlfn.FLOOR.MATH((ROW(O210)-1)/5)*5,0,5),"&lt;&gt;0")/COUNTIF(OFFSET(correlations!P$46,_xlfn.FLOOR.MATH((ROW(O210)-1)/5)*5,0,5),"&lt;&gt;0")</f>
        <v>4.25</v>
      </c>
      <c r="AQ222" s="40">
        <f ca="1">SUMIF(OFFSET(correlations!Q$46,_xlfn.FLOOR.MATH((ROW(P210)-1)/5)*5,0,5),"&lt;&gt;0")/COUNTIF(OFFSET(correlations!Q$46,_xlfn.FLOOR.MATH((ROW(P210)-1)/5)*5,0,5),"&lt;&gt;0")</f>
        <v>4.666666666666667</v>
      </c>
      <c r="AR222" s="40">
        <f ca="1">SUMIF(OFFSET(correlations!R$46,_xlfn.FLOOR.MATH((ROW(Q210)-1)/5)*5,0,5),"&lt;&gt;0")/COUNTIF(OFFSET(correlations!R$46,_xlfn.FLOOR.MATH((ROW(Q210)-1)/5)*5,0,5),"&lt;&gt;0")</f>
        <v>4.5</v>
      </c>
      <c r="AS222" s="40">
        <f ca="1">SUMIF(OFFSET(correlations!S$46,_xlfn.FLOOR.MATH((ROW(R210)-1)/5)*5,0,5),"&lt;&gt;0")/COUNTIF(OFFSET(correlations!S$46,_xlfn.FLOOR.MATH((ROW(R210)-1)/5)*5,0,5),"&lt;&gt;0")</f>
        <v>4.833333333333333</v>
      </c>
      <c r="AT222" s="40">
        <f ca="1">SUMIF(OFFSET(correlations!T$46,_xlfn.FLOOR.MATH((ROW(S210)-1)/5)*5,0,5),"&lt;&gt;0")/COUNTIF(OFFSET(correlations!T$46,_xlfn.FLOOR.MATH((ROW(S210)-1)/5)*5,0,5),"&lt;&gt;0")</f>
        <v>3.5</v>
      </c>
      <c r="AU222" s="40">
        <f ca="1">SUMIF(OFFSET(correlations!U$46,_xlfn.FLOOR.MATH((ROW(T210)-1)/5)*5,0,5),"&lt;&gt;0")/COUNTIF(OFFSET(correlations!U$46,_xlfn.FLOOR.MATH((ROW(T210)-1)/5)*5,0,5),"&lt;&gt;0")</f>
        <v>4.625</v>
      </c>
      <c r="AV222" s="40">
        <f ca="1">SUMIF(OFFSET(correlations!V$46,_xlfn.FLOOR.MATH((ROW(U210)-1)/5)*5,0,5),"&lt;&gt;0")/COUNTIF(OFFSET(correlations!V$46,_xlfn.FLOOR.MATH((ROW(U210)-1)/5)*5,0,5),"&lt;&gt;0")</f>
        <v>4.333333333333333</v>
      </c>
      <c r="AW222" s="40">
        <f ca="1">SUMIF(OFFSET(correlations!W$46,_xlfn.FLOOR.MATH((ROW(V210)-1)/5)*5,0,5),"&lt;&gt;0")/COUNTIF(OFFSET(correlations!W$46,_xlfn.FLOOR.MATH((ROW(V210)-1)/5)*5,0,5),"&lt;&gt;0")</f>
        <v>4.4000000000000004</v>
      </c>
      <c r="AX222" s="40">
        <f ca="1">SUMIF(OFFSET(correlations!X$46,_xlfn.FLOOR.MATH((ROW(W210)-1)/5)*5,0,5),"&lt;&gt;0")/COUNTIF(OFFSET(correlations!X$46,_xlfn.FLOOR.MATH((ROW(W210)-1)/5)*5,0,5),"&lt;&gt;0")</f>
        <v>4.333333333333333</v>
      </c>
      <c r="AY222" s="40">
        <f ca="1">SUMIF(OFFSET(correlations!Y$46,_xlfn.FLOOR.MATH((ROW(X210)-1)/5)*5,0,5),"&lt;&gt;0")/COUNTIF(OFFSET(correlations!Y$46,_xlfn.FLOOR.MATH((ROW(X210)-1)/5)*5,0,5),"&lt;&gt;0")</f>
        <v>3.3333333333333335</v>
      </c>
      <c r="AZ222" s="40">
        <f ca="1">SUMIF(OFFSET(correlations!Z$46,_xlfn.FLOOR.MATH((ROW(Y210)-1)/5)*5,0,5),"&lt;&gt;0")/COUNTIF(OFFSET(correlations!Z$46,_xlfn.FLOOR.MATH((ROW(Y210)-1)/5)*5,0,5),"&lt;&gt;0")</f>
        <v>4.5</v>
      </c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</row>
    <row r="223" spans="1:76">
      <c r="A223" s="21" t="s">
        <v>42</v>
      </c>
      <c r="B223" s="26">
        <f>IF(correlations!B256&lt;&gt;0,'Modified Weights'!B$6,0)</f>
        <v>0</v>
      </c>
      <c r="C223" s="26">
        <f>IF(correlations!C256&lt;&gt;0,'Modified Weights'!C$6,0)</f>
        <v>0.41443820151070604</v>
      </c>
      <c r="D223" s="26">
        <f>IF(correlations!D256&lt;&gt;0,'Modified Weights'!D$6,0)</f>
        <v>0</v>
      </c>
      <c r="E223" s="26">
        <f>IF(correlations!E256&lt;&gt;0,'Modified Weights'!E$6,0)</f>
        <v>0.28275572409412869</v>
      </c>
      <c r="F223" s="26">
        <f>IF(correlations!F256&lt;&gt;0,'Modified Weights'!F$6,0)</f>
        <v>0.40027450425381639</v>
      </c>
      <c r="G223" s="26">
        <f>IF(correlations!G256&lt;&gt;0,'Modified Weights'!G$6,0)</f>
        <v>0.39943642888722536</v>
      </c>
      <c r="H223" s="26">
        <f>IF(correlations!H256&lt;&gt;0,'Modified Weights'!H$6,0)</f>
        <v>0</v>
      </c>
      <c r="I223" s="26">
        <f>IF(correlations!I256&lt;&gt;0,'Modified Weights'!I$6,0)</f>
        <v>0.22921932957789437</v>
      </c>
      <c r="J223" s="26">
        <f>IF(correlations!J256&lt;&gt;0,'Modified Weights'!J$6,0)</f>
        <v>0.36756756756756787</v>
      </c>
      <c r="K223" s="26">
        <f>IF(correlations!K256&lt;&gt;0,'Modified Weights'!K$6,0)</f>
        <v>0</v>
      </c>
      <c r="L223" s="26">
        <f>IF(correlations!L256&lt;&gt;0,'Modified Weights'!L$6,0)</f>
        <v>0.2685953793136418</v>
      </c>
      <c r="M223" s="26">
        <f>IF(correlations!M256&lt;&gt;0,'Modified Weights'!M$6,0)</f>
        <v>0</v>
      </c>
      <c r="N223" s="26">
        <f>IF(correlations!N256&lt;&gt;0,'Modified Weights'!N$6,0)</f>
        <v>0.26126836282372301</v>
      </c>
      <c r="O223" s="26">
        <f>IF(correlations!O256&lt;&gt;0,'Modified Weights'!O$6,0)</f>
        <v>0.52599044278760332</v>
      </c>
      <c r="P223" s="26">
        <f>IF(correlations!P256&lt;&gt;0,'Modified Weights'!P$6,0)</f>
        <v>0.28039233696684568</v>
      </c>
      <c r="Q223" s="26">
        <f>IF(correlations!Q256&lt;&gt;0,'Modified Weights'!Q$6,0)</f>
        <v>0</v>
      </c>
      <c r="R223" s="26">
        <f>IF(correlations!R256&lt;&gt;0,'Modified Weights'!R$6,0)</f>
        <v>0.39943642888722536</v>
      </c>
      <c r="S223" s="26">
        <f>IF(correlations!S256&lt;&gt;0,'Modified Weights'!S$6,0)</f>
        <v>0.37267558897264119</v>
      </c>
      <c r="T223" s="26">
        <f>IF(correlations!T256&lt;&gt;0,'Modified Weights'!T$6,0)</f>
        <v>0.40704352695380308</v>
      </c>
      <c r="U223" s="26">
        <f>IF(correlations!U256&lt;&gt;0,'Modified Weights'!U$6,0)</f>
        <v>0</v>
      </c>
      <c r="V223" s="26">
        <f>IF(correlations!V256&lt;&gt;0,'Modified Weights'!V$6,0)</f>
        <v>0.14601110225769576</v>
      </c>
      <c r="W223" s="26">
        <f>IF(correlations!W256&lt;&gt;0,'Modified Weights'!W$6,0)</f>
        <v>0.26252037536330569</v>
      </c>
      <c r="X223" s="26">
        <f>IF(correlations!X256&lt;&gt;0,'Modified Weights'!X$6,0)</f>
        <v>0.45527378286540937</v>
      </c>
      <c r="Y223" s="26">
        <f>IF(correlations!Y256&lt;&gt;0,'Modified Weights'!Y$6,0)</f>
        <v>0</v>
      </c>
      <c r="Z223" s="26">
        <f>IF(correlations!Z256&lt;&gt;0,'Modified Weights'!Z$6,0)</f>
        <v>0.37426379831369133</v>
      </c>
      <c r="AA223" s="26"/>
      <c r="AB223" s="40">
        <f ca="1">SUMIF(OFFSET(correlations!B$46,_xlfn.FLOOR.MATH((ROW(A211)-1)/5)*5,0,5),"&lt;&gt;0")/COUNTIF(OFFSET(correlations!B$46,_xlfn.FLOOR.MATH((ROW(A211)-1)/5)*5,0,5),"&lt;&gt;0")</f>
        <v>2.5</v>
      </c>
      <c r="AC223" s="40">
        <f ca="1">SUMIF(OFFSET(correlations!C$46,_xlfn.FLOOR.MATH((ROW(B211)-1)/5)*5,0,5),"&lt;&gt;0")/COUNTIF(OFFSET(correlations!C$46,_xlfn.FLOOR.MATH((ROW(B211)-1)/5)*5,0,5),"&lt;&gt;0")</f>
        <v>3.1</v>
      </c>
      <c r="AD223" s="40">
        <f ca="1">SUMIF(OFFSET(correlations!D$46,_xlfn.FLOOR.MATH((ROW(C211)-1)/5)*5,0,5),"&lt;&gt;0")/COUNTIF(OFFSET(correlations!D$46,_xlfn.FLOOR.MATH((ROW(C211)-1)/5)*5,0,5),"&lt;&gt;0")</f>
        <v>2.375</v>
      </c>
      <c r="AE223" s="40">
        <f ca="1">SUMIF(OFFSET(correlations!E$46,_xlfn.FLOOR.MATH((ROW(D211)-1)/5)*5,0,5),"&lt;&gt;0")/COUNTIF(OFFSET(correlations!E$46,_xlfn.FLOOR.MATH((ROW(D211)-1)/5)*5,0,5),"&lt;&gt;0")</f>
        <v>4</v>
      </c>
      <c r="AF223" s="40">
        <f ca="1">SUMIF(OFFSET(correlations!F$46,_xlfn.FLOOR.MATH((ROW(E211)-1)/5)*5,0,5),"&lt;&gt;0")/COUNTIF(OFFSET(correlations!F$46,_xlfn.FLOOR.MATH((ROW(E211)-1)/5)*5,0,5),"&lt;&gt;0")</f>
        <v>2.6666666666666665</v>
      </c>
      <c r="AG223" s="40">
        <f ca="1">SUMIF(OFFSET(correlations!G$46,_xlfn.FLOOR.MATH((ROW(F211)-1)/5)*5,0,5),"&lt;&gt;0")/COUNTIF(OFFSET(correlations!G$46,_xlfn.FLOOR.MATH((ROW(F211)-1)/5)*5,0,5),"&lt;&gt;0")</f>
        <v>2.875</v>
      </c>
      <c r="AH223" s="40">
        <f ca="1">SUMIF(OFFSET(correlations!H$46,_xlfn.FLOOR.MATH((ROW(G211)-1)/5)*5,0,5),"&lt;&gt;0")/COUNTIF(OFFSET(correlations!H$46,_xlfn.FLOOR.MATH((ROW(G211)-1)/5)*5,0,5),"&lt;&gt;0")</f>
        <v>3.5</v>
      </c>
      <c r="AI223" s="40">
        <f ca="1">SUMIF(OFFSET(correlations!I$46,_xlfn.FLOOR.MATH((ROW(H211)-1)/5)*5,0,5),"&lt;&gt;0")/COUNTIF(OFFSET(correlations!I$46,_xlfn.FLOOR.MATH((ROW(H211)-1)/5)*5,0,5),"&lt;&gt;0")</f>
        <v>3.5</v>
      </c>
      <c r="AJ223" s="40">
        <f ca="1">SUMIF(OFFSET(correlations!J$46,_xlfn.FLOOR.MATH((ROW(I211)-1)/5)*5,0,5),"&lt;&gt;0")/COUNTIF(OFFSET(correlations!J$46,_xlfn.FLOOR.MATH((ROW(I211)-1)/5)*5,0,5),"&lt;&gt;0")</f>
        <v>3</v>
      </c>
      <c r="AK223" s="40">
        <f ca="1">SUMIF(OFFSET(correlations!K$46,_xlfn.FLOOR.MATH((ROW(J211)-1)/5)*5,0,5),"&lt;&gt;0")/COUNTIF(OFFSET(correlations!K$46,_xlfn.FLOOR.MATH((ROW(J211)-1)/5)*5,0,5),"&lt;&gt;0")</f>
        <v>3.1666666666666665</v>
      </c>
      <c r="AL223" s="40">
        <f ca="1">SUMIF(OFFSET(correlations!L$46,_xlfn.FLOOR.MATH((ROW(K211)-1)/5)*5,0,5),"&lt;&gt;0")/COUNTIF(OFFSET(correlations!L$46,_xlfn.FLOOR.MATH((ROW(K211)-1)/5)*5,0,5),"&lt;&gt;0")</f>
        <v>3.75</v>
      </c>
      <c r="AM223" s="40">
        <f ca="1">SUMIF(OFFSET(correlations!M$46,_xlfn.FLOOR.MATH((ROW(L211)-1)/5)*5,0,5),"&lt;&gt;0")/COUNTIF(OFFSET(correlations!M$46,_xlfn.FLOOR.MATH((ROW(L211)-1)/5)*5,0,5),"&lt;&gt;0")</f>
        <v>4</v>
      </c>
      <c r="AN223" s="40">
        <f ca="1">SUMIF(OFFSET(correlations!N$46,_xlfn.FLOOR.MATH((ROW(M211)-1)/5)*5,0,5),"&lt;&gt;0")/COUNTIF(OFFSET(correlations!N$46,_xlfn.FLOOR.MATH((ROW(M211)-1)/5)*5,0,5),"&lt;&gt;0")</f>
        <v>3.625</v>
      </c>
      <c r="AO223" s="40">
        <f ca="1">SUMIF(OFFSET(correlations!O$46,_xlfn.FLOOR.MATH((ROW(N211)-1)/5)*5,0,5),"&lt;&gt;0")/COUNTIF(OFFSET(correlations!O$46,_xlfn.FLOOR.MATH((ROW(N211)-1)/5)*5,0,5),"&lt;&gt;0")</f>
        <v>3.125</v>
      </c>
      <c r="AP223" s="40">
        <f ca="1">SUMIF(OFFSET(correlations!P$46,_xlfn.FLOOR.MATH((ROW(O211)-1)/5)*5,0,5),"&lt;&gt;0")/COUNTIF(OFFSET(correlations!P$46,_xlfn.FLOOR.MATH((ROW(O211)-1)/5)*5,0,5),"&lt;&gt;0")</f>
        <v>3.3333333333333335</v>
      </c>
      <c r="AQ223" s="40">
        <f ca="1">SUMIF(OFFSET(correlations!Q$46,_xlfn.FLOOR.MATH((ROW(P211)-1)/5)*5,0,5),"&lt;&gt;0")/COUNTIF(OFFSET(correlations!Q$46,_xlfn.FLOOR.MATH((ROW(P211)-1)/5)*5,0,5),"&lt;&gt;0")</f>
        <v>3</v>
      </c>
      <c r="AR223" s="40">
        <f ca="1">SUMIF(OFFSET(correlations!R$46,_xlfn.FLOOR.MATH((ROW(Q211)-1)/5)*5,0,5),"&lt;&gt;0")/COUNTIF(OFFSET(correlations!R$46,_xlfn.FLOOR.MATH((ROW(Q211)-1)/5)*5,0,5),"&lt;&gt;0")</f>
        <v>3</v>
      </c>
      <c r="AS223" s="40">
        <f ca="1">SUMIF(OFFSET(correlations!S$46,_xlfn.FLOOR.MATH((ROW(R211)-1)/5)*5,0,5),"&lt;&gt;0")/COUNTIF(OFFSET(correlations!S$46,_xlfn.FLOOR.MATH((ROW(R211)-1)/5)*5,0,5),"&lt;&gt;0")</f>
        <v>3.6</v>
      </c>
      <c r="AT223" s="40">
        <f ca="1">SUMIF(OFFSET(correlations!T$46,_xlfn.FLOOR.MATH((ROW(S211)-1)/5)*5,0,5),"&lt;&gt;0")/COUNTIF(OFFSET(correlations!T$46,_xlfn.FLOOR.MATH((ROW(S211)-1)/5)*5,0,5),"&lt;&gt;0")</f>
        <v>3.625</v>
      </c>
      <c r="AU223" s="40">
        <f ca="1">SUMIF(OFFSET(correlations!U$46,_xlfn.FLOOR.MATH((ROW(T211)-1)/5)*5,0,5),"&lt;&gt;0")/COUNTIF(OFFSET(correlations!U$46,_xlfn.FLOOR.MATH((ROW(T211)-1)/5)*5,0,5),"&lt;&gt;0")</f>
        <v>3.3333333333333335</v>
      </c>
      <c r="AV223" s="40">
        <f ca="1">SUMIF(OFFSET(correlations!V$46,_xlfn.FLOOR.MATH((ROW(U211)-1)/5)*5,0,5),"&lt;&gt;0")/COUNTIF(OFFSET(correlations!V$46,_xlfn.FLOOR.MATH((ROW(U211)-1)/5)*5,0,5),"&lt;&gt;0")</f>
        <v>2.25</v>
      </c>
      <c r="AW223" s="40">
        <f ca="1">SUMIF(OFFSET(correlations!W$46,_xlfn.FLOOR.MATH((ROW(V211)-1)/5)*5,0,5),"&lt;&gt;0")/COUNTIF(OFFSET(correlations!W$46,_xlfn.FLOOR.MATH((ROW(V211)-1)/5)*5,0,5),"&lt;&gt;0")</f>
        <v>3.3</v>
      </c>
      <c r="AX223" s="40">
        <f ca="1">SUMIF(OFFSET(correlations!X$46,_xlfn.FLOOR.MATH((ROW(W211)-1)/5)*5,0,5),"&lt;&gt;0")/COUNTIF(OFFSET(correlations!X$46,_xlfn.FLOOR.MATH((ROW(W211)-1)/5)*5,0,5),"&lt;&gt;0")</f>
        <v>2.5</v>
      </c>
      <c r="AY223" s="40">
        <f ca="1">SUMIF(OFFSET(correlations!Y$46,_xlfn.FLOOR.MATH((ROW(X211)-1)/5)*5,0,5),"&lt;&gt;0")/COUNTIF(OFFSET(correlations!Y$46,_xlfn.FLOOR.MATH((ROW(X211)-1)/5)*5,0,5),"&lt;&gt;0")</f>
        <v>3.375</v>
      </c>
      <c r="AZ223" s="40">
        <f ca="1">SUMIF(OFFSET(correlations!Z$46,_xlfn.FLOOR.MATH((ROW(Y211)-1)/5)*5,0,5),"&lt;&gt;0")/COUNTIF(OFFSET(correlations!Z$46,_xlfn.FLOOR.MATH((ROW(Y211)-1)/5)*5,0,5),"&lt;&gt;0")</f>
        <v>2.9</v>
      </c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</row>
    <row r="224" spans="1:76">
      <c r="A224" s="1" t="str">
        <f t="shared" ref="A224:A227" si="42">A223</f>
        <v>557: Spider-Man (2002)</v>
      </c>
      <c r="B224" s="26">
        <f>IF(correlations!B257&lt;&gt;0,'Modified Weights'!B$7,0)</f>
        <v>0</v>
      </c>
      <c r="C224" s="26">
        <f>IF(correlations!C257&lt;&gt;0,'Modified Weights'!C$7,0)</f>
        <v>0.41167618541813644</v>
      </c>
      <c r="D224" s="26">
        <f>IF(correlations!D257&lt;&gt;0,'Modified Weights'!D$7,0)</f>
        <v>0.36756756756756787</v>
      </c>
      <c r="E224" s="26">
        <f>IF(correlations!E257&lt;&gt;0,'Modified Weights'!E$7,0)</f>
        <v>0.25965984359917371</v>
      </c>
      <c r="F224" s="26">
        <f>IF(correlations!F257&lt;&gt;0,'Modified Weights'!F$7,0)</f>
        <v>0</v>
      </c>
      <c r="G224" s="26">
        <f>IF(correlations!G257&lt;&gt;0,'Modified Weights'!G$7,0)</f>
        <v>0.38713264586848378</v>
      </c>
      <c r="H224" s="26">
        <f>IF(correlations!H257&lt;&gt;0,'Modified Weights'!H$7,0)</f>
        <v>0.19365960183726966</v>
      </c>
      <c r="I224" s="26">
        <f>IF(correlations!I257&lt;&gt;0,'Modified Weights'!I$7,0)</f>
        <v>0.21476007349626267</v>
      </c>
      <c r="J224" s="26">
        <f>IF(correlations!J257&lt;&gt;0,'Modified Weights'!J$7,0)</f>
        <v>0.36005629545020651</v>
      </c>
      <c r="K224" s="26">
        <f>IF(correlations!K257&lt;&gt;0,'Modified Weights'!K$7,0)</f>
        <v>0</v>
      </c>
      <c r="L224" s="26">
        <f>IF(correlations!L257&lt;&gt;0,'Modified Weights'!L$7,0)</f>
        <v>0</v>
      </c>
      <c r="M224" s="26">
        <f>IF(correlations!M257&lt;&gt;0,'Modified Weights'!M$7,0)</f>
        <v>0</v>
      </c>
      <c r="N224" s="26">
        <f>IF(correlations!N257&lt;&gt;0,'Modified Weights'!N$7,0)</f>
        <v>0.18121021790485745</v>
      </c>
      <c r="O224" s="26">
        <f>IF(correlations!O257&lt;&gt;0,'Modified Weights'!O$7,0)</f>
        <v>0.47549485227568483</v>
      </c>
      <c r="P224" s="26">
        <f>IF(correlations!P257&lt;&gt;0,'Modified Weights'!P$7,0)</f>
        <v>0</v>
      </c>
      <c r="Q224" s="26">
        <f>IF(correlations!Q257&lt;&gt;0,'Modified Weights'!Q$7,0)</f>
        <v>0.37322578372742299</v>
      </c>
      <c r="R224" s="26">
        <f>IF(correlations!R257&lt;&gt;0,'Modified Weights'!R$7,0)</f>
        <v>0</v>
      </c>
      <c r="S224" s="26">
        <f>IF(correlations!S257&lt;&gt;0,'Modified Weights'!S$7,0)</f>
        <v>0.36064387194709613</v>
      </c>
      <c r="T224" s="26">
        <f>IF(correlations!T257&lt;&gt;0,'Modified Weights'!T$7,0)</f>
        <v>0.40380887559327872</v>
      </c>
      <c r="U224" s="26">
        <f>IF(correlations!U257&lt;&gt;0,'Modified Weights'!U$7,0)</f>
        <v>0.28039233696684568</v>
      </c>
      <c r="V224" s="26">
        <f>IF(correlations!V257&lt;&gt;0,'Modified Weights'!V$7,0)</f>
        <v>0.14367186460137429</v>
      </c>
      <c r="W224" s="26">
        <f>IF(correlations!W257&lt;&gt;0,'Modified Weights'!W$7,0)</f>
        <v>0.24072770522228643</v>
      </c>
      <c r="X224" s="26">
        <f>IF(correlations!X257&lt;&gt;0,'Modified Weights'!X$7,0)</f>
        <v>0</v>
      </c>
      <c r="Y224" s="26">
        <f>IF(correlations!Y257&lt;&gt;0,'Modified Weights'!Y$7,0)</f>
        <v>0.42322462884387124</v>
      </c>
      <c r="Z224" s="26">
        <f>IF(correlations!Z257&lt;&gt;0,'Modified Weights'!Z$7,0)</f>
        <v>0.27967705678590876</v>
      </c>
      <c r="AA224" s="26"/>
      <c r="AB224" s="40">
        <f ca="1">SUMIF(OFFSET(correlations!B$46,_xlfn.FLOOR.MATH((ROW(A212)-1)/5)*5,0,5),"&lt;&gt;0")/COUNTIF(OFFSET(correlations!B$46,_xlfn.FLOOR.MATH((ROW(A212)-1)/5)*5,0,5),"&lt;&gt;0")</f>
        <v>2.5</v>
      </c>
      <c r="AC224" s="40">
        <f ca="1">SUMIF(OFFSET(correlations!C$46,_xlfn.FLOOR.MATH((ROW(B212)-1)/5)*5,0,5),"&lt;&gt;0")/COUNTIF(OFFSET(correlations!C$46,_xlfn.FLOOR.MATH((ROW(B212)-1)/5)*5,0,5),"&lt;&gt;0")</f>
        <v>3.1</v>
      </c>
      <c r="AD224" s="40">
        <f ca="1">SUMIF(OFFSET(correlations!D$46,_xlfn.FLOOR.MATH((ROW(C212)-1)/5)*5,0,5),"&lt;&gt;0")/COUNTIF(OFFSET(correlations!D$46,_xlfn.FLOOR.MATH((ROW(C212)-1)/5)*5,0,5),"&lt;&gt;0")</f>
        <v>2.375</v>
      </c>
      <c r="AE224" s="40">
        <f ca="1">SUMIF(OFFSET(correlations!E$46,_xlfn.FLOOR.MATH((ROW(D212)-1)/5)*5,0,5),"&lt;&gt;0")/COUNTIF(OFFSET(correlations!E$46,_xlfn.FLOOR.MATH((ROW(D212)-1)/5)*5,0,5),"&lt;&gt;0")</f>
        <v>4</v>
      </c>
      <c r="AF224" s="40">
        <f ca="1">SUMIF(OFFSET(correlations!F$46,_xlfn.FLOOR.MATH((ROW(E212)-1)/5)*5,0,5),"&lt;&gt;0")/COUNTIF(OFFSET(correlations!F$46,_xlfn.FLOOR.MATH((ROW(E212)-1)/5)*5,0,5),"&lt;&gt;0")</f>
        <v>2.6666666666666665</v>
      </c>
      <c r="AG224" s="40">
        <f ca="1">SUMIF(OFFSET(correlations!G$46,_xlfn.FLOOR.MATH((ROW(F212)-1)/5)*5,0,5),"&lt;&gt;0")/COUNTIF(OFFSET(correlations!G$46,_xlfn.FLOOR.MATH((ROW(F212)-1)/5)*5,0,5),"&lt;&gt;0")</f>
        <v>2.875</v>
      </c>
      <c r="AH224" s="40">
        <f ca="1">SUMIF(OFFSET(correlations!H$46,_xlfn.FLOOR.MATH((ROW(G212)-1)/5)*5,0,5),"&lt;&gt;0")/COUNTIF(OFFSET(correlations!H$46,_xlfn.FLOOR.MATH((ROW(G212)-1)/5)*5,0,5),"&lt;&gt;0")</f>
        <v>3.5</v>
      </c>
      <c r="AI224" s="40">
        <f ca="1">SUMIF(OFFSET(correlations!I$46,_xlfn.FLOOR.MATH((ROW(H212)-1)/5)*5,0,5),"&lt;&gt;0")/COUNTIF(OFFSET(correlations!I$46,_xlfn.FLOOR.MATH((ROW(H212)-1)/5)*5,0,5),"&lt;&gt;0")</f>
        <v>3.5</v>
      </c>
      <c r="AJ224" s="40">
        <f ca="1">SUMIF(OFFSET(correlations!J$46,_xlfn.FLOOR.MATH((ROW(I212)-1)/5)*5,0,5),"&lt;&gt;0")/COUNTIF(OFFSET(correlations!J$46,_xlfn.FLOOR.MATH((ROW(I212)-1)/5)*5,0,5),"&lt;&gt;0")</f>
        <v>3</v>
      </c>
      <c r="AK224" s="40">
        <f ca="1">SUMIF(OFFSET(correlations!K$46,_xlfn.FLOOR.MATH((ROW(J212)-1)/5)*5,0,5),"&lt;&gt;0")/COUNTIF(OFFSET(correlations!K$46,_xlfn.FLOOR.MATH((ROW(J212)-1)/5)*5,0,5),"&lt;&gt;0")</f>
        <v>3.1666666666666665</v>
      </c>
      <c r="AL224" s="40">
        <f ca="1">SUMIF(OFFSET(correlations!L$46,_xlfn.FLOOR.MATH((ROW(K212)-1)/5)*5,0,5),"&lt;&gt;0")/COUNTIF(OFFSET(correlations!L$46,_xlfn.FLOOR.MATH((ROW(K212)-1)/5)*5,0,5),"&lt;&gt;0")</f>
        <v>3.75</v>
      </c>
      <c r="AM224" s="40">
        <f ca="1">SUMIF(OFFSET(correlations!M$46,_xlfn.FLOOR.MATH((ROW(L212)-1)/5)*5,0,5),"&lt;&gt;0")/COUNTIF(OFFSET(correlations!M$46,_xlfn.FLOOR.MATH((ROW(L212)-1)/5)*5,0,5),"&lt;&gt;0")</f>
        <v>4</v>
      </c>
      <c r="AN224" s="40">
        <f ca="1">SUMIF(OFFSET(correlations!N$46,_xlfn.FLOOR.MATH((ROW(M212)-1)/5)*5,0,5),"&lt;&gt;0")/COUNTIF(OFFSET(correlations!N$46,_xlfn.FLOOR.MATH((ROW(M212)-1)/5)*5,0,5),"&lt;&gt;0")</f>
        <v>3.625</v>
      </c>
      <c r="AO224" s="40">
        <f ca="1">SUMIF(OFFSET(correlations!O$46,_xlfn.FLOOR.MATH((ROW(N212)-1)/5)*5,0,5),"&lt;&gt;0")/COUNTIF(OFFSET(correlations!O$46,_xlfn.FLOOR.MATH((ROW(N212)-1)/5)*5,0,5),"&lt;&gt;0")</f>
        <v>3.125</v>
      </c>
      <c r="AP224" s="40">
        <f ca="1">SUMIF(OFFSET(correlations!P$46,_xlfn.FLOOR.MATH((ROW(O212)-1)/5)*5,0,5),"&lt;&gt;0")/COUNTIF(OFFSET(correlations!P$46,_xlfn.FLOOR.MATH((ROW(O212)-1)/5)*5,0,5),"&lt;&gt;0")</f>
        <v>3.3333333333333335</v>
      </c>
      <c r="AQ224" s="40">
        <f ca="1">SUMIF(OFFSET(correlations!Q$46,_xlfn.FLOOR.MATH((ROW(P212)-1)/5)*5,0,5),"&lt;&gt;0")/COUNTIF(OFFSET(correlations!Q$46,_xlfn.FLOOR.MATH((ROW(P212)-1)/5)*5,0,5),"&lt;&gt;0")</f>
        <v>3</v>
      </c>
      <c r="AR224" s="40">
        <f ca="1">SUMIF(OFFSET(correlations!R$46,_xlfn.FLOOR.MATH((ROW(Q212)-1)/5)*5,0,5),"&lt;&gt;0")/COUNTIF(OFFSET(correlations!R$46,_xlfn.FLOOR.MATH((ROW(Q212)-1)/5)*5,0,5),"&lt;&gt;0")</f>
        <v>3</v>
      </c>
      <c r="AS224" s="40">
        <f ca="1">SUMIF(OFFSET(correlations!S$46,_xlfn.FLOOR.MATH((ROW(R212)-1)/5)*5,0,5),"&lt;&gt;0")/COUNTIF(OFFSET(correlations!S$46,_xlfn.FLOOR.MATH((ROW(R212)-1)/5)*5,0,5),"&lt;&gt;0")</f>
        <v>3.6</v>
      </c>
      <c r="AT224" s="40">
        <f ca="1">SUMIF(OFFSET(correlations!T$46,_xlfn.FLOOR.MATH((ROW(S212)-1)/5)*5,0,5),"&lt;&gt;0")/COUNTIF(OFFSET(correlations!T$46,_xlfn.FLOOR.MATH((ROW(S212)-1)/5)*5,0,5),"&lt;&gt;0")</f>
        <v>3.625</v>
      </c>
      <c r="AU224" s="40">
        <f ca="1">SUMIF(OFFSET(correlations!U$46,_xlfn.FLOOR.MATH((ROW(T212)-1)/5)*5,0,5),"&lt;&gt;0")/COUNTIF(OFFSET(correlations!U$46,_xlfn.FLOOR.MATH((ROW(T212)-1)/5)*5,0,5),"&lt;&gt;0")</f>
        <v>3.3333333333333335</v>
      </c>
      <c r="AV224" s="40">
        <f ca="1">SUMIF(OFFSET(correlations!V$46,_xlfn.FLOOR.MATH((ROW(U212)-1)/5)*5,0,5),"&lt;&gt;0")/COUNTIF(OFFSET(correlations!V$46,_xlfn.FLOOR.MATH((ROW(U212)-1)/5)*5,0,5),"&lt;&gt;0")</f>
        <v>2.25</v>
      </c>
      <c r="AW224" s="40">
        <f ca="1">SUMIF(OFFSET(correlations!W$46,_xlfn.FLOOR.MATH((ROW(V212)-1)/5)*5,0,5),"&lt;&gt;0")/COUNTIF(OFFSET(correlations!W$46,_xlfn.FLOOR.MATH((ROW(V212)-1)/5)*5,0,5),"&lt;&gt;0")</f>
        <v>3.3</v>
      </c>
      <c r="AX224" s="40">
        <f ca="1">SUMIF(OFFSET(correlations!X$46,_xlfn.FLOOR.MATH((ROW(W212)-1)/5)*5,0,5),"&lt;&gt;0")/COUNTIF(OFFSET(correlations!X$46,_xlfn.FLOOR.MATH((ROW(W212)-1)/5)*5,0,5),"&lt;&gt;0")</f>
        <v>2.5</v>
      </c>
      <c r="AY224" s="40">
        <f ca="1">SUMIF(OFFSET(correlations!Y$46,_xlfn.FLOOR.MATH((ROW(X212)-1)/5)*5,0,5),"&lt;&gt;0")/COUNTIF(OFFSET(correlations!Y$46,_xlfn.FLOOR.MATH((ROW(X212)-1)/5)*5,0,5),"&lt;&gt;0")</f>
        <v>3.375</v>
      </c>
      <c r="AZ224" s="40">
        <f ca="1">SUMIF(OFFSET(correlations!Z$46,_xlfn.FLOOR.MATH((ROW(Y212)-1)/5)*5,0,5),"&lt;&gt;0")/COUNTIF(OFFSET(correlations!Z$46,_xlfn.FLOOR.MATH((ROW(Y212)-1)/5)*5,0,5),"&lt;&gt;0")</f>
        <v>2.9</v>
      </c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</row>
    <row r="225" spans="1:76">
      <c r="A225" s="1" t="str">
        <f t="shared" si="42"/>
        <v>557: Spider-Man (2002)</v>
      </c>
      <c r="B225" s="26">
        <f>IF(correlations!B258&lt;&gt;0,'Modified Weights'!B$3,0)</f>
        <v>0.55108883721563151</v>
      </c>
      <c r="C225" s="26">
        <f>IF(correlations!C258&lt;&gt;0,'Modified Weights'!C$3,0)</f>
        <v>0.56244873874488854</v>
      </c>
      <c r="D225" s="26">
        <f>IF(correlations!D258&lt;&gt;0,'Modified Weights'!D$3,0)</f>
        <v>0.66716825348801723</v>
      </c>
      <c r="E225" s="26">
        <f>IF(correlations!E258&lt;&gt;0,'Modified Weights'!E$3,0)</f>
        <v>0</v>
      </c>
      <c r="F225" s="26">
        <f>IF(correlations!F258&lt;&gt;0,'Modified Weights'!F$3,0)</f>
        <v>0.47668328054517961</v>
      </c>
      <c r="G225" s="26">
        <f>IF(correlations!G258&lt;&gt;0,'Modified Weights'!G$3,0)</f>
        <v>0</v>
      </c>
      <c r="H225" s="26">
        <f>IF(correlations!H258&lt;&gt;0,'Modified Weights'!H$3,0)</f>
        <v>0</v>
      </c>
      <c r="I225" s="26">
        <f>IF(correlations!I258&lt;&gt;0,'Modified Weights'!I$3,0)</f>
        <v>0.38334847991865839</v>
      </c>
      <c r="J225" s="26">
        <f>IF(correlations!J258&lt;&gt;0,'Modified Weights'!J$3,0)</f>
        <v>0.47571090136593314</v>
      </c>
      <c r="K225" s="26">
        <f>IF(correlations!K258&lt;&gt;0,'Modified Weights'!K$3,0)</f>
        <v>0.31571202585390812</v>
      </c>
      <c r="L225" s="26">
        <f>IF(correlations!L258&lt;&gt;0,'Modified Weights'!L$3,0)</f>
        <v>0.31257295249758305</v>
      </c>
      <c r="M225" s="26">
        <f>IF(correlations!M258&lt;&gt;0,'Modified Weights'!M$3,0)</f>
        <v>0.40859237613621341</v>
      </c>
      <c r="N225" s="26">
        <f>IF(correlations!N258&lt;&gt;0,'Modified Weights'!N$3,0)</f>
        <v>0.32349910970108381</v>
      </c>
      <c r="O225" s="26">
        <f>IF(correlations!O258&lt;&gt;0,'Modified Weights'!O$3,0)</f>
        <v>0.66851595362183669</v>
      </c>
      <c r="P225" s="26">
        <f>IF(correlations!P258&lt;&gt;0,'Modified Weights'!P$3,0)</f>
        <v>0.41443820151070604</v>
      </c>
      <c r="Q225" s="26">
        <f>IF(correlations!Q258&lt;&gt;0,'Modified Weights'!Q$3,0)</f>
        <v>0.50324684492481753</v>
      </c>
      <c r="R225" s="26">
        <f>IF(correlations!R258&lt;&gt;0,'Modified Weights'!R$3,0)</f>
        <v>0.49300760515325925</v>
      </c>
      <c r="S225" s="26">
        <f>IF(correlations!S258&lt;&gt;0,'Modified Weights'!S$3,0)</f>
        <v>0.47668328054517961</v>
      </c>
      <c r="T225" s="26">
        <f>IF(correlations!T258&lt;&gt;0,'Modified Weights'!T$3,0)</f>
        <v>0.55108883721563151</v>
      </c>
      <c r="U225" s="26">
        <f>IF(correlations!U258&lt;&gt;0,'Modified Weights'!U$3,0)</f>
        <v>0</v>
      </c>
      <c r="V225" s="26">
        <f>IF(correlations!V258&lt;&gt;0,'Modified Weights'!V$3,0)</f>
        <v>0</v>
      </c>
      <c r="W225" s="26">
        <f>IF(correlations!W258&lt;&gt;0,'Modified Weights'!W$3,0)</f>
        <v>0.50324684492481753</v>
      </c>
      <c r="X225" s="26">
        <f>IF(correlations!X258&lt;&gt;0,'Modified Weights'!X$3,0)</f>
        <v>0</v>
      </c>
      <c r="Y225" s="26">
        <f>IF(correlations!Y258&lt;&gt;0,'Modified Weights'!Y$3,0)</f>
        <v>0.66716825348801723</v>
      </c>
      <c r="Z225" s="26">
        <f>IF(correlations!Z258&lt;&gt;0,'Modified Weights'!Z$3,0)</f>
        <v>0.43552033876932245</v>
      </c>
      <c r="AA225" s="26"/>
      <c r="AB225" s="40">
        <f ca="1">SUMIF(OFFSET(correlations!B$46,_xlfn.FLOOR.MATH((ROW(A213)-1)/5)*5,0,5),"&lt;&gt;0")/COUNTIF(OFFSET(correlations!B$46,_xlfn.FLOOR.MATH((ROW(A213)-1)/5)*5,0,5),"&lt;&gt;0")</f>
        <v>2.5</v>
      </c>
      <c r="AC225" s="40">
        <f ca="1">SUMIF(OFFSET(correlations!C$46,_xlfn.FLOOR.MATH((ROW(B213)-1)/5)*5,0,5),"&lt;&gt;0")/COUNTIF(OFFSET(correlations!C$46,_xlfn.FLOOR.MATH((ROW(B213)-1)/5)*5,0,5),"&lt;&gt;0")</f>
        <v>3.1</v>
      </c>
      <c r="AD225" s="40">
        <f ca="1">SUMIF(OFFSET(correlations!D$46,_xlfn.FLOOR.MATH((ROW(C213)-1)/5)*5,0,5),"&lt;&gt;0")/COUNTIF(OFFSET(correlations!D$46,_xlfn.FLOOR.MATH((ROW(C213)-1)/5)*5,0,5),"&lt;&gt;0")</f>
        <v>2.375</v>
      </c>
      <c r="AE225" s="40">
        <f ca="1">SUMIF(OFFSET(correlations!E$46,_xlfn.FLOOR.MATH((ROW(D213)-1)/5)*5,0,5),"&lt;&gt;0")/COUNTIF(OFFSET(correlations!E$46,_xlfn.FLOOR.MATH((ROW(D213)-1)/5)*5,0,5),"&lt;&gt;0")</f>
        <v>4</v>
      </c>
      <c r="AF225" s="40">
        <f ca="1">SUMIF(OFFSET(correlations!F$46,_xlfn.FLOOR.MATH((ROW(E213)-1)/5)*5,0,5),"&lt;&gt;0")/COUNTIF(OFFSET(correlations!F$46,_xlfn.FLOOR.MATH((ROW(E213)-1)/5)*5,0,5),"&lt;&gt;0")</f>
        <v>2.6666666666666665</v>
      </c>
      <c r="AG225" s="40">
        <f ca="1">SUMIF(OFFSET(correlations!G$46,_xlfn.FLOOR.MATH((ROW(F213)-1)/5)*5,0,5),"&lt;&gt;0")/COUNTIF(OFFSET(correlations!G$46,_xlfn.FLOOR.MATH((ROW(F213)-1)/5)*5,0,5),"&lt;&gt;0")</f>
        <v>2.875</v>
      </c>
      <c r="AH225" s="40">
        <f ca="1">SUMIF(OFFSET(correlations!H$46,_xlfn.FLOOR.MATH((ROW(G213)-1)/5)*5,0,5),"&lt;&gt;0")/COUNTIF(OFFSET(correlations!H$46,_xlfn.FLOOR.MATH((ROW(G213)-1)/5)*5,0,5),"&lt;&gt;0")</f>
        <v>3.5</v>
      </c>
      <c r="AI225" s="40">
        <f ca="1">SUMIF(OFFSET(correlations!I$46,_xlfn.FLOOR.MATH((ROW(H213)-1)/5)*5,0,5),"&lt;&gt;0")/COUNTIF(OFFSET(correlations!I$46,_xlfn.FLOOR.MATH((ROW(H213)-1)/5)*5,0,5),"&lt;&gt;0")</f>
        <v>3.5</v>
      </c>
      <c r="AJ225" s="40">
        <f ca="1">SUMIF(OFFSET(correlations!J$46,_xlfn.FLOOR.MATH((ROW(I213)-1)/5)*5,0,5),"&lt;&gt;0")/COUNTIF(OFFSET(correlations!J$46,_xlfn.FLOOR.MATH((ROW(I213)-1)/5)*5,0,5),"&lt;&gt;0")</f>
        <v>3</v>
      </c>
      <c r="AK225" s="40">
        <f ca="1">SUMIF(OFFSET(correlations!K$46,_xlfn.FLOOR.MATH((ROW(J213)-1)/5)*5,0,5),"&lt;&gt;0")/COUNTIF(OFFSET(correlations!K$46,_xlfn.FLOOR.MATH((ROW(J213)-1)/5)*5,0,5),"&lt;&gt;0")</f>
        <v>3.1666666666666665</v>
      </c>
      <c r="AL225" s="40">
        <f ca="1">SUMIF(OFFSET(correlations!L$46,_xlfn.FLOOR.MATH((ROW(K213)-1)/5)*5,0,5),"&lt;&gt;0")/COUNTIF(OFFSET(correlations!L$46,_xlfn.FLOOR.MATH((ROW(K213)-1)/5)*5,0,5),"&lt;&gt;0")</f>
        <v>3.75</v>
      </c>
      <c r="AM225" s="40">
        <f ca="1">SUMIF(OFFSET(correlations!M$46,_xlfn.FLOOR.MATH((ROW(L213)-1)/5)*5,0,5),"&lt;&gt;0")/COUNTIF(OFFSET(correlations!M$46,_xlfn.FLOOR.MATH((ROW(L213)-1)/5)*5,0,5),"&lt;&gt;0")</f>
        <v>4</v>
      </c>
      <c r="AN225" s="40">
        <f ca="1">SUMIF(OFFSET(correlations!N$46,_xlfn.FLOOR.MATH((ROW(M213)-1)/5)*5,0,5),"&lt;&gt;0")/COUNTIF(OFFSET(correlations!N$46,_xlfn.FLOOR.MATH((ROW(M213)-1)/5)*5,0,5),"&lt;&gt;0")</f>
        <v>3.625</v>
      </c>
      <c r="AO225" s="40">
        <f ca="1">SUMIF(OFFSET(correlations!O$46,_xlfn.FLOOR.MATH((ROW(N213)-1)/5)*5,0,5),"&lt;&gt;0")/COUNTIF(OFFSET(correlations!O$46,_xlfn.FLOOR.MATH((ROW(N213)-1)/5)*5,0,5),"&lt;&gt;0")</f>
        <v>3.125</v>
      </c>
      <c r="AP225" s="40">
        <f ca="1">SUMIF(OFFSET(correlations!P$46,_xlfn.FLOOR.MATH((ROW(O213)-1)/5)*5,0,5),"&lt;&gt;0")/COUNTIF(OFFSET(correlations!P$46,_xlfn.FLOOR.MATH((ROW(O213)-1)/5)*5,0,5),"&lt;&gt;0")</f>
        <v>3.3333333333333335</v>
      </c>
      <c r="AQ225" s="40">
        <f ca="1">SUMIF(OFFSET(correlations!Q$46,_xlfn.FLOOR.MATH((ROW(P213)-1)/5)*5,0,5),"&lt;&gt;0")/COUNTIF(OFFSET(correlations!Q$46,_xlfn.FLOOR.MATH((ROW(P213)-1)/5)*5,0,5),"&lt;&gt;0")</f>
        <v>3</v>
      </c>
      <c r="AR225" s="40">
        <f ca="1">SUMIF(OFFSET(correlations!R$46,_xlfn.FLOOR.MATH((ROW(Q213)-1)/5)*5,0,5),"&lt;&gt;0")/COUNTIF(OFFSET(correlations!R$46,_xlfn.FLOOR.MATH((ROW(Q213)-1)/5)*5,0,5),"&lt;&gt;0")</f>
        <v>3</v>
      </c>
      <c r="AS225" s="40">
        <f ca="1">SUMIF(OFFSET(correlations!S$46,_xlfn.FLOOR.MATH((ROW(R213)-1)/5)*5,0,5),"&lt;&gt;0")/COUNTIF(OFFSET(correlations!S$46,_xlfn.FLOOR.MATH((ROW(R213)-1)/5)*5,0,5),"&lt;&gt;0")</f>
        <v>3.6</v>
      </c>
      <c r="AT225" s="40">
        <f ca="1">SUMIF(OFFSET(correlations!T$46,_xlfn.FLOOR.MATH((ROW(S213)-1)/5)*5,0,5),"&lt;&gt;0")/COUNTIF(OFFSET(correlations!T$46,_xlfn.FLOOR.MATH((ROW(S213)-1)/5)*5,0,5),"&lt;&gt;0")</f>
        <v>3.625</v>
      </c>
      <c r="AU225" s="40">
        <f ca="1">SUMIF(OFFSET(correlations!U$46,_xlfn.FLOOR.MATH((ROW(T213)-1)/5)*5,0,5),"&lt;&gt;0")/COUNTIF(OFFSET(correlations!U$46,_xlfn.FLOOR.MATH((ROW(T213)-1)/5)*5,0,5),"&lt;&gt;0")</f>
        <v>3.3333333333333335</v>
      </c>
      <c r="AV225" s="40">
        <f ca="1">SUMIF(OFFSET(correlations!V$46,_xlfn.FLOOR.MATH((ROW(U213)-1)/5)*5,0,5),"&lt;&gt;0")/COUNTIF(OFFSET(correlations!V$46,_xlfn.FLOOR.MATH((ROW(U213)-1)/5)*5,0,5),"&lt;&gt;0")</f>
        <v>2.25</v>
      </c>
      <c r="AW225" s="40">
        <f ca="1">SUMIF(OFFSET(correlations!W$46,_xlfn.FLOOR.MATH((ROW(V213)-1)/5)*5,0,5),"&lt;&gt;0")/COUNTIF(OFFSET(correlations!W$46,_xlfn.FLOOR.MATH((ROW(V213)-1)/5)*5,0,5),"&lt;&gt;0")</f>
        <v>3.3</v>
      </c>
      <c r="AX225" s="40">
        <f ca="1">SUMIF(OFFSET(correlations!X$46,_xlfn.FLOOR.MATH((ROW(W213)-1)/5)*5,0,5),"&lt;&gt;0")/COUNTIF(OFFSET(correlations!X$46,_xlfn.FLOOR.MATH((ROW(W213)-1)/5)*5,0,5),"&lt;&gt;0")</f>
        <v>2.5</v>
      </c>
      <c r="AY225" s="40">
        <f ca="1">SUMIF(OFFSET(correlations!Y$46,_xlfn.FLOOR.MATH((ROW(X213)-1)/5)*5,0,5),"&lt;&gt;0")/COUNTIF(OFFSET(correlations!Y$46,_xlfn.FLOOR.MATH((ROW(X213)-1)/5)*5,0,5),"&lt;&gt;0")</f>
        <v>3.375</v>
      </c>
      <c r="AZ225" s="40">
        <f ca="1">SUMIF(OFFSET(correlations!Z$46,_xlfn.FLOOR.MATH((ROW(Y213)-1)/5)*5,0,5),"&lt;&gt;0")/COUNTIF(OFFSET(correlations!Z$46,_xlfn.FLOOR.MATH((ROW(Y213)-1)/5)*5,0,5),"&lt;&gt;0")</f>
        <v>2.9</v>
      </c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</row>
    <row r="226" spans="1:76">
      <c r="A226" s="1" t="str">
        <f t="shared" si="42"/>
        <v>557: Spider-Man (2002)</v>
      </c>
      <c r="B226" s="26">
        <f>IF(correlations!B259&lt;&gt;0,'Modified Weights'!B$4,0)</f>
        <v>0.51761980439715483</v>
      </c>
      <c r="C226" s="26">
        <f>IF(correlations!C259&lt;&gt;0,'Modified Weights'!C$4,0)</f>
        <v>0.48860698263640312</v>
      </c>
      <c r="D226" s="26">
        <f>IF(correlations!D259&lt;&gt;0,'Modified Weights'!D$4,0)</f>
        <v>0.47097212266638172</v>
      </c>
      <c r="E226" s="26">
        <f>IF(correlations!E259&lt;&gt;0,'Modified Weights'!E$4,0)</f>
        <v>0.47497369617752921</v>
      </c>
      <c r="F226" s="26">
        <f>IF(correlations!F259&lt;&gt;0,'Modified Weights'!F$4,0)</f>
        <v>0</v>
      </c>
      <c r="G226" s="26">
        <f>IF(correlations!G259&lt;&gt;0,'Modified Weights'!G$4,0)</f>
        <v>0.48053660218278615</v>
      </c>
      <c r="H226" s="26">
        <f>IF(correlations!H259&lt;&gt;0,'Modified Weights'!H$4,0)</f>
        <v>0.40027450425381639</v>
      </c>
      <c r="I226" s="26">
        <f>IF(correlations!I259&lt;&gt;0,'Modified Weights'!I$4,0)</f>
        <v>0.31257295249758305</v>
      </c>
      <c r="J226" s="26">
        <f>IF(correlations!J259&lt;&gt;0,'Modified Weights'!J$4,0)</f>
        <v>0</v>
      </c>
      <c r="K226" s="26">
        <f>IF(correlations!K259&lt;&gt;0,'Modified Weights'!K$4,0)</f>
        <v>0.26365446983714974</v>
      </c>
      <c r="L226" s="26">
        <f>IF(correlations!L259&lt;&gt;0,'Modified Weights'!L$4,0)</f>
        <v>0.28275572409412869</v>
      </c>
      <c r="M226" s="26">
        <f>IF(correlations!M259&lt;&gt;0,'Modified Weights'!M$4,0)</f>
        <v>0.28040224837668803</v>
      </c>
      <c r="N226" s="26">
        <f>IF(correlations!N259&lt;&gt;0,'Modified Weights'!N$4,0)</f>
        <v>0.31010409033155772</v>
      </c>
      <c r="O226" s="26">
        <f>IF(correlations!O259&lt;&gt;0,'Modified Weights'!O$4,0)</f>
        <v>0</v>
      </c>
      <c r="P226" s="26">
        <f>IF(correlations!P259&lt;&gt;0,'Modified Weights'!P$4,0)</f>
        <v>0.30413903573293405</v>
      </c>
      <c r="Q226" s="26">
        <f>IF(correlations!Q259&lt;&gt;0,'Modified Weights'!Q$4,0)</f>
        <v>0</v>
      </c>
      <c r="R226" s="26">
        <f>IF(correlations!R259&lt;&gt;0,'Modified Weights'!R$4,0)</f>
        <v>0.47097212266638172</v>
      </c>
      <c r="S226" s="26">
        <f>IF(correlations!S259&lt;&gt;0,'Modified Weights'!S$4,0)</f>
        <v>0.44902524381160436</v>
      </c>
      <c r="T226" s="26">
        <f>IF(correlations!T259&lt;&gt;0,'Modified Weights'!T$4,0)</f>
        <v>0</v>
      </c>
      <c r="U226" s="26">
        <f>IF(correlations!U259&lt;&gt;0,'Modified Weights'!U$4,0)</f>
        <v>0.43899155441463594</v>
      </c>
      <c r="V226" s="26">
        <f>IF(correlations!V259&lt;&gt;0,'Modified Weights'!V$4,0)</f>
        <v>0</v>
      </c>
      <c r="W226" s="26">
        <f>IF(correlations!W259&lt;&gt;0,'Modified Weights'!W$4,0)</f>
        <v>0.40859237613621341</v>
      </c>
      <c r="X226" s="26">
        <f>IF(correlations!X259&lt;&gt;0,'Modified Weights'!X$4,0)</f>
        <v>0.54219187817609293</v>
      </c>
      <c r="Y226" s="26">
        <f>IF(correlations!Y259&lt;&gt;0,'Modified Weights'!Y$4,0)</f>
        <v>0.54219187817609293</v>
      </c>
      <c r="Z226" s="26">
        <f>IF(correlations!Z259&lt;&gt;0,'Modified Weights'!Z$4,0)</f>
        <v>0.39006674934025765</v>
      </c>
      <c r="AA226" s="26"/>
      <c r="AB226" s="40">
        <f ca="1">SUMIF(OFFSET(correlations!B$46,_xlfn.FLOOR.MATH((ROW(A214)-1)/5)*5,0,5),"&lt;&gt;0")/COUNTIF(OFFSET(correlations!B$46,_xlfn.FLOOR.MATH((ROW(A214)-1)/5)*5,0,5),"&lt;&gt;0")</f>
        <v>2.5</v>
      </c>
      <c r="AC226" s="40">
        <f ca="1">SUMIF(OFFSET(correlations!C$46,_xlfn.FLOOR.MATH((ROW(B214)-1)/5)*5,0,5),"&lt;&gt;0")/COUNTIF(OFFSET(correlations!C$46,_xlfn.FLOOR.MATH((ROW(B214)-1)/5)*5,0,5),"&lt;&gt;0")</f>
        <v>3.1</v>
      </c>
      <c r="AD226" s="40">
        <f ca="1">SUMIF(OFFSET(correlations!D$46,_xlfn.FLOOR.MATH((ROW(C214)-1)/5)*5,0,5),"&lt;&gt;0")/COUNTIF(OFFSET(correlations!D$46,_xlfn.FLOOR.MATH((ROW(C214)-1)/5)*5,0,5),"&lt;&gt;0")</f>
        <v>2.375</v>
      </c>
      <c r="AE226" s="40">
        <f ca="1">SUMIF(OFFSET(correlations!E$46,_xlfn.FLOOR.MATH((ROW(D214)-1)/5)*5,0,5),"&lt;&gt;0")/COUNTIF(OFFSET(correlations!E$46,_xlfn.FLOOR.MATH((ROW(D214)-1)/5)*5,0,5),"&lt;&gt;0")</f>
        <v>4</v>
      </c>
      <c r="AF226" s="40">
        <f ca="1">SUMIF(OFFSET(correlations!F$46,_xlfn.FLOOR.MATH((ROW(E214)-1)/5)*5,0,5),"&lt;&gt;0")/COUNTIF(OFFSET(correlations!F$46,_xlfn.FLOOR.MATH((ROW(E214)-1)/5)*5,0,5),"&lt;&gt;0")</f>
        <v>2.6666666666666665</v>
      </c>
      <c r="AG226" s="40">
        <f ca="1">SUMIF(OFFSET(correlations!G$46,_xlfn.FLOOR.MATH((ROW(F214)-1)/5)*5,0,5),"&lt;&gt;0")/COUNTIF(OFFSET(correlations!G$46,_xlfn.FLOOR.MATH((ROW(F214)-1)/5)*5,0,5),"&lt;&gt;0")</f>
        <v>2.875</v>
      </c>
      <c r="AH226" s="40">
        <f ca="1">SUMIF(OFFSET(correlations!H$46,_xlfn.FLOOR.MATH((ROW(G214)-1)/5)*5,0,5),"&lt;&gt;0")/COUNTIF(OFFSET(correlations!H$46,_xlfn.FLOOR.MATH((ROW(G214)-1)/5)*5,0,5),"&lt;&gt;0")</f>
        <v>3.5</v>
      </c>
      <c r="AI226" s="40">
        <f ca="1">SUMIF(OFFSET(correlations!I$46,_xlfn.FLOOR.MATH((ROW(H214)-1)/5)*5,0,5),"&lt;&gt;0")/COUNTIF(OFFSET(correlations!I$46,_xlfn.FLOOR.MATH((ROW(H214)-1)/5)*5,0,5),"&lt;&gt;0")</f>
        <v>3.5</v>
      </c>
      <c r="AJ226" s="40">
        <f ca="1">SUMIF(OFFSET(correlations!J$46,_xlfn.FLOOR.MATH((ROW(I214)-1)/5)*5,0,5),"&lt;&gt;0")/COUNTIF(OFFSET(correlations!J$46,_xlfn.FLOOR.MATH((ROW(I214)-1)/5)*5,0,5),"&lt;&gt;0")</f>
        <v>3</v>
      </c>
      <c r="AK226" s="40">
        <f ca="1">SUMIF(OFFSET(correlations!K$46,_xlfn.FLOOR.MATH((ROW(J214)-1)/5)*5,0,5),"&lt;&gt;0")/COUNTIF(OFFSET(correlations!K$46,_xlfn.FLOOR.MATH((ROW(J214)-1)/5)*5,0,5),"&lt;&gt;0")</f>
        <v>3.1666666666666665</v>
      </c>
      <c r="AL226" s="40">
        <f ca="1">SUMIF(OFFSET(correlations!L$46,_xlfn.FLOOR.MATH((ROW(K214)-1)/5)*5,0,5),"&lt;&gt;0")/COUNTIF(OFFSET(correlations!L$46,_xlfn.FLOOR.MATH((ROW(K214)-1)/5)*5,0,5),"&lt;&gt;0")</f>
        <v>3.75</v>
      </c>
      <c r="AM226" s="40">
        <f ca="1">SUMIF(OFFSET(correlations!M$46,_xlfn.FLOOR.MATH((ROW(L214)-1)/5)*5,0,5),"&lt;&gt;0")/COUNTIF(OFFSET(correlations!M$46,_xlfn.FLOOR.MATH((ROW(L214)-1)/5)*5,0,5),"&lt;&gt;0")</f>
        <v>4</v>
      </c>
      <c r="AN226" s="40">
        <f ca="1">SUMIF(OFFSET(correlations!N$46,_xlfn.FLOOR.MATH((ROW(M214)-1)/5)*5,0,5),"&lt;&gt;0")/COUNTIF(OFFSET(correlations!N$46,_xlfn.FLOOR.MATH((ROW(M214)-1)/5)*5,0,5),"&lt;&gt;0")</f>
        <v>3.625</v>
      </c>
      <c r="AO226" s="40">
        <f ca="1">SUMIF(OFFSET(correlations!O$46,_xlfn.FLOOR.MATH((ROW(N214)-1)/5)*5,0,5),"&lt;&gt;0")/COUNTIF(OFFSET(correlations!O$46,_xlfn.FLOOR.MATH((ROW(N214)-1)/5)*5,0,5),"&lt;&gt;0")</f>
        <v>3.125</v>
      </c>
      <c r="AP226" s="40">
        <f ca="1">SUMIF(OFFSET(correlations!P$46,_xlfn.FLOOR.MATH((ROW(O214)-1)/5)*5,0,5),"&lt;&gt;0")/COUNTIF(OFFSET(correlations!P$46,_xlfn.FLOOR.MATH((ROW(O214)-1)/5)*5,0,5),"&lt;&gt;0")</f>
        <v>3.3333333333333335</v>
      </c>
      <c r="AQ226" s="40">
        <f ca="1">SUMIF(OFFSET(correlations!Q$46,_xlfn.FLOOR.MATH((ROW(P214)-1)/5)*5,0,5),"&lt;&gt;0")/COUNTIF(OFFSET(correlations!Q$46,_xlfn.FLOOR.MATH((ROW(P214)-1)/5)*5,0,5),"&lt;&gt;0")</f>
        <v>3</v>
      </c>
      <c r="AR226" s="40">
        <f ca="1">SUMIF(OFFSET(correlations!R$46,_xlfn.FLOOR.MATH((ROW(Q214)-1)/5)*5,0,5),"&lt;&gt;0")/COUNTIF(OFFSET(correlations!R$46,_xlfn.FLOOR.MATH((ROW(Q214)-1)/5)*5,0,5),"&lt;&gt;0")</f>
        <v>3</v>
      </c>
      <c r="AS226" s="40">
        <f ca="1">SUMIF(OFFSET(correlations!S$46,_xlfn.FLOOR.MATH((ROW(R214)-1)/5)*5,0,5),"&lt;&gt;0")/COUNTIF(OFFSET(correlations!S$46,_xlfn.FLOOR.MATH((ROW(R214)-1)/5)*5,0,5),"&lt;&gt;0")</f>
        <v>3.6</v>
      </c>
      <c r="AT226" s="40">
        <f ca="1">SUMIF(OFFSET(correlations!T$46,_xlfn.FLOOR.MATH((ROW(S214)-1)/5)*5,0,5),"&lt;&gt;0")/COUNTIF(OFFSET(correlations!T$46,_xlfn.FLOOR.MATH((ROW(S214)-1)/5)*5,0,5),"&lt;&gt;0")</f>
        <v>3.625</v>
      </c>
      <c r="AU226" s="40">
        <f ca="1">SUMIF(OFFSET(correlations!U$46,_xlfn.FLOOR.MATH((ROW(T214)-1)/5)*5,0,5),"&lt;&gt;0")/COUNTIF(OFFSET(correlations!U$46,_xlfn.FLOOR.MATH((ROW(T214)-1)/5)*5,0,5),"&lt;&gt;0")</f>
        <v>3.3333333333333335</v>
      </c>
      <c r="AV226" s="40">
        <f ca="1">SUMIF(OFFSET(correlations!V$46,_xlfn.FLOOR.MATH((ROW(U214)-1)/5)*5,0,5),"&lt;&gt;0")/COUNTIF(OFFSET(correlations!V$46,_xlfn.FLOOR.MATH((ROW(U214)-1)/5)*5,0,5),"&lt;&gt;0")</f>
        <v>2.25</v>
      </c>
      <c r="AW226" s="40">
        <f ca="1">SUMIF(OFFSET(correlations!W$46,_xlfn.FLOOR.MATH((ROW(V214)-1)/5)*5,0,5),"&lt;&gt;0")/COUNTIF(OFFSET(correlations!W$46,_xlfn.FLOOR.MATH((ROW(V214)-1)/5)*5,0,5),"&lt;&gt;0")</f>
        <v>3.3</v>
      </c>
      <c r="AX226" s="40">
        <f ca="1">SUMIF(OFFSET(correlations!X$46,_xlfn.FLOOR.MATH((ROW(W214)-1)/5)*5,0,5),"&lt;&gt;0")/COUNTIF(OFFSET(correlations!X$46,_xlfn.FLOOR.MATH((ROW(W214)-1)/5)*5,0,5),"&lt;&gt;0")</f>
        <v>2.5</v>
      </c>
      <c r="AY226" s="40">
        <f ca="1">SUMIF(OFFSET(correlations!Y$46,_xlfn.FLOOR.MATH((ROW(X214)-1)/5)*5,0,5),"&lt;&gt;0")/COUNTIF(OFFSET(correlations!Y$46,_xlfn.FLOOR.MATH((ROW(X214)-1)/5)*5,0,5),"&lt;&gt;0")</f>
        <v>3.375</v>
      </c>
      <c r="AZ226" s="40">
        <f ca="1">SUMIF(OFFSET(correlations!Z$46,_xlfn.FLOOR.MATH((ROW(Y214)-1)/5)*5,0,5),"&lt;&gt;0")/COUNTIF(OFFSET(correlations!Z$46,_xlfn.FLOOR.MATH((ROW(Y214)-1)/5)*5,0,5),"&lt;&gt;0")</f>
        <v>2.9</v>
      </c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</row>
    <row r="227" spans="1:76">
      <c r="A227" s="1" t="str">
        <f t="shared" si="42"/>
        <v>557: Spider-Man (2002)</v>
      </c>
      <c r="B227" s="26">
        <f>IF(correlations!B260&lt;&gt;0,'Modified Weights'!B$5,0)</f>
        <v>0.49300760515325925</v>
      </c>
      <c r="C227" s="26">
        <f>IF(correlations!C260&lt;&gt;0,'Modified Weights'!C$5,0)</f>
        <v>0.42223642660835542</v>
      </c>
      <c r="D227" s="26">
        <f>IF(correlations!D260&lt;&gt;0,'Modified Weights'!D$5,0)</f>
        <v>0.46833329437099369</v>
      </c>
      <c r="E227" s="26">
        <f>IF(correlations!E260&lt;&gt;0,'Modified Weights'!E$5,0)</f>
        <v>0</v>
      </c>
      <c r="F227" s="26">
        <f>IF(correlations!F260&lt;&gt;0,'Modified Weights'!F$5,0)</f>
        <v>0.43899155441463594</v>
      </c>
      <c r="G227" s="26">
        <f>IF(correlations!G260&lt;&gt;0,'Modified Weights'!G$5,0)</f>
        <v>0.46833329437099369</v>
      </c>
      <c r="H227" s="26">
        <f>IF(correlations!H260&lt;&gt;0,'Modified Weights'!H$5,0)</f>
        <v>0</v>
      </c>
      <c r="I227" s="26">
        <f>IF(correlations!I260&lt;&gt;0,'Modified Weights'!I$5,0)</f>
        <v>0</v>
      </c>
      <c r="J227" s="26">
        <f>IF(correlations!J260&lt;&gt;0,'Modified Weights'!J$5,0)</f>
        <v>0.38713264586848378</v>
      </c>
      <c r="K227" s="26">
        <f>IF(correlations!K260&lt;&gt;0,'Modified Weights'!K$5,0)</f>
        <v>0.25886569181649749</v>
      </c>
      <c r="L227" s="26">
        <f>IF(correlations!L260&lt;&gt;0,'Modified Weights'!L$5,0)</f>
        <v>0.27833468677407003</v>
      </c>
      <c r="M227" s="26">
        <f>IF(correlations!M260&lt;&gt;0,'Modified Weights'!M$5,0)</f>
        <v>0.26442478716072465</v>
      </c>
      <c r="N227" s="26">
        <f>IF(correlations!N260&lt;&gt;0,'Modified Weights'!N$5,0)</f>
        <v>0</v>
      </c>
      <c r="O227" s="26">
        <f>IF(correlations!O260&lt;&gt;0,'Modified Weights'!O$5,0)</f>
        <v>0.53906585139435703</v>
      </c>
      <c r="P227" s="26">
        <f>IF(correlations!P260&lt;&gt;0,'Modified Weights'!P$5,0)</f>
        <v>0</v>
      </c>
      <c r="Q227" s="26">
        <f>IF(correlations!Q260&lt;&gt;0,'Modified Weights'!Q$5,0)</f>
        <v>0</v>
      </c>
      <c r="R227" s="26">
        <f>IF(correlations!R260&lt;&gt;0,'Modified Weights'!R$5,0)</f>
        <v>0.45527378286540937</v>
      </c>
      <c r="S227" s="26">
        <f>IF(correlations!S260&lt;&gt;0,'Modified Weights'!S$5,0)</f>
        <v>0.42223642660835542</v>
      </c>
      <c r="T227" s="26">
        <f>IF(correlations!T260&lt;&gt;0,'Modified Weights'!T$5,0)</f>
        <v>0.42805472768971564</v>
      </c>
      <c r="U227" s="26">
        <f>IF(correlations!U260&lt;&gt;0,'Modified Weights'!U$5,0)</f>
        <v>0.40380887559327872</v>
      </c>
      <c r="V227" s="26">
        <f>IF(correlations!V260&lt;&gt;0,'Modified Weights'!V$5,0)</f>
        <v>0</v>
      </c>
      <c r="W227" s="26">
        <f>IF(correlations!W260&lt;&gt;0,'Modified Weights'!W$5,0)</f>
        <v>0.31571202585390812</v>
      </c>
      <c r="X227" s="26">
        <f>IF(correlations!X260&lt;&gt;0,'Modified Weights'!X$5,0)</f>
        <v>0.47497369617752921</v>
      </c>
      <c r="Y227" s="26">
        <f>IF(correlations!Y260&lt;&gt;0,'Modified Weights'!Y$5,0)</f>
        <v>0.47236055541883315</v>
      </c>
      <c r="Z227" s="26">
        <f>IF(correlations!Z260&lt;&gt;0,'Modified Weights'!Z$5,0)</f>
        <v>0.37985626502293046</v>
      </c>
      <c r="AA227" s="26"/>
      <c r="AB227" s="40">
        <f ca="1">SUMIF(OFFSET(correlations!B$46,_xlfn.FLOOR.MATH((ROW(A215)-1)/5)*5,0,5),"&lt;&gt;0")/COUNTIF(OFFSET(correlations!B$46,_xlfn.FLOOR.MATH((ROW(A215)-1)/5)*5,0,5),"&lt;&gt;0")</f>
        <v>2.5</v>
      </c>
      <c r="AC227" s="40">
        <f ca="1">SUMIF(OFFSET(correlations!C$46,_xlfn.FLOOR.MATH((ROW(B215)-1)/5)*5,0,5),"&lt;&gt;0")/COUNTIF(OFFSET(correlations!C$46,_xlfn.FLOOR.MATH((ROW(B215)-1)/5)*5,0,5),"&lt;&gt;0")</f>
        <v>3.1</v>
      </c>
      <c r="AD227" s="40">
        <f ca="1">SUMIF(OFFSET(correlations!D$46,_xlfn.FLOOR.MATH((ROW(C215)-1)/5)*5,0,5),"&lt;&gt;0")/COUNTIF(OFFSET(correlations!D$46,_xlfn.FLOOR.MATH((ROW(C215)-1)/5)*5,0,5),"&lt;&gt;0")</f>
        <v>2.375</v>
      </c>
      <c r="AE227" s="40">
        <f ca="1">SUMIF(OFFSET(correlations!E$46,_xlfn.FLOOR.MATH((ROW(D215)-1)/5)*5,0,5),"&lt;&gt;0")/COUNTIF(OFFSET(correlations!E$46,_xlfn.FLOOR.MATH((ROW(D215)-1)/5)*5,0,5),"&lt;&gt;0")</f>
        <v>4</v>
      </c>
      <c r="AF227" s="40">
        <f ca="1">SUMIF(OFFSET(correlations!F$46,_xlfn.FLOOR.MATH((ROW(E215)-1)/5)*5,0,5),"&lt;&gt;0")/COUNTIF(OFFSET(correlations!F$46,_xlfn.FLOOR.MATH((ROW(E215)-1)/5)*5,0,5),"&lt;&gt;0")</f>
        <v>2.6666666666666665</v>
      </c>
      <c r="AG227" s="40">
        <f ca="1">SUMIF(OFFSET(correlations!G$46,_xlfn.FLOOR.MATH((ROW(F215)-1)/5)*5,0,5),"&lt;&gt;0")/COUNTIF(OFFSET(correlations!G$46,_xlfn.FLOOR.MATH((ROW(F215)-1)/5)*5,0,5),"&lt;&gt;0")</f>
        <v>2.875</v>
      </c>
      <c r="AH227" s="40">
        <f ca="1">SUMIF(OFFSET(correlations!H$46,_xlfn.FLOOR.MATH((ROW(G215)-1)/5)*5,0,5),"&lt;&gt;0")/COUNTIF(OFFSET(correlations!H$46,_xlfn.FLOOR.MATH((ROW(G215)-1)/5)*5,0,5),"&lt;&gt;0")</f>
        <v>3.5</v>
      </c>
      <c r="AI227" s="40">
        <f ca="1">SUMIF(OFFSET(correlations!I$46,_xlfn.FLOOR.MATH((ROW(H215)-1)/5)*5,0,5),"&lt;&gt;0")/COUNTIF(OFFSET(correlations!I$46,_xlfn.FLOOR.MATH((ROW(H215)-1)/5)*5,0,5),"&lt;&gt;0")</f>
        <v>3.5</v>
      </c>
      <c r="AJ227" s="40">
        <f ca="1">SUMIF(OFFSET(correlations!J$46,_xlfn.FLOOR.MATH((ROW(I215)-1)/5)*5,0,5),"&lt;&gt;0")/COUNTIF(OFFSET(correlations!J$46,_xlfn.FLOOR.MATH((ROW(I215)-1)/5)*5,0,5),"&lt;&gt;0")</f>
        <v>3</v>
      </c>
      <c r="AK227" s="40">
        <f ca="1">SUMIF(OFFSET(correlations!K$46,_xlfn.FLOOR.MATH((ROW(J215)-1)/5)*5,0,5),"&lt;&gt;0")/COUNTIF(OFFSET(correlations!K$46,_xlfn.FLOOR.MATH((ROW(J215)-1)/5)*5,0,5),"&lt;&gt;0")</f>
        <v>3.1666666666666665</v>
      </c>
      <c r="AL227" s="40">
        <f ca="1">SUMIF(OFFSET(correlations!L$46,_xlfn.FLOOR.MATH((ROW(K215)-1)/5)*5,0,5),"&lt;&gt;0")/COUNTIF(OFFSET(correlations!L$46,_xlfn.FLOOR.MATH((ROW(K215)-1)/5)*5,0,5),"&lt;&gt;0")</f>
        <v>3.75</v>
      </c>
      <c r="AM227" s="40">
        <f ca="1">SUMIF(OFFSET(correlations!M$46,_xlfn.FLOOR.MATH((ROW(L215)-1)/5)*5,0,5),"&lt;&gt;0")/COUNTIF(OFFSET(correlations!M$46,_xlfn.FLOOR.MATH((ROW(L215)-1)/5)*5,0,5),"&lt;&gt;0")</f>
        <v>4</v>
      </c>
      <c r="AN227" s="40">
        <f ca="1">SUMIF(OFFSET(correlations!N$46,_xlfn.FLOOR.MATH((ROW(M215)-1)/5)*5,0,5),"&lt;&gt;0")/COUNTIF(OFFSET(correlations!N$46,_xlfn.FLOOR.MATH((ROW(M215)-1)/5)*5,0,5),"&lt;&gt;0")</f>
        <v>3.625</v>
      </c>
      <c r="AO227" s="40">
        <f ca="1">SUMIF(OFFSET(correlations!O$46,_xlfn.FLOOR.MATH((ROW(N215)-1)/5)*5,0,5),"&lt;&gt;0")/COUNTIF(OFFSET(correlations!O$46,_xlfn.FLOOR.MATH((ROW(N215)-1)/5)*5,0,5),"&lt;&gt;0")</f>
        <v>3.125</v>
      </c>
      <c r="AP227" s="40">
        <f ca="1">SUMIF(OFFSET(correlations!P$46,_xlfn.FLOOR.MATH((ROW(O215)-1)/5)*5,0,5),"&lt;&gt;0")/COUNTIF(OFFSET(correlations!P$46,_xlfn.FLOOR.MATH((ROW(O215)-1)/5)*5,0,5),"&lt;&gt;0")</f>
        <v>3.3333333333333335</v>
      </c>
      <c r="AQ227" s="40">
        <f ca="1">SUMIF(OFFSET(correlations!Q$46,_xlfn.FLOOR.MATH((ROW(P215)-1)/5)*5,0,5),"&lt;&gt;0")/COUNTIF(OFFSET(correlations!Q$46,_xlfn.FLOOR.MATH((ROW(P215)-1)/5)*5,0,5),"&lt;&gt;0")</f>
        <v>3</v>
      </c>
      <c r="AR227" s="40">
        <f ca="1">SUMIF(OFFSET(correlations!R$46,_xlfn.FLOOR.MATH((ROW(Q215)-1)/5)*5,0,5),"&lt;&gt;0")/COUNTIF(OFFSET(correlations!R$46,_xlfn.FLOOR.MATH((ROW(Q215)-1)/5)*5,0,5),"&lt;&gt;0")</f>
        <v>3</v>
      </c>
      <c r="AS227" s="40">
        <f ca="1">SUMIF(OFFSET(correlations!S$46,_xlfn.FLOOR.MATH((ROW(R215)-1)/5)*5,0,5),"&lt;&gt;0")/COUNTIF(OFFSET(correlations!S$46,_xlfn.FLOOR.MATH((ROW(R215)-1)/5)*5,0,5),"&lt;&gt;0")</f>
        <v>3.6</v>
      </c>
      <c r="AT227" s="40">
        <f ca="1">SUMIF(OFFSET(correlations!T$46,_xlfn.FLOOR.MATH((ROW(S215)-1)/5)*5,0,5),"&lt;&gt;0")/COUNTIF(OFFSET(correlations!T$46,_xlfn.FLOOR.MATH((ROW(S215)-1)/5)*5,0,5),"&lt;&gt;0")</f>
        <v>3.625</v>
      </c>
      <c r="AU227" s="40">
        <f ca="1">SUMIF(OFFSET(correlations!U$46,_xlfn.FLOOR.MATH((ROW(T215)-1)/5)*5,0,5),"&lt;&gt;0")/COUNTIF(OFFSET(correlations!U$46,_xlfn.FLOOR.MATH((ROW(T215)-1)/5)*5,0,5),"&lt;&gt;0")</f>
        <v>3.3333333333333335</v>
      </c>
      <c r="AV227" s="40">
        <f ca="1">SUMIF(OFFSET(correlations!V$46,_xlfn.FLOOR.MATH((ROW(U215)-1)/5)*5,0,5),"&lt;&gt;0")/COUNTIF(OFFSET(correlations!V$46,_xlfn.FLOOR.MATH((ROW(U215)-1)/5)*5,0,5),"&lt;&gt;0")</f>
        <v>2.25</v>
      </c>
      <c r="AW227" s="40">
        <f ca="1">SUMIF(OFFSET(correlations!W$46,_xlfn.FLOOR.MATH((ROW(V215)-1)/5)*5,0,5),"&lt;&gt;0")/COUNTIF(OFFSET(correlations!W$46,_xlfn.FLOOR.MATH((ROW(V215)-1)/5)*5,0,5),"&lt;&gt;0")</f>
        <v>3.3</v>
      </c>
      <c r="AX227" s="40">
        <f ca="1">SUMIF(OFFSET(correlations!X$46,_xlfn.FLOOR.MATH((ROW(W215)-1)/5)*5,0,5),"&lt;&gt;0")/COUNTIF(OFFSET(correlations!X$46,_xlfn.FLOOR.MATH((ROW(W215)-1)/5)*5,0,5),"&lt;&gt;0")</f>
        <v>2.5</v>
      </c>
      <c r="AY227" s="40">
        <f ca="1">SUMIF(OFFSET(correlations!Y$46,_xlfn.FLOOR.MATH((ROW(X215)-1)/5)*5,0,5),"&lt;&gt;0")/COUNTIF(OFFSET(correlations!Y$46,_xlfn.FLOOR.MATH((ROW(X215)-1)/5)*5,0,5),"&lt;&gt;0")</f>
        <v>3.375</v>
      </c>
      <c r="AZ227" s="40">
        <f ca="1">SUMIF(OFFSET(correlations!Z$46,_xlfn.FLOOR.MATH((ROW(Y215)-1)/5)*5,0,5),"&lt;&gt;0")/COUNTIF(OFFSET(correlations!Z$46,_xlfn.FLOOR.MATH((ROW(Y215)-1)/5)*5,0,5),"&lt;&gt;0")</f>
        <v>2.9</v>
      </c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</row>
    <row r="228" spans="1:76">
      <c r="A228" s="21" t="s">
        <v>43</v>
      </c>
      <c r="B228" s="26">
        <f>IF(correlations!B261&lt;&gt;0,'Modified Weights'!B$6,0)</f>
        <v>0.48053660218278615</v>
      </c>
      <c r="C228" s="26">
        <f>IF(correlations!C261&lt;&gt;0,'Modified Weights'!C$6,0)</f>
        <v>0</v>
      </c>
      <c r="D228" s="26">
        <f>IF(correlations!D261&lt;&gt;0,'Modified Weights'!D$6,0)</f>
        <v>0</v>
      </c>
      <c r="E228" s="26">
        <f>IF(correlations!E261&lt;&gt;0,'Modified Weights'!E$6,0)</f>
        <v>0.28275572409412869</v>
      </c>
      <c r="F228" s="26">
        <f>IF(correlations!F261&lt;&gt;0,'Modified Weights'!F$6,0)</f>
        <v>0.40027450425381639</v>
      </c>
      <c r="G228" s="26">
        <f>IF(correlations!G261&lt;&gt;0,'Modified Weights'!G$6,0)</f>
        <v>0</v>
      </c>
      <c r="H228" s="26">
        <f>IF(correlations!H261&lt;&gt;0,'Modified Weights'!H$6,0)</f>
        <v>0</v>
      </c>
      <c r="I228" s="26">
        <f>IF(correlations!I261&lt;&gt;0,'Modified Weights'!I$6,0)</f>
        <v>0.22921932957789437</v>
      </c>
      <c r="J228" s="26">
        <f>IF(correlations!J261&lt;&gt;0,'Modified Weights'!J$6,0)</f>
        <v>0.36756756756756787</v>
      </c>
      <c r="K228" s="26">
        <f>IF(correlations!K261&lt;&gt;0,'Modified Weights'!K$6,0)</f>
        <v>0.25252866387786765</v>
      </c>
      <c r="L228" s="26">
        <f>IF(correlations!L261&lt;&gt;0,'Modified Weights'!L$6,0)</f>
        <v>0.2685953793136418</v>
      </c>
      <c r="M228" s="26">
        <f>IF(correlations!M261&lt;&gt;0,'Modified Weights'!M$6,0)</f>
        <v>0.25252866387786765</v>
      </c>
      <c r="N228" s="26">
        <f>IF(correlations!N261&lt;&gt;0,'Modified Weights'!N$6,0)</f>
        <v>0</v>
      </c>
      <c r="O228" s="26">
        <f>IF(correlations!O261&lt;&gt;0,'Modified Weights'!O$6,0)</f>
        <v>0.52599044278760332</v>
      </c>
      <c r="P228" s="26">
        <f>IF(correlations!P261&lt;&gt;0,'Modified Weights'!P$6,0)</f>
        <v>0.28039233696684568</v>
      </c>
      <c r="Q228" s="26">
        <f>IF(correlations!Q261&lt;&gt;0,'Modified Weights'!Q$6,0)</f>
        <v>0.42322462884387124</v>
      </c>
      <c r="R228" s="26">
        <f>IF(correlations!R261&lt;&gt;0,'Modified Weights'!R$6,0)</f>
        <v>0.39943642888722536</v>
      </c>
      <c r="S228" s="26">
        <f>IF(correlations!S261&lt;&gt;0,'Modified Weights'!S$6,0)</f>
        <v>0.37267558897264119</v>
      </c>
      <c r="T228" s="26">
        <f>IF(correlations!T261&lt;&gt;0,'Modified Weights'!T$6,0)</f>
        <v>0.40704352695380308</v>
      </c>
      <c r="U228" s="26">
        <f>IF(correlations!U261&lt;&gt;0,'Modified Weights'!U$6,0)</f>
        <v>0</v>
      </c>
      <c r="V228" s="26">
        <f>IF(correlations!V261&lt;&gt;0,'Modified Weights'!V$6,0)</f>
        <v>0.14601110225769576</v>
      </c>
      <c r="W228" s="26">
        <f>IF(correlations!W261&lt;&gt;0,'Modified Weights'!W$6,0)</f>
        <v>0.26252037536330569</v>
      </c>
      <c r="X228" s="26">
        <f>IF(correlations!X261&lt;&gt;0,'Modified Weights'!X$6,0)</f>
        <v>0</v>
      </c>
      <c r="Y228" s="26">
        <f>IF(correlations!Y261&lt;&gt;0,'Modified Weights'!Y$6,0)</f>
        <v>0</v>
      </c>
      <c r="Z228" s="26">
        <f>IF(correlations!Z261&lt;&gt;0,'Modified Weights'!Z$6,0)</f>
        <v>0.37426379831369133</v>
      </c>
      <c r="AA228" s="26"/>
      <c r="AB228" s="40">
        <f ca="1">SUMIF(OFFSET(correlations!B$46,_xlfn.FLOOR.MATH((ROW(A216)-1)/5)*5,0,5),"&lt;&gt;0")/COUNTIF(OFFSET(correlations!B$46,_xlfn.FLOOR.MATH((ROW(A216)-1)/5)*5,0,5),"&lt;&gt;0")</f>
        <v>2.25</v>
      </c>
      <c r="AC228" s="40">
        <f ca="1">SUMIF(OFFSET(correlations!C$46,_xlfn.FLOOR.MATH((ROW(B216)-1)/5)*5,0,5),"&lt;&gt;0")/COUNTIF(OFFSET(correlations!C$46,_xlfn.FLOOR.MATH((ROW(B216)-1)/5)*5,0,5),"&lt;&gt;0")</f>
        <v>3.125</v>
      </c>
      <c r="AD228" s="40">
        <f ca="1">SUMIF(OFFSET(correlations!D$46,_xlfn.FLOOR.MATH((ROW(C216)-1)/5)*5,0,5),"&lt;&gt;0")/COUNTIF(OFFSET(correlations!D$46,_xlfn.FLOOR.MATH((ROW(C216)-1)/5)*5,0,5),"&lt;&gt;0")</f>
        <v>2.3333333333333335</v>
      </c>
      <c r="AE228" s="40">
        <f ca="1">SUMIF(OFFSET(correlations!E$46,_xlfn.FLOOR.MATH((ROW(D216)-1)/5)*5,0,5),"&lt;&gt;0")/COUNTIF(OFFSET(correlations!E$46,_xlfn.FLOOR.MATH((ROW(D216)-1)/5)*5,0,5),"&lt;&gt;0")</f>
        <v>3.8</v>
      </c>
      <c r="AF228" s="40">
        <f ca="1">SUMIF(OFFSET(correlations!F$46,_xlfn.FLOOR.MATH((ROW(E216)-1)/5)*5,0,5),"&lt;&gt;0")/COUNTIF(OFFSET(correlations!F$46,_xlfn.FLOOR.MATH((ROW(E216)-1)/5)*5,0,5),"&lt;&gt;0")</f>
        <v>3.125</v>
      </c>
      <c r="AG228" s="40">
        <f ca="1">SUMIF(OFFSET(correlations!G$46,_xlfn.FLOOR.MATH((ROW(F216)-1)/5)*5,0,5),"&lt;&gt;0")/COUNTIF(OFFSET(correlations!G$46,_xlfn.FLOOR.MATH((ROW(F216)-1)/5)*5,0,5),"&lt;&gt;0")</f>
        <v>2.1666666666666665</v>
      </c>
      <c r="AH228" s="40">
        <f ca="1">SUMIF(OFFSET(correlations!H$46,_xlfn.FLOOR.MATH((ROW(G216)-1)/5)*5,0,5),"&lt;&gt;0")/COUNTIF(OFFSET(correlations!H$46,_xlfn.FLOOR.MATH((ROW(G216)-1)/5)*5,0,5),"&lt;&gt;0")</f>
        <v>3.1666666666666665</v>
      </c>
      <c r="AI228" s="40">
        <f ca="1">SUMIF(OFFSET(correlations!I$46,_xlfn.FLOOR.MATH((ROW(H216)-1)/5)*5,0,5),"&lt;&gt;0")/COUNTIF(OFFSET(correlations!I$46,_xlfn.FLOOR.MATH((ROW(H216)-1)/5)*5,0,5),"&lt;&gt;0")</f>
        <v>3.125</v>
      </c>
      <c r="AJ228" s="40">
        <f ca="1">SUMIF(OFFSET(correlations!J$46,_xlfn.FLOOR.MATH((ROW(I216)-1)/5)*5,0,5),"&lt;&gt;0")/COUNTIF(OFFSET(correlations!J$46,_xlfn.FLOOR.MATH((ROW(I216)-1)/5)*5,0,5),"&lt;&gt;0")</f>
        <v>2.5</v>
      </c>
      <c r="AK228" s="40">
        <f ca="1">SUMIF(OFFSET(correlations!K$46,_xlfn.FLOOR.MATH((ROW(J216)-1)/5)*5,0,5),"&lt;&gt;0")/COUNTIF(OFFSET(correlations!K$46,_xlfn.FLOOR.MATH((ROW(J216)-1)/5)*5,0,5),"&lt;&gt;0")</f>
        <v>3</v>
      </c>
      <c r="AL228" s="40">
        <f ca="1">SUMIF(OFFSET(correlations!L$46,_xlfn.FLOOR.MATH((ROW(K216)-1)/5)*5,0,5),"&lt;&gt;0")/COUNTIF(OFFSET(correlations!L$46,_xlfn.FLOOR.MATH((ROW(K216)-1)/5)*5,0,5),"&lt;&gt;0")</f>
        <v>3.8333333333333335</v>
      </c>
      <c r="AM228" s="40">
        <f ca="1">SUMIF(OFFSET(correlations!M$46,_xlfn.FLOOR.MATH((ROW(L216)-1)/5)*5,0,5),"&lt;&gt;0")/COUNTIF(OFFSET(correlations!M$46,_xlfn.FLOOR.MATH((ROW(L216)-1)/5)*5,0,5),"&lt;&gt;0")</f>
        <v>2.75</v>
      </c>
      <c r="AN228" s="40">
        <f ca="1">SUMIF(OFFSET(correlations!N$46,_xlfn.FLOOR.MATH((ROW(M216)-1)/5)*5,0,5),"&lt;&gt;0")/COUNTIF(OFFSET(correlations!N$46,_xlfn.FLOOR.MATH((ROW(M216)-1)/5)*5,0,5),"&lt;&gt;0")</f>
        <v>3.25</v>
      </c>
      <c r="AO228" s="40">
        <f ca="1">SUMIF(OFFSET(correlations!O$46,_xlfn.FLOOR.MATH((ROW(N216)-1)/5)*5,0,5),"&lt;&gt;0")/COUNTIF(OFFSET(correlations!O$46,_xlfn.FLOOR.MATH((ROW(N216)-1)/5)*5,0,5),"&lt;&gt;0")</f>
        <v>3.125</v>
      </c>
      <c r="AP228" s="40">
        <f ca="1">SUMIF(OFFSET(correlations!P$46,_xlfn.FLOOR.MATH((ROW(O216)-1)/5)*5,0,5),"&lt;&gt;0")/COUNTIF(OFFSET(correlations!P$46,_xlfn.FLOOR.MATH((ROW(O216)-1)/5)*5,0,5),"&lt;&gt;0")</f>
        <v>2.5</v>
      </c>
      <c r="AQ228" s="40">
        <f ca="1">SUMIF(OFFSET(correlations!Q$46,_xlfn.FLOOR.MATH((ROW(P216)-1)/5)*5,0,5),"&lt;&gt;0")/COUNTIF(OFFSET(correlations!Q$46,_xlfn.FLOOR.MATH((ROW(P216)-1)/5)*5,0,5),"&lt;&gt;0")</f>
        <v>2.5</v>
      </c>
      <c r="AR228" s="40">
        <f ca="1">SUMIF(OFFSET(correlations!R$46,_xlfn.FLOOR.MATH((ROW(Q216)-1)/5)*5,0,5),"&lt;&gt;0")/COUNTIF(OFFSET(correlations!R$46,_xlfn.FLOOR.MATH((ROW(Q216)-1)/5)*5,0,5),"&lt;&gt;0")</f>
        <v>2.6666666666666665</v>
      </c>
      <c r="AS228" s="40">
        <f ca="1">SUMIF(OFFSET(correlations!S$46,_xlfn.FLOOR.MATH((ROW(R216)-1)/5)*5,0,5),"&lt;&gt;0")/COUNTIF(OFFSET(correlations!S$46,_xlfn.FLOOR.MATH((ROW(R216)-1)/5)*5,0,5),"&lt;&gt;0")</f>
        <v>3.125</v>
      </c>
      <c r="AT228" s="40">
        <f ca="1">SUMIF(OFFSET(correlations!T$46,_xlfn.FLOOR.MATH((ROW(S216)-1)/5)*5,0,5),"&lt;&gt;0")/COUNTIF(OFFSET(correlations!T$46,_xlfn.FLOOR.MATH((ROW(S216)-1)/5)*5,0,5),"&lt;&gt;0")</f>
        <v>3.1666666666666665</v>
      </c>
      <c r="AU228" s="40">
        <f ca="1">SUMIF(OFFSET(correlations!U$46,_xlfn.FLOOR.MATH((ROW(T216)-1)/5)*5,0,5),"&lt;&gt;0")/COUNTIF(OFFSET(correlations!U$46,_xlfn.FLOOR.MATH((ROW(T216)-1)/5)*5,0,5),"&lt;&gt;0")</f>
        <v>2.875</v>
      </c>
      <c r="AV228" s="40">
        <f ca="1">SUMIF(OFFSET(correlations!V$46,_xlfn.FLOOR.MATH((ROW(U216)-1)/5)*5,0,5),"&lt;&gt;0")/COUNTIF(OFFSET(correlations!V$46,_xlfn.FLOOR.MATH((ROW(U216)-1)/5)*5,0,5),"&lt;&gt;0")</f>
        <v>2.75</v>
      </c>
      <c r="AW228" s="40">
        <f ca="1">SUMIF(OFFSET(correlations!W$46,_xlfn.FLOOR.MATH((ROW(V216)-1)/5)*5,0,5),"&lt;&gt;0")/COUNTIF(OFFSET(correlations!W$46,_xlfn.FLOOR.MATH((ROW(V216)-1)/5)*5,0,5),"&lt;&gt;0")</f>
        <v>2.8</v>
      </c>
      <c r="AX228" s="40">
        <f ca="1">SUMIF(OFFSET(correlations!X$46,_xlfn.FLOOR.MATH((ROW(W216)-1)/5)*5,0,5),"&lt;&gt;0")/COUNTIF(OFFSET(correlations!X$46,_xlfn.FLOOR.MATH((ROW(W216)-1)/5)*5,0,5),"&lt;&gt;0")</f>
        <v>2.25</v>
      </c>
      <c r="AY228" s="40">
        <f ca="1">SUMIF(OFFSET(correlations!Y$46,_xlfn.FLOOR.MATH((ROW(X216)-1)/5)*5,0,5),"&lt;&gt;0")/COUNTIF(OFFSET(correlations!Y$46,_xlfn.FLOOR.MATH((ROW(X216)-1)/5)*5,0,5),"&lt;&gt;0")</f>
        <v>3.5</v>
      </c>
      <c r="AZ228" s="40">
        <f ca="1">SUMIF(OFFSET(correlations!Z$46,_xlfn.FLOOR.MATH((ROW(Y216)-1)/5)*5,0,5),"&lt;&gt;0")/COUNTIF(OFFSET(correlations!Z$46,_xlfn.FLOOR.MATH((ROW(Y216)-1)/5)*5,0,5),"&lt;&gt;0")</f>
        <v>2.75</v>
      </c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</row>
    <row r="229" spans="1:76">
      <c r="A229" s="1" t="str">
        <f t="shared" ref="A229:A232" si="43">A228</f>
        <v>558: Spider-Man 2 (2004)</v>
      </c>
      <c r="B229" s="26">
        <f>IF(correlations!B262&lt;&gt;0,'Modified Weights'!B$7,0)</f>
        <v>0</v>
      </c>
      <c r="C229" s="26">
        <f>IF(correlations!C262&lt;&gt;0,'Modified Weights'!C$7,0)</f>
        <v>0.41167618541813644</v>
      </c>
      <c r="D229" s="26">
        <f>IF(correlations!D262&lt;&gt;0,'Modified Weights'!D$7,0)</f>
        <v>0.36756756756756787</v>
      </c>
      <c r="E229" s="26">
        <f>IF(correlations!E262&lt;&gt;0,'Modified Weights'!E$7,0)</f>
        <v>0.25965984359917371</v>
      </c>
      <c r="F229" s="26">
        <f>IF(correlations!F262&lt;&gt;0,'Modified Weights'!F$7,0)</f>
        <v>0</v>
      </c>
      <c r="G229" s="26">
        <f>IF(correlations!G262&lt;&gt;0,'Modified Weights'!G$7,0)</f>
        <v>0.38713264586848378</v>
      </c>
      <c r="H229" s="26">
        <f>IF(correlations!H262&lt;&gt;0,'Modified Weights'!H$7,0)</f>
        <v>0.19365960183726966</v>
      </c>
      <c r="I229" s="26">
        <f>IF(correlations!I262&lt;&gt;0,'Modified Weights'!I$7,0)</f>
        <v>0.21476007349626267</v>
      </c>
      <c r="J229" s="26">
        <f>IF(correlations!J262&lt;&gt;0,'Modified Weights'!J$7,0)</f>
        <v>0</v>
      </c>
      <c r="K229" s="26">
        <f>IF(correlations!K262&lt;&gt;0,'Modified Weights'!K$7,0)</f>
        <v>0.21087949693739588</v>
      </c>
      <c r="L229" s="26">
        <f>IF(correlations!L262&lt;&gt;0,'Modified Weights'!L$7,0)</f>
        <v>0</v>
      </c>
      <c r="M229" s="26">
        <f>IF(correlations!M262&lt;&gt;0,'Modified Weights'!M$7,0)</f>
        <v>0</v>
      </c>
      <c r="N229" s="26">
        <f>IF(correlations!N262&lt;&gt;0,'Modified Weights'!N$7,0)</f>
        <v>0.18121021790485745</v>
      </c>
      <c r="O229" s="26">
        <f>IF(correlations!O262&lt;&gt;0,'Modified Weights'!O$7,0)</f>
        <v>0.47549485227568483</v>
      </c>
      <c r="P229" s="26">
        <f>IF(correlations!P262&lt;&gt;0,'Modified Weights'!P$7,0)</f>
        <v>0</v>
      </c>
      <c r="Q229" s="26">
        <f>IF(correlations!Q262&lt;&gt;0,'Modified Weights'!Q$7,0)</f>
        <v>0.37322578372742299</v>
      </c>
      <c r="R229" s="26">
        <f>IF(correlations!R262&lt;&gt;0,'Modified Weights'!R$7,0)</f>
        <v>0</v>
      </c>
      <c r="S229" s="26">
        <f>IF(correlations!S262&lt;&gt;0,'Modified Weights'!S$7,0)</f>
        <v>0.36064387194709613</v>
      </c>
      <c r="T229" s="26">
        <f>IF(correlations!T262&lt;&gt;0,'Modified Weights'!T$7,0)</f>
        <v>0</v>
      </c>
      <c r="U229" s="26">
        <f>IF(correlations!U262&lt;&gt;0,'Modified Weights'!U$7,0)</f>
        <v>0.28039233696684568</v>
      </c>
      <c r="V229" s="26">
        <f>IF(correlations!V262&lt;&gt;0,'Modified Weights'!V$7,0)</f>
        <v>0</v>
      </c>
      <c r="W229" s="26">
        <f>IF(correlations!W262&lt;&gt;0,'Modified Weights'!W$7,0)</f>
        <v>0.24072770522228643</v>
      </c>
      <c r="X229" s="26">
        <f>IF(correlations!X262&lt;&gt;0,'Modified Weights'!X$7,0)</f>
        <v>0</v>
      </c>
      <c r="Y229" s="26">
        <f>IF(correlations!Y262&lt;&gt;0,'Modified Weights'!Y$7,0)</f>
        <v>0.42322462884387124</v>
      </c>
      <c r="Z229" s="26">
        <f>IF(correlations!Z262&lt;&gt;0,'Modified Weights'!Z$7,0)</f>
        <v>0.27967705678590876</v>
      </c>
      <c r="AA229" s="26"/>
      <c r="AB229" s="40">
        <f ca="1">SUMIF(OFFSET(correlations!B$46,_xlfn.FLOOR.MATH((ROW(A217)-1)/5)*5,0,5),"&lt;&gt;0")/COUNTIF(OFFSET(correlations!B$46,_xlfn.FLOOR.MATH((ROW(A217)-1)/5)*5,0,5),"&lt;&gt;0")</f>
        <v>2.25</v>
      </c>
      <c r="AC229" s="40">
        <f ca="1">SUMIF(OFFSET(correlations!C$46,_xlfn.FLOOR.MATH((ROW(B217)-1)/5)*5,0,5),"&lt;&gt;0")/COUNTIF(OFFSET(correlations!C$46,_xlfn.FLOOR.MATH((ROW(B217)-1)/5)*5,0,5),"&lt;&gt;0")</f>
        <v>3.125</v>
      </c>
      <c r="AD229" s="40">
        <f ca="1">SUMIF(OFFSET(correlations!D$46,_xlfn.FLOOR.MATH((ROW(C217)-1)/5)*5,0,5),"&lt;&gt;0")/COUNTIF(OFFSET(correlations!D$46,_xlfn.FLOOR.MATH((ROW(C217)-1)/5)*5,0,5),"&lt;&gt;0")</f>
        <v>2.3333333333333335</v>
      </c>
      <c r="AE229" s="40">
        <f ca="1">SUMIF(OFFSET(correlations!E$46,_xlfn.FLOOR.MATH((ROW(D217)-1)/5)*5,0,5),"&lt;&gt;0")/COUNTIF(OFFSET(correlations!E$46,_xlfn.FLOOR.MATH((ROW(D217)-1)/5)*5,0,5),"&lt;&gt;0")</f>
        <v>3.8</v>
      </c>
      <c r="AF229" s="40">
        <f ca="1">SUMIF(OFFSET(correlations!F$46,_xlfn.FLOOR.MATH((ROW(E217)-1)/5)*5,0,5),"&lt;&gt;0")/COUNTIF(OFFSET(correlations!F$46,_xlfn.FLOOR.MATH((ROW(E217)-1)/5)*5,0,5),"&lt;&gt;0")</f>
        <v>3.125</v>
      </c>
      <c r="AG229" s="40">
        <f ca="1">SUMIF(OFFSET(correlations!G$46,_xlfn.FLOOR.MATH((ROW(F217)-1)/5)*5,0,5),"&lt;&gt;0")/COUNTIF(OFFSET(correlations!G$46,_xlfn.FLOOR.MATH((ROW(F217)-1)/5)*5,0,5),"&lt;&gt;0")</f>
        <v>2.1666666666666665</v>
      </c>
      <c r="AH229" s="40">
        <f ca="1">SUMIF(OFFSET(correlations!H$46,_xlfn.FLOOR.MATH((ROW(G217)-1)/5)*5,0,5),"&lt;&gt;0")/COUNTIF(OFFSET(correlations!H$46,_xlfn.FLOOR.MATH((ROW(G217)-1)/5)*5,0,5),"&lt;&gt;0")</f>
        <v>3.1666666666666665</v>
      </c>
      <c r="AI229" s="40">
        <f ca="1">SUMIF(OFFSET(correlations!I$46,_xlfn.FLOOR.MATH((ROW(H217)-1)/5)*5,0,5),"&lt;&gt;0")/COUNTIF(OFFSET(correlations!I$46,_xlfn.FLOOR.MATH((ROW(H217)-1)/5)*5,0,5),"&lt;&gt;0")</f>
        <v>3.125</v>
      </c>
      <c r="AJ229" s="40">
        <f ca="1">SUMIF(OFFSET(correlations!J$46,_xlfn.FLOOR.MATH((ROW(I217)-1)/5)*5,0,5),"&lt;&gt;0")/COUNTIF(OFFSET(correlations!J$46,_xlfn.FLOOR.MATH((ROW(I217)-1)/5)*5,0,5),"&lt;&gt;0")</f>
        <v>2.5</v>
      </c>
      <c r="AK229" s="40">
        <f ca="1">SUMIF(OFFSET(correlations!K$46,_xlfn.FLOOR.MATH((ROW(J217)-1)/5)*5,0,5),"&lt;&gt;0")/COUNTIF(OFFSET(correlations!K$46,_xlfn.FLOOR.MATH((ROW(J217)-1)/5)*5,0,5),"&lt;&gt;0")</f>
        <v>3</v>
      </c>
      <c r="AL229" s="40">
        <f ca="1">SUMIF(OFFSET(correlations!L$46,_xlfn.FLOOR.MATH((ROW(K217)-1)/5)*5,0,5),"&lt;&gt;0")/COUNTIF(OFFSET(correlations!L$46,_xlfn.FLOOR.MATH((ROW(K217)-1)/5)*5,0,5),"&lt;&gt;0")</f>
        <v>3.8333333333333335</v>
      </c>
      <c r="AM229" s="40">
        <f ca="1">SUMIF(OFFSET(correlations!M$46,_xlfn.FLOOR.MATH((ROW(L217)-1)/5)*5,0,5),"&lt;&gt;0")/COUNTIF(OFFSET(correlations!M$46,_xlfn.FLOOR.MATH((ROW(L217)-1)/5)*5,0,5),"&lt;&gt;0")</f>
        <v>2.75</v>
      </c>
      <c r="AN229" s="40">
        <f ca="1">SUMIF(OFFSET(correlations!N$46,_xlfn.FLOOR.MATH((ROW(M217)-1)/5)*5,0,5),"&lt;&gt;0")/COUNTIF(OFFSET(correlations!N$46,_xlfn.FLOOR.MATH((ROW(M217)-1)/5)*5,0,5),"&lt;&gt;0")</f>
        <v>3.25</v>
      </c>
      <c r="AO229" s="40">
        <f ca="1">SUMIF(OFFSET(correlations!O$46,_xlfn.FLOOR.MATH((ROW(N217)-1)/5)*5,0,5),"&lt;&gt;0")/COUNTIF(OFFSET(correlations!O$46,_xlfn.FLOOR.MATH((ROW(N217)-1)/5)*5,0,5),"&lt;&gt;0")</f>
        <v>3.125</v>
      </c>
      <c r="AP229" s="40">
        <f ca="1">SUMIF(OFFSET(correlations!P$46,_xlfn.FLOOR.MATH((ROW(O217)-1)/5)*5,0,5),"&lt;&gt;0")/COUNTIF(OFFSET(correlations!P$46,_xlfn.FLOOR.MATH((ROW(O217)-1)/5)*5,0,5),"&lt;&gt;0")</f>
        <v>2.5</v>
      </c>
      <c r="AQ229" s="40">
        <f ca="1">SUMIF(OFFSET(correlations!Q$46,_xlfn.FLOOR.MATH((ROW(P217)-1)/5)*5,0,5),"&lt;&gt;0")/COUNTIF(OFFSET(correlations!Q$46,_xlfn.FLOOR.MATH((ROW(P217)-1)/5)*5,0,5),"&lt;&gt;0")</f>
        <v>2.5</v>
      </c>
      <c r="AR229" s="40">
        <f ca="1">SUMIF(OFFSET(correlations!R$46,_xlfn.FLOOR.MATH((ROW(Q217)-1)/5)*5,0,5),"&lt;&gt;0")/COUNTIF(OFFSET(correlations!R$46,_xlfn.FLOOR.MATH((ROW(Q217)-1)/5)*5,0,5),"&lt;&gt;0")</f>
        <v>2.6666666666666665</v>
      </c>
      <c r="AS229" s="40">
        <f ca="1">SUMIF(OFFSET(correlations!S$46,_xlfn.FLOOR.MATH((ROW(R217)-1)/5)*5,0,5),"&lt;&gt;0")/COUNTIF(OFFSET(correlations!S$46,_xlfn.FLOOR.MATH((ROW(R217)-1)/5)*5,0,5),"&lt;&gt;0")</f>
        <v>3.125</v>
      </c>
      <c r="AT229" s="40">
        <f ca="1">SUMIF(OFFSET(correlations!T$46,_xlfn.FLOOR.MATH((ROW(S217)-1)/5)*5,0,5),"&lt;&gt;0")/COUNTIF(OFFSET(correlations!T$46,_xlfn.FLOOR.MATH((ROW(S217)-1)/5)*5,0,5),"&lt;&gt;0")</f>
        <v>3.1666666666666665</v>
      </c>
      <c r="AU229" s="40">
        <f ca="1">SUMIF(OFFSET(correlations!U$46,_xlfn.FLOOR.MATH((ROW(T217)-1)/5)*5,0,5),"&lt;&gt;0")/COUNTIF(OFFSET(correlations!U$46,_xlfn.FLOOR.MATH((ROW(T217)-1)/5)*5,0,5),"&lt;&gt;0")</f>
        <v>2.875</v>
      </c>
      <c r="AV229" s="40">
        <f ca="1">SUMIF(OFFSET(correlations!V$46,_xlfn.FLOOR.MATH((ROW(U217)-1)/5)*5,0,5),"&lt;&gt;0")/COUNTIF(OFFSET(correlations!V$46,_xlfn.FLOOR.MATH((ROW(U217)-1)/5)*5,0,5),"&lt;&gt;0")</f>
        <v>2.75</v>
      </c>
      <c r="AW229" s="40">
        <f ca="1">SUMIF(OFFSET(correlations!W$46,_xlfn.FLOOR.MATH((ROW(V217)-1)/5)*5,0,5),"&lt;&gt;0")/COUNTIF(OFFSET(correlations!W$46,_xlfn.FLOOR.MATH((ROW(V217)-1)/5)*5,0,5),"&lt;&gt;0")</f>
        <v>2.8</v>
      </c>
      <c r="AX229" s="40">
        <f ca="1">SUMIF(OFFSET(correlations!X$46,_xlfn.FLOOR.MATH((ROW(W217)-1)/5)*5,0,5),"&lt;&gt;0")/COUNTIF(OFFSET(correlations!X$46,_xlfn.FLOOR.MATH((ROW(W217)-1)/5)*5,0,5),"&lt;&gt;0")</f>
        <v>2.25</v>
      </c>
      <c r="AY229" s="40">
        <f ca="1">SUMIF(OFFSET(correlations!Y$46,_xlfn.FLOOR.MATH((ROW(X217)-1)/5)*5,0,5),"&lt;&gt;0")/COUNTIF(OFFSET(correlations!Y$46,_xlfn.FLOOR.MATH((ROW(X217)-1)/5)*5,0,5),"&lt;&gt;0")</f>
        <v>3.5</v>
      </c>
      <c r="AZ229" s="40">
        <f ca="1">SUMIF(OFFSET(correlations!Z$46,_xlfn.FLOOR.MATH((ROW(Y217)-1)/5)*5,0,5),"&lt;&gt;0")/COUNTIF(OFFSET(correlations!Z$46,_xlfn.FLOOR.MATH((ROW(Y217)-1)/5)*5,0,5),"&lt;&gt;0")</f>
        <v>2.75</v>
      </c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</row>
    <row r="230" spans="1:76">
      <c r="A230" s="1" t="str">
        <f t="shared" si="43"/>
        <v>558: Spider-Man 2 (2004)</v>
      </c>
      <c r="B230" s="26">
        <f>IF(correlations!B263&lt;&gt;0,'Modified Weights'!B$3,0)</f>
        <v>0.55108883721563151</v>
      </c>
      <c r="C230" s="26">
        <f>IF(correlations!C263&lt;&gt;0,'Modified Weights'!C$3,0)</f>
        <v>0.56244873874488854</v>
      </c>
      <c r="D230" s="26">
        <f>IF(correlations!D263&lt;&gt;0,'Modified Weights'!D$3,0)</f>
        <v>0</v>
      </c>
      <c r="E230" s="26">
        <f>IF(correlations!E263&lt;&gt;0,'Modified Weights'!E$3,0)</f>
        <v>0.51761980439715483</v>
      </c>
      <c r="F230" s="26">
        <f>IF(correlations!F263&lt;&gt;0,'Modified Weights'!F$3,0)</f>
        <v>0.47668328054517961</v>
      </c>
      <c r="G230" s="26">
        <f>IF(correlations!G263&lt;&gt;0,'Modified Weights'!G$3,0)</f>
        <v>0</v>
      </c>
      <c r="H230" s="26">
        <f>IF(correlations!H263&lt;&gt;0,'Modified Weights'!H$3,0)</f>
        <v>0.46291004988627577</v>
      </c>
      <c r="I230" s="26">
        <f>IF(correlations!I263&lt;&gt;0,'Modified Weights'!I$3,0)</f>
        <v>0.38334847991865839</v>
      </c>
      <c r="J230" s="26">
        <f>IF(correlations!J263&lt;&gt;0,'Modified Weights'!J$3,0)</f>
        <v>0</v>
      </c>
      <c r="K230" s="26">
        <f>IF(correlations!K263&lt;&gt;0,'Modified Weights'!K$3,0)</f>
        <v>0</v>
      </c>
      <c r="L230" s="26">
        <f>IF(correlations!L263&lt;&gt;0,'Modified Weights'!L$3,0)</f>
        <v>0</v>
      </c>
      <c r="M230" s="26">
        <f>IF(correlations!M263&lt;&gt;0,'Modified Weights'!M$3,0)</f>
        <v>0.40859237613621341</v>
      </c>
      <c r="N230" s="26">
        <f>IF(correlations!N263&lt;&gt;0,'Modified Weights'!N$3,0)</f>
        <v>0</v>
      </c>
      <c r="O230" s="26">
        <f>IF(correlations!O263&lt;&gt;0,'Modified Weights'!O$3,0)</f>
        <v>0</v>
      </c>
      <c r="P230" s="26">
        <f>IF(correlations!P263&lt;&gt;0,'Modified Weights'!P$3,0)</f>
        <v>0</v>
      </c>
      <c r="Q230" s="26">
        <f>IF(correlations!Q263&lt;&gt;0,'Modified Weights'!Q$3,0)</f>
        <v>0.50324684492481753</v>
      </c>
      <c r="R230" s="26">
        <f>IF(correlations!R263&lt;&gt;0,'Modified Weights'!R$3,0)</f>
        <v>0.49300760515325925</v>
      </c>
      <c r="S230" s="26">
        <f>IF(correlations!S263&lt;&gt;0,'Modified Weights'!S$3,0)</f>
        <v>0.47668328054517961</v>
      </c>
      <c r="T230" s="26">
        <f>IF(correlations!T263&lt;&gt;0,'Modified Weights'!T$3,0)</f>
        <v>0.55108883721563151</v>
      </c>
      <c r="U230" s="26">
        <f>IF(correlations!U263&lt;&gt;0,'Modified Weights'!U$3,0)</f>
        <v>0.47236055541883315</v>
      </c>
      <c r="V230" s="26">
        <f>IF(correlations!V263&lt;&gt;0,'Modified Weights'!V$3,0)</f>
        <v>0</v>
      </c>
      <c r="W230" s="26">
        <f>IF(correlations!W263&lt;&gt;0,'Modified Weights'!W$3,0)</f>
        <v>0.50324684492481753</v>
      </c>
      <c r="X230" s="26">
        <f>IF(correlations!X263&lt;&gt;0,'Modified Weights'!X$3,0)</f>
        <v>0</v>
      </c>
      <c r="Y230" s="26">
        <f>IF(correlations!Y263&lt;&gt;0,'Modified Weights'!Y$3,0)</f>
        <v>0.66716825348801723</v>
      </c>
      <c r="Z230" s="26">
        <f>IF(correlations!Z263&lt;&gt;0,'Modified Weights'!Z$3,0)</f>
        <v>0.43552033876932245</v>
      </c>
      <c r="AA230" s="26"/>
      <c r="AB230" s="40">
        <f ca="1">SUMIF(OFFSET(correlations!B$46,_xlfn.FLOOR.MATH((ROW(A218)-1)/5)*5,0,5),"&lt;&gt;0")/COUNTIF(OFFSET(correlations!B$46,_xlfn.FLOOR.MATH((ROW(A218)-1)/5)*5,0,5),"&lt;&gt;0")</f>
        <v>2.25</v>
      </c>
      <c r="AC230" s="40">
        <f ca="1">SUMIF(OFFSET(correlations!C$46,_xlfn.FLOOR.MATH((ROW(B218)-1)/5)*5,0,5),"&lt;&gt;0")/COUNTIF(OFFSET(correlations!C$46,_xlfn.FLOOR.MATH((ROW(B218)-1)/5)*5,0,5),"&lt;&gt;0")</f>
        <v>3.125</v>
      </c>
      <c r="AD230" s="40">
        <f ca="1">SUMIF(OFFSET(correlations!D$46,_xlfn.FLOOR.MATH((ROW(C218)-1)/5)*5,0,5),"&lt;&gt;0")/COUNTIF(OFFSET(correlations!D$46,_xlfn.FLOOR.MATH((ROW(C218)-1)/5)*5,0,5),"&lt;&gt;0")</f>
        <v>2.3333333333333335</v>
      </c>
      <c r="AE230" s="40">
        <f ca="1">SUMIF(OFFSET(correlations!E$46,_xlfn.FLOOR.MATH((ROW(D218)-1)/5)*5,0,5),"&lt;&gt;0")/COUNTIF(OFFSET(correlations!E$46,_xlfn.FLOOR.MATH((ROW(D218)-1)/5)*5,0,5),"&lt;&gt;0")</f>
        <v>3.8</v>
      </c>
      <c r="AF230" s="40">
        <f ca="1">SUMIF(OFFSET(correlations!F$46,_xlfn.FLOOR.MATH((ROW(E218)-1)/5)*5,0,5),"&lt;&gt;0")/COUNTIF(OFFSET(correlations!F$46,_xlfn.FLOOR.MATH((ROW(E218)-1)/5)*5,0,5),"&lt;&gt;0")</f>
        <v>3.125</v>
      </c>
      <c r="AG230" s="40">
        <f ca="1">SUMIF(OFFSET(correlations!G$46,_xlfn.FLOOR.MATH((ROW(F218)-1)/5)*5,0,5),"&lt;&gt;0")/COUNTIF(OFFSET(correlations!G$46,_xlfn.FLOOR.MATH((ROW(F218)-1)/5)*5,0,5),"&lt;&gt;0")</f>
        <v>2.1666666666666665</v>
      </c>
      <c r="AH230" s="40">
        <f ca="1">SUMIF(OFFSET(correlations!H$46,_xlfn.FLOOR.MATH((ROW(G218)-1)/5)*5,0,5),"&lt;&gt;0")/COUNTIF(OFFSET(correlations!H$46,_xlfn.FLOOR.MATH((ROW(G218)-1)/5)*5,0,5),"&lt;&gt;0")</f>
        <v>3.1666666666666665</v>
      </c>
      <c r="AI230" s="40">
        <f ca="1">SUMIF(OFFSET(correlations!I$46,_xlfn.FLOOR.MATH((ROW(H218)-1)/5)*5,0,5),"&lt;&gt;0")/COUNTIF(OFFSET(correlations!I$46,_xlfn.FLOOR.MATH((ROW(H218)-1)/5)*5,0,5),"&lt;&gt;0")</f>
        <v>3.125</v>
      </c>
      <c r="AJ230" s="40">
        <f ca="1">SUMIF(OFFSET(correlations!J$46,_xlfn.FLOOR.MATH((ROW(I218)-1)/5)*5,0,5),"&lt;&gt;0")/COUNTIF(OFFSET(correlations!J$46,_xlfn.FLOOR.MATH((ROW(I218)-1)/5)*5,0,5),"&lt;&gt;0")</f>
        <v>2.5</v>
      </c>
      <c r="AK230" s="40">
        <f ca="1">SUMIF(OFFSET(correlations!K$46,_xlfn.FLOOR.MATH((ROW(J218)-1)/5)*5,0,5),"&lt;&gt;0")/COUNTIF(OFFSET(correlations!K$46,_xlfn.FLOOR.MATH((ROW(J218)-1)/5)*5,0,5),"&lt;&gt;0")</f>
        <v>3</v>
      </c>
      <c r="AL230" s="40">
        <f ca="1">SUMIF(OFFSET(correlations!L$46,_xlfn.FLOOR.MATH((ROW(K218)-1)/5)*5,0,5),"&lt;&gt;0")/COUNTIF(OFFSET(correlations!L$46,_xlfn.FLOOR.MATH((ROW(K218)-1)/5)*5,0,5),"&lt;&gt;0")</f>
        <v>3.8333333333333335</v>
      </c>
      <c r="AM230" s="40">
        <f ca="1">SUMIF(OFFSET(correlations!M$46,_xlfn.FLOOR.MATH((ROW(L218)-1)/5)*5,0,5),"&lt;&gt;0")/COUNTIF(OFFSET(correlations!M$46,_xlfn.FLOOR.MATH((ROW(L218)-1)/5)*5,0,5),"&lt;&gt;0")</f>
        <v>2.75</v>
      </c>
      <c r="AN230" s="40">
        <f ca="1">SUMIF(OFFSET(correlations!N$46,_xlfn.FLOOR.MATH((ROW(M218)-1)/5)*5,0,5),"&lt;&gt;0")/COUNTIF(OFFSET(correlations!N$46,_xlfn.FLOOR.MATH((ROW(M218)-1)/5)*5,0,5),"&lt;&gt;0")</f>
        <v>3.25</v>
      </c>
      <c r="AO230" s="40">
        <f ca="1">SUMIF(OFFSET(correlations!O$46,_xlfn.FLOOR.MATH((ROW(N218)-1)/5)*5,0,5),"&lt;&gt;0")/COUNTIF(OFFSET(correlations!O$46,_xlfn.FLOOR.MATH((ROW(N218)-1)/5)*5,0,5),"&lt;&gt;0")</f>
        <v>3.125</v>
      </c>
      <c r="AP230" s="40">
        <f ca="1">SUMIF(OFFSET(correlations!P$46,_xlfn.FLOOR.MATH((ROW(O218)-1)/5)*5,0,5),"&lt;&gt;0")/COUNTIF(OFFSET(correlations!P$46,_xlfn.FLOOR.MATH((ROW(O218)-1)/5)*5,0,5),"&lt;&gt;0")</f>
        <v>2.5</v>
      </c>
      <c r="AQ230" s="40">
        <f ca="1">SUMIF(OFFSET(correlations!Q$46,_xlfn.FLOOR.MATH((ROW(P218)-1)/5)*5,0,5),"&lt;&gt;0")/COUNTIF(OFFSET(correlations!Q$46,_xlfn.FLOOR.MATH((ROW(P218)-1)/5)*5,0,5),"&lt;&gt;0")</f>
        <v>2.5</v>
      </c>
      <c r="AR230" s="40">
        <f ca="1">SUMIF(OFFSET(correlations!R$46,_xlfn.FLOOR.MATH((ROW(Q218)-1)/5)*5,0,5),"&lt;&gt;0")/COUNTIF(OFFSET(correlations!R$46,_xlfn.FLOOR.MATH((ROW(Q218)-1)/5)*5,0,5),"&lt;&gt;0")</f>
        <v>2.6666666666666665</v>
      </c>
      <c r="AS230" s="40">
        <f ca="1">SUMIF(OFFSET(correlations!S$46,_xlfn.FLOOR.MATH((ROW(R218)-1)/5)*5,0,5),"&lt;&gt;0")/COUNTIF(OFFSET(correlations!S$46,_xlfn.FLOOR.MATH((ROW(R218)-1)/5)*5,0,5),"&lt;&gt;0")</f>
        <v>3.125</v>
      </c>
      <c r="AT230" s="40">
        <f ca="1">SUMIF(OFFSET(correlations!T$46,_xlfn.FLOOR.MATH((ROW(S218)-1)/5)*5,0,5),"&lt;&gt;0")/COUNTIF(OFFSET(correlations!T$46,_xlfn.FLOOR.MATH((ROW(S218)-1)/5)*5,0,5),"&lt;&gt;0")</f>
        <v>3.1666666666666665</v>
      </c>
      <c r="AU230" s="40">
        <f ca="1">SUMIF(OFFSET(correlations!U$46,_xlfn.FLOOR.MATH((ROW(T218)-1)/5)*5,0,5),"&lt;&gt;0")/COUNTIF(OFFSET(correlations!U$46,_xlfn.FLOOR.MATH((ROW(T218)-1)/5)*5,0,5),"&lt;&gt;0")</f>
        <v>2.875</v>
      </c>
      <c r="AV230" s="40">
        <f ca="1">SUMIF(OFFSET(correlations!V$46,_xlfn.FLOOR.MATH((ROW(U218)-1)/5)*5,0,5),"&lt;&gt;0")/COUNTIF(OFFSET(correlations!V$46,_xlfn.FLOOR.MATH((ROW(U218)-1)/5)*5,0,5),"&lt;&gt;0")</f>
        <v>2.75</v>
      </c>
      <c r="AW230" s="40">
        <f ca="1">SUMIF(OFFSET(correlations!W$46,_xlfn.FLOOR.MATH((ROW(V218)-1)/5)*5,0,5),"&lt;&gt;0")/COUNTIF(OFFSET(correlations!W$46,_xlfn.FLOOR.MATH((ROW(V218)-1)/5)*5,0,5),"&lt;&gt;0")</f>
        <v>2.8</v>
      </c>
      <c r="AX230" s="40">
        <f ca="1">SUMIF(OFFSET(correlations!X$46,_xlfn.FLOOR.MATH((ROW(W218)-1)/5)*5,0,5),"&lt;&gt;0")/COUNTIF(OFFSET(correlations!X$46,_xlfn.FLOOR.MATH((ROW(W218)-1)/5)*5,0,5),"&lt;&gt;0")</f>
        <v>2.25</v>
      </c>
      <c r="AY230" s="40">
        <f ca="1">SUMIF(OFFSET(correlations!Y$46,_xlfn.FLOOR.MATH((ROW(X218)-1)/5)*5,0,5),"&lt;&gt;0")/COUNTIF(OFFSET(correlations!Y$46,_xlfn.FLOOR.MATH((ROW(X218)-1)/5)*5,0,5),"&lt;&gt;0")</f>
        <v>3.5</v>
      </c>
      <c r="AZ230" s="40">
        <f ca="1">SUMIF(OFFSET(correlations!Z$46,_xlfn.FLOOR.MATH((ROW(Y218)-1)/5)*5,0,5),"&lt;&gt;0")/COUNTIF(OFFSET(correlations!Z$46,_xlfn.FLOOR.MATH((ROW(Y218)-1)/5)*5,0,5),"&lt;&gt;0")</f>
        <v>2.75</v>
      </c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</row>
    <row r="231" spans="1:76">
      <c r="A231" s="1" t="str">
        <f t="shared" si="43"/>
        <v>558: Spider-Man 2 (2004)</v>
      </c>
      <c r="B231" s="26">
        <f>IF(correlations!B264&lt;&gt;0,'Modified Weights'!B$4,0)</f>
        <v>0</v>
      </c>
      <c r="C231" s="26">
        <f>IF(correlations!C264&lt;&gt;0,'Modified Weights'!C$4,0)</f>
        <v>0.48860698263640312</v>
      </c>
      <c r="D231" s="26">
        <f>IF(correlations!D264&lt;&gt;0,'Modified Weights'!D$4,0)</f>
        <v>0.47097212266638172</v>
      </c>
      <c r="E231" s="26">
        <f>IF(correlations!E264&lt;&gt;0,'Modified Weights'!E$4,0)</f>
        <v>0.47497369617752921</v>
      </c>
      <c r="F231" s="26">
        <f>IF(correlations!F264&lt;&gt;0,'Modified Weights'!F$4,0)</f>
        <v>0.46411014776485626</v>
      </c>
      <c r="G231" s="26">
        <f>IF(correlations!G264&lt;&gt;0,'Modified Weights'!G$4,0)</f>
        <v>0.48053660218278615</v>
      </c>
      <c r="H231" s="26">
        <f>IF(correlations!H264&lt;&gt;0,'Modified Weights'!H$4,0)</f>
        <v>0.40027450425381639</v>
      </c>
      <c r="I231" s="26">
        <f>IF(correlations!I264&lt;&gt;0,'Modified Weights'!I$4,0)</f>
        <v>0.31257295249758305</v>
      </c>
      <c r="J231" s="26">
        <f>IF(correlations!J264&lt;&gt;0,'Modified Weights'!J$4,0)</f>
        <v>0</v>
      </c>
      <c r="K231" s="26">
        <f>IF(correlations!K264&lt;&gt;0,'Modified Weights'!K$4,0)</f>
        <v>0.26365446983714974</v>
      </c>
      <c r="L231" s="26">
        <f>IF(correlations!L264&lt;&gt;0,'Modified Weights'!L$4,0)</f>
        <v>0.28275572409412869</v>
      </c>
      <c r="M231" s="26">
        <f>IF(correlations!M264&lt;&gt;0,'Modified Weights'!M$4,0)</f>
        <v>0.28040224837668803</v>
      </c>
      <c r="N231" s="26">
        <f>IF(correlations!N264&lt;&gt;0,'Modified Weights'!N$4,0)</f>
        <v>0.31010409033155772</v>
      </c>
      <c r="O231" s="26">
        <f>IF(correlations!O264&lt;&gt;0,'Modified Weights'!O$4,0)</f>
        <v>0.56244873874488854</v>
      </c>
      <c r="P231" s="26">
        <f>IF(correlations!P264&lt;&gt;0,'Modified Weights'!P$4,0)</f>
        <v>0.30413903573293405</v>
      </c>
      <c r="Q231" s="26">
        <f>IF(correlations!Q264&lt;&gt;0,'Modified Weights'!Q$4,0)</f>
        <v>0</v>
      </c>
      <c r="R231" s="26">
        <f>IF(correlations!R264&lt;&gt;0,'Modified Weights'!R$4,0)</f>
        <v>0</v>
      </c>
      <c r="S231" s="26">
        <f>IF(correlations!S264&lt;&gt;0,'Modified Weights'!S$4,0)</f>
        <v>0</v>
      </c>
      <c r="T231" s="26">
        <f>IF(correlations!T264&lt;&gt;0,'Modified Weights'!T$4,0)</f>
        <v>0</v>
      </c>
      <c r="U231" s="26">
        <f>IF(correlations!U264&lt;&gt;0,'Modified Weights'!U$4,0)</f>
        <v>0.43899155441463594</v>
      </c>
      <c r="V231" s="26">
        <f>IF(correlations!V264&lt;&gt;0,'Modified Weights'!V$4,0)</f>
        <v>0.17808764796017454</v>
      </c>
      <c r="W231" s="26">
        <f>IF(correlations!W264&lt;&gt;0,'Modified Weights'!W$4,0)</f>
        <v>0.40859237613621341</v>
      </c>
      <c r="X231" s="26">
        <f>IF(correlations!X264&lt;&gt;0,'Modified Weights'!X$4,0)</f>
        <v>0.54219187817609293</v>
      </c>
      <c r="Y231" s="26">
        <f>IF(correlations!Y264&lt;&gt;0,'Modified Weights'!Y$4,0)</f>
        <v>0.54219187817609293</v>
      </c>
      <c r="Z231" s="26">
        <f>IF(correlations!Z264&lt;&gt;0,'Modified Weights'!Z$4,0)</f>
        <v>0.39006674934025765</v>
      </c>
      <c r="AA231" s="26"/>
      <c r="AB231" s="40">
        <f ca="1">SUMIF(OFFSET(correlations!B$46,_xlfn.FLOOR.MATH((ROW(A219)-1)/5)*5,0,5),"&lt;&gt;0")/COUNTIF(OFFSET(correlations!B$46,_xlfn.FLOOR.MATH((ROW(A219)-1)/5)*5,0,5),"&lt;&gt;0")</f>
        <v>2.25</v>
      </c>
      <c r="AC231" s="40">
        <f ca="1">SUMIF(OFFSET(correlations!C$46,_xlfn.FLOOR.MATH((ROW(B219)-1)/5)*5,0,5),"&lt;&gt;0")/COUNTIF(OFFSET(correlations!C$46,_xlfn.FLOOR.MATH((ROW(B219)-1)/5)*5,0,5),"&lt;&gt;0")</f>
        <v>3.125</v>
      </c>
      <c r="AD231" s="40">
        <f ca="1">SUMIF(OFFSET(correlations!D$46,_xlfn.FLOOR.MATH((ROW(C219)-1)/5)*5,0,5),"&lt;&gt;0")/COUNTIF(OFFSET(correlations!D$46,_xlfn.FLOOR.MATH((ROW(C219)-1)/5)*5,0,5),"&lt;&gt;0")</f>
        <v>2.3333333333333335</v>
      </c>
      <c r="AE231" s="40">
        <f ca="1">SUMIF(OFFSET(correlations!E$46,_xlfn.FLOOR.MATH((ROW(D219)-1)/5)*5,0,5),"&lt;&gt;0")/COUNTIF(OFFSET(correlations!E$46,_xlfn.FLOOR.MATH((ROW(D219)-1)/5)*5,0,5),"&lt;&gt;0")</f>
        <v>3.8</v>
      </c>
      <c r="AF231" s="40">
        <f ca="1">SUMIF(OFFSET(correlations!F$46,_xlfn.FLOOR.MATH((ROW(E219)-1)/5)*5,0,5),"&lt;&gt;0")/COUNTIF(OFFSET(correlations!F$46,_xlfn.FLOOR.MATH((ROW(E219)-1)/5)*5,0,5),"&lt;&gt;0")</f>
        <v>3.125</v>
      </c>
      <c r="AG231" s="40">
        <f ca="1">SUMIF(OFFSET(correlations!G$46,_xlfn.FLOOR.MATH((ROW(F219)-1)/5)*5,0,5),"&lt;&gt;0")/COUNTIF(OFFSET(correlations!G$46,_xlfn.FLOOR.MATH((ROW(F219)-1)/5)*5,0,5),"&lt;&gt;0")</f>
        <v>2.1666666666666665</v>
      </c>
      <c r="AH231" s="40">
        <f ca="1">SUMIF(OFFSET(correlations!H$46,_xlfn.FLOOR.MATH((ROW(G219)-1)/5)*5,0,5),"&lt;&gt;0")/COUNTIF(OFFSET(correlations!H$46,_xlfn.FLOOR.MATH((ROW(G219)-1)/5)*5,0,5),"&lt;&gt;0")</f>
        <v>3.1666666666666665</v>
      </c>
      <c r="AI231" s="40">
        <f ca="1">SUMIF(OFFSET(correlations!I$46,_xlfn.FLOOR.MATH((ROW(H219)-1)/5)*5,0,5),"&lt;&gt;0")/COUNTIF(OFFSET(correlations!I$46,_xlfn.FLOOR.MATH((ROW(H219)-1)/5)*5,0,5),"&lt;&gt;0")</f>
        <v>3.125</v>
      </c>
      <c r="AJ231" s="40">
        <f ca="1">SUMIF(OFFSET(correlations!J$46,_xlfn.FLOOR.MATH((ROW(I219)-1)/5)*5,0,5),"&lt;&gt;0")/COUNTIF(OFFSET(correlations!J$46,_xlfn.FLOOR.MATH((ROW(I219)-1)/5)*5,0,5),"&lt;&gt;0")</f>
        <v>2.5</v>
      </c>
      <c r="AK231" s="40">
        <f ca="1">SUMIF(OFFSET(correlations!K$46,_xlfn.FLOOR.MATH((ROW(J219)-1)/5)*5,0,5),"&lt;&gt;0")/COUNTIF(OFFSET(correlations!K$46,_xlfn.FLOOR.MATH((ROW(J219)-1)/5)*5,0,5),"&lt;&gt;0")</f>
        <v>3</v>
      </c>
      <c r="AL231" s="40">
        <f ca="1">SUMIF(OFFSET(correlations!L$46,_xlfn.FLOOR.MATH((ROW(K219)-1)/5)*5,0,5),"&lt;&gt;0")/COUNTIF(OFFSET(correlations!L$46,_xlfn.FLOOR.MATH((ROW(K219)-1)/5)*5,0,5),"&lt;&gt;0")</f>
        <v>3.8333333333333335</v>
      </c>
      <c r="AM231" s="40">
        <f ca="1">SUMIF(OFFSET(correlations!M$46,_xlfn.FLOOR.MATH((ROW(L219)-1)/5)*5,0,5),"&lt;&gt;0")/COUNTIF(OFFSET(correlations!M$46,_xlfn.FLOOR.MATH((ROW(L219)-1)/5)*5,0,5),"&lt;&gt;0")</f>
        <v>2.75</v>
      </c>
      <c r="AN231" s="40">
        <f ca="1">SUMIF(OFFSET(correlations!N$46,_xlfn.FLOOR.MATH((ROW(M219)-1)/5)*5,0,5),"&lt;&gt;0")/COUNTIF(OFFSET(correlations!N$46,_xlfn.FLOOR.MATH((ROW(M219)-1)/5)*5,0,5),"&lt;&gt;0")</f>
        <v>3.25</v>
      </c>
      <c r="AO231" s="40">
        <f ca="1">SUMIF(OFFSET(correlations!O$46,_xlfn.FLOOR.MATH((ROW(N219)-1)/5)*5,0,5),"&lt;&gt;0")/COUNTIF(OFFSET(correlations!O$46,_xlfn.FLOOR.MATH((ROW(N219)-1)/5)*5,0,5),"&lt;&gt;0")</f>
        <v>3.125</v>
      </c>
      <c r="AP231" s="40">
        <f ca="1">SUMIF(OFFSET(correlations!P$46,_xlfn.FLOOR.MATH((ROW(O219)-1)/5)*5,0,5),"&lt;&gt;0")/COUNTIF(OFFSET(correlations!P$46,_xlfn.FLOOR.MATH((ROW(O219)-1)/5)*5,0,5),"&lt;&gt;0")</f>
        <v>2.5</v>
      </c>
      <c r="AQ231" s="40">
        <f ca="1">SUMIF(OFFSET(correlations!Q$46,_xlfn.FLOOR.MATH((ROW(P219)-1)/5)*5,0,5),"&lt;&gt;0")/COUNTIF(OFFSET(correlations!Q$46,_xlfn.FLOOR.MATH((ROW(P219)-1)/5)*5,0,5),"&lt;&gt;0")</f>
        <v>2.5</v>
      </c>
      <c r="AR231" s="40">
        <f ca="1">SUMIF(OFFSET(correlations!R$46,_xlfn.FLOOR.MATH((ROW(Q219)-1)/5)*5,0,5),"&lt;&gt;0")/COUNTIF(OFFSET(correlations!R$46,_xlfn.FLOOR.MATH((ROW(Q219)-1)/5)*5,0,5),"&lt;&gt;0")</f>
        <v>2.6666666666666665</v>
      </c>
      <c r="AS231" s="40">
        <f ca="1">SUMIF(OFFSET(correlations!S$46,_xlfn.FLOOR.MATH((ROW(R219)-1)/5)*5,0,5),"&lt;&gt;0")/COUNTIF(OFFSET(correlations!S$46,_xlfn.FLOOR.MATH((ROW(R219)-1)/5)*5,0,5),"&lt;&gt;0")</f>
        <v>3.125</v>
      </c>
      <c r="AT231" s="40">
        <f ca="1">SUMIF(OFFSET(correlations!T$46,_xlfn.FLOOR.MATH((ROW(S219)-1)/5)*5,0,5),"&lt;&gt;0")/COUNTIF(OFFSET(correlations!T$46,_xlfn.FLOOR.MATH((ROW(S219)-1)/5)*5,0,5),"&lt;&gt;0")</f>
        <v>3.1666666666666665</v>
      </c>
      <c r="AU231" s="40">
        <f ca="1">SUMIF(OFFSET(correlations!U$46,_xlfn.FLOOR.MATH((ROW(T219)-1)/5)*5,0,5),"&lt;&gt;0")/COUNTIF(OFFSET(correlations!U$46,_xlfn.FLOOR.MATH((ROW(T219)-1)/5)*5,0,5),"&lt;&gt;0")</f>
        <v>2.875</v>
      </c>
      <c r="AV231" s="40">
        <f ca="1">SUMIF(OFFSET(correlations!V$46,_xlfn.FLOOR.MATH((ROW(U219)-1)/5)*5,0,5),"&lt;&gt;0")/COUNTIF(OFFSET(correlations!V$46,_xlfn.FLOOR.MATH((ROW(U219)-1)/5)*5,0,5),"&lt;&gt;0")</f>
        <v>2.75</v>
      </c>
      <c r="AW231" s="40">
        <f ca="1">SUMIF(OFFSET(correlations!W$46,_xlfn.FLOOR.MATH((ROW(V219)-1)/5)*5,0,5),"&lt;&gt;0")/COUNTIF(OFFSET(correlations!W$46,_xlfn.FLOOR.MATH((ROW(V219)-1)/5)*5,0,5),"&lt;&gt;0")</f>
        <v>2.8</v>
      </c>
      <c r="AX231" s="40">
        <f ca="1">SUMIF(OFFSET(correlations!X$46,_xlfn.FLOOR.MATH((ROW(W219)-1)/5)*5,0,5),"&lt;&gt;0")/COUNTIF(OFFSET(correlations!X$46,_xlfn.FLOOR.MATH((ROW(W219)-1)/5)*5,0,5),"&lt;&gt;0")</f>
        <v>2.25</v>
      </c>
      <c r="AY231" s="40">
        <f ca="1">SUMIF(OFFSET(correlations!Y$46,_xlfn.FLOOR.MATH((ROW(X219)-1)/5)*5,0,5),"&lt;&gt;0")/COUNTIF(OFFSET(correlations!Y$46,_xlfn.FLOOR.MATH((ROW(X219)-1)/5)*5,0,5),"&lt;&gt;0")</f>
        <v>3.5</v>
      </c>
      <c r="AZ231" s="40">
        <f ca="1">SUMIF(OFFSET(correlations!Z$46,_xlfn.FLOOR.MATH((ROW(Y219)-1)/5)*5,0,5),"&lt;&gt;0")/COUNTIF(OFFSET(correlations!Z$46,_xlfn.FLOOR.MATH((ROW(Y219)-1)/5)*5,0,5),"&lt;&gt;0")</f>
        <v>2.75</v>
      </c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</row>
    <row r="232" spans="1:76">
      <c r="A232" s="1" t="str">
        <f t="shared" si="43"/>
        <v>558: Spider-Man 2 (2004)</v>
      </c>
      <c r="B232" s="26">
        <f>IF(correlations!B265&lt;&gt;0,'Modified Weights'!B$5,0)</f>
        <v>0</v>
      </c>
      <c r="C232" s="26">
        <f>IF(correlations!C265&lt;&gt;0,'Modified Weights'!C$5,0)</f>
        <v>0.42223642660835542</v>
      </c>
      <c r="D232" s="26">
        <f>IF(correlations!D265&lt;&gt;0,'Modified Weights'!D$5,0)</f>
        <v>0.46833329437099369</v>
      </c>
      <c r="E232" s="26">
        <f>IF(correlations!E265&lt;&gt;0,'Modified Weights'!E$5,0)</f>
        <v>0.46291004988627577</v>
      </c>
      <c r="F232" s="26">
        <f>IF(correlations!F265&lt;&gt;0,'Modified Weights'!F$5,0)</f>
        <v>0.43899155441463594</v>
      </c>
      <c r="G232" s="26">
        <f>IF(correlations!G265&lt;&gt;0,'Modified Weights'!G$5,0)</f>
        <v>0.46833329437099369</v>
      </c>
      <c r="H232" s="26">
        <f>IF(correlations!H265&lt;&gt;0,'Modified Weights'!H$5,0)</f>
        <v>0</v>
      </c>
      <c r="I232" s="26">
        <f>IF(correlations!I265&lt;&gt;0,'Modified Weights'!I$5,0)</f>
        <v>0</v>
      </c>
      <c r="J232" s="26">
        <f>IF(correlations!J265&lt;&gt;0,'Modified Weights'!J$5,0)</f>
        <v>0.38713264586848378</v>
      </c>
      <c r="K232" s="26">
        <f>IF(correlations!K265&lt;&gt;0,'Modified Weights'!K$5,0)</f>
        <v>0.25886569181649749</v>
      </c>
      <c r="L232" s="26">
        <f>IF(correlations!L265&lt;&gt;0,'Modified Weights'!L$5,0)</f>
        <v>0.27833468677407003</v>
      </c>
      <c r="M232" s="26">
        <f>IF(correlations!M265&lt;&gt;0,'Modified Weights'!M$5,0)</f>
        <v>0.26442478716072465</v>
      </c>
      <c r="N232" s="26">
        <f>IF(correlations!N265&lt;&gt;0,'Modified Weights'!N$5,0)</f>
        <v>0</v>
      </c>
      <c r="O232" s="26">
        <f>IF(correlations!O265&lt;&gt;0,'Modified Weights'!O$5,0)</f>
        <v>0.53906585139435703</v>
      </c>
      <c r="P232" s="26">
        <f>IF(correlations!P265&lt;&gt;0,'Modified Weights'!P$5,0)</f>
        <v>0.29682614716644024</v>
      </c>
      <c r="Q232" s="26">
        <f>IF(correlations!Q265&lt;&gt;0,'Modified Weights'!Q$5,0)</f>
        <v>0</v>
      </c>
      <c r="R232" s="26">
        <f>IF(correlations!R265&lt;&gt;0,'Modified Weights'!R$5,0)</f>
        <v>0.45527378286540937</v>
      </c>
      <c r="S232" s="26">
        <f>IF(correlations!S265&lt;&gt;0,'Modified Weights'!S$5,0)</f>
        <v>0.42223642660835542</v>
      </c>
      <c r="T232" s="26">
        <f>IF(correlations!T265&lt;&gt;0,'Modified Weights'!T$5,0)</f>
        <v>0.42805472768971564</v>
      </c>
      <c r="U232" s="26">
        <f>IF(correlations!U265&lt;&gt;0,'Modified Weights'!U$5,0)</f>
        <v>0.40380887559327872</v>
      </c>
      <c r="V232" s="26">
        <f>IF(correlations!V265&lt;&gt;0,'Modified Weights'!V$5,0)</f>
        <v>0</v>
      </c>
      <c r="W232" s="26">
        <f>IF(correlations!W265&lt;&gt;0,'Modified Weights'!W$5,0)</f>
        <v>0.31571202585390812</v>
      </c>
      <c r="X232" s="26">
        <f>IF(correlations!X265&lt;&gt;0,'Modified Weights'!X$5,0)</f>
        <v>0.47497369617752921</v>
      </c>
      <c r="Y232" s="26">
        <f>IF(correlations!Y265&lt;&gt;0,'Modified Weights'!Y$5,0)</f>
        <v>0.47236055541883315</v>
      </c>
      <c r="Z232" s="26">
        <f>IF(correlations!Z265&lt;&gt;0,'Modified Weights'!Z$5,0)</f>
        <v>0</v>
      </c>
      <c r="AA232" s="26"/>
      <c r="AB232" s="40">
        <f ca="1">SUMIF(OFFSET(correlations!B$46,_xlfn.FLOOR.MATH((ROW(A220)-1)/5)*5,0,5),"&lt;&gt;0")/COUNTIF(OFFSET(correlations!B$46,_xlfn.FLOOR.MATH((ROW(A220)-1)/5)*5,0,5),"&lt;&gt;0")</f>
        <v>2.25</v>
      </c>
      <c r="AC232" s="40">
        <f ca="1">SUMIF(OFFSET(correlations!C$46,_xlfn.FLOOR.MATH((ROW(B220)-1)/5)*5,0,5),"&lt;&gt;0")/COUNTIF(OFFSET(correlations!C$46,_xlfn.FLOOR.MATH((ROW(B220)-1)/5)*5,0,5),"&lt;&gt;0")</f>
        <v>3.125</v>
      </c>
      <c r="AD232" s="40">
        <f ca="1">SUMIF(OFFSET(correlations!D$46,_xlfn.FLOOR.MATH((ROW(C220)-1)/5)*5,0,5),"&lt;&gt;0")/COUNTIF(OFFSET(correlations!D$46,_xlfn.FLOOR.MATH((ROW(C220)-1)/5)*5,0,5),"&lt;&gt;0")</f>
        <v>2.3333333333333335</v>
      </c>
      <c r="AE232" s="40">
        <f ca="1">SUMIF(OFFSET(correlations!E$46,_xlfn.FLOOR.MATH((ROW(D220)-1)/5)*5,0,5),"&lt;&gt;0")/COUNTIF(OFFSET(correlations!E$46,_xlfn.FLOOR.MATH((ROW(D220)-1)/5)*5,0,5),"&lt;&gt;0")</f>
        <v>3.8</v>
      </c>
      <c r="AF232" s="40">
        <f ca="1">SUMIF(OFFSET(correlations!F$46,_xlfn.FLOOR.MATH((ROW(E220)-1)/5)*5,0,5),"&lt;&gt;0")/COUNTIF(OFFSET(correlations!F$46,_xlfn.FLOOR.MATH((ROW(E220)-1)/5)*5,0,5),"&lt;&gt;0")</f>
        <v>3.125</v>
      </c>
      <c r="AG232" s="40">
        <f ca="1">SUMIF(OFFSET(correlations!G$46,_xlfn.FLOOR.MATH((ROW(F220)-1)/5)*5,0,5),"&lt;&gt;0")/COUNTIF(OFFSET(correlations!G$46,_xlfn.FLOOR.MATH((ROW(F220)-1)/5)*5,0,5),"&lt;&gt;0")</f>
        <v>2.1666666666666665</v>
      </c>
      <c r="AH232" s="40">
        <f ca="1">SUMIF(OFFSET(correlations!H$46,_xlfn.FLOOR.MATH((ROW(G220)-1)/5)*5,0,5),"&lt;&gt;0")/COUNTIF(OFFSET(correlations!H$46,_xlfn.FLOOR.MATH((ROW(G220)-1)/5)*5,0,5),"&lt;&gt;0")</f>
        <v>3.1666666666666665</v>
      </c>
      <c r="AI232" s="40">
        <f ca="1">SUMIF(OFFSET(correlations!I$46,_xlfn.FLOOR.MATH((ROW(H220)-1)/5)*5,0,5),"&lt;&gt;0")/COUNTIF(OFFSET(correlations!I$46,_xlfn.FLOOR.MATH((ROW(H220)-1)/5)*5,0,5),"&lt;&gt;0")</f>
        <v>3.125</v>
      </c>
      <c r="AJ232" s="40">
        <f ca="1">SUMIF(OFFSET(correlations!J$46,_xlfn.FLOOR.MATH((ROW(I220)-1)/5)*5,0,5),"&lt;&gt;0")/COUNTIF(OFFSET(correlations!J$46,_xlfn.FLOOR.MATH((ROW(I220)-1)/5)*5,0,5),"&lt;&gt;0")</f>
        <v>2.5</v>
      </c>
      <c r="AK232" s="40">
        <f ca="1">SUMIF(OFFSET(correlations!K$46,_xlfn.FLOOR.MATH((ROW(J220)-1)/5)*5,0,5),"&lt;&gt;0")/COUNTIF(OFFSET(correlations!K$46,_xlfn.FLOOR.MATH((ROW(J220)-1)/5)*5,0,5),"&lt;&gt;0")</f>
        <v>3</v>
      </c>
      <c r="AL232" s="40">
        <f ca="1">SUMIF(OFFSET(correlations!L$46,_xlfn.FLOOR.MATH((ROW(K220)-1)/5)*5,0,5),"&lt;&gt;0")/COUNTIF(OFFSET(correlations!L$46,_xlfn.FLOOR.MATH((ROW(K220)-1)/5)*5,0,5),"&lt;&gt;0")</f>
        <v>3.8333333333333335</v>
      </c>
      <c r="AM232" s="40">
        <f ca="1">SUMIF(OFFSET(correlations!M$46,_xlfn.FLOOR.MATH((ROW(L220)-1)/5)*5,0,5),"&lt;&gt;0")/COUNTIF(OFFSET(correlations!M$46,_xlfn.FLOOR.MATH((ROW(L220)-1)/5)*5,0,5),"&lt;&gt;0")</f>
        <v>2.75</v>
      </c>
      <c r="AN232" s="40">
        <f ca="1">SUMIF(OFFSET(correlations!N$46,_xlfn.FLOOR.MATH((ROW(M220)-1)/5)*5,0,5),"&lt;&gt;0")/COUNTIF(OFFSET(correlations!N$46,_xlfn.FLOOR.MATH((ROW(M220)-1)/5)*5,0,5),"&lt;&gt;0")</f>
        <v>3.25</v>
      </c>
      <c r="AO232" s="40">
        <f ca="1">SUMIF(OFFSET(correlations!O$46,_xlfn.FLOOR.MATH((ROW(N220)-1)/5)*5,0,5),"&lt;&gt;0")/COUNTIF(OFFSET(correlations!O$46,_xlfn.FLOOR.MATH((ROW(N220)-1)/5)*5,0,5),"&lt;&gt;0")</f>
        <v>3.125</v>
      </c>
      <c r="AP232" s="40">
        <f ca="1">SUMIF(OFFSET(correlations!P$46,_xlfn.FLOOR.MATH((ROW(O220)-1)/5)*5,0,5),"&lt;&gt;0")/COUNTIF(OFFSET(correlations!P$46,_xlfn.FLOOR.MATH((ROW(O220)-1)/5)*5,0,5),"&lt;&gt;0")</f>
        <v>2.5</v>
      </c>
      <c r="AQ232" s="40">
        <f ca="1">SUMIF(OFFSET(correlations!Q$46,_xlfn.FLOOR.MATH((ROW(P220)-1)/5)*5,0,5),"&lt;&gt;0")/COUNTIF(OFFSET(correlations!Q$46,_xlfn.FLOOR.MATH((ROW(P220)-1)/5)*5,0,5),"&lt;&gt;0")</f>
        <v>2.5</v>
      </c>
      <c r="AR232" s="40">
        <f ca="1">SUMIF(OFFSET(correlations!R$46,_xlfn.FLOOR.MATH((ROW(Q220)-1)/5)*5,0,5),"&lt;&gt;0")/COUNTIF(OFFSET(correlations!R$46,_xlfn.FLOOR.MATH((ROW(Q220)-1)/5)*5,0,5),"&lt;&gt;0")</f>
        <v>2.6666666666666665</v>
      </c>
      <c r="AS232" s="40">
        <f ca="1">SUMIF(OFFSET(correlations!S$46,_xlfn.FLOOR.MATH((ROW(R220)-1)/5)*5,0,5),"&lt;&gt;0")/COUNTIF(OFFSET(correlations!S$46,_xlfn.FLOOR.MATH((ROW(R220)-1)/5)*5,0,5),"&lt;&gt;0")</f>
        <v>3.125</v>
      </c>
      <c r="AT232" s="40">
        <f ca="1">SUMIF(OFFSET(correlations!T$46,_xlfn.FLOOR.MATH((ROW(S220)-1)/5)*5,0,5),"&lt;&gt;0")/COUNTIF(OFFSET(correlations!T$46,_xlfn.FLOOR.MATH((ROW(S220)-1)/5)*5,0,5),"&lt;&gt;0")</f>
        <v>3.1666666666666665</v>
      </c>
      <c r="AU232" s="40">
        <f ca="1">SUMIF(OFFSET(correlations!U$46,_xlfn.FLOOR.MATH((ROW(T220)-1)/5)*5,0,5),"&lt;&gt;0")/COUNTIF(OFFSET(correlations!U$46,_xlfn.FLOOR.MATH((ROW(T220)-1)/5)*5,0,5),"&lt;&gt;0")</f>
        <v>2.875</v>
      </c>
      <c r="AV232" s="40">
        <f ca="1">SUMIF(OFFSET(correlations!V$46,_xlfn.FLOOR.MATH((ROW(U220)-1)/5)*5,0,5),"&lt;&gt;0")/COUNTIF(OFFSET(correlations!V$46,_xlfn.FLOOR.MATH((ROW(U220)-1)/5)*5,0,5),"&lt;&gt;0")</f>
        <v>2.75</v>
      </c>
      <c r="AW232" s="40">
        <f ca="1">SUMIF(OFFSET(correlations!W$46,_xlfn.FLOOR.MATH((ROW(V220)-1)/5)*5,0,5),"&lt;&gt;0")/COUNTIF(OFFSET(correlations!W$46,_xlfn.FLOOR.MATH((ROW(V220)-1)/5)*5,0,5),"&lt;&gt;0")</f>
        <v>2.8</v>
      </c>
      <c r="AX232" s="40">
        <f ca="1">SUMIF(OFFSET(correlations!X$46,_xlfn.FLOOR.MATH((ROW(W220)-1)/5)*5,0,5),"&lt;&gt;0")/COUNTIF(OFFSET(correlations!X$46,_xlfn.FLOOR.MATH((ROW(W220)-1)/5)*5,0,5),"&lt;&gt;0")</f>
        <v>2.25</v>
      </c>
      <c r="AY232" s="40">
        <f ca="1">SUMIF(OFFSET(correlations!Y$46,_xlfn.FLOOR.MATH((ROW(X220)-1)/5)*5,0,5),"&lt;&gt;0")/COUNTIF(OFFSET(correlations!Y$46,_xlfn.FLOOR.MATH((ROW(X220)-1)/5)*5,0,5),"&lt;&gt;0")</f>
        <v>3.5</v>
      </c>
      <c r="AZ232" s="40">
        <f ca="1">SUMIF(OFFSET(correlations!Z$46,_xlfn.FLOOR.MATH((ROW(Y220)-1)/5)*5,0,5),"&lt;&gt;0")/COUNTIF(OFFSET(correlations!Z$46,_xlfn.FLOOR.MATH((ROW(Y220)-1)/5)*5,0,5),"&lt;&gt;0")</f>
        <v>2.75</v>
      </c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</row>
    <row r="233" spans="1:76">
      <c r="A233" s="21" t="s">
        <v>44</v>
      </c>
      <c r="B233" s="26">
        <f>IF(correlations!B266&lt;&gt;0,'Modified Weights'!B$6,0)</f>
        <v>0.48053660218278615</v>
      </c>
      <c r="C233" s="26">
        <f>IF(correlations!C266&lt;&gt;0,'Modified Weights'!C$6,0)</f>
        <v>0</v>
      </c>
      <c r="D233" s="26">
        <f>IF(correlations!D266&lt;&gt;0,'Modified Weights'!D$6,0)</f>
        <v>0</v>
      </c>
      <c r="E233" s="26">
        <f>IF(correlations!E266&lt;&gt;0,'Modified Weights'!E$6,0)</f>
        <v>0.28275572409412869</v>
      </c>
      <c r="F233" s="26">
        <f>IF(correlations!F266&lt;&gt;0,'Modified Weights'!F$6,0)</f>
        <v>0.40027450425381639</v>
      </c>
      <c r="G233" s="26">
        <f>IF(correlations!G266&lt;&gt;0,'Modified Weights'!G$6,0)</f>
        <v>0</v>
      </c>
      <c r="H233" s="26">
        <f>IF(correlations!H266&lt;&gt;0,'Modified Weights'!H$6,0)</f>
        <v>0</v>
      </c>
      <c r="I233" s="26">
        <f>IF(correlations!I266&lt;&gt;0,'Modified Weights'!I$6,0)</f>
        <v>0.22921932957789437</v>
      </c>
      <c r="J233" s="26">
        <f>IF(correlations!J266&lt;&gt;0,'Modified Weights'!J$6,0)</f>
        <v>0.36756756756756787</v>
      </c>
      <c r="K233" s="26">
        <f>IF(correlations!K266&lt;&gt;0,'Modified Weights'!K$6,0)</f>
        <v>0</v>
      </c>
      <c r="L233" s="26">
        <f>IF(correlations!L266&lt;&gt;0,'Modified Weights'!L$6,0)</f>
        <v>0.2685953793136418</v>
      </c>
      <c r="M233" s="26">
        <f>IF(correlations!M266&lt;&gt;0,'Modified Weights'!M$6,0)</f>
        <v>0</v>
      </c>
      <c r="N233" s="26">
        <f>IF(correlations!N266&lt;&gt;0,'Modified Weights'!N$6,0)</f>
        <v>0.26126836282372301</v>
      </c>
      <c r="O233" s="26">
        <f>IF(correlations!O266&lt;&gt;0,'Modified Weights'!O$6,0)</f>
        <v>0</v>
      </c>
      <c r="P233" s="26">
        <f>IF(correlations!P266&lt;&gt;0,'Modified Weights'!P$6,0)</f>
        <v>0.28039233696684568</v>
      </c>
      <c r="Q233" s="26">
        <f>IF(correlations!Q266&lt;&gt;0,'Modified Weights'!Q$6,0)</f>
        <v>0</v>
      </c>
      <c r="R233" s="26">
        <f>IF(correlations!R266&lt;&gt;0,'Modified Weights'!R$6,0)</f>
        <v>0.39943642888722536</v>
      </c>
      <c r="S233" s="26">
        <f>IF(correlations!S266&lt;&gt;0,'Modified Weights'!S$6,0)</f>
        <v>0</v>
      </c>
      <c r="T233" s="26">
        <f>IF(correlations!T266&lt;&gt;0,'Modified Weights'!T$6,0)</f>
        <v>0.40704352695380308</v>
      </c>
      <c r="U233" s="26">
        <f>IF(correlations!U266&lt;&gt;0,'Modified Weights'!U$6,0)</f>
        <v>0</v>
      </c>
      <c r="V233" s="26">
        <f>IF(correlations!V266&lt;&gt;0,'Modified Weights'!V$6,0)</f>
        <v>0</v>
      </c>
      <c r="W233" s="26">
        <f>IF(correlations!W266&lt;&gt;0,'Modified Weights'!W$6,0)</f>
        <v>0.26252037536330569</v>
      </c>
      <c r="X233" s="26">
        <f>IF(correlations!X266&lt;&gt;0,'Modified Weights'!X$6,0)</f>
        <v>0</v>
      </c>
      <c r="Y233" s="26">
        <f>IF(correlations!Y266&lt;&gt;0,'Modified Weights'!Y$6,0)</f>
        <v>0</v>
      </c>
      <c r="Z233" s="26">
        <f>IF(correlations!Z266&lt;&gt;0,'Modified Weights'!Z$6,0)</f>
        <v>0</v>
      </c>
      <c r="AA233" s="26"/>
      <c r="AB233" s="40">
        <f ca="1">SUMIF(OFFSET(correlations!B$46,_xlfn.FLOOR.MATH((ROW(A221)-1)/5)*5,0,5),"&lt;&gt;0")/COUNTIF(OFFSET(correlations!B$46,_xlfn.FLOOR.MATH((ROW(A221)-1)/5)*5,0,5),"&lt;&gt;0")</f>
        <v>4</v>
      </c>
      <c r="AC233" s="40">
        <f ca="1">SUMIF(OFFSET(correlations!C$46,_xlfn.FLOOR.MATH((ROW(B221)-1)/5)*5,0,5),"&lt;&gt;0")/COUNTIF(OFFSET(correlations!C$46,_xlfn.FLOOR.MATH((ROW(B221)-1)/5)*5,0,5),"&lt;&gt;0")</f>
        <v>4</v>
      </c>
      <c r="AD233" s="40">
        <f ca="1">SUMIF(OFFSET(correlations!D$46,_xlfn.FLOOR.MATH((ROW(C221)-1)/5)*5,0,5),"&lt;&gt;0")/COUNTIF(OFFSET(correlations!D$46,_xlfn.FLOOR.MATH((ROW(C221)-1)/5)*5,0,5),"&lt;&gt;0")</f>
        <v>4.333333333333333</v>
      </c>
      <c r="AE233" s="40">
        <f ca="1">SUMIF(OFFSET(correlations!E$46,_xlfn.FLOOR.MATH((ROW(D221)-1)/5)*5,0,5),"&lt;&gt;0")/COUNTIF(OFFSET(correlations!E$46,_xlfn.FLOOR.MATH((ROW(D221)-1)/5)*5,0,5),"&lt;&gt;0")</f>
        <v>4</v>
      </c>
      <c r="AF233" s="40">
        <f ca="1">SUMIF(OFFSET(correlations!F$46,_xlfn.FLOOR.MATH((ROW(E221)-1)/5)*5,0,5),"&lt;&gt;0")/COUNTIF(OFFSET(correlations!F$46,_xlfn.FLOOR.MATH((ROW(E221)-1)/5)*5,0,5),"&lt;&gt;0")</f>
        <v>3.375</v>
      </c>
      <c r="AG233" s="40">
        <f ca="1">SUMIF(OFFSET(correlations!G$46,_xlfn.FLOOR.MATH((ROW(F221)-1)/5)*5,0,5),"&lt;&gt;0")/COUNTIF(OFFSET(correlations!G$46,_xlfn.FLOOR.MATH((ROW(F221)-1)/5)*5,0,5),"&lt;&gt;0")</f>
        <v>4</v>
      </c>
      <c r="AH233" s="40">
        <f ca="1">SUMIF(OFFSET(correlations!H$46,_xlfn.FLOOR.MATH((ROW(G221)-1)/5)*5,0,5),"&lt;&gt;0")/COUNTIF(OFFSET(correlations!H$46,_xlfn.FLOOR.MATH((ROW(G221)-1)/5)*5,0,5),"&lt;&gt;0")</f>
        <v>3.75</v>
      </c>
      <c r="AI233" s="40">
        <f ca="1">SUMIF(OFFSET(correlations!I$46,_xlfn.FLOOR.MATH((ROW(H221)-1)/5)*5,0,5),"&lt;&gt;0")/COUNTIF(OFFSET(correlations!I$46,_xlfn.FLOOR.MATH((ROW(H221)-1)/5)*5,0,5),"&lt;&gt;0")</f>
        <v>3.25</v>
      </c>
      <c r="AJ233" s="40">
        <f ca="1">SUMIF(OFFSET(correlations!J$46,_xlfn.FLOOR.MATH((ROW(I221)-1)/5)*5,0,5),"&lt;&gt;0")/COUNTIF(OFFSET(correlations!J$46,_xlfn.FLOOR.MATH((ROW(I221)-1)/5)*5,0,5),"&lt;&gt;0")</f>
        <v>4.5</v>
      </c>
      <c r="AK233" s="40">
        <f ca="1">SUMIF(OFFSET(correlations!K$46,_xlfn.FLOOR.MATH((ROW(J221)-1)/5)*5,0,5),"&lt;&gt;0")/COUNTIF(OFFSET(correlations!K$46,_xlfn.FLOOR.MATH((ROW(J221)-1)/5)*5,0,5),"&lt;&gt;0")</f>
        <v>4</v>
      </c>
      <c r="AL233" s="40">
        <f ca="1">SUMIF(OFFSET(correlations!L$46,_xlfn.FLOOR.MATH((ROW(K221)-1)/5)*5,0,5),"&lt;&gt;0")/COUNTIF(OFFSET(correlations!L$46,_xlfn.FLOOR.MATH((ROW(K221)-1)/5)*5,0,5),"&lt;&gt;0")</f>
        <v>4.75</v>
      </c>
      <c r="AM233" s="40">
        <f ca="1">SUMIF(OFFSET(correlations!M$46,_xlfn.FLOOR.MATH((ROW(L221)-1)/5)*5,0,5),"&lt;&gt;0")/COUNTIF(OFFSET(correlations!M$46,_xlfn.FLOOR.MATH((ROW(L221)-1)/5)*5,0,5),"&lt;&gt;0")</f>
        <v>4.166666666666667</v>
      </c>
      <c r="AN233" s="40">
        <f ca="1">SUMIF(OFFSET(correlations!N$46,_xlfn.FLOOR.MATH((ROW(M221)-1)/5)*5,0,5),"&lt;&gt;0")/COUNTIF(OFFSET(correlations!N$46,_xlfn.FLOOR.MATH((ROW(M221)-1)/5)*5,0,5),"&lt;&gt;0")</f>
        <v>4</v>
      </c>
      <c r="AO233" s="40">
        <f ca="1">SUMIF(OFFSET(correlations!O$46,_xlfn.FLOOR.MATH((ROW(N221)-1)/5)*5,0,5),"&lt;&gt;0")/COUNTIF(OFFSET(correlations!O$46,_xlfn.FLOOR.MATH((ROW(N221)-1)/5)*5,0,5),"&lt;&gt;0")</f>
        <v>4.375</v>
      </c>
      <c r="AP233" s="40">
        <f ca="1">SUMIF(OFFSET(correlations!P$46,_xlfn.FLOOR.MATH((ROW(O221)-1)/5)*5,0,5),"&lt;&gt;0")/COUNTIF(OFFSET(correlations!P$46,_xlfn.FLOOR.MATH((ROW(O221)-1)/5)*5,0,5),"&lt;&gt;0")</f>
        <v>3.25</v>
      </c>
      <c r="AQ233" s="40">
        <f ca="1">SUMIF(OFFSET(correlations!Q$46,_xlfn.FLOOR.MATH((ROW(P221)-1)/5)*5,0,5),"&lt;&gt;0")/COUNTIF(OFFSET(correlations!Q$46,_xlfn.FLOOR.MATH((ROW(P221)-1)/5)*5,0,5),"&lt;&gt;0")</f>
        <v>4.75</v>
      </c>
      <c r="AR233" s="40">
        <f ca="1">SUMIF(OFFSET(correlations!R$46,_xlfn.FLOOR.MATH((ROW(Q221)-1)/5)*5,0,5),"&lt;&gt;0")/COUNTIF(OFFSET(correlations!R$46,_xlfn.FLOOR.MATH((ROW(Q221)-1)/5)*5,0,5),"&lt;&gt;0")</f>
        <v>3.6666666666666665</v>
      </c>
      <c r="AS233" s="40">
        <f ca="1">SUMIF(OFFSET(correlations!S$46,_xlfn.FLOOR.MATH((ROW(R221)-1)/5)*5,0,5),"&lt;&gt;0")/COUNTIF(OFFSET(correlations!S$46,_xlfn.FLOOR.MATH((ROW(R221)-1)/5)*5,0,5),"&lt;&gt;0")</f>
        <v>4.25</v>
      </c>
      <c r="AT233" s="40">
        <f ca="1">SUMIF(OFFSET(correlations!T$46,_xlfn.FLOOR.MATH((ROW(S221)-1)/5)*5,0,5),"&lt;&gt;0")/COUNTIF(OFFSET(correlations!T$46,_xlfn.FLOOR.MATH((ROW(S221)-1)/5)*5,0,5),"&lt;&gt;0")</f>
        <v>2.5</v>
      </c>
      <c r="AU233" s="40">
        <f ca="1">SUMIF(OFFSET(correlations!U$46,_xlfn.FLOOR.MATH((ROW(T221)-1)/5)*5,0,5),"&lt;&gt;0")/COUNTIF(OFFSET(correlations!U$46,_xlfn.FLOOR.MATH((ROW(T221)-1)/5)*5,0,5),"&lt;&gt;0")</f>
        <v>4.166666666666667</v>
      </c>
      <c r="AV233" s="40">
        <f ca="1">SUMIF(OFFSET(correlations!V$46,_xlfn.FLOOR.MATH((ROW(U221)-1)/5)*5,0,5),"&lt;&gt;0")/COUNTIF(OFFSET(correlations!V$46,_xlfn.FLOOR.MATH((ROW(U221)-1)/5)*5,0,5),"&lt;&gt;0")</f>
        <v>5</v>
      </c>
      <c r="AW233" s="40">
        <f ca="1">SUMIF(OFFSET(correlations!W$46,_xlfn.FLOOR.MATH((ROW(V221)-1)/5)*5,0,5),"&lt;&gt;0")/COUNTIF(OFFSET(correlations!W$46,_xlfn.FLOOR.MATH((ROW(V221)-1)/5)*5,0,5),"&lt;&gt;0")</f>
        <v>4.4000000000000004</v>
      </c>
      <c r="AX233" s="40">
        <f ca="1">SUMIF(OFFSET(correlations!X$46,_xlfn.FLOOR.MATH((ROW(W221)-1)/5)*5,0,5),"&lt;&gt;0")/COUNTIF(OFFSET(correlations!X$46,_xlfn.FLOOR.MATH((ROW(W221)-1)/5)*5,0,5),"&lt;&gt;0")</f>
        <v>4</v>
      </c>
      <c r="AY233" s="40">
        <f ca="1">SUMIF(OFFSET(correlations!Y$46,_xlfn.FLOOR.MATH((ROW(X221)-1)/5)*5,0,5),"&lt;&gt;0")/COUNTIF(OFFSET(correlations!Y$46,_xlfn.FLOOR.MATH((ROW(X221)-1)/5)*5,0,5),"&lt;&gt;0")</f>
        <v>2.75</v>
      </c>
      <c r="AZ233" s="40">
        <f ca="1">SUMIF(OFFSET(correlations!Z$46,_xlfn.FLOOR.MATH((ROW(Y221)-1)/5)*5,0,5),"&lt;&gt;0")/COUNTIF(OFFSET(correlations!Z$46,_xlfn.FLOOR.MATH((ROW(Y221)-1)/5)*5,0,5),"&lt;&gt;0")</f>
        <v>4.75</v>
      </c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</row>
    <row r="234" spans="1:76">
      <c r="A234" s="1" t="str">
        <f t="shared" ref="A234:A237" si="44">A233</f>
        <v>568: Apollo 13 (1995)</v>
      </c>
      <c r="B234" s="26">
        <f>IF(correlations!B267&lt;&gt;0,'Modified Weights'!B$7,0)</f>
        <v>0</v>
      </c>
      <c r="C234" s="26">
        <f>IF(correlations!C267&lt;&gt;0,'Modified Weights'!C$7,0)</f>
        <v>0.41167618541813644</v>
      </c>
      <c r="D234" s="26">
        <f>IF(correlations!D267&lt;&gt;0,'Modified Weights'!D$7,0)</f>
        <v>0</v>
      </c>
      <c r="E234" s="26">
        <f>IF(correlations!E267&lt;&gt;0,'Modified Weights'!E$7,0)</f>
        <v>0</v>
      </c>
      <c r="F234" s="26">
        <f>IF(correlations!F267&lt;&gt;0,'Modified Weights'!F$7,0)</f>
        <v>0</v>
      </c>
      <c r="G234" s="26">
        <f>IF(correlations!G267&lt;&gt;0,'Modified Weights'!G$7,0)</f>
        <v>0.38713264586848378</v>
      </c>
      <c r="H234" s="26">
        <f>IF(correlations!H267&lt;&gt;0,'Modified Weights'!H$7,0)</f>
        <v>0</v>
      </c>
      <c r="I234" s="26">
        <f>IF(correlations!I267&lt;&gt;0,'Modified Weights'!I$7,0)</f>
        <v>0</v>
      </c>
      <c r="J234" s="26">
        <f>IF(correlations!J267&lt;&gt;0,'Modified Weights'!J$7,0)</f>
        <v>0</v>
      </c>
      <c r="K234" s="26">
        <f>IF(correlations!K267&lt;&gt;0,'Modified Weights'!K$7,0)</f>
        <v>0.21087949693739588</v>
      </c>
      <c r="L234" s="26">
        <f>IF(correlations!L267&lt;&gt;0,'Modified Weights'!L$7,0)</f>
        <v>0</v>
      </c>
      <c r="M234" s="26">
        <f>IF(correlations!M267&lt;&gt;0,'Modified Weights'!M$7,0)</f>
        <v>0</v>
      </c>
      <c r="N234" s="26">
        <f>IF(correlations!N267&lt;&gt;0,'Modified Weights'!N$7,0)</f>
        <v>0</v>
      </c>
      <c r="O234" s="26">
        <f>IF(correlations!O267&lt;&gt;0,'Modified Weights'!O$7,0)</f>
        <v>0.47549485227568483</v>
      </c>
      <c r="P234" s="26">
        <f>IF(correlations!P267&lt;&gt;0,'Modified Weights'!P$7,0)</f>
        <v>0</v>
      </c>
      <c r="Q234" s="26">
        <f>IF(correlations!Q267&lt;&gt;0,'Modified Weights'!Q$7,0)</f>
        <v>0.37322578372742299</v>
      </c>
      <c r="R234" s="26">
        <f>IF(correlations!R267&lt;&gt;0,'Modified Weights'!R$7,0)</f>
        <v>0</v>
      </c>
      <c r="S234" s="26">
        <f>IF(correlations!S267&lt;&gt;0,'Modified Weights'!S$7,0)</f>
        <v>0</v>
      </c>
      <c r="T234" s="26">
        <f>IF(correlations!T267&lt;&gt;0,'Modified Weights'!T$7,0)</f>
        <v>0</v>
      </c>
      <c r="U234" s="26">
        <f>IF(correlations!U267&lt;&gt;0,'Modified Weights'!U$7,0)</f>
        <v>0</v>
      </c>
      <c r="V234" s="26">
        <f>IF(correlations!V267&lt;&gt;0,'Modified Weights'!V$7,0)</f>
        <v>0</v>
      </c>
      <c r="W234" s="26">
        <f>IF(correlations!W267&lt;&gt;0,'Modified Weights'!W$7,0)</f>
        <v>0.24072770522228643</v>
      </c>
      <c r="X234" s="26">
        <f>IF(correlations!X267&lt;&gt;0,'Modified Weights'!X$7,0)</f>
        <v>0</v>
      </c>
      <c r="Y234" s="26">
        <f>IF(correlations!Y267&lt;&gt;0,'Modified Weights'!Y$7,0)</f>
        <v>0</v>
      </c>
      <c r="Z234" s="26">
        <f>IF(correlations!Z267&lt;&gt;0,'Modified Weights'!Z$7,0)</f>
        <v>0.27967705678590876</v>
      </c>
      <c r="AA234" s="26"/>
      <c r="AB234" s="40">
        <f ca="1">SUMIF(OFFSET(correlations!B$46,_xlfn.FLOOR.MATH((ROW(A222)-1)/5)*5,0,5),"&lt;&gt;0")/COUNTIF(OFFSET(correlations!B$46,_xlfn.FLOOR.MATH((ROW(A222)-1)/5)*5,0,5),"&lt;&gt;0")</f>
        <v>4</v>
      </c>
      <c r="AC234" s="40">
        <f ca="1">SUMIF(OFFSET(correlations!C$46,_xlfn.FLOOR.MATH((ROW(B222)-1)/5)*5,0,5),"&lt;&gt;0")/COUNTIF(OFFSET(correlations!C$46,_xlfn.FLOOR.MATH((ROW(B222)-1)/5)*5,0,5),"&lt;&gt;0")</f>
        <v>4</v>
      </c>
      <c r="AD234" s="40">
        <f ca="1">SUMIF(OFFSET(correlations!D$46,_xlfn.FLOOR.MATH((ROW(C222)-1)/5)*5,0,5),"&lt;&gt;0")/COUNTIF(OFFSET(correlations!D$46,_xlfn.FLOOR.MATH((ROW(C222)-1)/5)*5,0,5),"&lt;&gt;0")</f>
        <v>4.333333333333333</v>
      </c>
      <c r="AE234" s="40">
        <f ca="1">SUMIF(OFFSET(correlations!E$46,_xlfn.FLOOR.MATH((ROW(D222)-1)/5)*5,0,5),"&lt;&gt;0")/COUNTIF(OFFSET(correlations!E$46,_xlfn.FLOOR.MATH((ROW(D222)-1)/5)*5,0,5),"&lt;&gt;0")</f>
        <v>4</v>
      </c>
      <c r="AF234" s="40">
        <f ca="1">SUMIF(OFFSET(correlations!F$46,_xlfn.FLOOR.MATH((ROW(E222)-1)/5)*5,0,5),"&lt;&gt;0")/COUNTIF(OFFSET(correlations!F$46,_xlfn.FLOOR.MATH((ROW(E222)-1)/5)*5,0,5),"&lt;&gt;0")</f>
        <v>3.375</v>
      </c>
      <c r="AG234" s="40">
        <f ca="1">SUMIF(OFFSET(correlations!G$46,_xlfn.FLOOR.MATH((ROW(F222)-1)/5)*5,0,5),"&lt;&gt;0")/COUNTIF(OFFSET(correlations!G$46,_xlfn.FLOOR.MATH((ROW(F222)-1)/5)*5,0,5),"&lt;&gt;0")</f>
        <v>4</v>
      </c>
      <c r="AH234" s="40">
        <f ca="1">SUMIF(OFFSET(correlations!H$46,_xlfn.FLOOR.MATH((ROW(G222)-1)/5)*5,0,5),"&lt;&gt;0")/COUNTIF(OFFSET(correlations!H$46,_xlfn.FLOOR.MATH((ROW(G222)-1)/5)*5,0,5),"&lt;&gt;0")</f>
        <v>3.75</v>
      </c>
      <c r="AI234" s="40">
        <f ca="1">SUMIF(OFFSET(correlations!I$46,_xlfn.FLOOR.MATH((ROW(H222)-1)/5)*5,0,5),"&lt;&gt;0")/COUNTIF(OFFSET(correlations!I$46,_xlfn.FLOOR.MATH((ROW(H222)-1)/5)*5,0,5),"&lt;&gt;0")</f>
        <v>3.25</v>
      </c>
      <c r="AJ234" s="40">
        <f ca="1">SUMIF(OFFSET(correlations!J$46,_xlfn.FLOOR.MATH((ROW(I222)-1)/5)*5,0,5),"&lt;&gt;0")/COUNTIF(OFFSET(correlations!J$46,_xlfn.FLOOR.MATH((ROW(I222)-1)/5)*5,0,5),"&lt;&gt;0")</f>
        <v>4.5</v>
      </c>
      <c r="AK234" s="40">
        <f ca="1">SUMIF(OFFSET(correlations!K$46,_xlfn.FLOOR.MATH((ROW(J222)-1)/5)*5,0,5),"&lt;&gt;0")/COUNTIF(OFFSET(correlations!K$46,_xlfn.FLOOR.MATH((ROW(J222)-1)/5)*5,0,5),"&lt;&gt;0")</f>
        <v>4</v>
      </c>
      <c r="AL234" s="40">
        <f ca="1">SUMIF(OFFSET(correlations!L$46,_xlfn.FLOOR.MATH((ROW(K222)-1)/5)*5,0,5),"&lt;&gt;0")/COUNTIF(OFFSET(correlations!L$46,_xlfn.FLOOR.MATH((ROW(K222)-1)/5)*5,0,5),"&lt;&gt;0")</f>
        <v>4.75</v>
      </c>
      <c r="AM234" s="40">
        <f ca="1">SUMIF(OFFSET(correlations!M$46,_xlfn.FLOOR.MATH((ROW(L222)-1)/5)*5,0,5),"&lt;&gt;0")/COUNTIF(OFFSET(correlations!M$46,_xlfn.FLOOR.MATH((ROW(L222)-1)/5)*5,0,5),"&lt;&gt;0")</f>
        <v>4.166666666666667</v>
      </c>
      <c r="AN234" s="40">
        <f ca="1">SUMIF(OFFSET(correlations!N$46,_xlfn.FLOOR.MATH((ROW(M222)-1)/5)*5,0,5),"&lt;&gt;0")/COUNTIF(OFFSET(correlations!N$46,_xlfn.FLOOR.MATH((ROW(M222)-1)/5)*5,0,5),"&lt;&gt;0")</f>
        <v>4</v>
      </c>
      <c r="AO234" s="40">
        <f ca="1">SUMIF(OFFSET(correlations!O$46,_xlfn.FLOOR.MATH((ROW(N222)-1)/5)*5,0,5),"&lt;&gt;0")/COUNTIF(OFFSET(correlations!O$46,_xlfn.FLOOR.MATH((ROW(N222)-1)/5)*5,0,5),"&lt;&gt;0")</f>
        <v>4.375</v>
      </c>
      <c r="AP234" s="40">
        <f ca="1">SUMIF(OFFSET(correlations!P$46,_xlfn.FLOOR.MATH((ROW(O222)-1)/5)*5,0,5),"&lt;&gt;0")/COUNTIF(OFFSET(correlations!P$46,_xlfn.FLOOR.MATH((ROW(O222)-1)/5)*5,0,5),"&lt;&gt;0")</f>
        <v>3.25</v>
      </c>
      <c r="AQ234" s="40">
        <f ca="1">SUMIF(OFFSET(correlations!Q$46,_xlfn.FLOOR.MATH((ROW(P222)-1)/5)*5,0,5),"&lt;&gt;0")/COUNTIF(OFFSET(correlations!Q$46,_xlfn.FLOOR.MATH((ROW(P222)-1)/5)*5,0,5),"&lt;&gt;0")</f>
        <v>4.75</v>
      </c>
      <c r="AR234" s="40">
        <f ca="1">SUMIF(OFFSET(correlations!R$46,_xlfn.FLOOR.MATH((ROW(Q222)-1)/5)*5,0,5),"&lt;&gt;0")/COUNTIF(OFFSET(correlations!R$46,_xlfn.FLOOR.MATH((ROW(Q222)-1)/5)*5,0,5),"&lt;&gt;0")</f>
        <v>3.6666666666666665</v>
      </c>
      <c r="AS234" s="40">
        <f ca="1">SUMIF(OFFSET(correlations!S$46,_xlfn.FLOOR.MATH((ROW(R222)-1)/5)*5,0,5),"&lt;&gt;0")/COUNTIF(OFFSET(correlations!S$46,_xlfn.FLOOR.MATH((ROW(R222)-1)/5)*5,0,5),"&lt;&gt;0")</f>
        <v>4.25</v>
      </c>
      <c r="AT234" s="40">
        <f ca="1">SUMIF(OFFSET(correlations!T$46,_xlfn.FLOOR.MATH((ROW(S222)-1)/5)*5,0,5),"&lt;&gt;0")/COUNTIF(OFFSET(correlations!T$46,_xlfn.FLOOR.MATH((ROW(S222)-1)/5)*5,0,5),"&lt;&gt;0")</f>
        <v>2.5</v>
      </c>
      <c r="AU234" s="40">
        <f ca="1">SUMIF(OFFSET(correlations!U$46,_xlfn.FLOOR.MATH((ROW(T222)-1)/5)*5,0,5),"&lt;&gt;0")/COUNTIF(OFFSET(correlations!U$46,_xlfn.FLOOR.MATH((ROW(T222)-1)/5)*5,0,5),"&lt;&gt;0")</f>
        <v>4.166666666666667</v>
      </c>
      <c r="AV234" s="40">
        <f ca="1">SUMIF(OFFSET(correlations!V$46,_xlfn.FLOOR.MATH((ROW(U222)-1)/5)*5,0,5),"&lt;&gt;0")/COUNTIF(OFFSET(correlations!V$46,_xlfn.FLOOR.MATH((ROW(U222)-1)/5)*5,0,5),"&lt;&gt;0")</f>
        <v>5</v>
      </c>
      <c r="AW234" s="40">
        <f ca="1">SUMIF(OFFSET(correlations!W$46,_xlfn.FLOOR.MATH((ROW(V222)-1)/5)*5,0,5),"&lt;&gt;0")/COUNTIF(OFFSET(correlations!W$46,_xlfn.FLOOR.MATH((ROW(V222)-1)/5)*5,0,5),"&lt;&gt;0")</f>
        <v>4.4000000000000004</v>
      </c>
      <c r="AX234" s="40">
        <f ca="1">SUMIF(OFFSET(correlations!X$46,_xlfn.FLOOR.MATH((ROW(W222)-1)/5)*5,0,5),"&lt;&gt;0")/COUNTIF(OFFSET(correlations!X$46,_xlfn.FLOOR.MATH((ROW(W222)-1)/5)*5,0,5),"&lt;&gt;0")</f>
        <v>4</v>
      </c>
      <c r="AY234" s="40">
        <f ca="1">SUMIF(OFFSET(correlations!Y$46,_xlfn.FLOOR.MATH((ROW(X222)-1)/5)*5,0,5),"&lt;&gt;0")/COUNTIF(OFFSET(correlations!Y$46,_xlfn.FLOOR.MATH((ROW(X222)-1)/5)*5,0,5),"&lt;&gt;0")</f>
        <v>2.75</v>
      </c>
      <c r="AZ234" s="40">
        <f ca="1">SUMIF(OFFSET(correlations!Z$46,_xlfn.FLOOR.MATH((ROW(Y222)-1)/5)*5,0,5),"&lt;&gt;0")/COUNTIF(OFFSET(correlations!Z$46,_xlfn.FLOOR.MATH((ROW(Y222)-1)/5)*5,0,5),"&lt;&gt;0")</f>
        <v>4.75</v>
      </c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</row>
    <row r="235" spans="1:76">
      <c r="A235" s="1" t="str">
        <f t="shared" si="44"/>
        <v>568: Apollo 13 (1995)</v>
      </c>
      <c r="B235" s="26">
        <f>IF(correlations!B268&lt;&gt;0,'Modified Weights'!B$3,0)</f>
        <v>0</v>
      </c>
      <c r="C235" s="26">
        <f>IF(correlations!C268&lt;&gt;0,'Modified Weights'!C$3,0)</f>
        <v>0.56244873874488854</v>
      </c>
      <c r="D235" s="26">
        <f>IF(correlations!D268&lt;&gt;0,'Modified Weights'!D$3,0)</f>
        <v>0.66716825348801723</v>
      </c>
      <c r="E235" s="26">
        <f>IF(correlations!E268&lt;&gt;0,'Modified Weights'!E$3,0)</f>
        <v>0.51761980439715483</v>
      </c>
      <c r="F235" s="26">
        <f>IF(correlations!F268&lt;&gt;0,'Modified Weights'!F$3,0)</f>
        <v>0.47668328054517961</v>
      </c>
      <c r="G235" s="26">
        <f>IF(correlations!G268&lt;&gt;0,'Modified Weights'!G$3,0)</f>
        <v>0</v>
      </c>
      <c r="H235" s="26">
        <f>IF(correlations!H268&lt;&gt;0,'Modified Weights'!H$3,0)</f>
        <v>0.46291004988627577</v>
      </c>
      <c r="I235" s="26">
        <f>IF(correlations!I268&lt;&gt;0,'Modified Weights'!I$3,0)</f>
        <v>0</v>
      </c>
      <c r="J235" s="26">
        <f>IF(correlations!J268&lt;&gt;0,'Modified Weights'!J$3,0)</f>
        <v>0.47571090136593314</v>
      </c>
      <c r="K235" s="26">
        <f>IF(correlations!K268&lt;&gt;0,'Modified Weights'!K$3,0)</f>
        <v>0</v>
      </c>
      <c r="L235" s="26">
        <f>IF(correlations!L268&lt;&gt;0,'Modified Weights'!L$3,0)</f>
        <v>0</v>
      </c>
      <c r="M235" s="26">
        <f>IF(correlations!M268&lt;&gt;0,'Modified Weights'!M$3,0)</f>
        <v>0.40859237613621341</v>
      </c>
      <c r="N235" s="26">
        <f>IF(correlations!N268&lt;&gt;0,'Modified Weights'!N$3,0)</f>
        <v>0</v>
      </c>
      <c r="O235" s="26">
        <f>IF(correlations!O268&lt;&gt;0,'Modified Weights'!O$3,0)</f>
        <v>0.66851595362183669</v>
      </c>
      <c r="P235" s="26">
        <f>IF(correlations!P268&lt;&gt;0,'Modified Weights'!P$3,0)</f>
        <v>0</v>
      </c>
      <c r="Q235" s="26">
        <f>IF(correlations!Q268&lt;&gt;0,'Modified Weights'!Q$3,0)</f>
        <v>0.50324684492481753</v>
      </c>
      <c r="R235" s="26">
        <f>IF(correlations!R268&lt;&gt;0,'Modified Weights'!R$3,0)</f>
        <v>0</v>
      </c>
      <c r="S235" s="26">
        <f>IF(correlations!S268&lt;&gt;0,'Modified Weights'!S$3,0)</f>
        <v>0.47668328054517961</v>
      </c>
      <c r="T235" s="26">
        <f>IF(correlations!T268&lt;&gt;0,'Modified Weights'!T$3,0)</f>
        <v>0</v>
      </c>
      <c r="U235" s="26">
        <f>IF(correlations!U268&lt;&gt;0,'Modified Weights'!U$3,0)</f>
        <v>0.47236055541883315</v>
      </c>
      <c r="V235" s="26">
        <f>IF(correlations!V268&lt;&gt;0,'Modified Weights'!V$3,0)</f>
        <v>0</v>
      </c>
      <c r="W235" s="26">
        <f>IF(correlations!W268&lt;&gt;0,'Modified Weights'!W$3,0)</f>
        <v>0.50324684492481753</v>
      </c>
      <c r="X235" s="26">
        <f>IF(correlations!X268&lt;&gt;0,'Modified Weights'!X$3,0)</f>
        <v>0</v>
      </c>
      <c r="Y235" s="26">
        <f>IF(correlations!Y268&lt;&gt;0,'Modified Weights'!Y$3,0)</f>
        <v>0.66716825348801723</v>
      </c>
      <c r="Z235" s="26">
        <f>IF(correlations!Z268&lt;&gt;0,'Modified Weights'!Z$3,0)</f>
        <v>0</v>
      </c>
      <c r="AA235" s="26"/>
      <c r="AB235" s="40">
        <f ca="1">SUMIF(OFFSET(correlations!B$46,_xlfn.FLOOR.MATH((ROW(A223)-1)/5)*5,0,5),"&lt;&gt;0")/COUNTIF(OFFSET(correlations!B$46,_xlfn.FLOOR.MATH((ROW(A223)-1)/5)*5,0,5),"&lt;&gt;0")</f>
        <v>4</v>
      </c>
      <c r="AC235" s="40">
        <f ca="1">SUMIF(OFFSET(correlations!C$46,_xlfn.FLOOR.MATH((ROW(B223)-1)/5)*5,0,5),"&lt;&gt;0")/COUNTIF(OFFSET(correlations!C$46,_xlfn.FLOOR.MATH((ROW(B223)-1)/5)*5,0,5),"&lt;&gt;0")</f>
        <v>4</v>
      </c>
      <c r="AD235" s="40">
        <f ca="1">SUMIF(OFFSET(correlations!D$46,_xlfn.FLOOR.MATH((ROW(C223)-1)/5)*5,0,5),"&lt;&gt;0")/COUNTIF(OFFSET(correlations!D$46,_xlfn.FLOOR.MATH((ROW(C223)-1)/5)*5,0,5),"&lt;&gt;0")</f>
        <v>4.333333333333333</v>
      </c>
      <c r="AE235" s="40">
        <f ca="1">SUMIF(OFFSET(correlations!E$46,_xlfn.FLOOR.MATH((ROW(D223)-1)/5)*5,0,5),"&lt;&gt;0")/COUNTIF(OFFSET(correlations!E$46,_xlfn.FLOOR.MATH((ROW(D223)-1)/5)*5,0,5),"&lt;&gt;0")</f>
        <v>4</v>
      </c>
      <c r="AF235" s="40">
        <f ca="1">SUMIF(OFFSET(correlations!F$46,_xlfn.FLOOR.MATH((ROW(E223)-1)/5)*5,0,5),"&lt;&gt;0")/COUNTIF(OFFSET(correlations!F$46,_xlfn.FLOOR.MATH((ROW(E223)-1)/5)*5,0,5),"&lt;&gt;0")</f>
        <v>3.375</v>
      </c>
      <c r="AG235" s="40">
        <f ca="1">SUMIF(OFFSET(correlations!G$46,_xlfn.FLOOR.MATH((ROW(F223)-1)/5)*5,0,5),"&lt;&gt;0")/COUNTIF(OFFSET(correlations!G$46,_xlfn.FLOOR.MATH((ROW(F223)-1)/5)*5,0,5),"&lt;&gt;0")</f>
        <v>4</v>
      </c>
      <c r="AH235" s="40">
        <f ca="1">SUMIF(OFFSET(correlations!H$46,_xlfn.FLOOR.MATH((ROW(G223)-1)/5)*5,0,5),"&lt;&gt;0")/COUNTIF(OFFSET(correlations!H$46,_xlfn.FLOOR.MATH((ROW(G223)-1)/5)*5,0,5),"&lt;&gt;0")</f>
        <v>3.75</v>
      </c>
      <c r="AI235" s="40">
        <f ca="1">SUMIF(OFFSET(correlations!I$46,_xlfn.FLOOR.MATH((ROW(H223)-1)/5)*5,0,5),"&lt;&gt;0")/COUNTIF(OFFSET(correlations!I$46,_xlfn.FLOOR.MATH((ROW(H223)-1)/5)*5,0,5),"&lt;&gt;0")</f>
        <v>3.25</v>
      </c>
      <c r="AJ235" s="40">
        <f ca="1">SUMIF(OFFSET(correlations!J$46,_xlfn.FLOOR.MATH((ROW(I223)-1)/5)*5,0,5),"&lt;&gt;0")/COUNTIF(OFFSET(correlations!J$46,_xlfn.FLOOR.MATH((ROW(I223)-1)/5)*5,0,5),"&lt;&gt;0")</f>
        <v>4.5</v>
      </c>
      <c r="AK235" s="40">
        <f ca="1">SUMIF(OFFSET(correlations!K$46,_xlfn.FLOOR.MATH((ROW(J223)-1)/5)*5,0,5),"&lt;&gt;0")/COUNTIF(OFFSET(correlations!K$46,_xlfn.FLOOR.MATH((ROW(J223)-1)/5)*5,0,5),"&lt;&gt;0")</f>
        <v>4</v>
      </c>
      <c r="AL235" s="40">
        <f ca="1">SUMIF(OFFSET(correlations!L$46,_xlfn.FLOOR.MATH((ROW(K223)-1)/5)*5,0,5),"&lt;&gt;0")/COUNTIF(OFFSET(correlations!L$46,_xlfn.FLOOR.MATH((ROW(K223)-1)/5)*5,0,5),"&lt;&gt;0")</f>
        <v>4.75</v>
      </c>
      <c r="AM235" s="40">
        <f ca="1">SUMIF(OFFSET(correlations!M$46,_xlfn.FLOOR.MATH((ROW(L223)-1)/5)*5,0,5),"&lt;&gt;0")/COUNTIF(OFFSET(correlations!M$46,_xlfn.FLOOR.MATH((ROW(L223)-1)/5)*5,0,5),"&lt;&gt;0")</f>
        <v>4.166666666666667</v>
      </c>
      <c r="AN235" s="40">
        <f ca="1">SUMIF(OFFSET(correlations!N$46,_xlfn.FLOOR.MATH((ROW(M223)-1)/5)*5,0,5),"&lt;&gt;0")/COUNTIF(OFFSET(correlations!N$46,_xlfn.FLOOR.MATH((ROW(M223)-1)/5)*5,0,5),"&lt;&gt;0")</f>
        <v>4</v>
      </c>
      <c r="AO235" s="40">
        <f ca="1">SUMIF(OFFSET(correlations!O$46,_xlfn.FLOOR.MATH((ROW(N223)-1)/5)*5,0,5),"&lt;&gt;0")/COUNTIF(OFFSET(correlations!O$46,_xlfn.FLOOR.MATH((ROW(N223)-1)/5)*5,0,5),"&lt;&gt;0")</f>
        <v>4.375</v>
      </c>
      <c r="AP235" s="40">
        <f ca="1">SUMIF(OFFSET(correlations!P$46,_xlfn.FLOOR.MATH((ROW(O223)-1)/5)*5,0,5),"&lt;&gt;0")/COUNTIF(OFFSET(correlations!P$46,_xlfn.FLOOR.MATH((ROW(O223)-1)/5)*5,0,5),"&lt;&gt;0")</f>
        <v>3.25</v>
      </c>
      <c r="AQ235" s="40">
        <f ca="1">SUMIF(OFFSET(correlations!Q$46,_xlfn.FLOOR.MATH((ROW(P223)-1)/5)*5,0,5),"&lt;&gt;0")/COUNTIF(OFFSET(correlations!Q$46,_xlfn.FLOOR.MATH((ROW(P223)-1)/5)*5,0,5),"&lt;&gt;0")</f>
        <v>4.75</v>
      </c>
      <c r="AR235" s="40">
        <f ca="1">SUMIF(OFFSET(correlations!R$46,_xlfn.FLOOR.MATH((ROW(Q223)-1)/5)*5,0,5),"&lt;&gt;0")/COUNTIF(OFFSET(correlations!R$46,_xlfn.FLOOR.MATH((ROW(Q223)-1)/5)*5,0,5),"&lt;&gt;0")</f>
        <v>3.6666666666666665</v>
      </c>
      <c r="AS235" s="40">
        <f ca="1">SUMIF(OFFSET(correlations!S$46,_xlfn.FLOOR.MATH((ROW(R223)-1)/5)*5,0,5),"&lt;&gt;0")/COUNTIF(OFFSET(correlations!S$46,_xlfn.FLOOR.MATH((ROW(R223)-1)/5)*5,0,5),"&lt;&gt;0")</f>
        <v>4.25</v>
      </c>
      <c r="AT235" s="40">
        <f ca="1">SUMIF(OFFSET(correlations!T$46,_xlfn.FLOOR.MATH((ROW(S223)-1)/5)*5,0,5),"&lt;&gt;0")/COUNTIF(OFFSET(correlations!T$46,_xlfn.FLOOR.MATH((ROW(S223)-1)/5)*5,0,5),"&lt;&gt;0")</f>
        <v>2.5</v>
      </c>
      <c r="AU235" s="40">
        <f ca="1">SUMIF(OFFSET(correlations!U$46,_xlfn.FLOOR.MATH((ROW(T223)-1)/5)*5,0,5),"&lt;&gt;0")/COUNTIF(OFFSET(correlations!U$46,_xlfn.FLOOR.MATH((ROW(T223)-1)/5)*5,0,5),"&lt;&gt;0")</f>
        <v>4.166666666666667</v>
      </c>
      <c r="AV235" s="40">
        <f ca="1">SUMIF(OFFSET(correlations!V$46,_xlfn.FLOOR.MATH((ROW(U223)-1)/5)*5,0,5),"&lt;&gt;0")/COUNTIF(OFFSET(correlations!V$46,_xlfn.FLOOR.MATH((ROW(U223)-1)/5)*5,0,5),"&lt;&gt;0")</f>
        <v>5</v>
      </c>
      <c r="AW235" s="40">
        <f ca="1">SUMIF(OFFSET(correlations!W$46,_xlfn.FLOOR.MATH((ROW(V223)-1)/5)*5,0,5),"&lt;&gt;0")/COUNTIF(OFFSET(correlations!W$46,_xlfn.FLOOR.MATH((ROW(V223)-1)/5)*5,0,5),"&lt;&gt;0")</f>
        <v>4.4000000000000004</v>
      </c>
      <c r="AX235" s="40">
        <f ca="1">SUMIF(OFFSET(correlations!X$46,_xlfn.FLOOR.MATH((ROW(W223)-1)/5)*5,0,5),"&lt;&gt;0")/COUNTIF(OFFSET(correlations!X$46,_xlfn.FLOOR.MATH((ROW(W223)-1)/5)*5,0,5),"&lt;&gt;0")</f>
        <v>4</v>
      </c>
      <c r="AY235" s="40">
        <f ca="1">SUMIF(OFFSET(correlations!Y$46,_xlfn.FLOOR.MATH((ROW(X223)-1)/5)*5,0,5),"&lt;&gt;0")/COUNTIF(OFFSET(correlations!Y$46,_xlfn.FLOOR.MATH((ROW(X223)-1)/5)*5,0,5),"&lt;&gt;0")</f>
        <v>2.75</v>
      </c>
      <c r="AZ235" s="40">
        <f ca="1">SUMIF(OFFSET(correlations!Z$46,_xlfn.FLOOR.MATH((ROW(Y223)-1)/5)*5,0,5),"&lt;&gt;0")/COUNTIF(OFFSET(correlations!Z$46,_xlfn.FLOOR.MATH((ROW(Y223)-1)/5)*5,0,5),"&lt;&gt;0")</f>
        <v>4.75</v>
      </c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</row>
    <row r="236" spans="1:76">
      <c r="A236" s="1" t="str">
        <f t="shared" si="44"/>
        <v>568: Apollo 13 (1995)</v>
      </c>
      <c r="B236" s="26">
        <f>IF(correlations!B269&lt;&gt;0,'Modified Weights'!B$4,0)</f>
        <v>0.51761980439715483</v>
      </c>
      <c r="C236" s="26">
        <f>IF(correlations!C269&lt;&gt;0,'Modified Weights'!C$4,0)</f>
        <v>0.48860698263640312</v>
      </c>
      <c r="D236" s="26">
        <f>IF(correlations!D269&lt;&gt;0,'Modified Weights'!D$4,0)</f>
        <v>0.47097212266638172</v>
      </c>
      <c r="E236" s="26">
        <f>IF(correlations!E269&lt;&gt;0,'Modified Weights'!E$4,0)</f>
        <v>0</v>
      </c>
      <c r="F236" s="26">
        <f>IF(correlations!F269&lt;&gt;0,'Modified Weights'!F$4,0)</f>
        <v>0.46411014776485626</v>
      </c>
      <c r="G236" s="26">
        <f>IF(correlations!G269&lt;&gt;0,'Modified Weights'!G$4,0)</f>
        <v>0</v>
      </c>
      <c r="H236" s="26">
        <f>IF(correlations!H269&lt;&gt;0,'Modified Weights'!H$4,0)</f>
        <v>0.40027450425381639</v>
      </c>
      <c r="I236" s="26">
        <f>IF(correlations!I269&lt;&gt;0,'Modified Weights'!I$4,0)</f>
        <v>0.31257295249758305</v>
      </c>
      <c r="J236" s="26">
        <f>IF(correlations!J269&lt;&gt;0,'Modified Weights'!J$4,0)</f>
        <v>0</v>
      </c>
      <c r="K236" s="26">
        <f>IF(correlations!K269&lt;&gt;0,'Modified Weights'!K$4,0)</f>
        <v>0.26365446983714974</v>
      </c>
      <c r="L236" s="26">
        <f>IF(correlations!L269&lt;&gt;0,'Modified Weights'!L$4,0)</f>
        <v>0</v>
      </c>
      <c r="M236" s="26">
        <f>IF(correlations!M269&lt;&gt;0,'Modified Weights'!M$4,0)</f>
        <v>0.28040224837668803</v>
      </c>
      <c r="N236" s="26">
        <f>IF(correlations!N269&lt;&gt;0,'Modified Weights'!N$4,0)</f>
        <v>0.31010409033155772</v>
      </c>
      <c r="O236" s="26">
        <f>IF(correlations!O269&lt;&gt;0,'Modified Weights'!O$4,0)</f>
        <v>0.56244873874488854</v>
      </c>
      <c r="P236" s="26">
        <f>IF(correlations!P269&lt;&gt;0,'Modified Weights'!P$4,0)</f>
        <v>0.30413903573293405</v>
      </c>
      <c r="Q236" s="26">
        <f>IF(correlations!Q269&lt;&gt;0,'Modified Weights'!Q$4,0)</f>
        <v>0</v>
      </c>
      <c r="R236" s="26">
        <f>IF(correlations!R269&lt;&gt;0,'Modified Weights'!R$4,0)</f>
        <v>0.47097212266638172</v>
      </c>
      <c r="S236" s="26">
        <f>IF(correlations!S269&lt;&gt;0,'Modified Weights'!S$4,0)</f>
        <v>0</v>
      </c>
      <c r="T236" s="26">
        <f>IF(correlations!T269&lt;&gt;0,'Modified Weights'!T$4,0)</f>
        <v>0</v>
      </c>
      <c r="U236" s="26">
        <f>IF(correlations!U269&lt;&gt;0,'Modified Weights'!U$4,0)</f>
        <v>0.43899155441463594</v>
      </c>
      <c r="V236" s="26">
        <f>IF(correlations!V269&lt;&gt;0,'Modified Weights'!V$4,0)</f>
        <v>0.17808764796017454</v>
      </c>
      <c r="W236" s="26">
        <f>IF(correlations!W269&lt;&gt;0,'Modified Weights'!W$4,0)</f>
        <v>0.40859237613621341</v>
      </c>
      <c r="X236" s="26">
        <f>IF(correlations!X269&lt;&gt;0,'Modified Weights'!X$4,0)</f>
        <v>0</v>
      </c>
      <c r="Y236" s="26">
        <f>IF(correlations!Y269&lt;&gt;0,'Modified Weights'!Y$4,0)</f>
        <v>0</v>
      </c>
      <c r="Z236" s="26">
        <f>IF(correlations!Z269&lt;&gt;0,'Modified Weights'!Z$4,0)</f>
        <v>0</v>
      </c>
      <c r="AA236" s="26"/>
      <c r="AB236" s="40">
        <f ca="1">SUMIF(OFFSET(correlations!B$46,_xlfn.FLOOR.MATH((ROW(A224)-1)/5)*5,0,5),"&lt;&gt;0")/COUNTIF(OFFSET(correlations!B$46,_xlfn.FLOOR.MATH((ROW(A224)-1)/5)*5,0,5),"&lt;&gt;0")</f>
        <v>4</v>
      </c>
      <c r="AC236" s="40">
        <f ca="1">SUMIF(OFFSET(correlations!C$46,_xlfn.FLOOR.MATH((ROW(B224)-1)/5)*5,0,5),"&lt;&gt;0")/COUNTIF(OFFSET(correlations!C$46,_xlfn.FLOOR.MATH((ROW(B224)-1)/5)*5,0,5),"&lt;&gt;0")</f>
        <v>4</v>
      </c>
      <c r="AD236" s="40">
        <f ca="1">SUMIF(OFFSET(correlations!D$46,_xlfn.FLOOR.MATH((ROW(C224)-1)/5)*5,0,5),"&lt;&gt;0")/COUNTIF(OFFSET(correlations!D$46,_xlfn.FLOOR.MATH((ROW(C224)-1)/5)*5,0,5),"&lt;&gt;0")</f>
        <v>4.333333333333333</v>
      </c>
      <c r="AE236" s="40">
        <f ca="1">SUMIF(OFFSET(correlations!E$46,_xlfn.FLOOR.MATH((ROW(D224)-1)/5)*5,0,5),"&lt;&gt;0")/COUNTIF(OFFSET(correlations!E$46,_xlfn.FLOOR.MATH((ROW(D224)-1)/5)*5,0,5),"&lt;&gt;0")</f>
        <v>4</v>
      </c>
      <c r="AF236" s="40">
        <f ca="1">SUMIF(OFFSET(correlations!F$46,_xlfn.FLOOR.MATH((ROW(E224)-1)/5)*5,0,5),"&lt;&gt;0")/COUNTIF(OFFSET(correlations!F$46,_xlfn.FLOOR.MATH((ROW(E224)-1)/5)*5,0,5),"&lt;&gt;0")</f>
        <v>3.375</v>
      </c>
      <c r="AG236" s="40">
        <f ca="1">SUMIF(OFFSET(correlations!G$46,_xlfn.FLOOR.MATH((ROW(F224)-1)/5)*5,0,5),"&lt;&gt;0")/COUNTIF(OFFSET(correlations!G$46,_xlfn.FLOOR.MATH((ROW(F224)-1)/5)*5,0,5),"&lt;&gt;0")</f>
        <v>4</v>
      </c>
      <c r="AH236" s="40">
        <f ca="1">SUMIF(OFFSET(correlations!H$46,_xlfn.FLOOR.MATH((ROW(G224)-1)/5)*5,0,5),"&lt;&gt;0")/COUNTIF(OFFSET(correlations!H$46,_xlfn.FLOOR.MATH((ROW(G224)-1)/5)*5,0,5),"&lt;&gt;0")</f>
        <v>3.75</v>
      </c>
      <c r="AI236" s="40">
        <f ca="1">SUMIF(OFFSET(correlations!I$46,_xlfn.FLOOR.MATH((ROW(H224)-1)/5)*5,0,5),"&lt;&gt;0")/COUNTIF(OFFSET(correlations!I$46,_xlfn.FLOOR.MATH((ROW(H224)-1)/5)*5,0,5),"&lt;&gt;0")</f>
        <v>3.25</v>
      </c>
      <c r="AJ236" s="40">
        <f ca="1">SUMIF(OFFSET(correlations!J$46,_xlfn.FLOOR.MATH((ROW(I224)-1)/5)*5,0,5),"&lt;&gt;0")/COUNTIF(OFFSET(correlations!J$46,_xlfn.FLOOR.MATH((ROW(I224)-1)/5)*5,0,5),"&lt;&gt;0")</f>
        <v>4.5</v>
      </c>
      <c r="AK236" s="40">
        <f ca="1">SUMIF(OFFSET(correlations!K$46,_xlfn.FLOOR.MATH((ROW(J224)-1)/5)*5,0,5),"&lt;&gt;0")/COUNTIF(OFFSET(correlations!K$46,_xlfn.FLOOR.MATH((ROW(J224)-1)/5)*5,0,5),"&lt;&gt;0")</f>
        <v>4</v>
      </c>
      <c r="AL236" s="40">
        <f ca="1">SUMIF(OFFSET(correlations!L$46,_xlfn.FLOOR.MATH((ROW(K224)-1)/5)*5,0,5),"&lt;&gt;0")/COUNTIF(OFFSET(correlations!L$46,_xlfn.FLOOR.MATH((ROW(K224)-1)/5)*5,0,5),"&lt;&gt;0")</f>
        <v>4.75</v>
      </c>
      <c r="AM236" s="40">
        <f ca="1">SUMIF(OFFSET(correlations!M$46,_xlfn.FLOOR.MATH((ROW(L224)-1)/5)*5,0,5),"&lt;&gt;0")/COUNTIF(OFFSET(correlations!M$46,_xlfn.FLOOR.MATH((ROW(L224)-1)/5)*5,0,5),"&lt;&gt;0")</f>
        <v>4.166666666666667</v>
      </c>
      <c r="AN236" s="40">
        <f ca="1">SUMIF(OFFSET(correlations!N$46,_xlfn.FLOOR.MATH((ROW(M224)-1)/5)*5,0,5),"&lt;&gt;0")/COUNTIF(OFFSET(correlations!N$46,_xlfn.FLOOR.MATH((ROW(M224)-1)/5)*5,0,5),"&lt;&gt;0")</f>
        <v>4</v>
      </c>
      <c r="AO236" s="40">
        <f ca="1">SUMIF(OFFSET(correlations!O$46,_xlfn.FLOOR.MATH((ROW(N224)-1)/5)*5,0,5),"&lt;&gt;0")/COUNTIF(OFFSET(correlations!O$46,_xlfn.FLOOR.MATH((ROW(N224)-1)/5)*5,0,5),"&lt;&gt;0")</f>
        <v>4.375</v>
      </c>
      <c r="AP236" s="40">
        <f ca="1">SUMIF(OFFSET(correlations!P$46,_xlfn.FLOOR.MATH((ROW(O224)-1)/5)*5,0,5),"&lt;&gt;0")/COUNTIF(OFFSET(correlations!P$46,_xlfn.FLOOR.MATH((ROW(O224)-1)/5)*5,0,5),"&lt;&gt;0")</f>
        <v>3.25</v>
      </c>
      <c r="AQ236" s="40">
        <f ca="1">SUMIF(OFFSET(correlations!Q$46,_xlfn.FLOOR.MATH((ROW(P224)-1)/5)*5,0,5),"&lt;&gt;0")/COUNTIF(OFFSET(correlations!Q$46,_xlfn.FLOOR.MATH((ROW(P224)-1)/5)*5,0,5),"&lt;&gt;0")</f>
        <v>4.75</v>
      </c>
      <c r="AR236" s="40">
        <f ca="1">SUMIF(OFFSET(correlations!R$46,_xlfn.FLOOR.MATH((ROW(Q224)-1)/5)*5,0,5),"&lt;&gt;0")/COUNTIF(OFFSET(correlations!R$46,_xlfn.FLOOR.MATH((ROW(Q224)-1)/5)*5,0,5),"&lt;&gt;0")</f>
        <v>3.6666666666666665</v>
      </c>
      <c r="AS236" s="40">
        <f ca="1">SUMIF(OFFSET(correlations!S$46,_xlfn.FLOOR.MATH((ROW(R224)-1)/5)*5,0,5),"&lt;&gt;0")/COUNTIF(OFFSET(correlations!S$46,_xlfn.FLOOR.MATH((ROW(R224)-1)/5)*5,0,5),"&lt;&gt;0")</f>
        <v>4.25</v>
      </c>
      <c r="AT236" s="40">
        <f ca="1">SUMIF(OFFSET(correlations!T$46,_xlfn.FLOOR.MATH((ROW(S224)-1)/5)*5,0,5),"&lt;&gt;0")/COUNTIF(OFFSET(correlations!T$46,_xlfn.FLOOR.MATH((ROW(S224)-1)/5)*5,0,5),"&lt;&gt;0")</f>
        <v>2.5</v>
      </c>
      <c r="AU236" s="40">
        <f ca="1">SUMIF(OFFSET(correlations!U$46,_xlfn.FLOOR.MATH((ROW(T224)-1)/5)*5,0,5),"&lt;&gt;0")/COUNTIF(OFFSET(correlations!U$46,_xlfn.FLOOR.MATH((ROW(T224)-1)/5)*5,0,5),"&lt;&gt;0")</f>
        <v>4.166666666666667</v>
      </c>
      <c r="AV236" s="40">
        <f ca="1">SUMIF(OFFSET(correlations!V$46,_xlfn.FLOOR.MATH((ROW(U224)-1)/5)*5,0,5),"&lt;&gt;0")/COUNTIF(OFFSET(correlations!V$46,_xlfn.FLOOR.MATH((ROW(U224)-1)/5)*5,0,5),"&lt;&gt;0")</f>
        <v>5</v>
      </c>
      <c r="AW236" s="40">
        <f ca="1">SUMIF(OFFSET(correlations!W$46,_xlfn.FLOOR.MATH((ROW(V224)-1)/5)*5,0,5),"&lt;&gt;0")/COUNTIF(OFFSET(correlations!W$46,_xlfn.FLOOR.MATH((ROW(V224)-1)/5)*5,0,5),"&lt;&gt;0")</f>
        <v>4.4000000000000004</v>
      </c>
      <c r="AX236" s="40">
        <f ca="1">SUMIF(OFFSET(correlations!X$46,_xlfn.FLOOR.MATH((ROW(W224)-1)/5)*5,0,5),"&lt;&gt;0")/COUNTIF(OFFSET(correlations!X$46,_xlfn.FLOOR.MATH((ROW(W224)-1)/5)*5,0,5),"&lt;&gt;0")</f>
        <v>4</v>
      </c>
      <c r="AY236" s="40">
        <f ca="1">SUMIF(OFFSET(correlations!Y$46,_xlfn.FLOOR.MATH((ROW(X224)-1)/5)*5,0,5),"&lt;&gt;0")/COUNTIF(OFFSET(correlations!Y$46,_xlfn.FLOOR.MATH((ROW(X224)-1)/5)*5,0,5),"&lt;&gt;0")</f>
        <v>2.75</v>
      </c>
      <c r="AZ236" s="40">
        <f ca="1">SUMIF(OFFSET(correlations!Z$46,_xlfn.FLOOR.MATH((ROW(Y224)-1)/5)*5,0,5),"&lt;&gt;0")/COUNTIF(OFFSET(correlations!Z$46,_xlfn.FLOOR.MATH((ROW(Y224)-1)/5)*5,0,5),"&lt;&gt;0")</f>
        <v>4.75</v>
      </c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</row>
    <row r="237" spans="1:76">
      <c r="A237" s="1" t="str">
        <f t="shared" si="44"/>
        <v>568: Apollo 13 (1995)</v>
      </c>
      <c r="B237" s="26">
        <f>IF(correlations!B270&lt;&gt;0,'Modified Weights'!B$3,0)</f>
        <v>0</v>
      </c>
      <c r="C237" s="26">
        <f>IF(correlations!C270&lt;&gt;0,'Modified Weights'!C$3,0)</f>
        <v>0</v>
      </c>
      <c r="D237" s="26">
        <f>IF(correlations!D270&lt;&gt;0,'Modified Weights'!D$3,0)</f>
        <v>0.66716825348801723</v>
      </c>
      <c r="E237" s="26">
        <f>IF(correlations!E270&lt;&gt;0,'Modified Weights'!E$3,0)</f>
        <v>0.51761980439715483</v>
      </c>
      <c r="F237" s="26">
        <f>IF(correlations!F270&lt;&gt;0,'Modified Weights'!F$3,0)</f>
        <v>0.47668328054517961</v>
      </c>
      <c r="G237" s="26">
        <f>IF(correlations!G270&lt;&gt;0,'Modified Weights'!G$3,0)</f>
        <v>0.53906585139435703</v>
      </c>
      <c r="H237" s="26">
        <f>IF(correlations!H270&lt;&gt;0,'Modified Weights'!H$3,0)</f>
        <v>0</v>
      </c>
      <c r="I237" s="26">
        <f>IF(correlations!I270&lt;&gt;0,'Modified Weights'!I$3,0)</f>
        <v>0</v>
      </c>
      <c r="J237" s="26">
        <f>IF(correlations!J270&lt;&gt;0,'Modified Weights'!J$3,0)</f>
        <v>0.47571090136593314</v>
      </c>
      <c r="K237" s="26">
        <f>IF(correlations!K270&lt;&gt;0,'Modified Weights'!K$3,0)</f>
        <v>0.31571202585390812</v>
      </c>
      <c r="L237" s="26">
        <f>IF(correlations!L270&lt;&gt;0,'Modified Weights'!L$3,0)</f>
        <v>0.31257295249758305</v>
      </c>
      <c r="M237" s="26">
        <f>IF(correlations!M270&lt;&gt;0,'Modified Weights'!M$3,0)</f>
        <v>0.40859237613621341</v>
      </c>
      <c r="N237" s="26">
        <f>IF(correlations!N270&lt;&gt;0,'Modified Weights'!N$3,0)</f>
        <v>0</v>
      </c>
      <c r="O237" s="26">
        <f>IF(correlations!O270&lt;&gt;0,'Modified Weights'!O$3,0)</f>
        <v>0.66851595362183669</v>
      </c>
      <c r="P237" s="26">
        <f>IF(correlations!P270&lt;&gt;0,'Modified Weights'!P$3,0)</f>
        <v>0</v>
      </c>
      <c r="Q237" s="26">
        <f>IF(correlations!Q270&lt;&gt;0,'Modified Weights'!Q$3,0)</f>
        <v>0</v>
      </c>
      <c r="R237" s="26">
        <f>IF(correlations!R270&lt;&gt;0,'Modified Weights'!R$3,0)</f>
        <v>0.49300760515325925</v>
      </c>
      <c r="S237" s="26">
        <f>IF(correlations!S270&lt;&gt;0,'Modified Weights'!S$3,0)</f>
        <v>0.47668328054517961</v>
      </c>
      <c r="T237" s="26">
        <f>IF(correlations!T270&lt;&gt;0,'Modified Weights'!T$3,0)</f>
        <v>0.55108883721563151</v>
      </c>
      <c r="U237" s="26">
        <f>IF(correlations!U270&lt;&gt;0,'Modified Weights'!U$3,0)</f>
        <v>0.47236055541883315</v>
      </c>
      <c r="V237" s="26">
        <f>IF(correlations!V270&lt;&gt;0,'Modified Weights'!V$3,0)</f>
        <v>0</v>
      </c>
      <c r="W237" s="26">
        <f>IF(correlations!W270&lt;&gt;0,'Modified Weights'!W$3,0)</f>
        <v>0.50324684492481753</v>
      </c>
      <c r="X237" s="26">
        <f>IF(correlations!X270&lt;&gt;0,'Modified Weights'!X$3,0)</f>
        <v>0.66851595362183669</v>
      </c>
      <c r="Y237" s="26">
        <f>IF(correlations!Y270&lt;&gt;0,'Modified Weights'!Y$3,0)</f>
        <v>0.66716825348801723</v>
      </c>
      <c r="Z237" s="26">
        <f>IF(correlations!Z270&lt;&gt;0,'Modified Weights'!Z$3,0)</f>
        <v>0.43552033876932245</v>
      </c>
      <c r="AA237" s="26"/>
      <c r="AB237" s="40">
        <f ca="1">SUMIF(OFFSET(correlations!B$46,_xlfn.FLOOR.MATH((ROW(A225)-1)/5)*5,0,5),"&lt;&gt;0")/COUNTIF(OFFSET(correlations!B$46,_xlfn.FLOOR.MATH((ROW(A225)-1)/5)*5,0,5),"&lt;&gt;0")</f>
        <v>4</v>
      </c>
      <c r="AC237" s="40">
        <f ca="1">SUMIF(OFFSET(correlations!C$46,_xlfn.FLOOR.MATH((ROW(B225)-1)/5)*5,0,5),"&lt;&gt;0")/COUNTIF(OFFSET(correlations!C$46,_xlfn.FLOOR.MATH((ROW(B225)-1)/5)*5,0,5),"&lt;&gt;0")</f>
        <v>4</v>
      </c>
      <c r="AD237" s="40">
        <f ca="1">SUMIF(OFFSET(correlations!D$46,_xlfn.FLOOR.MATH((ROW(C225)-1)/5)*5,0,5),"&lt;&gt;0")/COUNTIF(OFFSET(correlations!D$46,_xlfn.FLOOR.MATH((ROW(C225)-1)/5)*5,0,5),"&lt;&gt;0")</f>
        <v>4.333333333333333</v>
      </c>
      <c r="AE237" s="40">
        <f ca="1">SUMIF(OFFSET(correlations!E$46,_xlfn.FLOOR.MATH((ROW(D225)-1)/5)*5,0,5),"&lt;&gt;0")/COUNTIF(OFFSET(correlations!E$46,_xlfn.FLOOR.MATH((ROW(D225)-1)/5)*5,0,5),"&lt;&gt;0")</f>
        <v>4</v>
      </c>
      <c r="AF237" s="40">
        <f ca="1">SUMIF(OFFSET(correlations!F$46,_xlfn.FLOOR.MATH((ROW(E225)-1)/5)*5,0,5),"&lt;&gt;0")/COUNTIF(OFFSET(correlations!F$46,_xlfn.FLOOR.MATH((ROW(E225)-1)/5)*5,0,5),"&lt;&gt;0")</f>
        <v>3.375</v>
      </c>
      <c r="AG237" s="40">
        <f ca="1">SUMIF(OFFSET(correlations!G$46,_xlfn.FLOOR.MATH((ROW(F225)-1)/5)*5,0,5),"&lt;&gt;0")/COUNTIF(OFFSET(correlations!G$46,_xlfn.FLOOR.MATH((ROW(F225)-1)/5)*5,0,5),"&lt;&gt;0")</f>
        <v>4</v>
      </c>
      <c r="AH237" s="40">
        <f ca="1">SUMIF(OFFSET(correlations!H$46,_xlfn.FLOOR.MATH((ROW(G225)-1)/5)*5,0,5),"&lt;&gt;0")/COUNTIF(OFFSET(correlations!H$46,_xlfn.FLOOR.MATH((ROW(G225)-1)/5)*5,0,5),"&lt;&gt;0")</f>
        <v>3.75</v>
      </c>
      <c r="AI237" s="40">
        <f ca="1">SUMIF(OFFSET(correlations!I$46,_xlfn.FLOOR.MATH((ROW(H225)-1)/5)*5,0,5),"&lt;&gt;0")/COUNTIF(OFFSET(correlations!I$46,_xlfn.FLOOR.MATH((ROW(H225)-1)/5)*5,0,5),"&lt;&gt;0")</f>
        <v>3.25</v>
      </c>
      <c r="AJ237" s="40">
        <f ca="1">SUMIF(OFFSET(correlations!J$46,_xlfn.FLOOR.MATH((ROW(I225)-1)/5)*5,0,5),"&lt;&gt;0")/COUNTIF(OFFSET(correlations!J$46,_xlfn.FLOOR.MATH((ROW(I225)-1)/5)*5,0,5),"&lt;&gt;0")</f>
        <v>4.5</v>
      </c>
      <c r="AK237" s="40">
        <f ca="1">SUMIF(OFFSET(correlations!K$46,_xlfn.FLOOR.MATH((ROW(J225)-1)/5)*5,0,5),"&lt;&gt;0")/COUNTIF(OFFSET(correlations!K$46,_xlfn.FLOOR.MATH((ROW(J225)-1)/5)*5,0,5),"&lt;&gt;0")</f>
        <v>4</v>
      </c>
      <c r="AL237" s="40">
        <f ca="1">SUMIF(OFFSET(correlations!L$46,_xlfn.FLOOR.MATH((ROW(K225)-1)/5)*5,0,5),"&lt;&gt;0")/COUNTIF(OFFSET(correlations!L$46,_xlfn.FLOOR.MATH((ROW(K225)-1)/5)*5,0,5),"&lt;&gt;0")</f>
        <v>4.75</v>
      </c>
      <c r="AM237" s="40">
        <f ca="1">SUMIF(OFFSET(correlations!M$46,_xlfn.FLOOR.MATH((ROW(L225)-1)/5)*5,0,5),"&lt;&gt;0")/COUNTIF(OFFSET(correlations!M$46,_xlfn.FLOOR.MATH((ROW(L225)-1)/5)*5,0,5),"&lt;&gt;0")</f>
        <v>4.166666666666667</v>
      </c>
      <c r="AN237" s="40">
        <f ca="1">SUMIF(OFFSET(correlations!N$46,_xlfn.FLOOR.MATH((ROW(M225)-1)/5)*5,0,5),"&lt;&gt;0")/COUNTIF(OFFSET(correlations!N$46,_xlfn.FLOOR.MATH((ROW(M225)-1)/5)*5,0,5),"&lt;&gt;0")</f>
        <v>4</v>
      </c>
      <c r="AO237" s="40">
        <f ca="1">SUMIF(OFFSET(correlations!O$46,_xlfn.FLOOR.MATH((ROW(N225)-1)/5)*5,0,5),"&lt;&gt;0")/COUNTIF(OFFSET(correlations!O$46,_xlfn.FLOOR.MATH((ROW(N225)-1)/5)*5,0,5),"&lt;&gt;0")</f>
        <v>4.375</v>
      </c>
      <c r="AP237" s="40">
        <f ca="1">SUMIF(OFFSET(correlations!P$46,_xlfn.FLOOR.MATH((ROW(O225)-1)/5)*5,0,5),"&lt;&gt;0")/COUNTIF(OFFSET(correlations!P$46,_xlfn.FLOOR.MATH((ROW(O225)-1)/5)*5,0,5),"&lt;&gt;0")</f>
        <v>3.25</v>
      </c>
      <c r="AQ237" s="40">
        <f ca="1">SUMIF(OFFSET(correlations!Q$46,_xlfn.FLOOR.MATH((ROW(P225)-1)/5)*5,0,5),"&lt;&gt;0")/COUNTIF(OFFSET(correlations!Q$46,_xlfn.FLOOR.MATH((ROW(P225)-1)/5)*5,0,5),"&lt;&gt;0")</f>
        <v>4.75</v>
      </c>
      <c r="AR237" s="40">
        <f ca="1">SUMIF(OFFSET(correlations!R$46,_xlfn.FLOOR.MATH((ROW(Q225)-1)/5)*5,0,5),"&lt;&gt;0")/COUNTIF(OFFSET(correlations!R$46,_xlfn.FLOOR.MATH((ROW(Q225)-1)/5)*5,0,5),"&lt;&gt;0")</f>
        <v>3.6666666666666665</v>
      </c>
      <c r="AS237" s="40">
        <f ca="1">SUMIF(OFFSET(correlations!S$46,_xlfn.FLOOR.MATH((ROW(R225)-1)/5)*5,0,5),"&lt;&gt;0")/COUNTIF(OFFSET(correlations!S$46,_xlfn.FLOOR.MATH((ROW(R225)-1)/5)*5,0,5),"&lt;&gt;0")</f>
        <v>4.25</v>
      </c>
      <c r="AT237" s="40">
        <f ca="1">SUMIF(OFFSET(correlations!T$46,_xlfn.FLOOR.MATH((ROW(S225)-1)/5)*5,0,5),"&lt;&gt;0")/COUNTIF(OFFSET(correlations!T$46,_xlfn.FLOOR.MATH((ROW(S225)-1)/5)*5,0,5),"&lt;&gt;0")</f>
        <v>2.5</v>
      </c>
      <c r="AU237" s="40">
        <f ca="1">SUMIF(OFFSET(correlations!U$46,_xlfn.FLOOR.MATH((ROW(T225)-1)/5)*5,0,5),"&lt;&gt;0")/COUNTIF(OFFSET(correlations!U$46,_xlfn.FLOOR.MATH((ROW(T225)-1)/5)*5,0,5),"&lt;&gt;0")</f>
        <v>4.166666666666667</v>
      </c>
      <c r="AV237" s="40">
        <f ca="1">SUMIF(OFFSET(correlations!V$46,_xlfn.FLOOR.MATH((ROW(U225)-1)/5)*5,0,5),"&lt;&gt;0")/COUNTIF(OFFSET(correlations!V$46,_xlfn.FLOOR.MATH((ROW(U225)-1)/5)*5,0,5),"&lt;&gt;0")</f>
        <v>5</v>
      </c>
      <c r="AW237" s="40">
        <f ca="1">SUMIF(OFFSET(correlations!W$46,_xlfn.FLOOR.MATH((ROW(V225)-1)/5)*5,0,5),"&lt;&gt;0")/COUNTIF(OFFSET(correlations!W$46,_xlfn.FLOOR.MATH((ROW(V225)-1)/5)*5,0,5),"&lt;&gt;0")</f>
        <v>4.4000000000000004</v>
      </c>
      <c r="AX237" s="40">
        <f ca="1">SUMIF(OFFSET(correlations!X$46,_xlfn.FLOOR.MATH((ROW(W225)-1)/5)*5,0,5),"&lt;&gt;0")/COUNTIF(OFFSET(correlations!X$46,_xlfn.FLOOR.MATH((ROW(W225)-1)/5)*5,0,5),"&lt;&gt;0")</f>
        <v>4</v>
      </c>
      <c r="AY237" s="40">
        <f ca="1">SUMIF(OFFSET(correlations!Y$46,_xlfn.FLOOR.MATH((ROW(X225)-1)/5)*5,0,5),"&lt;&gt;0")/COUNTIF(OFFSET(correlations!Y$46,_xlfn.FLOOR.MATH((ROW(X225)-1)/5)*5,0,5),"&lt;&gt;0")</f>
        <v>2.75</v>
      </c>
      <c r="AZ237" s="40">
        <f ca="1">SUMIF(OFFSET(correlations!Z$46,_xlfn.FLOOR.MATH((ROW(Y225)-1)/5)*5,0,5),"&lt;&gt;0")/COUNTIF(OFFSET(correlations!Z$46,_xlfn.FLOOR.MATH((ROW(Y225)-1)/5)*5,0,5),"&lt;&gt;0")</f>
        <v>4.75</v>
      </c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</row>
    <row r="238" spans="1:76">
      <c r="A238" s="21" t="s">
        <v>45</v>
      </c>
      <c r="B238" s="26">
        <f>IF(correlations!B271&lt;&gt;0,'Modified Weights'!B$4,0)</f>
        <v>0</v>
      </c>
      <c r="C238" s="26">
        <f>IF(correlations!C271&lt;&gt;0,'Modified Weights'!C$4,0)</f>
        <v>0</v>
      </c>
      <c r="D238" s="26">
        <f>IF(correlations!D271&lt;&gt;0,'Modified Weights'!D$4,0)</f>
        <v>0</v>
      </c>
      <c r="E238" s="26">
        <f>IF(correlations!E271&lt;&gt;0,'Modified Weights'!E$4,0)</f>
        <v>0</v>
      </c>
      <c r="F238" s="26">
        <f>IF(correlations!F271&lt;&gt;0,'Modified Weights'!F$4,0)</f>
        <v>0.46411014776485626</v>
      </c>
      <c r="G238" s="26">
        <f>IF(correlations!G271&lt;&gt;0,'Modified Weights'!G$4,0)</f>
        <v>0</v>
      </c>
      <c r="H238" s="26">
        <f>IF(correlations!H271&lt;&gt;0,'Modified Weights'!H$4,0)</f>
        <v>0</v>
      </c>
      <c r="I238" s="26">
        <f>IF(correlations!I271&lt;&gt;0,'Modified Weights'!I$4,0)</f>
        <v>0</v>
      </c>
      <c r="J238" s="26">
        <f>IF(correlations!J271&lt;&gt;0,'Modified Weights'!J$4,0)</f>
        <v>0.47549485227568483</v>
      </c>
      <c r="K238" s="26">
        <f>IF(correlations!K271&lt;&gt;0,'Modified Weights'!K$4,0)</f>
        <v>0</v>
      </c>
      <c r="L238" s="26">
        <f>IF(correlations!L271&lt;&gt;0,'Modified Weights'!L$4,0)</f>
        <v>0.28275572409412869</v>
      </c>
      <c r="M238" s="26">
        <f>IF(correlations!M271&lt;&gt;0,'Modified Weights'!M$4,0)</f>
        <v>0</v>
      </c>
      <c r="N238" s="26">
        <f>IF(correlations!N271&lt;&gt;0,'Modified Weights'!N$4,0)</f>
        <v>0.31010409033155772</v>
      </c>
      <c r="O238" s="26">
        <f>IF(correlations!O271&lt;&gt;0,'Modified Weights'!O$4,0)</f>
        <v>0</v>
      </c>
      <c r="P238" s="26">
        <f>IF(correlations!P271&lt;&gt;0,'Modified Weights'!P$4,0)</f>
        <v>0</v>
      </c>
      <c r="Q238" s="26">
        <f>IF(correlations!Q271&lt;&gt;0,'Modified Weights'!Q$4,0)</f>
        <v>0</v>
      </c>
      <c r="R238" s="26">
        <f>IF(correlations!R271&lt;&gt;0,'Modified Weights'!R$4,0)</f>
        <v>0</v>
      </c>
      <c r="S238" s="26">
        <f>IF(correlations!S271&lt;&gt;0,'Modified Weights'!S$4,0)</f>
        <v>0</v>
      </c>
      <c r="T238" s="26">
        <f>IF(correlations!T271&lt;&gt;0,'Modified Weights'!T$4,0)</f>
        <v>0</v>
      </c>
      <c r="U238" s="26">
        <f>IF(correlations!U271&lt;&gt;0,'Modified Weights'!U$4,0)</f>
        <v>0</v>
      </c>
      <c r="V238" s="26">
        <f>IF(correlations!V271&lt;&gt;0,'Modified Weights'!V$4,0)</f>
        <v>0</v>
      </c>
      <c r="W238" s="26">
        <f>IF(correlations!W271&lt;&gt;0,'Modified Weights'!W$4,0)</f>
        <v>0.40859237613621341</v>
      </c>
      <c r="X238" s="26">
        <f>IF(correlations!X271&lt;&gt;0,'Modified Weights'!X$4,0)</f>
        <v>0</v>
      </c>
      <c r="Y238" s="26">
        <f>IF(correlations!Y271&lt;&gt;0,'Modified Weights'!Y$4,0)</f>
        <v>0</v>
      </c>
      <c r="Z238" s="26">
        <f>IF(correlations!Z271&lt;&gt;0,'Modified Weights'!Z$4,0)</f>
        <v>0</v>
      </c>
      <c r="AA238" s="26"/>
      <c r="AB238" s="40">
        <f ca="1">SUMIF(OFFSET(correlations!B$46,_xlfn.FLOOR.MATH((ROW(A226)-1)/5)*5,0,5),"&lt;&gt;0")/COUNTIF(OFFSET(correlations!B$46,_xlfn.FLOOR.MATH((ROW(A226)-1)/5)*5,0,5),"&lt;&gt;0")</f>
        <v>2.5</v>
      </c>
      <c r="AC238" s="40">
        <f ca="1">SUMIF(OFFSET(correlations!C$46,_xlfn.FLOOR.MATH((ROW(B226)-1)/5)*5,0,5),"&lt;&gt;0")/COUNTIF(OFFSET(correlations!C$46,_xlfn.FLOOR.MATH((ROW(B226)-1)/5)*5,0,5),"&lt;&gt;0")</f>
        <v>4.25</v>
      </c>
      <c r="AD238" s="40">
        <f ca="1">SUMIF(OFFSET(correlations!D$46,_xlfn.FLOOR.MATH((ROW(C226)-1)/5)*5,0,5),"&lt;&gt;0")/COUNTIF(OFFSET(correlations!D$46,_xlfn.FLOOR.MATH((ROW(C226)-1)/5)*5,0,5),"&lt;&gt;0")</f>
        <v>3.8333333333333335</v>
      </c>
      <c r="AE238" s="40">
        <f ca="1">SUMIF(OFFSET(correlations!E$46,_xlfn.FLOOR.MATH((ROW(D226)-1)/5)*5,0,5),"&lt;&gt;0")/COUNTIF(OFFSET(correlations!E$46,_xlfn.FLOOR.MATH((ROW(D226)-1)/5)*5,0,5),"&lt;&gt;0")</f>
        <v>4</v>
      </c>
      <c r="AF238" s="40">
        <f ca="1">SUMIF(OFFSET(correlations!F$46,_xlfn.FLOOR.MATH((ROW(E226)-1)/5)*5,0,5),"&lt;&gt;0")/COUNTIF(OFFSET(correlations!F$46,_xlfn.FLOOR.MATH((ROW(E226)-1)/5)*5,0,5),"&lt;&gt;0")</f>
        <v>3.375</v>
      </c>
      <c r="AG238" s="40">
        <f ca="1">SUMIF(OFFSET(correlations!G$46,_xlfn.FLOOR.MATH((ROW(F226)-1)/5)*5,0,5),"&lt;&gt;0")/COUNTIF(OFFSET(correlations!G$46,_xlfn.FLOOR.MATH((ROW(F226)-1)/5)*5,0,5),"&lt;&gt;0")</f>
        <v>4.5</v>
      </c>
      <c r="AH238" s="40" t="e">
        <f ca="1">SUMIF(OFFSET(correlations!H$46,_xlfn.FLOOR.MATH((ROW(G226)-1)/5)*5,0,5),"&lt;&gt;0")/COUNTIF(OFFSET(correlations!H$46,_xlfn.FLOOR.MATH((ROW(G226)-1)/5)*5,0,5),"&lt;&gt;0")</f>
        <v>#DIV/0!</v>
      </c>
      <c r="AI238" s="40">
        <f ca="1">SUMIF(OFFSET(correlations!I$46,_xlfn.FLOOR.MATH((ROW(H226)-1)/5)*5,0,5),"&lt;&gt;0")/COUNTIF(OFFSET(correlations!I$46,_xlfn.FLOOR.MATH((ROW(H226)-1)/5)*5,0,5),"&lt;&gt;0")</f>
        <v>3</v>
      </c>
      <c r="AJ238" s="40">
        <f ca="1">SUMIF(OFFSET(correlations!J$46,_xlfn.FLOOR.MATH((ROW(I226)-1)/5)*5,0,5),"&lt;&gt;0")/COUNTIF(OFFSET(correlations!J$46,_xlfn.FLOOR.MATH((ROW(I226)-1)/5)*5,0,5),"&lt;&gt;0")</f>
        <v>3.5</v>
      </c>
      <c r="AK238" s="40">
        <f ca="1">SUMIF(OFFSET(correlations!K$46,_xlfn.FLOOR.MATH((ROW(J226)-1)/5)*5,0,5),"&lt;&gt;0")/COUNTIF(OFFSET(correlations!K$46,_xlfn.FLOOR.MATH((ROW(J226)-1)/5)*5,0,5),"&lt;&gt;0")</f>
        <v>3.25</v>
      </c>
      <c r="AL238" s="40">
        <f ca="1">SUMIF(OFFSET(correlations!L$46,_xlfn.FLOOR.MATH((ROW(K226)-1)/5)*5,0,5),"&lt;&gt;0")/COUNTIF(OFFSET(correlations!L$46,_xlfn.FLOOR.MATH((ROW(K226)-1)/5)*5,0,5),"&lt;&gt;0")</f>
        <v>4.75</v>
      </c>
      <c r="AM238" s="40">
        <f ca="1">SUMIF(OFFSET(correlations!M$46,_xlfn.FLOOR.MATH((ROW(L226)-1)/5)*5,0,5),"&lt;&gt;0")/COUNTIF(OFFSET(correlations!M$46,_xlfn.FLOOR.MATH((ROW(L226)-1)/5)*5,0,5),"&lt;&gt;0")</f>
        <v>4</v>
      </c>
      <c r="AN238" s="40">
        <f ca="1">SUMIF(OFFSET(correlations!N$46,_xlfn.FLOOR.MATH((ROW(M226)-1)/5)*5,0,5),"&lt;&gt;0")/COUNTIF(OFFSET(correlations!N$46,_xlfn.FLOOR.MATH((ROW(M226)-1)/5)*5,0,5),"&lt;&gt;0")</f>
        <v>2.5</v>
      </c>
      <c r="AO238" s="40">
        <f ca="1">SUMIF(OFFSET(correlations!O$46,_xlfn.FLOOR.MATH((ROW(N226)-1)/5)*5,0,5),"&lt;&gt;0")/COUNTIF(OFFSET(correlations!O$46,_xlfn.FLOOR.MATH((ROW(N226)-1)/5)*5,0,5),"&lt;&gt;0")</f>
        <v>3.5</v>
      </c>
      <c r="AP238" s="40">
        <f ca="1">SUMIF(OFFSET(correlations!P$46,_xlfn.FLOOR.MATH((ROW(O226)-1)/5)*5,0,5),"&lt;&gt;0")/COUNTIF(OFFSET(correlations!P$46,_xlfn.FLOOR.MATH((ROW(O226)-1)/5)*5,0,5),"&lt;&gt;0")</f>
        <v>2.5</v>
      </c>
      <c r="AQ238" s="40">
        <f ca="1">SUMIF(OFFSET(correlations!Q$46,_xlfn.FLOOR.MATH((ROW(P226)-1)/5)*5,0,5),"&lt;&gt;0")/COUNTIF(OFFSET(correlations!Q$46,_xlfn.FLOOR.MATH((ROW(P226)-1)/5)*5,0,5),"&lt;&gt;0")</f>
        <v>4.5</v>
      </c>
      <c r="AR238" s="40">
        <f ca="1">SUMIF(OFFSET(correlations!R$46,_xlfn.FLOOR.MATH((ROW(Q226)-1)/5)*5,0,5),"&lt;&gt;0")/COUNTIF(OFFSET(correlations!R$46,_xlfn.FLOOR.MATH((ROW(Q226)-1)/5)*5,0,5),"&lt;&gt;0")</f>
        <v>2.75</v>
      </c>
      <c r="AS238" s="40" t="e">
        <f ca="1">SUMIF(OFFSET(correlations!S$46,_xlfn.FLOOR.MATH((ROW(R226)-1)/5)*5,0,5),"&lt;&gt;0")/COUNTIF(OFFSET(correlations!S$46,_xlfn.FLOOR.MATH((ROW(R226)-1)/5)*5,0,5),"&lt;&gt;0")</f>
        <v>#DIV/0!</v>
      </c>
      <c r="AT238" s="40">
        <f ca="1">SUMIF(OFFSET(correlations!T$46,_xlfn.FLOOR.MATH((ROW(S226)-1)/5)*5,0,5),"&lt;&gt;0")/COUNTIF(OFFSET(correlations!T$46,_xlfn.FLOOR.MATH((ROW(S226)-1)/5)*5,0,5),"&lt;&gt;0")</f>
        <v>2.5</v>
      </c>
      <c r="AU238" s="40" t="e">
        <f ca="1">SUMIF(OFFSET(correlations!U$46,_xlfn.FLOOR.MATH((ROW(T226)-1)/5)*5,0,5),"&lt;&gt;0")/COUNTIF(OFFSET(correlations!U$46,_xlfn.FLOOR.MATH((ROW(T226)-1)/5)*5,0,5),"&lt;&gt;0")</f>
        <v>#DIV/0!</v>
      </c>
      <c r="AV238" s="40">
        <f ca="1">SUMIF(OFFSET(correlations!V$46,_xlfn.FLOOR.MATH((ROW(U226)-1)/5)*5,0,5),"&lt;&gt;0")/COUNTIF(OFFSET(correlations!V$46,_xlfn.FLOOR.MATH((ROW(U226)-1)/5)*5,0,5),"&lt;&gt;0")</f>
        <v>4</v>
      </c>
      <c r="AW238" s="40">
        <f ca="1">SUMIF(OFFSET(correlations!W$46,_xlfn.FLOOR.MATH((ROW(V226)-1)/5)*5,0,5),"&lt;&gt;0")/COUNTIF(OFFSET(correlations!W$46,_xlfn.FLOOR.MATH((ROW(V226)-1)/5)*5,0,5),"&lt;&gt;0")</f>
        <v>3.5</v>
      </c>
      <c r="AX238" s="40">
        <f ca="1">SUMIF(OFFSET(correlations!X$46,_xlfn.FLOOR.MATH((ROW(W226)-1)/5)*5,0,5),"&lt;&gt;0")/COUNTIF(OFFSET(correlations!X$46,_xlfn.FLOOR.MATH((ROW(W226)-1)/5)*5,0,5),"&lt;&gt;0")</f>
        <v>4</v>
      </c>
      <c r="AY238" s="40">
        <f ca="1">SUMIF(OFFSET(correlations!Y$46,_xlfn.FLOOR.MATH((ROW(X226)-1)/5)*5,0,5),"&lt;&gt;0")/COUNTIF(OFFSET(correlations!Y$46,_xlfn.FLOOR.MATH((ROW(X226)-1)/5)*5,0,5),"&lt;&gt;0")</f>
        <v>3.5</v>
      </c>
      <c r="AZ238" s="40">
        <f ca="1">SUMIF(OFFSET(correlations!Z$46,_xlfn.FLOOR.MATH((ROW(Y226)-1)/5)*5,0,5),"&lt;&gt;0")/COUNTIF(OFFSET(correlations!Z$46,_xlfn.FLOOR.MATH((ROW(Y226)-1)/5)*5,0,5),"&lt;&gt;0")</f>
        <v>2.5</v>
      </c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</row>
    <row r="239" spans="1:76">
      <c r="A239" s="1" t="str">
        <f t="shared" ref="A239:A242" si="45">A238</f>
        <v>581: Dances with Wolves (1990)</v>
      </c>
      <c r="B239" s="26">
        <f>IF(correlations!B272&lt;&gt;0,'Modified Weights'!B$5,0)</f>
        <v>0</v>
      </c>
      <c r="C239" s="26">
        <f>IF(correlations!C272&lt;&gt;0,'Modified Weights'!C$5,0)</f>
        <v>0.42223642660835542</v>
      </c>
      <c r="D239" s="26">
        <f>IF(correlations!D272&lt;&gt;0,'Modified Weights'!D$5,0)</f>
        <v>0</v>
      </c>
      <c r="E239" s="26">
        <f>IF(correlations!E272&lt;&gt;0,'Modified Weights'!E$5,0)</f>
        <v>0</v>
      </c>
      <c r="F239" s="26">
        <f>IF(correlations!F272&lt;&gt;0,'Modified Weights'!F$5,0)</f>
        <v>0</v>
      </c>
      <c r="G239" s="26">
        <f>IF(correlations!G272&lt;&gt;0,'Modified Weights'!G$5,0)</f>
        <v>0</v>
      </c>
      <c r="H239" s="26">
        <f>IF(correlations!H272&lt;&gt;0,'Modified Weights'!H$5,0)</f>
        <v>0</v>
      </c>
      <c r="I239" s="26">
        <f>IF(correlations!I272&lt;&gt;0,'Modified Weights'!I$5,0)</f>
        <v>0</v>
      </c>
      <c r="J239" s="26">
        <f>IF(correlations!J272&lt;&gt;0,'Modified Weights'!J$5,0)</f>
        <v>0</v>
      </c>
      <c r="K239" s="26">
        <f>IF(correlations!K272&lt;&gt;0,'Modified Weights'!K$5,0)</f>
        <v>0</v>
      </c>
      <c r="L239" s="26">
        <f>IF(correlations!L272&lt;&gt;0,'Modified Weights'!L$5,0)</f>
        <v>0</v>
      </c>
      <c r="M239" s="26">
        <f>IF(correlations!M272&lt;&gt;0,'Modified Weights'!M$5,0)</f>
        <v>0</v>
      </c>
      <c r="N239" s="26">
        <f>IF(correlations!N272&lt;&gt;0,'Modified Weights'!N$5,0)</f>
        <v>0</v>
      </c>
      <c r="O239" s="26">
        <f>IF(correlations!O272&lt;&gt;0,'Modified Weights'!O$5,0)</f>
        <v>0</v>
      </c>
      <c r="P239" s="26">
        <f>IF(correlations!P272&lt;&gt;0,'Modified Weights'!P$5,0)</f>
        <v>0</v>
      </c>
      <c r="Q239" s="26">
        <f>IF(correlations!Q272&lt;&gt;0,'Modified Weights'!Q$5,0)</f>
        <v>0</v>
      </c>
      <c r="R239" s="26">
        <f>IF(correlations!R272&lt;&gt;0,'Modified Weights'!R$5,0)</f>
        <v>0</v>
      </c>
      <c r="S239" s="26">
        <f>IF(correlations!S272&lt;&gt;0,'Modified Weights'!S$5,0)</f>
        <v>0</v>
      </c>
      <c r="T239" s="26">
        <f>IF(correlations!T272&lt;&gt;0,'Modified Weights'!T$5,0)</f>
        <v>0</v>
      </c>
      <c r="U239" s="26">
        <f>IF(correlations!U272&lt;&gt;0,'Modified Weights'!U$5,0)</f>
        <v>0</v>
      </c>
      <c r="V239" s="26">
        <f>IF(correlations!V272&lt;&gt;0,'Modified Weights'!V$5,0)</f>
        <v>0</v>
      </c>
      <c r="W239" s="26">
        <f>IF(correlations!W272&lt;&gt;0,'Modified Weights'!W$5,0)</f>
        <v>0.31571202585390812</v>
      </c>
      <c r="X239" s="26">
        <f>IF(correlations!X272&lt;&gt;0,'Modified Weights'!X$5,0)</f>
        <v>0</v>
      </c>
      <c r="Y239" s="26">
        <f>IF(correlations!Y272&lt;&gt;0,'Modified Weights'!Y$5,0)</f>
        <v>0</v>
      </c>
      <c r="Z239" s="26">
        <f>IF(correlations!Z272&lt;&gt;0,'Modified Weights'!Z$5,0)</f>
        <v>0</v>
      </c>
      <c r="AA239" s="26"/>
      <c r="AB239" s="40">
        <f ca="1">SUMIF(OFFSET(correlations!B$46,_xlfn.FLOOR.MATH((ROW(A227)-1)/5)*5,0,5),"&lt;&gt;0")/COUNTIF(OFFSET(correlations!B$46,_xlfn.FLOOR.MATH((ROW(A227)-1)/5)*5,0,5),"&lt;&gt;0")</f>
        <v>2.5</v>
      </c>
      <c r="AC239" s="40">
        <f ca="1">SUMIF(OFFSET(correlations!C$46,_xlfn.FLOOR.MATH((ROW(B227)-1)/5)*5,0,5),"&lt;&gt;0")/COUNTIF(OFFSET(correlations!C$46,_xlfn.FLOOR.MATH((ROW(B227)-1)/5)*5,0,5),"&lt;&gt;0")</f>
        <v>4.25</v>
      </c>
      <c r="AD239" s="40">
        <f ca="1">SUMIF(OFFSET(correlations!D$46,_xlfn.FLOOR.MATH((ROW(C227)-1)/5)*5,0,5),"&lt;&gt;0")/COUNTIF(OFFSET(correlations!D$46,_xlfn.FLOOR.MATH((ROW(C227)-1)/5)*5,0,5),"&lt;&gt;0")</f>
        <v>3.8333333333333335</v>
      </c>
      <c r="AE239" s="40">
        <f ca="1">SUMIF(OFFSET(correlations!E$46,_xlfn.FLOOR.MATH((ROW(D227)-1)/5)*5,0,5),"&lt;&gt;0")/COUNTIF(OFFSET(correlations!E$46,_xlfn.FLOOR.MATH((ROW(D227)-1)/5)*5,0,5),"&lt;&gt;0")</f>
        <v>4</v>
      </c>
      <c r="AF239" s="40">
        <f ca="1">SUMIF(OFFSET(correlations!F$46,_xlfn.FLOOR.MATH((ROW(E227)-1)/5)*5,0,5),"&lt;&gt;0")/COUNTIF(OFFSET(correlations!F$46,_xlfn.FLOOR.MATH((ROW(E227)-1)/5)*5,0,5),"&lt;&gt;0")</f>
        <v>3.375</v>
      </c>
      <c r="AG239" s="40">
        <f ca="1">SUMIF(OFFSET(correlations!G$46,_xlfn.FLOOR.MATH((ROW(F227)-1)/5)*5,0,5),"&lt;&gt;0")/COUNTIF(OFFSET(correlations!G$46,_xlfn.FLOOR.MATH((ROW(F227)-1)/5)*5,0,5),"&lt;&gt;0")</f>
        <v>4.5</v>
      </c>
      <c r="AH239" s="40" t="e">
        <f ca="1">SUMIF(OFFSET(correlations!H$46,_xlfn.FLOOR.MATH((ROW(G227)-1)/5)*5,0,5),"&lt;&gt;0")/COUNTIF(OFFSET(correlations!H$46,_xlfn.FLOOR.MATH((ROW(G227)-1)/5)*5,0,5),"&lt;&gt;0")</f>
        <v>#DIV/0!</v>
      </c>
      <c r="AI239" s="40">
        <f ca="1">SUMIF(OFFSET(correlations!I$46,_xlfn.FLOOR.MATH((ROW(H227)-1)/5)*5,0,5),"&lt;&gt;0")/COUNTIF(OFFSET(correlations!I$46,_xlfn.FLOOR.MATH((ROW(H227)-1)/5)*5,0,5),"&lt;&gt;0")</f>
        <v>3</v>
      </c>
      <c r="AJ239" s="40">
        <f ca="1">SUMIF(OFFSET(correlations!J$46,_xlfn.FLOOR.MATH((ROW(I227)-1)/5)*5,0,5),"&lt;&gt;0")/COUNTIF(OFFSET(correlations!J$46,_xlfn.FLOOR.MATH((ROW(I227)-1)/5)*5,0,5),"&lt;&gt;0")</f>
        <v>3.5</v>
      </c>
      <c r="AK239" s="40">
        <f ca="1">SUMIF(OFFSET(correlations!K$46,_xlfn.FLOOR.MATH((ROW(J227)-1)/5)*5,0,5),"&lt;&gt;0")/COUNTIF(OFFSET(correlations!K$46,_xlfn.FLOOR.MATH((ROW(J227)-1)/5)*5,0,5),"&lt;&gt;0")</f>
        <v>3.25</v>
      </c>
      <c r="AL239" s="40">
        <f ca="1">SUMIF(OFFSET(correlations!L$46,_xlfn.FLOOR.MATH((ROW(K227)-1)/5)*5,0,5),"&lt;&gt;0")/COUNTIF(OFFSET(correlations!L$46,_xlfn.FLOOR.MATH((ROW(K227)-1)/5)*5,0,5),"&lt;&gt;0")</f>
        <v>4.75</v>
      </c>
      <c r="AM239" s="40">
        <f ca="1">SUMIF(OFFSET(correlations!M$46,_xlfn.FLOOR.MATH((ROW(L227)-1)/5)*5,0,5),"&lt;&gt;0")/COUNTIF(OFFSET(correlations!M$46,_xlfn.FLOOR.MATH((ROW(L227)-1)/5)*5,0,5),"&lt;&gt;0")</f>
        <v>4</v>
      </c>
      <c r="AN239" s="40">
        <f ca="1">SUMIF(OFFSET(correlations!N$46,_xlfn.FLOOR.MATH((ROW(M227)-1)/5)*5,0,5),"&lt;&gt;0")/COUNTIF(OFFSET(correlations!N$46,_xlfn.FLOOR.MATH((ROW(M227)-1)/5)*5,0,5),"&lt;&gt;0")</f>
        <v>2.5</v>
      </c>
      <c r="AO239" s="40">
        <f ca="1">SUMIF(OFFSET(correlations!O$46,_xlfn.FLOOR.MATH((ROW(N227)-1)/5)*5,0,5),"&lt;&gt;0")/COUNTIF(OFFSET(correlations!O$46,_xlfn.FLOOR.MATH((ROW(N227)-1)/5)*5,0,5),"&lt;&gt;0")</f>
        <v>3.5</v>
      </c>
      <c r="AP239" s="40">
        <f ca="1">SUMIF(OFFSET(correlations!P$46,_xlfn.FLOOR.MATH((ROW(O227)-1)/5)*5,0,5),"&lt;&gt;0")/COUNTIF(OFFSET(correlations!P$46,_xlfn.FLOOR.MATH((ROW(O227)-1)/5)*5,0,5),"&lt;&gt;0")</f>
        <v>2.5</v>
      </c>
      <c r="AQ239" s="40">
        <f ca="1">SUMIF(OFFSET(correlations!Q$46,_xlfn.FLOOR.MATH((ROW(P227)-1)/5)*5,0,5),"&lt;&gt;0")/COUNTIF(OFFSET(correlations!Q$46,_xlfn.FLOOR.MATH((ROW(P227)-1)/5)*5,0,5),"&lt;&gt;0")</f>
        <v>4.5</v>
      </c>
      <c r="AR239" s="40">
        <f ca="1">SUMIF(OFFSET(correlations!R$46,_xlfn.FLOOR.MATH((ROW(Q227)-1)/5)*5,0,5),"&lt;&gt;0")/COUNTIF(OFFSET(correlations!R$46,_xlfn.FLOOR.MATH((ROW(Q227)-1)/5)*5,0,5),"&lt;&gt;0")</f>
        <v>2.75</v>
      </c>
      <c r="AS239" s="40" t="e">
        <f ca="1">SUMIF(OFFSET(correlations!S$46,_xlfn.FLOOR.MATH((ROW(R227)-1)/5)*5,0,5),"&lt;&gt;0")/COUNTIF(OFFSET(correlations!S$46,_xlfn.FLOOR.MATH((ROW(R227)-1)/5)*5,0,5),"&lt;&gt;0")</f>
        <v>#DIV/0!</v>
      </c>
      <c r="AT239" s="40">
        <f ca="1">SUMIF(OFFSET(correlations!T$46,_xlfn.FLOOR.MATH((ROW(S227)-1)/5)*5,0,5),"&lt;&gt;0")/COUNTIF(OFFSET(correlations!T$46,_xlfn.FLOOR.MATH((ROW(S227)-1)/5)*5,0,5),"&lt;&gt;0")</f>
        <v>2.5</v>
      </c>
      <c r="AU239" s="40" t="e">
        <f ca="1">SUMIF(OFFSET(correlations!U$46,_xlfn.FLOOR.MATH((ROW(T227)-1)/5)*5,0,5),"&lt;&gt;0")/COUNTIF(OFFSET(correlations!U$46,_xlfn.FLOOR.MATH((ROW(T227)-1)/5)*5,0,5),"&lt;&gt;0")</f>
        <v>#DIV/0!</v>
      </c>
      <c r="AV239" s="40">
        <f ca="1">SUMIF(OFFSET(correlations!V$46,_xlfn.FLOOR.MATH((ROW(U227)-1)/5)*5,0,5),"&lt;&gt;0")/COUNTIF(OFFSET(correlations!V$46,_xlfn.FLOOR.MATH((ROW(U227)-1)/5)*5,0,5),"&lt;&gt;0")</f>
        <v>4</v>
      </c>
      <c r="AW239" s="40">
        <f ca="1">SUMIF(OFFSET(correlations!W$46,_xlfn.FLOOR.MATH((ROW(V227)-1)/5)*5,0,5),"&lt;&gt;0")/COUNTIF(OFFSET(correlations!W$46,_xlfn.FLOOR.MATH((ROW(V227)-1)/5)*5,0,5),"&lt;&gt;0")</f>
        <v>3.5</v>
      </c>
      <c r="AX239" s="40">
        <f ca="1">SUMIF(OFFSET(correlations!X$46,_xlfn.FLOOR.MATH((ROW(W227)-1)/5)*5,0,5),"&lt;&gt;0")/COUNTIF(OFFSET(correlations!X$46,_xlfn.FLOOR.MATH((ROW(W227)-1)/5)*5,0,5),"&lt;&gt;0")</f>
        <v>4</v>
      </c>
      <c r="AY239" s="40">
        <f ca="1">SUMIF(OFFSET(correlations!Y$46,_xlfn.FLOOR.MATH((ROW(X227)-1)/5)*5,0,5),"&lt;&gt;0")/COUNTIF(OFFSET(correlations!Y$46,_xlfn.FLOOR.MATH((ROW(X227)-1)/5)*5,0,5),"&lt;&gt;0")</f>
        <v>3.5</v>
      </c>
      <c r="AZ239" s="40">
        <f ca="1">SUMIF(OFFSET(correlations!Z$46,_xlfn.FLOOR.MATH((ROW(Y227)-1)/5)*5,0,5),"&lt;&gt;0")/COUNTIF(OFFSET(correlations!Z$46,_xlfn.FLOOR.MATH((ROW(Y227)-1)/5)*5,0,5),"&lt;&gt;0")</f>
        <v>2.5</v>
      </c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</row>
    <row r="240" spans="1:76">
      <c r="A240" s="1" t="str">
        <f t="shared" si="45"/>
        <v>581: Dances with Wolves (1990)</v>
      </c>
      <c r="B240" s="26">
        <f>IF(correlations!B273&lt;&gt;0,'Modified Weights'!B$6,0)</f>
        <v>0</v>
      </c>
      <c r="C240" s="26">
        <f>IF(correlations!C273&lt;&gt;0,'Modified Weights'!C$6,0)</f>
        <v>0.41443820151070604</v>
      </c>
      <c r="D240" s="26">
        <f>IF(correlations!D273&lt;&gt;0,'Modified Weights'!D$6,0)</f>
        <v>0.37322578372742299</v>
      </c>
      <c r="E240" s="26">
        <f>IF(correlations!E273&lt;&gt;0,'Modified Weights'!E$6,0)</f>
        <v>0.28275572409412869</v>
      </c>
      <c r="F240" s="26">
        <f>IF(correlations!F273&lt;&gt;0,'Modified Weights'!F$6,0)</f>
        <v>0.40027450425381639</v>
      </c>
      <c r="G240" s="26">
        <f>IF(correlations!G273&lt;&gt;0,'Modified Weights'!G$6,0)</f>
        <v>0</v>
      </c>
      <c r="H240" s="26">
        <f>IF(correlations!H273&lt;&gt;0,'Modified Weights'!H$6,0)</f>
        <v>0</v>
      </c>
      <c r="I240" s="26">
        <f>IF(correlations!I273&lt;&gt;0,'Modified Weights'!I$6,0)</f>
        <v>0</v>
      </c>
      <c r="J240" s="26">
        <f>IF(correlations!J273&lt;&gt;0,'Modified Weights'!J$6,0)</f>
        <v>0.36756756756756787</v>
      </c>
      <c r="K240" s="26">
        <f>IF(correlations!K273&lt;&gt;0,'Modified Weights'!K$6,0)</f>
        <v>0</v>
      </c>
      <c r="L240" s="26">
        <f>IF(correlations!L273&lt;&gt;0,'Modified Weights'!L$6,0)</f>
        <v>0</v>
      </c>
      <c r="M240" s="26">
        <f>IF(correlations!M273&lt;&gt;0,'Modified Weights'!M$6,0)</f>
        <v>0</v>
      </c>
      <c r="N240" s="26">
        <f>IF(correlations!N273&lt;&gt;0,'Modified Weights'!N$6,0)</f>
        <v>0</v>
      </c>
      <c r="O240" s="26">
        <f>IF(correlations!O273&lt;&gt;0,'Modified Weights'!O$6,0)</f>
        <v>0.52599044278760332</v>
      </c>
      <c r="P240" s="26">
        <f>IF(correlations!P273&lt;&gt;0,'Modified Weights'!P$6,0)</f>
        <v>0</v>
      </c>
      <c r="Q240" s="26">
        <f>IF(correlations!Q273&lt;&gt;0,'Modified Weights'!Q$6,0)</f>
        <v>0.42322462884387124</v>
      </c>
      <c r="R240" s="26">
        <f>IF(correlations!R273&lt;&gt;0,'Modified Weights'!R$6,0)</f>
        <v>0</v>
      </c>
      <c r="S240" s="26">
        <f>IF(correlations!S273&lt;&gt;0,'Modified Weights'!S$6,0)</f>
        <v>0</v>
      </c>
      <c r="T240" s="26">
        <f>IF(correlations!T273&lt;&gt;0,'Modified Weights'!T$6,0)</f>
        <v>0</v>
      </c>
      <c r="U240" s="26">
        <f>IF(correlations!U273&lt;&gt;0,'Modified Weights'!U$6,0)</f>
        <v>0</v>
      </c>
      <c r="V240" s="26">
        <f>IF(correlations!V273&lt;&gt;0,'Modified Weights'!V$6,0)</f>
        <v>0</v>
      </c>
      <c r="W240" s="26">
        <f>IF(correlations!W273&lt;&gt;0,'Modified Weights'!W$6,0)</f>
        <v>0.26252037536330569</v>
      </c>
      <c r="X240" s="26">
        <f>IF(correlations!X273&lt;&gt;0,'Modified Weights'!X$6,0)</f>
        <v>0</v>
      </c>
      <c r="Y240" s="26">
        <f>IF(correlations!Y273&lt;&gt;0,'Modified Weights'!Y$6,0)</f>
        <v>0.46411014776485626</v>
      </c>
      <c r="Z240" s="26">
        <f>IF(correlations!Z273&lt;&gt;0,'Modified Weights'!Z$6,0)</f>
        <v>0</v>
      </c>
      <c r="AA240" s="26"/>
      <c r="AB240" s="40">
        <f ca="1">SUMIF(OFFSET(correlations!B$46,_xlfn.FLOOR.MATH((ROW(A228)-1)/5)*5,0,5),"&lt;&gt;0")/COUNTIF(OFFSET(correlations!B$46,_xlfn.FLOOR.MATH((ROW(A228)-1)/5)*5,0,5),"&lt;&gt;0")</f>
        <v>2.5</v>
      </c>
      <c r="AC240" s="40">
        <f ca="1">SUMIF(OFFSET(correlations!C$46,_xlfn.FLOOR.MATH((ROW(B228)-1)/5)*5,0,5),"&lt;&gt;0")/COUNTIF(OFFSET(correlations!C$46,_xlfn.FLOOR.MATH((ROW(B228)-1)/5)*5,0,5),"&lt;&gt;0")</f>
        <v>4.25</v>
      </c>
      <c r="AD240" s="40">
        <f ca="1">SUMIF(OFFSET(correlations!D$46,_xlfn.FLOOR.MATH((ROW(C228)-1)/5)*5,0,5),"&lt;&gt;0")/COUNTIF(OFFSET(correlations!D$46,_xlfn.FLOOR.MATH((ROW(C228)-1)/5)*5,0,5),"&lt;&gt;0")</f>
        <v>3.8333333333333335</v>
      </c>
      <c r="AE240" s="40">
        <f ca="1">SUMIF(OFFSET(correlations!E$46,_xlfn.FLOOR.MATH((ROW(D228)-1)/5)*5,0,5),"&lt;&gt;0")/COUNTIF(OFFSET(correlations!E$46,_xlfn.FLOOR.MATH((ROW(D228)-1)/5)*5,0,5),"&lt;&gt;0")</f>
        <v>4</v>
      </c>
      <c r="AF240" s="40">
        <f ca="1">SUMIF(OFFSET(correlations!F$46,_xlfn.FLOOR.MATH((ROW(E228)-1)/5)*5,0,5),"&lt;&gt;0")/COUNTIF(OFFSET(correlations!F$46,_xlfn.FLOOR.MATH((ROW(E228)-1)/5)*5,0,5),"&lt;&gt;0")</f>
        <v>3.375</v>
      </c>
      <c r="AG240" s="40">
        <f ca="1">SUMIF(OFFSET(correlations!G$46,_xlfn.FLOOR.MATH((ROW(F228)-1)/5)*5,0,5),"&lt;&gt;0")/COUNTIF(OFFSET(correlations!G$46,_xlfn.FLOOR.MATH((ROW(F228)-1)/5)*5,0,5),"&lt;&gt;0")</f>
        <v>4.5</v>
      </c>
      <c r="AH240" s="40" t="e">
        <f ca="1">SUMIF(OFFSET(correlations!H$46,_xlfn.FLOOR.MATH((ROW(G228)-1)/5)*5,0,5),"&lt;&gt;0")/COUNTIF(OFFSET(correlations!H$46,_xlfn.FLOOR.MATH((ROW(G228)-1)/5)*5,0,5),"&lt;&gt;0")</f>
        <v>#DIV/0!</v>
      </c>
      <c r="AI240" s="40">
        <f ca="1">SUMIF(OFFSET(correlations!I$46,_xlfn.FLOOR.MATH((ROW(H228)-1)/5)*5,0,5),"&lt;&gt;0")/COUNTIF(OFFSET(correlations!I$46,_xlfn.FLOOR.MATH((ROW(H228)-1)/5)*5,0,5),"&lt;&gt;0")</f>
        <v>3</v>
      </c>
      <c r="AJ240" s="40">
        <f ca="1">SUMIF(OFFSET(correlations!J$46,_xlfn.FLOOR.MATH((ROW(I228)-1)/5)*5,0,5),"&lt;&gt;0")/COUNTIF(OFFSET(correlations!J$46,_xlfn.FLOOR.MATH((ROW(I228)-1)/5)*5,0,5),"&lt;&gt;0")</f>
        <v>3.5</v>
      </c>
      <c r="AK240" s="40">
        <f ca="1">SUMIF(OFFSET(correlations!K$46,_xlfn.FLOOR.MATH((ROW(J228)-1)/5)*5,0,5),"&lt;&gt;0")/COUNTIF(OFFSET(correlations!K$46,_xlfn.FLOOR.MATH((ROW(J228)-1)/5)*5,0,5),"&lt;&gt;0")</f>
        <v>3.25</v>
      </c>
      <c r="AL240" s="40">
        <f ca="1">SUMIF(OFFSET(correlations!L$46,_xlfn.FLOOR.MATH((ROW(K228)-1)/5)*5,0,5),"&lt;&gt;0")/COUNTIF(OFFSET(correlations!L$46,_xlfn.FLOOR.MATH((ROW(K228)-1)/5)*5,0,5),"&lt;&gt;0")</f>
        <v>4.75</v>
      </c>
      <c r="AM240" s="40">
        <f ca="1">SUMIF(OFFSET(correlations!M$46,_xlfn.FLOOR.MATH((ROW(L228)-1)/5)*5,0,5),"&lt;&gt;0")/COUNTIF(OFFSET(correlations!M$46,_xlfn.FLOOR.MATH((ROW(L228)-1)/5)*5,0,5),"&lt;&gt;0")</f>
        <v>4</v>
      </c>
      <c r="AN240" s="40">
        <f ca="1">SUMIF(OFFSET(correlations!N$46,_xlfn.FLOOR.MATH((ROW(M228)-1)/5)*5,0,5),"&lt;&gt;0")/COUNTIF(OFFSET(correlations!N$46,_xlfn.FLOOR.MATH((ROW(M228)-1)/5)*5,0,5),"&lt;&gt;0")</f>
        <v>2.5</v>
      </c>
      <c r="AO240" s="40">
        <f ca="1">SUMIF(OFFSET(correlations!O$46,_xlfn.FLOOR.MATH((ROW(N228)-1)/5)*5,0,5),"&lt;&gt;0")/COUNTIF(OFFSET(correlations!O$46,_xlfn.FLOOR.MATH((ROW(N228)-1)/5)*5,0,5),"&lt;&gt;0")</f>
        <v>3.5</v>
      </c>
      <c r="AP240" s="40">
        <f ca="1">SUMIF(OFFSET(correlations!P$46,_xlfn.FLOOR.MATH((ROW(O228)-1)/5)*5,0,5),"&lt;&gt;0")/COUNTIF(OFFSET(correlations!P$46,_xlfn.FLOOR.MATH((ROW(O228)-1)/5)*5,0,5),"&lt;&gt;0")</f>
        <v>2.5</v>
      </c>
      <c r="AQ240" s="40">
        <f ca="1">SUMIF(OFFSET(correlations!Q$46,_xlfn.FLOOR.MATH((ROW(P228)-1)/5)*5,0,5),"&lt;&gt;0")/COUNTIF(OFFSET(correlations!Q$46,_xlfn.FLOOR.MATH((ROW(P228)-1)/5)*5,0,5),"&lt;&gt;0")</f>
        <v>4.5</v>
      </c>
      <c r="AR240" s="40">
        <f ca="1">SUMIF(OFFSET(correlations!R$46,_xlfn.FLOOR.MATH((ROW(Q228)-1)/5)*5,0,5),"&lt;&gt;0")/COUNTIF(OFFSET(correlations!R$46,_xlfn.FLOOR.MATH((ROW(Q228)-1)/5)*5,0,5),"&lt;&gt;0")</f>
        <v>2.75</v>
      </c>
      <c r="AS240" s="40" t="e">
        <f ca="1">SUMIF(OFFSET(correlations!S$46,_xlfn.FLOOR.MATH((ROW(R228)-1)/5)*5,0,5),"&lt;&gt;0")/COUNTIF(OFFSET(correlations!S$46,_xlfn.FLOOR.MATH((ROW(R228)-1)/5)*5,0,5),"&lt;&gt;0")</f>
        <v>#DIV/0!</v>
      </c>
      <c r="AT240" s="40">
        <f ca="1">SUMIF(OFFSET(correlations!T$46,_xlfn.FLOOR.MATH((ROW(S228)-1)/5)*5,0,5),"&lt;&gt;0")/COUNTIF(OFFSET(correlations!T$46,_xlfn.FLOOR.MATH((ROW(S228)-1)/5)*5,0,5),"&lt;&gt;0")</f>
        <v>2.5</v>
      </c>
      <c r="AU240" s="40" t="e">
        <f ca="1">SUMIF(OFFSET(correlations!U$46,_xlfn.FLOOR.MATH((ROW(T228)-1)/5)*5,0,5),"&lt;&gt;0")/COUNTIF(OFFSET(correlations!U$46,_xlfn.FLOOR.MATH((ROW(T228)-1)/5)*5,0,5),"&lt;&gt;0")</f>
        <v>#DIV/0!</v>
      </c>
      <c r="AV240" s="40">
        <f ca="1">SUMIF(OFFSET(correlations!V$46,_xlfn.FLOOR.MATH((ROW(U228)-1)/5)*5,0,5),"&lt;&gt;0")/COUNTIF(OFFSET(correlations!V$46,_xlfn.FLOOR.MATH((ROW(U228)-1)/5)*5,0,5),"&lt;&gt;0")</f>
        <v>4</v>
      </c>
      <c r="AW240" s="40">
        <f ca="1">SUMIF(OFFSET(correlations!W$46,_xlfn.FLOOR.MATH((ROW(V228)-1)/5)*5,0,5),"&lt;&gt;0")/COUNTIF(OFFSET(correlations!W$46,_xlfn.FLOOR.MATH((ROW(V228)-1)/5)*5,0,5),"&lt;&gt;0")</f>
        <v>3.5</v>
      </c>
      <c r="AX240" s="40">
        <f ca="1">SUMIF(OFFSET(correlations!X$46,_xlfn.FLOOR.MATH((ROW(W228)-1)/5)*5,0,5),"&lt;&gt;0")/COUNTIF(OFFSET(correlations!X$46,_xlfn.FLOOR.MATH((ROW(W228)-1)/5)*5,0,5),"&lt;&gt;0")</f>
        <v>4</v>
      </c>
      <c r="AY240" s="40">
        <f ca="1">SUMIF(OFFSET(correlations!Y$46,_xlfn.FLOOR.MATH((ROW(X228)-1)/5)*5,0,5),"&lt;&gt;0")/COUNTIF(OFFSET(correlations!Y$46,_xlfn.FLOOR.MATH((ROW(X228)-1)/5)*5,0,5),"&lt;&gt;0")</f>
        <v>3.5</v>
      </c>
      <c r="AZ240" s="40">
        <f ca="1">SUMIF(OFFSET(correlations!Z$46,_xlfn.FLOOR.MATH((ROW(Y228)-1)/5)*5,0,5),"&lt;&gt;0")/COUNTIF(OFFSET(correlations!Z$46,_xlfn.FLOOR.MATH((ROW(Y228)-1)/5)*5,0,5),"&lt;&gt;0")</f>
        <v>2.5</v>
      </c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</row>
    <row r="241" spans="1:76">
      <c r="A241" s="1" t="str">
        <f t="shared" si="45"/>
        <v>581: Dances with Wolves (1990)</v>
      </c>
      <c r="B241" s="26">
        <f>IF(correlations!B274&lt;&gt;0,'Modified Weights'!B$7,0)</f>
        <v>0.46460996868120108</v>
      </c>
      <c r="C241" s="26">
        <f>IF(correlations!C274&lt;&gt;0,'Modified Weights'!C$7,0)</f>
        <v>0</v>
      </c>
      <c r="D241" s="26">
        <f>IF(correlations!D274&lt;&gt;0,'Modified Weights'!D$7,0)</f>
        <v>0.36756756756756787</v>
      </c>
      <c r="E241" s="26">
        <f>IF(correlations!E274&lt;&gt;0,'Modified Weights'!E$7,0)</f>
        <v>0</v>
      </c>
      <c r="F241" s="26">
        <f>IF(correlations!F274&lt;&gt;0,'Modified Weights'!F$7,0)</f>
        <v>0.37985626502293046</v>
      </c>
      <c r="G241" s="26">
        <f>IF(correlations!G274&lt;&gt;0,'Modified Weights'!G$7,0)</f>
        <v>0</v>
      </c>
      <c r="H241" s="26">
        <f>IF(correlations!H274&lt;&gt;0,'Modified Weights'!H$7,0)</f>
        <v>0</v>
      </c>
      <c r="I241" s="26">
        <f>IF(correlations!I274&lt;&gt;0,'Modified Weights'!I$7,0)</f>
        <v>0.21476007349626267</v>
      </c>
      <c r="J241" s="26">
        <f>IF(correlations!J274&lt;&gt;0,'Modified Weights'!J$7,0)</f>
        <v>0</v>
      </c>
      <c r="K241" s="26">
        <f>IF(correlations!K274&lt;&gt;0,'Modified Weights'!K$7,0)</f>
        <v>0.21087949693739588</v>
      </c>
      <c r="L241" s="26">
        <f>IF(correlations!L274&lt;&gt;0,'Modified Weights'!L$7,0)</f>
        <v>0</v>
      </c>
      <c r="M241" s="26">
        <f>IF(correlations!M274&lt;&gt;0,'Modified Weights'!M$7,0)</f>
        <v>0.19710516591041297</v>
      </c>
      <c r="N241" s="26">
        <f>IF(correlations!N274&lt;&gt;0,'Modified Weights'!N$7,0)</f>
        <v>0</v>
      </c>
      <c r="O241" s="26">
        <f>IF(correlations!O274&lt;&gt;0,'Modified Weights'!O$7,0)</f>
        <v>0</v>
      </c>
      <c r="P241" s="26">
        <f>IF(correlations!P274&lt;&gt;0,'Modified Weights'!P$7,0)</f>
        <v>0.26252037536330569</v>
      </c>
      <c r="Q241" s="26">
        <f>IF(correlations!Q274&lt;&gt;0,'Modified Weights'!Q$7,0)</f>
        <v>0</v>
      </c>
      <c r="R241" s="26">
        <f>IF(correlations!R274&lt;&gt;0,'Modified Weights'!R$7,0)</f>
        <v>0.37426379831369133</v>
      </c>
      <c r="S241" s="26">
        <f>IF(correlations!S274&lt;&gt;0,'Modified Weights'!S$7,0)</f>
        <v>0</v>
      </c>
      <c r="T241" s="26">
        <f>IF(correlations!T274&lt;&gt;0,'Modified Weights'!T$7,0)</f>
        <v>0</v>
      </c>
      <c r="U241" s="26">
        <f>IF(correlations!U274&lt;&gt;0,'Modified Weights'!U$7,0)</f>
        <v>0</v>
      </c>
      <c r="V241" s="26">
        <f>IF(correlations!V274&lt;&gt;0,'Modified Weights'!V$7,0)</f>
        <v>0.14367186460137429</v>
      </c>
      <c r="W241" s="26">
        <f>IF(correlations!W274&lt;&gt;0,'Modified Weights'!W$7,0)</f>
        <v>0</v>
      </c>
      <c r="X241" s="26">
        <f>IF(correlations!X274&lt;&gt;0,'Modified Weights'!X$7,0)</f>
        <v>0</v>
      </c>
      <c r="Y241" s="26">
        <f>IF(correlations!Y274&lt;&gt;0,'Modified Weights'!Y$7,0)</f>
        <v>0</v>
      </c>
      <c r="Z241" s="26">
        <f>IF(correlations!Z274&lt;&gt;0,'Modified Weights'!Z$7,0)</f>
        <v>0</v>
      </c>
      <c r="AA241" s="26"/>
      <c r="AB241" s="40">
        <f ca="1">SUMIF(OFFSET(correlations!B$46,_xlfn.FLOOR.MATH((ROW(A229)-1)/5)*5,0,5),"&lt;&gt;0")/COUNTIF(OFFSET(correlations!B$46,_xlfn.FLOOR.MATH((ROW(A229)-1)/5)*5,0,5),"&lt;&gt;0")</f>
        <v>2.5</v>
      </c>
      <c r="AC241" s="40">
        <f ca="1">SUMIF(OFFSET(correlations!C$46,_xlfn.FLOOR.MATH((ROW(B229)-1)/5)*5,0,5),"&lt;&gt;0")/COUNTIF(OFFSET(correlations!C$46,_xlfn.FLOOR.MATH((ROW(B229)-1)/5)*5,0,5),"&lt;&gt;0")</f>
        <v>4.25</v>
      </c>
      <c r="AD241" s="40">
        <f ca="1">SUMIF(OFFSET(correlations!D$46,_xlfn.FLOOR.MATH((ROW(C229)-1)/5)*5,0,5),"&lt;&gt;0")/COUNTIF(OFFSET(correlations!D$46,_xlfn.FLOOR.MATH((ROW(C229)-1)/5)*5,0,5),"&lt;&gt;0")</f>
        <v>3.8333333333333335</v>
      </c>
      <c r="AE241" s="40">
        <f ca="1">SUMIF(OFFSET(correlations!E$46,_xlfn.FLOOR.MATH((ROW(D229)-1)/5)*5,0,5),"&lt;&gt;0")/COUNTIF(OFFSET(correlations!E$46,_xlfn.FLOOR.MATH((ROW(D229)-1)/5)*5,0,5),"&lt;&gt;0")</f>
        <v>4</v>
      </c>
      <c r="AF241" s="40">
        <f ca="1">SUMIF(OFFSET(correlations!F$46,_xlfn.FLOOR.MATH((ROW(E229)-1)/5)*5,0,5),"&lt;&gt;0")/COUNTIF(OFFSET(correlations!F$46,_xlfn.FLOOR.MATH((ROW(E229)-1)/5)*5,0,5),"&lt;&gt;0")</f>
        <v>3.375</v>
      </c>
      <c r="AG241" s="40">
        <f ca="1">SUMIF(OFFSET(correlations!G$46,_xlfn.FLOOR.MATH((ROW(F229)-1)/5)*5,0,5),"&lt;&gt;0")/COUNTIF(OFFSET(correlations!G$46,_xlfn.FLOOR.MATH((ROW(F229)-1)/5)*5,0,5),"&lt;&gt;0")</f>
        <v>4.5</v>
      </c>
      <c r="AH241" s="40" t="e">
        <f ca="1">SUMIF(OFFSET(correlations!H$46,_xlfn.FLOOR.MATH((ROW(G229)-1)/5)*5,0,5),"&lt;&gt;0")/COUNTIF(OFFSET(correlations!H$46,_xlfn.FLOOR.MATH((ROW(G229)-1)/5)*5,0,5),"&lt;&gt;0")</f>
        <v>#DIV/0!</v>
      </c>
      <c r="AI241" s="40">
        <f ca="1">SUMIF(OFFSET(correlations!I$46,_xlfn.FLOOR.MATH((ROW(H229)-1)/5)*5,0,5),"&lt;&gt;0")/COUNTIF(OFFSET(correlations!I$46,_xlfn.FLOOR.MATH((ROW(H229)-1)/5)*5,0,5),"&lt;&gt;0")</f>
        <v>3</v>
      </c>
      <c r="AJ241" s="40">
        <f ca="1">SUMIF(OFFSET(correlations!J$46,_xlfn.FLOOR.MATH((ROW(I229)-1)/5)*5,0,5),"&lt;&gt;0")/COUNTIF(OFFSET(correlations!J$46,_xlfn.FLOOR.MATH((ROW(I229)-1)/5)*5,0,5),"&lt;&gt;0")</f>
        <v>3.5</v>
      </c>
      <c r="AK241" s="40">
        <f ca="1">SUMIF(OFFSET(correlations!K$46,_xlfn.FLOOR.MATH((ROW(J229)-1)/5)*5,0,5),"&lt;&gt;0")/COUNTIF(OFFSET(correlations!K$46,_xlfn.FLOOR.MATH((ROW(J229)-1)/5)*5,0,5),"&lt;&gt;0")</f>
        <v>3.25</v>
      </c>
      <c r="AL241" s="40">
        <f ca="1">SUMIF(OFFSET(correlations!L$46,_xlfn.FLOOR.MATH((ROW(K229)-1)/5)*5,0,5),"&lt;&gt;0")/COUNTIF(OFFSET(correlations!L$46,_xlfn.FLOOR.MATH((ROW(K229)-1)/5)*5,0,5),"&lt;&gt;0")</f>
        <v>4.75</v>
      </c>
      <c r="AM241" s="40">
        <f ca="1">SUMIF(OFFSET(correlations!M$46,_xlfn.FLOOR.MATH((ROW(L229)-1)/5)*5,0,5),"&lt;&gt;0")/COUNTIF(OFFSET(correlations!M$46,_xlfn.FLOOR.MATH((ROW(L229)-1)/5)*5,0,5),"&lt;&gt;0")</f>
        <v>4</v>
      </c>
      <c r="AN241" s="40">
        <f ca="1">SUMIF(OFFSET(correlations!N$46,_xlfn.FLOOR.MATH((ROW(M229)-1)/5)*5,0,5),"&lt;&gt;0")/COUNTIF(OFFSET(correlations!N$46,_xlfn.FLOOR.MATH((ROW(M229)-1)/5)*5,0,5),"&lt;&gt;0")</f>
        <v>2.5</v>
      </c>
      <c r="AO241" s="40">
        <f ca="1">SUMIF(OFFSET(correlations!O$46,_xlfn.FLOOR.MATH((ROW(N229)-1)/5)*5,0,5),"&lt;&gt;0")/COUNTIF(OFFSET(correlations!O$46,_xlfn.FLOOR.MATH((ROW(N229)-1)/5)*5,0,5),"&lt;&gt;0")</f>
        <v>3.5</v>
      </c>
      <c r="AP241" s="40">
        <f ca="1">SUMIF(OFFSET(correlations!P$46,_xlfn.FLOOR.MATH((ROW(O229)-1)/5)*5,0,5),"&lt;&gt;0")/COUNTIF(OFFSET(correlations!P$46,_xlfn.FLOOR.MATH((ROW(O229)-1)/5)*5,0,5),"&lt;&gt;0")</f>
        <v>2.5</v>
      </c>
      <c r="AQ241" s="40">
        <f ca="1">SUMIF(OFFSET(correlations!Q$46,_xlfn.FLOOR.MATH((ROW(P229)-1)/5)*5,0,5),"&lt;&gt;0")/COUNTIF(OFFSET(correlations!Q$46,_xlfn.FLOOR.MATH((ROW(P229)-1)/5)*5,0,5),"&lt;&gt;0")</f>
        <v>4.5</v>
      </c>
      <c r="AR241" s="40">
        <f ca="1">SUMIF(OFFSET(correlations!R$46,_xlfn.FLOOR.MATH((ROW(Q229)-1)/5)*5,0,5),"&lt;&gt;0")/COUNTIF(OFFSET(correlations!R$46,_xlfn.FLOOR.MATH((ROW(Q229)-1)/5)*5,0,5),"&lt;&gt;0")</f>
        <v>2.75</v>
      </c>
      <c r="AS241" s="40" t="e">
        <f ca="1">SUMIF(OFFSET(correlations!S$46,_xlfn.FLOOR.MATH((ROW(R229)-1)/5)*5,0,5),"&lt;&gt;0")/COUNTIF(OFFSET(correlations!S$46,_xlfn.FLOOR.MATH((ROW(R229)-1)/5)*5,0,5),"&lt;&gt;0")</f>
        <v>#DIV/0!</v>
      </c>
      <c r="AT241" s="40">
        <f ca="1">SUMIF(OFFSET(correlations!T$46,_xlfn.FLOOR.MATH((ROW(S229)-1)/5)*5,0,5),"&lt;&gt;0")/COUNTIF(OFFSET(correlations!T$46,_xlfn.FLOOR.MATH((ROW(S229)-1)/5)*5,0,5),"&lt;&gt;0")</f>
        <v>2.5</v>
      </c>
      <c r="AU241" s="40" t="e">
        <f ca="1">SUMIF(OFFSET(correlations!U$46,_xlfn.FLOOR.MATH((ROW(T229)-1)/5)*5,0,5),"&lt;&gt;0")/COUNTIF(OFFSET(correlations!U$46,_xlfn.FLOOR.MATH((ROW(T229)-1)/5)*5,0,5),"&lt;&gt;0")</f>
        <v>#DIV/0!</v>
      </c>
      <c r="AV241" s="40">
        <f ca="1">SUMIF(OFFSET(correlations!V$46,_xlfn.FLOOR.MATH((ROW(U229)-1)/5)*5,0,5),"&lt;&gt;0")/COUNTIF(OFFSET(correlations!V$46,_xlfn.FLOOR.MATH((ROW(U229)-1)/5)*5,0,5),"&lt;&gt;0")</f>
        <v>4</v>
      </c>
      <c r="AW241" s="40">
        <f ca="1">SUMIF(OFFSET(correlations!W$46,_xlfn.FLOOR.MATH((ROW(V229)-1)/5)*5,0,5),"&lt;&gt;0")/COUNTIF(OFFSET(correlations!W$46,_xlfn.FLOOR.MATH((ROW(V229)-1)/5)*5,0,5),"&lt;&gt;0")</f>
        <v>3.5</v>
      </c>
      <c r="AX241" s="40">
        <f ca="1">SUMIF(OFFSET(correlations!X$46,_xlfn.FLOOR.MATH((ROW(W229)-1)/5)*5,0,5),"&lt;&gt;0")/COUNTIF(OFFSET(correlations!X$46,_xlfn.FLOOR.MATH((ROW(W229)-1)/5)*5,0,5),"&lt;&gt;0")</f>
        <v>4</v>
      </c>
      <c r="AY241" s="40">
        <f ca="1">SUMIF(OFFSET(correlations!Y$46,_xlfn.FLOOR.MATH((ROW(X229)-1)/5)*5,0,5),"&lt;&gt;0")/COUNTIF(OFFSET(correlations!Y$46,_xlfn.FLOOR.MATH((ROW(X229)-1)/5)*5,0,5),"&lt;&gt;0")</f>
        <v>3.5</v>
      </c>
      <c r="AZ241" s="40">
        <f ca="1">SUMIF(OFFSET(correlations!Z$46,_xlfn.FLOOR.MATH((ROW(Y229)-1)/5)*5,0,5),"&lt;&gt;0")/COUNTIF(OFFSET(correlations!Z$46,_xlfn.FLOOR.MATH((ROW(Y229)-1)/5)*5,0,5),"&lt;&gt;0")</f>
        <v>2.5</v>
      </c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</row>
    <row r="242" spans="1:76">
      <c r="A242" s="1" t="str">
        <f t="shared" si="45"/>
        <v>581: Dances with Wolves (1990)</v>
      </c>
      <c r="B242" s="26">
        <f>IF(correlations!B275&lt;&gt;0,'Modified Weights'!B$3,0)</f>
        <v>0</v>
      </c>
      <c r="C242" s="26">
        <f>IF(correlations!C275&lt;&gt;0,'Modified Weights'!C$3,0)</f>
        <v>0</v>
      </c>
      <c r="D242" s="26">
        <f>IF(correlations!D275&lt;&gt;0,'Modified Weights'!D$3,0)</f>
        <v>0.66716825348801723</v>
      </c>
      <c r="E242" s="26">
        <f>IF(correlations!E275&lt;&gt;0,'Modified Weights'!E$3,0)</f>
        <v>0</v>
      </c>
      <c r="F242" s="26">
        <f>IF(correlations!F275&lt;&gt;0,'Modified Weights'!F$3,0)</f>
        <v>0.47668328054517961</v>
      </c>
      <c r="G242" s="26">
        <f>IF(correlations!G275&lt;&gt;0,'Modified Weights'!G$3,0)</f>
        <v>0.53906585139435703</v>
      </c>
      <c r="H242" s="26">
        <f>IF(correlations!H275&lt;&gt;0,'Modified Weights'!H$3,0)</f>
        <v>0</v>
      </c>
      <c r="I242" s="26">
        <f>IF(correlations!I275&lt;&gt;0,'Modified Weights'!I$3,0)</f>
        <v>0</v>
      </c>
      <c r="J242" s="26">
        <f>IF(correlations!J275&lt;&gt;0,'Modified Weights'!J$3,0)</f>
        <v>0</v>
      </c>
      <c r="K242" s="26">
        <f>IF(correlations!K275&lt;&gt;0,'Modified Weights'!K$3,0)</f>
        <v>0.31571202585390812</v>
      </c>
      <c r="L242" s="26">
        <f>IF(correlations!L275&lt;&gt;0,'Modified Weights'!L$3,0)</f>
        <v>0.31257295249758305</v>
      </c>
      <c r="M242" s="26">
        <f>IF(correlations!M275&lt;&gt;0,'Modified Weights'!M$3,0)</f>
        <v>0</v>
      </c>
      <c r="N242" s="26">
        <f>IF(correlations!N275&lt;&gt;0,'Modified Weights'!N$3,0)</f>
        <v>0</v>
      </c>
      <c r="O242" s="26">
        <f>IF(correlations!O275&lt;&gt;0,'Modified Weights'!O$3,0)</f>
        <v>0.66851595362183669</v>
      </c>
      <c r="P242" s="26">
        <f>IF(correlations!P275&lt;&gt;0,'Modified Weights'!P$3,0)</f>
        <v>0</v>
      </c>
      <c r="Q242" s="26">
        <f>IF(correlations!Q275&lt;&gt;0,'Modified Weights'!Q$3,0)</f>
        <v>0</v>
      </c>
      <c r="R242" s="26">
        <f>IF(correlations!R275&lt;&gt;0,'Modified Weights'!R$3,0)</f>
        <v>0.49300760515325925</v>
      </c>
      <c r="S242" s="26">
        <f>IF(correlations!S275&lt;&gt;0,'Modified Weights'!S$3,0)</f>
        <v>0</v>
      </c>
      <c r="T242" s="26">
        <f>IF(correlations!T275&lt;&gt;0,'Modified Weights'!T$3,0)</f>
        <v>0.55108883721563151</v>
      </c>
      <c r="U242" s="26">
        <f>IF(correlations!U275&lt;&gt;0,'Modified Weights'!U$3,0)</f>
        <v>0</v>
      </c>
      <c r="V242" s="26">
        <f>IF(correlations!V275&lt;&gt;0,'Modified Weights'!V$3,0)</f>
        <v>0</v>
      </c>
      <c r="W242" s="26">
        <f>IF(correlations!W275&lt;&gt;0,'Modified Weights'!W$3,0)</f>
        <v>0</v>
      </c>
      <c r="X242" s="26">
        <f>IF(correlations!X275&lt;&gt;0,'Modified Weights'!X$3,0)</f>
        <v>0.66851595362183669</v>
      </c>
      <c r="Y242" s="26">
        <f>IF(correlations!Y275&lt;&gt;0,'Modified Weights'!Y$3,0)</f>
        <v>0.66716825348801723</v>
      </c>
      <c r="Z242" s="26">
        <f>IF(correlations!Z275&lt;&gt;0,'Modified Weights'!Z$3,0)</f>
        <v>0.43552033876932245</v>
      </c>
      <c r="AA242" s="26"/>
      <c r="AB242" s="40">
        <f ca="1">SUMIF(OFFSET(correlations!B$46,_xlfn.FLOOR.MATH((ROW(A230)-1)/5)*5,0,5),"&lt;&gt;0")/COUNTIF(OFFSET(correlations!B$46,_xlfn.FLOOR.MATH((ROW(A230)-1)/5)*5,0,5),"&lt;&gt;0")</f>
        <v>2.5</v>
      </c>
      <c r="AC242" s="40">
        <f ca="1">SUMIF(OFFSET(correlations!C$46,_xlfn.FLOOR.MATH((ROW(B230)-1)/5)*5,0,5),"&lt;&gt;0")/COUNTIF(OFFSET(correlations!C$46,_xlfn.FLOOR.MATH((ROW(B230)-1)/5)*5,0,5),"&lt;&gt;0")</f>
        <v>4.25</v>
      </c>
      <c r="AD242" s="40">
        <f ca="1">SUMIF(OFFSET(correlations!D$46,_xlfn.FLOOR.MATH((ROW(C230)-1)/5)*5,0,5),"&lt;&gt;0")/COUNTIF(OFFSET(correlations!D$46,_xlfn.FLOOR.MATH((ROW(C230)-1)/5)*5,0,5),"&lt;&gt;0")</f>
        <v>3.8333333333333335</v>
      </c>
      <c r="AE242" s="40">
        <f ca="1">SUMIF(OFFSET(correlations!E$46,_xlfn.FLOOR.MATH((ROW(D230)-1)/5)*5,0,5),"&lt;&gt;0")/COUNTIF(OFFSET(correlations!E$46,_xlfn.FLOOR.MATH((ROW(D230)-1)/5)*5,0,5),"&lt;&gt;0")</f>
        <v>4</v>
      </c>
      <c r="AF242" s="40">
        <f ca="1">SUMIF(OFFSET(correlations!F$46,_xlfn.FLOOR.MATH((ROW(E230)-1)/5)*5,0,5),"&lt;&gt;0")/COUNTIF(OFFSET(correlations!F$46,_xlfn.FLOOR.MATH((ROW(E230)-1)/5)*5,0,5),"&lt;&gt;0")</f>
        <v>3.375</v>
      </c>
      <c r="AG242" s="40">
        <f ca="1">SUMIF(OFFSET(correlations!G$46,_xlfn.FLOOR.MATH((ROW(F230)-1)/5)*5,0,5),"&lt;&gt;0")/COUNTIF(OFFSET(correlations!G$46,_xlfn.FLOOR.MATH((ROW(F230)-1)/5)*5,0,5),"&lt;&gt;0")</f>
        <v>4.5</v>
      </c>
      <c r="AH242" s="40" t="e">
        <f ca="1">SUMIF(OFFSET(correlations!H$46,_xlfn.FLOOR.MATH((ROW(G230)-1)/5)*5,0,5),"&lt;&gt;0")/COUNTIF(OFFSET(correlations!H$46,_xlfn.FLOOR.MATH((ROW(G230)-1)/5)*5,0,5),"&lt;&gt;0")</f>
        <v>#DIV/0!</v>
      </c>
      <c r="AI242" s="40">
        <f ca="1">SUMIF(OFFSET(correlations!I$46,_xlfn.FLOOR.MATH((ROW(H230)-1)/5)*5,0,5),"&lt;&gt;0")/COUNTIF(OFFSET(correlations!I$46,_xlfn.FLOOR.MATH((ROW(H230)-1)/5)*5,0,5),"&lt;&gt;0")</f>
        <v>3</v>
      </c>
      <c r="AJ242" s="40">
        <f ca="1">SUMIF(OFFSET(correlations!J$46,_xlfn.FLOOR.MATH((ROW(I230)-1)/5)*5,0,5),"&lt;&gt;0")/COUNTIF(OFFSET(correlations!J$46,_xlfn.FLOOR.MATH((ROW(I230)-1)/5)*5,0,5),"&lt;&gt;0")</f>
        <v>3.5</v>
      </c>
      <c r="AK242" s="40">
        <f ca="1">SUMIF(OFFSET(correlations!K$46,_xlfn.FLOOR.MATH((ROW(J230)-1)/5)*5,0,5),"&lt;&gt;0")/COUNTIF(OFFSET(correlations!K$46,_xlfn.FLOOR.MATH((ROW(J230)-1)/5)*5,0,5),"&lt;&gt;0")</f>
        <v>3.25</v>
      </c>
      <c r="AL242" s="40">
        <f ca="1">SUMIF(OFFSET(correlations!L$46,_xlfn.FLOOR.MATH((ROW(K230)-1)/5)*5,0,5),"&lt;&gt;0")/COUNTIF(OFFSET(correlations!L$46,_xlfn.FLOOR.MATH((ROW(K230)-1)/5)*5,0,5),"&lt;&gt;0")</f>
        <v>4.75</v>
      </c>
      <c r="AM242" s="40">
        <f ca="1">SUMIF(OFFSET(correlations!M$46,_xlfn.FLOOR.MATH((ROW(L230)-1)/5)*5,0,5),"&lt;&gt;0")/COUNTIF(OFFSET(correlations!M$46,_xlfn.FLOOR.MATH((ROW(L230)-1)/5)*5,0,5),"&lt;&gt;0")</f>
        <v>4</v>
      </c>
      <c r="AN242" s="40">
        <f ca="1">SUMIF(OFFSET(correlations!N$46,_xlfn.FLOOR.MATH((ROW(M230)-1)/5)*5,0,5),"&lt;&gt;0")/COUNTIF(OFFSET(correlations!N$46,_xlfn.FLOOR.MATH((ROW(M230)-1)/5)*5,0,5),"&lt;&gt;0")</f>
        <v>2.5</v>
      </c>
      <c r="AO242" s="40">
        <f ca="1">SUMIF(OFFSET(correlations!O$46,_xlfn.FLOOR.MATH((ROW(N230)-1)/5)*5,0,5),"&lt;&gt;0")/COUNTIF(OFFSET(correlations!O$46,_xlfn.FLOOR.MATH((ROW(N230)-1)/5)*5,0,5),"&lt;&gt;0")</f>
        <v>3.5</v>
      </c>
      <c r="AP242" s="40">
        <f ca="1">SUMIF(OFFSET(correlations!P$46,_xlfn.FLOOR.MATH((ROW(O230)-1)/5)*5,0,5),"&lt;&gt;0")/COUNTIF(OFFSET(correlations!P$46,_xlfn.FLOOR.MATH((ROW(O230)-1)/5)*5,0,5),"&lt;&gt;0")</f>
        <v>2.5</v>
      </c>
      <c r="AQ242" s="40">
        <f ca="1">SUMIF(OFFSET(correlations!Q$46,_xlfn.FLOOR.MATH((ROW(P230)-1)/5)*5,0,5),"&lt;&gt;0")/COUNTIF(OFFSET(correlations!Q$46,_xlfn.FLOOR.MATH((ROW(P230)-1)/5)*5,0,5),"&lt;&gt;0")</f>
        <v>4.5</v>
      </c>
      <c r="AR242" s="40">
        <f ca="1">SUMIF(OFFSET(correlations!R$46,_xlfn.FLOOR.MATH((ROW(Q230)-1)/5)*5,0,5),"&lt;&gt;0")/COUNTIF(OFFSET(correlations!R$46,_xlfn.FLOOR.MATH((ROW(Q230)-1)/5)*5,0,5),"&lt;&gt;0")</f>
        <v>2.75</v>
      </c>
      <c r="AS242" s="40" t="e">
        <f ca="1">SUMIF(OFFSET(correlations!S$46,_xlfn.FLOOR.MATH((ROW(R230)-1)/5)*5,0,5),"&lt;&gt;0")/COUNTIF(OFFSET(correlations!S$46,_xlfn.FLOOR.MATH((ROW(R230)-1)/5)*5,0,5),"&lt;&gt;0")</f>
        <v>#DIV/0!</v>
      </c>
      <c r="AT242" s="40">
        <f ca="1">SUMIF(OFFSET(correlations!T$46,_xlfn.FLOOR.MATH((ROW(S230)-1)/5)*5,0,5),"&lt;&gt;0")/COUNTIF(OFFSET(correlations!T$46,_xlfn.FLOOR.MATH((ROW(S230)-1)/5)*5,0,5),"&lt;&gt;0")</f>
        <v>2.5</v>
      </c>
      <c r="AU242" s="40" t="e">
        <f ca="1">SUMIF(OFFSET(correlations!U$46,_xlfn.FLOOR.MATH((ROW(T230)-1)/5)*5,0,5),"&lt;&gt;0")/COUNTIF(OFFSET(correlations!U$46,_xlfn.FLOOR.MATH((ROW(T230)-1)/5)*5,0,5),"&lt;&gt;0")</f>
        <v>#DIV/0!</v>
      </c>
      <c r="AV242" s="40">
        <f ca="1">SUMIF(OFFSET(correlations!V$46,_xlfn.FLOOR.MATH((ROW(U230)-1)/5)*5,0,5),"&lt;&gt;0")/COUNTIF(OFFSET(correlations!V$46,_xlfn.FLOOR.MATH((ROW(U230)-1)/5)*5,0,5),"&lt;&gt;0")</f>
        <v>4</v>
      </c>
      <c r="AW242" s="40">
        <f ca="1">SUMIF(OFFSET(correlations!W$46,_xlfn.FLOOR.MATH((ROW(V230)-1)/5)*5,0,5),"&lt;&gt;0")/COUNTIF(OFFSET(correlations!W$46,_xlfn.FLOOR.MATH((ROW(V230)-1)/5)*5,0,5),"&lt;&gt;0")</f>
        <v>3.5</v>
      </c>
      <c r="AX242" s="40">
        <f ca="1">SUMIF(OFFSET(correlations!X$46,_xlfn.FLOOR.MATH((ROW(W230)-1)/5)*5,0,5),"&lt;&gt;0")/COUNTIF(OFFSET(correlations!X$46,_xlfn.FLOOR.MATH((ROW(W230)-1)/5)*5,0,5),"&lt;&gt;0")</f>
        <v>4</v>
      </c>
      <c r="AY242" s="40">
        <f ca="1">SUMIF(OFFSET(correlations!Y$46,_xlfn.FLOOR.MATH((ROW(X230)-1)/5)*5,0,5),"&lt;&gt;0")/COUNTIF(OFFSET(correlations!Y$46,_xlfn.FLOOR.MATH((ROW(X230)-1)/5)*5,0,5),"&lt;&gt;0")</f>
        <v>3.5</v>
      </c>
      <c r="AZ242" s="40">
        <f ca="1">SUMIF(OFFSET(correlations!Z$46,_xlfn.FLOOR.MATH((ROW(Y230)-1)/5)*5,0,5),"&lt;&gt;0")/COUNTIF(OFFSET(correlations!Z$46,_xlfn.FLOOR.MATH((ROW(Y230)-1)/5)*5,0,5),"&lt;&gt;0")</f>
        <v>2.5</v>
      </c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</row>
    <row r="243" spans="1:76">
      <c r="A243" s="21" t="s">
        <v>46</v>
      </c>
      <c r="B243" s="26">
        <f>IF(correlations!B276&lt;&gt;0,'Modified Weights'!B$4,0)</f>
        <v>0.51761980439715483</v>
      </c>
      <c r="C243" s="26">
        <f>IF(correlations!C276&lt;&gt;0,'Modified Weights'!C$4,0)</f>
        <v>0.48860698263640312</v>
      </c>
      <c r="D243" s="26">
        <f>IF(correlations!D276&lt;&gt;0,'Modified Weights'!D$4,0)</f>
        <v>0</v>
      </c>
      <c r="E243" s="26">
        <f>IF(correlations!E276&lt;&gt;0,'Modified Weights'!E$4,0)</f>
        <v>0</v>
      </c>
      <c r="F243" s="26">
        <f>IF(correlations!F276&lt;&gt;0,'Modified Weights'!F$4,0)</f>
        <v>0.46411014776485626</v>
      </c>
      <c r="G243" s="26">
        <f>IF(correlations!G276&lt;&gt;0,'Modified Weights'!G$4,0)</f>
        <v>0.48053660218278615</v>
      </c>
      <c r="H243" s="26">
        <f>IF(correlations!H276&lt;&gt;0,'Modified Weights'!H$4,0)</f>
        <v>0</v>
      </c>
      <c r="I243" s="26">
        <f>IF(correlations!I276&lt;&gt;0,'Modified Weights'!I$4,0)</f>
        <v>0</v>
      </c>
      <c r="J243" s="26">
        <f>IF(correlations!J276&lt;&gt;0,'Modified Weights'!J$4,0)</f>
        <v>0</v>
      </c>
      <c r="K243" s="26">
        <f>IF(correlations!K276&lt;&gt;0,'Modified Weights'!K$4,0)</f>
        <v>0</v>
      </c>
      <c r="L243" s="26">
        <f>IF(correlations!L276&lt;&gt;0,'Modified Weights'!L$4,0)</f>
        <v>0.28275572409412869</v>
      </c>
      <c r="M243" s="26">
        <f>IF(correlations!M276&lt;&gt;0,'Modified Weights'!M$4,0)</f>
        <v>0</v>
      </c>
      <c r="N243" s="26">
        <f>IF(correlations!N276&lt;&gt;0,'Modified Weights'!N$4,0)</f>
        <v>0.31010409033155772</v>
      </c>
      <c r="O243" s="26">
        <f>IF(correlations!O276&lt;&gt;0,'Modified Weights'!O$4,0)</f>
        <v>0</v>
      </c>
      <c r="P243" s="26">
        <f>IF(correlations!P276&lt;&gt;0,'Modified Weights'!P$4,0)</f>
        <v>0.30413903573293405</v>
      </c>
      <c r="Q243" s="26">
        <f>IF(correlations!Q276&lt;&gt;0,'Modified Weights'!Q$4,0)</f>
        <v>0</v>
      </c>
      <c r="R243" s="26">
        <f>IF(correlations!R276&lt;&gt;0,'Modified Weights'!R$4,0)</f>
        <v>0</v>
      </c>
      <c r="S243" s="26">
        <f>IF(correlations!S276&lt;&gt;0,'Modified Weights'!S$4,0)</f>
        <v>0.44902524381160436</v>
      </c>
      <c r="T243" s="26">
        <f>IF(correlations!T276&lt;&gt;0,'Modified Weights'!T$4,0)</f>
        <v>0</v>
      </c>
      <c r="U243" s="26">
        <f>IF(correlations!U276&lt;&gt;0,'Modified Weights'!U$4,0)</f>
        <v>0</v>
      </c>
      <c r="V243" s="26">
        <f>IF(correlations!V276&lt;&gt;0,'Modified Weights'!V$4,0)</f>
        <v>0.17808764796017454</v>
      </c>
      <c r="W243" s="26">
        <f>IF(correlations!W276&lt;&gt;0,'Modified Weights'!W$4,0)</f>
        <v>0</v>
      </c>
      <c r="X243" s="26">
        <f>IF(correlations!X276&lt;&gt;0,'Modified Weights'!X$4,0)</f>
        <v>0.54219187817609293</v>
      </c>
      <c r="Y243" s="26">
        <f>IF(correlations!Y276&lt;&gt;0,'Modified Weights'!Y$4,0)</f>
        <v>0.54219187817609293</v>
      </c>
      <c r="Z243" s="26">
        <f>IF(correlations!Z276&lt;&gt;0,'Modified Weights'!Z$4,0)</f>
        <v>0</v>
      </c>
      <c r="AA243" s="26"/>
      <c r="AB243" s="40">
        <f ca="1">SUMIF(OFFSET(correlations!B$46,_xlfn.FLOOR.MATH((ROW(A231)-1)/5)*5,0,5),"&lt;&gt;0")/COUNTIF(OFFSET(correlations!B$46,_xlfn.FLOOR.MATH((ROW(A231)-1)/5)*5,0,5),"&lt;&gt;0")</f>
        <v>4.125</v>
      </c>
      <c r="AC243" s="40">
        <f ca="1">SUMIF(OFFSET(correlations!C$46,_xlfn.FLOOR.MATH((ROW(B231)-1)/5)*5,0,5),"&lt;&gt;0")/COUNTIF(OFFSET(correlations!C$46,_xlfn.FLOOR.MATH((ROW(B231)-1)/5)*5,0,5),"&lt;&gt;0")</f>
        <v>4.5</v>
      </c>
      <c r="AD243" s="40">
        <f ca="1">SUMIF(OFFSET(correlations!D$46,_xlfn.FLOOR.MATH((ROW(C231)-1)/5)*5,0,5),"&lt;&gt;0")/COUNTIF(OFFSET(correlations!D$46,_xlfn.FLOOR.MATH((ROW(C231)-1)/5)*5,0,5),"&lt;&gt;0")</f>
        <v>3.6666666666666665</v>
      </c>
      <c r="AE243" s="40">
        <f ca="1">SUMIF(OFFSET(correlations!E$46,_xlfn.FLOOR.MATH((ROW(D231)-1)/5)*5,0,5),"&lt;&gt;0")/COUNTIF(OFFSET(correlations!E$46,_xlfn.FLOOR.MATH((ROW(D231)-1)/5)*5,0,5),"&lt;&gt;0")</f>
        <v>4.5</v>
      </c>
      <c r="AF243" s="40">
        <f ca="1">SUMIF(OFFSET(correlations!F$46,_xlfn.FLOOR.MATH((ROW(E231)-1)/5)*5,0,5),"&lt;&gt;0")/COUNTIF(OFFSET(correlations!F$46,_xlfn.FLOOR.MATH((ROW(E231)-1)/5)*5,0,5),"&lt;&gt;0")</f>
        <v>4.375</v>
      </c>
      <c r="AG243" s="40">
        <f ca="1">SUMIF(OFFSET(correlations!G$46,_xlfn.FLOOR.MATH((ROW(F231)-1)/5)*5,0,5),"&lt;&gt;0")/COUNTIF(OFFSET(correlations!G$46,_xlfn.FLOOR.MATH((ROW(F231)-1)/5)*5,0,5),"&lt;&gt;0")</f>
        <v>4.25</v>
      </c>
      <c r="AH243" s="40">
        <f ca="1">SUMIF(OFFSET(correlations!H$46,_xlfn.FLOOR.MATH((ROW(G231)-1)/5)*5,0,5),"&lt;&gt;0")/COUNTIF(OFFSET(correlations!H$46,_xlfn.FLOOR.MATH((ROW(G231)-1)/5)*5,0,5),"&lt;&gt;0")</f>
        <v>3.75</v>
      </c>
      <c r="AI243" s="40">
        <f ca="1">SUMIF(OFFSET(correlations!I$46,_xlfn.FLOOR.MATH((ROW(H231)-1)/5)*5,0,5),"&lt;&gt;0")/COUNTIF(OFFSET(correlations!I$46,_xlfn.FLOOR.MATH((ROW(H231)-1)/5)*5,0,5),"&lt;&gt;0")</f>
        <v>4.25</v>
      </c>
      <c r="AJ243" s="40">
        <f ca="1">SUMIF(OFFSET(correlations!J$46,_xlfn.FLOOR.MATH((ROW(I231)-1)/5)*5,0,5),"&lt;&gt;0")/COUNTIF(OFFSET(correlations!J$46,_xlfn.FLOOR.MATH((ROW(I231)-1)/5)*5,0,5),"&lt;&gt;0")</f>
        <v>4.75</v>
      </c>
      <c r="AK243" s="40">
        <f ca="1">SUMIF(OFFSET(correlations!K$46,_xlfn.FLOOR.MATH((ROW(J231)-1)/5)*5,0,5),"&lt;&gt;0")/COUNTIF(OFFSET(correlations!K$46,_xlfn.FLOOR.MATH((ROW(J231)-1)/5)*5,0,5),"&lt;&gt;0")</f>
        <v>4</v>
      </c>
      <c r="AL243" s="40">
        <f ca="1">SUMIF(OFFSET(correlations!L$46,_xlfn.FLOOR.MATH((ROW(K231)-1)/5)*5,0,5),"&lt;&gt;0")/COUNTIF(OFFSET(correlations!L$46,_xlfn.FLOOR.MATH((ROW(K231)-1)/5)*5,0,5),"&lt;&gt;0")</f>
        <v>3.1666666666666665</v>
      </c>
      <c r="AM243" s="40" t="e">
        <f ca="1">SUMIF(OFFSET(correlations!M$46,_xlfn.FLOOR.MATH((ROW(L231)-1)/5)*5,0,5),"&lt;&gt;0")/COUNTIF(OFFSET(correlations!M$46,_xlfn.FLOOR.MATH((ROW(L231)-1)/5)*5,0,5),"&lt;&gt;0")</f>
        <v>#DIV/0!</v>
      </c>
      <c r="AN243" s="40">
        <f ca="1">SUMIF(OFFSET(correlations!N$46,_xlfn.FLOOR.MATH((ROW(M231)-1)/5)*5,0,5),"&lt;&gt;0")/COUNTIF(OFFSET(correlations!N$46,_xlfn.FLOOR.MATH((ROW(M231)-1)/5)*5,0,5),"&lt;&gt;0")</f>
        <v>4.166666666666667</v>
      </c>
      <c r="AO243" s="40">
        <f ca="1">SUMIF(OFFSET(correlations!O$46,_xlfn.FLOOR.MATH((ROW(N231)-1)/5)*5,0,5),"&lt;&gt;0")/COUNTIF(OFFSET(correlations!O$46,_xlfn.FLOOR.MATH((ROW(N231)-1)/5)*5,0,5),"&lt;&gt;0")</f>
        <v>4.125</v>
      </c>
      <c r="AP243" s="40">
        <f ca="1">SUMIF(OFFSET(correlations!P$46,_xlfn.FLOOR.MATH((ROW(O231)-1)/5)*5,0,5),"&lt;&gt;0")/COUNTIF(OFFSET(correlations!P$46,_xlfn.FLOOR.MATH((ROW(O231)-1)/5)*5,0,5),"&lt;&gt;0")</f>
        <v>4.625</v>
      </c>
      <c r="AQ243" s="40">
        <f ca="1">SUMIF(OFFSET(correlations!Q$46,_xlfn.FLOOR.MATH((ROW(P231)-1)/5)*5,0,5),"&lt;&gt;0")/COUNTIF(OFFSET(correlations!Q$46,_xlfn.FLOOR.MATH((ROW(P231)-1)/5)*5,0,5),"&lt;&gt;0")</f>
        <v>4.5</v>
      </c>
      <c r="AR243" s="40">
        <f ca="1">SUMIF(OFFSET(correlations!R$46,_xlfn.FLOOR.MATH((ROW(Q231)-1)/5)*5,0,5),"&lt;&gt;0")/COUNTIF(OFFSET(correlations!R$46,_xlfn.FLOOR.MATH((ROW(Q231)-1)/5)*5,0,5),"&lt;&gt;0")</f>
        <v>4.666666666666667</v>
      </c>
      <c r="AS243" s="40">
        <f ca="1">SUMIF(OFFSET(correlations!S$46,_xlfn.FLOOR.MATH((ROW(R231)-1)/5)*5,0,5),"&lt;&gt;0")/COUNTIF(OFFSET(correlations!S$46,_xlfn.FLOOR.MATH((ROW(R231)-1)/5)*5,0,5),"&lt;&gt;0")</f>
        <v>4.5</v>
      </c>
      <c r="AT243" s="40">
        <f ca="1">SUMIF(OFFSET(correlations!T$46,_xlfn.FLOOR.MATH((ROW(S231)-1)/5)*5,0,5),"&lt;&gt;0")/COUNTIF(OFFSET(correlations!T$46,_xlfn.FLOOR.MATH((ROW(S231)-1)/5)*5,0,5),"&lt;&gt;0")</f>
        <v>4.25</v>
      </c>
      <c r="AU243" s="40">
        <f ca="1">SUMIF(OFFSET(correlations!U$46,_xlfn.FLOOR.MATH((ROW(T231)-1)/5)*5,0,5),"&lt;&gt;0")/COUNTIF(OFFSET(correlations!U$46,_xlfn.FLOOR.MATH((ROW(T231)-1)/5)*5,0,5),"&lt;&gt;0")</f>
        <v>4.166666666666667</v>
      </c>
      <c r="AV243" s="40">
        <f ca="1">SUMIF(OFFSET(correlations!V$46,_xlfn.FLOOR.MATH((ROW(U231)-1)/5)*5,0,5),"&lt;&gt;0")/COUNTIF(OFFSET(correlations!V$46,_xlfn.FLOOR.MATH((ROW(U231)-1)/5)*5,0,5),"&lt;&gt;0")</f>
        <v>4.5</v>
      </c>
      <c r="AW243" s="40">
        <f ca="1">SUMIF(OFFSET(correlations!W$46,_xlfn.FLOOR.MATH((ROW(V231)-1)/5)*5,0,5),"&lt;&gt;0")/COUNTIF(OFFSET(correlations!W$46,_xlfn.FLOOR.MATH((ROW(V231)-1)/5)*5,0,5),"&lt;&gt;0")</f>
        <v>4.25</v>
      </c>
      <c r="AX243" s="40">
        <f ca="1">SUMIF(OFFSET(correlations!X$46,_xlfn.FLOOR.MATH((ROW(W231)-1)/5)*5,0,5),"&lt;&gt;0")/COUNTIF(OFFSET(correlations!X$46,_xlfn.FLOOR.MATH((ROW(W231)-1)/5)*5,0,5),"&lt;&gt;0")</f>
        <v>4.166666666666667</v>
      </c>
      <c r="AY243" s="40">
        <f ca="1">SUMIF(OFFSET(correlations!Y$46,_xlfn.FLOOR.MATH((ROW(X231)-1)/5)*5,0,5),"&lt;&gt;0")/COUNTIF(OFFSET(correlations!Y$46,_xlfn.FLOOR.MATH((ROW(X231)-1)/5)*5,0,5),"&lt;&gt;0")</f>
        <v>4</v>
      </c>
      <c r="AZ243" s="40">
        <f ca="1">SUMIF(OFFSET(correlations!Z$46,_xlfn.FLOOR.MATH((ROW(Y231)-1)/5)*5,0,5),"&lt;&gt;0")/COUNTIF(OFFSET(correlations!Z$46,_xlfn.FLOOR.MATH((ROW(Y231)-1)/5)*5,0,5),"&lt;&gt;0")</f>
        <v>4</v>
      </c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</row>
    <row r="244" spans="1:76">
      <c r="A244" s="1" t="str">
        <f t="shared" ref="A244:A247" si="46">A243</f>
        <v>585: Monsters Inc. (2001)</v>
      </c>
      <c r="B244" s="26">
        <f>IF(correlations!B277&lt;&gt;0,'Modified Weights'!B$5,0)</f>
        <v>0</v>
      </c>
      <c r="C244" s="26">
        <f>IF(correlations!C277&lt;&gt;0,'Modified Weights'!C$5,0)</f>
        <v>0</v>
      </c>
      <c r="D244" s="26">
        <f>IF(correlations!D277&lt;&gt;0,'Modified Weights'!D$5,0)</f>
        <v>0.46833329437099369</v>
      </c>
      <c r="E244" s="26">
        <f>IF(correlations!E277&lt;&gt;0,'Modified Weights'!E$5,0)</f>
        <v>0</v>
      </c>
      <c r="F244" s="26">
        <f>IF(correlations!F277&lt;&gt;0,'Modified Weights'!F$5,0)</f>
        <v>0</v>
      </c>
      <c r="G244" s="26">
        <f>IF(correlations!G277&lt;&gt;0,'Modified Weights'!G$5,0)</f>
        <v>0</v>
      </c>
      <c r="H244" s="26">
        <f>IF(correlations!H277&lt;&gt;0,'Modified Weights'!H$5,0)</f>
        <v>0.24769327229404767</v>
      </c>
      <c r="I244" s="26">
        <f>IF(correlations!I277&lt;&gt;0,'Modified Weights'!I$5,0)</f>
        <v>0</v>
      </c>
      <c r="J244" s="26">
        <f>IF(correlations!J277&lt;&gt;0,'Modified Weights'!J$5,0)</f>
        <v>0.38713264586848378</v>
      </c>
      <c r="K244" s="26">
        <f>IF(correlations!K277&lt;&gt;0,'Modified Weights'!K$5,0)</f>
        <v>0.25886569181649749</v>
      </c>
      <c r="L244" s="26">
        <f>IF(correlations!L277&lt;&gt;0,'Modified Weights'!L$5,0)</f>
        <v>0</v>
      </c>
      <c r="M244" s="26">
        <f>IF(correlations!M277&lt;&gt;0,'Modified Weights'!M$5,0)</f>
        <v>0</v>
      </c>
      <c r="N244" s="26">
        <f>IF(correlations!N277&lt;&gt;0,'Modified Weights'!N$5,0)</f>
        <v>0.290591240789001</v>
      </c>
      <c r="O244" s="26">
        <f>IF(correlations!O277&lt;&gt;0,'Modified Weights'!O$5,0)</f>
        <v>0.53906585139435703</v>
      </c>
      <c r="P244" s="26">
        <f>IF(correlations!P277&lt;&gt;0,'Modified Weights'!P$5,0)</f>
        <v>0.29682614716644024</v>
      </c>
      <c r="Q244" s="26">
        <f>IF(correlations!Q277&lt;&gt;0,'Modified Weights'!Q$5,0)</f>
        <v>0.47571090136593314</v>
      </c>
      <c r="R244" s="26">
        <f>IF(correlations!R277&lt;&gt;0,'Modified Weights'!R$5,0)</f>
        <v>0.45527378286540937</v>
      </c>
      <c r="S244" s="26">
        <f>IF(correlations!S277&lt;&gt;0,'Modified Weights'!S$5,0)</f>
        <v>0</v>
      </c>
      <c r="T244" s="26">
        <f>IF(correlations!T277&lt;&gt;0,'Modified Weights'!T$5,0)</f>
        <v>0.42805472768971564</v>
      </c>
      <c r="U244" s="26">
        <f>IF(correlations!U277&lt;&gt;0,'Modified Weights'!U$5,0)</f>
        <v>0.40380887559327872</v>
      </c>
      <c r="V244" s="26">
        <f>IF(correlations!V277&lt;&gt;0,'Modified Weights'!V$5,0)</f>
        <v>0.14924669844661778</v>
      </c>
      <c r="W244" s="26">
        <f>IF(correlations!W277&lt;&gt;0,'Modified Weights'!W$5,0)</f>
        <v>0.31571202585390812</v>
      </c>
      <c r="X244" s="26">
        <f>IF(correlations!X277&lt;&gt;0,'Modified Weights'!X$5,0)</f>
        <v>0</v>
      </c>
      <c r="Y244" s="26">
        <f>IF(correlations!Y277&lt;&gt;0,'Modified Weights'!Y$5,0)</f>
        <v>0</v>
      </c>
      <c r="Z244" s="26">
        <f>IF(correlations!Z277&lt;&gt;0,'Modified Weights'!Z$5,0)</f>
        <v>0.37985626502293046</v>
      </c>
      <c r="AA244" s="26"/>
      <c r="AB244" s="40">
        <f ca="1">SUMIF(OFFSET(correlations!B$46,_xlfn.FLOOR.MATH((ROW(A232)-1)/5)*5,0,5),"&lt;&gt;0")/COUNTIF(OFFSET(correlations!B$46,_xlfn.FLOOR.MATH((ROW(A232)-1)/5)*5,0,5),"&lt;&gt;0")</f>
        <v>4.125</v>
      </c>
      <c r="AC244" s="40">
        <f ca="1">SUMIF(OFFSET(correlations!C$46,_xlfn.FLOOR.MATH((ROW(B232)-1)/5)*5,0,5),"&lt;&gt;0")/COUNTIF(OFFSET(correlations!C$46,_xlfn.FLOOR.MATH((ROW(B232)-1)/5)*5,0,5),"&lt;&gt;0")</f>
        <v>4.5</v>
      </c>
      <c r="AD244" s="40">
        <f ca="1">SUMIF(OFFSET(correlations!D$46,_xlfn.FLOOR.MATH((ROW(C232)-1)/5)*5,0,5),"&lt;&gt;0")/COUNTIF(OFFSET(correlations!D$46,_xlfn.FLOOR.MATH((ROW(C232)-1)/5)*5,0,5),"&lt;&gt;0")</f>
        <v>3.6666666666666665</v>
      </c>
      <c r="AE244" s="40">
        <f ca="1">SUMIF(OFFSET(correlations!E$46,_xlfn.FLOOR.MATH((ROW(D232)-1)/5)*5,0,5),"&lt;&gt;0")/COUNTIF(OFFSET(correlations!E$46,_xlfn.FLOOR.MATH((ROW(D232)-1)/5)*5,0,5),"&lt;&gt;0")</f>
        <v>4.5</v>
      </c>
      <c r="AF244" s="40">
        <f ca="1">SUMIF(OFFSET(correlations!F$46,_xlfn.FLOOR.MATH((ROW(E232)-1)/5)*5,0,5),"&lt;&gt;0")/COUNTIF(OFFSET(correlations!F$46,_xlfn.FLOOR.MATH((ROW(E232)-1)/5)*5,0,5),"&lt;&gt;0")</f>
        <v>4.375</v>
      </c>
      <c r="AG244" s="40">
        <f ca="1">SUMIF(OFFSET(correlations!G$46,_xlfn.FLOOR.MATH((ROW(F232)-1)/5)*5,0,5),"&lt;&gt;0")/COUNTIF(OFFSET(correlations!G$46,_xlfn.FLOOR.MATH((ROW(F232)-1)/5)*5,0,5),"&lt;&gt;0")</f>
        <v>4.25</v>
      </c>
      <c r="AH244" s="40">
        <f ca="1">SUMIF(OFFSET(correlations!H$46,_xlfn.FLOOR.MATH((ROW(G232)-1)/5)*5,0,5),"&lt;&gt;0")/COUNTIF(OFFSET(correlations!H$46,_xlfn.FLOOR.MATH((ROW(G232)-1)/5)*5,0,5),"&lt;&gt;0")</f>
        <v>3.75</v>
      </c>
      <c r="AI244" s="40">
        <f ca="1">SUMIF(OFFSET(correlations!I$46,_xlfn.FLOOR.MATH((ROW(H232)-1)/5)*5,0,5),"&lt;&gt;0")/COUNTIF(OFFSET(correlations!I$46,_xlfn.FLOOR.MATH((ROW(H232)-1)/5)*5,0,5),"&lt;&gt;0")</f>
        <v>4.25</v>
      </c>
      <c r="AJ244" s="40">
        <f ca="1">SUMIF(OFFSET(correlations!J$46,_xlfn.FLOOR.MATH((ROW(I232)-1)/5)*5,0,5),"&lt;&gt;0")/COUNTIF(OFFSET(correlations!J$46,_xlfn.FLOOR.MATH((ROW(I232)-1)/5)*5,0,5),"&lt;&gt;0")</f>
        <v>4.75</v>
      </c>
      <c r="AK244" s="40">
        <f ca="1">SUMIF(OFFSET(correlations!K$46,_xlfn.FLOOR.MATH((ROW(J232)-1)/5)*5,0,5),"&lt;&gt;0")/COUNTIF(OFFSET(correlations!K$46,_xlfn.FLOOR.MATH((ROW(J232)-1)/5)*5,0,5),"&lt;&gt;0")</f>
        <v>4</v>
      </c>
      <c r="AL244" s="40">
        <f ca="1">SUMIF(OFFSET(correlations!L$46,_xlfn.FLOOR.MATH((ROW(K232)-1)/5)*5,0,5),"&lt;&gt;0")/COUNTIF(OFFSET(correlations!L$46,_xlfn.FLOOR.MATH((ROW(K232)-1)/5)*5,0,5),"&lt;&gt;0")</f>
        <v>3.1666666666666665</v>
      </c>
      <c r="AM244" s="40" t="e">
        <f ca="1">SUMIF(OFFSET(correlations!M$46,_xlfn.FLOOR.MATH((ROW(L232)-1)/5)*5,0,5),"&lt;&gt;0")/COUNTIF(OFFSET(correlations!M$46,_xlfn.FLOOR.MATH((ROW(L232)-1)/5)*5,0,5),"&lt;&gt;0")</f>
        <v>#DIV/0!</v>
      </c>
      <c r="AN244" s="40">
        <f ca="1">SUMIF(OFFSET(correlations!N$46,_xlfn.FLOOR.MATH((ROW(M232)-1)/5)*5,0,5),"&lt;&gt;0")/COUNTIF(OFFSET(correlations!N$46,_xlfn.FLOOR.MATH((ROW(M232)-1)/5)*5,0,5),"&lt;&gt;0")</f>
        <v>4.166666666666667</v>
      </c>
      <c r="AO244" s="40">
        <f ca="1">SUMIF(OFFSET(correlations!O$46,_xlfn.FLOOR.MATH((ROW(N232)-1)/5)*5,0,5),"&lt;&gt;0")/COUNTIF(OFFSET(correlations!O$46,_xlfn.FLOOR.MATH((ROW(N232)-1)/5)*5,0,5),"&lt;&gt;0")</f>
        <v>4.125</v>
      </c>
      <c r="AP244" s="40">
        <f ca="1">SUMIF(OFFSET(correlations!P$46,_xlfn.FLOOR.MATH((ROW(O232)-1)/5)*5,0,5),"&lt;&gt;0")/COUNTIF(OFFSET(correlations!P$46,_xlfn.FLOOR.MATH((ROW(O232)-1)/5)*5,0,5),"&lt;&gt;0")</f>
        <v>4.625</v>
      </c>
      <c r="AQ244" s="40">
        <f ca="1">SUMIF(OFFSET(correlations!Q$46,_xlfn.FLOOR.MATH((ROW(P232)-1)/5)*5,0,5),"&lt;&gt;0")/COUNTIF(OFFSET(correlations!Q$46,_xlfn.FLOOR.MATH((ROW(P232)-1)/5)*5,0,5),"&lt;&gt;0")</f>
        <v>4.5</v>
      </c>
      <c r="AR244" s="40">
        <f ca="1">SUMIF(OFFSET(correlations!R$46,_xlfn.FLOOR.MATH((ROW(Q232)-1)/5)*5,0,5),"&lt;&gt;0")/COUNTIF(OFFSET(correlations!R$46,_xlfn.FLOOR.MATH((ROW(Q232)-1)/5)*5,0,5),"&lt;&gt;0")</f>
        <v>4.666666666666667</v>
      </c>
      <c r="AS244" s="40">
        <f ca="1">SUMIF(OFFSET(correlations!S$46,_xlfn.FLOOR.MATH((ROW(R232)-1)/5)*5,0,5),"&lt;&gt;0")/COUNTIF(OFFSET(correlations!S$46,_xlfn.FLOOR.MATH((ROW(R232)-1)/5)*5,0,5),"&lt;&gt;0")</f>
        <v>4.5</v>
      </c>
      <c r="AT244" s="40">
        <f ca="1">SUMIF(OFFSET(correlations!T$46,_xlfn.FLOOR.MATH((ROW(S232)-1)/5)*5,0,5),"&lt;&gt;0")/COUNTIF(OFFSET(correlations!T$46,_xlfn.FLOOR.MATH((ROW(S232)-1)/5)*5,0,5),"&lt;&gt;0")</f>
        <v>4.25</v>
      </c>
      <c r="AU244" s="40">
        <f ca="1">SUMIF(OFFSET(correlations!U$46,_xlfn.FLOOR.MATH((ROW(T232)-1)/5)*5,0,5),"&lt;&gt;0")/COUNTIF(OFFSET(correlations!U$46,_xlfn.FLOOR.MATH((ROW(T232)-1)/5)*5,0,5),"&lt;&gt;0")</f>
        <v>4.166666666666667</v>
      </c>
      <c r="AV244" s="40">
        <f ca="1">SUMIF(OFFSET(correlations!V$46,_xlfn.FLOOR.MATH((ROW(U232)-1)/5)*5,0,5),"&lt;&gt;0")/COUNTIF(OFFSET(correlations!V$46,_xlfn.FLOOR.MATH((ROW(U232)-1)/5)*5,0,5),"&lt;&gt;0")</f>
        <v>4.5</v>
      </c>
      <c r="AW244" s="40">
        <f ca="1">SUMIF(OFFSET(correlations!W$46,_xlfn.FLOOR.MATH((ROW(V232)-1)/5)*5,0,5),"&lt;&gt;0")/COUNTIF(OFFSET(correlations!W$46,_xlfn.FLOOR.MATH((ROW(V232)-1)/5)*5,0,5),"&lt;&gt;0")</f>
        <v>4.25</v>
      </c>
      <c r="AX244" s="40">
        <f ca="1">SUMIF(OFFSET(correlations!X$46,_xlfn.FLOOR.MATH((ROW(W232)-1)/5)*5,0,5),"&lt;&gt;0")/COUNTIF(OFFSET(correlations!X$46,_xlfn.FLOOR.MATH((ROW(W232)-1)/5)*5,0,5),"&lt;&gt;0")</f>
        <v>4.166666666666667</v>
      </c>
      <c r="AY244" s="40">
        <f ca="1">SUMIF(OFFSET(correlations!Y$46,_xlfn.FLOOR.MATH((ROW(X232)-1)/5)*5,0,5),"&lt;&gt;0")/COUNTIF(OFFSET(correlations!Y$46,_xlfn.FLOOR.MATH((ROW(X232)-1)/5)*5,0,5),"&lt;&gt;0")</f>
        <v>4</v>
      </c>
      <c r="AZ244" s="40">
        <f ca="1">SUMIF(OFFSET(correlations!Z$46,_xlfn.FLOOR.MATH((ROW(Y232)-1)/5)*5,0,5),"&lt;&gt;0")/COUNTIF(OFFSET(correlations!Z$46,_xlfn.FLOOR.MATH((ROW(Y232)-1)/5)*5,0,5),"&lt;&gt;0")</f>
        <v>4</v>
      </c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</row>
    <row r="245" spans="1:76">
      <c r="A245" s="1" t="str">
        <f t="shared" si="46"/>
        <v>585: Monsters Inc. (2001)</v>
      </c>
      <c r="B245" s="26">
        <f>IF(correlations!B278&lt;&gt;0,'Modified Weights'!B$6,0)</f>
        <v>0.48053660218278615</v>
      </c>
      <c r="C245" s="26">
        <f>IF(correlations!C278&lt;&gt;0,'Modified Weights'!C$6,0)</f>
        <v>0.41443820151070604</v>
      </c>
      <c r="D245" s="26">
        <f>IF(correlations!D278&lt;&gt;0,'Modified Weights'!D$6,0)</f>
        <v>0.37322578372742299</v>
      </c>
      <c r="E245" s="26">
        <f>IF(correlations!E278&lt;&gt;0,'Modified Weights'!E$6,0)</f>
        <v>0.28275572409412869</v>
      </c>
      <c r="F245" s="26">
        <f>IF(correlations!F278&lt;&gt;0,'Modified Weights'!F$6,0)</f>
        <v>0.40027450425381639</v>
      </c>
      <c r="G245" s="26">
        <f>IF(correlations!G278&lt;&gt;0,'Modified Weights'!G$6,0)</f>
        <v>0.39943642888722536</v>
      </c>
      <c r="H245" s="26">
        <f>IF(correlations!H278&lt;&gt;0,'Modified Weights'!H$6,0)</f>
        <v>0.2271298649307886</v>
      </c>
      <c r="I245" s="26">
        <f>IF(correlations!I278&lt;&gt;0,'Modified Weights'!I$6,0)</f>
        <v>0.22921932957789437</v>
      </c>
      <c r="J245" s="26">
        <f>IF(correlations!J278&lt;&gt;0,'Modified Weights'!J$6,0)</f>
        <v>0.36756756756756787</v>
      </c>
      <c r="K245" s="26">
        <f>IF(correlations!K278&lt;&gt;0,'Modified Weights'!K$6,0)</f>
        <v>0.25252866387786765</v>
      </c>
      <c r="L245" s="26">
        <f>IF(correlations!L278&lt;&gt;0,'Modified Weights'!L$6,0)</f>
        <v>0.2685953793136418</v>
      </c>
      <c r="M245" s="26">
        <f>IF(correlations!M278&lt;&gt;0,'Modified Weights'!M$6,0)</f>
        <v>0</v>
      </c>
      <c r="N245" s="26">
        <f>IF(correlations!N278&lt;&gt;0,'Modified Weights'!N$6,0)</f>
        <v>0.26126836282372301</v>
      </c>
      <c r="O245" s="26">
        <f>IF(correlations!O278&lt;&gt;0,'Modified Weights'!O$6,0)</f>
        <v>0.52599044278760332</v>
      </c>
      <c r="P245" s="26">
        <f>IF(correlations!P278&lt;&gt;0,'Modified Weights'!P$6,0)</f>
        <v>0.28039233696684568</v>
      </c>
      <c r="Q245" s="26">
        <f>IF(correlations!Q278&lt;&gt;0,'Modified Weights'!Q$6,0)</f>
        <v>0.42322462884387124</v>
      </c>
      <c r="R245" s="26">
        <f>IF(correlations!R278&lt;&gt;0,'Modified Weights'!R$6,0)</f>
        <v>0</v>
      </c>
      <c r="S245" s="26">
        <f>IF(correlations!S278&lt;&gt;0,'Modified Weights'!S$6,0)</f>
        <v>0.37267558897264119</v>
      </c>
      <c r="T245" s="26">
        <f>IF(correlations!T278&lt;&gt;0,'Modified Weights'!T$6,0)</f>
        <v>0</v>
      </c>
      <c r="U245" s="26">
        <f>IF(correlations!U278&lt;&gt;0,'Modified Weights'!U$6,0)</f>
        <v>0.30580326092025339</v>
      </c>
      <c r="V245" s="26">
        <f>IF(correlations!V278&lt;&gt;0,'Modified Weights'!V$6,0)</f>
        <v>0</v>
      </c>
      <c r="W245" s="26">
        <f>IF(correlations!W278&lt;&gt;0,'Modified Weights'!W$6,0)</f>
        <v>0</v>
      </c>
      <c r="X245" s="26">
        <f>IF(correlations!X278&lt;&gt;0,'Modified Weights'!X$6,0)</f>
        <v>0</v>
      </c>
      <c r="Y245" s="26">
        <f>IF(correlations!Y278&lt;&gt;0,'Modified Weights'!Y$6,0)</f>
        <v>0.46411014776485626</v>
      </c>
      <c r="Z245" s="26">
        <f>IF(correlations!Z278&lt;&gt;0,'Modified Weights'!Z$6,0)</f>
        <v>0.37426379831369133</v>
      </c>
      <c r="AA245" s="26"/>
      <c r="AB245" s="40">
        <f ca="1">SUMIF(OFFSET(correlations!B$46,_xlfn.FLOOR.MATH((ROW(A233)-1)/5)*5,0,5),"&lt;&gt;0")/COUNTIF(OFFSET(correlations!B$46,_xlfn.FLOOR.MATH((ROW(A233)-1)/5)*5,0,5),"&lt;&gt;0")</f>
        <v>4.125</v>
      </c>
      <c r="AC245" s="40">
        <f ca="1">SUMIF(OFFSET(correlations!C$46,_xlfn.FLOOR.MATH((ROW(B233)-1)/5)*5,0,5),"&lt;&gt;0")/COUNTIF(OFFSET(correlations!C$46,_xlfn.FLOOR.MATH((ROW(B233)-1)/5)*5,0,5),"&lt;&gt;0")</f>
        <v>4.5</v>
      </c>
      <c r="AD245" s="40">
        <f ca="1">SUMIF(OFFSET(correlations!D$46,_xlfn.FLOOR.MATH((ROW(C233)-1)/5)*5,0,5),"&lt;&gt;0")/COUNTIF(OFFSET(correlations!D$46,_xlfn.FLOOR.MATH((ROW(C233)-1)/5)*5,0,5),"&lt;&gt;0")</f>
        <v>3.6666666666666665</v>
      </c>
      <c r="AE245" s="40">
        <f ca="1">SUMIF(OFFSET(correlations!E$46,_xlfn.FLOOR.MATH((ROW(D233)-1)/5)*5,0,5),"&lt;&gt;0")/COUNTIF(OFFSET(correlations!E$46,_xlfn.FLOOR.MATH((ROW(D233)-1)/5)*5,0,5),"&lt;&gt;0")</f>
        <v>4.5</v>
      </c>
      <c r="AF245" s="40">
        <f ca="1">SUMIF(OFFSET(correlations!F$46,_xlfn.FLOOR.MATH((ROW(E233)-1)/5)*5,0,5),"&lt;&gt;0")/COUNTIF(OFFSET(correlations!F$46,_xlfn.FLOOR.MATH((ROW(E233)-1)/5)*5,0,5),"&lt;&gt;0")</f>
        <v>4.375</v>
      </c>
      <c r="AG245" s="40">
        <f ca="1">SUMIF(OFFSET(correlations!G$46,_xlfn.FLOOR.MATH((ROW(F233)-1)/5)*5,0,5),"&lt;&gt;0")/COUNTIF(OFFSET(correlations!G$46,_xlfn.FLOOR.MATH((ROW(F233)-1)/5)*5,0,5),"&lt;&gt;0")</f>
        <v>4.25</v>
      </c>
      <c r="AH245" s="40">
        <f ca="1">SUMIF(OFFSET(correlations!H$46,_xlfn.FLOOR.MATH((ROW(G233)-1)/5)*5,0,5),"&lt;&gt;0")/COUNTIF(OFFSET(correlations!H$46,_xlfn.FLOOR.MATH((ROW(G233)-1)/5)*5,0,5),"&lt;&gt;0")</f>
        <v>3.75</v>
      </c>
      <c r="AI245" s="40">
        <f ca="1">SUMIF(OFFSET(correlations!I$46,_xlfn.FLOOR.MATH((ROW(H233)-1)/5)*5,0,5),"&lt;&gt;0")/COUNTIF(OFFSET(correlations!I$46,_xlfn.FLOOR.MATH((ROW(H233)-1)/5)*5,0,5),"&lt;&gt;0")</f>
        <v>4.25</v>
      </c>
      <c r="AJ245" s="40">
        <f ca="1">SUMIF(OFFSET(correlations!J$46,_xlfn.FLOOR.MATH((ROW(I233)-1)/5)*5,0,5),"&lt;&gt;0")/COUNTIF(OFFSET(correlations!J$46,_xlfn.FLOOR.MATH((ROW(I233)-1)/5)*5,0,5),"&lt;&gt;0")</f>
        <v>4.75</v>
      </c>
      <c r="AK245" s="40">
        <f ca="1">SUMIF(OFFSET(correlations!K$46,_xlfn.FLOOR.MATH((ROW(J233)-1)/5)*5,0,5),"&lt;&gt;0")/COUNTIF(OFFSET(correlations!K$46,_xlfn.FLOOR.MATH((ROW(J233)-1)/5)*5,0,5),"&lt;&gt;0")</f>
        <v>4</v>
      </c>
      <c r="AL245" s="40">
        <f ca="1">SUMIF(OFFSET(correlations!L$46,_xlfn.FLOOR.MATH((ROW(K233)-1)/5)*5,0,5),"&lt;&gt;0")/COUNTIF(OFFSET(correlations!L$46,_xlfn.FLOOR.MATH((ROW(K233)-1)/5)*5,0,5),"&lt;&gt;0")</f>
        <v>3.1666666666666665</v>
      </c>
      <c r="AM245" s="40" t="e">
        <f ca="1">SUMIF(OFFSET(correlations!M$46,_xlfn.FLOOR.MATH((ROW(L233)-1)/5)*5,0,5),"&lt;&gt;0")/COUNTIF(OFFSET(correlations!M$46,_xlfn.FLOOR.MATH((ROW(L233)-1)/5)*5,0,5),"&lt;&gt;0")</f>
        <v>#DIV/0!</v>
      </c>
      <c r="AN245" s="40">
        <f ca="1">SUMIF(OFFSET(correlations!N$46,_xlfn.FLOOR.MATH((ROW(M233)-1)/5)*5,0,5),"&lt;&gt;0")/COUNTIF(OFFSET(correlations!N$46,_xlfn.FLOOR.MATH((ROW(M233)-1)/5)*5,0,5),"&lt;&gt;0")</f>
        <v>4.166666666666667</v>
      </c>
      <c r="AO245" s="40">
        <f ca="1">SUMIF(OFFSET(correlations!O$46,_xlfn.FLOOR.MATH((ROW(N233)-1)/5)*5,0,5),"&lt;&gt;0")/COUNTIF(OFFSET(correlations!O$46,_xlfn.FLOOR.MATH((ROW(N233)-1)/5)*5,0,5),"&lt;&gt;0")</f>
        <v>4.125</v>
      </c>
      <c r="AP245" s="40">
        <f ca="1">SUMIF(OFFSET(correlations!P$46,_xlfn.FLOOR.MATH((ROW(O233)-1)/5)*5,0,5),"&lt;&gt;0")/COUNTIF(OFFSET(correlations!P$46,_xlfn.FLOOR.MATH((ROW(O233)-1)/5)*5,0,5),"&lt;&gt;0")</f>
        <v>4.625</v>
      </c>
      <c r="AQ245" s="40">
        <f ca="1">SUMIF(OFFSET(correlations!Q$46,_xlfn.FLOOR.MATH((ROW(P233)-1)/5)*5,0,5),"&lt;&gt;0")/COUNTIF(OFFSET(correlations!Q$46,_xlfn.FLOOR.MATH((ROW(P233)-1)/5)*5,0,5),"&lt;&gt;0")</f>
        <v>4.5</v>
      </c>
      <c r="AR245" s="40">
        <f ca="1">SUMIF(OFFSET(correlations!R$46,_xlfn.FLOOR.MATH((ROW(Q233)-1)/5)*5,0,5),"&lt;&gt;0")/COUNTIF(OFFSET(correlations!R$46,_xlfn.FLOOR.MATH((ROW(Q233)-1)/5)*5,0,5),"&lt;&gt;0")</f>
        <v>4.666666666666667</v>
      </c>
      <c r="AS245" s="40">
        <f ca="1">SUMIF(OFFSET(correlations!S$46,_xlfn.FLOOR.MATH((ROW(R233)-1)/5)*5,0,5),"&lt;&gt;0")/COUNTIF(OFFSET(correlations!S$46,_xlfn.FLOOR.MATH((ROW(R233)-1)/5)*5,0,5),"&lt;&gt;0")</f>
        <v>4.5</v>
      </c>
      <c r="AT245" s="40">
        <f ca="1">SUMIF(OFFSET(correlations!T$46,_xlfn.FLOOR.MATH((ROW(S233)-1)/5)*5,0,5),"&lt;&gt;0")/COUNTIF(OFFSET(correlations!T$46,_xlfn.FLOOR.MATH((ROW(S233)-1)/5)*5,0,5),"&lt;&gt;0")</f>
        <v>4.25</v>
      </c>
      <c r="AU245" s="40">
        <f ca="1">SUMIF(OFFSET(correlations!U$46,_xlfn.FLOOR.MATH((ROW(T233)-1)/5)*5,0,5),"&lt;&gt;0")/COUNTIF(OFFSET(correlations!U$46,_xlfn.FLOOR.MATH((ROW(T233)-1)/5)*5,0,5),"&lt;&gt;0")</f>
        <v>4.166666666666667</v>
      </c>
      <c r="AV245" s="40">
        <f ca="1">SUMIF(OFFSET(correlations!V$46,_xlfn.FLOOR.MATH((ROW(U233)-1)/5)*5,0,5),"&lt;&gt;0")/COUNTIF(OFFSET(correlations!V$46,_xlfn.FLOOR.MATH((ROW(U233)-1)/5)*5,0,5),"&lt;&gt;0")</f>
        <v>4.5</v>
      </c>
      <c r="AW245" s="40">
        <f ca="1">SUMIF(OFFSET(correlations!W$46,_xlfn.FLOOR.MATH((ROW(V233)-1)/5)*5,0,5),"&lt;&gt;0")/COUNTIF(OFFSET(correlations!W$46,_xlfn.FLOOR.MATH((ROW(V233)-1)/5)*5,0,5),"&lt;&gt;0")</f>
        <v>4.25</v>
      </c>
      <c r="AX245" s="40">
        <f ca="1">SUMIF(OFFSET(correlations!X$46,_xlfn.FLOOR.MATH((ROW(W233)-1)/5)*5,0,5),"&lt;&gt;0")/COUNTIF(OFFSET(correlations!X$46,_xlfn.FLOOR.MATH((ROW(W233)-1)/5)*5,0,5),"&lt;&gt;0")</f>
        <v>4.166666666666667</v>
      </c>
      <c r="AY245" s="40">
        <f ca="1">SUMIF(OFFSET(correlations!Y$46,_xlfn.FLOOR.MATH((ROW(X233)-1)/5)*5,0,5),"&lt;&gt;0")/COUNTIF(OFFSET(correlations!Y$46,_xlfn.FLOOR.MATH((ROW(X233)-1)/5)*5,0,5),"&lt;&gt;0")</f>
        <v>4</v>
      </c>
      <c r="AZ245" s="40">
        <f ca="1">SUMIF(OFFSET(correlations!Z$46,_xlfn.FLOOR.MATH((ROW(Y233)-1)/5)*5,0,5),"&lt;&gt;0")/COUNTIF(OFFSET(correlations!Z$46,_xlfn.FLOOR.MATH((ROW(Y233)-1)/5)*5,0,5),"&lt;&gt;0")</f>
        <v>4</v>
      </c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</row>
    <row r="246" spans="1:76">
      <c r="A246" s="1" t="str">
        <f t="shared" si="46"/>
        <v>585: Monsters Inc. (2001)</v>
      </c>
      <c r="B246" s="26">
        <f>IF(correlations!B279&lt;&gt;0,'Modified Weights'!B$7,0)</f>
        <v>0.46460996868120108</v>
      </c>
      <c r="C246" s="26">
        <f>IF(correlations!C279&lt;&gt;0,'Modified Weights'!C$7,0)</f>
        <v>0</v>
      </c>
      <c r="D246" s="26">
        <f>IF(correlations!D279&lt;&gt;0,'Modified Weights'!D$7,0)</f>
        <v>0</v>
      </c>
      <c r="E246" s="26">
        <f>IF(correlations!E279&lt;&gt;0,'Modified Weights'!E$7,0)</f>
        <v>0</v>
      </c>
      <c r="F246" s="26">
        <f>IF(correlations!F279&lt;&gt;0,'Modified Weights'!F$7,0)</f>
        <v>0.37985626502293046</v>
      </c>
      <c r="G246" s="26">
        <f>IF(correlations!G279&lt;&gt;0,'Modified Weights'!G$7,0)</f>
        <v>0.38713264586848378</v>
      </c>
      <c r="H246" s="26">
        <f>IF(correlations!H279&lt;&gt;0,'Modified Weights'!H$7,0)</f>
        <v>0</v>
      </c>
      <c r="I246" s="26">
        <f>IF(correlations!I279&lt;&gt;0,'Modified Weights'!I$7,0)</f>
        <v>0.21476007349626267</v>
      </c>
      <c r="J246" s="26">
        <f>IF(correlations!J279&lt;&gt;0,'Modified Weights'!J$7,0)</f>
        <v>0.36005629545020651</v>
      </c>
      <c r="K246" s="26">
        <f>IF(correlations!K279&lt;&gt;0,'Modified Weights'!K$7,0)</f>
        <v>0.21087949693739588</v>
      </c>
      <c r="L246" s="26">
        <f>IF(correlations!L279&lt;&gt;0,'Modified Weights'!L$7,0)</f>
        <v>0</v>
      </c>
      <c r="M246" s="26">
        <f>IF(correlations!M279&lt;&gt;0,'Modified Weights'!M$7,0)</f>
        <v>0</v>
      </c>
      <c r="N246" s="26">
        <f>IF(correlations!N279&lt;&gt;0,'Modified Weights'!N$7,0)</f>
        <v>0</v>
      </c>
      <c r="O246" s="26">
        <f>IF(correlations!O279&lt;&gt;0,'Modified Weights'!O$7,0)</f>
        <v>0.47549485227568483</v>
      </c>
      <c r="P246" s="26">
        <f>IF(correlations!P279&lt;&gt;0,'Modified Weights'!P$7,0)</f>
        <v>0.26252037536330569</v>
      </c>
      <c r="Q246" s="26">
        <f>IF(correlations!Q279&lt;&gt;0,'Modified Weights'!Q$7,0)</f>
        <v>0</v>
      </c>
      <c r="R246" s="26">
        <f>IF(correlations!R279&lt;&gt;0,'Modified Weights'!R$7,0)</f>
        <v>0.37426379831369133</v>
      </c>
      <c r="S246" s="26">
        <f>IF(correlations!S279&lt;&gt;0,'Modified Weights'!S$7,0)</f>
        <v>0.36064387194709613</v>
      </c>
      <c r="T246" s="26">
        <f>IF(correlations!T279&lt;&gt;0,'Modified Weights'!T$7,0)</f>
        <v>0</v>
      </c>
      <c r="U246" s="26">
        <f>IF(correlations!U279&lt;&gt;0,'Modified Weights'!U$7,0)</f>
        <v>0.28039233696684568</v>
      </c>
      <c r="V246" s="26">
        <f>IF(correlations!V279&lt;&gt;0,'Modified Weights'!V$7,0)</f>
        <v>0.14367186460137429</v>
      </c>
      <c r="W246" s="26">
        <f>IF(correlations!W279&lt;&gt;0,'Modified Weights'!W$7,0)</f>
        <v>0</v>
      </c>
      <c r="X246" s="26">
        <f>IF(correlations!X279&lt;&gt;0,'Modified Weights'!X$7,0)</f>
        <v>0.44902524381160436</v>
      </c>
      <c r="Y246" s="26">
        <f>IF(correlations!Y279&lt;&gt;0,'Modified Weights'!Y$7,0)</f>
        <v>0.42322462884387124</v>
      </c>
      <c r="Z246" s="26">
        <f>IF(correlations!Z279&lt;&gt;0,'Modified Weights'!Z$7,0)</f>
        <v>0.27967705678590876</v>
      </c>
      <c r="AA246" s="26"/>
      <c r="AB246" s="40">
        <f ca="1">SUMIF(OFFSET(correlations!B$46,_xlfn.FLOOR.MATH((ROW(A234)-1)/5)*5,0,5),"&lt;&gt;0")/COUNTIF(OFFSET(correlations!B$46,_xlfn.FLOOR.MATH((ROW(A234)-1)/5)*5,0,5),"&lt;&gt;0")</f>
        <v>4.125</v>
      </c>
      <c r="AC246" s="40">
        <f ca="1">SUMIF(OFFSET(correlations!C$46,_xlfn.FLOOR.MATH((ROW(B234)-1)/5)*5,0,5),"&lt;&gt;0")/COUNTIF(OFFSET(correlations!C$46,_xlfn.FLOOR.MATH((ROW(B234)-1)/5)*5,0,5),"&lt;&gt;0")</f>
        <v>4.5</v>
      </c>
      <c r="AD246" s="40">
        <f ca="1">SUMIF(OFFSET(correlations!D$46,_xlfn.FLOOR.MATH((ROW(C234)-1)/5)*5,0,5),"&lt;&gt;0")/COUNTIF(OFFSET(correlations!D$46,_xlfn.FLOOR.MATH((ROW(C234)-1)/5)*5,0,5),"&lt;&gt;0")</f>
        <v>3.6666666666666665</v>
      </c>
      <c r="AE246" s="40">
        <f ca="1">SUMIF(OFFSET(correlations!E$46,_xlfn.FLOOR.MATH((ROW(D234)-1)/5)*5,0,5),"&lt;&gt;0")/COUNTIF(OFFSET(correlations!E$46,_xlfn.FLOOR.MATH((ROW(D234)-1)/5)*5,0,5),"&lt;&gt;0")</f>
        <v>4.5</v>
      </c>
      <c r="AF246" s="40">
        <f ca="1">SUMIF(OFFSET(correlations!F$46,_xlfn.FLOOR.MATH((ROW(E234)-1)/5)*5,0,5),"&lt;&gt;0")/COUNTIF(OFFSET(correlations!F$46,_xlfn.FLOOR.MATH((ROW(E234)-1)/5)*5,0,5),"&lt;&gt;0")</f>
        <v>4.375</v>
      </c>
      <c r="AG246" s="40">
        <f ca="1">SUMIF(OFFSET(correlations!G$46,_xlfn.FLOOR.MATH((ROW(F234)-1)/5)*5,0,5),"&lt;&gt;0")/COUNTIF(OFFSET(correlations!G$46,_xlfn.FLOOR.MATH((ROW(F234)-1)/5)*5,0,5),"&lt;&gt;0")</f>
        <v>4.25</v>
      </c>
      <c r="AH246" s="40">
        <f ca="1">SUMIF(OFFSET(correlations!H$46,_xlfn.FLOOR.MATH((ROW(G234)-1)/5)*5,0,5),"&lt;&gt;0")/COUNTIF(OFFSET(correlations!H$46,_xlfn.FLOOR.MATH((ROW(G234)-1)/5)*5,0,5),"&lt;&gt;0")</f>
        <v>3.75</v>
      </c>
      <c r="AI246" s="40">
        <f ca="1">SUMIF(OFFSET(correlations!I$46,_xlfn.FLOOR.MATH((ROW(H234)-1)/5)*5,0,5),"&lt;&gt;0")/COUNTIF(OFFSET(correlations!I$46,_xlfn.FLOOR.MATH((ROW(H234)-1)/5)*5,0,5),"&lt;&gt;0")</f>
        <v>4.25</v>
      </c>
      <c r="AJ246" s="40">
        <f ca="1">SUMIF(OFFSET(correlations!J$46,_xlfn.FLOOR.MATH((ROW(I234)-1)/5)*5,0,5),"&lt;&gt;0")/COUNTIF(OFFSET(correlations!J$46,_xlfn.FLOOR.MATH((ROW(I234)-1)/5)*5,0,5),"&lt;&gt;0")</f>
        <v>4.75</v>
      </c>
      <c r="AK246" s="40">
        <f ca="1">SUMIF(OFFSET(correlations!K$46,_xlfn.FLOOR.MATH((ROW(J234)-1)/5)*5,0,5),"&lt;&gt;0")/COUNTIF(OFFSET(correlations!K$46,_xlfn.FLOOR.MATH((ROW(J234)-1)/5)*5,0,5),"&lt;&gt;0")</f>
        <v>4</v>
      </c>
      <c r="AL246" s="40">
        <f ca="1">SUMIF(OFFSET(correlations!L$46,_xlfn.FLOOR.MATH((ROW(K234)-1)/5)*5,0,5),"&lt;&gt;0")/COUNTIF(OFFSET(correlations!L$46,_xlfn.FLOOR.MATH((ROW(K234)-1)/5)*5,0,5),"&lt;&gt;0")</f>
        <v>3.1666666666666665</v>
      </c>
      <c r="AM246" s="40" t="e">
        <f ca="1">SUMIF(OFFSET(correlations!M$46,_xlfn.FLOOR.MATH((ROW(L234)-1)/5)*5,0,5),"&lt;&gt;0")/COUNTIF(OFFSET(correlations!M$46,_xlfn.FLOOR.MATH((ROW(L234)-1)/5)*5,0,5),"&lt;&gt;0")</f>
        <v>#DIV/0!</v>
      </c>
      <c r="AN246" s="40">
        <f ca="1">SUMIF(OFFSET(correlations!N$46,_xlfn.FLOOR.MATH((ROW(M234)-1)/5)*5,0,5),"&lt;&gt;0")/COUNTIF(OFFSET(correlations!N$46,_xlfn.FLOOR.MATH((ROW(M234)-1)/5)*5,0,5),"&lt;&gt;0")</f>
        <v>4.166666666666667</v>
      </c>
      <c r="AO246" s="40">
        <f ca="1">SUMIF(OFFSET(correlations!O$46,_xlfn.FLOOR.MATH((ROW(N234)-1)/5)*5,0,5),"&lt;&gt;0")/COUNTIF(OFFSET(correlations!O$46,_xlfn.FLOOR.MATH((ROW(N234)-1)/5)*5,0,5),"&lt;&gt;0")</f>
        <v>4.125</v>
      </c>
      <c r="AP246" s="40">
        <f ca="1">SUMIF(OFFSET(correlations!P$46,_xlfn.FLOOR.MATH((ROW(O234)-1)/5)*5,0,5),"&lt;&gt;0")/COUNTIF(OFFSET(correlations!P$46,_xlfn.FLOOR.MATH((ROW(O234)-1)/5)*5,0,5),"&lt;&gt;0")</f>
        <v>4.625</v>
      </c>
      <c r="AQ246" s="40">
        <f ca="1">SUMIF(OFFSET(correlations!Q$46,_xlfn.FLOOR.MATH((ROW(P234)-1)/5)*5,0,5),"&lt;&gt;0")/COUNTIF(OFFSET(correlations!Q$46,_xlfn.FLOOR.MATH((ROW(P234)-1)/5)*5,0,5),"&lt;&gt;0")</f>
        <v>4.5</v>
      </c>
      <c r="AR246" s="40">
        <f ca="1">SUMIF(OFFSET(correlations!R$46,_xlfn.FLOOR.MATH((ROW(Q234)-1)/5)*5,0,5),"&lt;&gt;0")/COUNTIF(OFFSET(correlations!R$46,_xlfn.FLOOR.MATH((ROW(Q234)-1)/5)*5,0,5),"&lt;&gt;0")</f>
        <v>4.666666666666667</v>
      </c>
      <c r="AS246" s="40">
        <f ca="1">SUMIF(OFFSET(correlations!S$46,_xlfn.FLOOR.MATH((ROW(R234)-1)/5)*5,0,5),"&lt;&gt;0")/COUNTIF(OFFSET(correlations!S$46,_xlfn.FLOOR.MATH((ROW(R234)-1)/5)*5,0,5),"&lt;&gt;0")</f>
        <v>4.5</v>
      </c>
      <c r="AT246" s="40">
        <f ca="1">SUMIF(OFFSET(correlations!T$46,_xlfn.FLOOR.MATH((ROW(S234)-1)/5)*5,0,5),"&lt;&gt;0")/COUNTIF(OFFSET(correlations!T$46,_xlfn.FLOOR.MATH((ROW(S234)-1)/5)*5,0,5),"&lt;&gt;0")</f>
        <v>4.25</v>
      </c>
      <c r="AU246" s="40">
        <f ca="1">SUMIF(OFFSET(correlations!U$46,_xlfn.FLOOR.MATH((ROW(T234)-1)/5)*5,0,5),"&lt;&gt;0")/COUNTIF(OFFSET(correlations!U$46,_xlfn.FLOOR.MATH((ROW(T234)-1)/5)*5,0,5),"&lt;&gt;0")</f>
        <v>4.166666666666667</v>
      </c>
      <c r="AV246" s="40">
        <f ca="1">SUMIF(OFFSET(correlations!V$46,_xlfn.FLOOR.MATH((ROW(U234)-1)/5)*5,0,5),"&lt;&gt;0")/COUNTIF(OFFSET(correlations!V$46,_xlfn.FLOOR.MATH((ROW(U234)-1)/5)*5,0,5),"&lt;&gt;0")</f>
        <v>4.5</v>
      </c>
      <c r="AW246" s="40">
        <f ca="1">SUMIF(OFFSET(correlations!W$46,_xlfn.FLOOR.MATH((ROW(V234)-1)/5)*5,0,5),"&lt;&gt;0")/COUNTIF(OFFSET(correlations!W$46,_xlfn.FLOOR.MATH((ROW(V234)-1)/5)*5,0,5),"&lt;&gt;0")</f>
        <v>4.25</v>
      </c>
      <c r="AX246" s="40">
        <f ca="1">SUMIF(OFFSET(correlations!X$46,_xlfn.FLOOR.MATH((ROW(W234)-1)/5)*5,0,5),"&lt;&gt;0")/COUNTIF(OFFSET(correlations!X$46,_xlfn.FLOOR.MATH((ROW(W234)-1)/5)*5,0,5),"&lt;&gt;0")</f>
        <v>4.166666666666667</v>
      </c>
      <c r="AY246" s="40">
        <f ca="1">SUMIF(OFFSET(correlations!Y$46,_xlfn.FLOOR.MATH((ROW(X234)-1)/5)*5,0,5),"&lt;&gt;0")/COUNTIF(OFFSET(correlations!Y$46,_xlfn.FLOOR.MATH((ROW(X234)-1)/5)*5,0,5),"&lt;&gt;0")</f>
        <v>4</v>
      </c>
      <c r="AZ246" s="40">
        <f ca="1">SUMIF(OFFSET(correlations!Z$46,_xlfn.FLOOR.MATH((ROW(Y234)-1)/5)*5,0,5),"&lt;&gt;0")/COUNTIF(OFFSET(correlations!Z$46,_xlfn.FLOOR.MATH((ROW(Y234)-1)/5)*5,0,5),"&lt;&gt;0")</f>
        <v>4</v>
      </c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</row>
    <row r="247" spans="1:76">
      <c r="A247" s="1" t="str">
        <f t="shared" si="46"/>
        <v>585: Monsters Inc. (2001)</v>
      </c>
      <c r="B247" s="26">
        <f>IF(correlations!B280&lt;&gt;0,'Modified Weights'!B$3,0)</f>
        <v>0.55108883721563151</v>
      </c>
      <c r="C247" s="26">
        <f>IF(correlations!C280&lt;&gt;0,'Modified Weights'!C$3,0)</f>
        <v>0</v>
      </c>
      <c r="D247" s="26">
        <f>IF(correlations!D280&lt;&gt;0,'Modified Weights'!D$3,0)</f>
        <v>0.66716825348801723</v>
      </c>
      <c r="E247" s="26">
        <f>IF(correlations!E280&lt;&gt;0,'Modified Weights'!E$3,0)</f>
        <v>0.51761980439715483</v>
      </c>
      <c r="F247" s="26">
        <f>IF(correlations!F280&lt;&gt;0,'Modified Weights'!F$3,0)</f>
        <v>0.47668328054517961</v>
      </c>
      <c r="G247" s="26">
        <f>IF(correlations!G280&lt;&gt;0,'Modified Weights'!G$3,0)</f>
        <v>0.53906585139435703</v>
      </c>
      <c r="H247" s="26">
        <f>IF(correlations!H280&lt;&gt;0,'Modified Weights'!H$3,0)</f>
        <v>0</v>
      </c>
      <c r="I247" s="26">
        <f>IF(correlations!I280&lt;&gt;0,'Modified Weights'!I$3,0)</f>
        <v>0</v>
      </c>
      <c r="J247" s="26">
        <f>IF(correlations!J280&lt;&gt;0,'Modified Weights'!J$3,0)</f>
        <v>0.47571090136593314</v>
      </c>
      <c r="K247" s="26">
        <f>IF(correlations!K280&lt;&gt;0,'Modified Weights'!K$3,0)</f>
        <v>0.31571202585390812</v>
      </c>
      <c r="L247" s="26">
        <f>IF(correlations!L280&lt;&gt;0,'Modified Weights'!L$3,0)</f>
        <v>0.31257295249758305</v>
      </c>
      <c r="M247" s="26">
        <f>IF(correlations!M280&lt;&gt;0,'Modified Weights'!M$3,0)</f>
        <v>0</v>
      </c>
      <c r="N247" s="26">
        <f>IF(correlations!N280&lt;&gt;0,'Modified Weights'!N$3,0)</f>
        <v>0</v>
      </c>
      <c r="O247" s="26">
        <f>IF(correlations!O280&lt;&gt;0,'Modified Weights'!O$3,0)</f>
        <v>0.66851595362183669</v>
      </c>
      <c r="P247" s="26">
        <f>IF(correlations!P280&lt;&gt;0,'Modified Weights'!P$3,0)</f>
        <v>0</v>
      </c>
      <c r="Q247" s="26">
        <f>IF(correlations!Q280&lt;&gt;0,'Modified Weights'!Q$3,0)</f>
        <v>0.50324684492481753</v>
      </c>
      <c r="R247" s="26">
        <f>IF(correlations!R280&lt;&gt;0,'Modified Weights'!R$3,0)</f>
        <v>0.49300760515325925</v>
      </c>
      <c r="S247" s="26">
        <f>IF(correlations!S280&lt;&gt;0,'Modified Weights'!S$3,0)</f>
        <v>0</v>
      </c>
      <c r="T247" s="26">
        <f>IF(correlations!T280&lt;&gt;0,'Modified Weights'!T$3,0)</f>
        <v>0.55108883721563151</v>
      </c>
      <c r="U247" s="26">
        <f>IF(correlations!U280&lt;&gt;0,'Modified Weights'!U$3,0)</f>
        <v>0</v>
      </c>
      <c r="V247" s="26">
        <f>IF(correlations!V280&lt;&gt;0,'Modified Weights'!V$3,0)</f>
        <v>0</v>
      </c>
      <c r="W247" s="26">
        <f>IF(correlations!W280&lt;&gt;0,'Modified Weights'!W$3,0)</f>
        <v>0.50324684492481753</v>
      </c>
      <c r="X247" s="26">
        <f>IF(correlations!X280&lt;&gt;0,'Modified Weights'!X$3,0)</f>
        <v>0.66851595362183669</v>
      </c>
      <c r="Y247" s="26">
        <f>IF(correlations!Y280&lt;&gt;0,'Modified Weights'!Y$3,0)</f>
        <v>0</v>
      </c>
      <c r="Z247" s="26">
        <f>IF(correlations!Z280&lt;&gt;0,'Modified Weights'!Z$3,0)</f>
        <v>0.43552033876932245</v>
      </c>
      <c r="AA247" s="26"/>
      <c r="AB247" s="40">
        <f ca="1">SUMIF(OFFSET(correlations!B$46,_xlfn.FLOOR.MATH((ROW(A235)-1)/5)*5,0,5),"&lt;&gt;0")/COUNTIF(OFFSET(correlations!B$46,_xlfn.FLOOR.MATH((ROW(A235)-1)/5)*5,0,5),"&lt;&gt;0")</f>
        <v>4.125</v>
      </c>
      <c r="AC247" s="40">
        <f ca="1">SUMIF(OFFSET(correlations!C$46,_xlfn.FLOOR.MATH((ROW(B235)-1)/5)*5,0,5),"&lt;&gt;0")/COUNTIF(OFFSET(correlations!C$46,_xlfn.FLOOR.MATH((ROW(B235)-1)/5)*5,0,5),"&lt;&gt;0")</f>
        <v>4.5</v>
      </c>
      <c r="AD247" s="40">
        <f ca="1">SUMIF(OFFSET(correlations!D$46,_xlfn.FLOOR.MATH((ROW(C235)-1)/5)*5,0,5),"&lt;&gt;0")/COUNTIF(OFFSET(correlations!D$46,_xlfn.FLOOR.MATH((ROW(C235)-1)/5)*5,0,5),"&lt;&gt;0")</f>
        <v>3.6666666666666665</v>
      </c>
      <c r="AE247" s="40">
        <f ca="1">SUMIF(OFFSET(correlations!E$46,_xlfn.FLOOR.MATH((ROW(D235)-1)/5)*5,0,5),"&lt;&gt;0")/COUNTIF(OFFSET(correlations!E$46,_xlfn.FLOOR.MATH((ROW(D235)-1)/5)*5,0,5),"&lt;&gt;0")</f>
        <v>4.5</v>
      </c>
      <c r="AF247" s="40">
        <f ca="1">SUMIF(OFFSET(correlations!F$46,_xlfn.FLOOR.MATH((ROW(E235)-1)/5)*5,0,5),"&lt;&gt;0")/COUNTIF(OFFSET(correlations!F$46,_xlfn.FLOOR.MATH((ROW(E235)-1)/5)*5,0,5),"&lt;&gt;0")</f>
        <v>4.375</v>
      </c>
      <c r="AG247" s="40">
        <f ca="1">SUMIF(OFFSET(correlations!G$46,_xlfn.FLOOR.MATH((ROW(F235)-1)/5)*5,0,5),"&lt;&gt;0")/COUNTIF(OFFSET(correlations!G$46,_xlfn.FLOOR.MATH((ROW(F235)-1)/5)*5,0,5),"&lt;&gt;0")</f>
        <v>4.25</v>
      </c>
      <c r="AH247" s="40">
        <f ca="1">SUMIF(OFFSET(correlations!H$46,_xlfn.FLOOR.MATH((ROW(G235)-1)/5)*5,0,5),"&lt;&gt;0")/COUNTIF(OFFSET(correlations!H$46,_xlfn.FLOOR.MATH((ROW(G235)-1)/5)*5,0,5),"&lt;&gt;0")</f>
        <v>3.75</v>
      </c>
      <c r="AI247" s="40">
        <f ca="1">SUMIF(OFFSET(correlations!I$46,_xlfn.FLOOR.MATH((ROW(H235)-1)/5)*5,0,5),"&lt;&gt;0")/COUNTIF(OFFSET(correlations!I$46,_xlfn.FLOOR.MATH((ROW(H235)-1)/5)*5,0,5),"&lt;&gt;0")</f>
        <v>4.25</v>
      </c>
      <c r="AJ247" s="40">
        <f ca="1">SUMIF(OFFSET(correlations!J$46,_xlfn.FLOOR.MATH((ROW(I235)-1)/5)*5,0,5),"&lt;&gt;0")/COUNTIF(OFFSET(correlations!J$46,_xlfn.FLOOR.MATH((ROW(I235)-1)/5)*5,0,5),"&lt;&gt;0")</f>
        <v>4.75</v>
      </c>
      <c r="AK247" s="40">
        <f ca="1">SUMIF(OFFSET(correlations!K$46,_xlfn.FLOOR.MATH((ROW(J235)-1)/5)*5,0,5),"&lt;&gt;0")/COUNTIF(OFFSET(correlations!K$46,_xlfn.FLOOR.MATH((ROW(J235)-1)/5)*5,0,5),"&lt;&gt;0")</f>
        <v>4</v>
      </c>
      <c r="AL247" s="40">
        <f ca="1">SUMIF(OFFSET(correlations!L$46,_xlfn.FLOOR.MATH((ROW(K235)-1)/5)*5,0,5),"&lt;&gt;0")/COUNTIF(OFFSET(correlations!L$46,_xlfn.FLOOR.MATH((ROW(K235)-1)/5)*5,0,5),"&lt;&gt;0")</f>
        <v>3.1666666666666665</v>
      </c>
      <c r="AM247" s="40" t="e">
        <f ca="1">SUMIF(OFFSET(correlations!M$46,_xlfn.FLOOR.MATH((ROW(L235)-1)/5)*5,0,5),"&lt;&gt;0")/COUNTIF(OFFSET(correlations!M$46,_xlfn.FLOOR.MATH((ROW(L235)-1)/5)*5,0,5),"&lt;&gt;0")</f>
        <v>#DIV/0!</v>
      </c>
      <c r="AN247" s="40">
        <f ca="1">SUMIF(OFFSET(correlations!N$46,_xlfn.FLOOR.MATH((ROW(M235)-1)/5)*5,0,5),"&lt;&gt;0")/COUNTIF(OFFSET(correlations!N$46,_xlfn.FLOOR.MATH((ROW(M235)-1)/5)*5,0,5),"&lt;&gt;0")</f>
        <v>4.166666666666667</v>
      </c>
      <c r="AO247" s="40">
        <f ca="1">SUMIF(OFFSET(correlations!O$46,_xlfn.FLOOR.MATH((ROW(N235)-1)/5)*5,0,5),"&lt;&gt;0")/COUNTIF(OFFSET(correlations!O$46,_xlfn.FLOOR.MATH((ROW(N235)-1)/5)*5,0,5),"&lt;&gt;0")</f>
        <v>4.125</v>
      </c>
      <c r="AP247" s="40">
        <f ca="1">SUMIF(OFFSET(correlations!P$46,_xlfn.FLOOR.MATH((ROW(O235)-1)/5)*5,0,5),"&lt;&gt;0")/COUNTIF(OFFSET(correlations!P$46,_xlfn.FLOOR.MATH((ROW(O235)-1)/5)*5,0,5),"&lt;&gt;0")</f>
        <v>4.625</v>
      </c>
      <c r="AQ247" s="40">
        <f ca="1">SUMIF(OFFSET(correlations!Q$46,_xlfn.FLOOR.MATH((ROW(P235)-1)/5)*5,0,5),"&lt;&gt;0")/COUNTIF(OFFSET(correlations!Q$46,_xlfn.FLOOR.MATH((ROW(P235)-1)/5)*5,0,5),"&lt;&gt;0")</f>
        <v>4.5</v>
      </c>
      <c r="AR247" s="40">
        <f ca="1">SUMIF(OFFSET(correlations!R$46,_xlfn.FLOOR.MATH((ROW(Q235)-1)/5)*5,0,5),"&lt;&gt;0")/COUNTIF(OFFSET(correlations!R$46,_xlfn.FLOOR.MATH((ROW(Q235)-1)/5)*5,0,5),"&lt;&gt;0")</f>
        <v>4.666666666666667</v>
      </c>
      <c r="AS247" s="40">
        <f ca="1">SUMIF(OFFSET(correlations!S$46,_xlfn.FLOOR.MATH((ROW(R235)-1)/5)*5,0,5),"&lt;&gt;0")/COUNTIF(OFFSET(correlations!S$46,_xlfn.FLOOR.MATH((ROW(R235)-1)/5)*5,0,5),"&lt;&gt;0")</f>
        <v>4.5</v>
      </c>
      <c r="AT247" s="40">
        <f ca="1">SUMIF(OFFSET(correlations!T$46,_xlfn.FLOOR.MATH((ROW(S235)-1)/5)*5,0,5),"&lt;&gt;0")/COUNTIF(OFFSET(correlations!T$46,_xlfn.FLOOR.MATH((ROW(S235)-1)/5)*5,0,5),"&lt;&gt;0")</f>
        <v>4.25</v>
      </c>
      <c r="AU247" s="40">
        <f ca="1">SUMIF(OFFSET(correlations!U$46,_xlfn.FLOOR.MATH((ROW(T235)-1)/5)*5,0,5),"&lt;&gt;0")/COUNTIF(OFFSET(correlations!U$46,_xlfn.FLOOR.MATH((ROW(T235)-1)/5)*5,0,5),"&lt;&gt;0")</f>
        <v>4.166666666666667</v>
      </c>
      <c r="AV247" s="40">
        <f ca="1">SUMIF(OFFSET(correlations!V$46,_xlfn.FLOOR.MATH((ROW(U235)-1)/5)*5,0,5),"&lt;&gt;0")/COUNTIF(OFFSET(correlations!V$46,_xlfn.FLOOR.MATH((ROW(U235)-1)/5)*5,0,5),"&lt;&gt;0")</f>
        <v>4.5</v>
      </c>
      <c r="AW247" s="40">
        <f ca="1">SUMIF(OFFSET(correlations!W$46,_xlfn.FLOOR.MATH((ROW(V235)-1)/5)*5,0,5),"&lt;&gt;0")/COUNTIF(OFFSET(correlations!W$46,_xlfn.FLOOR.MATH((ROW(V235)-1)/5)*5,0,5),"&lt;&gt;0")</f>
        <v>4.25</v>
      </c>
      <c r="AX247" s="40">
        <f ca="1">SUMIF(OFFSET(correlations!X$46,_xlfn.FLOOR.MATH((ROW(W235)-1)/5)*5,0,5),"&lt;&gt;0")/COUNTIF(OFFSET(correlations!X$46,_xlfn.FLOOR.MATH((ROW(W235)-1)/5)*5,0,5),"&lt;&gt;0")</f>
        <v>4.166666666666667</v>
      </c>
      <c r="AY247" s="40">
        <f ca="1">SUMIF(OFFSET(correlations!Y$46,_xlfn.FLOOR.MATH((ROW(X235)-1)/5)*5,0,5),"&lt;&gt;0")/COUNTIF(OFFSET(correlations!Y$46,_xlfn.FLOOR.MATH((ROW(X235)-1)/5)*5,0,5),"&lt;&gt;0")</f>
        <v>4</v>
      </c>
      <c r="AZ247" s="40">
        <f ca="1">SUMIF(OFFSET(correlations!Z$46,_xlfn.FLOOR.MATH((ROW(Y235)-1)/5)*5,0,5),"&lt;&gt;0")/COUNTIF(OFFSET(correlations!Z$46,_xlfn.FLOOR.MATH((ROW(Y235)-1)/5)*5,0,5),"&lt;&gt;0")</f>
        <v>4</v>
      </c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</row>
    <row r="248" spans="1:76">
      <c r="A248" s="21" t="s">
        <v>47</v>
      </c>
      <c r="B248" s="26">
        <f>IF(correlations!B281&lt;&gt;0,'Modified Weights'!B$4,0)</f>
        <v>0.51761980439715483</v>
      </c>
      <c r="C248" s="26">
        <f>IF(correlations!C281&lt;&gt;0,'Modified Weights'!C$4,0)</f>
        <v>0</v>
      </c>
      <c r="D248" s="26">
        <f>IF(correlations!D281&lt;&gt;0,'Modified Weights'!D$4,0)</f>
        <v>0</v>
      </c>
      <c r="E248" s="26">
        <f>IF(correlations!E281&lt;&gt;0,'Modified Weights'!E$4,0)</f>
        <v>0.47497369617752921</v>
      </c>
      <c r="F248" s="26">
        <f>IF(correlations!F281&lt;&gt;0,'Modified Weights'!F$4,0)</f>
        <v>0.46411014776485626</v>
      </c>
      <c r="G248" s="26">
        <f>IF(correlations!G281&lt;&gt;0,'Modified Weights'!G$4,0)</f>
        <v>0</v>
      </c>
      <c r="H248" s="26">
        <f>IF(correlations!H281&lt;&gt;0,'Modified Weights'!H$4,0)</f>
        <v>0</v>
      </c>
      <c r="I248" s="26">
        <f>IF(correlations!I281&lt;&gt;0,'Modified Weights'!I$4,0)</f>
        <v>0.31257295249758305</v>
      </c>
      <c r="J248" s="26">
        <f>IF(correlations!J281&lt;&gt;0,'Modified Weights'!J$4,0)</f>
        <v>0.47549485227568483</v>
      </c>
      <c r="K248" s="26">
        <f>IF(correlations!K281&lt;&gt;0,'Modified Weights'!K$4,0)</f>
        <v>0.26365446983714974</v>
      </c>
      <c r="L248" s="26">
        <f>IF(correlations!L281&lt;&gt;0,'Modified Weights'!L$4,0)</f>
        <v>0.28275572409412869</v>
      </c>
      <c r="M248" s="26">
        <f>IF(correlations!M281&lt;&gt;0,'Modified Weights'!M$4,0)</f>
        <v>0.28040224837668803</v>
      </c>
      <c r="N248" s="26">
        <f>IF(correlations!N281&lt;&gt;0,'Modified Weights'!N$4,0)</f>
        <v>0.31010409033155772</v>
      </c>
      <c r="O248" s="26">
        <f>IF(correlations!O281&lt;&gt;0,'Modified Weights'!O$4,0)</f>
        <v>0.56244873874488854</v>
      </c>
      <c r="P248" s="26">
        <f>IF(correlations!P281&lt;&gt;0,'Modified Weights'!P$4,0)</f>
        <v>0.30413903573293405</v>
      </c>
      <c r="Q248" s="26">
        <f>IF(correlations!Q281&lt;&gt;0,'Modified Weights'!Q$4,0)</f>
        <v>0.48860698263640312</v>
      </c>
      <c r="R248" s="26">
        <f>IF(correlations!R281&lt;&gt;0,'Modified Weights'!R$4,0)</f>
        <v>0.47097212266638172</v>
      </c>
      <c r="S248" s="26">
        <f>IF(correlations!S281&lt;&gt;0,'Modified Weights'!S$4,0)</f>
        <v>0.44902524381160436</v>
      </c>
      <c r="T248" s="26">
        <f>IF(correlations!T281&lt;&gt;0,'Modified Weights'!T$4,0)</f>
        <v>0.52599044278760332</v>
      </c>
      <c r="U248" s="26">
        <f>IF(correlations!U281&lt;&gt;0,'Modified Weights'!U$4,0)</f>
        <v>0</v>
      </c>
      <c r="V248" s="26">
        <f>IF(correlations!V281&lt;&gt;0,'Modified Weights'!V$4,0)</f>
        <v>0</v>
      </c>
      <c r="W248" s="26">
        <f>IF(correlations!W281&lt;&gt;0,'Modified Weights'!W$4,0)</f>
        <v>0.40859237613621341</v>
      </c>
      <c r="X248" s="26">
        <f>IF(correlations!X281&lt;&gt;0,'Modified Weights'!X$4,0)</f>
        <v>0</v>
      </c>
      <c r="Y248" s="26">
        <f>IF(correlations!Y281&lt;&gt;0,'Modified Weights'!Y$4,0)</f>
        <v>0.54219187817609293</v>
      </c>
      <c r="Z248" s="26">
        <f>IF(correlations!Z281&lt;&gt;0,'Modified Weights'!Z$4,0)</f>
        <v>0.39006674934025765</v>
      </c>
      <c r="AA248" s="26"/>
      <c r="AB248" s="40">
        <f ca="1">SUMIF(OFFSET(correlations!B$46,_xlfn.FLOOR.MATH((ROW(A236)-1)/5)*5,0,5),"&lt;&gt;0")/COUNTIF(OFFSET(correlations!B$46,_xlfn.FLOOR.MATH((ROW(A236)-1)/5)*5,0,5),"&lt;&gt;0")</f>
        <v>3.5</v>
      </c>
      <c r="AC248" s="40">
        <f ca="1">SUMIF(OFFSET(correlations!C$46,_xlfn.FLOOR.MATH((ROW(B236)-1)/5)*5,0,5),"&lt;&gt;0")/COUNTIF(OFFSET(correlations!C$46,_xlfn.FLOOR.MATH((ROW(B236)-1)/5)*5,0,5),"&lt;&gt;0")</f>
        <v>4.125</v>
      </c>
      <c r="AD248" s="40">
        <f ca="1">SUMIF(OFFSET(correlations!D$46,_xlfn.FLOOR.MATH((ROW(C236)-1)/5)*5,0,5),"&lt;&gt;0")/COUNTIF(OFFSET(correlations!D$46,_xlfn.FLOOR.MATH((ROW(C236)-1)/5)*5,0,5),"&lt;&gt;0")</f>
        <v>4</v>
      </c>
      <c r="AE248" s="40">
        <f ca="1">SUMIF(OFFSET(correlations!E$46,_xlfn.FLOOR.MATH((ROW(D236)-1)/5)*5,0,5),"&lt;&gt;0")/COUNTIF(OFFSET(correlations!E$46,_xlfn.FLOOR.MATH((ROW(D236)-1)/5)*5,0,5),"&lt;&gt;0")</f>
        <v>3.9</v>
      </c>
      <c r="AF248" s="40">
        <f ca="1">SUMIF(OFFSET(correlations!F$46,_xlfn.FLOOR.MATH((ROW(E236)-1)/5)*5,0,5),"&lt;&gt;0")/COUNTIF(OFFSET(correlations!F$46,_xlfn.FLOOR.MATH((ROW(E236)-1)/5)*5,0,5),"&lt;&gt;0")</f>
        <v>3.5</v>
      </c>
      <c r="AG248" s="40">
        <f ca="1">SUMIF(OFFSET(correlations!G$46,_xlfn.FLOOR.MATH((ROW(F236)-1)/5)*5,0,5),"&lt;&gt;0")/COUNTIF(OFFSET(correlations!G$46,_xlfn.FLOOR.MATH((ROW(F236)-1)/5)*5,0,5),"&lt;&gt;0")</f>
        <v>4.166666666666667</v>
      </c>
      <c r="AH248" s="40">
        <f ca="1">SUMIF(OFFSET(correlations!H$46,_xlfn.FLOOR.MATH((ROW(G236)-1)/5)*5,0,5),"&lt;&gt;0")/COUNTIF(OFFSET(correlations!H$46,_xlfn.FLOOR.MATH((ROW(G236)-1)/5)*5,0,5),"&lt;&gt;0")</f>
        <v>3.1666666666666665</v>
      </c>
      <c r="AI248" s="40">
        <f ca="1">SUMIF(OFFSET(correlations!I$46,_xlfn.FLOOR.MATH((ROW(H236)-1)/5)*5,0,5),"&lt;&gt;0")/COUNTIF(OFFSET(correlations!I$46,_xlfn.FLOOR.MATH((ROW(H236)-1)/5)*5,0,5),"&lt;&gt;0")</f>
        <v>3.375</v>
      </c>
      <c r="AJ248" s="40">
        <f ca="1">SUMIF(OFFSET(correlations!J$46,_xlfn.FLOOR.MATH((ROW(I236)-1)/5)*5,0,5),"&lt;&gt;0")/COUNTIF(OFFSET(correlations!J$46,_xlfn.FLOOR.MATH((ROW(I236)-1)/5)*5,0,5),"&lt;&gt;0")</f>
        <v>4.125</v>
      </c>
      <c r="AK248" s="40">
        <f ca="1">SUMIF(OFFSET(correlations!K$46,_xlfn.FLOOR.MATH((ROW(J236)-1)/5)*5,0,5),"&lt;&gt;0")/COUNTIF(OFFSET(correlations!K$46,_xlfn.FLOOR.MATH((ROW(J236)-1)/5)*5,0,5),"&lt;&gt;0")</f>
        <v>3.75</v>
      </c>
      <c r="AL248" s="40">
        <f ca="1">SUMIF(OFFSET(correlations!L$46,_xlfn.FLOOR.MATH((ROW(K236)-1)/5)*5,0,5),"&lt;&gt;0")/COUNTIF(OFFSET(correlations!L$46,_xlfn.FLOOR.MATH((ROW(K236)-1)/5)*5,0,5),"&lt;&gt;0")</f>
        <v>4</v>
      </c>
      <c r="AM248" s="40">
        <f ca="1">SUMIF(OFFSET(correlations!M$46,_xlfn.FLOOR.MATH((ROW(L236)-1)/5)*5,0,5),"&lt;&gt;0")/COUNTIF(OFFSET(correlations!M$46,_xlfn.FLOOR.MATH((ROW(L236)-1)/5)*5,0,5),"&lt;&gt;0")</f>
        <v>4</v>
      </c>
      <c r="AN248" s="40">
        <f ca="1">SUMIF(OFFSET(correlations!N$46,_xlfn.FLOOR.MATH((ROW(M236)-1)/5)*5,0,5),"&lt;&gt;0")/COUNTIF(OFFSET(correlations!N$46,_xlfn.FLOOR.MATH((ROW(M236)-1)/5)*5,0,5),"&lt;&gt;0")</f>
        <v>3.1666666666666665</v>
      </c>
      <c r="AO248" s="40">
        <f ca="1">SUMIF(OFFSET(correlations!O$46,_xlfn.FLOOR.MATH((ROW(N236)-1)/5)*5,0,5),"&lt;&gt;0")/COUNTIF(OFFSET(correlations!O$46,_xlfn.FLOOR.MATH((ROW(N236)-1)/5)*5,0,5),"&lt;&gt;0")</f>
        <v>4</v>
      </c>
      <c r="AP248" s="40">
        <f ca="1">SUMIF(OFFSET(correlations!P$46,_xlfn.FLOOR.MATH((ROW(O236)-1)/5)*5,0,5),"&lt;&gt;0")/COUNTIF(OFFSET(correlations!P$46,_xlfn.FLOOR.MATH((ROW(O236)-1)/5)*5,0,5),"&lt;&gt;0")</f>
        <v>3.75</v>
      </c>
      <c r="AQ248" s="40">
        <f ca="1">SUMIF(OFFSET(correlations!Q$46,_xlfn.FLOOR.MATH((ROW(P236)-1)/5)*5,0,5),"&lt;&gt;0")/COUNTIF(OFFSET(correlations!Q$46,_xlfn.FLOOR.MATH((ROW(P236)-1)/5)*5,0,5),"&lt;&gt;0")</f>
        <v>3.875</v>
      </c>
      <c r="AR248" s="40">
        <f ca="1">SUMIF(OFFSET(correlations!R$46,_xlfn.FLOOR.MATH((ROW(Q236)-1)/5)*5,0,5),"&lt;&gt;0")/COUNTIF(OFFSET(correlations!R$46,_xlfn.FLOOR.MATH((ROW(Q236)-1)/5)*5,0,5),"&lt;&gt;0")</f>
        <v>4.2</v>
      </c>
      <c r="AS248" s="40">
        <f ca="1">SUMIF(OFFSET(correlations!S$46,_xlfn.FLOOR.MATH((ROW(R236)-1)/5)*5,0,5),"&lt;&gt;0")/COUNTIF(OFFSET(correlations!S$46,_xlfn.FLOOR.MATH((ROW(R236)-1)/5)*5,0,5),"&lt;&gt;0")</f>
        <v>3.75</v>
      </c>
      <c r="AT248" s="40">
        <f ca="1">SUMIF(OFFSET(correlations!T$46,_xlfn.FLOOR.MATH((ROW(S236)-1)/5)*5,0,5),"&lt;&gt;0")/COUNTIF(OFFSET(correlations!T$46,_xlfn.FLOOR.MATH((ROW(S236)-1)/5)*5,0,5),"&lt;&gt;0")</f>
        <v>4.166666666666667</v>
      </c>
      <c r="AU248" s="40">
        <f ca="1">SUMIF(OFFSET(correlations!U$46,_xlfn.FLOOR.MATH((ROW(T236)-1)/5)*5,0,5),"&lt;&gt;0")/COUNTIF(OFFSET(correlations!U$46,_xlfn.FLOOR.MATH((ROW(T236)-1)/5)*5,0,5),"&lt;&gt;0")</f>
        <v>3.375</v>
      </c>
      <c r="AV248" s="40">
        <f ca="1">SUMIF(OFFSET(correlations!V$46,_xlfn.FLOOR.MATH((ROW(U236)-1)/5)*5,0,5),"&lt;&gt;0")/COUNTIF(OFFSET(correlations!V$46,_xlfn.FLOOR.MATH((ROW(U236)-1)/5)*5,0,5),"&lt;&gt;0")</f>
        <v>3.5</v>
      </c>
      <c r="AW248" s="40">
        <f ca="1">SUMIF(OFFSET(correlations!W$46,_xlfn.FLOOR.MATH((ROW(V236)-1)/5)*5,0,5),"&lt;&gt;0")/COUNTIF(OFFSET(correlations!W$46,_xlfn.FLOOR.MATH((ROW(V236)-1)/5)*5,0,5),"&lt;&gt;0")</f>
        <v>4.4000000000000004</v>
      </c>
      <c r="AX248" s="40">
        <f ca="1">SUMIF(OFFSET(correlations!X$46,_xlfn.FLOOR.MATH((ROW(W236)-1)/5)*5,0,5),"&lt;&gt;0")/COUNTIF(OFFSET(correlations!X$46,_xlfn.FLOOR.MATH((ROW(W236)-1)/5)*5,0,5),"&lt;&gt;0")</f>
        <v>3</v>
      </c>
      <c r="AY248" s="40">
        <f ca="1">SUMIF(OFFSET(correlations!Y$46,_xlfn.FLOOR.MATH((ROW(X236)-1)/5)*5,0,5),"&lt;&gt;0")/COUNTIF(OFFSET(correlations!Y$46,_xlfn.FLOOR.MATH((ROW(X236)-1)/5)*5,0,5),"&lt;&gt;0")</f>
        <v>3.9</v>
      </c>
      <c r="AZ248" s="40">
        <f ca="1">SUMIF(OFFSET(correlations!Z$46,_xlfn.FLOOR.MATH((ROW(Y236)-1)/5)*5,0,5),"&lt;&gt;0")/COUNTIF(OFFSET(correlations!Z$46,_xlfn.FLOOR.MATH((ROW(Y236)-1)/5)*5,0,5),"&lt;&gt;0")</f>
        <v>3.625</v>
      </c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</row>
    <row r="249" spans="1:76">
      <c r="A249" s="1" t="str">
        <f t="shared" ref="A249:A252" si="47">A248</f>
        <v>597: Titanic (1997)</v>
      </c>
      <c r="B249" s="26">
        <f>IF(correlations!B282&lt;&gt;0,'Modified Weights'!B$5,0)</f>
        <v>0</v>
      </c>
      <c r="C249" s="26">
        <f>IF(correlations!C282&lt;&gt;0,'Modified Weights'!C$5,0)</f>
        <v>0.42223642660835542</v>
      </c>
      <c r="D249" s="26">
        <f>IF(correlations!D282&lt;&gt;0,'Modified Weights'!D$5,0)</f>
        <v>0</v>
      </c>
      <c r="E249" s="26">
        <f>IF(correlations!E282&lt;&gt;0,'Modified Weights'!E$5,0)</f>
        <v>0.46291004988627577</v>
      </c>
      <c r="F249" s="26">
        <f>IF(correlations!F282&lt;&gt;0,'Modified Weights'!F$5,0)</f>
        <v>0</v>
      </c>
      <c r="G249" s="26">
        <f>IF(correlations!G282&lt;&gt;0,'Modified Weights'!G$5,0)</f>
        <v>0.46833329437099369</v>
      </c>
      <c r="H249" s="26">
        <f>IF(correlations!H282&lt;&gt;0,'Modified Weights'!H$5,0)</f>
        <v>0.24769327229404767</v>
      </c>
      <c r="I249" s="26">
        <f>IF(correlations!I282&lt;&gt;0,'Modified Weights'!I$5,0)</f>
        <v>0.26424949075041737</v>
      </c>
      <c r="J249" s="26">
        <f>IF(correlations!J282&lt;&gt;0,'Modified Weights'!J$5,0)</f>
        <v>0</v>
      </c>
      <c r="K249" s="26">
        <f>IF(correlations!K282&lt;&gt;0,'Modified Weights'!K$5,0)</f>
        <v>0.25886569181649749</v>
      </c>
      <c r="L249" s="26">
        <f>IF(correlations!L282&lt;&gt;0,'Modified Weights'!L$5,0)</f>
        <v>0</v>
      </c>
      <c r="M249" s="26">
        <f>IF(correlations!M282&lt;&gt;0,'Modified Weights'!M$5,0)</f>
        <v>0</v>
      </c>
      <c r="N249" s="26">
        <f>IF(correlations!N282&lt;&gt;0,'Modified Weights'!N$5,0)</f>
        <v>0.290591240789001</v>
      </c>
      <c r="O249" s="26">
        <f>IF(correlations!O282&lt;&gt;0,'Modified Weights'!O$5,0)</f>
        <v>0.53906585139435703</v>
      </c>
      <c r="P249" s="26">
        <f>IF(correlations!P282&lt;&gt;0,'Modified Weights'!P$5,0)</f>
        <v>0.29682614716644024</v>
      </c>
      <c r="Q249" s="26">
        <f>IF(correlations!Q282&lt;&gt;0,'Modified Weights'!Q$5,0)</f>
        <v>0.47571090136593314</v>
      </c>
      <c r="R249" s="26">
        <f>IF(correlations!R282&lt;&gt;0,'Modified Weights'!R$5,0)</f>
        <v>0.45527378286540937</v>
      </c>
      <c r="S249" s="26">
        <f>IF(correlations!S282&lt;&gt;0,'Modified Weights'!S$5,0)</f>
        <v>0.42223642660835542</v>
      </c>
      <c r="T249" s="26">
        <f>IF(correlations!T282&lt;&gt;0,'Modified Weights'!T$5,0)</f>
        <v>0</v>
      </c>
      <c r="U249" s="26">
        <f>IF(correlations!U282&lt;&gt;0,'Modified Weights'!U$5,0)</f>
        <v>0.40380887559327872</v>
      </c>
      <c r="V249" s="26">
        <f>IF(correlations!V282&lt;&gt;0,'Modified Weights'!V$5,0)</f>
        <v>0</v>
      </c>
      <c r="W249" s="26">
        <f>IF(correlations!W282&lt;&gt;0,'Modified Weights'!W$5,0)</f>
        <v>0.31571202585390812</v>
      </c>
      <c r="X249" s="26">
        <f>IF(correlations!X282&lt;&gt;0,'Modified Weights'!X$5,0)</f>
        <v>0</v>
      </c>
      <c r="Y249" s="26">
        <f>IF(correlations!Y282&lt;&gt;0,'Modified Weights'!Y$5,0)</f>
        <v>0.47236055541883315</v>
      </c>
      <c r="Z249" s="26">
        <f>IF(correlations!Z282&lt;&gt;0,'Modified Weights'!Z$5,0)</f>
        <v>0.37985626502293046</v>
      </c>
      <c r="AA249" s="26"/>
      <c r="AB249" s="40">
        <f ca="1">SUMIF(OFFSET(correlations!B$46,_xlfn.FLOOR.MATH((ROW(A237)-1)/5)*5,0,5),"&lt;&gt;0")/COUNTIF(OFFSET(correlations!B$46,_xlfn.FLOOR.MATH((ROW(A237)-1)/5)*5,0,5),"&lt;&gt;0")</f>
        <v>3.5</v>
      </c>
      <c r="AC249" s="40">
        <f ca="1">SUMIF(OFFSET(correlations!C$46,_xlfn.FLOOR.MATH((ROW(B237)-1)/5)*5,0,5),"&lt;&gt;0")/COUNTIF(OFFSET(correlations!C$46,_xlfn.FLOOR.MATH((ROW(B237)-1)/5)*5,0,5),"&lt;&gt;0")</f>
        <v>4.125</v>
      </c>
      <c r="AD249" s="40">
        <f ca="1">SUMIF(OFFSET(correlations!D$46,_xlfn.FLOOR.MATH((ROW(C237)-1)/5)*5,0,5),"&lt;&gt;0")/COUNTIF(OFFSET(correlations!D$46,_xlfn.FLOOR.MATH((ROW(C237)-1)/5)*5,0,5),"&lt;&gt;0")</f>
        <v>4</v>
      </c>
      <c r="AE249" s="40">
        <f ca="1">SUMIF(OFFSET(correlations!E$46,_xlfn.FLOOR.MATH((ROW(D237)-1)/5)*5,0,5),"&lt;&gt;0")/COUNTIF(OFFSET(correlations!E$46,_xlfn.FLOOR.MATH((ROW(D237)-1)/5)*5,0,5),"&lt;&gt;0")</f>
        <v>3.9</v>
      </c>
      <c r="AF249" s="40">
        <f ca="1">SUMIF(OFFSET(correlations!F$46,_xlfn.FLOOR.MATH((ROW(E237)-1)/5)*5,0,5),"&lt;&gt;0")/COUNTIF(OFFSET(correlations!F$46,_xlfn.FLOOR.MATH((ROW(E237)-1)/5)*5,0,5),"&lt;&gt;0")</f>
        <v>3.5</v>
      </c>
      <c r="AG249" s="40">
        <f ca="1">SUMIF(OFFSET(correlations!G$46,_xlfn.FLOOR.MATH((ROW(F237)-1)/5)*5,0,5),"&lt;&gt;0")/COUNTIF(OFFSET(correlations!G$46,_xlfn.FLOOR.MATH((ROW(F237)-1)/5)*5,0,5),"&lt;&gt;0")</f>
        <v>4.166666666666667</v>
      </c>
      <c r="AH249" s="40">
        <f ca="1">SUMIF(OFFSET(correlations!H$46,_xlfn.FLOOR.MATH((ROW(G237)-1)/5)*5,0,5),"&lt;&gt;0")/COUNTIF(OFFSET(correlations!H$46,_xlfn.FLOOR.MATH((ROW(G237)-1)/5)*5,0,5),"&lt;&gt;0")</f>
        <v>3.1666666666666665</v>
      </c>
      <c r="AI249" s="40">
        <f ca="1">SUMIF(OFFSET(correlations!I$46,_xlfn.FLOOR.MATH((ROW(H237)-1)/5)*5,0,5),"&lt;&gt;0")/COUNTIF(OFFSET(correlations!I$46,_xlfn.FLOOR.MATH((ROW(H237)-1)/5)*5,0,5),"&lt;&gt;0")</f>
        <v>3.375</v>
      </c>
      <c r="AJ249" s="40">
        <f ca="1">SUMIF(OFFSET(correlations!J$46,_xlfn.FLOOR.MATH((ROW(I237)-1)/5)*5,0,5),"&lt;&gt;0")/COUNTIF(OFFSET(correlations!J$46,_xlfn.FLOOR.MATH((ROW(I237)-1)/5)*5,0,5),"&lt;&gt;0")</f>
        <v>4.125</v>
      </c>
      <c r="AK249" s="40">
        <f ca="1">SUMIF(OFFSET(correlations!K$46,_xlfn.FLOOR.MATH((ROW(J237)-1)/5)*5,0,5),"&lt;&gt;0")/COUNTIF(OFFSET(correlations!K$46,_xlfn.FLOOR.MATH((ROW(J237)-1)/5)*5,0,5),"&lt;&gt;0")</f>
        <v>3.75</v>
      </c>
      <c r="AL249" s="40">
        <f ca="1">SUMIF(OFFSET(correlations!L$46,_xlfn.FLOOR.MATH((ROW(K237)-1)/5)*5,0,5),"&lt;&gt;0")/COUNTIF(OFFSET(correlations!L$46,_xlfn.FLOOR.MATH((ROW(K237)-1)/5)*5,0,5),"&lt;&gt;0")</f>
        <v>4</v>
      </c>
      <c r="AM249" s="40">
        <f ca="1">SUMIF(OFFSET(correlations!M$46,_xlfn.FLOOR.MATH((ROW(L237)-1)/5)*5,0,5),"&lt;&gt;0")/COUNTIF(OFFSET(correlations!M$46,_xlfn.FLOOR.MATH((ROW(L237)-1)/5)*5,0,5),"&lt;&gt;0")</f>
        <v>4</v>
      </c>
      <c r="AN249" s="40">
        <f ca="1">SUMIF(OFFSET(correlations!N$46,_xlfn.FLOOR.MATH((ROW(M237)-1)/5)*5,0,5),"&lt;&gt;0")/COUNTIF(OFFSET(correlations!N$46,_xlfn.FLOOR.MATH((ROW(M237)-1)/5)*5,0,5),"&lt;&gt;0")</f>
        <v>3.1666666666666665</v>
      </c>
      <c r="AO249" s="40">
        <f ca="1">SUMIF(OFFSET(correlations!O$46,_xlfn.FLOOR.MATH((ROW(N237)-1)/5)*5,0,5),"&lt;&gt;0")/COUNTIF(OFFSET(correlations!O$46,_xlfn.FLOOR.MATH((ROW(N237)-1)/5)*5,0,5),"&lt;&gt;0")</f>
        <v>4</v>
      </c>
      <c r="AP249" s="40">
        <f ca="1">SUMIF(OFFSET(correlations!P$46,_xlfn.FLOOR.MATH((ROW(O237)-1)/5)*5,0,5),"&lt;&gt;0")/COUNTIF(OFFSET(correlations!P$46,_xlfn.FLOOR.MATH((ROW(O237)-1)/5)*5,0,5),"&lt;&gt;0")</f>
        <v>3.75</v>
      </c>
      <c r="AQ249" s="40">
        <f ca="1">SUMIF(OFFSET(correlations!Q$46,_xlfn.FLOOR.MATH((ROW(P237)-1)/5)*5,0,5),"&lt;&gt;0")/COUNTIF(OFFSET(correlations!Q$46,_xlfn.FLOOR.MATH((ROW(P237)-1)/5)*5,0,5),"&lt;&gt;0")</f>
        <v>3.875</v>
      </c>
      <c r="AR249" s="40">
        <f ca="1">SUMIF(OFFSET(correlations!R$46,_xlfn.FLOOR.MATH((ROW(Q237)-1)/5)*5,0,5),"&lt;&gt;0")/COUNTIF(OFFSET(correlations!R$46,_xlfn.FLOOR.MATH((ROW(Q237)-1)/5)*5,0,5),"&lt;&gt;0")</f>
        <v>4.2</v>
      </c>
      <c r="AS249" s="40">
        <f ca="1">SUMIF(OFFSET(correlations!S$46,_xlfn.FLOOR.MATH((ROW(R237)-1)/5)*5,0,5),"&lt;&gt;0")/COUNTIF(OFFSET(correlations!S$46,_xlfn.FLOOR.MATH((ROW(R237)-1)/5)*5,0,5),"&lt;&gt;0")</f>
        <v>3.75</v>
      </c>
      <c r="AT249" s="40">
        <f ca="1">SUMIF(OFFSET(correlations!T$46,_xlfn.FLOOR.MATH((ROW(S237)-1)/5)*5,0,5),"&lt;&gt;0")/COUNTIF(OFFSET(correlations!T$46,_xlfn.FLOOR.MATH((ROW(S237)-1)/5)*5,0,5),"&lt;&gt;0")</f>
        <v>4.166666666666667</v>
      </c>
      <c r="AU249" s="40">
        <f ca="1">SUMIF(OFFSET(correlations!U$46,_xlfn.FLOOR.MATH((ROW(T237)-1)/5)*5,0,5),"&lt;&gt;0")/COUNTIF(OFFSET(correlations!U$46,_xlfn.FLOOR.MATH((ROW(T237)-1)/5)*5,0,5),"&lt;&gt;0")</f>
        <v>3.375</v>
      </c>
      <c r="AV249" s="40">
        <f ca="1">SUMIF(OFFSET(correlations!V$46,_xlfn.FLOOR.MATH((ROW(U237)-1)/5)*5,0,5),"&lt;&gt;0")/COUNTIF(OFFSET(correlations!V$46,_xlfn.FLOOR.MATH((ROW(U237)-1)/5)*5,0,5),"&lt;&gt;0")</f>
        <v>3.5</v>
      </c>
      <c r="AW249" s="40">
        <f ca="1">SUMIF(OFFSET(correlations!W$46,_xlfn.FLOOR.MATH((ROW(V237)-1)/5)*5,0,5),"&lt;&gt;0")/COUNTIF(OFFSET(correlations!W$46,_xlfn.FLOOR.MATH((ROW(V237)-1)/5)*5,0,5),"&lt;&gt;0")</f>
        <v>4.4000000000000004</v>
      </c>
      <c r="AX249" s="40">
        <f ca="1">SUMIF(OFFSET(correlations!X$46,_xlfn.FLOOR.MATH((ROW(W237)-1)/5)*5,0,5),"&lt;&gt;0")/COUNTIF(OFFSET(correlations!X$46,_xlfn.FLOOR.MATH((ROW(W237)-1)/5)*5,0,5),"&lt;&gt;0")</f>
        <v>3</v>
      </c>
      <c r="AY249" s="40">
        <f ca="1">SUMIF(OFFSET(correlations!Y$46,_xlfn.FLOOR.MATH((ROW(X237)-1)/5)*5,0,5),"&lt;&gt;0")/COUNTIF(OFFSET(correlations!Y$46,_xlfn.FLOOR.MATH((ROW(X237)-1)/5)*5,0,5),"&lt;&gt;0")</f>
        <v>3.9</v>
      </c>
      <c r="AZ249" s="40">
        <f ca="1">SUMIF(OFFSET(correlations!Z$46,_xlfn.FLOOR.MATH((ROW(Y237)-1)/5)*5,0,5),"&lt;&gt;0")/COUNTIF(OFFSET(correlations!Z$46,_xlfn.FLOOR.MATH((ROW(Y237)-1)/5)*5,0,5),"&lt;&gt;0")</f>
        <v>3.625</v>
      </c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</row>
    <row r="250" spans="1:76">
      <c r="A250" s="1" t="str">
        <f t="shared" si="47"/>
        <v>597: Titanic (1997)</v>
      </c>
      <c r="B250" s="26">
        <f>IF(correlations!B283&lt;&gt;0,'Modified Weights'!B$6,0)</f>
        <v>0</v>
      </c>
      <c r="C250" s="26">
        <f>IF(correlations!C283&lt;&gt;0,'Modified Weights'!C$6,0)</f>
        <v>0.41443820151070604</v>
      </c>
      <c r="D250" s="26">
        <f>IF(correlations!D283&lt;&gt;0,'Modified Weights'!D$6,0)</f>
        <v>0.37322578372742299</v>
      </c>
      <c r="E250" s="26">
        <f>IF(correlations!E283&lt;&gt;0,'Modified Weights'!E$6,0)</f>
        <v>0.28275572409412869</v>
      </c>
      <c r="F250" s="26">
        <f>IF(correlations!F283&lt;&gt;0,'Modified Weights'!F$6,0)</f>
        <v>0.40027450425381639</v>
      </c>
      <c r="G250" s="26">
        <f>IF(correlations!G283&lt;&gt;0,'Modified Weights'!G$6,0)</f>
        <v>0.39943642888722536</v>
      </c>
      <c r="H250" s="26">
        <f>IF(correlations!H283&lt;&gt;0,'Modified Weights'!H$6,0)</f>
        <v>0.2271298649307886</v>
      </c>
      <c r="I250" s="26">
        <f>IF(correlations!I283&lt;&gt;0,'Modified Weights'!I$6,0)</f>
        <v>0.22921932957789437</v>
      </c>
      <c r="J250" s="26">
        <f>IF(correlations!J283&lt;&gt;0,'Modified Weights'!J$6,0)</f>
        <v>0.36756756756756787</v>
      </c>
      <c r="K250" s="26">
        <f>IF(correlations!K283&lt;&gt;0,'Modified Weights'!K$6,0)</f>
        <v>0</v>
      </c>
      <c r="L250" s="26">
        <f>IF(correlations!L283&lt;&gt;0,'Modified Weights'!L$6,0)</f>
        <v>0</v>
      </c>
      <c r="M250" s="26">
        <f>IF(correlations!M283&lt;&gt;0,'Modified Weights'!M$6,0)</f>
        <v>0.25252866387786765</v>
      </c>
      <c r="N250" s="26">
        <f>IF(correlations!N283&lt;&gt;0,'Modified Weights'!N$6,0)</f>
        <v>0</v>
      </c>
      <c r="O250" s="26">
        <f>IF(correlations!O283&lt;&gt;0,'Modified Weights'!O$6,0)</f>
        <v>0.52599044278760332</v>
      </c>
      <c r="P250" s="26">
        <f>IF(correlations!P283&lt;&gt;0,'Modified Weights'!P$6,0)</f>
        <v>0</v>
      </c>
      <c r="Q250" s="26">
        <f>IF(correlations!Q283&lt;&gt;0,'Modified Weights'!Q$6,0)</f>
        <v>0.42322462884387124</v>
      </c>
      <c r="R250" s="26">
        <f>IF(correlations!R283&lt;&gt;0,'Modified Weights'!R$6,0)</f>
        <v>0.39943642888722536</v>
      </c>
      <c r="S250" s="26">
        <f>IF(correlations!S283&lt;&gt;0,'Modified Weights'!S$6,0)</f>
        <v>0.37267558897264119</v>
      </c>
      <c r="T250" s="26">
        <f>IF(correlations!T283&lt;&gt;0,'Modified Weights'!T$6,0)</f>
        <v>0.40704352695380308</v>
      </c>
      <c r="U250" s="26">
        <f>IF(correlations!U283&lt;&gt;0,'Modified Weights'!U$6,0)</f>
        <v>0.30580326092025339</v>
      </c>
      <c r="V250" s="26">
        <f>IF(correlations!V283&lt;&gt;0,'Modified Weights'!V$6,0)</f>
        <v>0</v>
      </c>
      <c r="W250" s="26">
        <f>IF(correlations!W283&lt;&gt;0,'Modified Weights'!W$6,0)</f>
        <v>0.26252037536330569</v>
      </c>
      <c r="X250" s="26">
        <f>IF(correlations!X283&lt;&gt;0,'Modified Weights'!X$6,0)</f>
        <v>0</v>
      </c>
      <c r="Y250" s="26">
        <f>IF(correlations!Y283&lt;&gt;0,'Modified Weights'!Y$6,0)</f>
        <v>0.46411014776485626</v>
      </c>
      <c r="Z250" s="26">
        <f>IF(correlations!Z283&lt;&gt;0,'Modified Weights'!Z$6,0)</f>
        <v>0.37426379831369133</v>
      </c>
      <c r="AA250" s="26"/>
      <c r="AB250" s="40">
        <f ca="1">SUMIF(OFFSET(correlations!B$46,_xlfn.FLOOR.MATH((ROW(A238)-1)/5)*5,0,5),"&lt;&gt;0")/COUNTIF(OFFSET(correlations!B$46,_xlfn.FLOOR.MATH((ROW(A238)-1)/5)*5,0,5),"&lt;&gt;0")</f>
        <v>3.5</v>
      </c>
      <c r="AC250" s="40">
        <f ca="1">SUMIF(OFFSET(correlations!C$46,_xlfn.FLOOR.MATH((ROW(B238)-1)/5)*5,0,5),"&lt;&gt;0")/COUNTIF(OFFSET(correlations!C$46,_xlfn.FLOOR.MATH((ROW(B238)-1)/5)*5,0,5),"&lt;&gt;0")</f>
        <v>4.125</v>
      </c>
      <c r="AD250" s="40">
        <f ca="1">SUMIF(OFFSET(correlations!D$46,_xlfn.FLOOR.MATH((ROW(C238)-1)/5)*5,0,5),"&lt;&gt;0")/COUNTIF(OFFSET(correlations!D$46,_xlfn.FLOOR.MATH((ROW(C238)-1)/5)*5,0,5),"&lt;&gt;0")</f>
        <v>4</v>
      </c>
      <c r="AE250" s="40">
        <f ca="1">SUMIF(OFFSET(correlations!E$46,_xlfn.FLOOR.MATH((ROW(D238)-1)/5)*5,0,5),"&lt;&gt;0")/COUNTIF(OFFSET(correlations!E$46,_xlfn.FLOOR.MATH((ROW(D238)-1)/5)*5,0,5),"&lt;&gt;0")</f>
        <v>3.9</v>
      </c>
      <c r="AF250" s="40">
        <f ca="1">SUMIF(OFFSET(correlations!F$46,_xlfn.FLOOR.MATH((ROW(E238)-1)/5)*5,0,5),"&lt;&gt;0")/COUNTIF(OFFSET(correlations!F$46,_xlfn.FLOOR.MATH((ROW(E238)-1)/5)*5,0,5),"&lt;&gt;0")</f>
        <v>3.5</v>
      </c>
      <c r="AG250" s="40">
        <f ca="1">SUMIF(OFFSET(correlations!G$46,_xlfn.FLOOR.MATH((ROW(F238)-1)/5)*5,0,5),"&lt;&gt;0")/COUNTIF(OFFSET(correlations!G$46,_xlfn.FLOOR.MATH((ROW(F238)-1)/5)*5,0,5),"&lt;&gt;0")</f>
        <v>4.166666666666667</v>
      </c>
      <c r="AH250" s="40">
        <f ca="1">SUMIF(OFFSET(correlations!H$46,_xlfn.FLOOR.MATH((ROW(G238)-1)/5)*5,0,5),"&lt;&gt;0")/COUNTIF(OFFSET(correlations!H$46,_xlfn.FLOOR.MATH((ROW(G238)-1)/5)*5,0,5),"&lt;&gt;0")</f>
        <v>3.1666666666666665</v>
      </c>
      <c r="AI250" s="40">
        <f ca="1">SUMIF(OFFSET(correlations!I$46,_xlfn.FLOOR.MATH((ROW(H238)-1)/5)*5,0,5),"&lt;&gt;0")/COUNTIF(OFFSET(correlations!I$46,_xlfn.FLOOR.MATH((ROW(H238)-1)/5)*5,0,5),"&lt;&gt;0")</f>
        <v>3.375</v>
      </c>
      <c r="AJ250" s="40">
        <f ca="1">SUMIF(OFFSET(correlations!J$46,_xlfn.FLOOR.MATH((ROW(I238)-1)/5)*5,0,5),"&lt;&gt;0")/COUNTIF(OFFSET(correlations!J$46,_xlfn.FLOOR.MATH((ROW(I238)-1)/5)*5,0,5),"&lt;&gt;0")</f>
        <v>4.125</v>
      </c>
      <c r="AK250" s="40">
        <f ca="1">SUMIF(OFFSET(correlations!K$46,_xlfn.FLOOR.MATH((ROW(J238)-1)/5)*5,0,5),"&lt;&gt;0")/COUNTIF(OFFSET(correlations!K$46,_xlfn.FLOOR.MATH((ROW(J238)-1)/5)*5,0,5),"&lt;&gt;0")</f>
        <v>3.75</v>
      </c>
      <c r="AL250" s="40">
        <f ca="1">SUMIF(OFFSET(correlations!L$46,_xlfn.FLOOR.MATH((ROW(K238)-1)/5)*5,0,5),"&lt;&gt;0")/COUNTIF(OFFSET(correlations!L$46,_xlfn.FLOOR.MATH((ROW(K238)-1)/5)*5,0,5),"&lt;&gt;0")</f>
        <v>4</v>
      </c>
      <c r="AM250" s="40">
        <f ca="1">SUMIF(OFFSET(correlations!M$46,_xlfn.FLOOR.MATH((ROW(L238)-1)/5)*5,0,5),"&lt;&gt;0")/COUNTIF(OFFSET(correlations!M$46,_xlfn.FLOOR.MATH((ROW(L238)-1)/5)*5,0,5),"&lt;&gt;0")</f>
        <v>4</v>
      </c>
      <c r="AN250" s="40">
        <f ca="1">SUMIF(OFFSET(correlations!N$46,_xlfn.FLOOR.MATH((ROW(M238)-1)/5)*5,0,5),"&lt;&gt;0")/COUNTIF(OFFSET(correlations!N$46,_xlfn.FLOOR.MATH((ROW(M238)-1)/5)*5,0,5),"&lt;&gt;0")</f>
        <v>3.1666666666666665</v>
      </c>
      <c r="AO250" s="40">
        <f ca="1">SUMIF(OFFSET(correlations!O$46,_xlfn.FLOOR.MATH((ROW(N238)-1)/5)*5,0,5),"&lt;&gt;0")/COUNTIF(OFFSET(correlations!O$46,_xlfn.FLOOR.MATH((ROW(N238)-1)/5)*5,0,5),"&lt;&gt;0")</f>
        <v>4</v>
      </c>
      <c r="AP250" s="40">
        <f ca="1">SUMIF(OFFSET(correlations!P$46,_xlfn.FLOOR.MATH((ROW(O238)-1)/5)*5,0,5),"&lt;&gt;0")/COUNTIF(OFFSET(correlations!P$46,_xlfn.FLOOR.MATH((ROW(O238)-1)/5)*5,0,5),"&lt;&gt;0")</f>
        <v>3.75</v>
      </c>
      <c r="AQ250" s="40">
        <f ca="1">SUMIF(OFFSET(correlations!Q$46,_xlfn.FLOOR.MATH((ROW(P238)-1)/5)*5,0,5),"&lt;&gt;0")/COUNTIF(OFFSET(correlations!Q$46,_xlfn.FLOOR.MATH((ROW(P238)-1)/5)*5,0,5),"&lt;&gt;0")</f>
        <v>3.875</v>
      </c>
      <c r="AR250" s="40">
        <f ca="1">SUMIF(OFFSET(correlations!R$46,_xlfn.FLOOR.MATH((ROW(Q238)-1)/5)*5,0,5),"&lt;&gt;0")/COUNTIF(OFFSET(correlations!R$46,_xlfn.FLOOR.MATH((ROW(Q238)-1)/5)*5,0,5),"&lt;&gt;0")</f>
        <v>4.2</v>
      </c>
      <c r="AS250" s="40">
        <f ca="1">SUMIF(OFFSET(correlations!S$46,_xlfn.FLOOR.MATH((ROW(R238)-1)/5)*5,0,5),"&lt;&gt;0")/COUNTIF(OFFSET(correlations!S$46,_xlfn.FLOOR.MATH((ROW(R238)-1)/5)*5,0,5),"&lt;&gt;0")</f>
        <v>3.75</v>
      </c>
      <c r="AT250" s="40">
        <f ca="1">SUMIF(OFFSET(correlations!T$46,_xlfn.FLOOR.MATH((ROW(S238)-1)/5)*5,0,5),"&lt;&gt;0")/COUNTIF(OFFSET(correlations!T$46,_xlfn.FLOOR.MATH((ROW(S238)-1)/5)*5,0,5),"&lt;&gt;0")</f>
        <v>4.166666666666667</v>
      </c>
      <c r="AU250" s="40">
        <f ca="1">SUMIF(OFFSET(correlations!U$46,_xlfn.FLOOR.MATH((ROW(T238)-1)/5)*5,0,5),"&lt;&gt;0")/COUNTIF(OFFSET(correlations!U$46,_xlfn.FLOOR.MATH((ROW(T238)-1)/5)*5,0,5),"&lt;&gt;0")</f>
        <v>3.375</v>
      </c>
      <c r="AV250" s="40">
        <f ca="1">SUMIF(OFFSET(correlations!V$46,_xlfn.FLOOR.MATH((ROW(U238)-1)/5)*5,0,5),"&lt;&gt;0")/COUNTIF(OFFSET(correlations!V$46,_xlfn.FLOOR.MATH((ROW(U238)-1)/5)*5,0,5),"&lt;&gt;0")</f>
        <v>3.5</v>
      </c>
      <c r="AW250" s="40">
        <f ca="1">SUMIF(OFFSET(correlations!W$46,_xlfn.FLOOR.MATH((ROW(V238)-1)/5)*5,0,5),"&lt;&gt;0")/COUNTIF(OFFSET(correlations!W$46,_xlfn.FLOOR.MATH((ROW(V238)-1)/5)*5,0,5),"&lt;&gt;0")</f>
        <v>4.4000000000000004</v>
      </c>
      <c r="AX250" s="40">
        <f ca="1">SUMIF(OFFSET(correlations!X$46,_xlfn.FLOOR.MATH((ROW(W238)-1)/5)*5,0,5),"&lt;&gt;0")/COUNTIF(OFFSET(correlations!X$46,_xlfn.FLOOR.MATH((ROW(W238)-1)/5)*5,0,5),"&lt;&gt;0")</f>
        <v>3</v>
      </c>
      <c r="AY250" s="40">
        <f ca="1">SUMIF(OFFSET(correlations!Y$46,_xlfn.FLOOR.MATH((ROW(X238)-1)/5)*5,0,5),"&lt;&gt;0")/COUNTIF(OFFSET(correlations!Y$46,_xlfn.FLOOR.MATH((ROW(X238)-1)/5)*5,0,5),"&lt;&gt;0")</f>
        <v>3.9</v>
      </c>
      <c r="AZ250" s="40">
        <f ca="1">SUMIF(OFFSET(correlations!Z$46,_xlfn.FLOOR.MATH((ROW(Y238)-1)/5)*5,0,5),"&lt;&gt;0")/COUNTIF(OFFSET(correlations!Z$46,_xlfn.FLOOR.MATH((ROW(Y238)-1)/5)*5,0,5),"&lt;&gt;0")</f>
        <v>3.625</v>
      </c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</row>
    <row r="251" spans="1:76">
      <c r="A251" s="1" t="str">
        <f t="shared" si="47"/>
        <v>597: Titanic (1997)</v>
      </c>
      <c r="B251" s="26">
        <f>IF(correlations!B284&lt;&gt;0,'Modified Weights'!B$7,0)</f>
        <v>0.46460996868120108</v>
      </c>
      <c r="C251" s="26">
        <f>IF(correlations!C284&lt;&gt;0,'Modified Weights'!C$7,0)</f>
        <v>0.41167618541813644</v>
      </c>
      <c r="D251" s="26">
        <f>IF(correlations!D284&lt;&gt;0,'Modified Weights'!D$7,0)</f>
        <v>0.36756756756756787</v>
      </c>
      <c r="E251" s="26">
        <f>IF(correlations!E284&lt;&gt;0,'Modified Weights'!E$7,0)</f>
        <v>0.25965984359917371</v>
      </c>
      <c r="F251" s="26">
        <f>IF(correlations!F284&lt;&gt;0,'Modified Weights'!F$7,0)</f>
        <v>0.37985626502293046</v>
      </c>
      <c r="G251" s="26">
        <f>IF(correlations!G284&lt;&gt;0,'Modified Weights'!G$7,0)</f>
        <v>0</v>
      </c>
      <c r="H251" s="26">
        <f>IF(correlations!H284&lt;&gt;0,'Modified Weights'!H$7,0)</f>
        <v>0.19365960183726966</v>
      </c>
      <c r="I251" s="26">
        <f>IF(correlations!I284&lt;&gt;0,'Modified Weights'!I$7,0)</f>
        <v>0.21476007349626267</v>
      </c>
      <c r="J251" s="26">
        <f>IF(correlations!J284&lt;&gt;0,'Modified Weights'!J$7,0)</f>
        <v>0.36005629545020651</v>
      </c>
      <c r="K251" s="26">
        <f>IF(correlations!K284&lt;&gt;0,'Modified Weights'!K$7,0)</f>
        <v>0.21087949693739588</v>
      </c>
      <c r="L251" s="26">
        <f>IF(correlations!L284&lt;&gt;0,'Modified Weights'!L$7,0)</f>
        <v>0.24328325135114928</v>
      </c>
      <c r="M251" s="26">
        <f>IF(correlations!M284&lt;&gt;0,'Modified Weights'!M$7,0)</f>
        <v>0.19710516591041297</v>
      </c>
      <c r="N251" s="26">
        <f>IF(correlations!N284&lt;&gt;0,'Modified Weights'!N$7,0)</f>
        <v>0.18121021790485745</v>
      </c>
      <c r="O251" s="26">
        <f>IF(correlations!O284&lt;&gt;0,'Modified Weights'!O$7,0)</f>
        <v>0.47549485227568483</v>
      </c>
      <c r="P251" s="26">
        <f>IF(correlations!P284&lt;&gt;0,'Modified Weights'!P$7,0)</f>
        <v>0.26252037536330569</v>
      </c>
      <c r="Q251" s="26">
        <f>IF(correlations!Q284&lt;&gt;0,'Modified Weights'!Q$7,0)</f>
        <v>0</v>
      </c>
      <c r="R251" s="26">
        <f>IF(correlations!R284&lt;&gt;0,'Modified Weights'!R$7,0)</f>
        <v>0.37426379831369133</v>
      </c>
      <c r="S251" s="26">
        <f>IF(correlations!S284&lt;&gt;0,'Modified Weights'!S$7,0)</f>
        <v>0</v>
      </c>
      <c r="T251" s="26">
        <f>IF(correlations!T284&lt;&gt;0,'Modified Weights'!T$7,0)</f>
        <v>0</v>
      </c>
      <c r="U251" s="26">
        <f>IF(correlations!U284&lt;&gt;0,'Modified Weights'!U$7,0)</f>
        <v>0.28039233696684568</v>
      </c>
      <c r="V251" s="26">
        <f>IF(correlations!V284&lt;&gt;0,'Modified Weights'!V$7,0)</f>
        <v>0.14367186460137429</v>
      </c>
      <c r="W251" s="26">
        <f>IF(correlations!W284&lt;&gt;0,'Modified Weights'!W$7,0)</f>
        <v>0.24072770522228643</v>
      </c>
      <c r="X251" s="26">
        <f>IF(correlations!X284&lt;&gt;0,'Modified Weights'!X$7,0)</f>
        <v>0</v>
      </c>
      <c r="Y251" s="26">
        <f>IF(correlations!Y284&lt;&gt;0,'Modified Weights'!Y$7,0)</f>
        <v>0.42322462884387124</v>
      </c>
      <c r="Z251" s="26">
        <f>IF(correlations!Z284&lt;&gt;0,'Modified Weights'!Z$7,0)</f>
        <v>0</v>
      </c>
      <c r="AA251" s="26"/>
      <c r="AB251" s="40">
        <f ca="1">SUMIF(OFFSET(correlations!B$46,_xlfn.FLOOR.MATH((ROW(A239)-1)/5)*5,0,5),"&lt;&gt;0")/COUNTIF(OFFSET(correlations!B$46,_xlfn.FLOOR.MATH((ROW(A239)-1)/5)*5,0,5),"&lt;&gt;0")</f>
        <v>3.5</v>
      </c>
      <c r="AC251" s="40">
        <f ca="1">SUMIF(OFFSET(correlations!C$46,_xlfn.FLOOR.MATH((ROW(B239)-1)/5)*5,0,5),"&lt;&gt;0")/COUNTIF(OFFSET(correlations!C$46,_xlfn.FLOOR.MATH((ROW(B239)-1)/5)*5,0,5),"&lt;&gt;0")</f>
        <v>4.125</v>
      </c>
      <c r="AD251" s="40">
        <f ca="1">SUMIF(OFFSET(correlations!D$46,_xlfn.FLOOR.MATH((ROW(C239)-1)/5)*5,0,5),"&lt;&gt;0")/COUNTIF(OFFSET(correlations!D$46,_xlfn.FLOOR.MATH((ROW(C239)-1)/5)*5,0,5),"&lt;&gt;0")</f>
        <v>4</v>
      </c>
      <c r="AE251" s="40">
        <f ca="1">SUMIF(OFFSET(correlations!E$46,_xlfn.FLOOR.MATH((ROW(D239)-1)/5)*5,0,5),"&lt;&gt;0")/COUNTIF(OFFSET(correlations!E$46,_xlfn.FLOOR.MATH((ROW(D239)-1)/5)*5,0,5),"&lt;&gt;0")</f>
        <v>3.9</v>
      </c>
      <c r="AF251" s="40">
        <f ca="1">SUMIF(OFFSET(correlations!F$46,_xlfn.FLOOR.MATH((ROW(E239)-1)/5)*5,0,5),"&lt;&gt;0")/COUNTIF(OFFSET(correlations!F$46,_xlfn.FLOOR.MATH((ROW(E239)-1)/5)*5,0,5),"&lt;&gt;0")</f>
        <v>3.5</v>
      </c>
      <c r="AG251" s="40">
        <f ca="1">SUMIF(OFFSET(correlations!G$46,_xlfn.FLOOR.MATH((ROW(F239)-1)/5)*5,0,5),"&lt;&gt;0")/COUNTIF(OFFSET(correlations!G$46,_xlfn.FLOOR.MATH((ROW(F239)-1)/5)*5,0,5),"&lt;&gt;0")</f>
        <v>4.166666666666667</v>
      </c>
      <c r="AH251" s="40">
        <f ca="1">SUMIF(OFFSET(correlations!H$46,_xlfn.FLOOR.MATH((ROW(G239)-1)/5)*5,0,5),"&lt;&gt;0")/COUNTIF(OFFSET(correlations!H$46,_xlfn.FLOOR.MATH((ROW(G239)-1)/5)*5,0,5),"&lt;&gt;0")</f>
        <v>3.1666666666666665</v>
      </c>
      <c r="AI251" s="40">
        <f ca="1">SUMIF(OFFSET(correlations!I$46,_xlfn.FLOOR.MATH((ROW(H239)-1)/5)*5,0,5),"&lt;&gt;0")/COUNTIF(OFFSET(correlations!I$46,_xlfn.FLOOR.MATH((ROW(H239)-1)/5)*5,0,5),"&lt;&gt;0")</f>
        <v>3.375</v>
      </c>
      <c r="AJ251" s="40">
        <f ca="1">SUMIF(OFFSET(correlations!J$46,_xlfn.FLOOR.MATH((ROW(I239)-1)/5)*5,0,5),"&lt;&gt;0")/COUNTIF(OFFSET(correlations!J$46,_xlfn.FLOOR.MATH((ROW(I239)-1)/5)*5,0,5),"&lt;&gt;0")</f>
        <v>4.125</v>
      </c>
      <c r="AK251" s="40">
        <f ca="1">SUMIF(OFFSET(correlations!K$46,_xlfn.FLOOR.MATH((ROW(J239)-1)/5)*5,0,5),"&lt;&gt;0")/COUNTIF(OFFSET(correlations!K$46,_xlfn.FLOOR.MATH((ROW(J239)-1)/5)*5,0,5),"&lt;&gt;0")</f>
        <v>3.75</v>
      </c>
      <c r="AL251" s="40">
        <f ca="1">SUMIF(OFFSET(correlations!L$46,_xlfn.FLOOR.MATH((ROW(K239)-1)/5)*5,0,5),"&lt;&gt;0")/COUNTIF(OFFSET(correlations!L$46,_xlfn.FLOOR.MATH((ROW(K239)-1)/5)*5,0,5),"&lt;&gt;0")</f>
        <v>4</v>
      </c>
      <c r="AM251" s="40">
        <f ca="1">SUMIF(OFFSET(correlations!M$46,_xlfn.FLOOR.MATH((ROW(L239)-1)/5)*5,0,5),"&lt;&gt;0")/COUNTIF(OFFSET(correlations!M$46,_xlfn.FLOOR.MATH((ROW(L239)-1)/5)*5,0,5),"&lt;&gt;0")</f>
        <v>4</v>
      </c>
      <c r="AN251" s="40">
        <f ca="1">SUMIF(OFFSET(correlations!N$46,_xlfn.FLOOR.MATH((ROW(M239)-1)/5)*5,0,5),"&lt;&gt;0")/COUNTIF(OFFSET(correlations!N$46,_xlfn.FLOOR.MATH((ROW(M239)-1)/5)*5,0,5),"&lt;&gt;0")</f>
        <v>3.1666666666666665</v>
      </c>
      <c r="AO251" s="40">
        <f ca="1">SUMIF(OFFSET(correlations!O$46,_xlfn.FLOOR.MATH((ROW(N239)-1)/5)*5,0,5),"&lt;&gt;0")/COUNTIF(OFFSET(correlations!O$46,_xlfn.FLOOR.MATH((ROW(N239)-1)/5)*5,0,5),"&lt;&gt;0")</f>
        <v>4</v>
      </c>
      <c r="AP251" s="40">
        <f ca="1">SUMIF(OFFSET(correlations!P$46,_xlfn.FLOOR.MATH((ROW(O239)-1)/5)*5,0,5),"&lt;&gt;0")/COUNTIF(OFFSET(correlations!P$46,_xlfn.FLOOR.MATH((ROW(O239)-1)/5)*5,0,5),"&lt;&gt;0")</f>
        <v>3.75</v>
      </c>
      <c r="AQ251" s="40">
        <f ca="1">SUMIF(OFFSET(correlations!Q$46,_xlfn.FLOOR.MATH((ROW(P239)-1)/5)*5,0,5),"&lt;&gt;0")/COUNTIF(OFFSET(correlations!Q$46,_xlfn.FLOOR.MATH((ROW(P239)-1)/5)*5,0,5),"&lt;&gt;0")</f>
        <v>3.875</v>
      </c>
      <c r="AR251" s="40">
        <f ca="1">SUMIF(OFFSET(correlations!R$46,_xlfn.FLOOR.MATH((ROW(Q239)-1)/5)*5,0,5),"&lt;&gt;0")/COUNTIF(OFFSET(correlations!R$46,_xlfn.FLOOR.MATH((ROW(Q239)-1)/5)*5,0,5),"&lt;&gt;0")</f>
        <v>4.2</v>
      </c>
      <c r="AS251" s="40">
        <f ca="1">SUMIF(OFFSET(correlations!S$46,_xlfn.FLOOR.MATH((ROW(R239)-1)/5)*5,0,5),"&lt;&gt;0")/COUNTIF(OFFSET(correlations!S$46,_xlfn.FLOOR.MATH((ROW(R239)-1)/5)*5,0,5),"&lt;&gt;0")</f>
        <v>3.75</v>
      </c>
      <c r="AT251" s="40">
        <f ca="1">SUMIF(OFFSET(correlations!T$46,_xlfn.FLOOR.MATH((ROW(S239)-1)/5)*5,0,5),"&lt;&gt;0")/COUNTIF(OFFSET(correlations!T$46,_xlfn.FLOOR.MATH((ROW(S239)-1)/5)*5,0,5),"&lt;&gt;0")</f>
        <v>4.166666666666667</v>
      </c>
      <c r="AU251" s="40">
        <f ca="1">SUMIF(OFFSET(correlations!U$46,_xlfn.FLOOR.MATH((ROW(T239)-1)/5)*5,0,5),"&lt;&gt;0")/COUNTIF(OFFSET(correlations!U$46,_xlfn.FLOOR.MATH((ROW(T239)-1)/5)*5,0,5),"&lt;&gt;0")</f>
        <v>3.375</v>
      </c>
      <c r="AV251" s="40">
        <f ca="1">SUMIF(OFFSET(correlations!V$46,_xlfn.FLOOR.MATH((ROW(U239)-1)/5)*5,0,5),"&lt;&gt;0")/COUNTIF(OFFSET(correlations!V$46,_xlfn.FLOOR.MATH((ROW(U239)-1)/5)*5,0,5),"&lt;&gt;0")</f>
        <v>3.5</v>
      </c>
      <c r="AW251" s="40">
        <f ca="1">SUMIF(OFFSET(correlations!W$46,_xlfn.FLOOR.MATH((ROW(V239)-1)/5)*5,0,5),"&lt;&gt;0")/COUNTIF(OFFSET(correlations!W$46,_xlfn.FLOOR.MATH((ROW(V239)-1)/5)*5,0,5),"&lt;&gt;0")</f>
        <v>4.4000000000000004</v>
      </c>
      <c r="AX251" s="40">
        <f ca="1">SUMIF(OFFSET(correlations!X$46,_xlfn.FLOOR.MATH((ROW(W239)-1)/5)*5,0,5),"&lt;&gt;0")/COUNTIF(OFFSET(correlations!X$46,_xlfn.FLOOR.MATH((ROW(W239)-1)/5)*5,0,5),"&lt;&gt;0")</f>
        <v>3</v>
      </c>
      <c r="AY251" s="40">
        <f ca="1">SUMIF(OFFSET(correlations!Y$46,_xlfn.FLOOR.MATH((ROW(X239)-1)/5)*5,0,5),"&lt;&gt;0")/COUNTIF(OFFSET(correlations!Y$46,_xlfn.FLOOR.MATH((ROW(X239)-1)/5)*5,0,5),"&lt;&gt;0")</f>
        <v>3.9</v>
      </c>
      <c r="AZ251" s="40">
        <f ca="1">SUMIF(OFFSET(correlations!Z$46,_xlfn.FLOOR.MATH((ROW(Y239)-1)/5)*5,0,5),"&lt;&gt;0")/COUNTIF(OFFSET(correlations!Z$46,_xlfn.FLOOR.MATH((ROW(Y239)-1)/5)*5,0,5),"&lt;&gt;0")</f>
        <v>3.625</v>
      </c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</row>
    <row r="252" spans="1:76">
      <c r="A252" s="1" t="str">
        <f t="shared" si="47"/>
        <v>597: Titanic (1997)</v>
      </c>
      <c r="B252" s="26">
        <f>IF(correlations!B285&lt;&gt;0,'Modified Weights'!B$3,0)</f>
        <v>0</v>
      </c>
      <c r="C252" s="26">
        <f>IF(correlations!C285&lt;&gt;0,'Modified Weights'!C$3,0)</f>
        <v>0.56244873874488854</v>
      </c>
      <c r="D252" s="26">
        <f>IF(correlations!D285&lt;&gt;0,'Modified Weights'!D$3,0)</f>
        <v>0.66716825348801723</v>
      </c>
      <c r="E252" s="26">
        <f>IF(correlations!E285&lt;&gt;0,'Modified Weights'!E$3,0)</f>
        <v>0.51761980439715483</v>
      </c>
      <c r="F252" s="26">
        <f>IF(correlations!F285&lt;&gt;0,'Modified Weights'!F$3,0)</f>
        <v>0.47668328054517961</v>
      </c>
      <c r="G252" s="26">
        <f>IF(correlations!G285&lt;&gt;0,'Modified Weights'!G$3,0)</f>
        <v>0.53906585139435703</v>
      </c>
      <c r="H252" s="26">
        <f>IF(correlations!H285&lt;&gt;0,'Modified Weights'!H$3,0)</f>
        <v>0</v>
      </c>
      <c r="I252" s="26">
        <f>IF(correlations!I285&lt;&gt;0,'Modified Weights'!I$3,0)</f>
        <v>0</v>
      </c>
      <c r="J252" s="26">
        <f>IF(correlations!J285&lt;&gt;0,'Modified Weights'!J$3,0)</f>
        <v>0.47571090136593314</v>
      </c>
      <c r="K252" s="26">
        <f>IF(correlations!K285&lt;&gt;0,'Modified Weights'!K$3,0)</f>
        <v>0.31571202585390812</v>
      </c>
      <c r="L252" s="26">
        <f>IF(correlations!L285&lt;&gt;0,'Modified Weights'!L$3,0)</f>
        <v>0.31257295249758305</v>
      </c>
      <c r="M252" s="26">
        <f>IF(correlations!M285&lt;&gt;0,'Modified Weights'!M$3,0)</f>
        <v>0.40859237613621341</v>
      </c>
      <c r="N252" s="26">
        <f>IF(correlations!N285&lt;&gt;0,'Modified Weights'!N$3,0)</f>
        <v>0</v>
      </c>
      <c r="O252" s="26">
        <f>IF(correlations!O285&lt;&gt;0,'Modified Weights'!O$3,0)</f>
        <v>0.66851595362183669</v>
      </c>
      <c r="P252" s="26">
        <f>IF(correlations!P285&lt;&gt;0,'Modified Weights'!P$3,0)</f>
        <v>0.41443820151070604</v>
      </c>
      <c r="Q252" s="26">
        <f>IF(correlations!Q285&lt;&gt;0,'Modified Weights'!Q$3,0)</f>
        <v>0.50324684492481753</v>
      </c>
      <c r="R252" s="26">
        <f>IF(correlations!R285&lt;&gt;0,'Modified Weights'!R$3,0)</f>
        <v>0.49300760515325925</v>
      </c>
      <c r="S252" s="26">
        <f>IF(correlations!S285&lt;&gt;0,'Modified Weights'!S$3,0)</f>
        <v>0.47668328054517961</v>
      </c>
      <c r="T252" s="26">
        <f>IF(correlations!T285&lt;&gt;0,'Modified Weights'!T$3,0)</f>
        <v>0.55108883721563151</v>
      </c>
      <c r="U252" s="26">
        <f>IF(correlations!U285&lt;&gt;0,'Modified Weights'!U$3,0)</f>
        <v>0.47236055541883315</v>
      </c>
      <c r="V252" s="26">
        <f>IF(correlations!V285&lt;&gt;0,'Modified Weights'!V$3,0)</f>
        <v>0</v>
      </c>
      <c r="W252" s="26">
        <f>IF(correlations!W285&lt;&gt;0,'Modified Weights'!W$3,0)</f>
        <v>0.50324684492481753</v>
      </c>
      <c r="X252" s="26">
        <f>IF(correlations!X285&lt;&gt;0,'Modified Weights'!X$3,0)</f>
        <v>0.66851595362183669</v>
      </c>
      <c r="Y252" s="26">
        <f>IF(correlations!Y285&lt;&gt;0,'Modified Weights'!Y$3,0)</f>
        <v>0.66716825348801723</v>
      </c>
      <c r="Z252" s="26">
        <f>IF(correlations!Z285&lt;&gt;0,'Modified Weights'!Z$3,0)</f>
        <v>0.43552033876932245</v>
      </c>
      <c r="AA252" s="26"/>
      <c r="AB252" s="40">
        <f ca="1">SUMIF(OFFSET(correlations!B$46,_xlfn.FLOOR.MATH((ROW(A240)-1)/5)*5,0,5),"&lt;&gt;0")/COUNTIF(OFFSET(correlations!B$46,_xlfn.FLOOR.MATH((ROW(A240)-1)/5)*5,0,5),"&lt;&gt;0")</f>
        <v>3.5</v>
      </c>
      <c r="AC252" s="40">
        <f ca="1">SUMIF(OFFSET(correlations!C$46,_xlfn.FLOOR.MATH((ROW(B240)-1)/5)*5,0,5),"&lt;&gt;0")/COUNTIF(OFFSET(correlations!C$46,_xlfn.FLOOR.MATH((ROW(B240)-1)/5)*5,0,5),"&lt;&gt;0")</f>
        <v>4.125</v>
      </c>
      <c r="AD252" s="40">
        <f ca="1">SUMIF(OFFSET(correlations!D$46,_xlfn.FLOOR.MATH((ROW(C240)-1)/5)*5,0,5),"&lt;&gt;0")/COUNTIF(OFFSET(correlations!D$46,_xlfn.FLOOR.MATH((ROW(C240)-1)/5)*5,0,5),"&lt;&gt;0")</f>
        <v>4</v>
      </c>
      <c r="AE252" s="40">
        <f ca="1">SUMIF(OFFSET(correlations!E$46,_xlfn.FLOOR.MATH((ROW(D240)-1)/5)*5,0,5),"&lt;&gt;0")/COUNTIF(OFFSET(correlations!E$46,_xlfn.FLOOR.MATH((ROW(D240)-1)/5)*5,0,5),"&lt;&gt;0")</f>
        <v>3.9</v>
      </c>
      <c r="AF252" s="40">
        <f ca="1">SUMIF(OFFSET(correlations!F$46,_xlfn.FLOOR.MATH((ROW(E240)-1)/5)*5,0,5),"&lt;&gt;0")/COUNTIF(OFFSET(correlations!F$46,_xlfn.FLOOR.MATH((ROW(E240)-1)/5)*5,0,5),"&lt;&gt;0")</f>
        <v>3.5</v>
      </c>
      <c r="AG252" s="40">
        <f ca="1">SUMIF(OFFSET(correlations!G$46,_xlfn.FLOOR.MATH((ROW(F240)-1)/5)*5,0,5),"&lt;&gt;0")/COUNTIF(OFFSET(correlations!G$46,_xlfn.FLOOR.MATH((ROW(F240)-1)/5)*5,0,5),"&lt;&gt;0")</f>
        <v>4.166666666666667</v>
      </c>
      <c r="AH252" s="40">
        <f ca="1">SUMIF(OFFSET(correlations!H$46,_xlfn.FLOOR.MATH((ROW(G240)-1)/5)*5,0,5),"&lt;&gt;0")/COUNTIF(OFFSET(correlations!H$46,_xlfn.FLOOR.MATH((ROW(G240)-1)/5)*5,0,5),"&lt;&gt;0")</f>
        <v>3.1666666666666665</v>
      </c>
      <c r="AI252" s="40">
        <f ca="1">SUMIF(OFFSET(correlations!I$46,_xlfn.FLOOR.MATH((ROW(H240)-1)/5)*5,0,5),"&lt;&gt;0")/COUNTIF(OFFSET(correlations!I$46,_xlfn.FLOOR.MATH((ROW(H240)-1)/5)*5,0,5),"&lt;&gt;0")</f>
        <v>3.375</v>
      </c>
      <c r="AJ252" s="40">
        <f ca="1">SUMIF(OFFSET(correlations!J$46,_xlfn.FLOOR.MATH((ROW(I240)-1)/5)*5,0,5),"&lt;&gt;0")/COUNTIF(OFFSET(correlations!J$46,_xlfn.FLOOR.MATH((ROW(I240)-1)/5)*5,0,5),"&lt;&gt;0")</f>
        <v>4.125</v>
      </c>
      <c r="AK252" s="40">
        <f ca="1">SUMIF(OFFSET(correlations!K$46,_xlfn.FLOOR.MATH((ROW(J240)-1)/5)*5,0,5),"&lt;&gt;0")/COUNTIF(OFFSET(correlations!K$46,_xlfn.FLOOR.MATH((ROW(J240)-1)/5)*5,0,5),"&lt;&gt;0")</f>
        <v>3.75</v>
      </c>
      <c r="AL252" s="40">
        <f ca="1">SUMIF(OFFSET(correlations!L$46,_xlfn.FLOOR.MATH((ROW(K240)-1)/5)*5,0,5),"&lt;&gt;0")/COUNTIF(OFFSET(correlations!L$46,_xlfn.FLOOR.MATH((ROW(K240)-1)/5)*5,0,5),"&lt;&gt;0")</f>
        <v>4</v>
      </c>
      <c r="AM252" s="40">
        <f ca="1">SUMIF(OFFSET(correlations!M$46,_xlfn.FLOOR.MATH((ROW(L240)-1)/5)*5,0,5),"&lt;&gt;0")/COUNTIF(OFFSET(correlations!M$46,_xlfn.FLOOR.MATH((ROW(L240)-1)/5)*5,0,5),"&lt;&gt;0")</f>
        <v>4</v>
      </c>
      <c r="AN252" s="40">
        <f ca="1">SUMIF(OFFSET(correlations!N$46,_xlfn.FLOOR.MATH((ROW(M240)-1)/5)*5,0,5),"&lt;&gt;0")/COUNTIF(OFFSET(correlations!N$46,_xlfn.FLOOR.MATH((ROW(M240)-1)/5)*5,0,5),"&lt;&gt;0")</f>
        <v>3.1666666666666665</v>
      </c>
      <c r="AO252" s="40">
        <f ca="1">SUMIF(OFFSET(correlations!O$46,_xlfn.FLOOR.MATH((ROW(N240)-1)/5)*5,0,5),"&lt;&gt;0")/COUNTIF(OFFSET(correlations!O$46,_xlfn.FLOOR.MATH((ROW(N240)-1)/5)*5,0,5),"&lt;&gt;0")</f>
        <v>4</v>
      </c>
      <c r="AP252" s="40">
        <f ca="1">SUMIF(OFFSET(correlations!P$46,_xlfn.FLOOR.MATH((ROW(O240)-1)/5)*5,0,5),"&lt;&gt;0")/COUNTIF(OFFSET(correlations!P$46,_xlfn.FLOOR.MATH((ROW(O240)-1)/5)*5,0,5),"&lt;&gt;0")</f>
        <v>3.75</v>
      </c>
      <c r="AQ252" s="40">
        <f ca="1">SUMIF(OFFSET(correlations!Q$46,_xlfn.FLOOR.MATH((ROW(P240)-1)/5)*5,0,5),"&lt;&gt;0")/COUNTIF(OFFSET(correlations!Q$46,_xlfn.FLOOR.MATH((ROW(P240)-1)/5)*5,0,5),"&lt;&gt;0")</f>
        <v>3.875</v>
      </c>
      <c r="AR252" s="40">
        <f ca="1">SUMIF(OFFSET(correlations!R$46,_xlfn.FLOOR.MATH((ROW(Q240)-1)/5)*5,0,5),"&lt;&gt;0")/COUNTIF(OFFSET(correlations!R$46,_xlfn.FLOOR.MATH((ROW(Q240)-1)/5)*5,0,5),"&lt;&gt;0")</f>
        <v>4.2</v>
      </c>
      <c r="AS252" s="40">
        <f ca="1">SUMIF(OFFSET(correlations!S$46,_xlfn.FLOOR.MATH((ROW(R240)-1)/5)*5,0,5),"&lt;&gt;0")/COUNTIF(OFFSET(correlations!S$46,_xlfn.FLOOR.MATH((ROW(R240)-1)/5)*5,0,5),"&lt;&gt;0")</f>
        <v>3.75</v>
      </c>
      <c r="AT252" s="40">
        <f ca="1">SUMIF(OFFSET(correlations!T$46,_xlfn.FLOOR.MATH((ROW(S240)-1)/5)*5,0,5),"&lt;&gt;0")/COUNTIF(OFFSET(correlations!T$46,_xlfn.FLOOR.MATH((ROW(S240)-1)/5)*5,0,5),"&lt;&gt;0")</f>
        <v>4.166666666666667</v>
      </c>
      <c r="AU252" s="40">
        <f ca="1">SUMIF(OFFSET(correlations!U$46,_xlfn.FLOOR.MATH((ROW(T240)-1)/5)*5,0,5),"&lt;&gt;0")/COUNTIF(OFFSET(correlations!U$46,_xlfn.FLOOR.MATH((ROW(T240)-1)/5)*5,0,5),"&lt;&gt;0")</f>
        <v>3.375</v>
      </c>
      <c r="AV252" s="40">
        <f ca="1">SUMIF(OFFSET(correlations!V$46,_xlfn.FLOOR.MATH((ROW(U240)-1)/5)*5,0,5),"&lt;&gt;0")/COUNTIF(OFFSET(correlations!V$46,_xlfn.FLOOR.MATH((ROW(U240)-1)/5)*5,0,5),"&lt;&gt;0")</f>
        <v>3.5</v>
      </c>
      <c r="AW252" s="40">
        <f ca="1">SUMIF(OFFSET(correlations!W$46,_xlfn.FLOOR.MATH((ROW(V240)-1)/5)*5,0,5),"&lt;&gt;0")/COUNTIF(OFFSET(correlations!W$46,_xlfn.FLOOR.MATH((ROW(V240)-1)/5)*5,0,5),"&lt;&gt;0")</f>
        <v>4.4000000000000004</v>
      </c>
      <c r="AX252" s="40">
        <f ca="1">SUMIF(OFFSET(correlations!X$46,_xlfn.FLOOR.MATH((ROW(W240)-1)/5)*5,0,5),"&lt;&gt;0")/COUNTIF(OFFSET(correlations!X$46,_xlfn.FLOOR.MATH((ROW(W240)-1)/5)*5,0,5),"&lt;&gt;0")</f>
        <v>3</v>
      </c>
      <c r="AY252" s="40">
        <f ca="1">SUMIF(OFFSET(correlations!Y$46,_xlfn.FLOOR.MATH((ROW(X240)-1)/5)*5,0,5),"&lt;&gt;0")/COUNTIF(OFFSET(correlations!Y$46,_xlfn.FLOOR.MATH((ROW(X240)-1)/5)*5,0,5),"&lt;&gt;0")</f>
        <v>3.9</v>
      </c>
      <c r="AZ252" s="40">
        <f ca="1">SUMIF(OFFSET(correlations!Z$46,_xlfn.FLOOR.MATH((ROW(Y240)-1)/5)*5,0,5),"&lt;&gt;0")/COUNTIF(OFFSET(correlations!Z$46,_xlfn.FLOOR.MATH((ROW(Y240)-1)/5)*5,0,5),"&lt;&gt;0")</f>
        <v>3.625</v>
      </c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</row>
    <row r="253" spans="1:76">
      <c r="A253" s="21" t="s">
        <v>48</v>
      </c>
      <c r="B253" s="26">
        <f>IF(correlations!B286&lt;&gt;0,'Modified Weights'!B$4,0)</f>
        <v>0.51761980439715483</v>
      </c>
      <c r="C253" s="26">
        <f>IF(correlations!C286&lt;&gt;0,'Modified Weights'!C$4,0)</f>
        <v>0.48860698263640312</v>
      </c>
      <c r="D253" s="26">
        <f>IF(correlations!D286&lt;&gt;0,'Modified Weights'!D$4,0)</f>
        <v>0</v>
      </c>
      <c r="E253" s="26">
        <f>IF(correlations!E286&lt;&gt;0,'Modified Weights'!E$4,0)</f>
        <v>0</v>
      </c>
      <c r="F253" s="26">
        <f>IF(correlations!F286&lt;&gt;0,'Modified Weights'!F$4,0)</f>
        <v>0.46411014776485626</v>
      </c>
      <c r="G253" s="26">
        <f>IF(correlations!G286&lt;&gt;0,'Modified Weights'!G$4,0)</f>
        <v>0.48053660218278615</v>
      </c>
      <c r="H253" s="26">
        <f>IF(correlations!H286&lt;&gt;0,'Modified Weights'!H$4,0)</f>
        <v>0</v>
      </c>
      <c r="I253" s="26">
        <f>IF(correlations!I286&lt;&gt;0,'Modified Weights'!I$4,0)</f>
        <v>0</v>
      </c>
      <c r="J253" s="26">
        <f>IF(correlations!J286&lt;&gt;0,'Modified Weights'!J$4,0)</f>
        <v>0.47549485227568483</v>
      </c>
      <c r="K253" s="26">
        <f>IF(correlations!K286&lt;&gt;0,'Modified Weights'!K$4,0)</f>
        <v>0</v>
      </c>
      <c r="L253" s="26">
        <f>IF(correlations!L286&lt;&gt;0,'Modified Weights'!L$4,0)</f>
        <v>0.28275572409412869</v>
      </c>
      <c r="M253" s="26">
        <f>IF(correlations!M286&lt;&gt;0,'Modified Weights'!M$4,0)</f>
        <v>0</v>
      </c>
      <c r="N253" s="26">
        <f>IF(correlations!N286&lt;&gt;0,'Modified Weights'!N$4,0)</f>
        <v>0</v>
      </c>
      <c r="O253" s="26">
        <f>IF(correlations!O286&lt;&gt;0,'Modified Weights'!O$4,0)</f>
        <v>0</v>
      </c>
      <c r="P253" s="26">
        <f>IF(correlations!P286&lt;&gt;0,'Modified Weights'!P$4,0)</f>
        <v>0.30413903573293405</v>
      </c>
      <c r="Q253" s="26">
        <f>IF(correlations!Q286&lt;&gt;0,'Modified Weights'!Q$4,0)</f>
        <v>0</v>
      </c>
      <c r="R253" s="26">
        <f>IF(correlations!R286&lt;&gt;0,'Modified Weights'!R$4,0)</f>
        <v>0</v>
      </c>
      <c r="S253" s="26">
        <f>IF(correlations!S286&lt;&gt;0,'Modified Weights'!S$4,0)</f>
        <v>0.44902524381160436</v>
      </c>
      <c r="T253" s="26">
        <f>IF(correlations!T286&lt;&gt;0,'Modified Weights'!T$4,0)</f>
        <v>0</v>
      </c>
      <c r="U253" s="26">
        <f>IF(correlations!U286&lt;&gt;0,'Modified Weights'!U$4,0)</f>
        <v>0</v>
      </c>
      <c r="V253" s="26">
        <f>IF(correlations!V286&lt;&gt;0,'Modified Weights'!V$4,0)</f>
        <v>0.17808764796017454</v>
      </c>
      <c r="W253" s="26">
        <f>IF(correlations!W286&lt;&gt;0,'Modified Weights'!W$4,0)</f>
        <v>0.40859237613621341</v>
      </c>
      <c r="X253" s="26">
        <f>IF(correlations!X286&lt;&gt;0,'Modified Weights'!X$4,0)</f>
        <v>0.54219187817609293</v>
      </c>
      <c r="Y253" s="26">
        <f>IF(correlations!Y286&lt;&gt;0,'Modified Weights'!Y$4,0)</f>
        <v>0</v>
      </c>
      <c r="Z253" s="26">
        <f>IF(correlations!Z286&lt;&gt;0,'Modified Weights'!Z$4,0)</f>
        <v>0</v>
      </c>
      <c r="AA253" s="26"/>
      <c r="AB253" s="40">
        <f ca="1">SUMIF(OFFSET(correlations!B$46,_xlfn.FLOOR.MATH((ROW(A241)-1)/5)*5,0,5),"&lt;&gt;0")/COUNTIF(OFFSET(correlations!B$46,_xlfn.FLOOR.MATH((ROW(A241)-1)/5)*5,0,5),"&lt;&gt;0")</f>
        <v>3.5</v>
      </c>
      <c r="AC253" s="40">
        <f ca="1">SUMIF(OFFSET(correlations!C$46,_xlfn.FLOOR.MATH((ROW(B241)-1)/5)*5,0,5),"&lt;&gt;0")/COUNTIF(OFFSET(correlations!C$46,_xlfn.FLOOR.MATH((ROW(B241)-1)/5)*5,0,5),"&lt;&gt;0")</f>
        <v>4.333333333333333</v>
      </c>
      <c r="AD253" s="40">
        <f ca="1">SUMIF(OFFSET(correlations!D$46,_xlfn.FLOOR.MATH((ROW(C241)-1)/5)*5,0,5),"&lt;&gt;0")/COUNTIF(OFFSET(correlations!D$46,_xlfn.FLOOR.MATH((ROW(C241)-1)/5)*5,0,5),"&lt;&gt;0")</f>
        <v>3.5</v>
      </c>
      <c r="AE253" s="40">
        <f ca="1">SUMIF(OFFSET(correlations!E$46,_xlfn.FLOOR.MATH((ROW(D241)-1)/5)*5,0,5),"&lt;&gt;0")/COUNTIF(OFFSET(correlations!E$46,_xlfn.FLOOR.MATH((ROW(D241)-1)/5)*5,0,5),"&lt;&gt;0")</f>
        <v>4</v>
      </c>
      <c r="AF253" s="40">
        <f ca="1">SUMIF(OFFSET(correlations!F$46,_xlfn.FLOOR.MATH((ROW(E241)-1)/5)*5,0,5),"&lt;&gt;0")/COUNTIF(OFFSET(correlations!F$46,_xlfn.FLOOR.MATH((ROW(E241)-1)/5)*5,0,5),"&lt;&gt;0")</f>
        <v>2.875</v>
      </c>
      <c r="AG253" s="40">
        <f ca="1">SUMIF(OFFSET(correlations!G$46,_xlfn.FLOOR.MATH((ROW(F241)-1)/5)*5,0,5),"&lt;&gt;0")/COUNTIF(OFFSET(correlations!G$46,_xlfn.FLOOR.MATH((ROW(F241)-1)/5)*5,0,5),"&lt;&gt;0")</f>
        <v>3.6666666666666665</v>
      </c>
      <c r="AH253" s="40">
        <f ca="1">SUMIF(OFFSET(correlations!H$46,_xlfn.FLOOR.MATH((ROW(G241)-1)/5)*5,0,5),"&lt;&gt;0")/COUNTIF(OFFSET(correlations!H$46,_xlfn.FLOOR.MATH((ROW(G241)-1)/5)*5,0,5),"&lt;&gt;0")</f>
        <v>3.25</v>
      </c>
      <c r="AI253" s="40">
        <f ca="1">SUMIF(OFFSET(correlations!I$46,_xlfn.FLOOR.MATH((ROW(H241)-1)/5)*5,0,5),"&lt;&gt;0")/COUNTIF(OFFSET(correlations!I$46,_xlfn.FLOOR.MATH((ROW(H241)-1)/5)*5,0,5),"&lt;&gt;0")</f>
        <v>1.75</v>
      </c>
      <c r="AJ253" s="40">
        <f ca="1">SUMIF(OFFSET(correlations!J$46,_xlfn.FLOOR.MATH((ROW(I241)-1)/5)*5,0,5),"&lt;&gt;0")/COUNTIF(OFFSET(correlations!J$46,_xlfn.FLOOR.MATH((ROW(I241)-1)/5)*5,0,5),"&lt;&gt;0")</f>
        <v>4.666666666666667</v>
      </c>
      <c r="AK253" s="40">
        <f ca="1">SUMIF(OFFSET(correlations!K$46,_xlfn.FLOOR.MATH((ROW(J241)-1)/5)*5,0,5),"&lt;&gt;0")/COUNTIF(OFFSET(correlations!K$46,_xlfn.FLOOR.MATH((ROW(J241)-1)/5)*5,0,5),"&lt;&gt;0")</f>
        <v>4.166666666666667</v>
      </c>
      <c r="AL253" s="40">
        <f ca="1">SUMIF(OFFSET(correlations!L$46,_xlfn.FLOOR.MATH((ROW(K241)-1)/5)*5,0,5),"&lt;&gt;0")/COUNTIF(OFFSET(correlations!L$46,_xlfn.FLOOR.MATH((ROW(K241)-1)/5)*5,0,5),"&lt;&gt;0")</f>
        <v>3.5</v>
      </c>
      <c r="AM253" s="40">
        <f ca="1">SUMIF(OFFSET(correlations!M$46,_xlfn.FLOOR.MATH((ROW(L241)-1)/5)*5,0,5),"&lt;&gt;0")/COUNTIF(OFFSET(correlations!M$46,_xlfn.FLOOR.MATH((ROW(L241)-1)/5)*5,0,5),"&lt;&gt;0")</f>
        <v>5</v>
      </c>
      <c r="AN253" s="40">
        <f ca="1">SUMIF(OFFSET(correlations!N$46,_xlfn.FLOOR.MATH((ROW(M241)-1)/5)*5,0,5),"&lt;&gt;0")/COUNTIF(OFFSET(correlations!N$46,_xlfn.FLOOR.MATH((ROW(M241)-1)/5)*5,0,5),"&lt;&gt;0")</f>
        <v>4</v>
      </c>
      <c r="AO253" s="40">
        <f ca="1">SUMIF(OFFSET(correlations!O$46,_xlfn.FLOOR.MATH((ROW(N241)-1)/5)*5,0,5),"&lt;&gt;0")/COUNTIF(OFFSET(correlations!O$46,_xlfn.FLOOR.MATH((ROW(N241)-1)/5)*5,0,5),"&lt;&gt;0")</f>
        <v>4</v>
      </c>
      <c r="AP253" s="40">
        <f ca="1">SUMIF(OFFSET(correlations!P$46,_xlfn.FLOOR.MATH((ROW(O241)-1)/5)*5,0,5),"&lt;&gt;0")/COUNTIF(OFFSET(correlations!P$46,_xlfn.FLOOR.MATH((ROW(O241)-1)/5)*5,0,5),"&lt;&gt;0")</f>
        <v>4.166666666666667</v>
      </c>
      <c r="AQ253" s="40">
        <f ca="1">SUMIF(OFFSET(correlations!Q$46,_xlfn.FLOOR.MATH((ROW(P241)-1)/5)*5,0,5),"&lt;&gt;0")/COUNTIF(OFFSET(correlations!Q$46,_xlfn.FLOOR.MATH((ROW(P241)-1)/5)*5,0,5),"&lt;&gt;0")</f>
        <v>4.25</v>
      </c>
      <c r="AR253" s="40">
        <f ca="1">SUMIF(OFFSET(correlations!R$46,_xlfn.FLOOR.MATH((ROW(Q241)-1)/5)*5,0,5),"&lt;&gt;0")/COUNTIF(OFFSET(correlations!R$46,_xlfn.FLOOR.MATH((ROW(Q241)-1)/5)*5,0,5),"&lt;&gt;0")</f>
        <v>0.5</v>
      </c>
      <c r="AS253" s="40">
        <f ca="1">SUMIF(OFFSET(correlations!S$46,_xlfn.FLOOR.MATH((ROW(R241)-1)/5)*5,0,5),"&lt;&gt;0")/COUNTIF(OFFSET(correlations!S$46,_xlfn.FLOOR.MATH((ROW(R241)-1)/5)*5,0,5),"&lt;&gt;0")</f>
        <v>4.166666666666667</v>
      </c>
      <c r="AT253" s="40">
        <f ca="1">SUMIF(OFFSET(correlations!T$46,_xlfn.FLOOR.MATH((ROW(S241)-1)/5)*5,0,5),"&lt;&gt;0")/COUNTIF(OFFSET(correlations!T$46,_xlfn.FLOOR.MATH((ROW(S241)-1)/5)*5,0,5),"&lt;&gt;0")</f>
        <v>4</v>
      </c>
      <c r="AU253" s="40">
        <f ca="1">SUMIF(OFFSET(correlations!U$46,_xlfn.FLOOR.MATH((ROW(T241)-1)/5)*5,0,5),"&lt;&gt;0")/COUNTIF(OFFSET(correlations!U$46,_xlfn.FLOOR.MATH((ROW(T241)-1)/5)*5,0,5),"&lt;&gt;0")</f>
        <v>3.6666666666666665</v>
      </c>
      <c r="AV253" s="40">
        <f ca="1">SUMIF(OFFSET(correlations!V$46,_xlfn.FLOOR.MATH((ROW(U241)-1)/5)*5,0,5),"&lt;&gt;0")/COUNTIF(OFFSET(correlations!V$46,_xlfn.FLOOR.MATH((ROW(U241)-1)/5)*5,0,5),"&lt;&gt;0")</f>
        <v>3.8333333333333335</v>
      </c>
      <c r="AW253" s="40">
        <f ca="1">SUMIF(OFFSET(correlations!W$46,_xlfn.FLOOR.MATH((ROW(V241)-1)/5)*5,0,5),"&lt;&gt;0")/COUNTIF(OFFSET(correlations!W$46,_xlfn.FLOOR.MATH((ROW(V241)-1)/5)*5,0,5),"&lt;&gt;0")</f>
        <v>4.666666666666667</v>
      </c>
      <c r="AX253" s="40">
        <f ca="1">SUMIF(OFFSET(correlations!X$46,_xlfn.FLOOR.MATH((ROW(W241)-1)/5)*5,0,5),"&lt;&gt;0")/COUNTIF(OFFSET(correlations!X$46,_xlfn.FLOOR.MATH((ROW(W241)-1)/5)*5,0,5),"&lt;&gt;0")</f>
        <v>3.5</v>
      </c>
      <c r="AY253" s="40">
        <f ca="1">SUMIF(OFFSET(correlations!Y$46,_xlfn.FLOOR.MATH((ROW(X241)-1)/5)*5,0,5),"&lt;&gt;0")/COUNTIF(OFFSET(correlations!Y$46,_xlfn.FLOOR.MATH((ROW(X241)-1)/5)*5,0,5),"&lt;&gt;0")</f>
        <v>3.5</v>
      </c>
      <c r="AZ253" s="40">
        <f ca="1">SUMIF(OFFSET(correlations!Z$46,_xlfn.FLOOR.MATH((ROW(Y241)-1)/5)*5,0,5),"&lt;&gt;0")/COUNTIF(OFFSET(correlations!Z$46,_xlfn.FLOOR.MATH((ROW(Y241)-1)/5)*5,0,5),"&lt;&gt;0")</f>
        <v>3.1666666666666665</v>
      </c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</row>
    <row r="254" spans="1:76">
      <c r="A254" s="1" t="str">
        <f t="shared" ref="A254:A257" si="48">A253</f>
        <v>601: E.T. the Extra-Terrestrial (1982)</v>
      </c>
      <c r="B254" s="26">
        <f>IF(correlations!B287&lt;&gt;0,'Modified Weights'!B$5,0)</f>
        <v>0</v>
      </c>
      <c r="C254" s="26">
        <f>IF(correlations!C287&lt;&gt;0,'Modified Weights'!C$5,0)</f>
        <v>0.42223642660835542</v>
      </c>
      <c r="D254" s="26">
        <f>IF(correlations!D287&lt;&gt;0,'Modified Weights'!D$5,0)</f>
        <v>0.46833329437099369</v>
      </c>
      <c r="E254" s="26">
        <f>IF(correlations!E287&lt;&gt;0,'Modified Weights'!E$5,0)</f>
        <v>0</v>
      </c>
      <c r="F254" s="26">
        <f>IF(correlations!F287&lt;&gt;0,'Modified Weights'!F$5,0)</f>
        <v>0</v>
      </c>
      <c r="G254" s="26">
        <f>IF(correlations!G287&lt;&gt;0,'Modified Weights'!G$5,0)</f>
        <v>0</v>
      </c>
      <c r="H254" s="26">
        <f>IF(correlations!H287&lt;&gt;0,'Modified Weights'!H$5,0)</f>
        <v>0.24769327229404767</v>
      </c>
      <c r="I254" s="26">
        <f>IF(correlations!I287&lt;&gt;0,'Modified Weights'!I$5,0)</f>
        <v>0</v>
      </c>
      <c r="J254" s="26">
        <f>IF(correlations!J287&lt;&gt;0,'Modified Weights'!J$5,0)</f>
        <v>0.38713264586848378</v>
      </c>
      <c r="K254" s="26">
        <f>IF(correlations!K287&lt;&gt;0,'Modified Weights'!K$5,0)</f>
        <v>0.25886569181649749</v>
      </c>
      <c r="L254" s="26">
        <f>IF(correlations!L287&lt;&gt;0,'Modified Weights'!L$5,0)</f>
        <v>0</v>
      </c>
      <c r="M254" s="26">
        <f>IF(correlations!M287&lt;&gt;0,'Modified Weights'!M$5,0)</f>
        <v>0</v>
      </c>
      <c r="N254" s="26">
        <f>IF(correlations!N287&lt;&gt;0,'Modified Weights'!N$5,0)</f>
        <v>0.290591240789001</v>
      </c>
      <c r="O254" s="26">
        <f>IF(correlations!O287&lt;&gt;0,'Modified Weights'!O$5,0)</f>
        <v>0.53906585139435703</v>
      </c>
      <c r="P254" s="26">
        <f>IF(correlations!P287&lt;&gt;0,'Modified Weights'!P$5,0)</f>
        <v>0</v>
      </c>
      <c r="Q254" s="26">
        <f>IF(correlations!Q287&lt;&gt;0,'Modified Weights'!Q$5,0)</f>
        <v>0.47571090136593314</v>
      </c>
      <c r="R254" s="26">
        <f>IF(correlations!R287&lt;&gt;0,'Modified Weights'!R$5,0)</f>
        <v>0</v>
      </c>
      <c r="S254" s="26">
        <f>IF(correlations!S287&lt;&gt;0,'Modified Weights'!S$5,0)</f>
        <v>0</v>
      </c>
      <c r="T254" s="26">
        <f>IF(correlations!T287&lt;&gt;0,'Modified Weights'!T$5,0)</f>
        <v>0.42805472768971564</v>
      </c>
      <c r="U254" s="26">
        <f>IF(correlations!U287&lt;&gt;0,'Modified Weights'!U$5,0)</f>
        <v>0.40380887559327872</v>
      </c>
      <c r="V254" s="26">
        <f>IF(correlations!V287&lt;&gt;0,'Modified Weights'!V$5,0)</f>
        <v>0.14924669844661778</v>
      </c>
      <c r="W254" s="26">
        <f>IF(correlations!W287&lt;&gt;0,'Modified Weights'!W$5,0)</f>
        <v>0</v>
      </c>
      <c r="X254" s="26">
        <f>IF(correlations!X287&lt;&gt;0,'Modified Weights'!X$5,0)</f>
        <v>0</v>
      </c>
      <c r="Y254" s="26">
        <f>IF(correlations!Y287&lt;&gt;0,'Modified Weights'!Y$5,0)</f>
        <v>0</v>
      </c>
      <c r="Z254" s="26">
        <f>IF(correlations!Z287&lt;&gt;0,'Modified Weights'!Z$5,0)</f>
        <v>0.37985626502293046</v>
      </c>
      <c r="AA254" s="26"/>
      <c r="AB254" s="40">
        <f ca="1">SUMIF(OFFSET(correlations!B$46,_xlfn.FLOOR.MATH((ROW(A242)-1)/5)*5,0,5),"&lt;&gt;0")/COUNTIF(OFFSET(correlations!B$46,_xlfn.FLOOR.MATH((ROW(A242)-1)/5)*5,0,5),"&lt;&gt;0")</f>
        <v>3.5</v>
      </c>
      <c r="AC254" s="40">
        <f ca="1">SUMIF(OFFSET(correlations!C$46,_xlfn.FLOOR.MATH((ROW(B242)-1)/5)*5,0,5),"&lt;&gt;0")/COUNTIF(OFFSET(correlations!C$46,_xlfn.FLOOR.MATH((ROW(B242)-1)/5)*5,0,5),"&lt;&gt;0")</f>
        <v>4.333333333333333</v>
      </c>
      <c r="AD254" s="40">
        <f ca="1">SUMIF(OFFSET(correlations!D$46,_xlfn.FLOOR.MATH((ROW(C242)-1)/5)*5,0,5),"&lt;&gt;0")/COUNTIF(OFFSET(correlations!D$46,_xlfn.FLOOR.MATH((ROW(C242)-1)/5)*5,0,5),"&lt;&gt;0")</f>
        <v>3.5</v>
      </c>
      <c r="AE254" s="40">
        <f ca="1">SUMIF(OFFSET(correlations!E$46,_xlfn.FLOOR.MATH((ROW(D242)-1)/5)*5,0,5),"&lt;&gt;0")/COUNTIF(OFFSET(correlations!E$46,_xlfn.FLOOR.MATH((ROW(D242)-1)/5)*5,0,5),"&lt;&gt;0")</f>
        <v>4</v>
      </c>
      <c r="AF254" s="40">
        <f ca="1">SUMIF(OFFSET(correlations!F$46,_xlfn.FLOOR.MATH((ROW(E242)-1)/5)*5,0,5),"&lt;&gt;0")/COUNTIF(OFFSET(correlations!F$46,_xlfn.FLOOR.MATH((ROW(E242)-1)/5)*5,0,5),"&lt;&gt;0")</f>
        <v>2.875</v>
      </c>
      <c r="AG254" s="40">
        <f ca="1">SUMIF(OFFSET(correlations!G$46,_xlfn.FLOOR.MATH((ROW(F242)-1)/5)*5,0,5),"&lt;&gt;0")/COUNTIF(OFFSET(correlations!G$46,_xlfn.FLOOR.MATH((ROW(F242)-1)/5)*5,0,5),"&lt;&gt;0")</f>
        <v>3.6666666666666665</v>
      </c>
      <c r="AH254" s="40">
        <f ca="1">SUMIF(OFFSET(correlations!H$46,_xlfn.FLOOR.MATH((ROW(G242)-1)/5)*5,0,5),"&lt;&gt;0")/COUNTIF(OFFSET(correlations!H$46,_xlfn.FLOOR.MATH((ROW(G242)-1)/5)*5,0,5),"&lt;&gt;0")</f>
        <v>3.25</v>
      </c>
      <c r="AI254" s="40">
        <f ca="1">SUMIF(OFFSET(correlations!I$46,_xlfn.FLOOR.MATH((ROW(H242)-1)/5)*5,0,5),"&lt;&gt;0")/COUNTIF(OFFSET(correlations!I$46,_xlfn.FLOOR.MATH((ROW(H242)-1)/5)*5,0,5),"&lt;&gt;0")</f>
        <v>1.75</v>
      </c>
      <c r="AJ254" s="40">
        <f ca="1">SUMIF(OFFSET(correlations!J$46,_xlfn.FLOOR.MATH((ROW(I242)-1)/5)*5,0,5),"&lt;&gt;0")/COUNTIF(OFFSET(correlations!J$46,_xlfn.FLOOR.MATH((ROW(I242)-1)/5)*5,0,5),"&lt;&gt;0")</f>
        <v>4.666666666666667</v>
      </c>
      <c r="AK254" s="40">
        <f ca="1">SUMIF(OFFSET(correlations!K$46,_xlfn.FLOOR.MATH((ROW(J242)-1)/5)*5,0,5),"&lt;&gt;0")/COUNTIF(OFFSET(correlations!K$46,_xlfn.FLOOR.MATH((ROW(J242)-1)/5)*5,0,5),"&lt;&gt;0")</f>
        <v>4.166666666666667</v>
      </c>
      <c r="AL254" s="40">
        <f ca="1">SUMIF(OFFSET(correlations!L$46,_xlfn.FLOOR.MATH((ROW(K242)-1)/5)*5,0,5),"&lt;&gt;0")/COUNTIF(OFFSET(correlations!L$46,_xlfn.FLOOR.MATH((ROW(K242)-1)/5)*5,0,5),"&lt;&gt;0")</f>
        <v>3.5</v>
      </c>
      <c r="AM254" s="40">
        <f ca="1">SUMIF(OFFSET(correlations!M$46,_xlfn.FLOOR.MATH((ROW(L242)-1)/5)*5,0,5),"&lt;&gt;0")/COUNTIF(OFFSET(correlations!M$46,_xlfn.FLOOR.MATH((ROW(L242)-1)/5)*5,0,5),"&lt;&gt;0")</f>
        <v>5</v>
      </c>
      <c r="AN254" s="40">
        <f ca="1">SUMIF(OFFSET(correlations!N$46,_xlfn.FLOOR.MATH((ROW(M242)-1)/5)*5,0,5),"&lt;&gt;0")/COUNTIF(OFFSET(correlations!N$46,_xlfn.FLOOR.MATH((ROW(M242)-1)/5)*5,0,5),"&lt;&gt;0")</f>
        <v>4</v>
      </c>
      <c r="AO254" s="40">
        <f ca="1">SUMIF(OFFSET(correlations!O$46,_xlfn.FLOOR.MATH((ROW(N242)-1)/5)*5,0,5),"&lt;&gt;0")/COUNTIF(OFFSET(correlations!O$46,_xlfn.FLOOR.MATH((ROW(N242)-1)/5)*5,0,5),"&lt;&gt;0")</f>
        <v>4</v>
      </c>
      <c r="AP254" s="40">
        <f ca="1">SUMIF(OFFSET(correlations!P$46,_xlfn.FLOOR.MATH((ROW(O242)-1)/5)*5,0,5),"&lt;&gt;0")/COUNTIF(OFFSET(correlations!P$46,_xlfn.FLOOR.MATH((ROW(O242)-1)/5)*5,0,5),"&lt;&gt;0")</f>
        <v>4.166666666666667</v>
      </c>
      <c r="AQ254" s="40">
        <f ca="1">SUMIF(OFFSET(correlations!Q$46,_xlfn.FLOOR.MATH((ROW(P242)-1)/5)*5,0,5),"&lt;&gt;0")/COUNTIF(OFFSET(correlations!Q$46,_xlfn.FLOOR.MATH((ROW(P242)-1)/5)*5,0,5),"&lt;&gt;0")</f>
        <v>4.25</v>
      </c>
      <c r="AR254" s="40">
        <f ca="1">SUMIF(OFFSET(correlations!R$46,_xlfn.FLOOR.MATH((ROW(Q242)-1)/5)*5,0,5),"&lt;&gt;0")/COUNTIF(OFFSET(correlations!R$46,_xlfn.FLOOR.MATH((ROW(Q242)-1)/5)*5,0,5),"&lt;&gt;0")</f>
        <v>0.5</v>
      </c>
      <c r="AS254" s="40">
        <f ca="1">SUMIF(OFFSET(correlations!S$46,_xlfn.FLOOR.MATH((ROW(R242)-1)/5)*5,0,5),"&lt;&gt;0")/COUNTIF(OFFSET(correlations!S$46,_xlfn.FLOOR.MATH((ROW(R242)-1)/5)*5,0,5),"&lt;&gt;0")</f>
        <v>4.166666666666667</v>
      </c>
      <c r="AT254" s="40">
        <f ca="1">SUMIF(OFFSET(correlations!T$46,_xlfn.FLOOR.MATH((ROW(S242)-1)/5)*5,0,5),"&lt;&gt;0")/COUNTIF(OFFSET(correlations!T$46,_xlfn.FLOOR.MATH((ROW(S242)-1)/5)*5,0,5),"&lt;&gt;0")</f>
        <v>4</v>
      </c>
      <c r="AU254" s="40">
        <f ca="1">SUMIF(OFFSET(correlations!U$46,_xlfn.FLOOR.MATH((ROW(T242)-1)/5)*5,0,5),"&lt;&gt;0")/COUNTIF(OFFSET(correlations!U$46,_xlfn.FLOOR.MATH((ROW(T242)-1)/5)*5,0,5),"&lt;&gt;0")</f>
        <v>3.6666666666666665</v>
      </c>
      <c r="AV254" s="40">
        <f ca="1">SUMIF(OFFSET(correlations!V$46,_xlfn.FLOOR.MATH((ROW(U242)-1)/5)*5,0,5),"&lt;&gt;0")/COUNTIF(OFFSET(correlations!V$46,_xlfn.FLOOR.MATH((ROW(U242)-1)/5)*5,0,5),"&lt;&gt;0")</f>
        <v>3.8333333333333335</v>
      </c>
      <c r="AW254" s="40">
        <f ca="1">SUMIF(OFFSET(correlations!W$46,_xlfn.FLOOR.MATH((ROW(V242)-1)/5)*5,0,5),"&lt;&gt;0")/COUNTIF(OFFSET(correlations!W$46,_xlfn.FLOOR.MATH((ROW(V242)-1)/5)*5,0,5),"&lt;&gt;0")</f>
        <v>4.666666666666667</v>
      </c>
      <c r="AX254" s="40">
        <f ca="1">SUMIF(OFFSET(correlations!X$46,_xlfn.FLOOR.MATH((ROW(W242)-1)/5)*5,0,5),"&lt;&gt;0")/COUNTIF(OFFSET(correlations!X$46,_xlfn.FLOOR.MATH((ROW(W242)-1)/5)*5,0,5),"&lt;&gt;0")</f>
        <v>3.5</v>
      </c>
      <c r="AY254" s="40">
        <f ca="1">SUMIF(OFFSET(correlations!Y$46,_xlfn.FLOOR.MATH((ROW(X242)-1)/5)*5,0,5),"&lt;&gt;0")/COUNTIF(OFFSET(correlations!Y$46,_xlfn.FLOOR.MATH((ROW(X242)-1)/5)*5,0,5),"&lt;&gt;0")</f>
        <v>3.5</v>
      </c>
      <c r="AZ254" s="40">
        <f ca="1">SUMIF(OFFSET(correlations!Z$46,_xlfn.FLOOR.MATH((ROW(Y242)-1)/5)*5,0,5),"&lt;&gt;0")/COUNTIF(OFFSET(correlations!Z$46,_xlfn.FLOOR.MATH((ROW(Y242)-1)/5)*5,0,5),"&lt;&gt;0")</f>
        <v>3.1666666666666665</v>
      </c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</row>
    <row r="255" spans="1:76">
      <c r="A255" s="1" t="str">
        <f t="shared" si="48"/>
        <v>601: E.T. the Extra-Terrestrial (1982)</v>
      </c>
      <c r="B255" s="26">
        <f>IF(correlations!B288&lt;&gt;0,'Modified Weights'!B$6,0)</f>
        <v>0.48053660218278615</v>
      </c>
      <c r="C255" s="26">
        <f>IF(correlations!C288&lt;&gt;0,'Modified Weights'!C$6,0)</f>
        <v>0.41443820151070604</v>
      </c>
      <c r="D255" s="26">
        <f>IF(correlations!D288&lt;&gt;0,'Modified Weights'!D$6,0)</f>
        <v>0</v>
      </c>
      <c r="E255" s="26">
        <f>IF(correlations!E288&lt;&gt;0,'Modified Weights'!E$6,0)</f>
        <v>0.28275572409412869</v>
      </c>
      <c r="F255" s="26">
        <f>IF(correlations!F288&lt;&gt;0,'Modified Weights'!F$6,0)</f>
        <v>0.40027450425381639</v>
      </c>
      <c r="G255" s="26">
        <f>IF(correlations!G288&lt;&gt;0,'Modified Weights'!G$6,0)</f>
        <v>0</v>
      </c>
      <c r="H255" s="26">
        <f>IF(correlations!H288&lt;&gt;0,'Modified Weights'!H$6,0)</f>
        <v>0.2271298649307886</v>
      </c>
      <c r="I255" s="26">
        <f>IF(correlations!I288&lt;&gt;0,'Modified Weights'!I$6,0)</f>
        <v>0.22921932957789437</v>
      </c>
      <c r="J255" s="26">
        <f>IF(correlations!J288&lt;&gt;0,'Modified Weights'!J$6,0)</f>
        <v>0</v>
      </c>
      <c r="K255" s="26">
        <f>IF(correlations!K288&lt;&gt;0,'Modified Weights'!K$6,0)</f>
        <v>0.25252866387786765</v>
      </c>
      <c r="L255" s="26">
        <f>IF(correlations!L288&lt;&gt;0,'Modified Weights'!L$6,0)</f>
        <v>0.2685953793136418</v>
      </c>
      <c r="M255" s="26">
        <f>IF(correlations!M288&lt;&gt;0,'Modified Weights'!M$6,0)</f>
        <v>0</v>
      </c>
      <c r="N255" s="26">
        <f>IF(correlations!N288&lt;&gt;0,'Modified Weights'!N$6,0)</f>
        <v>0.26126836282372301</v>
      </c>
      <c r="O255" s="26">
        <f>IF(correlations!O288&lt;&gt;0,'Modified Weights'!O$6,0)</f>
        <v>0</v>
      </c>
      <c r="P255" s="26">
        <f>IF(correlations!P288&lt;&gt;0,'Modified Weights'!P$6,0)</f>
        <v>0.28039233696684568</v>
      </c>
      <c r="Q255" s="26">
        <f>IF(correlations!Q288&lt;&gt;0,'Modified Weights'!Q$6,0)</f>
        <v>0.42322462884387124</v>
      </c>
      <c r="R255" s="26">
        <f>IF(correlations!R288&lt;&gt;0,'Modified Weights'!R$6,0)</f>
        <v>0</v>
      </c>
      <c r="S255" s="26">
        <f>IF(correlations!S288&lt;&gt;0,'Modified Weights'!S$6,0)</f>
        <v>0.37267558897264119</v>
      </c>
      <c r="T255" s="26">
        <f>IF(correlations!T288&lt;&gt;0,'Modified Weights'!T$6,0)</f>
        <v>0</v>
      </c>
      <c r="U255" s="26">
        <f>IF(correlations!U288&lt;&gt;0,'Modified Weights'!U$6,0)</f>
        <v>0.30580326092025339</v>
      </c>
      <c r="V255" s="26">
        <f>IF(correlations!V288&lt;&gt;0,'Modified Weights'!V$6,0)</f>
        <v>0</v>
      </c>
      <c r="W255" s="26">
        <f>IF(correlations!W288&lt;&gt;0,'Modified Weights'!W$6,0)</f>
        <v>0.26252037536330569</v>
      </c>
      <c r="X255" s="26">
        <f>IF(correlations!X288&lt;&gt;0,'Modified Weights'!X$6,0)</f>
        <v>0</v>
      </c>
      <c r="Y255" s="26">
        <f>IF(correlations!Y288&lt;&gt;0,'Modified Weights'!Y$6,0)</f>
        <v>0.46411014776485626</v>
      </c>
      <c r="Z255" s="26">
        <f>IF(correlations!Z288&lt;&gt;0,'Modified Weights'!Z$6,0)</f>
        <v>0.37426379831369133</v>
      </c>
      <c r="AA255" s="26"/>
      <c r="AB255" s="40">
        <f ca="1">SUMIF(OFFSET(correlations!B$46,_xlfn.FLOOR.MATH((ROW(A243)-1)/5)*5,0,5),"&lt;&gt;0")/COUNTIF(OFFSET(correlations!B$46,_xlfn.FLOOR.MATH((ROW(A243)-1)/5)*5,0,5),"&lt;&gt;0")</f>
        <v>3.5</v>
      </c>
      <c r="AC255" s="40">
        <f ca="1">SUMIF(OFFSET(correlations!C$46,_xlfn.FLOOR.MATH((ROW(B243)-1)/5)*5,0,5),"&lt;&gt;0")/COUNTIF(OFFSET(correlations!C$46,_xlfn.FLOOR.MATH((ROW(B243)-1)/5)*5,0,5),"&lt;&gt;0")</f>
        <v>4.333333333333333</v>
      </c>
      <c r="AD255" s="40">
        <f ca="1">SUMIF(OFFSET(correlations!D$46,_xlfn.FLOOR.MATH((ROW(C243)-1)/5)*5,0,5),"&lt;&gt;0")/COUNTIF(OFFSET(correlations!D$46,_xlfn.FLOOR.MATH((ROW(C243)-1)/5)*5,0,5),"&lt;&gt;0")</f>
        <v>3.5</v>
      </c>
      <c r="AE255" s="40">
        <f ca="1">SUMIF(OFFSET(correlations!E$46,_xlfn.FLOOR.MATH((ROW(D243)-1)/5)*5,0,5),"&lt;&gt;0")/COUNTIF(OFFSET(correlations!E$46,_xlfn.FLOOR.MATH((ROW(D243)-1)/5)*5,0,5),"&lt;&gt;0")</f>
        <v>4</v>
      </c>
      <c r="AF255" s="40">
        <f ca="1">SUMIF(OFFSET(correlations!F$46,_xlfn.FLOOR.MATH((ROW(E243)-1)/5)*5,0,5),"&lt;&gt;0")/COUNTIF(OFFSET(correlations!F$46,_xlfn.FLOOR.MATH((ROW(E243)-1)/5)*5,0,5),"&lt;&gt;0")</f>
        <v>2.875</v>
      </c>
      <c r="AG255" s="40">
        <f ca="1">SUMIF(OFFSET(correlations!G$46,_xlfn.FLOOR.MATH((ROW(F243)-1)/5)*5,0,5),"&lt;&gt;0")/COUNTIF(OFFSET(correlations!G$46,_xlfn.FLOOR.MATH((ROW(F243)-1)/5)*5,0,5),"&lt;&gt;0")</f>
        <v>3.6666666666666665</v>
      </c>
      <c r="AH255" s="40">
        <f ca="1">SUMIF(OFFSET(correlations!H$46,_xlfn.FLOOR.MATH((ROW(G243)-1)/5)*5,0,5),"&lt;&gt;0")/COUNTIF(OFFSET(correlations!H$46,_xlfn.FLOOR.MATH((ROW(G243)-1)/5)*5,0,5),"&lt;&gt;0")</f>
        <v>3.25</v>
      </c>
      <c r="AI255" s="40">
        <f ca="1">SUMIF(OFFSET(correlations!I$46,_xlfn.FLOOR.MATH((ROW(H243)-1)/5)*5,0,5),"&lt;&gt;0")/COUNTIF(OFFSET(correlations!I$46,_xlfn.FLOOR.MATH((ROW(H243)-1)/5)*5,0,5),"&lt;&gt;0")</f>
        <v>1.75</v>
      </c>
      <c r="AJ255" s="40">
        <f ca="1">SUMIF(OFFSET(correlations!J$46,_xlfn.FLOOR.MATH((ROW(I243)-1)/5)*5,0,5),"&lt;&gt;0")/COUNTIF(OFFSET(correlations!J$46,_xlfn.FLOOR.MATH((ROW(I243)-1)/5)*5,0,5),"&lt;&gt;0")</f>
        <v>4.666666666666667</v>
      </c>
      <c r="AK255" s="40">
        <f ca="1">SUMIF(OFFSET(correlations!K$46,_xlfn.FLOOR.MATH((ROW(J243)-1)/5)*5,0,5),"&lt;&gt;0")/COUNTIF(OFFSET(correlations!K$46,_xlfn.FLOOR.MATH((ROW(J243)-1)/5)*5,0,5),"&lt;&gt;0")</f>
        <v>4.166666666666667</v>
      </c>
      <c r="AL255" s="40">
        <f ca="1">SUMIF(OFFSET(correlations!L$46,_xlfn.FLOOR.MATH((ROW(K243)-1)/5)*5,0,5),"&lt;&gt;0")/COUNTIF(OFFSET(correlations!L$46,_xlfn.FLOOR.MATH((ROW(K243)-1)/5)*5,0,5),"&lt;&gt;0")</f>
        <v>3.5</v>
      </c>
      <c r="AM255" s="40">
        <f ca="1">SUMIF(OFFSET(correlations!M$46,_xlfn.FLOOR.MATH((ROW(L243)-1)/5)*5,0,5),"&lt;&gt;0")/COUNTIF(OFFSET(correlations!M$46,_xlfn.FLOOR.MATH((ROW(L243)-1)/5)*5,0,5),"&lt;&gt;0")</f>
        <v>5</v>
      </c>
      <c r="AN255" s="40">
        <f ca="1">SUMIF(OFFSET(correlations!N$46,_xlfn.FLOOR.MATH((ROW(M243)-1)/5)*5,0,5),"&lt;&gt;0")/COUNTIF(OFFSET(correlations!N$46,_xlfn.FLOOR.MATH((ROW(M243)-1)/5)*5,0,5),"&lt;&gt;0")</f>
        <v>4</v>
      </c>
      <c r="AO255" s="40">
        <f ca="1">SUMIF(OFFSET(correlations!O$46,_xlfn.FLOOR.MATH((ROW(N243)-1)/5)*5,0,5),"&lt;&gt;0")/COUNTIF(OFFSET(correlations!O$46,_xlfn.FLOOR.MATH((ROW(N243)-1)/5)*5,0,5),"&lt;&gt;0")</f>
        <v>4</v>
      </c>
      <c r="AP255" s="40">
        <f ca="1">SUMIF(OFFSET(correlations!P$46,_xlfn.FLOOR.MATH((ROW(O243)-1)/5)*5,0,5),"&lt;&gt;0")/COUNTIF(OFFSET(correlations!P$46,_xlfn.FLOOR.MATH((ROW(O243)-1)/5)*5,0,5),"&lt;&gt;0")</f>
        <v>4.166666666666667</v>
      </c>
      <c r="AQ255" s="40">
        <f ca="1">SUMIF(OFFSET(correlations!Q$46,_xlfn.FLOOR.MATH((ROW(P243)-1)/5)*5,0,5),"&lt;&gt;0")/COUNTIF(OFFSET(correlations!Q$46,_xlfn.FLOOR.MATH((ROW(P243)-1)/5)*5,0,5),"&lt;&gt;0")</f>
        <v>4.25</v>
      </c>
      <c r="AR255" s="40">
        <f ca="1">SUMIF(OFFSET(correlations!R$46,_xlfn.FLOOR.MATH((ROW(Q243)-1)/5)*5,0,5),"&lt;&gt;0")/COUNTIF(OFFSET(correlations!R$46,_xlfn.FLOOR.MATH((ROW(Q243)-1)/5)*5,0,5),"&lt;&gt;0")</f>
        <v>0.5</v>
      </c>
      <c r="AS255" s="40">
        <f ca="1">SUMIF(OFFSET(correlations!S$46,_xlfn.FLOOR.MATH((ROW(R243)-1)/5)*5,0,5),"&lt;&gt;0")/COUNTIF(OFFSET(correlations!S$46,_xlfn.FLOOR.MATH((ROW(R243)-1)/5)*5,0,5),"&lt;&gt;0")</f>
        <v>4.166666666666667</v>
      </c>
      <c r="AT255" s="40">
        <f ca="1">SUMIF(OFFSET(correlations!T$46,_xlfn.FLOOR.MATH((ROW(S243)-1)/5)*5,0,5),"&lt;&gt;0")/COUNTIF(OFFSET(correlations!T$46,_xlfn.FLOOR.MATH((ROW(S243)-1)/5)*5,0,5),"&lt;&gt;0")</f>
        <v>4</v>
      </c>
      <c r="AU255" s="40">
        <f ca="1">SUMIF(OFFSET(correlations!U$46,_xlfn.FLOOR.MATH((ROW(T243)-1)/5)*5,0,5),"&lt;&gt;0")/COUNTIF(OFFSET(correlations!U$46,_xlfn.FLOOR.MATH((ROW(T243)-1)/5)*5,0,5),"&lt;&gt;0")</f>
        <v>3.6666666666666665</v>
      </c>
      <c r="AV255" s="40">
        <f ca="1">SUMIF(OFFSET(correlations!V$46,_xlfn.FLOOR.MATH((ROW(U243)-1)/5)*5,0,5),"&lt;&gt;0")/COUNTIF(OFFSET(correlations!V$46,_xlfn.FLOOR.MATH((ROW(U243)-1)/5)*5,0,5),"&lt;&gt;0")</f>
        <v>3.8333333333333335</v>
      </c>
      <c r="AW255" s="40">
        <f ca="1">SUMIF(OFFSET(correlations!W$46,_xlfn.FLOOR.MATH((ROW(V243)-1)/5)*5,0,5),"&lt;&gt;0")/COUNTIF(OFFSET(correlations!W$46,_xlfn.FLOOR.MATH((ROW(V243)-1)/5)*5,0,5),"&lt;&gt;0")</f>
        <v>4.666666666666667</v>
      </c>
      <c r="AX255" s="40">
        <f ca="1">SUMIF(OFFSET(correlations!X$46,_xlfn.FLOOR.MATH((ROW(W243)-1)/5)*5,0,5),"&lt;&gt;0")/COUNTIF(OFFSET(correlations!X$46,_xlfn.FLOOR.MATH((ROW(W243)-1)/5)*5,0,5),"&lt;&gt;0")</f>
        <v>3.5</v>
      </c>
      <c r="AY255" s="40">
        <f ca="1">SUMIF(OFFSET(correlations!Y$46,_xlfn.FLOOR.MATH((ROW(X243)-1)/5)*5,0,5),"&lt;&gt;0")/COUNTIF(OFFSET(correlations!Y$46,_xlfn.FLOOR.MATH((ROW(X243)-1)/5)*5,0,5),"&lt;&gt;0")</f>
        <v>3.5</v>
      </c>
      <c r="AZ255" s="40">
        <f ca="1">SUMIF(OFFSET(correlations!Z$46,_xlfn.FLOOR.MATH((ROW(Y243)-1)/5)*5,0,5),"&lt;&gt;0")/COUNTIF(OFFSET(correlations!Z$46,_xlfn.FLOOR.MATH((ROW(Y243)-1)/5)*5,0,5),"&lt;&gt;0")</f>
        <v>3.1666666666666665</v>
      </c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</row>
    <row r="256" spans="1:76">
      <c r="A256" s="1" t="str">
        <f t="shared" si="48"/>
        <v>601: E.T. the Extra-Terrestrial (1982)</v>
      </c>
      <c r="B256" s="26">
        <f>IF(correlations!B289&lt;&gt;0,'Modified Weights'!B$7,0)</f>
        <v>0</v>
      </c>
      <c r="C256" s="26">
        <f>IF(correlations!C289&lt;&gt;0,'Modified Weights'!C$7,0)</f>
        <v>0</v>
      </c>
      <c r="D256" s="26">
        <f>IF(correlations!D289&lt;&gt;0,'Modified Weights'!D$7,0)</f>
        <v>0.36756756756756787</v>
      </c>
      <c r="E256" s="26">
        <f>IF(correlations!E289&lt;&gt;0,'Modified Weights'!E$7,0)</f>
        <v>0</v>
      </c>
      <c r="F256" s="26">
        <f>IF(correlations!F289&lt;&gt;0,'Modified Weights'!F$7,0)</f>
        <v>0.37985626502293046</v>
      </c>
      <c r="G256" s="26">
        <f>IF(correlations!G289&lt;&gt;0,'Modified Weights'!G$7,0)</f>
        <v>0.38713264586848378</v>
      </c>
      <c r="H256" s="26">
        <f>IF(correlations!H289&lt;&gt;0,'Modified Weights'!H$7,0)</f>
        <v>0</v>
      </c>
      <c r="I256" s="26">
        <f>IF(correlations!I289&lt;&gt;0,'Modified Weights'!I$7,0)</f>
        <v>0.21476007349626267</v>
      </c>
      <c r="J256" s="26">
        <f>IF(correlations!J289&lt;&gt;0,'Modified Weights'!J$7,0)</f>
        <v>0</v>
      </c>
      <c r="K256" s="26">
        <f>IF(correlations!K289&lt;&gt;0,'Modified Weights'!K$7,0)</f>
        <v>0</v>
      </c>
      <c r="L256" s="26">
        <f>IF(correlations!L289&lt;&gt;0,'Modified Weights'!L$7,0)</f>
        <v>0</v>
      </c>
      <c r="M256" s="26">
        <f>IF(correlations!M289&lt;&gt;0,'Modified Weights'!M$7,0)</f>
        <v>0.19710516591041297</v>
      </c>
      <c r="N256" s="26">
        <f>IF(correlations!N289&lt;&gt;0,'Modified Weights'!N$7,0)</f>
        <v>0</v>
      </c>
      <c r="O256" s="26">
        <f>IF(correlations!O289&lt;&gt;0,'Modified Weights'!O$7,0)</f>
        <v>0.47549485227568483</v>
      </c>
      <c r="P256" s="26">
        <f>IF(correlations!P289&lt;&gt;0,'Modified Weights'!P$7,0)</f>
        <v>0.26252037536330569</v>
      </c>
      <c r="Q256" s="26">
        <f>IF(correlations!Q289&lt;&gt;0,'Modified Weights'!Q$7,0)</f>
        <v>0</v>
      </c>
      <c r="R256" s="26">
        <f>IF(correlations!R289&lt;&gt;0,'Modified Weights'!R$7,0)</f>
        <v>0</v>
      </c>
      <c r="S256" s="26">
        <f>IF(correlations!S289&lt;&gt;0,'Modified Weights'!S$7,0)</f>
        <v>0.36064387194709613</v>
      </c>
      <c r="T256" s="26">
        <f>IF(correlations!T289&lt;&gt;0,'Modified Weights'!T$7,0)</f>
        <v>0</v>
      </c>
      <c r="U256" s="26">
        <f>IF(correlations!U289&lt;&gt;0,'Modified Weights'!U$7,0)</f>
        <v>0.28039233696684568</v>
      </c>
      <c r="V256" s="26">
        <f>IF(correlations!V289&lt;&gt;0,'Modified Weights'!V$7,0)</f>
        <v>0.14367186460137429</v>
      </c>
      <c r="W256" s="26">
        <f>IF(correlations!W289&lt;&gt;0,'Modified Weights'!W$7,0)</f>
        <v>0</v>
      </c>
      <c r="X256" s="26">
        <f>IF(correlations!X289&lt;&gt;0,'Modified Weights'!X$7,0)</f>
        <v>0.44902524381160436</v>
      </c>
      <c r="Y256" s="26">
        <f>IF(correlations!Y289&lt;&gt;0,'Modified Weights'!Y$7,0)</f>
        <v>0.42322462884387124</v>
      </c>
      <c r="Z256" s="26">
        <f>IF(correlations!Z289&lt;&gt;0,'Modified Weights'!Z$7,0)</f>
        <v>0.27967705678590876</v>
      </c>
      <c r="AA256" s="26"/>
      <c r="AB256" s="40">
        <f ca="1">SUMIF(OFFSET(correlations!B$46,_xlfn.FLOOR.MATH((ROW(A244)-1)/5)*5,0,5),"&lt;&gt;0")/COUNTIF(OFFSET(correlations!B$46,_xlfn.FLOOR.MATH((ROW(A244)-1)/5)*5,0,5),"&lt;&gt;0")</f>
        <v>3.5</v>
      </c>
      <c r="AC256" s="40">
        <f ca="1">SUMIF(OFFSET(correlations!C$46,_xlfn.FLOOR.MATH((ROW(B244)-1)/5)*5,0,5),"&lt;&gt;0")/COUNTIF(OFFSET(correlations!C$46,_xlfn.FLOOR.MATH((ROW(B244)-1)/5)*5,0,5),"&lt;&gt;0")</f>
        <v>4.333333333333333</v>
      </c>
      <c r="AD256" s="40">
        <f ca="1">SUMIF(OFFSET(correlations!D$46,_xlfn.FLOOR.MATH((ROW(C244)-1)/5)*5,0,5),"&lt;&gt;0")/COUNTIF(OFFSET(correlations!D$46,_xlfn.FLOOR.MATH((ROW(C244)-1)/5)*5,0,5),"&lt;&gt;0")</f>
        <v>3.5</v>
      </c>
      <c r="AE256" s="40">
        <f ca="1">SUMIF(OFFSET(correlations!E$46,_xlfn.FLOOR.MATH((ROW(D244)-1)/5)*5,0,5),"&lt;&gt;0")/COUNTIF(OFFSET(correlations!E$46,_xlfn.FLOOR.MATH((ROW(D244)-1)/5)*5,0,5),"&lt;&gt;0")</f>
        <v>4</v>
      </c>
      <c r="AF256" s="40">
        <f ca="1">SUMIF(OFFSET(correlations!F$46,_xlfn.FLOOR.MATH((ROW(E244)-1)/5)*5,0,5),"&lt;&gt;0")/COUNTIF(OFFSET(correlations!F$46,_xlfn.FLOOR.MATH((ROW(E244)-1)/5)*5,0,5),"&lt;&gt;0")</f>
        <v>2.875</v>
      </c>
      <c r="AG256" s="40">
        <f ca="1">SUMIF(OFFSET(correlations!G$46,_xlfn.FLOOR.MATH((ROW(F244)-1)/5)*5,0,5),"&lt;&gt;0")/COUNTIF(OFFSET(correlations!G$46,_xlfn.FLOOR.MATH((ROW(F244)-1)/5)*5,0,5),"&lt;&gt;0")</f>
        <v>3.6666666666666665</v>
      </c>
      <c r="AH256" s="40">
        <f ca="1">SUMIF(OFFSET(correlations!H$46,_xlfn.FLOOR.MATH((ROW(G244)-1)/5)*5,0,5),"&lt;&gt;0")/COUNTIF(OFFSET(correlations!H$46,_xlfn.FLOOR.MATH((ROW(G244)-1)/5)*5,0,5),"&lt;&gt;0")</f>
        <v>3.25</v>
      </c>
      <c r="AI256" s="40">
        <f ca="1">SUMIF(OFFSET(correlations!I$46,_xlfn.FLOOR.MATH((ROW(H244)-1)/5)*5,0,5),"&lt;&gt;0")/COUNTIF(OFFSET(correlations!I$46,_xlfn.FLOOR.MATH((ROW(H244)-1)/5)*5,0,5),"&lt;&gt;0")</f>
        <v>1.75</v>
      </c>
      <c r="AJ256" s="40">
        <f ca="1">SUMIF(OFFSET(correlations!J$46,_xlfn.FLOOR.MATH((ROW(I244)-1)/5)*5,0,5),"&lt;&gt;0")/COUNTIF(OFFSET(correlations!J$46,_xlfn.FLOOR.MATH((ROW(I244)-1)/5)*5,0,5),"&lt;&gt;0")</f>
        <v>4.666666666666667</v>
      </c>
      <c r="AK256" s="40">
        <f ca="1">SUMIF(OFFSET(correlations!K$46,_xlfn.FLOOR.MATH((ROW(J244)-1)/5)*5,0,5),"&lt;&gt;0")/COUNTIF(OFFSET(correlations!K$46,_xlfn.FLOOR.MATH((ROW(J244)-1)/5)*5,0,5),"&lt;&gt;0")</f>
        <v>4.166666666666667</v>
      </c>
      <c r="AL256" s="40">
        <f ca="1">SUMIF(OFFSET(correlations!L$46,_xlfn.FLOOR.MATH((ROW(K244)-1)/5)*5,0,5),"&lt;&gt;0")/COUNTIF(OFFSET(correlations!L$46,_xlfn.FLOOR.MATH((ROW(K244)-1)/5)*5,0,5),"&lt;&gt;0")</f>
        <v>3.5</v>
      </c>
      <c r="AM256" s="40">
        <f ca="1">SUMIF(OFFSET(correlations!M$46,_xlfn.FLOOR.MATH((ROW(L244)-1)/5)*5,0,5),"&lt;&gt;0")/COUNTIF(OFFSET(correlations!M$46,_xlfn.FLOOR.MATH((ROW(L244)-1)/5)*5,0,5),"&lt;&gt;0")</f>
        <v>5</v>
      </c>
      <c r="AN256" s="40">
        <f ca="1">SUMIF(OFFSET(correlations!N$46,_xlfn.FLOOR.MATH((ROW(M244)-1)/5)*5,0,5),"&lt;&gt;0")/COUNTIF(OFFSET(correlations!N$46,_xlfn.FLOOR.MATH((ROW(M244)-1)/5)*5,0,5),"&lt;&gt;0")</f>
        <v>4</v>
      </c>
      <c r="AO256" s="40">
        <f ca="1">SUMIF(OFFSET(correlations!O$46,_xlfn.FLOOR.MATH((ROW(N244)-1)/5)*5,0,5),"&lt;&gt;0")/COUNTIF(OFFSET(correlations!O$46,_xlfn.FLOOR.MATH((ROW(N244)-1)/5)*5,0,5),"&lt;&gt;0")</f>
        <v>4</v>
      </c>
      <c r="AP256" s="40">
        <f ca="1">SUMIF(OFFSET(correlations!P$46,_xlfn.FLOOR.MATH((ROW(O244)-1)/5)*5,0,5),"&lt;&gt;0")/COUNTIF(OFFSET(correlations!P$46,_xlfn.FLOOR.MATH((ROW(O244)-1)/5)*5,0,5),"&lt;&gt;0")</f>
        <v>4.166666666666667</v>
      </c>
      <c r="AQ256" s="40">
        <f ca="1">SUMIF(OFFSET(correlations!Q$46,_xlfn.FLOOR.MATH((ROW(P244)-1)/5)*5,0,5),"&lt;&gt;0")/COUNTIF(OFFSET(correlations!Q$46,_xlfn.FLOOR.MATH((ROW(P244)-1)/5)*5,0,5),"&lt;&gt;0")</f>
        <v>4.25</v>
      </c>
      <c r="AR256" s="40">
        <f ca="1">SUMIF(OFFSET(correlations!R$46,_xlfn.FLOOR.MATH((ROW(Q244)-1)/5)*5,0,5),"&lt;&gt;0")/COUNTIF(OFFSET(correlations!R$46,_xlfn.FLOOR.MATH((ROW(Q244)-1)/5)*5,0,5),"&lt;&gt;0")</f>
        <v>0.5</v>
      </c>
      <c r="AS256" s="40">
        <f ca="1">SUMIF(OFFSET(correlations!S$46,_xlfn.FLOOR.MATH((ROW(R244)-1)/5)*5,0,5),"&lt;&gt;0")/COUNTIF(OFFSET(correlations!S$46,_xlfn.FLOOR.MATH((ROW(R244)-1)/5)*5,0,5),"&lt;&gt;0")</f>
        <v>4.166666666666667</v>
      </c>
      <c r="AT256" s="40">
        <f ca="1">SUMIF(OFFSET(correlations!T$46,_xlfn.FLOOR.MATH((ROW(S244)-1)/5)*5,0,5),"&lt;&gt;0")/COUNTIF(OFFSET(correlations!T$46,_xlfn.FLOOR.MATH((ROW(S244)-1)/5)*5,0,5),"&lt;&gt;0")</f>
        <v>4</v>
      </c>
      <c r="AU256" s="40">
        <f ca="1">SUMIF(OFFSET(correlations!U$46,_xlfn.FLOOR.MATH((ROW(T244)-1)/5)*5,0,5),"&lt;&gt;0")/COUNTIF(OFFSET(correlations!U$46,_xlfn.FLOOR.MATH((ROW(T244)-1)/5)*5,0,5),"&lt;&gt;0")</f>
        <v>3.6666666666666665</v>
      </c>
      <c r="AV256" s="40">
        <f ca="1">SUMIF(OFFSET(correlations!V$46,_xlfn.FLOOR.MATH((ROW(U244)-1)/5)*5,0,5),"&lt;&gt;0")/COUNTIF(OFFSET(correlations!V$46,_xlfn.FLOOR.MATH((ROW(U244)-1)/5)*5,0,5),"&lt;&gt;0")</f>
        <v>3.8333333333333335</v>
      </c>
      <c r="AW256" s="40">
        <f ca="1">SUMIF(OFFSET(correlations!W$46,_xlfn.FLOOR.MATH((ROW(V244)-1)/5)*5,0,5),"&lt;&gt;0")/COUNTIF(OFFSET(correlations!W$46,_xlfn.FLOOR.MATH((ROW(V244)-1)/5)*5,0,5),"&lt;&gt;0")</f>
        <v>4.666666666666667</v>
      </c>
      <c r="AX256" s="40">
        <f ca="1">SUMIF(OFFSET(correlations!X$46,_xlfn.FLOOR.MATH((ROW(W244)-1)/5)*5,0,5),"&lt;&gt;0")/COUNTIF(OFFSET(correlations!X$46,_xlfn.FLOOR.MATH((ROW(W244)-1)/5)*5,0,5),"&lt;&gt;0")</f>
        <v>3.5</v>
      </c>
      <c r="AY256" s="40">
        <f ca="1">SUMIF(OFFSET(correlations!Y$46,_xlfn.FLOOR.MATH((ROW(X244)-1)/5)*5,0,5),"&lt;&gt;0")/COUNTIF(OFFSET(correlations!Y$46,_xlfn.FLOOR.MATH((ROW(X244)-1)/5)*5,0,5),"&lt;&gt;0")</f>
        <v>3.5</v>
      </c>
      <c r="AZ256" s="40">
        <f ca="1">SUMIF(OFFSET(correlations!Z$46,_xlfn.FLOOR.MATH((ROW(Y244)-1)/5)*5,0,5),"&lt;&gt;0")/COUNTIF(OFFSET(correlations!Z$46,_xlfn.FLOOR.MATH((ROW(Y244)-1)/5)*5,0,5),"&lt;&gt;0")</f>
        <v>3.1666666666666665</v>
      </c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</row>
    <row r="257" spans="1:76">
      <c r="A257" s="1" t="str">
        <f t="shared" si="48"/>
        <v>601: E.T. the Extra-Terrestrial (1982)</v>
      </c>
      <c r="B257" s="26">
        <f>IF(correlations!B290&lt;&gt;0,'Modified Weights'!B$3,0)</f>
        <v>0.55108883721563151</v>
      </c>
      <c r="C257" s="26">
        <f>IF(correlations!C290&lt;&gt;0,'Modified Weights'!C$3,0)</f>
        <v>0</v>
      </c>
      <c r="D257" s="26">
        <f>IF(correlations!D290&lt;&gt;0,'Modified Weights'!D$3,0)</f>
        <v>0.66716825348801723</v>
      </c>
      <c r="E257" s="26">
        <f>IF(correlations!E290&lt;&gt;0,'Modified Weights'!E$3,0)</f>
        <v>0.51761980439715483</v>
      </c>
      <c r="F257" s="26">
        <f>IF(correlations!F290&lt;&gt;0,'Modified Weights'!F$3,0)</f>
        <v>0.47668328054517961</v>
      </c>
      <c r="G257" s="26">
        <f>IF(correlations!G290&lt;&gt;0,'Modified Weights'!G$3,0)</f>
        <v>0.53906585139435703</v>
      </c>
      <c r="H257" s="26">
        <f>IF(correlations!H290&lt;&gt;0,'Modified Weights'!H$3,0)</f>
        <v>0</v>
      </c>
      <c r="I257" s="26">
        <f>IF(correlations!I290&lt;&gt;0,'Modified Weights'!I$3,0)</f>
        <v>0</v>
      </c>
      <c r="J257" s="26">
        <f>IF(correlations!J290&lt;&gt;0,'Modified Weights'!J$3,0)</f>
        <v>0.47571090136593314</v>
      </c>
      <c r="K257" s="26">
        <f>IF(correlations!K290&lt;&gt;0,'Modified Weights'!K$3,0)</f>
        <v>0.31571202585390812</v>
      </c>
      <c r="L257" s="26">
        <f>IF(correlations!L290&lt;&gt;0,'Modified Weights'!L$3,0)</f>
        <v>0.31257295249758305</v>
      </c>
      <c r="M257" s="26">
        <f>IF(correlations!M290&lt;&gt;0,'Modified Weights'!M$3,0)</f>
        <v>0</v>
      </c>
      <c r="N257" s="26">
        <f>IF(correlations!N290&lt;&gt;0,'Modified Weights'!N$3,0)</f>
        <v>0</v>
      </c>
      <c r="O257" s="26">
        <f>IF(correlations!O290&lt;&gt;0,'Modified Weights'!O$3,0)</f>
        <v>0.66851595362183669</v>
      </c>
      <c r="P257" s="26">
        <f>IF(correlations!P290&lt;&gt;0,'Modified Weights'!P$3,0)</f>
        <v>0</v>
      </c>
      <c r="Q257" s="26">
        <f>IF(correlations!Q290&lt;&gt;0,'Modified Weights'!Q$3,0)</f>
        <v>0</v>
      </c>
      <c r="R257" s="26">
        <f>IF(correlations!R290&lt;&gt;0,'Modified Weights'!R$3,0)</f>
        <v>0.49300760515325925</v>
      </c>
      <c r="S257" s="26">
        <f>IF(correlations!S290&lt;&gt;0,'Modified Weights'!S$3,0)</f>
        <v>0</v>
      </c>
      <c r="T257" s="26">
        <f>IF(correlations!T290&lt;&gt;0,'Modified Weights'!T$3,0)</f>
        <v>0.55108883721563151</v>
      </c>
      <c r="U257" s="26">
        <f>IF(correlations!U290&lt;&gt;0,'Modified Weights'!U$3,0)</f>
        <v>0</v>
      </c>
      <c r="V257" s="26">
        <f>IF(correlations!V290&lt;&gt;0,'Modified Weights'!V$3,0)</f>
        <v>0</v>
      </c>
      <c r="W257" s="26">
        <f>IF(correlations!W290&lt;&gt;0,'Modified Weights'!W$3,0)</f>
        <v>0.50324684492481753</v>
      </c>
      <c r="X257" s="26">
        <f>IF(correlations!X290&lt;&gt;0,'Modified Weights'!X$3,0)</f>
        <v>0.66851595362183669</v>
      </c>
      <c r="Y257" s="26">
        <f>IF(correlations!Y290&lt;&gt;0,'Modified Weights'!Y$3,0)</f>
        <v>0.66716825348801723</v>
      </c>
      <c r="Z257" s="26">
        <f>IF(correlations!Z290&lt;&gt;0,'Modified Weights'!Z$3,0)</f>
        <v>0</v>
      </c>
      <c r="AA257" s="26"/>
      <c r="AB257" s="40">
        <f ca="1">SUMIF(OFFSET(correlations!B$46,_xlfn.FLOOR.MATH((ROW(A245)-1)/5)*5,0,5),"&lt;&gt;0")/COUNTIF(OFFSET(correlations!B$46,_xlfn.FLOOR.MATH((ROW(A245)-1)/5)*5,0,5),"&lt;&gt;0")</f>
        <v>3.5</v>
      </c>
      <c r="AC257" s="40">
        <f ca="1">SUMIF(OFFSET(correlations!C$46,_xlfn.FLOOR.MATH((ROW(B245)-1)/5)*5,0,5),"&lt;&gt;0")/COUNTIF(OFFSET(correlations!C$46,_xlfn.FLOOR.MATH((ROW(B245)-1)/5)*5,0,5),"&lt;&gt;0")</f>
        <v>4.333333333333333</v>
      </c>
      <c r="AD257" s="40">
        <f ca="1">SUMIF(OFFSET(correlations!D$46,_xlfn.FLOOR.MATH((ROW(C245)-1)/5)*5,0,5),"&lt;&gt;0")/COUNTIF(OFFSET(correlations!D$46,_xlfn.FLOOR.MATH((ROW(C245)-1)/5)*5,0,5),"&lt;&gt;0")</f>
        <v>3.5</v>
      </c>
      <c r="AE257" s="40">
        <f ca="1">SUMIF(OFFSET(correlations!E$46,_xlfn.FLOOR.MATH((ROW(D245)-1)/5)*5,0,5),"&lt;&gt;0")/COUNTIF(OFFSET(correlations!E$46,_xlfn.FLOOR.MATH((ROW(D245)-1)/5)*5,0,5),"&lt;&gt;0")</f>
        <v>4</v>
      </c>
      <c r="AF257" s="40">
        <f ca="1">SUMIF(OFFSET(correlations!F$46,_xlfn.FLOOR.MATH((ROW(E245)-1)/5)*5,0,5),"&lt;&gt;0")/COUNTIF(OFFSET(correlations!F$46,_xlfn.FLOOR.MATH((ROW(E245)-1)/5)*5,0,5),"&lt;&gt;0")</f>
        <v>2.875</v>
      </c>
      <c r="AG257" s="40">
        <f ca="1">SUMIF(OFFSET(correlations!G$46,_xlfn.FLOOR.MATH((ROW(F245)-1)/5)*5,0,5),"&lt;&gt;0")/COUNTIF(OFFSET(correlations!G$46,_xlfn.FLOOR.MATH((ROW(F245)-1)/5)*5,0,5),"&lt;&gt;0")</f>
        <v>3.6666666666666665</v>
      </c>
      <c r="AH257" s="40">
        <f ca="1">SUMIF(OFFSET(correlations!H$46,_xlfn.FLOOR.MATH((ROW(G245)-1)/5)*5,0,5),"&lt;&gt;0")/COUNTIF(OFFSET(correlations!H$46,_xlfn.FLOOR.MATH((ROW(G245)-1)/5)*5,0,5),"&lt;&gt;0")</f>
        <v>3.25</v>
      </c>
      <c r="AI257" s="40">
        <f ca="1">SUMIF(OFFSET(correlations!I$46,_xlfn.FLOOR.MATH((ROW(H245)-1)/5)*5,0,5),"&lt;&gt;0")/COUNTIF(OFFSET(correlations!I$46,_xlfn.FLOOR.MATH((ROW(H245)-1)/5)*5,0,5),"&lt;&gt;0")</f>
        <v>1.75</v>
      </c>
      <c r="AJ257" s="40">
        <f ca="1">SUMIF(OFFSET(correlations!J$46,_xlfn.FLOOR.MATH((ROW(I245)-1)/5)*5,0,5),"&lt;&gt;0")/COUNTIF(OFFSET(correlations!J$46,_xlfn.FLOOR.MATH((ROW(I245)-1)/5)*5,0,5),"&lt;&gt;0")</f>
        <v>4.666666666666667</v>
      </c>
      <c r="AK257" s="40">
        <f ca="1">SUMIF(OFFSET(correlations!K$46,_xlfn.FLOOR.MATH((ROW(J245)-1)/5)*5,0,5),"&lt;&gt;0")/COUNTIF(OFFSET(correlations!K$46,_xlfn.FLOOR.MATH((ROW(J245)-1)/5)*5,0,5),"&lt;&gt;0")</f>
        <v>4.166666666666667</v>
      </c>
      <c r="AL257" s="40">
        <f ca="1">SUMIF(OFFSET(correlations!L$46,_xlfn.FLOOR.MATH((ROW(K245)-1)/5)*5,0,5),"&lt;&gt;0")/COUNTIF(OFFSET(correlations!L$46,_xlfn.FLOOR.MATH((ROW(K245)-1)/5)*5,0,5),"&lt;&gt;0")</f>
        <v>3.5</v>
      </c>
      <c r="AM257" s="40">
        <f ca="1">SUMIF(OFFSET(correlations!M$46,_xlfn.FLOOR.MATH((ROW(L245)-1)/5)*5,0,5),"&lt;&gt;0")/COUNTIF(OFFSET(correlations!M$46,_xlfn.FLOOR.MATH((ROW(L245)-1)/5)*5,0,5),"&lt;&gt;0")</f>
        <v>5</v>
      </c>
      <c r="AN257" s="40">
        <f ca="1">SUMIF(OFFSET(correlations!N$46,_xlfn.FLOOR.MATH((ROW(M245)-1)/5)*5,0,5),"&lt;&gt;0")/COUNTIF(OFFSET(correlations!N$46,_xlfn.FLOOR.MATH((ROW(M245)-1)/5)*5,0,5),"&lt;&gt;0")</f>
        <v>4</v>
      </c>
      <c r="AO257" s="40">
        <f ca="1">SUMIF(OFFSET(correlations!O$46,_xlfn.FLOOR.MATH((ROW(N245)-1)/5)*5,0,5),"&lt;&gt;0")/COUNTIF(OFFSET(correlations!O$46,_xlfn.FLOOR.MATH((ROW(N245)-1)/5)*5,0,5),"&lt;&gt;0")</f>
        <v>4</v>
      </c>
      <c r="AP257" s="40">
        <f ca="1">SUMIF(OFFSET(correlations!P$46,_xlfn.FLOOR.MATH((ROW(O245)-1)/5)*5,0,5),"&lt;&gt;0")/COUNTIF(OFFSET(correlations!P$46,_xlfn.FLOOR.MATH((ROW(O245)-1)/5)*5,0,5),"&lt;&gt;0")</f>
        <v>4.166666666666667</v>
      </c>
      <c r="AQ257" s="40">
        <f ca="1">SUMIF(OFFSET(correlations!Q$46,_xlfn.FLOOR.MATH((ROW(P245)-1)/5)*5,0,5),"&lt;&gt;0")/COUNTIF(OFFSET(correlations!Q$46,_xlfn.FLOOR.MATH((ROW(P245)-1)/5)*5,0,5),"&lt;&gt;0")</f>
        <v>4.25</v>
      </c>
      <c r="AR257" s="40">
        <f ca="1">SUMIF(OFFSET(correlations!R$46,_xlfn.FLOOR.MATH((ROW(Q245)-1)/5)*5,0,5),"&lt;&gt;0")/COUNTIF(OFFSET(correlations!R$46,_xlfn.FLOOR.MATH((ROW(Q245)-1)/5)*5,0,5),"&lt;&gt;0")</f>
        <v>0.5</v>
      </c>
      <c r="AS257" s="40">
        <f ca="1">SUMIF(OFFSET(correlations!S$46,_xlfn.FLOOR.MATH((ROW(R245)-1)/5)*5,0,5),"&lt;&gt;0")/COUNTIF(OFFSET(correlations!S$46,_xlfn.FLOOR.MATH((ROW(R245)-1)/5)*5,0,5),"&lt;&gt;0")</f>
        <v>4.166666666666667</v>
      </c>
      <c r="AT257" s="40">
        <f ca="1">SUMIF(OFFSET(correlations!T$46,_xlfn.FLOOR.MATH((ROW(S245)-1)/5)*5,0,5),"&lt;&gt;0")/COUNTIF(OFFSET(correlations!T$46,_xlfn.FLOOR.MATH((ROW(S245)-1)/5)*5,0,5),"&lt;&gt;0")</f>
        <v>4</v>
      </c>
      <c r="AU257" s="40">
        <f ca="1">SUMIF(OFFSET(correlations!U$46,_xlfn.FLOOR.MATH((ROW(T245)-1)/5)*5,0,5),"&lt;&gt;0")/COUNTIF(OFFSET(correlations!U$46,_xlfn.FLOOR.MATH((ROW(T245)-1)/5)*5,0,5),"&lt;&gt;0")</f>
        <v>3.6666666666666665</v>
      </c>
      <c r="AV257" s="40">
        <f ca="1">SUMIF(OFFSET(correlations!V$46,_xlfn.FLOOR.MATH((ROW(U245)-1)/5)*5,0,5),"&lt;&gt;0")/COUNTIF(OFFSET(correlations!V$46,_xlfn.FLOOR.MATH((ROW(U245)-1)/5)*5,0,5),"&lt;&gt;0")</f>
        <v>3.8333333333333335</v>
      </c>
      <c r="AW257" s="40">
        <f ca="1">SUMIF(OFFSET(correlations!W$46,_xlfn.FLOOR.MATH((ROW(V245)-1)/5)*5,0,5),"&lt;&gt;0")/COUNTIF(OFFSET(correlations!W$46,_xlfn.FLOOR.MATH((ROW(V245)-1)/5)*5,0,5),"&lt;&gt;0")</f>
        <v>4.666666666666667</v>
      </c>
      <c r="AX257" s="40">
        <f ca="1">SUMIF(OFFSET(correlations!X$46,_xlfn.FLOOR.MATH((ROW(W245)-1)/5)*5,0,5),"&lt;&gt;0")/COUNTIF(OFFSET(correlations!X$46,_xlfn.FLOOR.MATH((ROW(W245)-1)/5)*5,0,5),"&lt;&gt;0")</f>
        <v>3.5</v>
      </c>
      <c r="AY257" s="40">
        <f ca="1">SUMIF(OFFSET(correlations!Y$46,_xlfn.FLOOR.MATH((ROW(X245)-1)/5)*5,0,5),"&lt;&gt;0")/COUNTIF(OFFSET(correlations!Y$46,_xlfn.FLOOR.MATH((ROW(X245)-1)/5)*5,0,5),"&lt;&gt;0")</f>
        <v>3.5</v>
      </c>
      <c r="AZ257" s="40">
        <f ca="1">SUMIF(OFFSET(correlations!Z$46,_xlfn.FLOOR.MATH((ROW(Y245)-1)/5)*5,0,5),"&lt;&gt;0")/COUNTIF(OFFSET(correlations!Z$46,_xlfn.FLOOR.MATH((ROW(Y245)-1)/5)*5,0,5),"&lt;&gt;0")</f>
        <v>3.1666666666666665</v>
      </c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</row>
    <row r="258" spans="1:76">
      <c r="A258" s="21" t="s">
        <v>49</v>
      </c>
      <c r="B258" s="26">
        <f>IF(correlations!B291&lt;&gt;0,'Modified Weights'!B$4,0)</f>
        <v>0.51761980439715483</v>
      </c>
      <c r="C258" s="26">
        <f>IF(correlations!C291&lt;&gt;0,'Modified Weights'!C$4,0)</f>
        <v>0.48860698263640312</v>
      </c>
      <c r="D258" s="26">
        <f>IF(correlations!D291&lt;&gt;0,'Modified Weights'!D$4,0)</f>
        <v>0.47097212266638172</v>
      </c>
      <c r="E258" s="26">
        <f>IF(correlations!E291&lt;&gt;0,'Modified Weights'!E$4,0)</f>
        <v>0.47497369617752921</v>
      </c>
      <c r="F258" s="26">
        <f>IF(correlations!F291&lt;&gt;0,'Modified Weights'!F$4,0)</f>
        <v>0.46411014776485626</v>
      </c>
      <c r="G258" s="26">
        <f>IF(correlations!G291&lt;&gt;0,'Modified Weights'!G$4,0)</f>
        <v>0.48053660218278615</v>
      </c>
      <c r="H258" s="26">
        <f>IF(correlations!H291&lt;&gt;0,'Modified Weights'!H$4,0)</f>
        <v>0</v>
      </c>
      <c r="I258" s="26">
        <f>IF(correlations!I291&lt;&gt;0,'Modified Weights'!I$4,0)</f>
        <v>0.31257295249758305</v>
      </c>
      <c r="J258" s="26">
        <f>IF(correlations!J291&lt;&gt;0,'Modified Weights'!J$4,0)</f>
        <v>0.47549485227568483</v>
      </c>
      <c r="K258" s="26">
        <f>IF(correlations!K291&lt;&gt;0,'Modified Weights'!K$4,0)</f>
        <v>0</v>
      </c>
      <c r="L258" s="26">
        <f>IF(correlations!L291&lt;&gt;0,'Modified Weights'!L$4,0)</f>
        <v>0</v>
      </c>
      <c r="M258" s="26">
        <f>IF(correlations!M291&lt;&gt;0,'Modified Weights'!M$4,0)</f>
        <v>0</v>
      </c>
      <c r="N258" s="26">
        <f>IF(correlations!N291&lt;&gt;0,'Modified Weights'!N$4,0)</f>
        <v>0.31010409033155772</v>
      </c>
      <c r="O258" s="26">
        <f>IF(correlations!O291&lt;&gt;0,'Modified Weights'!O$4,0)</f>
        <v>0</v>
      </c>
      <c r="P258" s="26">
        <f>IF(correlations!P291&lt;&gt;0,'Modified Weights'!P$4,0)</f>
        <v>0.30413903573293405</v>
      </c>
      <c r="Q258" s="26">
        <f>IF(correlations!Q291&lt;&gt;0,'Modified Weights'!Q$4,0)</f>
        <v>0</v>
      </c>
      <c r="R258" s="26">
        <f>IF(correlations!R291&lt;&gt;0,'Modified Weights'!R$4,0)</f>
        <v>0.47097212266638172</v>
      </c>
      <c r="S258" s="26">
        <f>IF(correlations!S291&lt;&gt;0,'Modified Weights'!S$4,0)</f>
        <v>0.44902524381160436</v>
      </c>
      <c r="T258" s="26">
        <f>IF(correlations!T291&lt;&gt;0,'Modified Weights'!T$4,0)</f>
        <v>0.52599044278760332</v>
      </c>
      <c r="U258" s="26">
        <f>IF(correlations!U291&lt;&gt;0,'Modified Weights'!U$4,0)</f>
        <v>0.43899155441463594</v>
      </c>
      <c r="V258" s="26">
        <f>IF(correlations!V291&lt;&gt;0,'Modified Weights'!V$4,0)</f>
        <v>0.17808764796017454</v>
      </c>
      <c r="W258" s="26">
        <f>IF(correlations!W291&lt;&gt;0,'Modified Weights'!W$4,0)</f>
        <v>0.40859237613621341</v>
      </c>
      <c r="X258" s="26">
        <f>IF(correlations!X291&lt;&gt;0,'Modified Weights'!X$4,0)</f>
        <v>0.54219187817609293</v>
      </c>
      <c r="Y258" s="26">
        <f>IF(correlations!Y291&lt;&gt;0,'Modified Weights'!Y$4,0)</f>
        <v>0</v>
      </c>
      <c r="Z258" s="26">
        <f>IF(correlations!Z291&lt;&gt;0,'Modified Weights'!Z$4,0)</f>
        <v>0</v>
      </c>
      <c r="AA258" s="26"/>
      <c r="AB258" s="40">
        <f ca="1">SUMIF(OFFSET(correlations!B$46,_xlfn.FLOOR.MATH((ROW(A246)-1)/5)*5,0,5),"&lt;&gt;0")/COUNTIF(OFFSET(correlations!B$46,_xlfn.FLOOR.MATH((ROW(A246)-1)/5)*5,0,5),"&lt;&gt;0")</f>
        <v>2.875</v>
      </c>
      <c r="AC258" s="40">
        <f ca="1">SUMIF(OFFSET(correlations!C$46,_xlfn.FLOOR.MATH((ROW(B246)-1)/5)*5,0,5),"&lt;&gt;0")/COUNTIF(OFFSET(correlations!C$46,_xlfn.FLOOR.MATH((ROW(B246)-1)/5)*5,0,5),"&lt;&gt;0")</f>
        <v>3.5</v>
      </c>
      <c r="AD258" s="40">
        <f ca="1">SUMIF(OFFSET(correlations!D$46,_xlfn.FLOOR.MATH((ROW(C246)-1)/5)*5,0,5),"&lt;&gt;0")/COUNTIF(OFFSET(correlations!D$46,_xlfn.FLOOR.MATH((ROW(C246)-1)/5)*5,0,5),"&lt;&gt;0")</f>
        <v>2.5</v>
      </c>
      <c r="AE258" s="40">
        <f ca="1">SUMIF(OFFSET(correlations!E$46,_xlfn.FLOOR.MATH((ROW(D246)-1)/5)*5,0,5),"&lt;&gt;0")/COUNTIF(OFFSET(correlations!E$46,_xlfn.FLOOR.MATH((ROW(D246)-1)/5)*5,0,5),"&lt;&gt;0")</f>
        <v>3.6666666666666665</v>
      </c>
      <c r="AF258" s="40">
        <f ca="1">SUMIF(OFFSET(correlations!F$46,_xlfn.FLOOR.MATH((ROW(E246)-1)/5)*5,0,5),"&lt;&gt;0")/COUNTIF(OFFSET(correlations!F$46,_xlfn.FLOOR.MATH((ROW(E246)-1)/5)*5,0,5),"&lt;&gt;0")</f>
        <v>2.6</v>
      </c>
      <c r="AG258" s="40">
        <f ca="1">SUMIF(OFFSET(correlations!G$46,_xlfn.FLOOR.MATH((ROW(F246)-1)/5)*5,0,5),"&lt;&gt;0")/COUNTIF(OFFSET(correlations!G$46,_xlfn.FLOOR.MATH((ROW(F246)-1)/5)*5,0,5),"&lt;&gt;0")</f>
        <v>3.25</v>
      </c>
      <c r="AH258" s="40">
        <f ca="1">SUMIF(OFFSET(correlations!H$46,_xlfn.FLOOR.MATH((ROW(G246)-1)/5)*5,0,5),"&lt;&gt;0")/COUNTIF(OFFSET(correlations!H$46,_xlfn.FLOOR.MATH((ROW(G246)-1)/5)*5,0,5),"&lt;&gt;0")</f>
        <v>3.125</v>
      </c>
      <c r="AI258" s="40">
        <f ca="1">SUMIF(OFFSET(correlations!I$46,_xlfn.FLOOR.MATH((ROW(H246)-1)/5)*5,0,5),"&lt;&gt;0")/COUNTIF(OFFSET(correlations!I$46,_xlfn.FLOOR.MATH((ROW(H246)-1)/5)*5,0,5),"&lt;&gt;0")</f>
        <v>3.3333333333333335</v>
      </c>
      <c r="AJ258" s="40">
        <f ca="1">SUMIF(OFFSET(correlations!J$46,_xlfn.FLOOR.MATH((ROW(I246)-1)/5)*5,0,5),"&lt;&gt;0")/COUNTIF(OFFSET(correlations!J$46,_xlfn.FLOOR.MATH((ROW(I246)-1)/5)*5,0,5),"&lt;&gt;0")</f>
        <v>3.5</v>
      </c>
      <c r="AK258" s="40">
        <f ca="1">SUMIF(OFFSET(correlations!K$46,_xlfn.FLOOR.MATH((ROW(J246)-1)/5)*5,0,5),"&lt;&gt;0")/COUNTIF(OFFSET(correlations!K$46,_xlfn.FLOOR.MATH((ROW(J246)-1)/5)*5,0,5),"&lt;&gt;0")</f>
        <v>3.875</v>
      </c>
      <c r="AL258" s="40">
        <f ca="1">SUMIF(OFFSET(correlations!L$46,_xlfn.FLOOR.MATH((ROW(K246)-1)/5)*5,0,5),"&lt;&gt;0")/COUNTIF(OFFSET(correlations!L$46,_xlfn.FLOOR.MATH((ROW(K246)-1)/5)*5,0,5),"&lt;&gt;0")</f>
        <v>3.75</v>
      </c>
      <c r="AM258" s="40">
        <f ca="1">SUMIF(OFFSET(correlations!M$46,_xlfn.FLOOR.MATH((ROW(L246)-1)/5)*5,0,5),"&lt;&gt;0")/COUNTIF(OFFSET(correlations!M$46,_xlfn.FLOOR.MATH((ROW(L246)-1)/5)*5,0,5),"&lt;&gt;0")</f>
        <v>3.75</v>
      </c>
      <c r="AN258" s="40">
        <f ca="1">SUMIF(OFFSET(correlations!N$46,_xlfn.FLOOR.MATH((ROW(M246)-1)/5)*5,0,5),"&lt;&gt;0")/COUNTIF(OFFSET(correlations!N$46,_xlfn.FLOOR.MATH((ROW(M246)-1)/5)*5,0,5),"&lt;&gt;0")</f>
        <v>3.1</v>
      </c>
      <c r="AO258" s="40">
        <f ca="1">SUMIF(OFFSET(correlations!O$46,_xlfn.FLOOR.MATH((ROW(N246)-1)/5)*5,0,5),"&lt;&gt;0")/COUNTIF(OFFSET(correlations!O$46,_xlfn.FLOOR.MATH((ROW(N246)-1)/5)*5,0,5),"&lt;&gt;0")</f>
        <v>3.5</v>
      </c>
      <c r="AP258" s="40">
        <f ca="1">SUMIF(OFFSET(correlations!P$46,_xlfn.FLOOR.MATH((ROW(O246)-1)/5)*5,0,5),"&lt;&gt;0")/COUNTIF(OFFSET(correlations!P$46,_xlfn.FLOOR.MATH((ROW(O246)-1)/5)*5,0,5),"&lt;&gt;0")</f>
        <v>3.3333333333333335</v>
      </c>
      <c r="AQ258" s="40">
        <f ca="1">SUMIF(OFFSET(correlations!Q$46,_xlfn.FLOOR.MATH((ROW(P246)-1)/5)*5,0,5),"&lt;&gt;0")/COUNTIF(OFFSET(correlations!Q$46,_xlfn.FLOOR.MATH((ROW(P246)-1)/5)*5,0,5),"&lt;&gt;0")</f>
        <v>3.3333333333333335</v>
      </c>
      <c r="AR258" s="40">
        <f ca="1">SUMIF(OFFSET(correlations!R$46,_xlfn.FLOOR.MATH((ROW(Q246)-1)/5)*5,0,5),"&lt;&gt;0")/COUNTIF(OFFSET(correlations!R$46,_xlfn.FLOOR.MATH((ROW(Q246)-1)/5)*5,0,5),"&lt;&gt;0")</f>
        <v>3.1666666666666665</v>
      </c>
      <c r="AS258" s="40">
        <f ca="1">SUMIF(OFFSET(correlations!S$46,_xlfn.FLOOR.MATH((ROW(R246)-1)/5)*5,0,5),"&lt;&gt;0")/COUNTIF(OFFSET(correlations!S$46,_xlfn.FLOOR.MATH((ROW(R246)-1)/5)*5,0,5),"&lt;&gt;0")</f>
        <v>3.875</v>
      </c>
      <c r="AT258" s="40">
        <f ca="1">SUMIF(OFFSET(correlations!T$46,_xlfn.FLOOR.MATH((ROW(S246)-1)/5)*5,0,5),"&lt;&gt;0")/COUNTIF(OFFSET(correlations!T$46,_xlfn.FLOOR.MATH((ROW(S246)-1)/5)*5,0,5),"&lt;&gt;0")</f>
        <v>2.875</v>
      </c>
      <c r="AU258" s="40">
        <f ca="1">SUMIF(OFFSET(correlations!U$46,_xlfn.FLOOR.MATH((ROW(T246)-1)/5)*5,0,5),"&lt;&gt;0")/COUNTIF(OFFSET(correlations!U$46,_xlfn.FLOOR.MATH((ROW(T246)-1)/5)*5,0,5),"&lt;&gt;0")</f>
        <v>3.4</v>
      </c>
      <c r="AV258" s="40">
        <f ca="1">SUMIF(OFFSET(correlations!V$46,_xlfn.FLOOR.MATH((ROW(U246)-1)/5)*5,0,5),"&lt;&gt;0")/COUNTIF(OFFSET(correlations!V$46,_xlfn.FLOOR.MATH((ROW(U246)-1)/5)*5,0,5),"&lt;&gt;0")</f>
        <v>2.75</v>
      </c>
      <c r="AW258" s="40">
        <f ca="1">SUMIF(OFFSET(correlations!W$46,_xlfn.FLOOR.MATH((ROW(V246)-1)/5)*5,0,5),"&lt;&gt;0")/COUNTIF(OFFSET(correlations!W$46,_xlfn.FLOOR.MATH((ROW(V246)-1)/5)*5,0,5),"&lt;&gt;0")</f>
        <v>4.2</v>
      </c>
      <c r="AX258" s="40">
        <f ca="1">SUMIF(OFFSET(correlations!X$46,_xlfn.FLOOR.MATH((ROW(W246)-1)/5)*5,0,5),"&lt;&gt;0")/COUNTIF(OFFSET(correlations!X$46,_xlfn.FLOOR.MATH((ROW(W246)-1)/5)*5,0,5),"&lt;&gt;0")</f>
        <v>2.625</v>
      </c>
      <c r="AY258" s="40">
        <f ca="1">SUMIF(OFFSET(correlations!Y$46,_xlfn.FLOOR.MATH((ROW(X246)-1)/5)*5,0,5),"&lt;&gt;0")/COUNTIF(OFFSET(correlations!Y$46,_xlfn.FLOOR.MATH((ROW(X246)-1)/5)*5,0,5),"&lt;&gt;0")</f>
        <v>2.5</v>
      </c>
      <c r="AZ258" s="40">
        <f ca="1">SUMIF(OFFSET(correlations!Z$46,_xlfn.FLOOR.MATH((ROW(Y246)-1)/5)*5,0,5),"&lt;&gt;0")/COUNTIF(OFFSET(correlations!Z$46,_xlfn.FLOOR.MATH((ROW(Y246)-1)/5)*5,0,5),"&lt;&gt;0")</f>
        <v>2.875</v>
      </c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</row>
    <row r="259" spans="1:76">
      <c r="A259" s="1" t="str">
        <f t="shared" ref="A259:A262" si="49">A258</f>
        <v>602: Independence Day (a.k.a. ID4) (1996)</v>
      </c>
      <c r="B259" s="26">
        <f>IF(correlations!B292&lt;&gt;0,'Modified Weights'!B$5,0)</f>
        <v>0</v>
      </c>
      <c r="C259" s="26">
        <f>IF(correlations!C292&lt;&gt;0,'Modified Weights'!C$5,0)</f>
        <v>0.42223642660835542</v>
      </c>
      <c r="D259" s="26">
        <f>IF(correlations!D292&lt;&gt;0,'Modified Weights'!D$5,0)</f>
        <v>0.46833329437099369</v>
      </c>
      <c r="E259" s="26">
        <f>IF(correlations!E292&lt;&gt;0,'Modified Weights'!E$5,0)</f>
        <v>0</v>
      </c>
      <c r="F259" s="26">
        <f>IF(correlations!F292&lt;&gt;0,'Modified Weights'!F$5,0)</f>
        <v>0.43899155441463594</v>
      </c>
      <c r="G259" s="26">
        <f>IF(correlations!G292&lt;&gt;0,'Modified Weights'!G$5,0)</f>
        <v>0.46833329437099369</v>
      </c>
      <c r="H259" s="26">
        <f>IF(correlations!H292&lt;&gt;0,'Modified Weights'!H$5,0)</f>
        <v>0.24769327229404767</v>
      </c>
      <c r="I259" s="26">
        <f>IF(correlations!I292&lt;&gt;0,'Modified Weights'!I$5,0)</f>
        <v>0</v>
      </c>
      <c r="J259" s="26">
        <f>IF(correlations!J292&lt;&gt;0,'Modified Weights'!J$5,0)</f>
        <v>0.38713264586848378</v>
      </c>
      <c r="K259" s="26">
        <f>IF(correlations!K292&lt;&gt;0,'Modified Weights'!K$5,0)</f>
        <v>0.25886569181649749</v>
      </c>
      <c r="L259" s="26">
        <f>IF(correlations!L292&lt;&gt;0,'Modified Weights'!L$5,0)</f>
        <v>0</v>
      </c>
      <c r="M259" s="26">
        <f>IF(correlations!M292&lt;&gt;0,'Modified Weights'!M$5,0)</f>
        <v>0.26442478716072465</v>
      </c>
      <c r="N259" s="26">
        <f>IF(correlations!N292&lt;&gt;0,'Modified Weights'!N$5,0)</f>
        <v>0.290591240789001</v>
      </c>
      <c r="O259" s="26">
        <f>IF(correlations!O292&lt;&gt;0,'Modified Weights'!O$5,0)</f>
        <v>0.53906585139435703</v>
      </c>
      <c r="P259" s="26">
        <f>IF(correlations!P292&lt;&gt;0,'Modified Weights'!P$5,0)</f>
        <v>0</v>
      </c>
      <c r="Q259" s="26">
        <f>IF(correlations!Q292&lt;&gt;0,'Modified Weights'!Q$5,0)</f>
        <v>0.47571090136593314</v>
      </c>
      <c r="R259" s="26">
        <f>IF(correlations!R292&lt;&gt;0,'Modified Weights'!R$5,0)</f>
        <v>0</v>
      </c>
      <c r="S259" s="26">
        <f>IF(correlations!S292&lt;&gt;0,'Modified Weights'!S$5,0)</f>
        <v>0</v>
      </c>
      <c r="T259" s="26">
        <f>IF(correlations!T292&lt;&gt;0,'Modified Weights'!T$5,0)</f>
        <v>0.42805472768971564</v>
      </c>
      <c r="U259" s="26">
        <f>IF(correlations!U292&lt;&gt;0,'Modified Weights'!U$5,0)</f>
        <v>0.40380887559327872</v>
      </c>
      <c r="V259" s="26">
        <f>IF(correlations!V292&lt;&gt;0,'Modified Weights'!V$5,0)</f>
        <v>0.14924669844661778</v>
      </c>
      <c r="W259" s="26">
        <f>IF(correlations!W292&lt;&gt;0,'Modified Weights'!W$5,0)</f>
        <v>0.31571202585390812</v>
      </c>
      <c r="X259" s="26">
        <f>IF(correlations!X292&lt;&gt;0,'Modified Weights'!X$5,0)</f>
        <v>0.47497369617752921</v>
      </c>
      <c r="Y259" s="26">
        <f>IF(correlations!Y292&lt;&gt;0,'Modified Weights'!Y$5,0)</f>
        <v>0</v>
      </c>
      <c r="Z259" s="26">
        <f>IF(correlations!Z292&lt;&gt;0,'Modified Weights'!Z$5,0)</f>
        <v>0.37985626502293046</v>
      </c>
      <c r="AA259" s="26"/>
      <c r="AB259" s="40">
        <f ca="1">SUMIF(OFFSET(correlations!B$46,_xlfn.FLOOR.MATH((ROW(A247)-1)/5)*5,0,5),"&lt;&gt;0")/COUNTIF(OFFSET(correlations!B$46,_xlfn.FLOOR.MATH((ROW(A247)-1)/5)*5,0,5),"&lt;&gt;0")</f>
        <v>2.875</v>
      </c>
      <c r="AC259" s="40">
        <f ca="1">SUMIF(OFFSET(correlations!C$46,_xlfn.FLOOR.MATH((ROW(B247)-1)/5)*5,0,5),"&lt;&gt;0")/COUNTIF(OFFSET(correlations!C$46,_xlfn.FLOOR.MATH((ROW(B247)-1)/5)*5,0,5),"&lt;&gt;0")</f>
        <v>3.5</v>
      </c>
      <c r="AD259" s="40">
        <f ca="1">SUMIF(OFFSET(correlations!D$46,_xlfn.FLOOR.MATH((ROW(C247)-1)/5)*5,0,5),"&lt;&gt;0")/COUNTIF(OFFSET(correlations!D$46,_xlfn.FLOOR.MATH((ROW(C247)-1)/5)*5,0,5),"&lt;&gt;0")</f>
        <v>2.5</v>
      </c>
      <c r="AE259" s="40">
        <f ca="1">SUMIF(OFFSET(correlations!E$46,_xlfn.FLOOR.MATH((ROW(D247)-1)/5)*5,0,5),"&lt;&gt;0")/COUNTIF(OFFSET(correlations!E$46,_xlfn.FLOOR.MATH((ROW(D247)-1)/5)*5,0,5),"&lt;&gt;0")</f>
        <v>3.6666666666666665</v>
      </c>
      <c r="AF259" s="40">
        <f ca="1">SUMIF(OFFSET(correlations!F$46,_xlfn.FLOOR.MATH((ROW(E247)-1)/5)*5,0,5),"&lt;&gt;0")/COUNTIF(OFFSET(correlations!F$46,_xlfn.FLOOR.MATH((ROW(E247)-1)/5)*5,0,5),"&lt;&gt;0")</f>
        <v>2.6</v>
      </c>
      <c r="AG259" s="40">
        <f ca="1">SUMIF(OFFSET(correlations!G$46,_xlfn.FLOOR.MATH((ROW(F247)-1)/5)*5,0,5),"&lt;&gt;0")/COUNTIF(OFFSET(correlations!G$46,_xlfn.FLOOR.MATH((ROW(F247)-1)/5)*5,0,5),"&lt;&gt;0")</f>
        <v>3.25</v>
      </c>
      <c r="AH259" s="40">
        <f ca="1">SUMIF(OFFSET(correlations!H$46,_xlfn.FLOOR.MATH((ROW(G247)-1)/5)*5,0,5),"&lt;&gt;0")/COUNTIF(OFFSET(correlations!H$46,_xlfn.FLOOR.MATH((ROW(G247)-1)/5)*5,0,5),"&lt;&gt;0")</f>
        <v>3.125</v>
      </c>
      <c r="AI259" s="40">
        <f ca="1">SUMIF(OFFSET(correlations!I$46,_xlfn.FLOOR.MATH((ROW(H247)-1)/5)*5,0,5),"&lt;&gt;0")/COUNTIF(OFFSET(correlations!I$46,_xlfn.FLOOR.MATH((ROW(H247)-1)/5)*5,0,5),"&lt;&gt;0")</f>
        <v>3.3333333333333335</v>
      </c>
      <c r="AJ259" s="40">
        <f ca="1">SUMIF(OFFSET(correlations!J$46,_xlfn.FLOOR.MATH((ROW(I247)-1)/5)*5,0,5),"&lt;&gt;0")/COUNTIF(OFFSET(correlations!J$46,_xlfn.FLOOR.MATH((ROW(I247)-1)/5)*5,0,5),"&lt;&gt;0")</f>
        <v>3.5</v>
      </c>
      <c r="AK259" s="40">
        <f ca="1">SUMIF(OFFSET(correlations!K$46,_xlfn.FLOOR.MATH((ROW(J247)-1)/5)*5,0,5),"&lt;&gt;0")/COUNTIF(OFFSET(correlations!K$46,_xlfn.FLOOR.MATH((ROW(J247)-1)/5)*5,0,5),"&lt;&gt;0")</f>
        <v>3.875</v>
      </c>
      <c r="AL259" s="40">
        <f ca="1">SUMIF(OFFSET(correlations!L$46,_xlfn.FLOOR.MATH((ROW(K247)-1)/5)*5,0,5),"&lt;&gt;0")/COUNTIF(OFFSET(correlations!L$46,_xlfn.FLOOR.MATH((ROW(K247)-1)/5)*5,0,5),"&lt;&gt;0")</f>
        <v>3.75</v>
      </c>
      <c r="AM259" s="40">
        <f ca="1">SUMIF(OFFSET(correlations!M$46,_xlfn.FLOOR.MATH((ROW(L247)-1)/5)*5,0,5),"&lt;&gt;0")/COUNTIF(OFFSET(correlations!M$46,_xlfn.FLOOR.MATH((ROW(L247)-1)/5)*5,0,5),"&lt;&gt;0")</f>
        <v>3.75</v>
      </c>
      <c r="AN259" s="40">
        <f ca="1">SUMIF(OFFSET(correlations!N$46,_xlfn.FLOOR.MATH((ROW(M247)-1)/5)*5,0,5),"&lt;&gt;0")/COUNTIF(OFFSET(correlations!N$46,_xlfn.FLOOR.MATH((ROW(M247)-1)/5)*5,0,5),"&lt;&gt;0")</f>
        <v>3.1</v>
      </c>
      <c r="AO259" s="40">
        <f ca="1">SUMIF(OFFSET(correlations!O$46,_xlfn.FLOOR.MATH((ROW(N247)-1)/5)*5,0,5),"&lt;&gt;0")/COUNTIF(OFFSET(correlations!O$46,_xlfn.FLOOR.MATH((ROW(N247)-1)/5)*5,0,5),"&lt;&gt;0")</f>
        <v>3.5</v>
      </c>
      <c r="AP259" s="40">
        <f ca="1">SUMIF(OFFSET(correlations!P$46,_xlfn.FLOOR.MATH((ROW(O247)-1)/5)*5,0,5),"&lt;&gt;0")/COUNTIF(OFFSET(correlations!P$46,_xlfn.FLOOR.MATH((ROW(O247)-1)/5)*5,0,5),"&lt;&gt;0")</f>
        <v>3.3333333333333335</v>
      </c>
      <c r="AQ259" s="40">
        <f ca="1">SUMIF(OFFSET(correlations!Q$46,_xlfn.FLOOR.MATH((ROW(P247)-1)/5)*5,0,5),"&lt;&gt;0")/COUNTIF(OFFSET(correlations!Q$46,_xlfn.FLOOR.MATH((ROW(P247)-1)/5)*5,0,5),"&lt;&gt;0")</f>
        <v>3.3333333333333335</v>
      </c>
      <c r="AR259" s="40">
        <f ca="1">SUMIF(OFFSET(correlations!R$46,_xlfn.FLOOR.MATH((ROW(Q247)-1)/5)*5,0,5),"&lt;&gt;0")/COUNTIF(OFFSET(correlations!R$46,_xlfn.FLOOR.MATH((ROW(Q247)-1)/5)*5,0,5),"&lt;&gt;0")</f>
        <v>3.1666666666666665</v>
      </c>
      <c r="AS259" s="40">
        <f ca="1">SUMIF(OFFSET(correlations!S$46,_xlfn.FLOOR.MATH((ROW(R247)-1)/5)*5,0,5),"&lt;&gt;0")/COUNTIF(OFFSET(correlations!S$46,_xlfn.FLOOR.MATH((ROW(R247)-1)/5)*5,0,5),"&lt;&gt;0")</f>
        <v>3.875</v>
      </c>
      <c r="AT259" s="40">
        <f ca="1">SUMIF(OFFSET(correlations!T$46,_xlfn.FLOOR.MATH((ROW(S247)-1)/5)*5,0,5),"&lt;&gt;0")/COUNTIF(OFFSET(correlations!T$46,_xlfn.FLOOR.MATH((ROW(S247)-1)/5)*5,0,5),"&lt;&gt;0")</f>
        <v>2.875</v>
      </c>
      <c r="AU259" s="40">
        <f ca="1">SUMIF(OFFSET(correlations!U$46,_xlfn.FLOOR.MATH((ROW(T247)-1)/5)*5,0,5),"&lt;&gt;0")/COUNTIF(OFFSET(correlations!U$46,_xlfn.FLOOR.MATH((ROW(T247)-1)/5)*5,0,5),"&lt;&gt;0")</f>
        <v>3.4</v>
      </c>
      <c r="AV259" s="40">
        <f ca="1">SUMIF(OFFSET(correlations!V$46,_xlfn.FLOOR.MATH((ROW(U247)-1)/5)*5,0,5),"&lt;&gt;0")/COUNTIF(OFFSET(correlations!V$46,_xlfn.FLOOR.MATH((ROW(U247)-1)/5)*5,0,5),"&lt;&gt;0")</f>
        <v>2.75</v>
      </c>
      <c r="AW259" s="40">
        <f ca="1">SUMIF(OFFSET(correlations!W$46,_xlfn.FLOOR.MATH((ROW(V247)-1)/5)*5,0,5),"&lt;&gt;0")/COUNTIF(OFFSET(correlations!W$46,_xlfn.FLOOR.MATH((ROW(V247)-1)/5)*5,0,5),"&lt;&gt;0")</f>
        <v>4.2</v>
      </c>
      <c r="AX259" s="40">
        <f ca="1">SUMIF(OFFSET(correlations!X$46,_xlfn.FLOOR.MATH((ROW(W247)-1)/5)*5,0,5),"&lt;&gt;0")/COUNTIF(OFFSET(correlations!X$46,_xlfn.FLOOR.MATH((ROW(W247)-1)/5)*5,0,5),"&lt;&gt;0")</f>
        <v>2.625</v>
      </c>
      <c r="AY259" s="40">
        <f ca="1">SUMIF(OFFSET(correlations!Y$46,_xlfn.FLOOR.MATH((ROW(X247)-1)/5)*5,0,5),"&lt;&gt;0")/COUNTIF(OFFSET(correlations!Y$46,_xlfn.FLOOR.MATH((ROW(X247)-1)/5)*5,0,5),"&lt;&gt;0")</f>
        <v>2.5</v>
      </c>
      <c r="AZ259" s="40">
        <f ca="1">SUMIF(OFFSET(correlations!Z$46,_xlfn.FLOOR.MATH((ROW(Y247)-1)/5)*5,0,5),"&lt;&gt;0")/COUNTIF(OFFSET(correlations!Z$46,_xlfn.FLOOR.MATH((ROW(Y247)-1)/5)*5,0,5),"&lt;&gt;0")</f>
        <v>2.875</v>
      </c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</row>
    <row r="260" spans="1:76">
      <c r="A260" s="1" t="str">
        <f t="shared" si="49"/>
        <v>602: Independence Day (a.k.a. ID4) (1996)</v>
      </c>
      <c r="B260" s="26">
        <f>IF(correlations!B293&lt;&gt;0,'Modified Weights'!B$6,0)</f>
        <v>0.48053660218278615</v>
      </c>
      <c r="C260" s="26">
        <f>IF(correlations!C293&lt;&gt;0,'Modified Weights'!C$6,0)</f>
        <v>0.41443820151070604</v>
      </c>
      <c r="D260" s="26">
        <f>IF(correlations!D293&lt;&gt;0,'Modified Weights'!D$6,0)</f>
        <v>0.37322578372742299</v>
      </c>
      <c r="E260" s="26">
        <f>IF(correlations!E293&lt;&gt;0,'Modified Weights'!E$6,0)</f>
        <v>0.28275572409412869</v>
      </c>
      <c r="F260" s="26">
        <f>IF(correlations!F293&lt;&gt;0,'Modified Weights'!F$6,0)</f>
        <v>0.40027450425381639</v>
      </c>
      <c r="G260" s="26">
        <f>IF(correlations!G293&lt;&gt;0,'Modified Weights'!G$6,0)</f>
        <v>0</v>
      </c>
      <c r="H260" s="26">
        <f>IF(correlations!H293&lt;&gt;0,'Modified Weights'!H$6,0)</f>
        <v>0.2271298649307886</v>
      </c>
      <c r="I260" s="26">
        <f>IF(correlations!I293&lt;&gt;0,'Modified Weights'!I$6,0)</f>
        <v>0.22921932957789437</v>
      </c>
      <c r="J260" s="26">
        <f>IF(correlations!J293&lt;&gt;0,'Modified Weights'!J$6,0)</f>
        <v>0.36756756756756787</v>
      </c>
      <c r="K260" s="26">
        <f>IF(correlations!K293&lt;&gt;0,'Modified Weights'!K$6,0)</f>
        <v>0.25252866387786765</v>
      </c>
      <c r="L260" s="26">
        <f>IF(correlations!L293&lt;&gt;0,'Modified Weights'!L$6,0)</f>
        <v>0.2685953793136418</v>
      </c>
      <c r="M260" s="26">
        <f>IF(correlations!M293&lt;&gt;0,'Modified Weights'!M$6,0)</f>
        <v>0.25252866387786765</v>
      </c>
      <c r="N260" s="26">
        <f>IF(correlations!N293&lt;&gt;0,'Modified Weights'!N$6,0)</f>
        <v>0.26126836282372301</v>
      </c>
      <c r="O260" s="26">
        <f>IF(correlations!O293&lt;&gt;0,'Modified Weights'!O$6,0)</f>
        <v>0.52599044278760332</v>
      </c>
      <c r="P260" s="26">
        <f>IF(correlations!P293&lt;&gt;0,'Modified Weights'!P$6,0)</f>
        <v>0.28039233696684568</v>
      </c>
      <c r="Q260" s="26">
        <f>IF(correlations!Q293&lt;&gt;0,'Modified Weights'!Q$6,0)</f>
        <v>0.42322462884387124</v>
      </c>
      <c r="R260" s="26">
        <f>IF(correlations!R293&lt;&gt;0,'Modified Weights'!R$6,0)</f>
        <v>0</v>
      </c>
      <c r="S260" s="26">
        <f>IF(correlations!S293&lt;&gt;0,'Modified Weights'!S$6,0)</f>
        <v>0.37267558897264119</v>
      </c>
      <c r="T260" s="26">
        <f>IF(correlations!T293&lt;&gt;0,'Modified Weights'!T$6,0)</f>
        <v>0</v>
      </c>
      <c r="U260" s="26">
        <f>IF(correlations!U293&lt;&gt;0,'Modified Weights'!U$6,0)</f>
        <v>0.30580326092025339</v>
      </c>
      <c r="V260" s="26">
        <f>IF(correlations!V293&lt;&gt;0,'Modified Weights'!V$6,0)</f>
        <v>0</v>
      </c>
      <c r="W260" s="26">
        <f>IF(correlations!W293&lt;&gt;0,'Modified Weights'!W$6,0)</f>
        <v>0.26252037536330569</v>
      </c>
      <c r="X260" s="26">
        <f>IF(correlations!X293&lt;&gt;0,'Modified Weights'!X$6,0)</f>
        <v>0</v>
      </c>
      <c r="Y260" s="26">
        <f>IF(correlations!Y293&lt;&gt;0,'Modified Weights'!Y$6,0)</f>
        <v>0.46411014776485626</v>
      </c>
      <c r="Z260" s="26">
        <f>IF(correlations!Z293&lt;&gt;0,'Modified Weights'!Z$6,0)</f>
        <v>0.37426379831369133</v>
      </c>
      <c r="AA260" s="26"/>
      <c r="AB260" s="40">
        <f ca="1">SUMIF(OFFSET(correlations!B$46,_xlfn.FLOOR.MATH((ROW(A248)-1)/5)*5,0,5),"&lt;&gt;0")/COUNTIF(OFFSET(correlations!B$46,_xlfn.FLOOR.MATH((ROW(A248)-1)/5)*5,0,5),"&lt;&gt;0")</f>
        <v>2.875</v>
      </c>
      <c r="AC260" s="40">
        <f ca="1">SUMIF(OFFSET(correlations!C$46,_xlfn.FLOOR.MATH((ROW(B248)-1)/5)*5,0,5),"&lt;&gt;0")/COUNTIF(OFFSET(correlations!C$46,_xlfn.FLOOR.MATH((ROW(B248)-1)/5)*5,0,5),"&lt;&gt;0")</f>
        <v>3.5</v>
      </c>
      <c r="AD260" s="40">
        <f ca="1">SUMIF(OFFSET(correlations!D$46,_xlfn.FLOOR.MATH((ROW(C248)-1)/5)*5,0,5),"&lt;&gt;0")/COUNTIF(OFFSET(correlations!D$46,_xlfn.FLOOR.MATH((ROW(C248)-1)/5)*5,0,5),"&lt;&gt;0")</f>
        <v>2.5</v>
      </c>
      <c r="AE260" s="40">
        <f ca="1">SUMIF(OFFSET(correlations!E$46,_xlfn.FLOOR.MATH((ROW(D248)-1)/5)*5,0,5),"&lt;&gt;0")/COUNTIF(OFFSET(correlations!E$46,_xlfn.FLOOR.MATH((ROW(D248)-1)/5)*5,0,5),"&lt;&gt;0")</f>
        <v>3.6666666666666665</v>
      </c>
      <c r="AF260" s="40">
        <f ca="1">SUMIF(OFFSET(correlations!F$46,_xlfn.FLOOR.MATH((ROW(E248)-1)/5)*5,0,5),"&lt;&gt;0")/COUNTIF(OFFSET(correlations!F$46,_xlfn.FLOOR.MATH((ROW(E248)-1)/5)*5,0,5),"&lt;&gt;0")</f>
        <v>2.6</v>
      </c>
      <c r="AG260" s="40">
        <f ca="1">SUMIF(OFFSET(correlations!G$46,_xlfn.FLOOR.MATH((ROW(F248)-1)/5)*5,0,5),"&lt;&gt;0")/COUNTIF(OFFSET(correlations!G$46,_xlfn.FLOOR.MATH((ROW(F248)-1)/5)*5,0,5),"&lt;&gt;0")</f>
        <v>3.25</v>
      </c>
      <c r="AH260" s="40">
        <f ca="1">SUMIF(OFFSET(correlations!H$46,_xlfn.FLOOR.MATH((ROW(G248)-1)/5)*5,0,5),"&lt;&gt;0")/COUNTIF(OFFSET(correlations!H$46,_xlfn.FLOOR.MATH((ROW(G248)-1)/5)*5,0,5),"&lt;&gt;0")</f>
        <v>3.125</v>
      </c>
      <c r="AI260" s="40">
        <f ca="1">SUMIF(OFFSET(correlations!I$46,_xlfn.FLOOR.MATH((ROW(H248)-1)/5)*5,0,5),"&lt;&gt;0")/COUNTIF(OFFSET(correlations!I$46,_xlfn.FLOOR.MATH((ROW(H248)-1)/5)*5,0,5),"&lt;&gt;0")</f>
        <v>3.3333333333333335</v>
      </c>
      <c r="AJ260" s="40">
        <f ca="1">SUMIF(OFFSET(correlations!J$46,_xlfn.FLOOR.MATH((ROW(I248)-1)/5)*5,0,5),"&lt;&gt;0")/COUNTIF(OFFSET(correlations!J$46,_xlfn.FLOOR.MATH((ROW(I248)-1)/5)*5,0,5),"&lt;&gt;0")</f>
        <v>3.5</v>
      </c>
      <c r="AK260" s="40">
        <f ca="1">SUMIF(OFFSET(correlations!K$46,_xlfn.FLOOR.MATH((ROW(J248)-1)/5)*5,0,5),"&lt;&gt;0")/COUNTIF(OFFSET(correlations!K$46,_xlfn.FLOOR.MATH((ROW(J248)-1)/5)*5,0,5),"&lt;&gt;0")</f>
        <v>3.875</v>
      </c>
      <c r="AL260" s="40">
        <f ca="1">SUMIF(OFFSET(correlations!L$46,_xlfn.FLOOR.MATH((ROW(K248)-1)/5)*5,0,5),"&lt;&gt;0")/COUNTIF(OFFSET(correlations!L$46,_xlfn.FLOOR.MATH((ROW(K248)-1)/5)*5,0,5),"&lt;&gt;0")</f>
        <v>3.75</v>
      </c>
      <c r="AM260" s="40">
        <f ca="1">SUMIF(OFFSET(correlations!M$46,_xlfn.FLOOR.MATH((ROW(L248)-1)/5)*5,0,5),"&lt;&gt;0")/COUNTIF(OFFSET(correlations!M$46,_xlfn.FLOOR.MATH((ROW(L248)-1)/5)*5,0,5),"&lt;&gt;0")</f>
        <v>3.75</v>
      </c>
      <c r="AN260" s="40">
        <f ca="1">SUMIF(OFFSET(correlations!N$46,_xlfn.FLOOR.MATH((ROW(M248)-1)/5)*5,0,5),"&lt;&gt;0")/COUNTIF(OFFSET(correlations!N$46,_xlfn.FLOOR.MATH((ROW(M248)-1)/5)*5,0,5),"&lt;&gt;0")</f>
        <v>3.1</v>
      </c>
      <c r="AO260" s="40">
        <f ca="1">SUMIF(OFFSET(correlations!O$46,_xlfn.FLOOR.MATH((ROW(N248)-1)/5)*5,0,5),"&lt;&gt;0")/COUNTIF(OFFSET(correlations!O$46,_xlfn.FLOOR.MATH((ROW(N248)-1)/5)*5,0,5),"&lt;&gt;0")</f>
        <v>3.5</v>
      </c>
      <c r="AP260" s="40">
        <f ca="1">SUMIF(OFFSET(correlations!P$46,_xlfn.FLOOR.MATH((ROW(O248)-1)/5)*5,0,5),"&lt;&gt;0")/COUNTIF(OFFSET(correlations!P$46,_xlfn.FLOOR.MATH((ROW(O248)-1)/5)*5,0,5),"&lt;&gt;0")</f>
        <v>3.3333333333333335</v>
      </c>
      <c r="AQ260" s="40">
        <f ca="1">SUMIF(OFFSET(correlations!Q$46,_xlfn.FLOOR.MATH((ROW(P248)-1)/5)*5,0,5),"&lt;&gt;0")/COUNTIF(OFFSET(correlations!Q$46,_xlfn.FLOOR.MATH((ROW(P248)-1)/5)*5,0,5),"&lt;&gt;0")</f>
        <v>3.3333333333333335</v>
      </c>
      <c r="AR260" s="40">
        <f ca="1">SUMIF(OFFSET(correlations!R$46,_xlfn.FLOOR.MATH((ROW(Q248)-1)/5)*5,0,5),"&lt;&gt;0")/COUNTIF(OFFSET(correlations!R$46,_xlfn.FLOOR.MATH((ROW(Q248)-1)/5)*5,0,5),"&lt;&gt;0")</f>
        <v>3.1666666666666665</v>
      </c>
      <c r="AS260" s="40">
        <f ca="1">SUMIF(OFFSET(correlations!S$46,_xlfn.FLOOR.MATH((ROW(R248)-1)/5)*5,0,5),"&lt;&gt;0")/COUNTIF(OFFSET(correlations!S$46,_xlfn.FLOOR.MATH((ROW(R248)-1)/5)*5,0,5),"&lt;&gt;0")</f>
        <v>3.875</v>
      </c>
      <c r="AT260" s="40">
        <f ca="1">SUMIF(OFFSET(correlations!T$46,_xlfn.FLOOR.MATH((ROW(S248)-1)/5)*5,0,5),"&lt;&gt;0")/COUNTIF(OFFSET(correlations!T$46,_xlfn.FLOOR.MATH((ROW(S248)-1)/5)*5,0,5),"&lt;&gt;0")</f>
        <v>2.875</v>
      </c>
      <c r="AU260" s="40">
        <f ca="1">SUMIF(OFFSET(correlations!U$46,_xlfn.FLOOR.MATH((ROW(T248)-1)/5)*5,0,5),"&lt;&gt;0")/COUNTIF(OFFSET(correlations!U$46,_xlfn.FLOOR.MATH((ROW(T248)-1)/5)*5,0,5),"&lt;&gt;0")</f>
        <v>3.4</v>
      </c>
      <c r="AV260" s="40">
        <f ca="1">SUMIF(OFFSET(correlations!V$46,_xlfn.FLOOR.MATH((ROW(U248)-1)/5)*5,0,5),"&lt;&gt;0")/COUNTIF(OFFSET(correlations!V$46,_xlfn.FLOOR.MATH((ROW(U248)-1)/5)*5,0,5),"&lt;&gt;0")</f>
        <v>2.75</v>
      </c>
      <c r="AW260" s="40">
        <f ca="1">SUMIF(OFFSET(correlations!W$46,_xlfn.FLOOR.MATH((ROW(V248)-1)/5)*5,0,5),"&lt;&gt;0")/COUNTIF(OFFSET(correlations!W$46,_xlfn.FLOOR.MATH((ROW(V248)-1)/5)*5,0,5),"&lt;&gt;0")</f>
        <v>4.2</v>
      </c>
      <c r="AX260" s="40">
        <f ca="1">SUMIF(OFFSET(correlations!X$46,_xlfn.FLOOR.MATH((ROW(W248)-1)/5)*5,0,5),"&lt;&gt;0")/COUNTIF(OFFSET(correlations!X$46,_xlfn.FLOOR.MATH((ROW(W248)-1)/5)*5,0,5),"&lt;&gt;0")</f>
        <v>2.625</v>
      </c>
      <c r="AY260" s="40">
        <f ca="1">SUMIF(OFFSET(correlations!Y$46,_xlfn.FLOOR.MATH((ROW(X248)-1)/5)*5,0,5),"&lt;&gt;0")/COUNTIF(OFFSET(correlations!Y$46,_xlfn.FLOOR.MATH((ROW(X248)-1)/5)*5,0,5),"&lt;&gt;0")</f>
        <v>2.5</v>
      </c>
      <c r="AZ260" s="40">
        <f ca="1">SUMIF(OFFSET(correlations!Z$46,_xlfn.FLOOR.MATH((ROW(Y248)-1)/5)*5,0,5),"&lt;&gt;0")/COUNTIF(OFFSET(correlations!Z$46,_xlfn.FLOOR.MATH((ROW(Y248)-1)/5)*5,0,5),"&lt;&gt;0")</f>
        <v>2.875</v>
      </c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</row>
    <row r="261" spans="1:76">
      <c r="A261" s="1" t="str">
        <f t="shared" si="49"/>
        <v>602: Independence Day (a.k.a. ID4) (1996)</v>
      </c>
      <c r="B261" s="26">
        <f>IF(correlations!B294&lt;&gt;0,'Modified Weights'!B$7,0)</f>
        <v>0.46460996868120108</v>
      </c>
      <c r="C261" s="26">
        <f>IF(correlations!C294&lt;&gt;0,'Modified Weights'!C$7,0)</f>
        <v>0.41167618541813644</v>
      </c>
      <c r="D261" s="26">
        <f>IF(correlations!D294&lt;&gt;0,'Modified Weights'!D$7,0)</f>
        <v>0.36756756756756787</v>
      </c>
      <c r="E261" s="26">
        <f>IF(correlations!E294&lt;&gt;0,'Modified Weights'!E$7,0)</f>
        <v>0</v>
      </c>
      <c r="F261" s="26">
        <f>IF(correlations!F294&lt;&gt;0,'Modified Weights'!F$7,0)</f>
        <v>0.37985626502293046</v>
      </c>
      <c r="G261" s="26">
        <f>IF(correlations!G294&lt;&gt;0,'Modified Weights'!G$7,0)</f>
        <v>0.38713264586848378</v>
      </c>
      <c r="H261" s="26">
        <f>IF(correlations!H294&lt;&gt;0,'Modified Weights'!H$7,0)</f>
        <v>0.19365960183726966</v>
      </c>
      <c r="I261" s="26">
        <f>IF(correlations!I294&lt;&gt;0,'Modified Weights'!I$7,0)</f>
        <v>0.21476007349626267</v>
      </c>
      <c r="J261" s="26">
        <f>IF(correlations!J294&lt;&gt;0,'Modified Weights'!J$7,0)</f>
        <v>0</v>
      </c>
      <c r="K261" s="26">
        <f>IF(correlations!K294&lt;&gt;0,'Modified Weights'!K$7,0)</f>
        <v>0.21087949693739588</v>
      </c>
      <c r="L261" s="26">
        <f>IF(correlations!L294&lt;&gt;0,'Modified Weights'!L$7,0)</f>
        <v>0</v>
      </c>
      <c r="M261" s="26">
        <f>IF(correlations!M294&lt;&gt;0,'Modified Weights'!M$7,0)</f>
        <v>0.19710516591041297</v>
      </c>
      <c r="N261" s="26">
        <f>IF(correlations!N294&lt;&gt;0,'Modified Weights'!N$7,0)</f>
        <v>0.18121021790485745</v>
      </c>
      <c r="O261" s="26">
        <f>IF(correlations!O294&lt;&gt;0,'Modified Weights'!O$7,0)</f>
        <v>0.47549485227568483</v>
      </c>
      <c r="P261" s="26">
        <f>IF(correlations!P294&lt;&gt;0,'Modified Weights'!P$7,0)</f>
        <v>0.26252037536330569</v>
      </c>
      <c r="Q261" s="26">
        <f>IF(correlations!Q294&lt;&gt;0,'Modified Weights'!Q$7,0)</f>
        <v>0.37322578372742299</v>
      </c>
      <c r="R261" s="26">
        <f>IF(correlations!R294&lt;&gt;0,'Modified Weights'!R$7,0)</f>
        <v>0.37426379831369133</v>
      </c>
      <c r="S261" s="26">
        <f>IF(correlations!S294&lt;&gt;0,'Modified Weights'!S$7,0)</f>
        <v>0.36064387194709613</v>
      </c>
      <c r="T261" s="26">
        <f>IF(correlations!T294&lt;&gt;0,'Modified Weights'!T$7,0)</f>
        <v>0.40380887559327872</v>
      </c>
      <c r="U261" s="26">
        <f>IF(correlations!U294&lt;&gt;0,'Modified Weights'!U$7,0)</f>
        <v>0.28039233696684568</v>
      </c>
      <c r="V261" s="26">
        <f>IF(correlations!V294&lt;&gt;0,'Modified Weights'!V$7,0)</f>
        <v>0.14367186460137429</v>
      </c>
      <c r="W261" s="26">
        <f>IF(correlations!W294&lt;&gt;0,'Modified Weights'!W$7,0)</f>
        <v>0.24072770522228643</v>
      </c>
      <c r="X261" s="26">
        <f>IF(correlations!X294&lt;&gt;0,'Modified Weights'!X$7,0)</f>
        <v>0.44902524381160436</v>
      </c>
      <c r="Y261" s="26">
        <f>IF(correlations!Y294&lt;&gt;0,'Modified Weights'!Y$7,0)</f>
        <v>0.42322462884387124</v>
      </c>
      <c r="Z261" s="26">
        <f>IF(correlations!Z294&lt;&gt;0,'Modified Weights'!Z$7,0)</f>
        <v>0.27967705678590876</v>
      </c>
      <c r="AA261" s="26"/>
      <c r="AB261" s="40">
        <f ca="1">SUMIF(OFFSET(correlations!B$46,_xlfn.FLOOR.MATH((ROW(A249)-1)/5)*5,0,5),"&lt;&gt;0")/COUNTIF(OFFSET(correlations!B$46,_xlfn.FLOOR.MATH((ROW(A249)-1)/5)*5,0,5),"&lt;&gt;0")</f>
        <v>2.875</v>
      </c>
      <c r="AC261" s="40">
        <f ca="1">SUMIF(OFFSET(correlations!C$46,_xlfn.FLOOR.MATH((ROW(B249)-1)/5)*5,0,5),"&lt;&gt;0")/COUNTIF(OFFSET(correlations!C$46,_xlfn.FLOOR.MATH((ROW(B249)-1)/5)*5,0,5),"&lt;&gt;0")</f>
        <v>3.5</v>
      </c>
      <c r="AD261" s="40">
        <f ca="1">SUMIF(OFFSET(correlations!D$46,_xlfn.FLOOR.MATH((ROW(C249)-1)/5)*5,0,5),"&lt;&gt;0")/COUNTIF(OFFSET(correlations!D$46,_xlfn.FLOOR.MATH((ROW(C249)-1)/5)*5,0,5),"&lt;&gt;0")</f>
        <v>2.5</v>
      </c>
      <c r="AE261" s="40">
        <f ca="1">SUMIF(OFFSET(correlations!E$46,_xlfn.FLOOR.MATH((ROW(D249)-1)/5)*5,0,5),"&lt;&gt;0")/COUNTIF(OFFSET(correlations!E$46,_xlfn.FLOOR.MATH((ROW(D249)-1)/5)*5,0,5),"&lt;&gt;0")</f>
        <v>3.6666666666666665</v>
      </c>
      <c r="AF261" s="40">
        <f ca="1">SUMIF(OFFSET(correlations!F$46,_xlfn.FLOOR.MATH((ROW(E249)-1)/5)*5,0,5),"&lt;&gt;0")/COUNTIF(OFFSET(correlations!F$46,_xlfn.FLOOR.MATH((ROW(E249)-1)/5)*5,0,5),"&lt;&gt;0")</f>
        <v>2.6</v>
      </c>
      <c r="AG261" s="40">
        <f ca="1">SUMIF(OFFSET(correlations!G$46,_xlfn.FLOOR.MATH((ROW(F249)-1)/5)*5,0,5),"&lt;&gt;0")/COUNTIF(OFFSET(correlations!G$46,_xlfn.FLOOR.MATH((ROW(F249)-1)/5)*5,0,5),"&lt;&gt;0")</f>
        <v>3.25</v>
      </c>
      <c r="AH261" s="40">
        <f ca="1">SUMIF(OFFSET(correlations!H$46,_xlfn.FLOOR.MATH((ROW(G249)-1)/5)*5,0,5),"&lt;&gt;0")/COUNTIF(OFFSET(correlations!H$46,_xlfn.FLOOR.MATH((ROW(G249)-1)/5)*5,0,5),"&lt;&gt;0")</f>
        <v>3.125</v>
      </c>
      <c r="AI261" s="40">
        <f ca="1">SUMIF(OFFSET(correlations!I$46,_xlfn.FLOOR.MATH((ROW(H249)-1)/5)*5,0,5),"&lt;&gt;0")/COUNTIF(OFFSET(correlations!I$46,_xlfn.FLOOR.MATH((ROW(H249)-1)/5)*5,0,5),"&lt;&gt;0")</f>
        <v>3.3333333333333335</v>
      </c>
      <c r="AJ261" s="40">
        <f ca="1">SUMIF(OFFSET(correlations!J$46,_xlfn.FLOOR.MATH((ROW(I249)-1)/5)*5,0,5),"&lt;&gt;0")/COUNTIF(OFFSET(correlations!J$46,_xlfn.FLOOR.MATH((ROW(I249)-1)/5)*5,0,5),"&lt;&gt;0")</f>
        <v>3.5</v>
      </c>
      <c r="AK261" s="40">
        <f ca="1">SUMIF(OFFSET(correlations!K$46,_xlfn.FLOOR.MATH((ROW(J249)-1)/5)*5,0,5),"&lt;&gt;0")/COUNTIF(OFFSET(correlations!K$46,_xlfn.FLOOR.MATH((ROW(J249)-1)/5)*5,0,5),"&lt;&gt;0")</f>
        <v>3.875</v>
      </c>
      <c r="AL261" s="40">
        <f ca="1">SUMIF(OFFSET(correlations!L$46,_xlfn.FLOOR.MATH((ROW(K249)-1)/5)*5,0,5),"&lt;&gt;0")/COUNTIF(OFFSET(correlations!L$46,_xlfn.FLOOR.MATH((ROW(K249)-1)/5)*5,0,5),"&lt;&gt;0")</f>
        <v>3.75</v>
      </c>
      <c r="AM261" s="40">
        <f ca="1">SUMIF(OFFSET(correlations!M$46,_xlfn.FLOOR.MATH((ROW(L249)-1)/5)*5,0,5),"&lt;&gt;0")/COUNTIF(OFFSET(correlations!M$46,_xlfn.FLOOR.MATH((ROW(L249)-1)/5)*5,0,5),"&lt;&gt;0")</f>
        <v>3.75</v>
      </c>
      <c r="AN261" s="40">
        <f ca="1">SUMIF(OFFSET(correlations!N$46,_xlfn.FLOOR.MATH((ROW(M249)-1)/5)*5,0,5),"&lt;&gt;0")/COUNTIF(OFFSET(correlations!N$46,_xlfn.FLOOR.MATH((ROW(M249)-1)/5)*5,0,5),"&lt;&gt;0")</f>
        <v>3.1</v>
      </c>
      <c r="AO261" s="40">
        <f ca="1">SUMIF(OFFSET(correlations!O$46,_xlfn.FLOOR.MATH((ROW(N249)-1)/5)*5,0,5),"&lt;&gt;0")/COUNTIF(OFFSET(correlations!O$46,_xlfn.FLOOR.MATH((ROW(N249)-1)/5)*5,0,5),"&lt;&gt;0")</f>
        <v>3.5</v>
      </c>
      <c r="AP261" s="40">
        <f ca="1">SUMIF(OFFSET(correlations!P$46,_xlfn.FLOOR.MATH((ROW(O249)-1)/5)*5,0,5),"&lt;&gt;0")/COUNTIF(OFFSET(correlations!P$46,_xlfn.FLOOR.MATH((ROW(O249)-1)/5)*5,0,5),"&lt;&gt;0")</f>
        <v>3.3333333333333335</v>
      </c>
      <c r="AQ261" s="40">
        <f ca="1">SUMIF(OFFSET(correlations!Q$46,_xlfn.FLOOR.MATH((ROW(P249)-1)/5)*5,0,5),"&lt;&gt;0")/COUNTIF(OFFSET(correlations!Q$46,_xlfn.FLOOR.MATH((ROW(P249)-1)/5)*5,0,5),"&lt;&gt;0")</f>
        <v>3.3333333333333335</v>
      </c>
      <c r="AR261" s="40">
        <f ca="1">SUMIF(OFFSET(correlations!R$46,_xlfn.FLOOR.MATH((ROW(Q249)-1)/5)*5,0,5),"&lt;&gt;0")/COUNTIF(OFFSET(correlations!R$46,_xlfn.FLOOR.MATH((ROW(Q249)-1)/5)*5,0,5),"&lt;&gt;0")</f>
        <v>3.1666666666666665</v>
      </c>
      <c r="AS261" s="40">
        <f ca="1">SUMIF(OFFSET(correlations!S$46,_xlfn.FLOOR.MATH((ROW(R249)-1)/5)*5,0,5),"&lt;&gt;0")/COUNTIF(OFFSET(correlations!S$46,_xlfn.FLOOR.MATH((ROW(R249)-1)/5)*5,0,5),"&lt;&gt;0")</f>
        <v>3.875</v>
      </c>
      <c r="AT261" s="40">
        <f ca="1">SUMIF(OFFSET(correlations!T$46,_xlfn.FLOOR.MATH((ROW(S249)-1)/5)*5,0,5),"&lt;&gt;0")/COUNTIF(OFFSET(correlations!T$46,_xlfn.FLOOR.MATH((ROW(S249)-1)/5)*5,0,5),"&lt;&gt;0")</f>
        <v>2.875</v>
      </c>
      <c r="AU261" s="40">
        <f ca="1">SUMIF(OFFSET(correlations!U$46,_xlfn.FLOOR.MATH((ROW(T249)-1)/5)*5,0,5),"&lt;&gt;0")/COUNTIF(OFFSET(correlations!U$46,_xlfn.FLOOR.MATH((ROW(T249)-1)/5)*5,0,5),"&lt;&gt;0")</f>
        <v>3.4</v>
      </c>
      <c r="AV261" s="40">
        <f ca="1">SUMIF(OFFSET(correlations!V$46,_xlfn.FLOOR.MATH((ROW(U249)-1)/5)*5,0,5),"&lt;&gt;0")/COUNTIF(OFFSET(correlations!V$46,_xlfn.FLOOR.MATH((ROW(U249)-1)/5)*5,0,5),"&lt;&gt;0")</f>
        <v>2.75</v>
      </c>
      <c r="AW261" s="40">
        <f ca="1">SUMIF(OFFSET(correlations!W$46,_xlfn.FLOOR.MATH((ROW(V249)-1)/5)*5,0,5),"&lt;&gt;0")/COUNTIF(OFFSET(correlations!W$46,_xlfn.FLOOR.MATH((ROW(V249)-1)/5)*5,0,5),"&lt;&gt;0")</f>
        <v>4.2</v>
      </c>
      <c r="AX261" s="40">
        <f ca="1">SUMIF(OFFSET(correlations!X$46,_xlfn.FLOOR.MATH((ROW(W249)-1)/5)*5,0,5),"&lt;&gt;0")/COUNTIF(OFFSET(correlations!X$46,_xlfn.FLOOR.MATH((ROW(W249)-1)/5)*5,0,5),"&lt;&gt;0")</f>
        <v>2.625</v>
      </c>
      <c r="AY261" s="40">
        <f ca="1">SUMIF(OFFSET(correlations!Y$46,_xlfn.FLOOR.MATH((ROW(X249)-1)/5)*5,0,5),"&lt;&gt;0")/COUNTIF(OFFSET(correlations!Y$46,_xlfn.FLOOR.MATH((ROW(X249)-1)/5)*5,0,5),"&lt;&gt;0")</f>
        <v>2.5</v>
      </c>
      <c r="AZ261" s="40">
        <f ca="1">SUMIF(OFFSET(correlations!Z$46,_xlfn.FLOOR.MATH((ROW(Y249)-1)/5)*5,0,5),"&lt;&gt;0")/COUNTIF(OFFSET(correlations!Z$46,_xlfn.FLOOR.MATH((ROW(Y249)-1)/5)*5,0,5),"&lt;&gt;0")</f>
        <v>2.875</v>
      </c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</row>
    <row r="262" spans="1:76">
      <c r="A262" s="1" t="str">
        <f t="shared" si="49"/>
        <v>602: Independence Day (a.k.a. ID4) (1996)</v>
      </c>
      <c r="B262" s="26">
        <f>IF(correlations!B295&lt;&gt;0,'Modified Weights'!B$3,0)</f>
        <v>0.55108883721563151</v>
      </c>
      <c r="C262" s="26">
        <f>IF(correlations!C295&lt;&gt;0,'Modified Weights'!C$3,0)</f>
        <v>0</v>
      </c>
      <c r="D262" s="26">
        <f>IF(correlations!D295&lt;&gt;0,'Modified Weights'!D$3,0)</f>
        <v>0.66716825348801723</v>
      </c>
      <c r="E262" s="26">
        <f>IF(correlations!E295&lt;&gt;0,'Modified Weights'!E$3,0)</f>
        <v>0.51761980439715483</v>
      </c>
      <c r="F262" s="26">
        <f>IF(correlations!F295&lt;&gt;0,'Modified Weights'!F$3,0)</f>
        <v>0.47668328054517961</v>
      </c>
      <c r="G262" s="26">
        <f>IF(correlations!G295&lt;&gt;0,'Modified Weights'!G$3,0)</f>
        <v>0.53906585139435703</v>
      </c>
      <c r="H262" s="26">
        <f>IF(correlations!H295&lt;&gt;0,'Modified Weights'!H$3,0)</f>
        <v>0.46291004988627577</v>
      </c>
      <c r="I262" s="26">
        <f>IF(correlations!I295&lt;&gt;0,'Modified Weights'!I$3,0)</f>
        <v>0</v>
      </c>
      <c r="J262" s="26">
        <f>IF(correlations!J295&lt;&gt;0,'Modified Weights'!J$3,0)</f>
        <v>0.47571090136593314</v>
      </c>
      <c r="K262" s="26">
        <f>IF(correlations!K295&lt;&gt;0,'Modified Weights'!K$3,0)</f>
        <v>0.31571202585390812</v>
      </c>
      <c r="L262" s="26">
        <f>IF(correlations!L295&lt;&gt;0,'Modified Weights'!L$3,0)</f>
        <v>0.31257295249758305</v>
      </c>
      <c r="M262" s="26">
        <f>IF(correlations!M295&lt;&gt;0,'Modified Weights'!M$3,0)</f>
        <v>0.40859237613621341</v>
      </c>
      <c r="N262" s="26">
        <f>IF(correlations!N295&lt;&gt;0,'Modified Weights'!N$3,0)</f>
        <v>0.32349910970108381</v>
      </c>
      <c r="O262" s="26">
        <f>IF(correlations!O295&lt;&gt;0,'Modified Weights'!O$3,0)</f>
        <v>0.66851595362183669</v>
      </c>
      <c r="P262" s="26">
        <f>IF(correlations!P295&lt;&gt;0,'Modified Weights'!P$3,0)</f>
        <v>0</v>
      </c>
      <c r="Q262" s="26">
        <f>IF(correlations!Q295&lt;&gt;0,'Modified Weights'!Q$3,0)</f>
        <v>0</v>
      </c>
      <c r="R262" s="26">
        <f>IF(correlations!R295&lt;&gt;0,'Modified Weights'!R$3,0)</f>
        <v>0.49300760515325925</v>
      </c>
      <c r="S262" s="26">
        <f>IF(correlations!S295&lt;&gt;0,'Modified Weights'!S$3,0)</f>
        <v>0.47668328054517961</v>
      </c>
      <c r="T262" s="26">
        <f>IF(correlations!T295&lt;&gt;0,'Modified Weights'!T$3,0)</f>
        <v>0.55108883721563151</v>
      </c>
      <c r="U262" s="26">
        <f>IF(correlations!U295&lt;&gt;0,'Modified Weights'!U$3,0)</f>
        <v>0.47236055541883315</v>
      </c>
      <c r="V262" s="26">
        <f>IF(correlations!V295&lt;&gt;0,'Modified Weights'!V$3,0)</f>
        <v>0.27092801416163931</v>
      </c>
      <c r="W262" s="26">
        <f>IF(correlations!W295&lt;&gt;0,'Modified Weights'!W$3,0)</f>
        <v>0.50324684492481753</v>
      </c>
      <c r="X262" s="26">
        <f>IF(correlations!X295&lt;&gt;0,'Modified Weights'!X$3,0)</f>
        <v>0.66851595362183669</v>
      </c>
      <c r="Y262" s="26">
        <f>IF(correlations!Y295&lt;&gt;0,'Modified Weights'!Y$3,0)</f>
        <v>0.66716825348801723</v>
      </c>
      <c r="Z262" s="26">
        <f>IF(correlations!Z295&lt;&gt;0,'Modified Weights'!Z$3,0)</f>
        <v>0.43552033876932245</v>
      </c>
      <c r="AA262" s="26"/>
      <c r="AB262" s="40">
        <f ca="1">SUMIF(OFFSET(correlations!B$46,_xlfn.FLOOR.MATH((ROW(A250)-1)/5)*5,0,5),"&lt;&gt;0")/COUNTIF(OFFSET(correlations!B$46,_xlfn.FLOOR.MATH((ROW(A250)-1)/5)*5,0,5),"&lt;&gt;0")</f>
        <v>2.875</v>
      </c>
      <c r="AC262" s="40">
        <f ca="1">SUMIF(OFFSET(correlations!C$46,_xlfn.FLOOR.MATH((ROW(B250)-1)/5)*5,0,5),"&lt;&gt;0")/COUNTIF(OFFSET(correlations!C$46,_xlfn.FLOOR.MATH((ROW(B250)-1)/5)*5,0,5),"&lt;&gt;0")</f>
        <v>3.5</v>
      </c>
      <c r="AD262" s="40">
        <f ca="1">SUMIF(OFFSET(correlations!D$46,_xlfn.FLOOR.MATH((ROW(C250)-1)/5)*5,0,5),"&lt;&gt;0")/COUNTIF(OFFSET(correlations!D$46,_xlfn.FLOOR.MATH((ROW(C250)-1)/5)*5,0,5),"&lt;&gt;0")</f>
        <v>2.5</v>
      </c>
      <c r="AE262" s="40">
        <f ca="1">SUMIF(OFFSET(correlations!E$46,_xlfn.FLOOR.MATH((ROW(D250)-1)/5)*5,0,5),"&lt;&gt;0")/COUNTIF(OFFSET(correlations!E$46,_xlfn.FLOOR.MATH((ROW(D250)-1)/5)*5,0,5),"&lt;&gt;0")</f>
        <v>3.6666666666666665</v>
      </c>
      <c r="AF262" s="40">
        <f ca="1">SUMIF(OFFSET(correlations!F$46,_xlfn.FLOOR.MATH((ROW(E250)-1)/5)*5,0,5),"&lt;&gt;0")/COUNTIF(OFFSET(correlations!F$46,_xlfn.FLOOR.MATH((ROW(E250)-1)/5)*5,0,5),"&lt;&gt;0")</f>
        <v>2.6</v>
      </c>
      <c r="AG262" s="40">
        <f ca="1">SUMIF(OFFSET(correlations!G$46,_xlfn.FLOOR.MATH((ROW(F250)-1)/5)*5,0,5),"&lt;&gt;0")/COUNTIF(OFFSET(correlations!G$46,_xlfn.FLOOR.MATH((ROW(F250)-1)/5)*5,0,5),"&lt;&gt;0")</f>
        <v>3.25</v>
      </c>
      <c r="AH262" s="40">
        <f ca="1">SUMIF(OFFSET(correlations!H$46,_xlfn.FLOOR.MATH((ROW(G250)-1)/5)*5,0,5),"&lt;&gt;0")/COUNTIF(OFFSET(correlations!H$46,_xlfn.FLOOR.MATH((ROW(G250)-1)/5)*5,0,5),"&lt;&gt;0")</f>
        <v>3.125</v>
      </c>
      <c r="AI262" s="40">
        <f ca="1">SUMIF(OFFSET(correlations!I$46,_xlfn.FLOOR.MATH((ROW(H250)-1)/5)*5,0,5),"&lt;&gt;0")/COUNTIF(OFFSET(correlations!I$46,_xlfn.FLOOR.MATH((ROW(H250)-1)/5)*5,0,5),"&lt;&gt;0")</f>
        <v>3.3333333333333335</v>
      </c>
      <c r="AJ262" s="40">
        <f ca="1">SUMIF(OFFSET(correlations!J$46,_xlfn.FLOOR.MATH((ROW(I250)-1)/5)*5,0,5),"&lt;&gt;0")/COUNTIF(OFFSET(correlations!J$46,_xlfn.FLOOR.MATH((ROW(I250)-1)/5)*5,0,5),"&lt;&gt;0")</f>
        <v>3.5</v>
      </c>
      <c r="AK262" s="40">
        <f ca="1">SUMIF(OFFSET(correlations!K$46,_xlfn.FLOOR.MATH((ROW(J250)-1)/5)*5,0,5),"&lt;&gt;0")/COUNTIF(OFFSET(correlations!K$46,_xlfn.FLOOR.MATH((ROW(J250)-1)/5)*5,0,5),"&lt;&gt;0")</f>
        <v>3.875</v>
      </c>
      <c r="AL262" s="40">
        <f ca="1">SUMIF(OFFSET(correlations!L$46,_xlfn.FLOOR.MATH((ROW(K250)-1)/5)*5,0,5),"&lt;&gt;0")/COUNTIF(OFFSET(correlations!L$46,_xlfn.FLOOR.MATH((ROW(K250)-1)/5)*5,0,5),"&lt;&gt;0")</f>
        <v>3.75</v>
      </c>
      <c r="AM262" s="40">
        <f ca="1">SUMIF(OFFSET(correlations!M$46,_xlfn.FLOOR.MATH((ROW(L250)-1)/5)*5,0,5),"&lt;&gt;0")/COUNTIF(OFFSET(correlations!M$46,_xlfn.FLOOR.MATH((ROW(L250)-1)/5)*5,0,5),"&lt;&gt;0")</f>
        <v>3.75</v>
      </c>
      <c r="AN262" s="40">
        <f ca="1">SUMIF(OFFSET(correlations!N$46,_xlfn.FLOOR.MATH((ROW(M250)-1)/5)*5,0,5),"&lt;&gt;0")/COUNTIF(OFFSET(correlations!N$46,_xlfn.FLOOR.MATH((ROW(M250)-1)/5)*5,0,5),"&lt;&gt;0")</f>
        <v>3.1</v>
      </c>
      <c r="AO262" s="40">
        <f ca="1">SUMIF(OFFSET(correlations!O$46,_xlfn.FLOOR.MATH((ROW(N250)-1)/5)*5,0,5),"&lt;&gt;0")/COUNTIF(OFFSET(correlations!O$46,_xlfn.FLOOR.MATH((ROW(N250)-1)/5)*5,0,5),"&lt;&gt;0")</f>
        <v>3.5</v>
      </c>
      <c r="AP262" s="40">
        <f ca="1">SUMIF(OFFSET(correlations!P$46,_xlfn.FLOOR.MATH((ROW(O250)-1)/5)*5,0,5),"&lt;&gt;0")/COUNTIF(OFFSET(correlations!P$46,_xlfn.FLOOR.MATH((ROW(O250)-1)/5)*5,0,5),"&lt;&gt;0")</f>
        <v>3.3333333333333335</v>
      </c>
      <c r="AQ262" s="40">
        <f ca="1">SUMIF(OFFSET(correlations!Q$46,_xlfn.FLOOR.MATH((ROW(P250)-1)/5)*5,0,5),"&lt;&gt;0")/COUNTIF(OFFSET(correlations!Q$46,_xlfn.FLOOR.MATH((ROW(P250)-1)/5)*5,0,5),"&lt;&gt;0")</f>
        <v>3.3333333333333335</v>
      </c>
      <c r="AR262" s="40">
        <f ca="1">SUMIF(OFFSET(correlations!R$46,_xlfn.FLOOR.MATH((ROW(Q250)-1)/5)*5,0,5),"&lt;&gt;0")/COUNTIF(OFFSET(correlations!R$46,_xlfn.FLOOR.MATH((ROW(Q250)-1)/5)*5,0,5),"&lt;&gt;0")</f>
        <v>3.1666666666666665</v>
      </c>
      <c r="AS262" s="40">
        <f ca="1">SUMIF(OFFSET(correlations!S$46,_xlfn.FLOOR.MATH((ROW(R250)-1)/5)*5,0,5),"&lt;&gt;0")/COUNTIF(OFFSET(correlations!S$46,_xlfn.FLOOR.MATH((ROW(R250)-1)/5)*5,0,5),"&lt;&gt;0")</f>
        <v>3.875</v>
      </c>
      <c r="AT262" s="40">
        <f ca="1">SUMIF(OFFSET(correlations!T$46,_xlfn.FLOOR.MATH((ROW(S250)-1)/5)*5,0,5),"&lt;&gt;0")/COUNTIF(OFFSET(correlations!T$46,_xlfn.FLOOR.MATH((ROW(S250)-1)/5)*5,0,5),"&lt;&gt;0")</f>
        <v>2.875</v>
      </c>
      <c r="AU262" s="40">
        <f ca="1">SUMIF(OFFSET(correlations!U$46,_xlfn.FLOOR.MATH((ROW(T250)-1)/5)*5,0,5),"&lt;&gt;0")/COUNTIF(OFFSET(correlations!U$46,_xlfn.FLOOR.MATH((ROW(T250)-1)/5)*5,0,5),"&lt;&gt;0")</f>
        <v>3.4</v>
      </c>
      <c r="AV262" s="40">
        <f ca="1">SUMIF(OFFSET(correlations!V$46,_xlfn.FLOOR.MATH((ROW(U250)-1)/5)*5,0,5),"&lt;&gt;0")/COUNTIF(OFFSET(correlations!V$46,_xlfn.FLOOR.MATH((ROW(U250)-1)/5)*5,0,5),"&lt;&gt;0")</f>
        <v>2.75</v>
      </c>
      <c r="AW262" s="40">
        <f ca="1">SUMIF(OFFSET(correlations!W$46,_xlfn.FLOOR.MATH((ROW(V250)-1)/5)*5,0,5),"&lt;&gt;0")/COUNTIF(OFFSET(correlations!W$46,_xlfn.FLOOR.MATH((ROW(V250)-1)/5)*5,0,5),"&lt;&gt;0")</f>
        <v>4.2</v>
      </c>
      <c r="AX262" s="40">
        <f ca="1">SUMIF(OFFSET(correlations!X$46,_xlfn.FLOOR.MATH((ROW(W250)-1)/5)*5,0,5),"&lt;&gt;0")/COUNTIF(OFFSET(correlations!X$46,_xlfn.FLOOR.MATH((ROW(W250)-1)/5)*5,0,5),"&lt;&gt;0")</f>
        <v>2.625</v>
      </c>
      <c r="AY262" s="40">
        <f ca="1">SUMIF(OFFSET(correlations!Y$46,_xlfn.FLOOR.MATH((ROW(X250)-1)/5)*5,0,5),"&lt;&gt;0")/COUNTIF(OFFSET(correlations!Y$46,_xlfn.FLOOR.MATH((ROW(X250)-1)/5)*5,0,5),"&lt;&gt;0")</f>
        <v>2.5</v>
      </c>
      <c r="AZ262" s="40">
        <f ca="1">SUMIF(OFFSET(correlations!Z$46,_xlfn.FLOOR.MATH((ROW(Y250)-1)/5)*5,0,5),"&lt;&gt;0")/COUNTIF(OFFSET(correlations!Z$46,_xlfn.FLOOR.MATH((ROW(Y250)-1)/5)*5,0,5),"&lt;&gt;0")</f>
        <v>2.875</v>
      </c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</row>
    <row r="263" spans="1:76">
      <c r="A263" s="21" t="s">
        <v>50</v>
      </c>
      <c r="B263" s="26">
        <f>IF(correlations!B296&lt;&gt;0,'Modified Weights'!B$4,0)</f>
        <v>0.51761980439715483</v>
      </c>
      <c r="C263" s="26">
        <f>IF(correlations!C296&lt;&gt;0,'Modified Weights'!C$4,0)</f>
        <v>0.48860698263640312</v>
      </c>
      <c r="D263" s="26">
        <f>IF(correlations!D296&lt;&gt;0,'Modified Weights'!D$4,0)</f>
        <v>0.47097212266638172</v>
      </c>
      <c r="E263" s="26">
        <f>IF(correlations!E296&lt;&gt;0,'Modified Weights'!E$4,0)</f>
        <v>0.47497369617752921</v>
      </c>
      <c r="F263" s="26">
        <f>IF(correlations!F296&lt;&gt;0,'Modified Weights'!F$4,0)</f>
        <v>0.46411014776485626</v>
      </c>
      <c r="G263" s="26">
        <f>IF(correlations!G296&lt;&gt;0,'Modified Weights'!G$4,0)</f>
        <v>0.48053660218278615</v>
      </c>
      <c r="H263" s="26">
        <f>IF(correlations!H296&lt;&gt;0,'Modified Weights'!H$4,0)</f>
        <v>0.40027450425381639</v>
      </c>
      <c r="I263" s="26">
        <f>IF(correlations!I296&lt;&gt;0,'Modified Weights'!I$4,0)</f>
        <v>0.31257295249758305</v>
      </c>
      <c r="J263" s="26">
        <f>IF(correlations!J296&lt;&gt;0,'Modified Weights'!J$4,0)</f>
        <v>0.47549485227568483</v>
      </c>
      <c r="K263" s="26">
        <f>IF(correlations!K296&lt;&gt;0,'Modified Weights'!K$4,0)</f>
        <v>0.26365446983714974</v>
      </c>
      <c r="L263" s="26">
        <f>IF(correlations!L296&lt;&gt;0,'Modified Weights'!L$4,0)</f>
        <v>0.28275572409412869</v>
      </c>
      <c r="M263" s="26">
        <f>IF(correlations!M296&lt;&gt;0,'Modified Weights'!M$4,0)</f>
        <v>0.28040224837668803</v>
      </c>
      <c r="N263" s="26">
        <f>IF(correlations!N296&lt;&gt;0,'Modified Weights'!N$4,0)</f>
        <v>0.31010409033155772</v>
      </c>
      <c r="O263" s="26">
        <f>IF(correlations!O296&lt;&gt;0,'Modified Weights'!O$4,0)</f>
        <v>0.56244873874488854</v>
      </c>
      <c r="P263" s="26">
        <f>IF(correlations!P296&lt;&gt;0,'Modified Weights'!P$4,0)</f>
        <v>0.30413903573293405</v>
      </c>
      <c r="Q263" s="26">
        <f>IF(correlations!Q296&lt;&gt;0,'Modified Weights'!Q$4,0)</f>
        <v>0.48860698263640312</v>
      </c>
      <c r="R263" s="26">
        <f>IF(correlations!R296&lt;&gt;0,'Modified Weights'!R$4,0)</f>
        <v>0.47097212266638172</v>
      </c>
      <c r="S263" s="26">
        <f>IF(correlations!S296&lt;&gt;0,'Modified Weights'!S$4,0)</f>
        <v>0.44902524381160436</v>
      </c>
      <c r="T263" s="26">
        <f>IF(correlations!T296&lt;&gt;0,'Modified Weights'!T$4,0)</f>
        <v>0.52599044278760332</v>
      </c>
      <c r="U263" s="26">
        <f>IF(correlations!U296&lt;&gt;0,'Modified Weights'!U$4,0)</f>
        <v>0.43899155441463594</v>
      </c>
      <c r="V263" s="26">
        <f>IF(correlations!V296&lt;&gt;0,'Modified Weights'!V$4,0)</f>
        <v>0.17808764796017454</v>
      </c>
      <c r="W263" s="26">
        <f>IF(correlations!W296&lt;&gt;0,'Modified Weights'!W$4,0)</f>
        <v>0.40859237613621341</v>
      </c>
      <c r="X263" s="26">
        <f>IF(correlations!X296&lt;&gt;0,'Modified Weights'!X$4,0)</f>
        <v>0.54219187817609293</v>
      </c>
      <c r="Y263" s="26">
        <f>IF(correlations!Y296&lt;&gt;0,'Modified Weights'!Y$4,0)</f>
        <v>0.54219187817609293</v>
      </c>
      <c r="Z263" s="26">
        <f>IF(correlations!Z296&lt;&gt;0,'Modified Weights'!Z$4,0)</f>
        <v>0.39006674934025765</v>
      </c>
      <c r="AA263" s="26"/>
      <c r="AB263" s="40">
        <f ca="1">SUMIF(OFFSET(correlations!B$46,_xlfn.FLOOR.MATH((ROW(A251)-1)/5)*5,0,5),"&lt;&gt;0")/COUNTIF(OFFSET(correlations!B$46,_xlfn.FLOOR.MATH((ROW(A251)-1)/5)*5,0,5),"&lt;&gt;0")</f>
        <v>4.5999999999999996</v>
      </c>
      <c r="AC263" s="40">
        <f ca="1">SUMIF(OFFSET(correlations!C$46,_xlfn.FLOOR.MATH((ROW(B251)-1)/5)*5,0,5),"&lt;&gt;0")/COUNTIF(OFFSET(correlations!C$46,_xlfn.FLOOR.MATH((ROW(B251)-1)/5)*5,0,5),"&lt;&gt;0")</f>
        <v>4.4000000000000004</v>
      </c>
      <c r="AD263" s="40">
        <f ca="1">SUMIF(OFFSET(correlations!D$46,_xlfn.FLOOR.MATH((ROW(C251)-1)/5)*5,0,5),"&lt;&gt;0")/COUNTIF(OFFSET(correlations!D$46,_xlfn.FLOOR.MATH((ROW(C251)-1)/5)*5,0,5),"&lt;&gt;0")</f>
        <v>4.0999999999999996</v>
      </c>
      <c r="AE263" s="40">
        <f ca="1">SUMIF(OFFSET(correlations!E$46,_xlfn.FLOOR.MATH((ROW(D251)-1)/5)*5,0,5),"&lt;&gt;0")/COUNTIF(OFFSET(correlations!E$46,_xlfn.FLOOR.MATH((ROW(D251)-1)/5)*5,0,5),"&lt;&gt;0")</f>
        <v>4.5999999999999996</v>
      </c>
      <c r="AF263" s="40">
        <f ca="1">SUMIF(OFFSET(correlations!F$46,_xlfn.FLOOR.MATH((ROW(E251)-1)/5)*5,0,5),"&lt;&gt;0")/COUNTIF(OFFSET(correlations!F$46,_xlfn.FLOOR.MATH((ROW(E251)-1)/5)*5,0,5),"&lt;&gt;0")</f>
        <v>4.4000000000000004</v>
      </c>
      <c r="AG263" s="40">
        <f ca="1">SUMIF(OFFSET(correlations!G$46,_xlfn.FLOOR.MATH((ROW(F251)-1)/5)*5,0,5),"&lt;&gt;0")/COUNTIF(OFFSET(correlations!G$46,_xlfn.FLOOR.MATH((ROW(F251)-1)/5)*5,0,5),"&lt;&gt;0")</f>
        <v>4.5</v>
      </c>
      <c r="AH263" s="40">
        <f ca="1">SUMIF(OFFSET(correlations!H$46,_xlfn.FLOOR.MATH((ROW(G251)-1)/5)*5,0,5),"&lt;&gt;0")/COUNTIF(OFFSET(correlations!H$46,_xlfn.FLOOR.MATH((ROW(G251)-1)/5)*5,0,5),"&lt;&gt;0")</f>
        <v>4.8</v>
      </c>
      <c r="AI263" s="40">
        <f ca="1">SUMIF(OFFSET(correlations!I$46,_xlfn.FLOOR.MATH((ROW(H251)-1)/5)*5,0,5),"&lt;&gt;0")/COUNTIF(OFFSET(correlations!I$46,_xlfn.FLOOR.MATH((ROW(H251)-1)/5)*5,0,5),"&lt;&gt;0")</f>
        <v>4.5</v>
      </c>
      <c r="AJ263" s="40">
        <f ca="1">SUMIF(OFFSET(correlations!J$46,_xlfn.FLOOR.MATH((ROW(I251)-1)/5)*5,0,5),"&lt;&gt;0")/COUNTIF(OFFSET(correlations!J$46,_xlfn.FLOOR.MATH((ROW(I251)-1)/5)*5,0,5),"&lt;&gt;0")</f>
        <v>4.4000000000000004</v>
      </c>
      <c r="AK263" s="40">
        <f ca="1">SUMIF(OFFSET(correlations!K$46,_xlfn.FLOOR.MATH((ROW(J251)-1)/5)*5,0,5),"&lt;&gt;0")/COUNTIF(OFFSET(correlations!K$46,_xlfn.FLOOR.MATH((ROW(J251)-1)/5)*5,0,5),"&lt;&gt;0")</f>
        <v>3.875</v>
      </c>
      <c r="AL263" s="40">
        <f ca="1">SUMIF(OFFSET(correlations!L$46,_xlfn.FLOOR.MATH((ROW(K251)-1)/5)*5,0,5),"&lt;&gt;0")/COUNTIF(OFFSET(correlations!L$46,_xlfn.FLOOR.MATH((ROW(K251)-1)/5)*5,0,5),"&lt;&gt;0")</f>
        <v>4.5999999999999996</v>
      </c>
      <c r="AM263" s="40">
        <f ca="1">SUMIF(OFFSET(correlations!M$46,_xlfn.FLOOR.MATH((ROW(L251)-1)/5)*5,0,5),"&lt;&gt;0")/COUNTIF(OFFSET(correlations!M$46,_xlfn.FLOOR.MATH((ROW(L251)-1)/5)*5,0,5),"&lt;&gt;0")</f>
        <v>4.0999999999999996</v>
      </c>
      <c r="AN263" s="40">
        <f ca="1">SUMIF(OFFSET(correlations!N$46,_xlfn.FLOOR.MATH((ROW(M251)-1)/5)*5,0,5),"&lt;&gt;0")/COUNTIF(OFFSET(correlations!N$46,_xlfn.FLOOR.MATH((ROW(M251)-1)/5)*5,0,5),"&lt;&gt;0")</f>
        <v>4.5</v>
      </c>
      <c r="AO263" s="40">
        <f ca="1">SUMIF(OFFSET(correlations!O$46,_xlfn.FLOOR.MATH((ROW(N251)-1)/5)*5,0,5),"&lt;&gt;0")/COUNTIF(OFFSET(correlations!O$46,_xlfn.FLOOR.MATH((ROW(N251)-1)/5)*5,0,5),"&lt;&gt;0")</f>
        <v>4.4000000000000004</v>
      </c>
      <c r="AP263" s="40">
        <f ca="1">SUMIF(OFFSET(correlations!P$46,_xlfn.FLOOR.MATH((ROW(O251)-1)/5)*5,0,5),"&lt;&gt;0")/COUNTIF(OFFSET(correlations!P$46,_xlfn.FLOOR.MATH((ROW(O251)-1)/5)*5,0,5),"&lt;&gt;0")</f>
        <v>4.4000000000000004</v>
      </c>
      <c r="AQ263" s="40">
        <f ca="1">SUMIF(OFFSET(correlations!Q$46,_xlfn.FLOOR.MATH((ROW(P251)-1)/5)*5,0,5),"&lt;&gt;0")/COUNTIF(OFFSET(correlations!Q$46,_xlfn.FLOOR.MATH((ROW(P251)-1)/5)*5,0,5),"&lt;&gt;0")</f>
        <v>4.2</v>
      </c>
      <c r="AR263" s="40">
        <f ca="1">SUMIF(OFFSET(correlations!R$46,_xlfn.FLOOR.MATH((ROW(Q251)-1)/5)*5,0,5),"&lt;&gt;0")/COUNTIF(OFFSET(correlations!R$46,_xlfn.FLOOR.MATH((ROW(Q251)-1)/5)*5,0,5),"&lt;&gt;0")</f>
        <v>4.5</v>
      </c>
      <c r="AS263" s="40">
        <f ca="1">SUMIF(OFFSET(correlations!S$46,_xlfn.FLOOR.MATH((ROW(R251)-1)/5)*5,0,5),"&lt;&gt;0")/COUNTIF(OFFSET(correlations!S$46,_xlfn.FLOOR.MATH((ROW(R251)-1)/5)*5,0,5),"&lt;&gt;0")</f>
        <v>4.8</v>
      </c>
      <c r="AT263" s="40">
        <f ca="1">SUMIF(OFFSET(correlations!T$46,_xlfn.FLOOR.MATH((ROW(S251)-1)/5)*5,0,5),"&lt;&gt;0")/COUNTIF(OFFSET(correlations!T$46,_xlfn.FLOOR.MATH((ROW(S251)-1)/5)*5,0,5),"&lt;&gt;0")</f>
        <v>4.5999999999999996</v>
      </c>
      <c r="AU263" s="40">
        <f ca="1">SUMIF(OFFSET(correlations!U$46,_xlfn.FLOOR.MATH((ROW(T251)-1)/5)*5,0,5),"&lt;&gt;0")/COUNTIF(OFFSET(correlations!U$46,_xlfn.FLOOR.MATH((ROW(T251)-1)/5)*5,0,5),"&lt;&gt;0")</f>
        <v>4.8</v>
      </c>
      <c r="AV263" s="40">
        <f ca="1">SUMIF(OFFSET(correlations!V$46,_xlfn.FLOOR.MATH((ROW(U251)-1)/5)*5,0,5),"&lt;&gt;0")/COUNTIF(OFFSET(correlations!V$46,_xlfn.FLOOR.MATH((ROW(U251)-1)/5)*5,0,5),"&lt;&gt;0")</f>
        <v>4.8</v>
      </c>
      <c r="AW263" s="40">
        <f ca="1">SUMIF(OFFSET(correlations!W$46,_xlfn.FLOOR.MATH((ROW(V251)-1)/5)*5,0,5),"&lt;&gt;0")/COUNTIF(OFFSET(correlations!W$46,_xlfn.FLOOR.MATH((ROW(V251)-1)/5)*5,0,5),"&lt;&gt;0")</f>
        <v>4.25</v>
      </c>
      <c r="AX263" s="40">
        <f ca="1">SUMIF(OFFSET(correlations!X$46,_xlfn.FLOOR.MATH((ROW(W251)-1)/5)*5,0,5),"&lt;&gt;0")/COUNTIF(OFFSET(correlations!X$46,_xlfn.FLOOR.MATH((ROW(W251)-1)/5)*5,0,5),"&lt;&gt;0")</f>
        <v>4.5999999999999996</v>
      </c>
      <c r="AY263" s="40">
        <f ca="1">SUMIF(OFFSET(correlations!Y$46,_xlfn.FLOOR.MATH((ROW(X251)-1)/5)*5,0,5),"&lt;&gt;0")/COUNTIF(OFFSET(correlations!Y$46,_xlfn.FLOOR.MATH((ROW(X251)-1)/5)*5,0,5),"&lt;&gt;0")</f>
        <v>4.5999999999999996</v>
      </c>
      <c r="AZ263" s="40">
        <f ca="1">SUMIF(OFFSET(correlations!Z$46,_xlfn.FLOOR.MATH((ROW(Y251)-1)/5)*5,0,5),"&lt;&gt;0")/COUNTIF(OFFSET(correlations!Z$46,_xlfn.FLOOR.MATH((ROW(Y251)-1)/5)*5,0,5),"&lt;&gt;0")</f>
        <v>4.8</v>
      </c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</row>
    <row r="264" spans="1:76">
      <c r="A264" s="1" t="str">
        <f t="shared" ref="A264:A267" si="50">A263</f>
        <v>603: The Matrix (1999)</v>
      </c>
      <c r="B264" s="26">
        <f>IF(correlations!B297&lt;&gt;0,'Modified Weights'!B$5,0)</f>
        <v>0.49300760515325925</v>
      </c>
      <c r="C264" s="26">
        <f>IF(correlations!C297&lt;&gt;0,'Modified Weights'!C$5,0)</f>
        <v>0.42223642660835542</v>
      </c>
      <c r="D264" s="26">
        <f>IF(correlations!D297&lt;&gt;0,'Modified Weights'!D$5,0)</f>
        <v>0.46833329437099369</v>
      </c>
      <c r="E264" s="26">
        <f>IF(correlations!E297&lt;&gt;0,'Modified Weights'!E$5,0)</f>
        <v>0.46291004988627577</v>
      </c>
      <c r="F264" s="26">
        <f>IF(correlations!F297&lt;&gt;0,'Modified Weights'!F$5,0)</f>
        <v>0.43899155441463594</v>
      </c>
      <c r="G264" s="26">
        <f>IF(correlations!G297&lt;&gt;0,'Modified Weights'!G$5,0)</f>
        <v>0.46833329437099369</v>
      </c>
      <c r="H264" s="26">
        <f>IF(correlations!H297&lt;&gt;0,'Modified Weights'!H$5,0)</f>
        <v>0.24769327229404767</v>
      </c>
      <c r="I264" s="26">
        <f>IF(correlations!I297&lt;&gt;0,'Modified Weights'!I$5,0)</f>
        <v>0.26424949075041737</v>
      </c>
      <c r="J264" s="26">
        <f>IF(correlations!J297&lt;&gt;0,'Modified Weights'!J$5,0)</f>
        <v>0.38713264586848378</v>
      </c>
      <c r="K264" s="26">
        <f>IF(correlations!K297&lt;&gt;0,'Modified Weights'!K$5,0)</f>
        <v>0.25886569181649749</v>
      </c>
      <c r="L264" s="26">
        <f>IF(correlations!L297&lt;&gt;0,'Modified Weights'!L$5,0)</f>
        <v>0.27833468677407003</v>
      </c>
      <c r="M264" s="26">
        <f>IF(correlations!M297&lt;&gt;0,'Modified Weights'!M$5,0)</f>
        <v>0.26442478716072465</v>
      </c>
      <c r="N264" s="26">
        <f>IF(correlations!N297&lt;&gt;0,'Modified Weights'!N$5,0)</f>
        <v>0.290591240789001</v>
      </c>
      <c r="O264" s="26">
        <f>IF(correlations!O297&lt;&gt;0,'Modified Weights'!O$5,0)</f>
        <v>0.53906585139435703</v>
      </c>
      <c r="P264" s="26">
        <f>IF(correlations!P297&lt;&gt;0,'Modified Weights'!P$5,0)</f>
        <v>0.29682614716644024</v>
      </c>
      <c r="Q264" s="26">
        <f>IF(correlations!Q297&lt;&gt;0,'Modified Weights'!Q$5,0)</f>
        <v>0.47571090136593314</v>
      </c>
      <c r="R264" s="26">
        <f>IF(correlations!R297&lt;&gt;0,'Modified Weights'!R$5,0)</f>
        <v>0.45527378286540937</v>
      </c>
      <c r="S264" s="26">
        <f>IF(correlations!S297&lt;&gt;0,'Modified Weights'!S$5,0)</f>
        <v>0.42223642660835542</v>
      </c>
      <c r="T264" s="26">
        <f>IF(correlations!T297&lt;&gt;0,'Modified Weights'!T$5,0)</f>
        <v>0.42805472768971564</v>
      </c>
      <c r="U264" s="26">
        <f>IF(correlations!U297&lt;&gt;0,'Modified Weights'!U$5,0)</f>
        <v>0.40380887559327872</v>
      </c>
      <c r="V264" s="26">
        <f>IF(correlations!V297&lt;&gt;0,'Modified Weights'!V$5,0)</f>
        <v>0.14924669844661778</v>
      </c>
      <c r="W264" s="26">
        <f>IF(correlations!W297&lt;&gt;0,'Modified Weights'!W$5,0)</f>
        <v>0</v>
      </c>
      <c r="X264" s="26">
        <f>IF(correlations!X297&lt;&gt;0,'Modified Weights'!X$5,0)</f>
        <v>0.47497369617752921</v>
      </c>
      <c r="Y264" s="26">
        <f>IF(correlations!Y297&lt;&gt;0,'Modified Weights'!Y$5,0)</f>
        <v>0.47236055541883315</v>
      </c>
      <c r="Z264" s="26">
        <f>IF(correlations!Z297&lt;&gt;0,'Modified Weights'!Z$5,0)</f>
        <v>0.37985626502293046</v>
      </c>
      <c r="AA264" s="26"/>
      <c r="AB264" s="40">
        <f ca="1">SUMIF(OFFSET(correlations!B$46,_xlfn.FLOOR.MATH((ROW(A252)-1)/5)*5,0,5),"&lt;&gt;0")/COUNTIF(OFFSET(correlations!B$46,_xlfn.FLOOR.MATH((ROW(A252)-1)/5)*5,0,5),"&lt;&gt;0")</f>
        <v>4.5999999999999996</v>
      </c>
      <c r="AC264" s="40">
        <f ca="1">SUMIF(OFFSET(correlations!C$46,_xlfn.FLOOR.MATH((ROW(B252)-1)/5)*5,0,5),"&lt;&gt;0")/COUNTIF(OFFSET(correlations!C$46,_xlfn.FLOOR.MATH((ROW(B252)-1)/5)*5,0,5),"&lt;&gt;0")</f>
        <v>4.4000000000000004</v>
      </c>
      <c r="AD264" s="40">
        <f ca="1">SUMIF(OFFSET(correlations!D$46,_xlfn.FLOOR.MATH((ROW(C252)-1)/5)*5,0,5),"&lt;&gt;0")/COUNTIF(OFFSET(correlations!D$46,_xlfn.FLOOR.MATH((ROW(C252)-1)/5)*5,0,5),"&lt;&gt;0")</f>
        <v>4.0999999999999996</v>
      </c>
      <c r="AE264" s="40">
        <f ca="1">SUMIF(OFFSET(correlations!E$46,_xlfn.FLOOR.MATH((ROW(D252)-1)/5)*5,0,5),"&lt;&gt;0")/COUNTIF(OFFSET(correlations!E$46,_xlfn.FLOOR.MATH((ROW(D252)-1)/5)*5,0,5),"&lt;&gt;0")</f>
        <v>4.5999999999999996</v>
      </c>
      <c r="AF264" s="40">
        <f ca="1">SUMIF(OFFSET(correlations!F$46,_xlfn.FLOOR.MATH((ROW(E252)-1)/5)*5,0,5),"&lt;&gt;0")/COUNTIF(OFFSET(correlations!F$46,_xlfn.FLOOR.MATH((ROW(E252)-1)/5)*5,0,5),"&lt;&gt;0")</f>
        <v>4.4000000000000004</v>
      </c>
      <c r="AG264" s="40">
        <f ca="1">SUMIF(OFFSET(correlations!G$46,_xlfn.FLOOR.MATH((ROW(F252)-1)/5)*5,0,5),"&lt;&gt;0")/COUNTIF(OFFSET(correlations!G$46,_xlfn.FLOOR.MATH((ROW(F252)-1)/5)*5,0,5),"&lt;&gt;0")</f>
        <v>4.5</v>
      </c>
      <c r="AH264" s="40">
        <f ca="1">SUMIF(OFFSET(correlations!H$46,_xlfn.FLOOR.MATH((ROW(G252)-1)/5)*5,0,5),"&lt;&gt;0")/COUNTIF(OFFSET(correlations!H$46,_xlfn.FLOOR.MATH((ROW(G252)-1)/5)*5,0,5),"&lt;&gt;0")</f>
        <v>4.8</v>
      </c>
      <c r="AI264" s="40">
        <f ca="1">SUMIF(OFFSET(correlations!I$46,_xlfn.FLOOR.MATH((ROW(H252)-1)/5)*5,0,5),"&lt;&gt;0")/COUNTIF(OFFSET(correlations!I$46,_xlfn.FLOOR.MATH((ROW(H252)-1)/5)*5,0,5),"&lt;&gt;0")</f>
        <v>4.5</v>
      </c>
      <c r="AJ264" s="40">
        <f ca="1">SUMIF(OFFSET(correlations!J$46,_xlfn.FLOOR.MATH((ROW(I252)-1)/5)*5,0,5),"&lt;&gt;0")/COUNTIF(OFFSET(correlations!J$46,_xlfn.FLOOR.MATH((ROW(I252)-1)/5)*5,0,5),"&lt;&gt;0")</f>
        <v>4.4000000000000004</v>
      </c>
      <c r="AK264" s="40">
        <f ca="1">SUMIF(OFFSET(correlations!K$46,_xlfn.FLOOR.MATH((ROW(J252)-1)/5)*5,0,5),"&lt;&gt;0")/COUNTIF(OFFSET(correlations!K$46,_xlfn.FLOOR.MATH((ROW(J252)-1)/5)*5,0,5),"&lt;&gt;0")</f>
        <v>3.875</v>
      </c>
      <c r="AL264" s="40">
        <f ca="1">SUMIF(OFFSET(correlations!L$46,_xlfn.FLOOR.MATH((ROW(K252)-1)/5)*5,0,5),"&lt;&gt;0")/COUNTIF(OFFSET(correlations!L$46,_xlfn.FLOOR.MATH((ROW(K252)-1)/5)*5,0,5),"&lt;&gt;0")</f>
        <v>4.5999999999999996</v>
      </c>
      <c r="AM264" s="40">
        <f ca="1">SUMIF(OFFSET(correlations!M$46,_xlfn.FLOOR.MATH((ROW(L252)-1)/5)*5,0,5),"&lt;&gt;0")/COUNTIF(OFFSET(correlations!M$46,_xlfn.FLOOR.MATH((ROW(L252)-1)/5)*5,0,5),"&lt;&gt;0")</f>
        <v>4.0999999999999996</v>
      </c>
      <c r="AN264" s="40">
        <f ca="1">SUMIF(OFFSET(correlations!N$46,_xlfn.FLOOR.MATH((ROW(M252)-1)/5)*5,0,5),"&lt;&gt;0")/COUNTIF(OFFSET(correlations!N$46,_xlfn.FLOOR.MATH((ROW(M252)-1)/5)*5,0,5),"&lt;&gt;0")</f>
        <v>4.5</v>
      </c>
      <c r="AO264" s="40">
        <f ca="1">SUMIF(OFFSET(correlations!O$46,_xlfn.FLOOR.MATH((ROW(N252)-1)/5)*5,0,5),"&lt;&gt;0")/COUNTIF(OFFSET(correlations!O$46,_xlfn.FLOOR.MATH((ROW(N252)-1)/5)*5,0,5),"&lt;&gt;0")</f>
        <v>4.4000000000000004</v>
      </c>
      <c r="AP264" s="40">
        <f ca="1">SUMIF(OFFSET(correlations!P$46,_xlfn.FLOOR.MATH((ROW(O252)-1)/5)*5,0,5),"&lt;&gt;0")/COUNTIF(OFFSET(correlations!P$46,_xlfn.FLOOR.MATH((ROW(O252)-1)/5)*5,0,5),"&lt;&gt;0")</f>
        <v>4.4000000000000004</v>
      </c>
      <c r="AQ264" s="40">
        <f ca="1">SUMIF(OFFSET(correlations!Q$46,_xlfn.FLOOR.MATH((ROW(P252)-1)/5)*5,0,5),"&lt;&gt;0")/COUNTIF(OFFSET(correlations!Q$46,_xlfn.FLOOR.MATH((ROW(P252)-1)/5)*5,0,5),"&lt;&gt;0")</f>
        <v>4.2</v>
      </c>
      <c r="AR264" s="40">
        <f ca="1">SUMIF(OFFSET(correlations!R$46,_xlfn.FLOOR.MATH((ROW(Q252)-1)/5)*5,0,5),"&lt;&gt;0")/COUNTIF(OFFSET(correlations!R$46,_xlfn.FLOOR.MATH((ROW(Q252)-1)/5)*5,0,5),"&lt;&gt;0")</f>
        <v>4.5</v>
      </c>
      <c r="AS264" s="40">
        <f ca="1">SUMIF(OFFSET(correlations!S$46,_xlfn.FLOOR.MATH((ROW(R252)-1)/5)*5,0,5),"&lt;&gt;0")/COUNTIF(OFFSET(correlations!S$46,_xlfn.FLOOR.MATH((ROW(R252)-1)/5)*5,0,5),"&lt;&gt;0")</f>
        <v>4.8</v>
      </c>
      <c r="AT264" s="40">
        <f ca="1">SUMIF(OFFSET(correlations!T$46,_xlfn.FLOOR.MATH((ROW(S252)-1)/5)*5,0,5),"&lt;&gt;0")/COUNTIF(OFFSET(correlations!T$46,_xlfn.FLOOR.MATH((ROW(S252)-1)/5)*5,0,5),"&lt;&gt;0")</f>
        <v>4.5999999999999996</v>
      </c>
      <c r="AU264" s="40">
        <f ca="1">SUMIF(OFFSET(correlations!U$46,_xlfn.FLOOR.MATH((ROW(T252)-1)/5)*5,0,5),"&lt;&gt;0")/COUNTIF(OFFSET(correlations!U$46,_xlfn.FLOOR.MATH((ROW(T252)-1)/5)*5,0,5),"&lt;&gt;0")</f>
        <v>4.8</v>
      </c>
      <c r="AV264" s="40">
        <f ca="1">SUMIF(OFFSET(correlations!V$46,_xlfn.FLOOR.MATH((ROW(U252)-1)/5)*5,0,5),"&lt;&gt;0")/COUNTIF(OFFSET(correlations!V$46,_xlfn.FLOOR.MATH((ROW(U252)-1)/5)*5,0,5),"&lt;&gt;0")</f>
        <v>4.8</v>
      </c>
      <c r="AW264" s="40">
        <f ca="1">SUMIF(OFFSET(correlations!W$46,_xlfn.FLOOR.MATH((ROW(V252)-1)/5)*5,0,5),"&lt;&gt;0")/COUNTIF(OFFSET(correlations!W$46,_xlfn.FLOOR.MATH((ROW(V252)-1)/5)*5,0,5),"&lt;&gt;0")</f>
        <v>4.25</v>
      </c>
      <c r="AX264" s="40">
        <f ca="1">SUMIF(OFFSET(correlations!X$46,_xlfn.FLOOR.MATH((ROW(W252)-1)/5)*5,0,5),"&lt;&gt;0")/COUNTIF(OFFSET(correlations!X$46,_xlfn.FLOOR.MATH((ROW(W252)-1)/5)*5,0,5),"&lt;&gt;0")</f>
        <v>4.5999999999999996</v>
      </c>
      <c r="AY264" s="40">
        <f ca="1">SUMIF(OFFSET(correlations!Y$46,_xlfn.FLOOR.MATH((ROW(X252)-1)/5)*5,0,5),"&lt;&gt;0")/COUNTIF(OFFSET(correlations!Y$46,_xlfn.FLOOR.MATH((ROW(X252)-1)/5)*5,0,5),"&lt;&gt;0")</f>
        <v>4.5999999999999996</v>
      </c>
      <c r="AZ264" s="40">
        <f ca="1">SUMIF(OFFSET(correlations!Z$46,_xlfn.FLOOR.MATH((ROW(Y252)-1)/5)*5,0,5),"&lt;&gt;0")/COUNTIF(OFFSET(correlations!Z$46,_xlfn.FLOOR.MATH((ROW(Y252)-1)/5)*5,0,5),"&lt;&gt;0")</f>
        <v>4.8</v>
      </c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</row>
    <row r="265" spans="1:76">
      <c r="A265" s="1" t="str">
        <f t="shared" si="50"/>
        <v>603: The Matrix (1999)</v>
      </c>
      <c r="B265" s="26">
        <f>IF(correlations!B298&lt;&gt;0,'Modified Weights'!B$6,0)</f>
        <v>0.48053660218278615</v>
      </c>
      <c r="C265" s="26">
        <f>IF(correlations!C298&lt;&gt;0,'Modified Weights'!C$6,0)</f>
        <v>0.41443820151070604</v>
      </c>
      <c r="D265" s="26">
        <f>IF(correlations!D298&lt;&gt;0,'Modified Weights'!D$6,0)</f>
        <v>0.37322578372742299</v>
      </c>
      <c r="E265" s="26">
        <f>IF(correlations!E298&lt;&gt;0,'Modified Weights'!E$6,0)</f>
        <v>0.28275572409412869</v>
      </c>
      <c r="F265" s="26">
        <f>IF(correlations!F298&lt;&gt;0,'Modified Weights'!F$6,0)</f>
        <v>0.40027450425381639</v>
      </c>
      <c r="G265" s="26">
        <f>IF(correlations!G298&lt;&gt;0,'Modified Weights'!G$6,0)</f>
        <v>0.39943642888722536</v>
      </c>
      <c r="H265" s="26">
        <f>IF(correlations!H298&lt;&gt;0,'Modified Weights'!H$6,0)</f>
        <v>0.2271298649307886</v>
      </c>
      <c r="I265" s="26">
        <f>IF(correlations!I298&lt;&gt;0,'Modified Weights'!I$6,0)</f>
        <v>0.22921932957789437</v>
      </c>
      <c r="J265" s="26">
        <f>IF(correlations!J298&lt;&gt;0,'Modified Weights'!J$6,0)</f>
        <v>0.36756756756756787</v>
      </c>
      <c r="K265" s="26">
        <f>IF(correlations!K298&lt;&gt;0,'Modified Weights'!K$6,0)</f>
        <v>0.25252866387786765</v>
      </c>
      <c r="L265" s="26">
        <f>IF(correlations!L298&lt;&gt;0,'Modified Weights'!L$6,0)</f>
        <v>0.2685953793136418</v>
      </c>
      <c r="M265" s="26">
        <f>IF(correlations!M298&lt;&gt;0,'Modified Weights'!M$6,0)</f>
        <v>0.25252866387786765</v>
      </c>
      <c r="N265" s="26">
        <f>IF(correlations!N298&lt;&gt;0,'Modified Weights'!N$6,0)</f>
        <v>0.26126836282372301</v>
      </c>
      <c r="O265" s="26">
        <f>IF(correlations!O298&lt;&gt;0,'Modified Weights'!O$6,0)</f>
        <v>0.52599044278760332</v>
      </c>
      <c r="P265" s="26">
        <f>IF(correlations!P298&lt;&gt;0,'Modified Weights'!P$6,0)</f>
        <v>0.28039233696684568</v>
      </c>
      <c r="Q265" s="26">
        <f>IF(correlations!Q298&lt;&gt;0,'Modified Weights'!Q$6,0)</f>
        <v>0.42322462884387124</v>
      </c>
      <c r="R265" s="26">
        <f>IF(correlations!R298&lt;&gt;0,'Modified Weights'!R$6,0)</f>
        <v>0.39943642888722536</v>
      </c>
      <c r="S265" s="26">
        <f>IF(correlations!S298&lt;&gt;0,'Modified Weights'!S$6,0)</f>
        <v>0.37267558897264119</v>
      </c>
      <c r="T265" s="26">
        <f>IF(correlations!T298&lt;&gt;0,'Modified Weights'!T$6,0)</f>
        <v>0.40704352695380308</v>
      </c>
      <c r="U265" s="26">
        <f>IF(correlations!U298&lt;&gt;0,'Modified Weights'!U$6,0)</f>
        <v>0.30580326092025339</v>
      </c>
      <c r="V265" s="26">
        <f>IF(correlations!V298&lt;&gt;0,'Modified Weights'!V$6,0)</f>
        <v>0.14601110225769576</v>
      </c>
      <c r="W265" s="26">
        <f>IF(correlations!W298&lt;&gt;0,'Modified Weights'!W$6,0)</f>
        <v>0.26252037536330569</v>
      </c>
      <c r="X265" s="26">
        <f>IF(correlations!X298&lt;&gt;0,'Modified Weights'!X$6,0)</f>
        <v>0.45527378286540937</v>
      </c>
      <c r="Y265" s="26">
        <f>IF(correlations!Y298&lt;&gt;0,'Modified Weights'!Y$6,0)</f>
        <v>0.46411014776485626</v>
      </c>
      <c r="Z265" s="26">
        <f>IF(correlations!Z298&lt;&gt;0,'Modified Weights'!Z$6,0)</f>
        <v>0.37426379831369133</v>
      </c>
      <c r="AA265" s="26"/>
      <c r="AB265" s="40">
        <f ca="1">SUMIF(OFFSET(correlations!B$46,_xlfn.FLOOR.MATH((ROW(A253)-1)/5)*5,0,5),"&lt;&gt;0")/COUNTIF(OFFSET(correlations!B$46,_xlfn.FLOOR.MATH((ROW(A253)-1)/5)*5,0,5),"&lt;&gt;0")</f>
        <v>4.5999999999999996</v>
      </c>
      <c r="AC265" s="40">
        <f ca="1">SUMIF(OFFSET(correlations!C$46,_xlfn.FLOOR.MATH((ROW(B253)-1)/5)*5,0,5),"&lt;&gt;0")/COUNTIF(OFFSET(correlations!C$46,_xlfn.FLOOR.MATH((ROW(B253)-1)/5)*5,0,5),"&lt;&gt;0")</f>
        <v>4.4000000000000004</v>
      </c>
      <c r="AD265" s="40">
        <f ca="1">SUMIF(OFFSET(correlations!D$46,_xlfn.FLOOR.MATH((ROW(C253)-1)/5)*5,0,5),"&lt;&gt;0")/COUNTIF(OFFSET(correlations!D$46,_xlfn.FLOOR.MATH((ROW(C253)-1)/5)*5,0,5),"&lt;&gt;0")</f>
        <v>4.0999999999999996</v>
      </c>
      <c r="AE265" s="40">
        <f ca="1">SUMIF(OFFSET(correlations!E$46,_xlfn.FLOOR.MATH((ROW(D253)-1)/5)*5,0,5),"&lt;&gt;0")/COUNTIF(OFFSET(correlations!E$46,_xlfn.FLOOR.MATH((ROW(D253)-1)/5)*5,0,5),"&lt;&gt;0")</f>
        <v>4.5999999999999996</v>
      </c>
      <c r="AF265" s="40">
        <f ca="1">SUMIF(OFFSET(correlations!F$46,_xlfn.FLOOR.MATH((ROW(E253)-1)/5)*5,0,5),"&lt;&gt;0")/COUNTIF(OFFSET(correlations!F$46,_xlfn.FLOOR.MATH((ROW(E253)-1)/5)*5,0,5),"&lt;&gt;0")</f>
        <v>4.4000000000000004</v>
      </c>
      <c r="AG265" s="40">
        <f ca="1">SUMIF(OFFSET(correlations!G$46,_xlfn.FLOOR.MATH((ROW(F253)-1)/5)*5,0,5),"&lt;&gt;0")/COUNTIF(OFFSET(correlations!G$46,_xlfn.FLOOR.MATH((ROW(F253)-1)/5)*5,0,5),"&lt;&gt;0")</f>
        <v>4.5</v>
      </c>
      <c r="AH265" s="40">
        <f ca="1">SUMIF(OFFSET(correlations!H$46,_xlfn.FLOOR.MATH((ROW(G253)-1)/5)*5,0,5),"&lt;&gt;0")/COUNTIF(OFFSET(correlations!H$46,_xlfn.FLOOR.MATH((ROW(G253)-1)/5)*5,0,5),"&lt;&gt;0")</f>
        <v>4.8</v>
      </c>
      <c r="AI265" s="40">
        <f ca="1">SUMIF(OFFSET(correlations!I$46,_xlfn.FLOOR.MATH((ROW(H253)-1)/5)*5,0,5),"&lt;&gt;0")/COUNTIF(OFFSET(correlations!I$46,_xlfn.FLOOR.MATH((ROW(H253)-1)/5)*5,0,5),"&lt;&gt;0")</f>
        <v>4.5</v>
      </c>
      <c r="AJ265" s="40">
        <f ca="1">SUMIF(OFFSET(correlations!J$46,_xlfn.FLOOR.MATH((ROW(I253)-1)/5)*5,0,5),"&lt;&gt;0")/COUNTIF(OFFSET(correlations!J$46,_xlfn.FLOOR.MATH((ROW(I253)-1)/5)*5,0,5),"&lt;&gt;0")</f>
        <v>4.4000000000000004</v>
      </c>
      <c r="AK265" s="40">
        <f ca="1">SUMIF(OFFSET(correlations!K$46,_xlfn.FLOOR.MATH((ROW(J253)-1)/5)*5,0,5),"&lt;&gt;0")/COUNTIF(OFFSET(correlations!K$46,_xlfn.FLOOR.MATH((ROW(J253)-1)/5)*5,0,5),"&lt;&gt;0")</f>
        <v>3.875</v>
      </c>
      <c r="AL265" s="40">
        <f ca="1">SUMIF(OFFSET(correlations!L$46,_xlfn.FLOOR.MATH((ROW(K253)-1)/5)*5,0,5),"&lt;&gt;0")/COUNTIF(OFFSET(correlations!L$46,_xlfn.FLOOR.MATH((ROW(K253)-1)/5)*5,0,5),"&lt;&gt;0")</f>
        <v>4.5999999999999996</v>
      </c>
      <c r="AM265" s="40">
        <f ca="1">SUMIF(OFFSET(correlations!M$46,_xlfn.FLOOR.MATH((ROW(L253)-1)/5)*5,0,5),"&lt;&gt;0")/COUNTIF(OFFSET(correlations!M$46,_xlfn.FLOOR.MATH((ROW(L253)-1)/5)*5,0,5),"&lt;&gt;0")</f>
        <v>4.0999999999999996</v>
      </c>
      <c r="AN265" s="40">
        <f ca="1">SUMIF(OFFSET(correlations!N$46,_xlfn.FLOOR.MATH((ROW(M253)-1)/5)*5,0,5),"&lt;&gt;0")/COUNTIF(OFFSET(correlations!N$46,_xlfn.FLOOR.MATH((ROW(M253)-1)/5)*5,0,5),"&lt;&gt;0")</f>
        <v>4.5</v>
      </c>
      <c r="AO265" s="40">
        <f ca="1">SUMIF(OFFSET(correlations!O$46,_xlfn.FLOOR.MATH((ROW(N253)-1)/5)*5,0,5),"&lt;&gt;0")/COUNTIF(OFFSET(correlations!O$46,_xlfn.FLOOR.MATH((ROW(N253)-1)/5)*5,0,5),"&lt;&gt;0")</f>
        <v>4.4000000000000004</v>
      </c>
      <c r="AP265" s="40">
        <f ca="1">SUMIF(OFFSET(correlations!P$46,_xlfn.FLOOR.MATH((ROW(O253)-1)/5)*5,0,5),"&lt;&gt;0")/COUNTIF(OFFSET(correlations!P$46,_xlfn.FLOOR.MATH((ROW(O253)-1)/5)*5,0,5),"&lt;&gt;0")</f>
        <v>4.4000000000000004</v>
      </c>
      <c r="AQ265" s="40">
        <f ca="1">SUMIF(OFFSET(correlations!Q$46,_xlfn.FLOOR.MATH((ROW(P253)-1)/5)*5,0,5),"&lt;&gt;0")/COUNTIF(OFFSET(correlations!Q$46,_xlfn.FLOOR.MATH((ROW(P253)-1)/5)*5,0,5),"&lt;&gt;0")</f>
        <v>4.2</v>
      </c>
      <c r="AR265" s="40">
        <f ca="1">SUMIF(OFFSET(correlations!R$46,_xlfn.FLOOR.MATH((ROW(Q253)-1)/5)*5,0,5),"&lt;&gt;0")/COUNTIF(OFFSET(correlations!R$46,_xlfn.FLOOR.MATH((ROW(Q253)-1)/5)*5,0,5),"&lt;&gt;0")</f>
        <v>4.5</v>
      </c>
      <c r="AS265" s="40">
        <f ca="1">SUMIF(OFFSET(correlations!S$46,_xlfn.FLOOR.MATH((ROW(R253)-1)/5)*5,0,5),"&lt;&gt;0")/COUNTIF(OFFSET(correlations!S$46,_xlfn.FLOOR.MATH((ROW(R253)-1)/5)*5,0,5),"&lt;&gt;0")</f>
        <v>4.8</v>
      </c>
      <c r="AT265" s="40">
        <f ca="1">SUMIF(OFFSET(correlations!T$46,_xlfn.FLOOR.MATH((ROW(S253)-1)/5)*5,0,5),"&lt;&gt;0")/COUNTIF(OFFSET(correlations!T$46,_xlfn.FLOOR.MATH((ROW(S253)-1)/5)*5,0,5),"&lt;&gt;0")</f>
        <v>4.5999999999999996</v>
      </c>
      <c r="AU265" s="40">
        <f ca="1">SUMIF(OFFSET(correlations!U$46,_xlfn.FLOOR.MATH((ROW(T253)-1)/5)*5,0,5),"&lt;&gt;0")/COUNTIF(OFFSET(correlations!U$46,_xlfn.FLOOR.MATH((ROW(T253)-1)/5)*5,0,5),"&lt;&gt;0")</f>
        <v>4.8</v>
      </c>
      <c r="AV265" s="40">
        <f ca="1">SUMIF(OFFSET(correlations!V$46,_xlfn.FLOOR.MATH((ROW(U253)-1)/5)*5,0,5),"&lt;&gt;0")/COUNTIF(OFFSET(correlations!V$46,_xlfn.FLOOR.MATH((ROW(U253)-1)/5)*5,0,5),"&lt;&gt;0")</f>
        <v>4.8</v>
      </c>
      <c r="AW265" s="40">
        <f ca="1">SUMIF(OFFSET(correlations!W$46,_xlfn.FLOOR.MATH((ROW(V253)-1)/5)*5,0,5),"&lt;&gt;0")/COUNTIF(OFFSET(correlations!W$46,_xlfn.FLOOR.MATH((ROW(V253)-1)/5)*5,0,5),"&lt;&gt;0")</f>
        <v>4.25</v>
      </c>
      <c r="AX265" s="40">
        <f ca="1">SUMIF(OFFSET(correlations!X$46,_xlfn.FLOOR.MATH((ROW(W253)-1)/5)*5,0,5),"&lt;&gt;0")/COUNTIF(OFFSET(correlations!X$46,_xlfn.FLOOR.MATH((ROW(W253)-1)/5)*5,0,5),"&lt;&gt;0")</f>
        <v>4.5999999999999996</v>
      </c>
      <c r="AY265" s="40">
        <f ca="1">SUMIF(OFFSET(correlations!Y$46,_xlfn.FLOOR.MATH((ROW(X253)-1)/5)*5,0,5),"&lt;&gt;0")/COUNTIF(OFFSET(correlations!Y$46,_xlfn.FLOOR.MATH((ROW(X253)-1)/5)*5,0,5),"&lt;&gt;0")</f>
        <v>4.5999999999999996</v>
      </c>
      <c r="AZ265" s="40">
        <f ca="1">SUMIF(OFFSET(correlations!Z$46,_xlfn.FLOOR.MATH((ROW(Y253)-1)/5)*5,0,5),"&lt;&gt;0")/COUNTIF(OFFSET(correlations!Z$46,_xlfn.FLOOR.MATH((ROW(Y253)-1)/5)*5,0,5),"&lt;&gt;0")</f>
        <v>4.8</v>
      </c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</row>
    <row r="266" spans="1:76">
      <c r="A266" s="1" t="str">
        <f t="shared" si="50"/>
        <v>603: The Matrix (1999)</v>
      </c>
      <c r="B266" s="26">
        <f>IF(correlations!B299&lt;&gt;0,'Modified Weights'!B$7,0)</f>
        <v>0.46460996868120108</v>
      </c>
      <c r="C266" s="26">
        <f>IF(correlations!C299&lt;&gt;0,'Modified Weights'!C$7,0)</f>
        <v>0.41167618541813644</v>
      </c>
      <c r="D266" s="26">
        <f>IF(correlations!D299&lt;&gt;0,'Modified Weights'!D$7,0)</f>
        <v>0.36756756756756787</v>
      </c>
      <c r="E266" s="26">
        <f>IF(correlations!E299&lt;&gt;0,'Modified Weights'!E$7,0)</f>
        <v>0.25965984359917371</v>
      </c>
      <c r="F266" s="26">
        <f>IF(correlations!F299&lt;&gt;0,'Modified Weights'!F$7,0)</f>
        <v>0.37985626502293046</v>
      </c>
      <c r="G266" s="26">
        <f>IF(correlations!G299&lt;&gt;0,'Modified Weights'!G$7,0)</f>
        <v>0.38713264586848378</v>
      </c>
      <c r="H266" s="26">
        <f>IF(correlations!H299&lt;&gt;0,'Modified Weights'!H$7,0)</f>
        <v>0.19365960183726966</v>
      </c>
      <c r="I266" s="26">
        <f>IF(correlations!I299&lt;&gt;0,'Modified Weights'!I$7,0)</f>
        <v>0.21476007349626267</v>
      </c>
      <c r="J266" s="26">
        <f>IF(correlations!J299&lt;&gt;0,'Modified Weights'!J$7,0)</f>
        <v>0.36005629545020651</v>
      </c>
      <c r="K266" s="26">
        <f>IF(correlations!K299&lt;&gt;0,'Modified Weights'!K$7,0)</f>
        <v>0</v>
      </c>
      <c r="L266" s="26">
        <f>IF(correlations!L299&lt;&gt;0,'Modified Weights'!L$7,0)</f>
        <v>0.24328325135114928</v>
      </c>
      <c r="M266" s="26">
        <f>IF(correlations!M299&lt;&gt;0,'Modified Weights'!M$7,0)</f>
        <v>0.19710516591041297</v>
      </c>
      <c r="N266" s="26">
        <f>IF(correlations!N299&lt;&gt;0,'Modified Weights'!N$7,0)</f>
        <v>0.18121021790485745</v>
      </c>
      <c r="O266" s="26">
        <f>IF(correlations!O299&lt;&gt;0,'Modified Weights'!O$7,0)</f>
        <v>0.47549485227568483</v>
      </c>
      <c r="P266" s="26">
        <f>IF(correlations!P299&lt;&gt;0,'Modified Weights'!P$7,0)</f>
        <v>0.26252037536330569</v>
      </c>
      <c r="Q266" s="26">
        <f>IF(correlations!Q299&lt;&gt;0,'Modified Weights'!Q$7,0)</f>
        <v>0.37322578372742299</v>
      </c>
      <c r="R266" s="26">
        <f>IF(correlations!R299&lt;&gt;0,'Modified Weights'!R$7,0)</f>
        <v>0.37426379831369133</v>
      </c>
      <c r="S266" s="26">
        <f>IF(correlations!S299&lt;&gt;0,'Modified Weights'!S$7,0)</f>
        <v>0.36064387194709613</v>
      </c>
      <c r="T266" s="26">
        <f>IF(correlations!T299&lt;&gt;0,'Modified Weights'!T$7,0)</f>
        <v>0.40380887559327872</v>
      </c>
      <c r="U266" s="26">
        <f>IF(correlations!U299&lt;&gt;0,'Modified Weights'!U$7,0)</f>
        <v>0.28039233696684568</v>
      </c>
      <c r="V266" s="26">
        <f>IF(correlations!V299&lt;&gt;0,'Modified Weights'!V$7,0)</f>
        <v>0.14367186460137429</v>
      </c>
      <c r="W266" s="26">
        <f>IF(correlations!W299&lt;&gt;0,'Modified Weights'!W$7,0)</f>
        <v>0.24072770522228643</v>
      </c>
      <c r="X266" s="26">
        <f>IF(correlations!X299&lt;&gt;0,'Modified Weights'!X$7,0)</f>
        <v>0.44902524381160436</v>
      </c>
      <c r="Y266" s="26">
        <f>IF(correlations!Y299&lt;&gt;0,'Modified Weights'!Y$7,0)</f>
        <v>0.42322462884387124</v>
      </c>
      <c r="Z266" s="26">
        <f>IF(correlations!Z299&lt;&gt;0,'Modified Weights'!Z$7,0)</f>
        <v>0.27967705678590876</v>
      </c>
      <c r="AA266" s="26"/>
      <c r="AB266" s="40">
        <f ca="1">SUMIF(OFFSET(correlations!B$46,_xlfn.FLOOR.MATH((ROW(A254)-1)/5)*5,0,5),"&lt;&gt;0")/COUNTIF(OFFSET(correlations!B$46,_xlfn.FLOOR.MATH((ROW(A254)-1)/5)*5,0,5),"&lt;&gt;0")</f>
        <v>4.5999999999999996</v>
      </c>
      <c r="AC266" s="40">
        <f ca="1">SUMIF(OFFSET(correlations!C$46,_xlfn.FLOOR.MATH((ROW(B254)-1)/5)*5,0,5),"&lt;&gt;0")/COUNTIF(OFFSET(correlations!C$46,_xlfn.FLOOR.MATH((ROW(B254)-1)/5)*5,0,5),"&lt;&gt;0")</f>
        <v>4.4000000000000004</v>
      </c>
      <c r="AD266" s="40">
        <f ca="1">SUMIF(OFFSET(correlations!D$46,_xlfn.FLOOR.MATH((ROW(C254)-1)/5)*5,0,5),"&lt;&gt;0")/COUNTIF(OFFSET(correlations!D$46,_xlfn.FLOOR.MATH((ROW(C254)-1)/5)*5,0,5),"&lt;&gt;0")</f>
        <v>4.0999999999999996</v>
      </c>
      <c r="AE266" s="40">
        <f ca="1">SUMIF(OFFSET(correlations!E$46,_xlfn.FLOOR.MATH((ROW(D254)-1)/5)*5,0,5),"&lt;&gt;0")/COUNTIF(OFFSET(correlations!E$46,_xlfn.FLOOR.MATH((ROW(D254)-1)/5)*5,0,5),"&lt;&gt;0")</f>
        <v>4.5999999999999996</v>
      </c>
      <c r="AF266" s="40">
        <f ca="1">SUMIF(OFFSET(correlations!F$46,_xlfn.FLOOR.MATH((ROW(E254)-1)/5)*5,0,5),"&lt;&gt;0")/COUNTIF(OFFSET(correlations!F$46,_xlfn.FLOOR.MATH((ROW(E254)-1)/5)*5,0,5),"&lt;&gt;0")</f>
        <v>4.4000000000000004</v>
      </c>
      <c r="AG266" s="40">
        <f ca="1">SUMIF(OFFSET(correlations!G$46,_xlfn.FLOOR.MATH((ROW(F254)-1)/5)*5,0,5),"&lt;&gt;0")/COUNTIF(OFFSET(correlations!G$46,_xlfn.FLOOR.MATH((ROW(F254)-1)/5)*5,0,5),"&lt;&gt;0")</f>
        <v>4.5</v>
      </c>
      <c r="AH266" s="40">
        <f ca="1">SUMIF(OFFSET(correlations!H$46,_xlfn.FLOOR.MATH((ROW(G254)-1)/5)*5,0,5),"&lt;&gt;0")/COUNTIF(OFFSET(correlations!H$46,_xlfn.FLOOR.MATH((ROW(G254)-1)/5)*5,0,5),"&lt;&gt;0")</f>
        <v>4.8</v>
      </c>
      <c r="AI266" s="40">
        <f ca="1">SUMIF(OFFSET(correlations!I$46,_xlfn.FLOOR.MATH((ROW(H254)-1)/5)*5,0,5),"&lt;&gt;0")/COUNTIF(OFFSET(correlations!I$46,_xlfn.FLOOR.MATH((ROW(H254)-1)/5)*5,0,5),"&lt;&gt;0")</f>
        <v>4.5</v>
      </c>
      <c r="AJ266" s="40">
        <f ca="1">SUMIF(OFFSET(correlations!J$46,_xlfn.FLOOR.MATH((ROW(I254)-1)/5)*5,0,5),"&lt;&gt;0")/COUNTIF(OFFSET(correlations!J$46,_xlfn.FLOOR.MATH((ROW(I254)-1)/5)*5,0,5),"&lt;&gt;0")</f>
        <v>4.4000000000000004</v>
      </c>
      <c r="AK266" s="40">
        <f ca="1">SUMIF(OFFSET(correlations!K$46,_xlfn.FLOOR.MATH((ROW(J254)-1)/5)*5,0,5),"&lt;&gt;0")/COUNTIF(OFFSET(correlations!K$46,_xlfn.FLOOR.MATH((ROW(J254)-1)/5)*5,0,5),"&lt;&gt;0")</f>
        <v>3.875</v>
      </c>
      <c r="AL266" s="40">
        <f ca="1">SUMIF(OFFSET(correlations!L$46,_xlfn.FLOOR.MATH((ROW(K254)-1)/5)*5,0,5),"&lt;&gt;0")/COUNTIF(OFFSET(correlations!L$46,_xlfn.FLOOR.MATH((ROW(K254)-1)/5)*5,0,5),"&lt;&gt;0")</f>
        <v>4.5999999999999996</v>
      </c>
      <c r="AM266" s="40">
        <f ca="1">SUMIF(OFFSET(correlations!M$46,_xlfn.FLOOR.MATH((ROW(L254)-1)/5)*5,0,5),"&lt;&gt;0")/COUNTIF(OFFSET(correlations!M$46,_xlfn.FLOOR.MATH((ROW(L254)-1)/5)*5,0,5),"&lt;&gt;0")</f>
        <v>4.0999999999999996</v>
      </c>
      <c r="AN266" s="40">
        <f ca="1">SUMIF(OFFSET(correlations!N$46,_xlfn.FLOOR.MATH((ROW(M254)-1)/5)*5,0,5),"&lt;&gt;0")/COUNTIF(OFFSET(correlations!N$46,_xlfn.FLOOR.MATH((ROW(M254)-1)/5)*5,0,5),"&lt;&gt;0")</f>
        <v>4.5</v>
      </c>
      <c r="AO266" s="40">
        <f ca="1">SUMIF(OFFSET(correlations!O$46,_xlfn.FLOOR.MATH((ROW(N254)-1)/5)*5,0,5),"&lt;&gt;0")/COUNTIF(OFFSET(correlations!O$46,_xlfn.FLOOR.MATH((ROW(N254)-1)/5)*5,0,5),"&lt;&gt;0")</f>
        <v>4.4000000000000004</v>
      </c>
      <c r="AP266" s="40">
        <f ca="1">SUMIF(OFFSET(correlations!P$46,_xlfn.FLOOR.MATH((ROW(O254)-1)/5)*5,0,5),"&lt;&gt;0")/COUNTIF(OFFSET(correlations!P$46,_xlfn.FLOOR.MATH((ROW(O254)-1)/5)*5,0,5),"&lt;&gt;0")</f>
        <v>4.4000000000000004</v>
      </c>
      <c r="AQ266" s="40">
        <f ca="1">SUMIF(OFFSET(correlations!Q$46,_xlfn.FLOOR.MATH((ROW(P254)-1)/5)*5,0,5),"&lt;&gt;0")/COUNTIF(OFFSET(correlations!Q$46,_xlfn.FLOOR.MATH((ROW(P254)-1)/5)*5,0,5),"&lt;&gt;0")</f>
        <v>4.2</v>
      </c>
      <c r="AR266" s="40">
        <f ca="1">SUMIF(OFFSET(correlations!R$46,_xlfn.FLOOR.MATH((ROW(Q254)-1)/5)*5,0,5),"&lt;&gt;0")/COUNTIF(OFFSET(correlations!R$46,_xlfn.FLOOR.MATH((ROW(Q254)-1)/5)*5,0,5),"&lt;&gt;0")</f>
        <v>4.5</v>
      </c>
      <c r="AS266" s="40">
        <f ca="1">SUMIF(OFFSET(correlations!S$46,_xlfn.FLOOR.MATH((ROW(R254)-1)/5)*5,0,5),"&lt;&gt;0")/COUNTIF(OFFSET(correlations!S$46,_xlfn.FLOOR.MATH((ROW(R254)-1)/5)*5,0,5),"&lt;&gt;0")</f>
        <v>4.8</v>
      </c>
      <c r="AT266" s="40">
        <f ca="1">SUMIF(OFFSET(correlations!T$46,_xlfn.FLOOR.MATH((ROW(S254)-1)/5)*5,0,5),"&lt;&gt;0")/COUNTIF(OFFSET(correlations!T$46,_xlfn.FLOOR.MATH((ROW(S254)-1)/5)*5,0,5),"&lt;&gt;0")</f>
        <v>4.5999999999999996</v>
      </c>
      <c r="AU266" s="40">
        <f ca="1">SUMIF(OFFSET(correlations!U$46,_xlfn.FLOOR.MATH((ROW(T254)-1)/5)*5,0,5),"&lt;&gt;0")/COUNTIF(OFFSET(correlations!U$46,_xlfn.FLOOR.MATH((ROW(T254)-1)/5)*5,0,5),"&lt;&gt;0")</f>
        <v>4.8</v>
      </c>
      <c r="AV266" s="40">
        <f ca="1">SUMIF(OFFSET(correlations!V$46,_xlfn.FLOOR.MATH((ROW(U254)-1)/5)*5,0,5),"&lt;&gt;0")/COUNTIF(OFFSET(correlations!V$46,_xlfn.FLOOR.MATH((ROW(U254)-1)/5)*5,0,5),"&lt;&gt;0")</f>
        <v>4.8</v>
      </c>
      <c r="AW266" s="40">
        <f ca="1">SUMIF(OFFSET(correlations!W$46,_xlfn.FLOOR.MATH((ROW(V254)-1)/5)*5,0,5),"&lt;&gt;0")/COUNTIF(OFFSET(correlations!W$46,_xlfn.FLOOR.MATH((ROW(V254)-1)/5)*5,0,5),"&lt;&gt;0")</f>
        <v>4.25</v>
      </c>
      <c r="AX266" s="40">
        <f ca="1">SUMIF(OFFSET(correlations!X$46,_xlfn.FLOOR.MATH((ROW(W254)-1)/5)*5,0,5),"&lt;&gt;0")/COUNTIF(OFFSET(correlations!X$46,_xlfn.FLOOR.MATH((ROW(W254)-1)/5)*5,0,5),"&lt;&gt;0")</f>
        <v>4.5999999999999996</v>
      </c>
      <c r="AY266" s="40">
        <f ca="1">SUMIF(OFFSET(correlations!Y$46,_xlfn.FLOOR.MATH((ROW(X254)-1)/5)*5,0,5),"&lt;&gt;0")/COUNTIF(OFFSET(correlations!Y$46,_xlfn.FLOOR.MATH((ROW(X254)-1)/5)*5,0,5),"&lt;&gt;0")</f>
        <v>4.5999999999999996</v>
      </c>
      <c r="AZ266" s="40">
        <f ca="1">SUMIF(OFFSET(correlations!Z$46,_xlfn.FLOOR.MATH((ROW(Y254)-1)/5)*5,0,5),"&lt;&gt;0")/COUNTIF(OFFSET(correlations!Z$46,_xlfn.FLOOR.MATH((ROW(Y254)-1)/5)*5,0,5),"&lt;&gt;0")</f>
        <v>4.8</v>
      </c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</row>
    <row r="267" spans="1:76">
      <c r="A267" s="1" t="str">
        <f t="shared" si="50"/>
        <v>603: The Matrix (1999)</v>
      </c>
      <c r="B267" s="26">
        <f>IF(correlations!B300&lt;&gt;0,'Modified Weights'!B$3,0)</f>
        <v>0.55108883721563151</v>
      </c>
      <c r="C267" s="26">
        <f>IF(correlations!C300&lt;&gt;0,'Modified Weights'!C$3,0)</f>
        <v>0.56244873874488854</v>
      </c>
      <c r="D267" s="26">
        <f>IF(correlations!D300&lt;&gt;0,'Modified Weights'!D$3,0)</f>
        <v>0.66716825348801723</v>
      </c>
      <c r="E267" s="26">
        <f>IF(correlations!E300&lt;&gt;0,'Modified Weights'!E$3,0)</f>
        <v>0.51761980439715483</v>
      </c>
      <c r="F267" s="26">
        <f>IF(correlations!F300&lt;&gt;0,'Modified Weights'!F$3,0)</f>
        <v>0.47668328054517961</v>
      </c>
      <c r="G267" s="26">
        <f>IF(correlations!G300&lt;&gt;0,'Modified Weights'!G$3,0)</f>
        <v>0.53906585139435703</v>
      </c>
      <c r="H267" s="26">
        <f>IF(correlations!H300&lt;&gt;0,'Modified Weights'!H$3,0)</f>
        <v>0.46291004988627577</v>
      </c>
      <c r="I267" s="26">
        <f>IF(correlations!I300&lt;&gt;0,'Modified Weights'!I$3,0)</f>
        <v>0.38334847991865839</v>
      </c>
      <c r="J267" s="26">
        <f>IF(correlations!J300&lt;&gt;0,'Modified Weights'!J$3,0)</f>
        <v>0.47571090136593314</v>
      </c>
      <c r="K267" s="26">
        <f>IF(correlations!K300&lt;&gt;0,'Modified Weights'!K$3,0)</f>
        <v>0.31571202585390812</v>
      </c>
      <c r="L267" s="26">
        <f>IF(correlations!L300&lt;&gt;0,'Modified Weights'!L$3,0)</f>
        <v>0.31257295249758305</v>
      </c>
      <c r="M267" s="26">
        <f>IF(correlations!M300&lt;&gt;0,'Modified Weights'!M$3,0)</f>
        <v>0.40859237613621341</v>
      </c>
      <c r="N267" s="26">
        <f>IF(correlations!N300&lt;&gt;0,'Modified Weights'!N$3,0)</f>
        <v>0.32349910970108381</v>
      </c>
      <c r="O267" s="26">
        <f>IF(correlations!O300&lt;&gt;0,'Modified Weights'!O$3,0)</f>
        <v>0.66851595362183669</v>
      </c>
      <c r="P267" s="26">
        <f>IF(correlations!P300&lt;&gt;0,'Modified Weights'!P$3,0)</f>
        <v>0.41443820151070604</v>
      </c>
      <c r="Q267" s="26">
        <f>IF(correlations!Q300&lt;&gt;0,'Modified Weights'!Q$3,0)</f>
        <v>0.50324684492481753</v>
      </c>
      <c r="R267" s="26">
        <f>IF(correlations!R300&lt;&gt;0,'Modified Weights'!R$3,0)</f>
        <v>0.49300760515325925</v>
      </c>
      <c r="S267" s="26">
        <f>IF(correlations!S300&lt;&gt;0,'Modified Weights'!S$3,0)</f>
        <v>0.47668328054517961</v>
      </c>
      <c r="T267" s="26">
        <f>IF(correlations!T300&lt;&gt;0,'Modified Weights'!T$3,0)</f>
        <v>0.55108883721563151</v>
      </c>
      <c r="U267" s="26">
        <f>IF(correlations!U300&lt;&gt;0,'Modified Weights'!U$3,0)</f>
        <v>0.47236055541883315</v>
      </c>
      <c r="V267" s="26">
        <f>IF(correlations!V300&lt;&gt;0,'Modified Weights'!V$3,0)</f>
        <v>0.27092801416163931</v>
      </c>
      <c r="W267" s="26">
        <f>IF(correlations!W300&lt;&gt;0,'Modified Weights'!W$3,0)</f>
        <v>0.50324684492481753</v>
      </c>
      <c r="X267" s="26">
        <f>IF(correlations!X300&lt;&gt;0,'Modified Weights'!X$3,0)</f>
        <v>0.66851595362183669</v>
      </c>
      <c r="Y267" s="26">
        <f>IF(correlations!Y300&lt;&gt;0,'Modified Weights'!Y$3,0)</f>
        <v>0.66716825348801723</v>
      </c>
      <c r="Z267" s="26">
        <f>IF(correlations!Z300&lt;&gt;0,'Modified Weights'!Z$3,0)</f>
        <v>0.43552033876932245</v>
      </c>
      <c r="AA267" s="26"/>
      <c r="AB267" s="40">
        <f ca="1">SUMIF(OFFSET(correlations!B$46,_xlfn.FLOOR.MATH((ROW(A255)-1)/5)*5,0,5),"&lt;&gt;0")/COUNTIF(OFFSET(correlations!B$46,_xlfn.FLOOR.MATH((ROW(A255)-1)/5)*5,0,5),"&lt;&gt;0")</f>
        <v>4.5999999999999996</v>
      </c>
      <c r="AC267" s="40">
        <f ca="1">SUMIF(OFFSET(correlations!C$46,_xlfn.FLOOR.MATH((ROW(B255)-1)/5)*5,0,5),"&lt;&gt;0")/COUNTIF(OFFSET(correlations!C$46,_xlfn.FLOOR.MATH((ROW(B255)-1)/5)*5,0,5),"&lt;&gt;0")</f>
        <v>4.4000000000000004</v>
      </c>
      <c r="AD267" s="40">
        <f ca="1">SUMIF(OFFSET(correlations!D$46,_xlfn.FLOOR.MATH((ROW(C255)-1)/5)*5,0,5),"&lt;&gt;0")/COUNTIF(OFFSET(correlations!D$46,_xlfn.FLOOR.MATH((ROW(C255)-1)/5)*5,0,5),"&lt;&gt;0")</f>
        <v>4.0999999999999996</v>
      </c>
      <c r="AE267" s="40">
        <f ca="1">SUMIF(OFFSET(correlations!E$46,_xlfn.FLOOR.MATH((ROW(D255)-1)/5)*5,0,5),"&lt;&gt;0")/COUNTIF(OFFSET(correlations!E$46,_xlfn.FLOOR.MATH((ROW(D255)-1)/5)*5,0,5),"&lt;&gt;0")</f>
        <v>4.5999999999999996</v>
      </c>
      <c r="AF267" s="40">
        <f ca="1">SUMIF(OFFSET(correlations!F$46,_xlfn.FLOOR.MATH((ROW(E255)-1)/5)*5,0,5),"&lt;&gt;0")/COUNTIF(OFFSET(correlations!F$46,_xlfn.FLOOR.MATH((ROW(E255)-1)/5)*5,0,5),"&lt;&gt;0")</f>
        <v>4.4000000000000004</v>
      </c>
      <c r="AG267" s="40">
        <f ca="1">SUMIF(OFFSET(correlations!G$46,_xlfn.FLOOR.MATH((ROW(F255)-1)/5)*5,0,5),"&lt;&gt;0")/COUNTIF(OFFSET(correlations!G$46,_xlfn.FLOOR.MATH((ROW(F255)-1)/5)*5,0,5),"&lt;&gt;0")</f>
        <v>4.5</v>
      </c>
      <c r="AH267" s="40">
        <f ca="1">SUMIF(OFFSET(correlations!H$46,_xlfn.FLOOR.MATH((ROW(G255)-1)/5)*5,0,5),"&lt;&gt;0")/COUNTIF(OFFSET(correlations!H$46,_xlfn.FLOOR.MATH((ROW(G255)-1)/5)*5,0,5),"&lt;&gt;0")</f>
        <v>4.8</v>
      </c>
      <c r="AI267" s="40">
        <f ca="1">SUMIF(OFFSET(correlations!I$46,_xlfn.FLOOR.MATH((ROW(H255)-1)/5)*5,0,5),"&lt;&gt;0")/COUNTIF(OFFSET(correlations!I$46,_xlfn.FLOOR.MATH((ROW(H255)-1)/5)*5,0,5),"&lt;&gt;0")</f>
        <v>4.5</v>
      </c>
      <c r="AJ267" s="40">
        <f ca="1">SUMIF(OFFSET(correlations!J$46,_xlfn.FLOOR.MATH((ROW(I255)-1)/5)*5,0,5),"&lt;&gt;0")/COUNTIF(OFFSET(correlations!J$46,_xlfn.FLOOR.MATH((ROW(I255)-1)/5)*5,0,5),"&lt;&gt;0")</f>
        <v>4.4000000000000004</v>
      </c>
      <c r="AK267" s="40">
        <f ca="1">SUMIF(OFFSET(correlations!K$46,_xlfn.FLOOR.MATH((ROW(J255)-1)/5)*5,0,5),"&lt;&gt;0")/COUNTIF(OFFSET(correlations!K$46,_xlfn.FLOOR.MATH((ROW(J255)-1)/5)*5,0,5),"&lt;&gt;0")</f>
        <v>3.875</v>
      </c>
      <c r="AL267" s="40">
        <f ca="1">SUMIF(OFFSET(correlations!L$46,_xlfn.FLOOR.MATH((ROW(K255)-1)/5)*5,0,5),"&lt;&gt;0")/COUNTIF(OFFSET(correlations!L$46,_xlfn.FLOOR.MATH((ROW(K255)-1)/5)*5,0,5),"&lt;&gt;0")</f>
        <v>4.5999999999999996</v>
      </c>
      <c r="AM267" s="40">
        <f ca="1">SUMIF(OFFSET(correlations!M$46,_xlfn.FLOOR.MATH((ROW(L255)-1)/5)*5,0,5),"&lt;&gt;0")/COUNTIF(OFFSET(correlations!M$46,_xlfn.FLOOR.MATH((ROW(L255)-1)/5)*5,0,5),"&lt;&gt;0")</f>
        <v>4.0999999999999996</v>
      </c>
      <c r="AN267" s="40">
        <f ca="1">SUMIF(OFFSET(correlations!N$46,_xlfn.FLOOR.MATH((ROW(M255)-1)/5)*5,0,5),"&lt;&gt;0")/COUNTIF(OFFSET(correlations!N$46,_xlfn.FLOOR.MATH((ROW(M255)-1)/5)*5,0,5),"&lt;&gt;0")</f>
        <v>4.5</v>
      </c>
      <c r="AO267" s="40">
        <f ca="1">SUMIF(OFFSET(correlations!O$46,_xlfn.FLOOR.MATH((ROW(N255)-1)/5)*5,0,5),"&lt;&gt;0")/COUNTIF(OFFSET(correlations!O$46,_xlfn.FLOOR.MATH((ROW(N255)-1)/5)*5,0,5),"&lt;&gt;0")</f>
        <v>4.4000000000000004</v>
      </c>
      <c r="AP267" s="40">
        <f ca="1">SUMIF(OFFSET(correlations!P$46,_xlfn.FLOOR.MATH((ROW(O255)-1)/5)*5,0,5),"&lt;&gt;0")/COUNTIF(OFFSET(correlations!P$46,_xlfn.FLOOR.MATH((ROW(O255)-1)/5)*5,0,5),"&lt;&gt;0")</f>
        <v>4.4000000000000004</v>
      </c>
      <c r="AQ267" s="40">
        <f ca="1">SUMIF(OFFSET(correlations!Q$46,_xlfn.FLOOR.MATH((ROW(P255)-1)/5)*5,0,5),"&lt;&gt;0")/COUNTIF(OFFSET(correlations!Q$46,_xlfn.FLOOR.MATH((ROW(P255)-1)/5)*5,0,5),"&lt;&gt;0")</f>
        <v>4.2</v>
      </c>
      <c r="AR267" s="40">
        <f ca="1">SUMIF(OFFSET(correlations!R$46,_xlfn.FLOOR.MATH((ROW(Q255)-1)/5)*5,0,5),"&lt;&gt;0")/COUNTIF(OFFSET(correlations!R$46,_xlfn.FLOOR.MATH((ROW(Q255)-1)/5)*5,0,5),"&lt;&gt;0")</f>
        <v>4.5</v>
      </c>
      <c r="AS267" s="40">
        <f ca="1">SUMIF(OFFSET(correlations!S$46,_xlfn.FLOOR.MATH((ROW(R255)-1)/5)*5,0,5),"&lt;&gt;0")/COUNTIF(OFFSET(correlations!S$46,_xlfn.FLOOR.MATH((ROW(R255)-1)/5)*5,0,5),"&lt;&gt;0")</f>
        <v>4.8</v>
      </c>
      <c r="AT267" s="40">
        <f ca="1">SUMIF(OFFSET(correlations!T$46,_xlfn.FLOOR.MATH((ROW(S255)-1)/5)*5,0,5),"&lt;&gt;0")/COUNTIF(OFFSET(correlations!T$46,_xlfn.FLOOR.MATH((ROW(S255)-1)/5)*5,0,5),"&lt;&gt;0")</f>
        <v>4.5999999999999996</v>
      </c>
      <c r="AU267" s="40">
        <f ca="1">SUMIF(OFFSET(correlations!U$46,_xlfn.FLOOR.MATH((ROW(T255)-1)/5)*5,0,5),"&lt;&gt;0")/COUNTIF(OFFSET(correlations!U$46,_xlfn.FLOOR.MATH((ROW(T255)-1)/5)*5,0,5),"&lt;&gt;0")</f>
        <v>4.8</v>
      </c>
      <c r="AV267" s="40">
        <f ca="1">SUMIF(OFFSET(correlations!V$46,_xlfn.FLOOR.MATH((ROW(U255)-1)/5)*5,0,5),"&lt;&gt;0")/COUNTIF(OFFSET(correlations!V$46,_xlfn.FLOOR.MATH((ROW(U255)-1)/5)*5,0,5),"&lt;&gt;0")</f>
        <v>4.8</v>
      </c>
      <c r="AW267" s="40">
        <f ca="1">SUMIF(OFFSET(correlations!W$46,_xlfn.FLOOR.MATH((ROW(V255)-1)/5)*5,0,5),"&lt;&gt;0")/COUNTIF(OFFSET(correlations!W$46,_xlfn.FLOOR.MATH((ROW(V255)-1)/5)*5,0,5),"&lt;&gt;0")</f>
        <v>4.25</v>
      </c>
      <c r="AX267" s="40">
        <f ca="1">SUMIF(OFFSET(correlations!X$46,_xlfn.FLOOR.MATH((ROW(W255)-1)/5)*5,0,5),"&lt;&gt;0")/COUNTIF(OFFSET(correlations!X$46,_xlfn.FLOOR.MATH((ROW(W255)-1)/5)*5,0,5),"&lt;&gt;0")</f>
        <v>4.5999999999999996</v>
      </c>
      <c r="AY267" s="40">
        <f ca="1">SUMIF(OFFSET(correlations!Y$46,_xlfn.FLOOR.MATH((ROW(X255)-1)/5)*5,0,5),"&lt;&gt;0")/COUNTIF(OFFSET(correlations!Y$46,_xlfn.FLOOR.MATH((ROW(X255)-1)/5)*5,0,5),"&lt;&gt;0")</f>
        <v>4.5999999999999996</v>
      </c>
      <c r="AZ267" s="40">
        <f ca="1">SUMIF(OFFSET(correlations!Z$46,_xlfn.FLOOR.MATH((ROW(Y255)-1)/5)*5,0,5),"&lt;&gt;0")/COUNTIF(OFFSET(correlations!Z$46,_xlfn.FLOOR.MATH((ROW(Y255)-1)/5)*5,0,5),"&lt;&gt;0")</f>
        <v>4.8</v>
      </c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</row>
    <row r="268" spans="1:76">
      <c r="A268" s="21" t="s">
        <v>51</v>
      </c>
      <c r="B268" s="26">
        <f>IF(correlations!B301&lt;&gt;0,'Modified Weights'!B$4,0)</f>
        <v>0.51761980439715483</v>
      </c>
      <c r="C268" s="26">
        <f>IF(correlations!C301&lt;&gt;0,'Modified Weights'!C$4,0)</f>
        <v>0.48860698263640312</v>
      </c>
      <c r="D268" s="26">
        <f>IF(correlations!D301&lt;&gt;0,'Modified Weights'!D$4,0)</f>
        <v>0.47097212266638172</v>
      </c>
      <c r="E268" s="26">
        <f>IF(correlations!E301&lt;&gt;0,'Modified Weights'!E$4,0)</f>
        <v>0.47497369617752921</v>
      </c>
      <c r="F268" s="26">
        <f>IF(correlations!F301&lt;&gt;0,'Modified Weights'!F$4,0)</f>
        <v>0.46411014776485626</v>
      </c>
      <c r="G268" s="26">
        <f>IF(correlations!G301&lt;&gt;0,'Modified Weights'!G$4,0)</f>
        <v>0.48053660218278615</v>
      </c>
      <c r="H268" s="26">
        <f>IF(correlations!H301&lt;&gt;0,'Modified Weights'!H$4,0)</f>
        <v>0.40027450425381639</v>
      </c>
      <c r="I268" s="26">
        <f>IF(correlations!I301&lt;&gt;0,'Modified Weights'!I$4,0)</f>
        <v>0.31257295249758305</v>
      </c>
      <c r="J268" s="26">
        <f>IF(correlations!J301&lt;&gt;0,'Modified Weights'!J$4,0)</f>
        <v>0.47549485227568483</v>
      </c>
      <c r="K268" s="26">
        <f>IF(correlations!K301&lt;&gt;0,'Modified Weights'!K$4,0)</f>
        <v>0.26365446983714974</v>
      </c>
      <c r="L268" s="26">
        <f>IF(correlations!L301&lt;&gt;0,'Modified Weights'!L$4,0)</f>
        <v>0.28275572409412869</v>
      </c>
      <c r="M268" s="26">
        <f>IF(correlations!M301&lt;&gt;0,'Modified Weights'!M$4,0)</f>
        <v>0.28040224837668803</v>
      </c>
      <c r="N268" s="26">
        <f>IF(correlations!N301&lt;&gt;0,'Modified Weights'!N$4,0)</f>
        <v>0.31010409033155772</v>
      </c>
      <c r="O268" s="26">
        <f>IF(correlations!O301&lt;&gt;0,'Modified Weights'!O$4,0)</f>
        <v>0.56244873874488854</v>
      </c>
      <c r="P268" s="26">
        <f>IF(correlations!P301&lt;&gt;0,'Modified Weights'!P$4,0)</f>
        <v>0.30413903573293405</v>
      </c>
      <c r="Q268" s="26">
        <f>IF(correlations!Q301&lt;&gt;0,'Modified Weights'!Q$4,0)</f>
        <v>0.48860698263640312</v>
      </c>
      <c r="R268" s="26">
        <f>IF(correlations!R301&lt;&gt;0,'Modified Weights'!R$4,0)</f>
        <v>0.47097212266638172</v>
      </c>
      <c r="S268" s="26">
        <f>IF(correlations!S301&lt;&gt;0,'Modified Weights'!S$4,0)</f>
        <v>0.44902524381160436</v>
      </c>
      <c r="T268" s="26">
        <f>IF(correlations!T301&lt;&gt;0,'Modified Weights'!T$4,0)</f>
        <v>0.52599044278760332</v>
      </c>
      <c r="U268" s="26">
        <f>IF(correlations!U301&lt;&gt;0,'Modified Weights'!U$4,0)</f>
        <v>0.43899155441463594</v>
      </c>
      <c r="V268" s="26">
        <f>IF(correlations!V301&lt;&gt;0,'Modified Weights'!V$4,0)</f>
        <v>0.17808764796017454</v>
      </c>
      <c r="W268" s="26">
        <f>IF(correlations!W301&lt;&gt;0,'Modified Weights'!W$4,0)</f>
        <v>0.40859237613621341</v>
      </c>
      <c r="X268" s="26">
        <f>IF(correlations!X301&lt;&gt;0,'Modified Weights'!X$4,0)</f>
        <v>0.54219187817609293</v>
      </c>
      <c r="Y268" s="26">
        <f>IF(correlations!Y301&lt;&gt;0,'Modified Weights'!Y$4,0)</f>
        <v>0.54219187817609293</v>
      </c>
      <c r="Z268" s="26">
        <f>IF(correlations!Z301&lt;&gt;0,'Modified Weights'!Z$4,0)</f>
        <v>0.39006674934025765</v>
      </c>
      <c r="AA268" s="26"/>
      <c r="AB268" s="40">
        <f ca="1">SUMIF(OFFSET(correlations!B$46,_xlfn.FLOOR.MATH((ROW(A256)-1)/5)*5,0,5),"&lt;&gt;0")/COUNTIF(OFFSET(correlations!B$46,_xlfn.FLOOR.MATH((ROW(A256)-1)/5)*5,0,5),"&lt;&gt;0")</f>
        <v>3.4</v>
      </c>
      <c r="AC268" s="40">
        <f ca="1">SUMIF(OFFSET(correlations!C$46,_xlfn.FLOOR.MATH((ROW(B256)-1)/5)*5,0,5),"&lt;&gt;0")/COUNTIF(OFFSET(correlations!C$46,_xlfn.FLOOR.MATH((ROW(B256)-1)/5)*5,0,5),"&lt;&gt;0")</f>
        <v>3.7</v>
      </c>
      <c r="AD268" s="40">
        <f ca="1">SUMIF(OFFSET(correlations!D$46,_xlfn.FLOOR.MATH((ROW(C256)-1)/5)*5,0,5),"&lt;&gt;0")/COUNTIF(OFFSET(correlations!D$46,_xlfn.FLOOR.MATH((ROW(C256)-1)/5)*5,0,5),"&lt;&gt;0")</f>
        <v>3</v>
      </c>
      <c r="AE268" s="40">
        <f ca="1">SUMIF(OFFSET(correlations!E$46,_xlfn.FLOOR.MATH((ROW(D256)-1)/5)*5,0,5),"&lt;&gt;0")/COUNTIF(OFFSET(correlations!E$46,_xlfn.FLOOR.MATH((ROW(D256)-1)/5)*5,0,5),"&lt;&gt;0")</f>
        <v>4</v>
      </c>
      <c r="AF268" s="40">
        <f ca="1">SUMIF(OFFSET(correlations!F$46,_xlfn.FLOOR.MATH((ROW(E256)-1)/5)*5,0,5),"&lt;&gt;0")/COUNTIF(OFFSET(correlations!F$46,_xlfn.FLOOR.MATH((ROW(E256)-1)/5)*5,0,5),"&lt;&gt;0")</f>
        <v>2.9</v>
      </c>
      <c r="AG268" s="40">
        <f ca="1">SUMIF(OFFSET(correlations!G$46,_xlfn.FLOOR.MATH((ROW(F256)-1)/5)*5,0,5),"&lt;&gt;0")/COUNTIF(OFFSET(correlations!G$46,_xlfn.FLOOR.MATH((ROW(F256)-1)/5)*5,0,5),"&lt;&gt;0")</f>
        <v>3.8</v>
      </c>
      <c r="AH268" s="40">
        <f ca="1">SUMIF(OFFSET(correlations!H$46,_xlfn.FLOOR.MATH((ROW(G256)-1)/5)*5,0,5),"&lt;&gt;0")/COUNTIF(OFFSET(correlations!H$46,_xlfn.FLOOR.MATH((ROW(G256)-1)/5)*5,0,5),"&lt;&gt;0")</f>
        <v>3.4</v>
      </c>
      <c r="AI268" s="40">
        <f ca="1">SUMIF(OFFSET(correlations!I$46,_xlfn.FLOOR.MATH((ROW(H256)-1)/5)*5,0,5),"&lt;&gt;0")/COUNTIF(OFFSET(correlations!I$46,_xlfn.FLOOR.MATH((ROW(H256)-1)/5)*5,0,5),"&lt;&gt;0")</f>
        <v>3.8</v>
      </c>
      <c r="AJ268" s="40">
        <f ca="1">SUMIF(OFFSET(correlations!J$46,_xlfn.FLOOR.MATH((ROW(I256)-1)/5)*5,0,5),"&lt;&gt;0")/COUNTIF(OFFSET(correlations!J$46,_xlfn.FLOOR.MATH((ROW(I256)-1)/5)*5,0,5),"&lt;&gt;0")</f>
        <v>3.7</v>
      </c>
      <c r="AK268" s="40">
        <f ca="1">SUMIF(OFFSET(correlations!K$46,_xlfn.FLOOR.MATH((ROW(J256)-1)/5)*5,0,5),"&lt;&gt;0")/COUNTIF(OFFSET(correlations!K$46,_xlfn.FLOOR.MATH((ROW(J256)-1)/5)*5,0,5),"&lt;&gt;0")</f>
        <v>3.375</v>
      </c>
      <c r="AL268" s="40">
        <f ca="1">SUMIF(OFFSET(correlations!L$46,_xlfn.FLOOR.MATH((ROW(K256)-1)/5)*5,0,5),"&lt;&gt;0")/COUNTIF(OFFSET(correlations!L$46,_xlfn.FLOOR.MATH((ROW(K256)-1)/5)*5,0,5),"&lt;&gt;0")</f>
        <v>4.3</v>
      </c>
      <c r="AM268" s="40">
        <f ca="1">SUMIF(OFFSET(correlations!M$46,_xlfn.FLOOR.MATH((ROW(L256)-1)/5)*5,0,5),"&lt;&gt;0")/COUNTIF(OFFSET(correlations!M$46,_xlfn.FLOOR.MATH((ROW(L256)-1)/5)*5,0,5),"&lt;&gt;0")</f>
        <v>3.3</v>
      </c>
      <c r="AN268" s="40">
        <f ca="1">SUMIF(OFFSET(correlations!N$46,_xlfn.FLOOR.MATH((ROW(M256)-1)/5)*5,0,5),"&lt;&gt;0")/COUNTIF(OFFSET(correlations!N$46,_xlfn.FLOOR.MATH((ROW(M256)-1)/5)*5,0,5),"&lt;&gt;0")</f>
        <v>2.8</v>
      </c>
      <c r="AO268" s="40">
        <f ca="1">SUMIF(OFFSET(correlations!O$46,_xlfn.FLOOR.MATH((ROW(N256)-1)/5)*5,0,5),"&lt;&gt;0")/COUNTIF(OFFSET(correlations!O$46,_xlfn.FLOOR.MATH((ROW(N256)-1)/5)*5,0,5),"&lt;&gt;0")</f>
        <v>3.5</v>
      </c>
      <c r="AP268" s="40">
        <f ca="1">SUMIF(OFFSET(correlations!P$46,_xlfn.FLOOR.MATH((ROW(O256)-1)/5)*5,0,5),"&lt;&gt;0")/COUNTIF(OFFSET(correlations!P$46,_xlfn.FLOOR.MATH((ROW(O256)-1)/5)*5,0,5),"&lt;&gt;0")</f>
        <v>3.5</v>
      </c>
      <c r="AQ268" s="40">
        <f ca="1">SUMIF(OFFSET(correlations!Q$46,_xlfn.FLOOR.MATH((ROW(P256)-1)/5)*5,0,5),"&lt;&gt;0")/COUNTIF(OFFSET(correlations!Q$46,_xlfn.FLOOR.MATH((ROW(P256)-1)/5)*5,0,5),"&lt;&gt;0")</f>
        <v>3.4</v>
      </c>
      <c r="AR268" s="40">
        <f ca="1">SUMIF(OFFSET(correlations!R$46,_xlfn.FLOOR.MATH((ROW(Q256)-1)/5)*5,0,5),"&lt;&gt;0")/COUNTIF(OFFSET(correlations!R$46,_xlfn.FLOOR.MATH((ROW(Q256)-1)/5)*5,0,5),"&lt;&gt;0")</f>
        <v>3.7</v>
      </c>
      <c r="AS268" s="40">
        <f ca="1">SUMIF(OFFSET(correlations!S$46,_xlfn.FLOOR.MATH((ROW(R256)-1)/5)*5,0,5),"&lt;&gt;0")/COUNTIF(OFFSET(correlations!S$46,_xlfn.FLOOR.MATH((ROW(R256)-1)/5)*5,0,5),"&lt;&gt;0")</f>
        <v>3.6</v>
      </c>
      <c r="AT268" s="40">
        <f ca="1">SUMIF(OFFSET(correlations!T$46,_xlfn.FLOOR.MATH((ROW(S256)-1)/5)*5,0,5),"&lt;&gt;0")/COUNTIF(OFFSET(correlations!T$46,_xlfn.FLOOR.MATH((ROW(S256)-1)/5)*5,0,5),"&lt;&gt;0")</f>
        <v>3.1</v>
      </c>
      <c r="AU268" s="40">
        <f ca="1">SUMIF(OFFSET(correlations!U$46,_xlfn.FLOOR.MATH((ROW(T256)-1)/5)*5,0,5),"&lt;&gt;0")/COUNTIF(OFFSET(correlations!U$46,_xlfn.FLOOR.MATH((ROW(T256)-1)/5)*5,0,5),"&lt;&gt;0")</f>
        <v>3.2</v>
      </c>
      <c r="AV268" s="40">
        <f ca="1">SUMIF(OFFSET(correlations!V$46,_xlfn.FLOOR.MATH((ROW(U256)-1)/5)*5,0,5),"&lt;&gt;0")/COUNTIF(OFFSET(correlations!V$46,_xlfn.FLOOR.MATH((ROW(U256)-1)/5)*5,0,5),"&lt;&gt;0")</f>
        <v>3.6</v>
      </c>
      <c r="AW268" s="40">
        <f ca="1">SUMIF(OFFSET(correlations!W$46,_xlfn.FLOOR.MATH((ROW(V256)-1)/5)*5,0,5),"&lt;&gt;0")/COUNTIF(OFFSET(correlations!W$46,_xlfn.FLOOR.MATH((ROW(V256)-1)/5)*5,0,5),"&lt;&gt;0")</f>
        <v>4</v>
      </c>
      <c r="AX268" s="40">
        <f ca="1">SUMIF(OFFSET(correlations!X$46,_xlfn.FLOOR.MATH((ROW(W256)-1)/5)*5,0,5),"&lt;&gt;0")/COUNTIF(OFFSET(correlations!X$46,_xlfn.FLOOR.MATH((ROW(W256)-1)/5)*5,0,5),"&lt;&gt;0")</f>
        <v>3</v>
      </c>
      <c r="AY268" s="40">
        <f ca="1">SUMIF(OFFSET(correlations!Y$46,_xlfn.FLOOR.MATH((ROW(X256)-1)/5)*5,0,5),"&lt;&gt;0")/COUNTIF(OFFSET(correlations!Y$46,_xlfn.FLOOR.MATH((ROW(X256)-1)/5)*5,0,5),"&lt;&gt;0")</f>
        <v>3.5</v>
      </c>
      <c r="AZ268" s="40">
        <f ca="1">SUMIF(OFFSET(correlations!Z$46,_xlfn.FLOOR.MATH((ROW(Y256)-1)/5)*5,0,5),"&lt;&gt;0")/COUNTIF(OFFSET(correlations!Z$46,_xlfn.FLOOR.MATH((ROW(Y256)-1)/5)*5,0,5),"&lt;&gt;0")</f>
        <v>3.2</v>
      </c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</row>
    <row r="269" spans="1:76">
      <c r="A269" s="1" t="str">
        <f t="shared" ref="A269:A272" si="51">A268</f>
        <v>604: The Matrix Reloaded (2003)</v>
      </c>
      <c r="B269" s="26">
        <f>IF(correlations!B302&lt;&gt;0,'Modified Weights'!B$3,0)</f>
        <v>0.55108883721563151</v>
      </c>
      <c r="C269" s="26">
        <f>IF(correlations!C302&lt;&gt;0,'Modified Weights'!C$3,0)</f>
        <v>0.56244873874488854</v>
      </c>
      <c r="D269" s="26">
        <f>IF(correlations!D302&lt;&gt;0,'Modified Weights'!D$3,0)</f>
        <v>0.66716825348801723</v>
      </c>
      <c r="E269" s="26">
        <f>IF(correlations!E302&lt;&gt;0,'Modified Weights'!E$3,0)</f>
        <v>0.51761980439715483</v>
      </c>
      <c r="F269" s="26">
        <f>IF(correlations!F302&lt;&gt;0,'Modified Weights'!F$3,0)</f>
        <v>0.47668328054517961</v>
      </c>
      <c r="G269" s="26">
        <f>IF(correlations!G302&lt;&gt;0,'Modified Weights'!G$3,0)</f>
        <v>0.53906585139435703</v>
      </c>
      <c r="H269" s="26">
        <f>IF(correlations!H302&lt;&gt;0,'Modified Weights'!H$3,0)</f>
        <v>0.46291004988627577</v>
      </c>
      <c r="I269" s="26">
        <f>IF(correlations!I302&lt;&gt;0,'Modified Weights'!I$3,0)</f>
        <v>0.38334847991865839</v>
      </c>
      <c r="J269" s="26">
        <f>IF(correlations!J302&lt;&gt;0,'Modified Weights'!J$3,0)</f>
        <v>0.47571090136593314</v>
      </c>
      <c r="K269" s="26">
        <f>IF(correlations!K302&lt;&gt;0,'Modified Weights'!K$3,0)</f>
        <v>0.31571202585390812</v>
      </c>
      <c r="L269" s="26">
        <f>IF(correlations!L302&lt;&gt;0,'Modified Weights'!L$3,0)</f>
        <v>0.31257295249758305</v>
      </c>
      <c r="M269" s="26">
        <f>IF(correlations!M302&lt;&gt;0,'Modified Weights'!M$3,0)</f>
        <v>0.40859237613621341</v>
      </c>
      <c r="N269" s="26">
        <f>IF(correlations!N302&lt;&gt;0,'Modified Weights'!N$3,0)</f>
        <v>0.32349910970108381</v>
      </c>
      <c r="O269" s="26">
        <f>IF(correlations!O302&lt;&gt;0,'Modified Weights'!O$3,0)</f>
        <v>0.66851595362183669</v>
      </c>
      <c r="P269" s="26">
        <f>IF(correlations!P302&lt;&gt;0,'Modified Weights'!P$3,0)</f>
        <v>0.41443820151070604</v>
      </c>
      <c r="Q269" s="26">
        <f>IF(correlations!Q302&lt;&gt;0,'Modified Weights'!Q$3,0)</f>
        <v>0.50324684492481753</v>
      </c>
      <c r="R269" s="26">
        <f>IF(correlations!R302&lt;&gt;0,'Modified Weights'!R$3,0)</f>
        <v>0.49300760515325925</v>
      </c>
      <c r="S269" s="26">
        <f>IF(correlations!S302&lt;&gt;0,'Modified Weights'!S$3,0)</f>
        <v>0.47668328054517961</v>
      </c>
      <c r="T269" s="26">
        <f>IF(correlations!T302&lt;&gt;0,'Modified Weights'!T$3,0)</f>
        <v>0.55108883721563151</v>
      </c>
      <c r="U269" s="26">
        <f>IF(correlations!U302&lt;&gt;0,'Modified Weights'!U$3,0)</f>
        <v>0.47236055541883315</v>
      </c>
      <c r="V269" s="26">
        <f>IF(correlations!V302&lt;&gt;0,'Modified Weights'!V$3,0)</f>
        <v>0.27092801416163931</v>
      </c>
      <c r="W269" s="26">
        <f>IF(correlations!W302&lt;&gt;0,'Modified Weights'!W$3,0)</f>
        <v>0</v>
      </c>
      <c r="X269" s="26">
        <f>IF(correlations!X302&lt;&gt;0,'Modified Weights'!X$3,0)</f>
        <v>0.66851595362183669</v>
      </c>
      <c r="Y269" s="26">
        <f>IF(correlations!Y302&lt;&gt;0,'Modified Weights'!Y$3,0)</f>
        <v>0.66716825348801723</v>
      </c>
      <c r="Z269" s="26">
        <f>IF(correlations!Z302&lt;&gt;0,'Modified Weights'!Z$3,0)</f>
        <v>0.43552033876932245</v>
      </c>
      <c r="AA269" s="26"/>
      <c r="AB269" s="40">
        <f ca="1">SUMIF(OFFSET(correlations!B$46,_xlfn.FLOOR.MATH((ROW(A257)-1)/5)*5,0,5),"&lt;&gt;0")/COUNTIF(OFFSET(correlations!B$46,_xlfn.FLOOR.MATH((ROW(A257)-1)/5)*5,0,5),"&lt;&gt;0")</f>
        <v>3.4</v>
      </c>
      <c r="AC269" s="40">
        <f ca="1">SUMIF(OFFSET(correlations!C$46,_xlfn.FLOOR.MATH((ROW(B257)-1)/5)*5,0,5),"&lt;&gt;0")/COUNTIF(OFFSET(correlations!C$46,_xlfn.FLOOR.MATH((ROW(B257)-1)/5)*5,0,5),"&lt;&gt;0")</f>
        <v>3.7</v>
      </c>
      <c r="AD269" s="40">
        <f ca="1">SUMIF(OFFSET(correlations!D$46,_xlfn.FLOOR.MATH((ROW(C257)-1)/5)*5,0,5),"&lt;&gt;0")/COUNTIF(OFFSET(correlations!D$46,_xlfn.FLOOR.MATH((ROW(C257)-1)/5)*5,0,5),"&lt;&gt;0")</f>
        <v>3</v>
      </c>
      <c r="AE269" s="40">
        <f ca="1">SUMIF(OFFSET(correlations!E$46,_xlfn.FLOOR.MATH((ROW(D257)-1)/5)*5,0,5),"&lt;&gt;0")/COUNTIF(OFFSET(correlations!E$46,_xlfn.FLOOR.MATH((ROW(D257)-1)/5)*5,0,5),"&lt;&gt;0")</f>
        <v>4</v>
      </c>
      <c r="AF269" s="40">
        <f ca="1">SUMIF(OFFSET(correlations!F$46,_xlfn.FLOOR.MATH((ROW(E257)-1)/5)*5,0,5),"&lt;&gt;0")/COUNTIF(OFFSET(correlations!F$46,_xlfn.FLOOR.MATH((ROW(E257)-1)/5)*5,0,5),"&lt;&gt;0")</f>
        <v>2.9</v>
      </c>
      <c r="AG269" s="40">
        <f ca="1">SUMIF(OFFSET(correlations!G$46,_xlfn.FLOOR.MATH((ROW(F257)-1)/5)*5,0,5),"&lt;&gt;0")/COUNTIF(OFFSET(correlations!G$46,_xlfn.FLOOR.MATH((ROW(F257)-1)/5)*5,0,5),"&lt;&gt;0")</f>
        <v>3.8</v>
      </c>
      <c r="AH269" s="40">
        <f ca="1">SUMIF(OFFSET(correlations!H$46,_xlfn.FLOOR.MATH((ROW(G257)-1)/5)*5,0,5),"&lt;&gt;0")/COUNTIF(OFFSET(correlations!H$46,_xlfn.FLOOR.MATH((ROW(G257)-1)/5)*5,0,5),"&lt;&gt;0")</f>
        <v>3.4</v>
      </c>
      <c r="AI269" s="40">
        <f ca="1">SUMIF(OFFSET(correlations!I$46,_xlfn.FLOOR.MATH((ROW(H257)-1)/5)*5,0,5),"&lt;&gt;0")/COUNTIF(OFFSET(correlations!I$46,_xlfn.FLOOR.MATH((ROW(H257)-1)/5)*5,0,5),"&lt;&gt;0")</f>
        <v>3.8</v>
      </c>
      <c r="AJ269" s="40">
        <f ca="1">SUMIF(OFFSET(correlations!J$46,_xlfn.FLOOR.MATH((ROW(I257)-1)/5)*5,0,5),"&lt;&gt;0")/COUNTIF(OFFSET(correlations!J$46,_xlfn.FLOOR.MATH((ROW(I257)-1)/5)*5,0,5),"&lt;&gt;0")</f>
        <v>3.7</v>
      </c>
      <c r="AK269" s="40">
        <f ca="1">SUMIF(OFFSET(correlations!K$46,_xlfn.FLOOR.MATH((ROW(J257)-1)/5)*5,0,5),"&lt;&gt;0")/COUNTIF(OFFSET(correlations!K$46,_xlfn.FLOOR.MATH((ROW(J257)-1)/5)*5,0,5),"&lt;&gt;0")</f>
        <v>3.375</v>
      </c>
      <c r="AL269" s="40">
        <f ca="1">SUMIF(OFFSET(correlations!L$46,_xlfn.FLOOR.MATH((ROW(K257)-1)/5)*5,0,5),"&lt;&gt;0")/COUNTIF(OFFSET(correlations!L$46,_xlfn.FLOOR.MATH((ROW(K257)-1)/5)*5,0,5),"&lt;&gt;0")</f>
        <v>4.3</v>
      </c>
      <c r="AM269" s="40">
        <f ca="1">SUMIF(OFFSET(correlations!M$46,_xlfn.FLOOR.MATH((ROW(L257)-1)/5)*5,0,5),"&lt;&gt;0")/COUNTIF(OFFSET(correlations!M$46,_xlfn.FLOOR.MATH((ROW(L257)-1)/5)*5,0,5),"&lt;&gt;0")</f>
        <v>3.3</v>
      </c>
      <c r="AN269" s="40">
        <f ca="1">SUMIF(OFFSET(correlations!N$46,_xlfn.FLOOR.MATH((ROW(M257)-1)/5)*5,0,5),"&lt;&gt;0")/COUNTIF(OFFSET(correlations!N$46,_xlfn.FLOOR.MATH((ROW(M257)-1)/5)*5,0,5),"&lt;&gt;0")</f>
        <v>2.8</v>
      </c>
      <c r="AO269" s="40">
        <f ca="1">SUMIF(OFFSET(correlations!O$46,_xlfn.FLOOR.MATH((ROW(N257)-1)/5)*5,0,5),"&lt;&gt;0")/COUNTIF(OFFSET(correlations!O$46,_xlfn.FLOOR.MATH((ROW(N257)-1)/5)*5,0,5),"&lt;&gt;0")</f>
        <v>3.5</v>
      </c>
      <c r="AP269" s="40">
        <f ca="1">SUMIF(OFFSET(correlations!P$46,_xlfn.FLOOR.MATH((ROW(O257)-1)/5)*5,0,5),"&lt;&gt;0")/COUNTIF(OFFSET(correlations!P$46,_xlfn.FLOOR.MATH((ROW(O257)-1)/5)*5,0,5),"&lt;&gt;0")</f>
        <v>3.5</v>
      </c>
      <c r="AQ269" s="40">
        <f ca="1">SUMIF(OFFSET(correlations!Q$46,_xlfn.FLOOR.MATH((ROW(P257)-1)/5)*5,0,5),"&lt;&gt;0")/COUNTIF(OFFSET(correlations!Q$46,_xlfn.FLOOR.MATH((ROW(P257)-1)/5)*5,0,5),"&lt;&gt;0")</f>
        <v>3.4</v>
      </c>
      <c r="AR269" s="40">
        <f ca="1">SUMIF(OFFSET(correlations!R$46,_xlfn.FLOOR.MATH((ROW(Q257)-1)/5)*5,0,5),"&lt;&gt;0")/COUNTIF(OFFSET(correlations!R$46,_xlfn.FLOOR.MATH((ROW(Q257)-1)/5)*5,0,5),"&lt;&gt;0")</f>
        <v>3.7</v>
      </c>
      <c r="AS269" s="40">
        <f ca="1">SUMIF(OFFSET(correlations!S$46,_xlfn.FLOOR.MATH((ROW(R257)-1)/5)*5,0,5),"&lt;&gt;0")/COUNTIF(OFFSET(correlations!S$46,_xlfn.FLOOR.MATH((ROW(R257)-1)/5)*5,0,5),"&lt;&gt;0")</f>
        <v>3.6</v>
      </c>
      <c r="AT269" s="40">
        <f ca="1">SUMIF(OFFSET(correlations!T$46,_xlfn.FLOOR.MATH((ROW(S257)-1)/5)*5,0,5),"&lt;&gt;0")/COUNTIF(OFFSET(correlations!T$46,_xlfn.FLOOR.MATH((ROW(S257)-1)/5)*5,0,5),"&lt;&gt;0")</f>
        <v>3.1</v>
      </c>
      <c r="AU269" s="40">
        <f ca="1">SUMIF(OFFSET(correlations!U$46,_xlfn.FLOOR.MATH((ROW(T257)-1)/5)*5,0,5),"&lt;&gt;0")/COUNTIF(OFFSET(correlations!U$46,_xlfn.FLOOR.MATH((ROW(T257)-1)/5)*5,0,5),"&lt;&gt;0")</f>
        <v>3.2</v>
      </c>
      <c r="AV269" s="40">
        <f ca="1">SUMIF(OFFSET(correlations!V$46,_xlfn.FLOOR.MATH((ROW(U257)-1)/5)*5,0,5),"&lt;&gt;0")/COUNTIF(OFFSET(correlations!V$46,_xlfn.FLOOR.MATH((ROW(U257)-1)/5)*5,0,5),"&lt;&gt;0")</f>
        <v>3.6</v>
      </c>
      <c r="AW269" s="40">
        <f ca="1">SUMIF(OFFSET(correlations!W$46,_xlfn.FLOOR.MATH((ROW(V257)-1)/5)*5,0,5),"&lt;&gt;0")/COUNTIF(OFFSET(correlations!W$46,_xlfn.FLOOR.MATH((ROW(V257)-1)/5)*5,0,5),"&lt;&gt;0")</f>
        <v>4</v>
      </c>
      <c r="AX269" s="40">
        <f ca="1">SUMIF(OFFSET(correlations!X$46,_xlfn.FLOOR.MATH((ROW(W257)-1)/5)*5,0,5),"&lt;&gt;0")/COUNTIF(OFFSET(correlations!X$46,_xlfn.FLOOR.MATH((ROW(W257)-1)/5)*5,0,5),"&lt;&gt;0")</f>
        <v>3</v>
      </c>
      <c r="AY269" s="40">
        <f ca="1">SUMIF(OFFSET(correlations!Y$46,_xlfn.FLOOR.MATH((ROW(X257)-1)/5)*5,0,5),"&lt;&gt;0")/COUNTIF(OFFSET(correlations!Y$46,_xlfn.FLOOR.MATH((ROW(X257)-1)/5)*5,0,5),"&lt;&gt;0")</f>
        <v>3.5</v>
      </c>
      <c r="AZ269" s="40">
        <f ca="1">SUMIF(OFFSET(correlations!Z$46,_xlfn.FLOOR.MATH((ROW(Y257)-1)/5)*5,0,5),"&lt;&gt;0")/COUNTIF(OFFSET(correlations!Z$46,_xlfn.FLOOR.MATH((ROW(Y257)-1)/5)*5,0,5),"&lt;&gt;0")</f>
        <v>3.2</v>
      </c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</row>
    <row r="270" spans="1:76">
      <c r="A270" s="1" t="str">
        <f t="shared" si="51"/>
        <v>604: The Matrix Reloaded (2003)</v>
      </c>
      <c r="B270" s="26">
        <f>IF(correlations!B303&lt;&gt;0,'Modified Weights'!B$4,0)</f>
        <v>0.51761980439715483</v>
      </c>
      <c r="C270" s="26">
        <f>IF(correlations!C303&lt;&gt;0,'Modified Weights'!C$4,0)</f>
        <v>0.48860698263640312</v>
      </c>
      <c r="D270" s="26">
        <f>IF(correlations!D303&lt;&gt;0,'Modified Weights'!D$4,0)</f>
        <v>0.47097212266638172</v>
      </c>
      <c r="E270" s="26">
        <f>IF(correlations!E303&lt;&gt;0,'Modified Weights'!E$4,0)</f>
        <v>0.47497369617752921</v>
      </c>
      <c r="F270" s="26">
        <f>IF(correlations!F303&lt;&gt;0,'Modified Weights'!F$4,0)</f>
        <v>0.46411014776485626</v>
      </c>
      <c r="G270" s="26">
        <f>IF(correlations!G303&lt;&gt;0,'Modified Weights'!G$4,0)</f>
        <v>0.48053660218278615</v>
      </c>
      <c r="H270" s="26">
        <f>IF(correlations!H303&lt;&gt;0,'Modified Weights'!H$4,0)</f>
        <v>0.40027450425381639</v>
      </c>
      <c r="I270" s="26">
        <f>IF(correlations!I303&lt;&gt;0,'Modified Weights'!I$4,0)</f>
        <v>0.31257295249758305</v>
      </c>
      <c r="J270" s="26">
        <f>IF(correlations!J303&lt;&gt;0,'Modified Weights'!J$4,0)</f>
        <v>0.47549485227568483</v>
      </c>
      <c r="K270" s="26">
        <f>IF(correlations!K303&lt;&gt;0,'Modified Weights'!K$4,0)</f>
        <v>0.26365446983714974</v>
      </c>
      <c r="L270" s="26">
        <f>IF(correlations!L303&lt;&gt;0,'Modified Weights'!L$4,0)</f>
        <v>0.28275572409412869</v>
      </c>
      <c r="M270" s="26">
        <f>IF(correlations!M303&lt;&gt;0,'Modified Weights'!M$4,0)</f>
        <v>0.28040224837668803</v>
      </c>
      <c r="N270" s="26">
        <f>IF(correlations!N303&lt;&gt;0,'Modified Weights'!N$4,0)</f>
        <v>0.31010409033155772</v>
      </c>
      <c r="O270" s="26">
        <f>IF(correlations!O303&lt;&gt;0,'Modified Weights'!O$4,0)</f>
        <v>0.56244873874488854</v>
      </c>
      <c r="P270" s="26">
        <f>IF(correlations!P303&lt;&gt;0,'Modified Weights'!P$4,0)</f>
        <v>0.30413903573293405</v>
      </c>
      <c r="Q270" s="26">
        <f>IF(correlations!Q303&lt;&gt;0,'Modified Weights'!Q$4,0)</f>
        <v>0.48860698263640312</v>
      </c>
      <c r="R270" s="26">
        <f>IF(correlations!R303&lt;&gt;0,'Modified Weights'!R$4,0)</f>
        <v>0.47097212266638172</v>
      </c>
      <c r="S270" s="26">
        <f>IF(correlations!S303&lt;&gt;0,'Modified Weights'!S$4,0)</f>
        <v>0.44902524381160436</v>
      </c>
      <c r="T270" s="26">
        <f>IF(correlations!T303&lt;&gt;0,'Modified Weights'!T$4,0)</f>
        <v>0.52599044278760332</v>
      </c>
      <c r="U270" s="26">
        <f>IF(correlations!U303&lt;&gt;0,'Modified Weights'!U$4,0)</f>
        <v>0.43899155441463594</v>
      </c>
      <c r="V270" s="26">
        <f>IF(correlations!V303&lt;&gt;0,'Modified Weights'!V$4,0)</f>
        <v>0.17808764796017454</v>
      </c>
      <c r="W270" s="26">
        <f>IF(correlations!W303&lt;&gt;0,'Modified Weights'!W$4,0)</f>
        <v>0.40859237613621341</v>
      </c>
      <c r="X270" s="26">
        <f>IF(correlations!X303&lt;&gt;0,'Modified Weights'!X$4,0)</f>
        <v>0.54219187817609293</v>
      </c>
      <c r="Y270" s="26">
        <f>IF(correlations!Y303&lt;&gt;0,'Modified Weights'!Y$4,0)</f>
        <v>0.54219187817609293</v>
      </c>
      <c r="Z270" s="26">
        <f>IF(correlations!Z303&lt;&gt;0,'Modified Weights'!Z$4,0)</f>
        <v>0.39006674934025765</v>
      </c>
      <c r="AA270" s="26"/>
      <c r="AB270" s="40">
        <f ca="1">SUMIF(OFFSET(correlations!B$46,_xlfn.FLOOR.MATH((ROW(A258)-1)/5)*5,0,5),"&lt;&gt;0")/COUNTIF(OFFSET(correlations!B$46,_xlfn.FLOOR.MATH((ROW(A258)-1)/5)*5,0,5),"&lt;&gt;0")</f>
        <v>3.4</v>
      </c>
      <c r="AC270" s="40">
        <f ca="1">SUMIF(OFFSET(correlations!C$46,_xlfn.FLOOR.MATH((ROW(B258)-1)/5)*5,0,5),"&lt;&gt;0")/COUNTIF(OFFSET(correlations!C$46,_xlfn.FLOOR.MATH((ROW(B258)-1)/5)*5,0,5),"&lt;&gt;0")</f>
        <v>3.7</v>
      </c>
      <c r="AD270" s="40">
        <f ca="1">SUMIF(OFFSET(correlations!D$46,_xlfn.FLOOR.MATH((ROW(C258)-1)/5)*5,0,5),"&lt;&gt;0")/COUNTIF(OFFSET(correlations!D$46,_xlfn.FLOOR.MATH((ROW(C258)-1)/5)*5,0,5),"&lt;&gt;0")</f>
        <v>3</v>
      </c>
      <c r="AE270" s="40">
        <f ca="1">SUMIF(OFFSET(correlations!E$46,_xlfn.FLOOR.MATH((ROW(D258)-1)/5)*5,0,5),"&lt;&gt;0")/COUNTIF(OFFSET(correlations!E$46,_xlfn.FLOOR.MATH((ROW(D258)-1)/5)*5,0,5),"&lt;&gt;0")</f>
        <v>4</v>
      </c>
      <c r="AF270" s="40">
        <f ca="1">SUMIF(OFFSET(correlations!F$46,_xlfn.FLOOR.MATH((ROW(E258)-1)/5)*5,0,5),"&lt;&gt;0")/COUNTIF(OFFSET(correlations!F$46,_xlfn.FLOOR.MATH((ROW(E258)-1)/5)*5,0,5),"&lt;&gt;0")</f>
        <v>2.9</v>
      </c>
      <c r="AG270" s="40">
        <f ca="1">SUMIF(OFFSET(correlations!G$46,_xlfn.FLOOR.MATH((ROW(F258)-1)/5)*5,0,5),"&lt;&gt;0")/COUNTIF(OFFSET(correlations!G$46,_xlfn.FLOOR.MATH((ROW(F258)-1)/5)*5,0,5),"&lt;&gt;0")</f>
        <v>3.8</v>
      </c>
      <c r="AH270" s="40">
        <f ca="1">SUMIF(OFFSET(correlations!H$46,_xlfn.FLOOR.MATH((ROW(G258)-1)/5)*5,0,5),"&lt;&gt;0")/COUNTIF(OFFSET(correlations!H$46,_xlfn.FLOOR.MATH((ROW(G258)-1)/5)*5,0,5),"&lt;&gt;0")</f>
        <v>3.4</v>
      </c>
      <c r="AI270" s="40">
        <f ca="1">SUMIF(OFFSET(correlations!I$46,_xlfn.FLOOR.MATH((ROW(H258)-1)/5)*5,0,5),"&lt;&gt;0")/COUNTIF(OFFSET(correlations!I$46,_xlfn.FLOOR.MATH((ROW(H258)-1)/5)*5,0,5),"&lt;&gt;0")</f>
        <v>3.8</v>
      </c>
      <c r="AJ270" s="40">
        <f ca="1">SUMIF(OFFSET(correlations!J$46,_xlfn.FLOOR.MATH((ROW(I258)-1)/5)*5,0,5),"&lt;&gt;0")/COUNTIF(OFFSET(correlations!J$46,_xlfn.FLOOR.MATH((ROW(I258)-1)/5)*5,0,5),"&lt;&gt;0")</f>
        <v>3.7</v>
      </c>
      <c r="AK270" s="40">
        <f ca="1">SUMIF(OFFSET(correlations!K$46,_xlfn.FLOOR.MATH((ROW(J258)-1)/5)*5,0,5),"&lt;&gt;0")/COUNTIF(OFFSET(correlations!K$46,_xlfn.FLOOR.MATH((ROW(J258)-1)/5)*5,0,5),"&lt;&gt;0")</f>
        <v>3.375</v>
      </c>
      <c r="AL270" s="40">
        <f ca="1">SUMIF(OFFSET(correlations!L$46,_xlfn.FLOOR.MATH((ROW(K258)-1)/5)*5,0,5),"&lt;&gt;0")/COUNTIF(OFFSET(correlations!L$46,_xlfn.FLOOR.MATH((ROW(K258)-1)/5)*5,0,5),"&lt;&gt;0")</f>
        <v>4.3</v>
      </c>
      <c r="AM270" s="40">
        <f ca="1">SUMIF(OFFSET(correlations!M$46,_xlfn.FLOOR.MATH((ROW(L258)-1)/5)*5,0,5),"&lt;&gt;0")/COUNTIF(OFFSET(correlations!M$46,_xlfn.FLOOR.MATH((ROW(L258)-1)/5)*5,0,5),"&lt;&gt;0")</f>
        <v>3.3</v>
      </c>
      <c r="AN270" s="40">
        <f ca="1">SUMIF(OFFSET(correlations!N$46,_xlfn.FLOOR.MATH((ROW(M258)-1)/5)*5,0,5),"&lt;&gt;0")/COUNTIF(OFFSET(correlations!N$46,_xlfn.FLOOR.MATH((ROW(M258)-1)/5)*5,0,5),"&lt;&gt;0")</f>
        <v>2.8</v>
      </c>
      <c r="AO270" s="40">
        <f ca="1">SUMIF(OFFSET(correlations!O$46,_xlfn.FLOOR.MATH((ROW(N258)-1)/5)*5,0,5),"&lt;&gt;0")/COUNTIF(OFFSET(correlations!O$46,_xlfn.FLOOR.MATH((ROW(N258)-1)/5)*5,0,5),"&lt;&gt;0")</f>
        <v>3.5</v>
      </c>
      <c r="AP270" s="40">
        <f ca="1">SUMIF(OFFSET(correlations!P$46,_xlfn.FLOOR.MATH((ROW(O258)-1)/5)*5,0,5),"&lt;&gt;0")/COUNTIF(OFFSET(correlations!P$46,_xlfn.FLOOR.MATH((ROW(O258)-1)/5)*5,0,5),"&lt;&gt;0")</f>
        <v>3.5</v>
      </c>
      <c r="AQ270" s="40">
        <f ca="1">SUMIF(OFFSET(correlations!Q$46,_xlfn.FLOOR.MATH((ROW(P258)-1)/5)*5,0,5),"&lt;&gt;0")/COUNTIF(OFFSET(correlations!Q$46,_xlfn.FLOOR.MATH((ROW(P258)-1)/5)*5,0,5),"&lt;&gt;0")</f>
        <v>3.4</v>
      </c>
      <c r="AR270" s="40">
        <f ca="1">SUMIF(OFFSET(correlations!R$46,_xlfn.FLOOR.MATH((ROW(Q258)-1)/5)*5,0,5),"&lt;&gt;0")/COUNTIF(OFFSET(correlations!R$46,_xlfn.FLOOR.MATH((ROW(Q258)-1)/5)*5,0,5),"&lt;&gt;0")</f>
        <v>3.7</v>
      </c>
      <c r="AS270" s="40">
        <f ca="1">SUMIF(OFFSET(correlations!S$46,_xlfn.FLOOR.MATH((ROW(R258)-1)/5)*5,0,5),"&lt;&gt;0")/COUNTIF(OFFSET(correlations!S$46,_xlfn.FLOOR.MATH((ROW(R258)-1)/5)*5,0,5),"&lt;&gt;0")</f>
        <v>3.6</v>
      </c>
      <c r="AT270" s="40">
        <f ca="1">SUMIF(OFFSET(correlations!T$46,_xlfn.FLOOR.MATH((ROW(S258)-1)/5)*5,0,5),"&lt;&gt;0")/COUNTIF(OFFSET(correlations!T$46,_xlfn.FLOOR.MATH((ROW(S258)-1)/5)*5,0,5),"&lt;&gt;0")</f>
        <v>3.1</v>
      </c>
      <c r="AU270" s="40">
        <f ca="1">SUMIF(OFFSET(correlations!U$46,_xlfn.FLOOR.MATH((ROW(T258)-1)/5)*5,0,5),"&lt;&gt;0")/COUNTIF(OFFSET(correlations!U$46,_xlfn.FLOOR.MATH((ROW(T258)-1)/5)*5,0,5),"&lt;&gt;0")</f>
        <v>3.2</v>
      </c>
      <c r="AV270" s="40">
        <f ca="1">SUMIF(OFFSET(correlations!V$46,_xlfn.FLOOR.MATH((ROW(U258)-1)/5)*5,0,5),"&lt;&gt;0")/COUNTIF(OFFSET(correlations!V$46,_xlfn.FLOOR.MATH((ROW(U258)-1)/5)*5,0,5),"&lt;&gt;0")</f>
        <v>3.6</v>
      </c>
      <c r="AW270" s="40">
        <f ca="1">SUMIF(OFFSET(correlations!W$46,_xlfn.FLOOR.MATH((ROW(V258)-1)/5)*5,0,5),"&lt;&gt;0")/COUNTIF(OFFSET(correlations!W$46,_xlfn.FLOOR.MATH((ROW(V258)-1)/5)*5,0,5),"&lt;&gt;0")</f>
        <v>4</v>
      </c>
      <c r="AX270" s="40">
        <f ca="1">SUMIF(OFFSET(correlations!X$46,_xlfn.FLOOR.MATH((ROW(W258)-1)/5)*5,0,5),"&lt;&gt;0")/COUNTIF(OFFSET(correlations!X$46,_xlfn.FLOOR.MATH((ROW(W258)-1)/5)*5,0,5),"&lt;&gt;0")</f>
        <v>3</v>
      </c>
      <c r="AY270" s="40">
        <f ca="1">SUMIF(OFFSET(correlations!Y$46,_xlfn.FLOOR.MATH((ROW(X258)-1)/5)*5,0,5),"&lt;&gt;0")/COUNTIF(OFFSET(correlations!Y$46,_xlfn.FLOOR.MATH((ROW(X258)-1)/5)*5,0,5),"&lt;&gt;0")</f>
        <v>3.5</v>
      </c>
      <c r="AZ270" s="40">
        <f ca="1">SUMIF(OFFSET(correlations!Z$46,_xlfn.FLOOR.MATH((ROW(Y258)-1)/5)*5,0,5),"&lt;&gt;0")/COUNTIF(OFFSET(correlations!Z$46,_xlfn.FLOOR.MATH((ROW(Y258)-1)/5)*5,0,5),"&lt;&gt;0")</f>
        <v>3.2</v>
      </c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</row>
    <row r="271" spans="1:76">
      <c r="A271" s="1" t="str">
        <f t="shared" si="51"/>
        <v>604: The Matrix Reloaded (2003)</v>
      </c>
      <c r="B271" s="26">
        <f>IF(correlations!B304&lt;&gt;0,'Modified Weights'!B$5,0)</f>
        <v>0.49300760515325925</v>
      </c>
      <c r="C271" s="26">
        <f>IF(correlations!C304&lt;&gt;0,'Modified Weights'!C$5,0)</f>
        <v>0.42223642660835542</v>
      </c>
      <c r="D271" s="26">
        <f>IF(correlations!D304&lt;&gt;0,'Modified Weights'!D$5,0)</f>
        <v>0.46833329437099369</v>
      </c>
      <c r="E271" s="26">
        <f>IF(correlations!E304&lt;&gt;0,'Modified Weights'!E$5,0)</f>
        <v>0.46291004988627577</v>
      </c>
      <c r="F271" s="26">
        <f>IF(correlations!F304&lt;&gt;0,'Modified Weights'!F$5,0)</f>
        <v>0.43899155441463594</v>
      </c>
      <c r="G271" s="26">
        <f>IF(correlations!G304&lt;&gt;0,'Modified Weights'!G$5,0)</f>
        <v>0.46833329437099369</v>
      </c>
      <c r="H271" s="26">
        <f>IF(correlations!H304&lt;&gt;0,'Modified Weights'!H$5,0)</f>
        <v>0.24769327229404767</v>
      </c>
      <c r="I271" s="26">
        <f>IF(correlations!I304&lt;&gt;0,'Modified Weights'!I$5,0)</f>
        <v>0.26424949075041737</v>
      </c>
      <c r="J271" s="26">
        <f>IF(correlations!J304&lt;&gt;0,'Modified Weights'!J$5,0)</f>
        <v>0.38713264586848378</v>
      </c>
      <c r="K271" s="26">
        <f>IF(correlations!K304&lt;&gt;0,'Modified Weights'!K$5,0)</f>
        <v>0</v>
      </c>
      <c r="L271" s="26">
        <f>IF(correlations!L304&lt;&gt;0,'Modified Weights'!L$5,0)</f>
        <v>0.27833468677407003</v>
      </c>
      <c r="M271" s="26">
        <f>IF(correlations!M304&lt;&gt;0,'Modified Weights'!M$5,0)</f>
        <v>0.26442478716072465</v>
      </c>
      <c r="N271" s="26">
        <f>IF(correlations!N304&lt;&gt;0,'Modified Weights'!N$5,0)</f>
        <v>0.290591240789001</v>
      </c>
      <c r="O271" s="26">
        <f>IF(correlations!O304&lt;&gt;0,'Modified Weights'!O$5,0)</f>
        <v>0.53906585139435703</v>
      </c>
      <c r="P271" s="26">
        <f>IF(correlations!P304&lt;&gt;0,'Modified Weights'!P$5,0)</f>
        <v>0.29682614716644024</v>
      </c>
      <c r="Q271" s="26">
        <f>IF(correlations!Q304&lt;&gt;0,'Modified Weights'!Q$5,0)</f>
        <v>0.47571090136593314</v>
      </c>
      <c r="R271" s="26">
        <f>IF(correlations!R304&lt;&gt;0,'Modified Weights'!R$5,0)</f>
        <v>0.45527378286540937</v>
      </c>
      <c r="S271" s="26">
        <f>IF(correlations!S304&lt;&gt;0,'Modified Weights'!S$5,0)</f>
        <v>0.42223642660835542</v>
      </c>
      <c r="T271" s="26">
        <f>IF(correlations!T304&lt;&gt;0,'Modified Weights'!T$5,0)</f>
        <v>0.42805472768971564</v>
      </c>
      <c r="U271" s="26">
        <f>IF(correlations!U304&lt;&gt;0,'Modified Weights'!U$5,0)</f>
        <v>0.40380887559327872</v>
      </c>
      <c r="V271" s="26">
        <f>IF(correlations!V304&lt;&gt;0,'Modified Weights'!V$5,0)</f>
        <v>0.14924669844661778</v>
      </c>
      <c r="W271" s="26">
        <f>IF(correlations!W304&lt;&gt;0,'Modified Weights'!W$5,0)</f>
        <v>0.31571202585390812</v>
      </c>
      <c r="X271" s="26">
        <f>IF(correlations!X304&lt;&gt;0,'Modified Weights'!X$5,0)</f>
        <v>0.47497369617752921</v>
      </c>
      <c r="Y271" s="26">
        <f>IF(correlations!Y304&lt;&gt;0,'Modified Weights'!Y$5,0)</f>
        <v>0.47236055541883315</v>
      </c>
      <c r="Z271" s="26">
        <f>IF(correlations!Z304&lt;&gt;0,'Modified Weights'!Z$5,0)</f>
        <v>0.37985626502293046</v>
      </c>
      <c r="AA271" s="26"/>
      <c r="AB271" s="40">
        <f ca="1">SUMIF(OFFSET(correlations!B$46,_xlfn.FLOOR.MATH((ROW(A259)-1)/5)*5,0,5),"&lt;&gt;0")/COUNTIF(OFFSET(correlations!B$46,_xlfn.FLOOR.MATH((ROW(A259)-1)/5)*5,0,5),"&lt;&gt;0")</f>
        <v>3.4</v>
      </c>
      <c r="AC271" s="40">
        <f ca="1">SUMIF(OFFSET(correlations!C$46,_xlfn.FLOOR.MATH((ROW(B259)-1)/5)*5,0,5),"&lt;&gt;0")/COUNTIF(OFFSET(correlations!C$46,_xlfn.FLOOR.MATH((ROW(B259)-1)/5)*5,0,5),"&lt;&gt;0")</f>
        <v>3.7</v>
      </c>
      <c r="AD271" s="40">
        <f ca="1">SUMIF(OFFSET(correlations!D$46,_xlfn.FLOOR.MATH((ROW(C259)-1)/5)*5,0,5),"&lt;&gt;0")/COUNTIF(OFFSET(correlations!D$46,_xlfn.FLOOR.MATH((ROW(C259)-1)/5)*5,0,5),"&lt;&gt;0")</f>
        <v>3</v>
      </c>
      <c r="AE271" s="40">
        <f ca="1">SUMIF(OFFSET(correlations!E$46,_xlfn.FLOOR.MATH((ROW(D259)-1)/5)*5,0,5),"&lt;&gt;0")/COUNTIF(OFFSET(correlations!E$46,_xlfn.FLOOR.MATH((ROW(D259)-1)/5)*5,0,5),"&lt;&gt;0")</f>
        <v>4</v>
      </c>
      <c r="AF271" s="40">
        <f ca="1">SUMIF(OFFSET(correlations!F$46,_xlfn.FLOOR.MATH((ROW(E259)-1)/5)*5,0,5),"&lt;&gt;0")/COUNTIF(OFFSET(correlations!F$46,_xlfn.FLOOR.MATH((ROW(E259)-1)/5)*5,0,5),"&lt;&gt;0")</f>
        <v>2.9</v>
      </c>
      <c r="AG271" s="40">
        <f ca="1">SUMIF(OFFSET(correlations!G$46,_xlfn.FLOOR.MATH((ROW(F259)-1)/5)*5,0,5),"&lt;&gt;0")/COUNTIF(OFFSET(correlations!G$46,_xlfn.FLOOR.MATH((ROW(F259)-1)/5)*5,0,5),"&lt;&gt;0")</f>
        <v>3.8</v>
      </c>
      <c r="AH271" s="40">
        <f ca="1">SUMIF(OFFSET(correlations!H$46,_xlfn.FLOOR.MATH((ROW(G259)-1)/5)*5,0,5),"&lt;&gt;0")/COUNTIF(OFFSET(correlations!H$46,_xlfn.FLOOR.MATH((ROW(G259)-1)/5)*5,0,5),"&lt;&gt;0")</f>
        <v>3.4</v>
      </c>
      <c r="AI271" s="40">
        <f ca="1">SUMIF(OFFSET(correlations!I$46,_xlfn.FLOOR.MATH((ROW(H259)-1)/5)*5,0,5),"&lt;&gt;0")/COUNTIF(OFFSET(correlations!I$46,_xlfn.FLOOR.MATH((ROW(H259)-1)/5)*5,0,5),"&lt;&gt;0")</f>
        <v>3.8</v>
      </c>
      <c r="AJ271" s="40">
        <f ca="1">SUMIF(OFFSET(correlations!J$46,_xlfn.FLOOR.MATH((ROW(I259)-1)/5)*5,0,5),"&lt;&gt;0")/COUNTIF(OFFSET(correlations!J$46,_xlfn.FLOOR.MATH((ROW(I259)-1)/5)*5,0,5),"&lt;&gt;0")</f>
        <v>3.7</v>
      </c>
      <c r="AK271" s="40">
        <f ca="1">SUMIF(OFFSET(correlations!K$46,_xlfn.FLOOR.MATH((ROW(J259)-1)/5)*5,0,5),"&lt;&gt;0")/COUNTIF(OFFSET(correlations!K$46,_xlfn.FLOOR.MATH((ROW(J259)-1)/5)*5,0,5),"&lt;&gt;0")</f>
        <v>3.375</v>
      </c>
      <c r="AL271" s="40">
        <f ca="1">SUMIF(OFFSET(correlations!L$46,_xlfn.FLOOR.MATH((ROW(K259)-1)/5)*5,0,5),"&lt;&gt;0")/COUNTIF(OFFSET(correlations!L$46,_xlfn.FLOOR.MATH((ROW(K259)-1)/5)*5,0,5),"&lt;&gt;0")</f>
        <v>4.3</v>
      </c>
      <c r="AM271" s="40">
        <f ca="1">SUMIF(OFFSET(correlations!M$46,_xlfn.FLOOR.MATH((ROW(L259)-1)/5)*5,0,5),"&lt;&gt;0")/COUNTIF(OFFSET(correlations!M$46,_xlfn.FLOOR.MATH((ROW(L259)-1)/5)*5,0,5),"&lt;&gt;0")</f>
        <v>3.3</v>
      </c>
      <c r="AN271" s="40">
        <f ca="1">SUMIF(OFFSET(correlations!N$46,_xlfn.FLOOR.MATH((ROW(M259)-1)/5)*5,0,5),"&lt;&gt;0")/COUNTIF(OFFSET(correlations!N$46,_xlfn.FLOOR.MATH((ROW(M259)-1)/5)*5,0,5),"&lt;&gt;0")</f>
        <v>2.8</v>
      </c>
      <c r="AO271" s="40">
        <f ca="1">SUMIF(OFFSET(correlations!O$46,_xlfn.FLOOR.MATH((ROW(N259)-1)/5)*5,0,5),"&lt;&gt;0")/COUNTIF(OFFSET(correlations!O$46,_xlfn.FLOOR.MATH((ROW(N259)-1)/5)*5,0,5),"&lt;&gt;0")</f>
        <v>3.5</v>
      </c>
      <c r="AP271" s="40">
        <f ca="1">SUMIF(OFFSET(correlations!P$46,_xlfn.FLOOR.MATH((ROW(O259)-1)/5)*5,0,5),"&lt;&gt;0")/COUNTIF(OFFSET(correlations!P$46,_xlfn.FLOOR.MATH((ROW(O259)-1)/5)*5,0,5),"&lt;&gt;0")</f>
        <v>3.5</v>
      </c>
      <c r="AQ271" s="40">
        <f ca="1">SUMIF(OFFSET(correlations!Q$46,_xlfn.FLOOR.MATH((ROW(P259)-1)/5)*5,0,5),"&lt;&gt;0")/COUNTIF(OFFSET(correlations!Q$46,_xlfn.FLOOR.MATH((ROW(P259)-1)/5)*5,0,5),"&lt;&gt;0")</f>
        <v>3.4</v>
      </c>
      <c r="AR271" s="40">
        <f ca="1">SUMIF(OFFSET(correlations!R$46,_xlfn.FLOOR.MATH((ROW(Q259)-1)/5)*5,0,5),"&lt;&gt;0")/COUNTIF(OFFSET(correlations!R$46,_xlfn.FLOOR.MATH((ROW(Q259)-1)/5)*5,0,5),"&lt;&gt;0")</f>
        <v>3.7</v>
      </c>
      <c r="AS271" s="40">
        <f ca="1">SUMIF(OFFSET(correlations!S$46,_xlfn.FLOOR.MATH((ROW(R259)-1)/5)*5,0,5),"&lt;&gt;0")/COUNTIF(OFFSET(correlations!S$46,_xlfn.FLOOR.MATH((ROW(R259)-1)/5)*5,0,5),"&lt;&gt;0")</f>
        <v>3.6</v>
      </c>
      <c r="AT271" s="40">
        <f ca="1">SUMIF(OFFSET(correlations!T$46,_xlfn.FLOOR.MATH((ROW(S259)-1)/5)*5,0,5),"&lt;&gt;0")/COUNTIF(OFFSET(correlations!T$46,_xlfn.FLOOR.MATH((ROW(S259)-1)/5)*5,0,5),"&lt;&gt;0")</f>
        <v>3.1</v>
      </c>
      <c r="AU271" s="40">
        <f ca="1">SUMIF(OFFSET(correlations!U$46,_xlfn.FLOOR.MATH((ROW(T259)-1)/5)*5,0,5),"&lt;&gt;0")/COUNTIF(OFFSET(correlations!U$46,_xlfn.FLOOR.MATH((ROW(T259)-1)/5)*5,0,5),"&lt;&gt;0")</f>
        <v>3.2</v>
      </c>
      <c r="AV271" s="40">
        <f ca="1">SUMIF(OFFSET(correlations!V$46,_xlfn.FLOOR.MATH((ROW(U259)-1)/5)*5,0,5),"&lt;&gt;0")/COUNTIF(OFFSET(correlations!V$46,_xlfn.FLOOR.MATH((ROW(U259)-1)/5)*5,0,5),"&lt;&gt;0")</f>
        <v>3.6</v>
      </c>
      <c r="AW271" s="40">
        <f ca="1">SUMIF(OFFSET(correlations!W$46,_xlfn.FLOOR.MATH((ROW(V259)-1)/5)*5,0,5),"&lt;&gt;0")/COUNTIF(OFFSET(correlations!W$46,_xlfn.FLOOR.MATH((ROW(V259)-1)/5)*5,0,5),"&lt;&gt;0")</f>
        <v>4</v>
      </c>
      <c r="AX271" s="40">
        <f ca="1">SUMIF(OFFSET(correlations!X$46,_xlfn.FLOOR.MATH((ROW(W259)-1)/5)*5,0,5),"&lt;&gt;0")/COUNTIF(OFFSET(correlations!X$46,_xlfn.FLOOR.MATH((ROW(W259)-1)/5)*5,0,5),"&lt;&gt;0")</f>
        <v>3</v>
      </c>
      <c r="AY271" s="40">
        <f ca="1">SUMIF(OFFSET(correlations!Y$46,_xlfn.FLOOR.MATH((ROW(X259)-1)/5)*5,0,5),"&lt;&gt;0")/COUNTIF(OFFSET(correlations!Y$46,_xlfn.FLOOR.MATH((ROW(X259)-1)/5)*5,0,5),"&lt;&gt;0")</f>
        <v>3.5</v>
      </c>
      <c r="AZ271" s="40">
        <f ca="1">SUMIF(OFFSET(correlations!Z$46,_xlfn.FLOOR.MATH((ROW(Y259)-1)/5)*5,0,5),"&lt;&gt;0")/COUNTIF(OFFSET(correlations!Z$46,_xlfn.FLOOR.MATH((ROW(Y259)-1)/5)*5,0,5),"&lt;&gt;0")</f>
        <v>3.2</v>
      </c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</row>
    <row r="272" spans="1:76">
      <c r="A272" s="1" t="str">
        <f t="shared" si="51"/>
        <v>604: The Matrix Reloaded (2003)</v>
      </c>
      <c r="B272" s="26">
        <f>IF(correlations!B305&lt;&gt;0,'Modified Weights'!B$6,0)</f>
        <v>0.48053660218278615</v>
      </c>
      <c r="C272" s="26">
        <f>IF(correlations!C305&lt;&gt;0,'Modified Weights'!C$6,0)</f>
        <v>0.41443820151070604</v>
      </c>
      <c r="D272" s="26">
        <f>IF(correlations!D305&lt;&gt;0,'Modified Weights'!D$6,0)</f>
        <v>0.37322578372742299</v>
      </c>
      <c r="E272" s="26">
        <f>IF(correlations!E305&lt;&gt;0,'Modified Weights'!E$6,0)</f>
        <v>0.28275572409412869</v>
      </c>
      <c r="F272" s="26">
        <f>IF(correlations!F305&lt;&gt;0,'Modified Weights'!F$6,0)</f>
        <v>0.40027450425381639</v>
      </c>
      <c r="G272" s="26">
        <f>IF(correlations!G305&lt;&gt;0,'Modified Weights'!G$6,0)</f>
        <v>0.39943642888722536</v>
      </c>
      <c r="H272" s="26">
        <f>IF(correlations!H305&lt;&gt;0,'Modified Weights'!H$6,0)</f>
        <v>0.2271298649307886</v>
      </c>
      <c r="I272" s="26">
        <f>IF(correlations!I305&lt;&gt;0,'Modified Weights'!I$6,0)</f>
        <v>0.22921932957789437</v>
      </c>
      <c r="J272" s="26">
        <f>IF(correlations!J305&lt;&gt;0,'Modified Weights'!J$6,0)</f>
        <v>0.36756756756756787</v>
      </c>
      <c r="K272" s="26">
        <f>IF(correlations!K305&lt;&gt;0,'Modified Weights'!K$6,0)</f>
        <v>0.25252866387786765</v>
      </c>
      <c r="L272" s="26">
        <f>IF(correlations!L305&lt;&gt;0,'Modified Weights'!L$6,0)</f>
        <v>0.2685953793136418</v>
      </c>
      <c r="M272" s="26">
        <f>IF(correlations!M305&lt;&gt;0,'Modified Weights'!M$6,0)</f>
        <v>0.25252866387786765</v>
      </c>
      <c r="N272" s="26">
        <f>IF(correlations!N305&lt;&gt;0,'Modified Weights'!N$6,0)</f>
        <v>0.26126836282372301</v>
      </c>
      <c r="O272" s="26">
        <f>IF(correlations!O305&lt;&gt;0,'Modified Weights'!O$6,0)</f>
        <v>0.52599044278760332</v>
      </c>
      <c r="P272" s="26">
        <f>IF(correlations!P305&lt;&gt;0,'Modified Weights'!P$6,0)</f>
        <v>0.28039233696684568</v>
      </c>
      <c r="Q272" s="26">
        <f>IF(correlations!Q305&lt;&gt;0,'Modified Weights'!Q$6,0)</f>
        <v>0.42322462884387124</v>
      </c>
      <c r="R272" s="26">
        <f>IF(correlations!R305&lt;&gt;0,'Modified Weights'!R$6,0)</f>
        <v>0.39943642888722536</v>
      </c>
      <c r="S272" s="26">
        <f>IF(correlations!S305&lt;&gt;0,'Modified Weights'!S$6,0)</f>
        <v>0.37267558897264119</v>
      </c>
      <c r="T272" s="26">
        <f>IF(correlations!T305&lt;&gt;0,'Modified Weights'!T$6,0)</f>
        <v>0.40704352695380308</v>
      </c>
      <c r="U272" s="26">
        <f>IF(correlations!U305&lt;&gt;0,'Modified Weights'!U$6,0)</f>
        <v>0.30580326092025339</v>
      </c>
      <c r="V272" s="26">
        <f>IF(correlations!V305&lt;&gt;0,'Modified Weights'!V$6,0)</f>
        <v>0.14601110225769576</v>
      </c>
      <c r="W272" s="26">
        <f>IF(correlations!W305&lt;&gt;0,'Modified Weights'!W$6,0)</f>
        <v>0.26252037536330569</v>
      </c>
      <c r="X272" s="26">
        <f>IF(correlations!X305&lt;&gt;0,'Modified Weights'!X$6,0)</f>
        <v>0.45527378286540937</v>
      </c>
      <c r="Y272" s="26">
        <f>IF(correlations!Y305&lt;&gt;0,'Modified Weights'!Y$6,0)</f>
        <v>0.46411014776485626</v>
      </c>
      <c r="Z272" s="26">
        <f>IF(correlations!Z305&lt;&gt;0,'Modified Weights'!Z$6,0)</f>
        <v>0.37426379831369133</v>
      </c>
      <c r="AA272" s="26"/>
      <c r="AB272" s="40">
        <f ca="1">SUMIF(OFFSET(correlations!B$46,_xlfn.FLOOR.MATH((ROW(A260)-1)/5)*5,0,5),"&lt;&gt;0")/COUNTIF(OFFSET(correlations!B$46,_xlfn.FLOOR.MATH((ROW(A260)-1)/5)*5,0,5),"&lt;&gt;0")</f>
        <v>3.4</v>
      </c>
      <c r="AC272" s="40">
        <f ca="1">SUMIF(OFFSET(correlations!C$46,_xlfn.FLOOR.MATH((ROW(B260)-1)/5)*5,0,5),"&lt;&gt;0")/COUNTIF(OFFSET(correlations!C$46,_xlfn.FLOOR.MATH((ROW(B260)-1)/5)*5,0,5),"&lt;&gt;0")</f>
        <v>3.7</v>
      </c>
      <c r="AD272" s="40">
        <f ca="1">SUMIF(OFFSET(correlations!D$46,_xlfn.FLOOR.MATH((ROW(C260)-1)/5)*5,0,5),"&lt;&gt;0")/COUNTIF(OFFSET(correlations!D$46,_xlfn.FLOOR.MATH((ROW(C260)-1)/5)*5,0,5),"&lt;&gt;0")</f>
        <v>3</v>
      </c>
      <c r="AE272" s="40">
        <f ca="1">SUMIF(OFFSET(correlations!E$46,_xlfn.FLOOR.MATH((ROW(D260)-1)/5)*5,0,5),"&lt;&gt;0")/COUNTIF(OFFSET(correlations!E$46,_xlfn.FLOOR.MATH((ROW(D260)-1)/5)*5,0,5),"&lt;&gt;0")</f>
        <v>4</v>
      </c>
      <c r="AF272" s="40">
        <f ca="1">SUMIF(OFFSET(correlations!F$46,_xlfn.FLOOR.MATH((ROW(E260)-1)/5)*5,0,5),"&lt;&gt;0")/COUNTIF(OFFSET(correlations!F$46,_xlfn.FLOOR.MATH((ROW(E260)-1)/5)*5,0,5),"&lt;&gt;0")</f>
        <v>2.9</v>
      </c>
      <c r="AG272" s="40">
        <f ca="1">SUMIF(OFFSET(correlations!G$46,_xlfn.FLOOR.MATH((ROW(F260)-1)/5)*5,0,5),"&lt;&gt;0")/COUNTIF(OFFSET(correlations!G$46,_xlfn.FLOOR.MATH((ROW(F260)-1)/5)*5,0,5),"&lt;&gt;0")</f>
        <v>3.8</v>
      </c>
      <c r="AH272" s="40">
        <f ca="1">SUMIF(OFFSET(correlations!H$46,_xlfn.FLOOR.MATH((ROW(G260)-1)/5)*5,0,5),"&lt;&gt;0")/COUNTIF(OFFSET(correlations!H$46,_xlfn.FLOOR.MATH((ROW(G260)-1)/5)*5,0,5),"&lt;&gt;0")</f>
        <v>3.4</v>
      </c>
      <c r="AI272" s="40">
        <f ca="1">SUMIF(OFFSET(correlations!I$46,_xlfn.FLOOR.MATH((ROW(H260)-1)/5)*5,0,5),"&lt;&gt;0")/COUNTIF(OFFSET(correlations!I$46,_xlfn.FLOOR.MATH((ROW(H260)-1)/5)*5,0,5),"&lt;&gt;0")</f>
        <v>3.8</v>
      </c>
      <c r="AJ272" s="40">
        <f ca="1">SUMIF(OFFSET(correlations!J$46,_xlfn.FLOOR.MATH((ROW(I260)-1)/5)*5,0,5),"&lt;&gt;0")/COUNTIF(OFFSET(correlations!J$46,_xlfn.FLOOR.MATH((ROW(I260)-1)/5)*5,0,5),"&lt;&gt;0")</f>
        <v>3.7</v>
      </c>
      <c r="AK272" s="40">
        <f ca="1">SUMIF(OFFSET(correlations!K$46,_xlfn.FLOOR.MATH((ROW(J260)-1)/5)*5,0,5),"&lt;&gt;0")/COUNTIF(OFFSET(correlations!K$46,_xlfn.FLOOR.MATH((ROW(J260)-1)/5)*5,0,5),"&lt;&gt;0")</f>
        <v>3.375</v>
      </c>
      <c r="AL272" s="40">
        <f ca="1">SUMIF(OFFSET(correlations!L$46,_xlfn.FLOOR.MATH((ROW(K260)-1)/5)*5,0,5),"&lt;&gt;0")/COUNTIF(OFFSET(correlations!L$46,_xlfn.FLOOR.MATH((ROW(K260)-1)/5)*5,0,5),"&lt;&gt;0")</f>
        <v>4.3</v>
      </c>
      <c r="AM272" s="40">
        <f ca="1">SUMIF(OFFSET(correlations!M$46,_xlfn.FLOOR.MATH((ROW(L260)-1)/5)*5,0,5),"&lt;&gt;0")/COUNTIF(OFFSET(correlations!M$46,_xlfn.FLOOR.MATH((ROW(L260)-1)/5)*5,0,5),"&lt;&gt;0")</f>
        <v>3.3</v>
      </c>
      <c r="AN272" s="40">
        <f ca="1">SUMIF(OFFSET(correlations!N$46,_xlfn.FLOOR.MATH((ROW(M260)-1)/5)*5,0,5),"&lt;&gt;0")/COUNTIF(OFFSET(correlations!N$46,_xlfn.FLOOR.MATH((ROW(M260)-1)/5)*5,0,5),"&lt;&gt;0")</f>
        <v>2.8</v>
      </c>
      <c r="AO272" s="40">
        <f ca="1">SUMIF(OFFSET(correlations!O$46,_xlfn.FLOOR.MATH((ROW(N260)-1)/5)*5,0,5),"&lt;&gt;0")/COUNTIF(OFFSET(correlations!O$46,_xlfn.FLOOR.MATH((ROW(N260)-1)/5)*5,0,5),"&lt;&gt;0")</f>
        <v>3.5</v>
      </c>
      <c r="AP272" s="40">
        <f ca="1">SUMIF(OFFSET(correlations!P$46,_xlfn.FLOOR.MATH((ROW(O260)-1)/5)*5,0,5),"&lt;&gt;0")/COUNTIF(OFFSET(correlations!P$46,_xlfn.FLOOR.MATH((ROW(O260)-1)/5)*5,0,5),"&lt;&gt;0")</f>
        <v>3.5</v>
      </c>
      <c r="AQ272" s="40">
        <f ca="1">SUMIF(OFFSET(correlations!Q$46,_xlfn.FLOOR.MATH((ROW(P260)-1)/5)*5,0,5),"&lt;&gt;0")/COUNTIF(OFFSET(correlations!Q$46,_xlfn.FLOOR.MATH((ROW(P260)-1)/5)*5,0,5),"&lt;&gt;0")</f>
        <v>3.4</v>
      </c>
      <c r="AR272" s="40">
        <f ca="1">SUMIF(OFFSET(correlations!R$46,_xlfn.FLOOR.MATH((ROW(Q260)-1)/5)*5,0,5),"&lt;&gt;0")/COUNTIF(OFFSET(correlations!R$46,_xlfn.FLOOR.MATH((ROW(Q260)-1)/5)*5,0,5),"&lt;&gt;0")</f>
        <v>3.7</v>
      </c>
      <c r="AS272" s="40">
        <f ca="1">SUMIF(OFFSET(correlations!S$46,_xlfn.FLOOR.MATH((ROW(R260)-1)/5)*5,0,5),"&lt;&gt;0")/COUNTIF(OFFSET(correlations!S$46,_xlfn.FLOOR.MATH((ROW(R260)-1)/5)*5,0,5),"&lt;&gt;0")</f>
        <v>3.6</v>
      </c>
      <c r="AT272" s="40">
        <f ca="1">SUMIF(OFFSET(correlations!T$46,_xlfn.FLOOR.MATH((ROW(S260)-1)/5)*5,0,5),"&lt;&gt;0")/COUNTIF(OFFSET(correlations!T$46,_xlfn.FLOOR.MATH((ROW(S260)-1)/5)*5,0,5),"&lt;&gt;0")</f>
        <v>3.1</v>
      </c>
      <c r="AU272" s="40">
        <f ca="1">SUMIF(OFFSET(correlations!U$46,_xlfn.FLOOR.MATH((ROW(T260)-1)/5)*5,0,5),"&lt;&gt;0")/COUNTIF(OFFSET(correlations!U$46,_xlfn.FLOOR.MATH((ROW(T260)-1)/5)*5,0,5),"&lt;&gt;0")</f>
        <v>3.2</v>
      </c>
      <c r="AV272" s="40">
        <f ca="1">SUMIF(OFFSET(correlations!V$46,_xlfn.FLOOR.MATH((ROW(U260)-1)/5)*5,0,5),"&lt;&gt;0")/COUNTIF(OFFSET(correlations!V$46,_xlfn.FLOOR.MATH((ROW(U260)-1)/5)*5,0,5),"&lt;&gt;0")</f>
        <v>3.6</v>
      </c>
      <c r="AW272" s="40">
        <f ca="1">SUMIF(OFFSET(correlations!W$46,_xlfn.FLOOR.MATH((ROW(V260)-1)/5)*5,0,5),"&lt;&gt;0")/COUNTIF(OFFSET(correlations!W$46,_xlfn.FLOOR.MATH((ROW(V260)-1)/5)*5,0,5),"&lt;&gt;0")</f>
        <v>4</v>
      </c>
      <c r="AX272" s="40">
        <f ca="1">SUMIF(OFFSET(correlations!X$46,_xlfn.FLOOR.MATH((ROW(W260)-1)/5)*5,0,5),"&lt;&gt;0")/COUNTIF(OFFSET(correlations!X$46,_xlfn.FLOOR.MATH((ROW(W260)-1)/5)*5,0,5),"&lt;&gt;0")</f>
        <v>3</v>
      </c>
      <c r="AY272" s="40">
        <f ca="1">SUMIF(OFFSET(correlations!Y$46,_xlfn.FLOOR.MATH((ROW(X260)-1)/5)*5,0,5),"&lt;&gt;0")/COUNTIF(OFFSET(correlations!Y$46,_xlfn.FLOOR.MATH((ROW(X260)-1)/5)*5,0,5),"&lt;&gt;0")</f>
        <v>3.5</v>
      </c>
      <c r="AZ272" s="40">
        <f ca="1">SUMIF(OFFSET(correlations!Z$46,_xlfn.FLOOR.MATH((ROW(Y260)-1)/5)*5,0,5),"&lt;&gt;0")/COUNTIF(OFFSET(correlations!Z$46,_xlfn.FLOOR.MATH((ROW(Y260)-1)/5)*5,0,5),"&lt;&gt;0")</f>
        <v>3.2</v>
      </c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</row>
    <row r="273" spans="1:76">
      <c r="A273" s="21" t="s">
        <v>52</v>
      </c>
      <c r="B273" s="26">
        <f>IF(correlations!B306&lt;&gt;0,'Modified Weights'!B$7,0)</f>
        <v>0.46460996868120108</v>
      </c>
      <c r="C273" s="26">
        <f>IF(correlations!C306&lt;&gt;0,'Modified Weights'!C$7,0)</f>
        <v>0.41167618541813644</v>
      </c>
      <c r="D273" s="26">
        <f>IF(correlations!D306&lt;&gt;0,'Modified Weights'!D$7,0)</f>
        <v>0.36756756756756787</v>
      </c>
      <c r="E273" s="26">
        <f>IF(correlations!E306&lt;&gt;0,'Modified Weights'!E$7,0)</f>
        <v>0.25965984359917371</v>
      </c>
      <c r="F273" s="26">
        <f>IF(correlations!F306&lt;&gt;0,'Modified Weights'!F$7,0)</f>
        <v>0.37985626502293046</v>
      </c>
      <c r="G273" s="26">
        <f>IF(correlations!G306&lt;&gt;0,'Modified Weights'!G$7,0)</f>
        <v>0.38713264586848378</v>
      </c>
      <c r="H273" s="26">
        <f>IF(correlations!H306&lt;&gt;0,'Modified Weights'!H$7,0)</f>
        <v>0.19365960183726966</v>
      </c>
      <c r="I273" s="26">
        <f>IF(correlations!I306&lt;&gt;0,'Modified Weights'!I$7,0)</f>
        <v>0.21476007349626267</v>
      </c>
      <c r="J273" s="26">
        <f>IF(correlations!J306&lt;&gt;0,'Modified Weights'!J$7,0)</f>
        <v>0.36005629545020651</v>
      </c>
      <c r="K273" s="26">
        <f>IF(correlations!K306&lt;&gt;0,'Modified Weights'!K$7,0)</f>
        <v>0</v>
      </c>
      <c r="L273" s="26">
        <f>IF(correlations!L306&lt;&gt;0,'Modified Weights'!L$7,0)</f>
        <v>0.24328325135114928</v>
      </c>
      <c r="M273" s="26">
        <f>IF(correlations!M306&lt;&gt;0,'Modified Weights'!M$7,0)</f>
        <v>0</v>
      </c>
      <c r="N273" s="26">
        <f>IF(correlations!N306&lt;&gt;0,'Modified Weights'!N$7,0)</f>
        <v>0.18121021790485745</v>
      </c>
      <c r="O273" s="26">
        <f>IF(correlations!O306&lt;&gt;0,'Modified Weights'!O$7,0)</f>
        <v>0.47549485227568483</v>
      </c>
      <c r="P273" s="26">
        <f>IF(correlations!P306&lt;&gt;0,'Modified Weights'!P$7,0)</f>
        <v>0.26252037536330569</v>
      </c>
      <c r="Q273" s="26">
        <f>IF(correlations!Q306&lt;&gt;0,'Modified Weights'!Q$7,0)</f>
        <v>0</v>
      </c>
      <c r="R273" s="26">
        <f>IF(correlations!R306&lt;&gt;0,'Modified Weights'!R$7,0)</f>
        <v>0.37426379831369133</v>
      </c>
      <c r="S273" s="26">
        <f>IF(correlations!S306&lt;&gt;0,'Modified Weights'!S$7,0)</f>
        <v>0.36064387194709613</v>
      </c>
      <c r="T273" s="26">
        <f>IF(correlations!T306&lt;&gt;0,'Modified Weights'!T$7,0)</f>
        <v>0.40380887559327872</v>
      </c>
      <c r="U273" s="26">
        <f>IF(correlations!U306&lt;&gt;0,'Modified Weights'!U$7,0)</f>
        <v>0.28039233696684568</v>
      </c>
      <c r="V273" s="26">
        <f>IF(correlations!V306&lt;&gt;0,'Modified Weights'!V$7,0)</f>
        <v>0.14367186460137429</v>
      </c>
      <c r="W273" s="26">
        <f>IF(correlations!W306&lt;&gt;0,'Modified Weights'!W$7,0)</f>
        <v>0.24072770522228643</v>
      </c>
      <c r="X273" s="26">
        <f>IF(correlations!X306&lt;&gt;0,'Modified Weights'!X$7,0)</f>
        <v>0.44902524381160436</v>
      </c>
      <c r="Y273" s="26">
        <f>IF(correlations!Y306&lt;&gt;0,'Modified Weights'!Y$7,0)</f>
        <v>0.42322462884387124</v>
      </c>
      <c r="Z273" s="26">
        <f>IF(correlations!Z306&lt;&gt;0,'Modified Weights'!Z$7,0)</f>
        <v>0.27967705678590876</v>
      </c>
      <c r="AA273" s="26"/>
      <c r="AB273" s="40">
        <f ca="1">SUMIF(OFFSET(correlations!B$46,_xlfn.FLOOR.MATH((ROW(A261)-1)/5)*5,0,5),"&lt;&gt;0")/COUNTIF(OFFSET(correlations!B$46,_xlfn.FLOOR.MATH((ROW(A261)-1)/5)*5,0,5),"&lt;&gt;0")</f>
        <v>3.4</v>
      </c>
      <c r="AC273" s="40">
        <f ca="1">SUMIF(OFFSET(correlations!C$46,_xlfn.FLOOR.MATH((ROW(B261)-1)/5)*5,0,5),"&lt;&gt;0")/COUNTIF(OFFSET(correlations!C$46,_xlfn.FLOOR.MATH((ROW(B261)-1)/5)*5,0,5),"&lt;&gt;0")</f>
        <v>3.2</v>
      </c>
      <c r="AD273" s="40">
        <f ca="1">SUMIF(OFFSET(correlations!D$46,_xlfn.FLOOR.MATH((ROW(C261)-1)/5)*5,0,5),"&lt;&gt;0")/COUNTIF(OFFSET(correlations!D$46,_xlfn.FLOOR.MATH((ROW(C261)-1)/5)*5,0,5),"&lt;&gt;0")</f>
        <v>3.7</v>
      </c>
      <c r="AE273" s="40">
        <f ca="1">SUMIF(OFFSET(correlations!E$46,_xlfn.FLOOR.MATH((ROW(D261)-1)/5)*5,0,5),"&lt;&gt;0")/COUNTIF(OFFSET(correlations!E$46,_xlfn.FLOOR.MATH((ROW(D261)-1)/5)*5,0,5),"&lt;&gt;0")</f>
        <v>3.7</v>
      </c>
      <c r="AF273" s="40">
        <f ca="1">SUMIF(OFFSET(correlations!F$46,_xlfn.FLOOR.MATH((ROW(E261)-1)/5)*5,0,5),"&lt;&gt;0")/COUNTIF(OFFSET(correlations!F$46,_xlfn.FLOOR.MATH((ROW(E261)-1)/5)*5,0,5),"&lt;&gt;0")</f>
        <v>3.5</v>
      </c>
      <c r="AG273" s="40">
        <f ca="1">SUMIF(OFFSET(correlations!G$46,_xlfn.FLOOR.MATH((ROW(F261)-1)/5)*5,0,5),"&lt;&gt;0")/COUNTIF(OFFSET(correlations!G$46,_xlfn.FLOOR.MATH((ROW(F261)-1)/5)*5,0,5),"&lt;&gt;0")</f>
        <v>3.8</v>
      </c>
      <c r="AH273" s="40">
        <f ca="1">SUMIF(OFFSET(correlations!H$46,_xlfn.FLOOR.MATH((ROW(G261)-1)/5)*5,0,5),"&lt;&gt;0")/COUNTIF(OFFSET(correlations!H$46,_xlfn.FLOOR.MATH((ROW(G261)-1)/5)*5,0,5),"&lt;&gt;0")</f>
        <v>3.4</v>
      </c>
      <c r="AI273" s="40">
        <f ca="1">SUMIF(OFFSET(correlations!I$46,_xlfn.FLOOR.MATH((ROW(H261)-1)/5)*5,0,5),"&lt;&gt;0")/COUNTIF(OFFSET(correlations!I$46,_xlfn.FLOOR.MATH((ROW(H261)-1)/5)*5,0,5),"&lt;&gt;0")</f>
        <v>3.2</v>
      </c>
      <c r="AJ273" s="40">
        <f ca="1">SUMIF(OFFSET(correlations!J$46,_xlfn.FLOOR.MATH((ROW(I261)-1)/5)*5,0,5),"&lt;&gt;0")/COUNTIF(OFFSET(correlations!J$46,_xlfn.FLOOR.MATH((ROW(I261)-1)/5)*5,0,5),"&lt;&gt;0")</f>
        <v>3.7</v>
      </c>
      <c r="AK273" s="40">
        <f ca="1">SUMIF(OFFSET(correlations!K$46,_xlfn.FLOOR.MATH((ROW(J261)-1)/5)*5,0,5),"&lt;&gt;0")/COUNTIF(OFFSET(correlations!K$46,_xlfn.FLOOR.MATH((ROW(J261)-1)/5)*5,0,5),"&lt;&gt;0")</f>
        <v>3.5</v>
      </c>
      <c r="AL273" s="40">
        <f ca="1">SUMIF(OFFSET(correlations!L$46,_xlfn.FLOOR.MATH((ROW(K261)-1)/5)*5,0,5),"&lt;&gt;0")/COUNTIF(OFFSET(correlations!L$46,_xlfn.FLOOR.MATH((ROW(K261)-1)/5)*5,0,5),"&lt;&gt;0")</f>
        <v>3</v>
      </c>
      <c r="AM273" s="40">
        <f ca="1">SUMIF(OFFSET(correlations!M$46,_xlfn.FLOOR.MATH((ROW(L261)-1)/5)*5,0,5),"&lt;&gt;0")/COUNTIF(OFFSET(correlations!M$46,_xlfn.FLOOR.MATH((ROW(L261)-1)/5)*5,0,5),"&lt;&gt;0")</f>
        <v>3.625</v>
      </c>
      <c r="AN273" s="40">
        <f ca="1">SUMIF(OFFSET(correlations!N$46,_xlfn.FLOOR.MATH((ROW(M261)-1)/5)*5,0,5),"&lt;&gt;0")/COUNTIF(OFFSET(correlations!N$46,_xlfn.FLOOR.MATH((ROW(M261)-1)/5)*5,0,5),"&lt;&gt;0")</f>
        <v>3.5</v>
      </c>
      <c r="AO273" s="40">
        <f ca="1">SUMIF(OFFSET(correlations!O$46,_xlfn.FLOOR.MATH((ROW(N261)-1)/5)*5,0,5),"&lt;&gt;0")/COUNTIF(OFFSET(correlations!O$46,_xlfn.FLOOR.MATH((ROW(N261)-1)/5)*5,0,5),"&lt;&gt;0")</f>
        <v>3.7</v>
      </c>
      <c r="AP273" s="40">
        <f ca="1">SUMIF(OFFSET(correlations!P$46,_xlfn.FLOOR.MATH((ROW(O261)-1)/5)*5,0,5),"&lt;&gt;0")/COUNTIF(OFFSET(correlations!P$46,_xlfn.FLOOR.MATH((ROW(O261)-1)/5)*5,0,5),"&lt;&gt;0")</f>
        <v>3.625</v>
      </c>
      <c r="AQ273" s="40">
        <f ca="1">SUMIF(OFFSET(correlations!Q$46,_xlfn.FLOOR.MATH((ROW(P261)-1)/5)*5,0,5),"&lt;&gt;0")/COUNTIF(OFFSET(correlations!Q$46,_xlfn.FLOOR.MATH((ROW(P261)-1)/5)*5,0,5),"&lt;&gt;0")</f>
        <v>4.375</v>
      </c>
      <c r="AR273" s="40">
        <f ca="1">SUMIF(OFFSET(correlations!R$46,_xlfn.FLOOR.MATH((ROW(Q261)-1)/5)*5,0,5),"&lt;&gt;0")/COUNTIF(OFFSET(correlations!R$46,_xlfn.FLOOR.MATH((ROW(Q261)-1)/5)*5,0,5),"&lt;&gt;0")</f>
        <v>3.5</v>
      </c>
      <c r="AS273" s="40">
        <f ca="1">SUMIF(OFFSET(correlations!S$46,_xlfn.FLOOR.MATH((ROW(R261)-1)/5)*5,0,5),"&lt;&gt;0")/COUNTIF(OFFSET(correlations!S$46,_xlfn.FLOOR.MATH((ROW(R261)-1)/5)*5,0,5),"&lt;&gt;0")</f>
        <v>3.7</v>
      </c>
      <c r="AT273" s="40">
        <f ca="1">SUMIF(OFFSET(correlations!T$46,_xlfn.FLOOR.MATH((ROW(S261)-1)/5)*5,0,5),"&lt;&gt;0")/COUNTIF(OFFSET(correlations!T$46,_xlfn.FLOOR.MATH((ROW(S261)-1)/5)*5,0,5),"&lt;&gt;0")</f>
        <v>3.3</v>
      </c>
      <c r="AU273" s="40">
        <f ca="1">SUMIF(OFFSET(correlations!U$46,_xlfn.FLOOR.MATH((ROW(T261)-1)/5)*5,0,5),"&lt;&gt;0")/COUNTIF(OFFSET(correlations!U$46,_xlfn.FLOOR.MATH((ROW(T261)-1)/5)*5,0,5),"&lt;&gt;0")</f>
        <v>3.7</v>
      </c>
      <c r="AV273" s="40">
        <f ca="1">SUMIF(OFFSET(correlations!V$46,_xlfn.FLOOR.MATH((ROW(U261)-1)/5)*5,0,5),"&lt;&gt;0")/COUNTIF(OFFSET(correlations!V$46,_xlfn.FLOOR.MATH((ROW(U261)-1)/5)*5,0,5),"&lt;&gt;0")</f>
        <v>3.9</v>
      </c>
      <c r="AW273" s="40">
        <f ca="1">SUMIF(OFFSET(correlations!W$46,_xlfn.FLOOR.MATH((ROW(V261)-1)/5)*5,0,5),"&lt;&gt;0")/COUNTIF(OFFSET(correlations!W$46,_xlfn.FLOOR.MATH((ROW(V261)-1)/5)*5,0,5),"&lt;&gt;0")</f>
        <v>3.7</v>
      </c>
      <c r="AX273" s="40">
        <f ca="1">SUMIF(OFFSET(correlations!X$46,_xlfn.FLOOR.MATH((ROW(W261)-1)/5)*5,0,5),"&lt;&gt;0")/COUNTIF(OFFSET(correlations!X$46,_xlfn.FLOOR.MATH((ROW(W261)-1)/5)*5,0,5),"&lt;&gt;0")</f>
        <v>3.8</v>
      </c>
      <c r="AY273" s="40">
        <f ca="1">SUMIF(OFFSET(correlations!Y$46,_xlfn.FLOOR.MATH((ROW(X261)-1)/5)*5,0,5),"&lt;&gt;0")/COUNTIF(OFFSET(correlations!Y$46,_xlfn.FLOOR.MATH((ROW(X261)-1)/5)*5,0,5),"&lt;&gt;0")</f>
        <v>3.6</v>
      </c>
      <c r="AZ273" s="40">
        <f ca="1">SUMIF(OFFSET(correlations!Z$46,_xlfn.FLOOR.MATH((ROW(Y261)-1)/5)*5,0,5),"&lt;&gt;0")/COUNTIF(OFFSET(correlations!Z$46,_xlfn.FLOOR.MATH((ROW(Y261)-1)/5)*5,0,5),"&lt;&gt;0")</f>
        <v>4</v>
      </c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</row>
    <row r="274" spans="1:76">
      <c r="A274" s="1" t="str">
        <f t="shared" ref="A274:A277" si="52">A273</f>
        <v>607: Men in Black (a.k.a. MIB) (1997)</v>
      </c>
      <c r="B274" s="26">
        <f>IF(correlations!B307&lt;&gt;0,'Modified Weights'!B$3,0)</f>
        <v>0.55108883721563151</v>
      </c>
      <c r="C274" s="26">
        <f>IF(correlations!C307&lt;&gt;0,'Modified Weights'!C$3,0)</f>
        <v>0.56244873874488854</v>
      </c>
      <c r="D274" s="26">
        <f>IF(correlations!D307&lt;&gt;0,'Modified Weights'!D$3,0)</f>
        <v>0.66716825348801723</v>
      </c>
      <c r="E274" s="26">
        <f>IF(correlations!E307&lt;&gt;0,'Modified Weights'!E$3,0)</f>
        <v>0.51761980439715483</v>
      </c>
      <c r="F274" s="26">
        <f>IF(correlations!F307&lt;&gt;0,'Modified Weights'!F$3,0)</f>
        <v>0.47668328054517961</v>
      </c>
      <c r="G274" s="26">
        <f>IF(correlations!G307&lt;&gt;0,'Modified Weights'!G$3,0)</f>
        <v>0.53906585139435703</v>
      </c>
      <c r="H274" s="26">
        <f>IF(correlations!H307&lt;&gt;0,'Modified Weights'!H$3,0)</f>
        <v>0.46291004988627577</v>
      </c>
      <c r="I274" s="26">
        <f>IF(correlations!I307&lt;&gt;0,'Modified Weights'!I$3,0)</f>
        <v>0.38334847991865839</v>
      </c>
      <c r="J274" s="26">
        <f>IF(correlations!J307&lt;&gt;0,'Modified Weights'!J$3,0)</f>
        <v>0.47571090136593314</v>
      </c>
      <c r="K274" s="26">
        <f>IF(correlations!K307&lt;&gt;0,'Modified Weights'!K$3,0)</f>
        <v>0.31571202585390812</v>
      </c>
      <c r="L274" s="26">
        <f>IF(correlations!L307&lt;&gt;0,'Modified Weights'!L$3,0)</f>
        <v>0.31257295249758305</v>
      </c>
      <c r="M274" s="26">
        <f>IF(correlations!M307&lt;&gt;0,'Modified Weights'!M$3,0)</f>
        <v>0.40859237613621341</v>
      </c>
      <c r="N274" s="26">
        <f>IF(correlations!N307&lt;&gt;0,'Modified Weights'!N$3,0)</f>
        <v>0.32349910970108381</v>
      </c>
      <c r="O274" s="26">
        <f>IF(correlations!O307&lt;&gt;0,'Modified Weights'!O$3,0)</f>
        <v>0.66851595362183669</v>
      </c>
      <c r="P274" s="26">
        <f>IF(correlations!P307&lt;&gt;0,'Modified Weights'!P$3,0)</f>
        <v>0.41443820151070604</v>
      </c>
      <c r="Q274" s="26">
        <f>IF(correlations!Q307&lt;&gt;0,'Modified Weights'!Q$3,0)</f>
        <v>0.50324684492481753</v>
      </c>
      <c r="R274" s="26">
        <f>IF(correlations!R307&lt;&gt;0,'Modified Weights'!R$3,0)</f>
        <v>0.49300760515325925</v>
      </c>
      <c r="S274" s="26">
        <f>IF(correlations!S307&lt;&gt;0,'Modified Weights'!S$3,0)</f>
        <v>0.47668328054517961</v>
      </c>
      <c r="T274" s="26">
        <f>IF(correlations!T307&lt;&gt;0,'Modified Weights'!T$3,0)</f>
        <v>0.55108883721563151</v>
      </c>
      <c r="U274" s="26">
        <f>IF(correlations!U307&lt;&gt;0,'Modified Weights'!U$3,0)</f>
        <v>0.47236055541883315</v>
      </c>
      <c r="V274" s="26">
        <f>IF(correlations!V307&lt;&gt;0,'Modified Weights'!V$3,0)</f>
        <v>0.27092801416163931</v>
      </c>
      <c r="W274" s="26">
        <f>IF(correlations!W307&lt;&gt;0,'Modified Weights'!W$3,0)</f>
        <v>0.50324684492481753</v>
      </c>
      <c r="X274" s="26">
        <f>IF(correlations!X307&lt;&gt;0,'Modified Weights'!X$3,0)</f>
        <v>0.66851595362183669</v>
      </c>
      <c r="Y274" s="26">
        <f>IF(correlations!Y307&lt;&gt;0,'Modified Weights'!Y$3,0)</f>
        <v>0.66716825348801723</v>
      </c>
      <c r="Z274" s="26">
        <f>IF(correlations!Z307&lt;&gt;0,'Modified Weights'!Z$3,0)</f>
        <v>0.43552033876932245</v>
      </c>
      <c r="AA274" s="26"/>
      <c r="AB274" s="40">
        <f ca="1">SUMIF(OFFSET(correlations!B$46,_xlfn.FLOOR.MATH((ROW(A262)-1)/5)*5,0,5),"&lt;&gt;0")/COUNTIF(OFFSET(correlations!B$46,_xlfn.FLOOR.MATH((ROW(A262)-1)/5)*5,0,5),"&lt;&gt;0")</f>
        <v>3.4</v>
      </c>
      <c r="AC274" s="40">
        <f ca="1">SUMIF(OFFSET(correlations!C$46,_xlfn.FLOOR.MATH((ROW(B262)-1)/5)*5,0,5),"&lt;&gt;0")/COUNTIF(OFFSET(correlations!C$46,_xlfn.FLOOR.MATH((ROW(B262)-1)/5)*5,0,5),"&lt;&gt;0")</f>
        <v>3.2</v>
      </c>
      <c r="AD274" s="40">
        <f ca="1">SUMIF(OFFSET(correlations!D$46,_xlfn.FLOOR.MATH((ROW(C262)-1)/5)*5,0,5),"&lt;&gt;0")/COUNTIF(OFFSET(correlations!D$46,_xlfn.FLOOR.MATH((ROW(C262)-1)/5)*5,0,5),"&lt;&gt;0")</f>
        <v>3.7</v>
      </c>
      <c r="AE274" s="40">
        <f ca="1">SUMIF(OFFSET(correlations!E$46,_xlfn.FLOOR.MATH((ROW(D262)-1)/5)*5,0,5),"&lt;&gt;0")/COUNTIF(OFFSET(correlations!E$46,_xlfn.FLOOR.MATH((ROW(D262)-1)/5)*5,0,5),"&lt;&gt;0")</f>
        <v>3.7</v>
      </c>
      <c r="AF274" s="40">
        <f ca="1">SUMIF(OFFSET(correlations!F$46,_xlfn.FLOOR.MATH((ROW(E262)-1)/5)*5,0,5),"&lt;&gt;0")/COUNTIF(OFFSET(correlations!F$46,_xlfn.FLOOR.MATH((ROW(E262)-1)/5)*5,0,5),"&lt;&gt;0")</f>
        <v>3.5</v>
      </c>
      <c r="AG274" s="40">
        <f ca="1">SUMIF(OFFSET(correlations!G$46,_xlfn.FLOOR.MATH((ROW(F262)-1)/5)*5,0,5),"&lt;&gt;0")/COUNTIF(OFFSET(correlations!G$46,_xlfn.FLOOR.MATH((ROW(F262)-1)/5)*5,0,5),"&lt;&gt;0")</f>
        <v>3.8</v>
      </c>
      <c r="AH274" s="40">
        <f ca="1">SUMIF(OFFSET(correlations!H$46,_xlfn.FLOOR.MATH((ROW(G262)-1)/5)*5,0,5),"&lt;&gt;0")/COUNTIF(OFFSET(correlations!H$46,_xlfn.FLOOR.MATH((ROW(G262)-1)/5)*5,0,5),"&lt;&gt;0")</f>
        <v>3.4</v>
      </c>
      <c r="AI274" s="40">
        <f ca="1">SUMIF(OFFSET(correlations!I$46,_xlfn.FLOOR.MATH((ROW(H262)-1)/5)*5,0,5),"&lt;&gt;0")/COUNTIF(OFFSET(correlations!I$46,_xlfn.FLOOR.MATH((ROW(H262)-1)/5)*5,0,5),"&lt;&gt;0")</f>
        <v>3.2</v>
      </c>
      <c r="AJ274" s="40">
        <f ca="1">SUMIF(OFFSET(correlations!J$46,_xlfn.FLOOR.MATH((ROW(I262)-1)/5)*5,0,5),"&lt;&gt;0")/COUNTIF(OFFSET(correlations!J$46,_xlfn.FLOOR.MATH((ROW(I262)-1)/5)*5,0,5),"&lt;&gt;0")</f>
        <v>3.7</v>
      </c>
      <c r="AK274" s="40">
        <f ca="1">SUMIF(OFFSET(correlations!K$46,_xlfn.FLOOR.MATH((ROW(J262)-1)/5)*5,0,5),"&lt;&gt;0")/COUNTIF(OFFSET(correlations!K$46,_xlfn.FLOOR.MATH((ROW(J262)-1)/5)*5,0,5),"&lt;&gt;0")</f>
        <v>3.5</v>
      </c>
      <c r="AL274" s="40">
        <f ca="1">SUMIF(OFFSET(correlations!L$46,_xlfn.FLOOR.MATH((ROW(K262)-1)/5)*5,0,5),"&lt;&gt;0")/COUNTIF(OFFSET(correlations!L$46,_xlfn.FLOOR.MATH((ROW(K262)-1)/5)*5,0,5),"&lt;&gt;0")</f>
        <v>3</v>
      </c>
      <c r="AM274" s="40">
        <f ca="1">SUMIF(OFFSET(correlations!M$46,_xlfn.FLOOR.MATH((ROW(L262)-1)/5)*5,0,5),"&lt;&gt;0")/COUNTIF(OFFSET(correlations!M$46,_xlfn.FLOOR.MATH((ROW(L262)-1)/5)*5,0,5),"&lt;&gt;0")</f>
        <v>3.625</v>
      </c>
      <c r="AN274" s="40">
        <f ca="1">SUMIF(OFFSET(correlations!N$46,_xlfn.FLOOR.MATH((ROW(M262)-1)/5)*5,0,5),"&lt;&gt;0")/COUNTIF(OFFSET(correlations!N$46,_xlfn.FLOOR.MATH((ROW(M262)-1)/5)*5,0,5),"&lt;&gt;0")</f>
        <v>3.5</v>
      </c>
      <c r="AO274" s="40">
        <f ca="1">SUMIF(OFFSET(correlations!O$46,_xlfn.FLOOR.MATH((ROW(N262)-1)/5)*5,0,5),"&lt;&gt;0")/COUNTIF(OFFSET(correlations!O$46,_xlfn.FLOOR.MATH((ROW(N262)-1)/5)*5,0,5),"&lt;&gt;0")</f>
        <v>3.7</v>
      </c>
      <c r="AP274" s="40">
        <f ca="1">SUMIF(OFFSET(correlations!P$46,_xlfn.FLOOR.MATH((ROW(O262)-1)/5)*5,0,5),"&lt;&gt;0")/COUNTIF(OFFSET(correlations!P$46,_xlfn.FLOOR.MATH((ROW(O262)-1)/5)*5,0,5),"&lt;&gt;0")</f>
        <v>3.625</v>
      </c>
      <c r="AQ274" s="40">
        <f ca="1">SUMIF(OFFSET(correlations!Q$46,_xlfn.FLOOR.MATH((ROW(P262)-1)/5)*5,0,5),"&lt;&gt;0")/COUNTIF(OFFSET(correlations!Q$46,_xlfn.FLOOR.MATH((ROW(P262)-1)/5)*5,0,5),"&lt;&gt;0")</f>
        <v>4.375</v>
      </c>
      <c r="AR274" s="40">
        <f ca="1">SUMIF(OFFSET(correlations!R$46,_xlfn.FLOOR.MATH((ROW(Q262)-1)/5)*5,0,5),"&lt;&gt;0")/COUNTIF(OFFSET(correlations!R$46,_xlfn.FLOOR.MATH((ROW(Q262)-1)/5)*5,0,5),"&lt;&gt;0")</f>
        <v>3.5</v>
      </c>
      <c r="AS274" s="40">
        <f ca="1">SUMIF(OFFSET(correlations!S$46,_xlfn.FLOOR.MATH((ROW(R262)-1)/5)*5,0,5),"&lt;&gt;0")/COUNTIF(OFFSET(correlations!S$46,_xlfn.FLOOR.MATH((ROW(R262)-1)/5)*5,0,5),"&lt;&gt;0")</f>
        <v>3.7</v>
      </c>
      <c r="AT274" s="40">
        <f ca="1">SUMIF(OFFSET(correlations!T$46,_xlfn.FLOOR.MATH((ROW(S262)-1)/5)*5,0,5),"&lt;&gt;0")/COUNTIF(OFFSET(correlations!T$46,_xlfn.FLOOR.MATH((ROW(S262)-1)/5)*5,0,5),"&lt;&gt;0")</f>
        <v>3.3</v>
      </c>
      <c r="AU274" s="40">
        <f ca="1">SUMIF(OFFSET(correlations!U$46,_xlfn.FLOOR.MATH((ROW(T262)-1)/5)*5,0,5),"&lt;&gt;0")/COUNTIF(OFFSET(correlations!U$46,_xlfn.FLOOR.MATH((ROW(T262)-1)/5)*5,0,5),"&lt;&gt;0")</f>
        <v>3.7</v>
      </c>
      <c r="AV274" s="40">
        <f ca="1">SUMIF(OFFSET(correlations!V$46,_xlfn.FLOOR.MATH((ROW(U262)-1)/5)*5,0,5),"&lt;&gt;0")/COUNTIF(OFFSET(correlations!V$46,_xlfn.FLOOR.MATH((ROW(U262)-1)/5)*5,0,5),"&lt;&gt;0")</f>
        <v>3.9</v>
      </c>
      <c r="AW274" s="40">
        <f ca="1">SUMIF(OFFSET(correlations!W$46,_xlfn.FLOOR.MATH((ROW(V262)-1)/5)*5,0,5),"&lt;&gt;0")/COUNTIF(OFFSET(correlations!W$46,_xlfn.FLOOR.MATH((ROW(V262)-1)/5)*5,0,5),"&lt;&gt;0")</f>
        <v>3.7</v>
      </c>
      <c r="AX274" s="40">
        <f ca="1">SUMIF(OFFSET(correlations!X$46,_xlfn.FLOOR.MATH((ROW(W262)-1)/5)*5,0,5),"&lt;&gt;0")/COUNTIF(OFFSET(correlations!X$46,_xlfn.FLOOR.MATH((ROW(W262)-1)/5)*5,0,5),"&lt;&gt;0")</f>
        <v>3.8</v>
      </c>
      <c r="AY274" s="40">
        <f ca="1">SUMIF(OFFSET(correlations!Y$46,_xlfn.FLOOR.MATH((ROW(X262)-1)/5)*5,0,5),"&lt;&gt;0")/COUNTIF(OFFSET(correlations!Y$46,_xlfn.FLOOR.MATH((ROW(X262)-1)/5)*5,0,5),"&lt;&gt;0")</f>
        <v>3.6</v>
      </c>
      <c r="AZ274" s="40">
        <f ca="1">SUMIF(OFFSET(correlations!Z$46,_xlfn.FLOOR.MATH((ROW(Y262)-1)/5)*5,0,5),"&lt;&gt;0")/COUNTIF(OFFSET(correlations!Z$46,_xlfn.FLOOR.MATH((ROW(Y262)-1)/5)*5,0,5),"&lt;&gt;0")</f>
        <v>4</v>
      </c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</row>
    <row r="275" spans="1:76">
      <c r="A275" s="1" t="str">
        <f t="shared" si="52"/>
        <v>607: Men in Black (a.k.a. MIB) (1997)</v>
      </c>
      <c r="B275" s="26">
        <f>IF(correlations!B308&lt;&gt;0,'Modified Weights'!B$4,0)</f>
        <v>0.51761980439715483</v>
      </c>
      <c r="C275" s="26">
        <f>IF(correlations!C308&lt;&gt;0,'Modified Weights'!C$4,0)</f>
        <v>0.48860698263640312</v>
      </c>
      <c r="D275" s="26">
        <f>IF(correlations!D308&lt;&gt;0,'Modified Weights'!D$4,0)</f>
        <v>0.47097212266638172</v>
      </c>
      <c r="E275" s="26">
        <f>IF(correlations!E308&lt;&gt;0,'Modified Weights'!E$4,0)</f>
        <v>0.47497369617752921</v>
      </c>
      <c r="F275" s="26">
        <f>IF(correlations!F308&lt;&gt;0,'Modified Weights'!F$4,0)</f>
        <v>0.46411014776485626</v>
      </c>
      <c r="G275" s="26">
        <f>IF(correlations!G308&lt;&gt;0,'Modified Weights'!G$4,0)</f>
        <v>0.48053660218278615</v>
      </c>
      <c r="H275" s="26">
        <f>IF(correlations!H308&lt;&gt;0,'Modified Weights'!H$4,0)</f>
        <v>0.40027450425381639</v>
      </c>
      <c r="I275" s="26">
        <f>IF(correlations!I308&lt;&gt;0,'Modified Weights'!I$4,0)</f>
        <v>0.31257295249758305</v>
      </c>
      <c r="J275" s="26">
        <f>IF(correlations!J308&lt;&gt;0,'Modified Weights'!J$4,0)</f>
        <v>0.47549485227568483</v>
      </c>
      <c r="K275" s="26">
        <f>IF(correlations!K308&lt;&gt;0,'Modified Weights'!K$4,0)</f>
        <v>0.26365446983714974</v>
      </c>
      <c r="L275" s="26">
        <f>IF(correlations!L308&lt;&gt;0,'Modified Weights'!L$4,0)</f>
        <v>0.28275572409412869</v>
      </c>
      <c r="M275" s="26">
        <f>IF(correlations!M308&lt;&gt;0,'Modified Weights'!M$4,0)</f>
        <v>0.28040224837668803</v>
      </c>
      <c r="N275" s="26">
        <f>IF(correlations!N308&lt;&gt;0,'Modified Weights'!N$4,0)</f>
        <v>0.31010409033155772</v>
      </c>
      <c r="O275" s="26">
        <f>IF(correlations!O308&lt;&gt;0,'Modified Weights'!O$4,0)</f>
        <v>0.56244873874488854</v>
      </c>
      <c r="P275" s="26">
        <f>IF(correlations!P308&lt;&gt;0,'Modified Weights'!P$4,0)</f>
        <v>0.30413903573293405</v>
      </c>
      <c r="Q275" s="26">
        <f>IF(correlations!Q308&lt;&gt;0,'Modified Weights'!Q$4,0)</f>
        <v>0.48860698263640312</v>
      </c>
      <c r="R275" s="26">
        <f>IF(correlations!R308&lt;&gt;0,'Modified Weights'!R$4,0)</f>
        <v>0.47097212266638172</v>
      </c>
      <c r="S275" s="26">
        <f>IF(correlations!S308&lt;&gt;0,'Modified Weights'!S$4,0)</f>
        <v>0.44902524381160436</v>
      </c>
      <c r="T275" s="26">
        <f>IF(correlations!T308&lt;&gt;0,'Modified Weights'!T$4,0)</f>
        <v>0.52599044278760332</v>
      </c>
      <c r="U275" s="26">
        <f>IF(correlations!U308&lt;&gt;0,'Modified Weights'!U$4,0)</f>
        <v>0.43899155441463594</v>
      </c>
      <c r="V275" s="26">
        <f>IF(correlations!V308&lt;&gt;0,'Modified Weights'!V$4,0)</f>
        <v>0.17808764796017454</v>
      </c>
      <c r="W275" s="26">
        <f>IF(correlations!W308&lt;&gt;0,'Modified Weights'!W$4,0)</f>
        <v>0.40859237613621341</v>
      </c>
      <c r="X275" s="26">
        <f>IF(correlations!X308&lt;&gt;0,'Modified Weights'!X$4,0)</f>
        <v>0.54219187817609293</v>
      </c>
      <c r="Y275" s="26">
        <f>IF(correlations!Y308&lt;&gt;0,'Modified Weights'!Y$4,0)</f>
        <v>0.54219187817609293</v>
      </c>
      <c r="Z275" s="26">
        <f>IF(correlations!Z308&lt;&gt;0,'Modified Weights'!Z$4,0)</f>
        <v>0.39006674934025765</v>
      </c>
      <c r="AA275" s="26"/>
      <c r="AB275" s="40">
        <f ca="1">SUMIF(OFFSET(correlations!B$46,_xlfn.FLOOR.MATH((ROW(A263)-1)/5)*5,0,5),"&lt;&gt;0")/COUNTIF(OFFSET(correlations!B$46,_xlfn.FLOOR.MATH((ROW(A263)-1)/5)*5,0,5),"&lt;&gt;0")</f>
        <v>3.4</v>
      </c>
      <c r="AC275" s="40">
        <f ca="1">SUMIF(OFFSET(correlations!C$46,_xlfn.FLOOR.MATH((ROW(B263)-1)/5)*5,0,5),"&lt;&gt;0")/COUNTIF(OFFSET(correlations!C$46,_xlfn.FLOOR.MATH((ROW(B263)-1)/5)*5,0,5),"&lt;&gt;0")</f>
        <v>3.2</v>
      </c>
      <c r="AD275" s="40">
        <f ca="1">SUMIF(OFFSET(correlations!D$46,_xlfn.FLOOR.MATH((ROW(C263)-1)/5)*5,0,5),"&lt;&gt;0")/COUNTIF(OFFSET(correlations!D$46,_xlfn.FLOOR.MATH((ROW(C263)-1)/5)*5,0,5),"&lt;&gt;0")</f>
        <v>3.7</v>
      </c>
      <c r="AE275" s="40">
        <f ca="1">SUMIF(OFFSET(correlations!E$46,_xlfn.FLOOR.MATH((ROW(D263)-1)/5)*5,0,5),"&lt;&gt;0")/COUNTIF(OFFSET(correlations!E$46,_xlfn.FLOOR.MATH((ROW(D263)-1)/5)*5,0,5),"&lt;&gt;0")</f>
        <v>3.7</v>
      </c>
      <c r="AF275" s="40">
        <f ca="1">SUMIF(OFFSET(correlations!F$46,_xlfn.FLOOR.MATH((ROW(E263)-1)/5)*5,0,5),"&lt;&gt;0")/COUNTIF(OFFSET(correlations!F$46,_xlfn.FLOOR.MATH((ROW(E263)-1)/5)*5,0,5),"&lt;&gt;0")</f>
        <v>3.5</v>
      </c>
      <c r="AG275" s="40">
        <f ca="1">SUMIF(OFFSET(correlations!G$46,_xlfn.FLOOR.MATH((ROW(F263)-1)/5)*5,0,5),"&lt;&gt;0")/COUNTIF(OFFSET(correlations!G$46,_xlfn.FLOOR.MATH((ROW(F263)-1)/5)*5,0,5),"&lt;&gt;0")</f>
        <v>3.8</v>
      </c>
      <c r="AH275" s="40">
        <f ca="1">SUMIF(OFFSET(correlations!H$46,_xlfn.FLOOR.MATH((ROW(G263)-1)/5)*5,0,5),"&lt;&gt;0")/COUNTIF(OFFSET(correlations!H$46,_xlfn.FLOOR.MATH((ROW(G263)-1)/5)*5,0,5),"&lt;&gt;0")</f>
        <v>3.4</v>
      </c>
      <c r="AI275" s="40">
        <f ca="1">SUMIF(OFFSET(correlations!I$46,_xlfn.FLOOR.MATH((ROW(H263)-1)/5)*5,0,5),"&lt;&gt;0")/COUNTIF(OFFSET(correlations!I$46,_xlfn.FLOOR.MATH((ROW(H263)-1)/5)*5,0,5),"&lt;&gt;0")</f>
        <v>3.2</v>
      </c>
      <c r="AJ275" s="40">
        <f ca="1">SUMIF(OFFSET(correlations!J$46,_xlfn.FLOOR.MATH((ROW(I263)-1)/5)*5,0,5),"&lt;&gt;0")/COUNTIF(OFFSET(correlations!J$46,_xlfn.FLOOR.MATH((ROW(I263)-1)/5)*5,0,5),"&lt;&gt;0")</f>
        <v>3.7</v>
      </c>
      <c r="AK275" s="40">
        <f ca="1">SUMIF(OFFSET(correlations!K$46,_xlfn.FLOOR.MATH((ROW(J263)-1)/5)*5,0,5),"&lt;&gt;0")/COUNTIF(OFFSET(correlations!K$46,_xlfn.FLOOR.MATH((ROW(J263)-1)/5)*5,0,5),"&lt;&gt;0")</f>
        <v>3.5</v>
      </c>
      <c r="AL275" s="40">
        <f ca="1">SUMIF(OFFSET(correlations!L$46,_xlfn.FLOOR.MATH((ROW(K263)-1)/5)*5,0,5),"&lt;&gt;0")/COUNTIF(OFFSET(correlations!L$46,_xlfn.FLOOR.MATH((ROW(K263)-1)/5)*5,0,5),"&lt;&gt;0")</f>
        <v>3</v>
      </c>
      <c r="AM275" s="40">
        <f ca="1">SUMIF(OFFSET(correlations!M$46,_xlfn.FLOOR.MATH((ROW(L263)-1)/5)*5,0,5),"&lt;&gt;0")/COUNTIF(OFFSET(correlations!M$46,_xlfn.FLOOR.MATH((ROW(L263)-1)/5)*5,0,5),"&lt;&gt;0")</f>
        <v>3.625</v>
      </c>
      <c r="AN275" s="40">
        <f ca="1">SUMIF(OFFSET(correlations!N$46,_xlfn.FLOOR.MATH((ROW(M263)-1)/5)*5,0,5),"&lt;&gt;0")/COUNTIF(OFFSET(correlations!N$46,_xlfn.FLOOR.MATH((ROW(M263)-1)/5)*5,0,5),"&lt;&gt;0")</f>
        <v>3.5</v>
      </c>
      <c r="AO275" s="40">
        <f ca="1">SUMIF(OFFSET(correlations!O$46,_xlfn.FLOOR.MATH((ROW(N263)-1)/5)*5,0,5),"&lt;&gt;0")/COUNTIF(OFFSET(correlations!O$46,_xlfn.FLOOR.MATH((ROW(N263)-1)/5)*5,0,5),"&lt;&gt;0")</f>
        <v>3.7</v>
      </c>
      <c r="AP275" s="40">
        <f ca="1">SUMIF(OFFSET(correlations!P$46,_xlfn.FLOOR.MATH((ROW(O263)-1)/5)*5,0,5),"&lt;&gt;0")/COUNTIF(OFFSET(correlations!P$46,_xlfn.FLOOR.MATH((ROW(O263)-1)/5)*5,0,5),"&lt;&gt;0")</f>
        <v>3.625</v>
      </c>
      <c r="AQ275" s="40">
        <f ca="1">SUMIF(OFFSET(correlations!Q$46,_xlfn.FLOOR.MATH((ROW(P263)-1)/5)*5,0,5),"&lt;&gt;0")/COUNTIF(OFFSET(correlations!Q$46,_xlfn.FLOOR.MATH((ROW(P263)-1)/5)*5,0,5),"&lt;&gt;0")</f>
        <v>4.375</v>
      </c>
      <c r="AR275" s="40">
        <f ca="1">SUMIF(OFFSET(correlations!R$46,_xlfn.FLOOR.MATH((ROW(Q263)-1)/5)*5,0,5),"&lt;&gt;0")/COUNTIF(OFFSET(correlations!R$46,_xlfn.FLOOR.MATH((ROW(Q263)-1)/5)*5,0,5),"&lt;&gt;0")</f>
        <v>3.5</v>
      </c>
      <c r="AS275" s="40">
        <f ca="1">SUMIF(OFFSET(correlations!S$46,_xlfn.FLOOR.MATH((ROW(R263)-1)/5)*5,0,5),"&lt;&gt;0")/COUNTIF(OFFSET(correlations!S$46,_xlfn.FLOOR.MATH((ROW(R263)-1)/5)*5,0,5),"&lt;&gt;0")</f>
        <v>3.7</v>
      </c>
      <c r="AT275" s="40">
        <f ca="1">SUMIF(OFFSET(correlations!T$46,_xlfn.FLOOR.MATH((ROW(S263)-1)/5)*5,0,5),"&lt;&gt;0")/COUNTIF(OFFSET(correlations!T$46,_xlfn.FLOOR.MATH((ROW(S263)-1)/5)*5,0,5),"&lt;&gt;0")</f>
        <v>3.3</v>
      </c>
      <c r="AU275" s="40">
        <f ca="1">SUMIF(OFFSET(correlations!U$46,_xlfn.FLOOR.MATH((ROW(T263)-1)/5)*5,0,5),"&lt;&gt;0")/COUNTIF(OFFSET(correlations!U$46,_xlfn.FLOOR.MATH((ROW(T263)-1)/5)*5,0,5),"&lt;&gt;0")</f>
        <v>3.7</v>
      </c>
      <c r="AV275" s="40">
        <f ca="1">SUMIF(OFFSET(correlations!V$46,_xlfn.FLOOR.MATH((ROW(U263)-1)/5)*5,0,5),"&lt;&gt;0")/COUNTIF(OFFSET(correlations!V$46,_xlfn.FLOOR.MATH((ROW(U263)-1)/5)*5,0,5),"&lt;&gt;0")</f>
        <v>3.9</v>
      </c>
      <c r="AW275" s="40">
        <f ca="1">SUMIF(OFFSET(correlations!W$46,_xlfn.FLOOR.MATH((ROW(V263)-1)/5)*5,0,5),"&lt;&gt;0")/COUNTIF(OFFSET(correlations!W$46,_xlfn.FLOOR.MATH((ROW(V263)-1)/5)*5,0,5),"&lt;&gt;0")</f>
        <v>3.7</v>
      </c>
      <c r="AX275" s="40">
        <f ca="1">SUMIF(OFFSET(correlations!X$46,_xlfn.FLOOR.MATH((ROW(W263)-1)/5)*5,0,5),"&lt;&gt;0")/COUNTIF(OFFSET(correlations!X$46,_xlfn.FLOOR.MATH((ROW(W263)-1)/5)*5,0,5),"&lt;&gt;0")</f>
        <v>3.8</v>
      </c>
      <c r="AY275" s="40">
        <f ca="1">SUMIF(OFFSET(correlations!Y$46,_xlfn.FLOOR.MATH((ROW(X263)-1)/5)*5,0,5),"&lt;&gt;0")/COUNTIF(OFFSET(correlations!Y$46,_xlfn.FLOOR.MATH((ROW(X263)-1)/5)*5,0,5),"&lt;&gt;0")</f>
        <v>3.6</v>
      </c>
      <c r="AZ275" s="40">
        <f ca="1">SUMIF(OFFSET(correlations!Z$46,_xlfn.FLOOR.MATH((ROW(Y263)-1)/5)*5,0,5),"&lt;&gt;0")/COUNTIF(OFFSET(correlations!Z$46,_xlfn.FLOOR.MATH((ROW(Y263)-1)/5)*5,0,5),"&lt;&gt;0")</f>
        <v>4</v>
      </c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</row>
    <row r="276" spans="1:76">
      <c r="A276" s="1" t="str">
        <f t="shared" si="52"/>
        <v>607: Men in Black (a.k.a. MIB) (1997)</v>
      </c>
      <c r="B276" s="26">
        <f>IF(correlations!B309&lt;&gt;0,'Modified Weights'!B$5,0)</f>
        <v>0.49300760515325925</v>
      </c>
      <c r="C276" s="26">
        <f>IF(correlations!C309&lt;&gt;0,'Modified Weights'!C$5,0)</f>
        <v>0.42223642660835542</v>
      </c>
      <c r="D276" s="26">
        <f>IF(correlations!D309&lt;&gt;0,'Modified Weights'!D$5,0)</f>
        <v>0.46833329437099369</v>
      </c>
      <c r="E276" s="26">
        <f>IF(correlations!E309&lt;&gt;0,'Modified Weights'!E$5,0)</f>
        <v>0.46291004988627577</v>
      </c>
      <c r="F276" s="26">
        <f>IF(correlations!F309&lt;&gt;0,'Modified Weights'!F$5,0)</f>
        <v>0.43899155441463594</v>
      </c>
      <c r="G276" s="26">
        <f>IF(correlations!G309&lt;&gt;0,'Modified Weights'!G$5,0)</f>
        <v>0.46833329437099369</v>
      </c>
      <c r="H276" s="26">
        <f>IF(correlations!H309&lt;&gt;0,'Modified Weights'!H$5,0)</f>
        <v>0.24769327229404767</v>
      </c>
      <c r="I276" s="26">
        <f>IF(correlations!I309&lt;&gt;0,'Modified Weights'!I$5,0)</f>
        <v>0.26424949075041737</v>
      </c>
      <c r="J276" s="26">
        <f>IF(correlations!J309&lt;&gt;0,'Modified Weights'!J$5,0)</f>
        <v>0.38713264586848378</v>
      </c>
      <c r="K276" s="26">
        <f>IF(correlations!K309&lt;&gt;0,'Modified Weights'!K$5,0)</f>
        <v>0.25886569181649749</v>
      </c>
      <c r="L276" s="26">
        <f>IF(correlations!L309&lt;&gt;0,'Modified Weights'!L$5,0)</f>
        <v>0.27833468677407003</v>
      </c>
      <c r="M276" s="26">
        <f>IF(correlations!M309&lt;&gt;0,'Modified Weights'!M$5,0)</f>
        <v>0.26442478716072465</v>
      </c>
      <c r="N276" s="26">
        <f>IF(correlations!N309&lt;&gt;0,'Modified Weights'!N$5,0)</f>
        <v>0.290591240789001</v>
      </c>
      <c r="O276" s="26">
        <f>IF(correlations!O309&lt;&gt;0,'Modified Weights'!O$5,0)</f>
        <v>0.53906585139435703</v>
      </c>
      <c r="P276" s="26">
        <f>IF(correlations!P309&lt;&gt;0,'Modified Weights'!P$5,0)</f>
        <v>0.29682614716644024</v>
      </c>
      <c r="Q276" s="26">
        <f>IF(correlations!Q309&lt;&gt;0,'Modified Weights'!Q$5,0)</f>
        <v>0.47571090136593314</v>
      </c>
      <c r="R276" s="26">
        <f>IF(correlations!R309&lt;&gt;0,'Modified Weights'!R$5,0)</f>
        <v>0.45527378286540937</v>
      </c>
      <c r="S276" s="26">
        <f>IF(correlations!S309&lt;&gt;0,'Modified Weights'!S$5,0)</f>
        <v>0.42223642660835542</v>
      </c>
      <c r="T276" s="26">
        <f>IF(correlations!T309&lt;&gt;0,'Modified Weights'!T$5,0)</f>
        <v>0.42805472768971564</v>
      </c>
      <c r="U276" s="26">
        <f>IF(correlations!U309&lt;&gt;0,'Modified Weights'!U$5,0)</f>
        <v>0.40380887559327872</v>
      </c>
      <c r="V276" s="26">
        <f>IF(correlations!V309&lt;&gt;0,'Modified Weights'!V$5,0)</f>
        <v>0.14924669844661778</v>
      </c>
      <c r="W276" s="26">
        <f>IF(correlations!W309&lt;&gt;0,'Modified Weights'!W$5,0)</f>
        <v>0.31571202585390812</v>
      </c>
      <c r="X276" s="26">
        <f>IF(correlations!X309&lt;&gt;0,'Modified Weights'!X$5,0)</f>
        <v>0.47497369617752921</v>
      </c>
      <c r="Y276" s="26">
        <f>IF(correlations!Y309&lt;&gt;0,'Modified Weights'!Y$5,0)</f>
        <v>0.47236055541883315</v>
      </c>
      <c r="Z276" s="26">
        <f>IF(correlations!Z309&lt;&gt;0,'Modified Weights'!Z$5,0)</f>
        <v>0.37985626502293046</v>
      </c>
      <c r="AA276" s="26"/>
      <c r="AB276" s="40">
        <f ca="1">SUMIF(OFFSET(correlations!B$46,_xlfn.FLOOR.MATH((ROW(A264)-1)/5)*5,0,5),"&lt;&gt;0")/COUNTIF(OFFSET(correlations!B$46,_xlfn.FLOOR.MATH((ROW(A264)-1)/5)*5,0,5),"&lt;&gt;0")</f>
        <v>3.4</v>
      </c>
      <c r="AC276" s="40">
        <f ca="1">SUMIF(OFFSET(correlations!C$46,_xlfn.FLOOR.MATH((ROW(B264)-1)/5)*5,0,5),"&lt;&gt;0")/COUNTIF(OFFSET(correlations!C$46,_xlfn.FLOOR.MATH((ROW(B264)-1)/5)*5,0,5),"&lt;&gt;0")</f>
        <v>3.2</v>
      </c>
      <c r="AD276" s="40">
        <f ca="1">SUMIF(OFFSET(correlations!D$46,_xlfn.FLOOR.MATH((ROW(C264)-1)/5)*5,0,5),"&lt;&gt;0")/COUNTIF(OFFSET(correlations!D$46,_xlfn.FLOOR.MATH((ROW(C264)-1)/5)*5,0,5),"&lt;&gt;0")</f>
        <v>3.7</v>
      </c>
      <c r="AE276" s="40">
        <f ca="1">SUMIF(OFFSET(correlations!E$46,_xlfn.FLOOR.MATH((ROW(D264)-1)/5)*5,0,5),"&lt;&gt;0")/COUNTIF(OFFSET(correlations!E$46,_xlfn.FLOOR.MATH((ROW(D264)-1)/5)*5,0,5),"&lt;&gt;0")</f>
        <v>3.7</v>
      </c>
      <c r="AF276" s="40">
        <f ca="1">SUMIF(OFFSET(correlations!F$46,_xlfn.FLOOR.MATH((ROW(E264)-1)/5)*5,0,5),"&lt;&gt;0")/COUNTIF(OFFSET(correlations!F$46,_xlfn.FLOOR.MATH((ROW(E264)-1)/5)*5,0,5),"&lt;&gt;0")</f>
        <v>3.5</v>
      </c>
      <c r="AG276" s="40">
        <f ca="1">SUMIF(OFFSET(correlations!G$46,_xlfn.FLOOR.MATH((ROW(F264)-1)/5)*5,0,5),"&lt;&gt;0")/COUNTIF(OFFSET(correlations!G$46,_xlfn.FLOOR.MATH((ROW(F264)-1)/5)*5,0,5),"&lt;&gt;0")</f>
        <v>3.8</v>
      </c>
      <c r="AH276" s="40">
        <f ca="1">SUMIF(OFFSET(correlations!H$46,_xlfn.FLOOR.MATH((ROW(G264)-1)/5)*5,0,5),"&lt;&gt;0")/COUNTIF(OFFSET(correlations!H$46,_xlfn.FLOOR.MATH((ROW(G264)-1)/5)*5,0,5),"&lt;&gt;0")</f>
        <v>3.4</v>
      </c>
      <c r="AI276" s="40">
        <f ca="1">SUMIF(OFFSET(correlations!I$46,_xlfn.FLOOR.MATH((ROW(H264)-1)/5)*5,0,5),"&lt;&gt;0")/COUNTIF(OFFSET(correlations!I$46,_xlfn.FLOOR.MATH((ROW(H264)-1)/5)*5,0,5),"&lt;&gt;0")</f>
        <v>3.2</v>
      </c>
      <c r="AJ276" s="40">
        <f ca="1">SUMIF(OFFSET(correlations!J$46,_xlfn.FLOOR.MATH((ROW(I264)-1)/5)*5,0,5),"&lt;&gt;0")/COUNTIF(OFFSET(correlations!J$46,_xlfn.FLOOR.MATH((ROW(I264)-1)/5)*5,0,5),"&lt;&gt;0")</f>
        <v>3.7</v>
      </c>
      <c r="AK276" s="40">
        <f ca="1">SUMIF(OFFSET(correlations!K$46,_xlfn.FLOOR.MATH((ROW(J264)-1)/5)*5,0,5),"&lt;&gt;0")/COUNTIF(OFFSET(correlations!K$46,_xlfn.FLOOR.MATH((ROW(J264)-1)/5)*5,0,5),"&lt;&gt;0")</f>
        <v>3.5</v>
      </c>
      <c r="AL276" s="40">
        <f ca="1">SUMIF(OFFSET(correlations!L$46,_xlfn.FLOOR.MATH((ROW(K264)-1)/5)*5,0,5),"&lt;&gt;0")/COUNTIF(OFFSET(correlations!L$46,_xlfn.FLOOR.MATH((ROW(K264)-1)/5)*5,0,5),"&lt;&gt;0")</f>
        <v>3</v>
      </c>
      <c r="AM276" s="40">
        <f ca="1">SUMIF(OFFSET(correlations!M$46,_xlfn.FLOOR.MATH((ROW(L264)-1)/5)*5,0,5),"&lt;&gt;0")/COUNTIF(OFFSET(correlations!M$46,_xlfn.FLOOR.MATH((ROW(L264)-1)/5)*5,0,5),"&lt;&gt;0")</f>
        <v>3.625</v>
      </c>
      <c r="AN276" s="40">
        <f ca="1">SUMIF(OFFSET(correlations!N$46,_xlfn.FLOOR.MATH((ROW(M264)-1)/5)*5,0,5),"&lt;&gt;0")/COUNTIF(OFFSET(correlations!N$46,_xlfn.FLOOR.MATH((ROW(M264)-1)/5)*5,0,5),"&lt;&gt;0")</f>
        <v>3.5</v>
      </c>
      <c r="AO276" s="40">
        <f ca="1">SUMIF(OFFSET(correlations!O$46,_xlfn.FLOOR.MATH((ROW(N264)-1)/5)*5,0,5),"&lt;&gt;0")/COUNTIF(OFFSET(correlations!O$46,_xlfn.FLOOR.MATH((ROW(N264)-1)/5)*5,0,5),"&lt;&gt;0")</f>
        <v>3.7</v>
      </c>
      <c r="AP276" s="40">
        <f ca="1">SUMIF(OFFSET(correlations!P$46,_xlfn.FLOOR.MATH((ROW(O264)-1)/5)*5,0,5),"&lt;&gt;0")/COUNTIF(OFFSET(correlations!P$46,_xlfn.FLOOR.MATH((ROW(O264)-1)/5)*5,0,5),"&lt;&gt;0")</f>
        <v>3.625</v>
      </c>
      <c r="AQ276" s="40">
        <f ca="1">SUMIF(OFFSET(correlations!Q$46,_xlfn.FLOOR.MATH((ROW(P264)-1)/5)*5,0,5),"&lt;&gt;0")/COUNTIF(OFFSET(correlations!Q$46,_xlfn.FLOOR.MATH((ROW(P264)-1)/5)*5,0,5),"&lt;&gt;0")</f>
        <v>4.375</v>
      </c>
      <c r="AR276" s="40">
        <f ca="1">SUMIF(OFFSET(correlations!R$46,_xlfn.FLOOR.MATH((ROW(Q264)-1)/5)*5,0,5),"&lt;&gt;0")/COUNTIF(OFFSET(correlations!R$46,_xlfn.FLOOR.MATH((ROW(Q264)-1)/5)*5,0,5),"&lt;&gt;0")</f>
        <v>3.5</v>
      </c>
      <c r="AS276" s="40">
        <f ca="1">SUMIF(OFFSET(correlations!S$46,_xlfn.FLOOR.MATH((ROW(R264)-1)/5)*5,0,5),"&lt;&gt;0")/COUNTIF(OFFSET(correlations!S$46,_xlfn.FLOOR.MATH((ROW(R264)-1)/5)*5,0,5),"&lt;&gt;0")</f>
        <v>3.7</v>
      </c>
      <c r="AT276" s="40">
        <f ca="1">SUMIF(OFFSET(correlations!T$46,_xlfn.FLOOR.MATH((ROW(S264)-1)/5)*5,0,5),"&lt;&gt;0")/COUNTIF(OFFSET(correlations!T$46,_xlfn.FLOOR.MATH((ROW(S264)-1)/5)*5,0,5),"&lt;&gt;0")</f>
        <v>3.3</v>
      </c>
      <c r="AU276" s="40">
        <f ca="1">SUMIF(OFFSET(correlations!U$46,_xlfn.FLOOR.MATH((ROW(T264)-1)/5)*5,0,5),"&lt;&gt;0")/COUNTIF(OFFSET(correlations!U$46,_xlfn.FLOOR.MATH((ROW(T264)-1)/5)*5,0,5),"&lt;&gt;0")</f>
        <v>3.7</v>
      </c>
      <c r="AV276" s="40">
        <f ca="1">SUMIF(OFFSET(correlations!V$46,_xlfn.FLOOR.MATH((ROW(U264)-1)/5)*5,0,5),"&lt;&gt;0")/COUNTIF(OFFSET(correlations!V$46,_xlfn.FLOOR.MATH((ROW(U264)-1)/5)*5,0,5),"&lt;&gt;0")</f>
        <v>3.9</v>
      </c>
      <c r="AW276" s="40">
        <f ca="1">SUMIF(OFFSET(correlations!W$46,_xlfn.FLOOR.MATH((ROW(V264)-1)/5)*5,0,5),"&lt;&gt;0")/COUNTIF(OFFSET(correlations!W$46,_xlfn.FLOOR.MATH((ROW(V264)-1)/5)*5,0,5),"&lt;&gt;0")</f>
        <v>3.7</v>
      </c>
      <c r="AX276" s="40">
        <f ca="1">SUMIF(OFFSET(correlations!X$46,_xlfn.FLOOR.MATH((ROW(W264)-1)/5)*5,0,5),"&lt;&gt;0")/COUNTIF(OFFSET(correlations!X$46,_xlfn.FLOOR.MATH((ROW(W264)-1)/5)*5,0,5),"&lt;&gt;0")</f>
        <v>3.8</v>
      </c>
      <c r="AY276" s="40">
        <f ca="1">SUMIF(OFFSET(correlations!Y$46,_xlfn.FLOOR.MATH((ROW(X264)-1)/5)*5,0,5),"&lt;&gt;0")/COUNTIF(OFFSET(correlations!Y$46,_xlfn.FLOOR.MATH((ROW(X264)-1)/5)*5,0,5),"&lt;&gt;0")</f>
        <v>3.6</v>
      </c>
      <c r="AZ276" s="40">
        <f ca="1">SUMIF(OFFSET(correlations!Z$46,_xlfn.FLOOR.MATH((ROW(Y264)-1)/5)*5,0,5),"&lt;&gt;0")/COUNTIF(OFFSET(correlations!Z$46,_xlfn.FLOOR.MATH((ROW(Y264)-1)/5)*5,0,5),"&lt;&gt;0")</f>
        <v>4</v>
      </c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</row>
    <row r="277" spans="1:76">
      <c r="A277" s="1" t="str">
        <f t="shared" si="52"/>
        <v>607: Men in Black (a.k.a. MIB) (1997)</v>
      </c>
      <c r="B277" s="26">
        <f>IF(correlations!B310&lt;&gt;0,'Modified Weights'!B$6,0)</f>
        <v>0.48053660218278615</v>
      </c>
      <c r="C277" s="26">
        <f>IF(correlations!C310&lt;&gt;0,'Modified Weights'!C$6,0)</f>
        <v>0.41443820151070604</v>
      </c>
      <c r="D277" s="26">
        <f>IF(correlations!D310&lt;&gt;0,'Modified Weights'!D$6,0)</f>
        <v>0.37322578372742299</v>
      </c>
      <c r="E277" s="26">
        <f>IF(correlations!E310&lt;&gt;0,'Modified Weights'!E$6,0)</f>
        <v>0.28275572409412869</v>
      </c>
      <c r="F277" s="26">
        <f>IF(correlations!F310&lt;&gt;0,'Modified Weights'!F$6,0)</f>
        <v>0.40027450425381639</v>
      </c>
      <c r="G277" s="26">
        <f>IF(correlations!G310&lt;&gt;0,'Modified Weights'!G$6,0)</f>
        <v>0.39943642888722536</v>
      </c>
      <c r="H277" s="26">
        <f>IF(correlations!H310&lt;&gt;0,'Modified Weights'!H$6,0)</f>
        <v>0.2271298649307886</v>
      </c>
      <c r="I277" s="26">
        <f>IF(correlations!I310&lt;&gt;0,'Modified Weights'!I$6,0)</f>
        <v>0.22921932957789437</v>
      </c>
      <c r="J277" s="26">
        <f>IF(correlations!J310&lt;&gt;0,'Modified Weights'!J$6,0)</f>
        <v>0.36756756756756787</v>
      </c>
      <c r="K277" s="26">
        <f>IF(correlations!K310&lt;&gt;0,'Modified Weights'!K$6,0)</f>
        <v>0.25252866387786765</v>
      </c>
      <c r="L277" s="26">
        <f>IF(correlations!L310&lt;&gt;0,'Modified Weights'!L$6,0)</f>
        <v>0.2685953793136418</v>
      </c>
      <c r="M277" s="26">
        <f>IF(correlations!M310&lt;&gt;0,'Modified Weights'!M$6,0)</f>
        <v>0.25252866387786765</v>
      </c>
      <c r="N277" s="26">
        <f>IF(correlations!N310&lt;&gt;0,'Modified Weights'!N$6,0)</f>
        <v>0.26126836282372301</v>
      </c>
      <c r="O277" s="26">
        <f>IF(correlations!O310&lt;&gt;0,'Modified Weights'!O$6,0)</f>
        <v>0.52599044278760332</v>
      </c>
      <c r="P277" s="26">
        <f>IF(correlations!P310&lt;&gt;0,'Modified Weights'!P$6,0)</f>
        <v>0</v>
      </c>
      <c r="Q277" s="26">
        <f>IF(correlations!Q310&lt;&gt;0,'Modified Weights'!Q$6,0)</f>
        <v>0.42322462884387124</v>
      </c>
      <c r="R277" s="26">
        <f>IF(correlations!R310&lt;&gt;0,'Modified Weights'!R$6,0)</f>
        <v>0.39943642888722536</v>
      </c>
      <c r="S277" s="26">
        <f>IF(correlations!S310&lt;&gt;0,'Modified Weights'!S$6,0)</f>
        <v>0.37267558897264119</v>
      </c>
      <c r="T277" s="26">
        <f>IF(correlations!T310&lt;&gt;0,'Modified Weights'!T$6,0)</f>
        <v>0.40704352695380308</v>
      </c>
      <c r="U277" s="26">
        <f>IF(correlations!U310&lt;&gt;0,'Modified Weights'!U$6,0)</f>
        <v>0.30580326092025339</v>
      </c>
      <c r="V277" s="26">
        <f>IF(correlations!V310&lt;&gt;0,'Modified Weights'!V$6,0)</f>
        <v>0.14601110225769576</v>
      </c>
      <c r="W277" s="26">
        <f>IF(correlations!W310&lt;&gt;0,'Modified Weights'!W$6,0)</f>
        <v>0.26252037536330569</v>
      </c>
      <c r="X277" s="26">
        <f>IF(correlations!X310&lt;&gt;0,'Modified Weights'!X$6,0)</f>
        <v>0.45527378286540937</v>
      </c>
      <c r="Y277" s="26">
        <f>IF(correlations!Y310&lt;&gt;0,'Modified Weights'!Y$6,0)</f>
        <v>0.46411014776485626</v>
      </c>
      <c r="Z277" s="26">
        <f>IF(correlations!Z310&lt;&gt;0,'Modified Weights'!Z$6,0)</f>
        <v>0.37426379831369133</v>
      </c>
      <c r="AA277" s="26"/>
      <c r="AB277" s="40">
        <f ca="1">SUMIF(OFFSET(correlations!B$46,_xlfn.FLOOR.MATH((ROW(A265)-1)/5)*5,0,5),"&lt;&gt;0")/COUNTIF(OFFSET(correlations!B$46,_xlfn.FLOOR.MATH((ROW(A265)-1)/5)*5,0,5),"&lt;&gt;0")</f>
        <v>3.4</v>
      </c>
      <c r="AC277" s="40">
        <f ca="1">SUMIF(OFFSET(correlations!C$46,_xlfn.FLOOR.MATH((ROW(B265)-1)/5)*5,0,5),"&lt;&gt;0")/COUNTIF(OFFSET(correlations!C$46,_xlfn.FLOOR.MATH((ROW(B265)-1)/5)*5,0,5),"&lt;&gt;0")</f>
        <v>3.2</v>
      </c>
      <c r="AD277" s="40">
        <f ca="1">SUMIF(OFFSET(correlations!D$46,_xlfn.FLOOR.MATH((ROW(C265)-1)/5)*5,0,5),"&lt;&gt;0")/COUNTIF(OFFSET(correlations!D$46,_xlfn.FLOOR.MATH((ROW(C265)-1)/5)*5,0,5),"&lt;&gt;0")</f>
        <v>3.7</v>
      </c>
      <c r="AE277" s="40">
        <f ca="1">SUMIF(OFFSET(correlations!E$46,_xlfn.FLOOR.MATH((ROW(D265)-1)/5)*5,0,5),"&lt;&gt;0")/COUNTIF(OFFSET(correlations!E$46,_xlfn.FLOOR.MATH((ROW(D265)-1)/5)*5,0,5),"&lt;&gt;0")</f>
        <v>3.7</v>
      </c>
      <c r="AF277" s="40">
        <f ca="1">SUMIF(OFFSET(correlations!F$46,_xlfn.FLOOR.MATH((ROW(E265)-1)/5)*5,0,5),"&lt;&gt;0")/COUNTIF(OFFSET(correlations!F$46,_xlfn.FLOOR.MATH((ROW(E265)-1)/5)*5,0,5),"&lt;&gt;0")</f>
        <v>3.5</v>
      </c>
      <c r="AG277" s="40">
        <f ca="1">SUMIF(OFFSET(correlations!G$46,_xlfn.FLOOR.MATH((ROW(F265)-1)/5)*5,0,5),"&lt;&gt;0")/COUNTIF(OFFSET(correlations!G$46,_xlfn.FLOOR.MATH((ROW(F265)-1)/5)*5,0,5),"&lt;&gt;0")</f>
        <v>3.8</v>
      </c>
      <c r="AH277" s="40">
        <f ca="1">SUMIF(OFFSET(correlations!H$46,_xlfn.FLOOR.MATH((ROW(G265)-1)/5)*5,0,5),"&lt;&gt;0")/COUNTIF(OFFSET(correlations!H$46,_xlfn.FLOOR.MATH((ROW(G265)-1)/5)*5,0,5),"&lt;&gt;0")</f>
        <v>3.4</v>
      </c>
      <c r="AI277" s="40">
        <f ca="1">SUMIF(OFFSET(correlations!I$46,_xlfn.FLOOR.MATH((ROW(H265)-1)/5)*5,0,5),"&lt;&gt;0")/COUNTIF(OFFSET(correlations!I$46,_xlfn.FLOOR.MATH((ROW(H265)-1)/5)*5,0,5),"&lt;&gt;0")</f>
        <v>3.2</v>
      </c>
      <c r="AJ277" s="40">
        <f ca="1">SUMIF(OFFSET(correlations!J$46,_xlfn.FLOOR.MATH((ROW(I265)-1)/5)*5,0,5),"&lt;&gt;0")/COUNTIF(OFFSET(correlations!J$46,_xlfn.FLOOR.MATH((ROW(I265)-1)/5)*5,0,5),"&lt;&gt;0")</f>
        <v>3.7</v>
      </c>
      <c r="AK277" s="40">
        <f ca="1">SUMIF(OFFSET(correlations!K$46,_xlfn.FLOOR.MATH((ROW(J265)-1)/5)*5,0,5),"&lt;&gt;0")/COUNTIF(OFFSET(correlations!K$46,_xlfn.FLOOR.MATH((ROW(J265)-1)/5)*5,0,5),"&lt;&gt;0")</f>
        <v>3.5</v>
      </c>
      <c r="AL277" s="40">
        <f ca="1">SUMIF(OFFSET(correlations!L$46,_xlfn.FLOOR.MATH((ROW(K265)-1)/5)*5,0,5),"&lt;&gt;0")/COUNTIF(OFFSET(correlations!L$46,_xlfn.FLOOR.MATH((ROW(K265)-1)/5)*5,0,5),"&lt;&gt;0")</f>
        <v>3</v>
      </c>
      <c r="AM277" s="40">
        <f ca="1">SUMIF(OFFSET(correlations!M$46,_xlfn.FLOOR.MATH((ROW(L265)-1)/5)*5,0,5),"&lt;&gt;0")/COUNTIF(OFFSET(correlations!M$46,_xlfn.FLOOR.MATH((ROW(L265)-1)/5)*5,0,5),"&lt;&gt;0")</f>
        <v>3.625</v>
      </c>
      <c r="AN277" s="40">
        <f ca="1">SUMIF(OFFSET(correlations!N$46,_xlfn.FLOOR.MATH((ROW(M265)-1)/5)*5,0,5),"&lt;&gt;0")/COUNTIF(OFFSET(correlations!N$46,_xlfn.FLOOR.MATH((ROW(M265)-1)/5)*5,0,5),"&lt;&gt;0")</f>
        <v>3.5</v>
      </c>
      <c r="AO277" s="40">
        <f ca="1">SUMIF(OFFSET(correlations!O$46,_xlfn.FLOOR.MATH((ROW(N265)-1)/5)*5,0,5),"&lt;&gt;0")/COUNTIF(OFFSET(correlations!O$46,_xlfn.FLOOR.MATH((ROW(N265)-1)/5)*5,0,5),"&lt;&gt;0")</f>
        <v>3.7</v>
      </c>
      <c r="AP277" s="40">
        <f ca="1">SUMIF(OFFSET(correlations!P$46,_xlfn.FLOOR.MATH((ROW(O265)-1)/5)*5,0,5),"&lt;&gt;0")/COUNTIF(OFFSET(correlations!P$46,_xlfn.FLOOR.MATH((ROW(O265)-1)/5)*5,0,5),"&lt;&gt;0")</f>
        <v>3.625</v>
      </c>
      <c r="AQ277" s="40">
        <f ca="1">SUMIF(OFFSET(correlations!Q$46,_xlfn.FLOOR.MATH((ROW(P265)-1)/5)*5,0,5),"&lt;&gt;0")/COUNTIF(OFFSET(correlations!Q$46,_xlfn.FLOOR.MATH((ROW(P265)-1)/5)*5,0,5),"&lt;&gt;0")</f>
        <v>4.375</v>
      </c>
      <c r="AR277" s="40">
        <f ca="1">SUMIF(OFFSET(correlations!R$46,_xlfn.FLOOR.MATH((ROW(Q265)-1)/5)*5,0,5),"&lt;&gt;0")/COUNTIF(OFFSET(correlations!R$46,_xlfn.FLOOR.MATH((ROW(Q265)-1)/5)*5,0,5),"&lt;&gt;0")</f>
        <v>3.5</v>
      </c>
      <c r="AS277" s="40">
        <f ca="1">SUMIF(OFFSET(correlations!S$46,_xlfn.FLOOR.MATH((ROW(R265)-1)/5)*5,0,5),"&lt;&gt;0")/COUNTIF(OFFSET(correlations!S$46,_xlfn.FLOOR.MATH((ROW(R265)-1)/5)*5,0,5),"&lt;&gt;0")</f>
        <v>3.7</v>
      </c>
      <c r="AT277" s="40">
        <f ca="1">SUMIF(OFFSET(correlations!T$46,_xlfn.FLOOR.MATH((ROW(S265)-1)/5)*5,0,5),"&lt;&gt;0")/COUNTIF(OFFSET(correlations!T$46,_xlfn.FLOOR.MATH((ROW(S265)-1)/5)*5,0,5),"&lt;&gt;0")</f>
        <v>3.3</v>
      </c>
      <c r="AU277" s="40">
        <f ca="1">SUMIF(OFFSET(correlations!U$46,_xlfn.FLOOR.MATH((ROW(T265)-1)/5)*5,0,5),"&lt;&gt;0")/COUNTIF(OFFSET(correlations!U$46,_xlfn.FLOOR.MATH((ROW(T265)-1)/5)*5,0,5),"&lt;&gt;0")</f>
        <v>3.7</v>
      </c>
      <c r="AV277" s="40">
        <f ca="1">SUMIF(OFFSET(correlations!V$46,_xlfn.FLOOR.MATH((ROW(U265)-1)/5)*5,0,5),"&lt;&gt;0")/COUNTIF(OFFSET(correlations!V$46,_xlfn.FLOOR.MATH((ROW(U265)-1)/5)*5,0,5),"&lt;&gt;0")</f>
        <v>3.9</v>
      </c>
      <c r="AW277" s="40">
        <f ca="1">SUMIF(OFFSET(correlations!W$46,_xlfn.FLOOR.MATH((ROW(V265)-1)/5)*5,0,5),"&lt;&gt;0")/COUNTIF(OFFSET(correlations!W$46,_xlfn.FLOOR.MATH((ROW(V265)-1)/5)*5,0,5),"&lt;&gt;0")</f>
        <v>3.7</v>
      </c>
      <c r="AX277" s="40">
        <f ca="1">SUMIF(OFFSET(correlations!X$46,_xlfn.FLOOR.MATH((ROW(W265)-1)/5)*5,0,5),"&lt;&gt;0")/COUNTIF(OFFSET(correlations!X$46,_xlfn.FLOOR.MATH((ROW(W265)-1)/5)*5,0,5),"&lt;&gt;0")</f>
        <v>3.8</v>
      </c>
      <c r="AY277" s="40">
        <f ca="1">SUMIF(OFFSET(correlations!Y$46,_xlfn.FLOOR.MATH((ROW(X265)-1)/5)*5,0,5),"&lt;&gt;0")/COUNTIF(OFFSET(correlations!Y$46,_xlfn.FLOOR.MATH((ROW(X265)-1)/5)*5,0,5),"&lt;&gt;0")</f>
        <v>3.6</v>
      </c>
      <c r="AZ277" s="40">
        <f ca="1">SUMIF(OFFSET(correlations!Z$46,_xlfn.FLOOR.MATH((ROW(Y265)-1)/5)*5,0,5),"&lt;&gt;0")/COUNTIF(OFFSET(correlations!Z$46,_xlfn.FLOOR.MATH((ROW(Y265)-1)/5)*5,0,5),"&lt;&gt;0")</f>
        <v>4</v>
      </c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</row>
    <row r="278" spans="1:76">
      <c r="A278" s="21" t="s">
        <v>53</v>
      </c>
      <c r="B278" s="26">
        <f>IF(correlations!B311&lt;&gt;0,'Modified Weights'!B$7,0)</f>
        <v>0.46460996868120108</v>
      </c>
      <c r="C278" s="26">
        <f>IF(correlations!C311&lt;&gt;0,'Modified Weights'!C$7,0)</f>
        <v>0</v>
      </c>
      <c r="D278" s="26">
        <f>IF(correlations!D311&lt;&gt;0,'Modified Weights'!D$7,0)</f>
        <v>0.36756756756756787</v>
      </c>
      <c r="E278" s="26">
        <f>IF(correlations!E311&lt;&gt;0,'Modified Weights'!E$7,0)</f>
        <v>0</v>
      </c>
      <c r="F278" s="26">
        <f>IF(correlations!F311&lt;&gt;0,'Modified Weights'!F$7,0)</f>
        <v>0</v>
      </c>
      <c r="G278" s="26">
        <f>IF(correlations!G311&lt;&gt;0,'Modified Weights'!G$7,0)</f>
        <v>0</v>
      </c>
      <c r="H278" s="26">
        <f>IF(correlations!H311&lt;&gt;0,'Modified Weights'!H$7,0)</f>
        <v>0</v>
      </c>
      <c r="I278" s="26">
        <f>IF(correlations!I311&lt;&gt;0,'Modified Weights'!I$7,0)</f>
        <v>0</v>
      </c>
      <c r="J278" s="26">
        <f>IF(correlations!J311&lt;&gt;0,'Modified Weights'!J$7,0)</f>
        <v>0</v>
      </c>
      <c r="K278" s="26">
        <f>IF(correlations!K311&lt;&gt;0,'Modified Weights'!K$7,0)</f>
        <v>0</v>
      </c>
      <c r="L278" s="26">
        <f>IF(correlations!L311&lt;&gt;0,'Modified Weights'!L$7,0)</f>
        <v>0.24328325135114928</v>
      </c>
      <c r="M278" s="26">
        <f>IF(correlations!M311&lt;&gt;0,'Modified Weights'!M$7,0)</f>
        <v>0</v>
      </c>
      <c r="N278" s="26">
        <f>IF(correlations!N311&lt;&gt;0,'Modified Weights'!N$7,0)</f>
        <v>0.18121021790485745</v>
      </c>
      <c r="O278" s="26">
        <f>IF(correlations!O311&lt;&gt;0,'Modified Weights'!O$7,0)</f>
        <v>0</v>
      </c>
      <c r="P278" s="26">
        <f>IF(correlations!P311&lt;&gt;0,'Modified Weights'!P$7,0)</f>
        <v>0.26252037536330569</v>
      </c>
      <c r="Q278" s="26">
        <f>IF(correlations!Q311&lt;&gt;0,'Modified Weights'!Q$7,0)</f>
        <v>0</v>
      </c>
      <c r="R278" s="26">
        <f>IF(correlations!R311&lt;&gt;0,'Modified Weights'!R$7,0)</f>
        <v>0</v>
      </c>
      <c r="S278" s="26">
        <f>IF(correlations!S311&lt;&gt;0,'Modified Weights'!S$7,0)</f>
        <v>0</v>
      </c>
      <c r="T278" s="26">
        <f>IF(correlations!T311&lt;&gt;0,'Modified Weights'!T$7,0)</f>
        <v>0</v>
      </c>
      <c r="U278" s="26">
        <f>IF(correlations!U311&lt;&gt;0,'Modified Weights'!U$7,0)</f>
        <v>0.28039233696684568</v>
      </c>
      <c r="V278" s="26">
        <f>IF(correlations!V311&lt;&gt;0,'Modified Weights'!V$7,0)</f>
        <v>0</v>
      </c>
      <c r="W278" s="26">
        <f>IF(correlations!W311&lt;&gt;0,'Modified Weights'!W$7,0)</f>
        <v>0</v>
      </c>
      <c r="X278" s="26">
        <f>IF(correlations!X311&lt;&gt;0,'Modified Weights'!X$7,0)</f>
        <v>0</v>
      </c>
      <c r="Y278" s="26">
        <f>IF(correlations!Y311&lt;&gt;0,'Modified Weights'!Y$7,0)</f>
        <v>0.42322462884387124</v>
      </c>
      <c r="Z278" s="26">
        <f>IF(correlations!Z311&lt;&gt;0,'Modified Weights'!Z$7,0)</f>
        <v>0</v>
      </c>
      <c r="AA278" s="26"/>
      <c r="AB278" s="40">
        <f ca="1">SUMIF(OFFSET(correlations!B$46,_xlfn.FLOOR.MATH((ROW(A266)-1)/5)*5,0,5),"&lt;&gt;0")/COUNTIF(OFFSET(correlations!B$46,_xlfn.FLOOR.MATH((ROW(A266)-1)/5)*5,0,5),"&lt;&gt;0")</f>
        <v>3.75</v>
      </c>
      <c r="AC278" s="40" t="e">
        <f ca="1">SUMIF(OFFSET(correlations!C$46,_xlfn.FLOOR.MATH((ROW(B266)-1)/5)*5,0,5),"&lt;&gt;0")/COUNTIF(OFFSET(correlations!C$46,_xlfn.FLOOR.MATH((ROW(B266)-1)/5)*5,0,5),"&lt;&gt;0")</f>
        <v>#DIV/0!</v>
      </c>
      <c r="AD278" s="40">
        <f ca="1">SUMIF(OFFSET(correlations!D$46,_xlfn.FLOOR.MATH((ROW(C266)-1)/5)*5,0,5),"&lt;&gt;0")/COUNTIF(OFFSET(correlations!D$46,_xlfn.FLOOR.MATH((ROW(C266)-1)/5)*5,0,5),"&lt;&gt;0")</f>
        <v>4.5</v>
      </c>
      <c r="AE278" s="40">
        <f ca="1">SUMIF(OFFSET(correlations!E$46,_xlfn.FLOOR.MATH((ROW(D266)-1)/5)*5,0,5),"&lt;&gt;0")/COUNTIF(OFFSET(correlations!E$46,_xlfn.FLOOR.MATH((ROW(D266)-1)/5)*5,0,5),"&lt;&gt;0")</f>
        <v>4</v>
      </c>
      <c r="AF278" s="40">
        <f ca="1">SUMIF(OFFSET(correlations!F$46,_xlfn.FLOOR.MATH((ROW(E266)-1)/5)*5,0,5),"&lt;&gt;0")/COUNTIF(OFFSET(correlations!F$46,_xlfn.FLOOR.MATH((ROW(E266)-1)/5)*5,0,5),"&lt;&gt;0")</f>
        <v>4.125</v>
      </c>
      <c r="AG278" s="40">
        <f ca="1">SUMIF(OFFSET(correlations!G$46,_xlfn.FLOOR.MATH((ROW(F266)-1)/5)*5,0,5),"&lt;&gt;0")/COUNTIF(OFFSET(correlations!G$46,_xlfn.FLOOR.MATH((ROW(F266)-1)/5)*5,0,5),"&lt;&gt;0")</f>
        <v>4.75</v>
      </c>
      <c r="AH278" s="40">
        <f ca="1">SUMIF(OFFSET(correlations!H$46,_xlfn.FLOOR.MATH((ROW(G266)-1)/5)*5,0,5),"&lt;&gt;0")/COUNTIF(OFFSET(correlations!H$46,_xlfn.FLOOR.MATH((ROW(G266)-1)/5)*5,0,5),"&lt;&gt;0")</f>
        <v>4.25</v>
      </c>
      <c r="AI278" s="40">
        <f ca="1">SUMIF(OFFSET(correlations!I$46,_xlfn.FLOOR.MATH((ROW(H266)-1)/5)*5,0,5),"&lt;&gt;0")/COUNTIF(OFFSET(correlations!I$46,_xlfn.FLOOR.MATH((ROW(H266)-1)/5)*5,0,5),"&lt;&gt;0")</f>
        <v>3.5</v>
      </c>
      <c r="AJ278" s="40">
        <f ca="1">SUMIF(OFFSET(correlations!J$46,_xlfn.FLOOR.MATH((ROW(I266)-1)/5)*5,0,5),"&lt;&gt;0")/COUNTIF(OFFSET(correlations!J$46,_xlfn.FLOOR.MATH((ROW(I266)-1)/5)*5,0,5),"&lt;&gt;0")</f>
        <v>4.333333333333333</v>
      </c>
      <c r="AK278" s="40">
        <f ca="1">SUMIF(OFFSET(correlations!K$46,_xlfn.FLOOR.MATH((ROW(J266)-1)/5)*5,0,5),"&lt;&gt;0")/COUNTIF(OFFSET(correlations!K$46,_xlfn.FLOOR.MATH((ROW(J266)-1)/5)*5,0,5),"&lt;&gt;0")</f>
        <v>4</v>
      </c>
      <c r="AL278" s="40">
        <f ca="1">SUMIF(OFFSET(correlations!L$46,_xlfn.FLOOR.MATH((ROW(K266)-1)/5)*5,0,5),"&lt;&gt;0")/COUNTIF(OFFSET(correlations!L$46,_xlfn.FLOOR.MATH((ROW(K266)-1)/5)*5,0,5),"&lt;&gt;0")</f>
        <v>3.5</v>
      </c>
      <c r="AM278" s="40">
        <f ca="1">SUMIF(OFFSET(correlations!M$46,_xlfn.FLOOR.MATH((ROW(L266)-1)/5)*5,0,5),"&lt;&gt;0")/COUNTIF(OFFSET(correlations!M$46,_xlfn.FLOOR.MATH((ROW(L266)-1)/5)*5,0,5),"&lt;&gt;0")</f>
        <v>5</v>
      </c>
      <c r="AN278" s="40">
        <f ca="1">SUMIF(OFFSET(correlations!N$46,_xlfn.FLOOR.MATH((ROW(M266)-1)/5)*5,0,5),"&lt;&gt;0")/COUNTIF(OFFSET(correlations!N$46,_xlfn.FLOOR.MATH((ROW(M266)-1)/5)*5,0,5),"&lt;&gt;0")</f>
        <v>4.5</v>
      </c>
      <c r="AO278" s="40">
        <f ca="1">SUMIF(OFFSET(correlations!O$46,_xlfn.FLOOR.MATH((ROW(N266)-1)/5)*5,0,5),"&lt;&gt;0")/COUNTIF(OFFSET(correlations!O$46,_xlfn.FLOOR.MATH((ROW(N266)-1)/5)*5,0,5),"&lt;&gt;0")</f>
        <v>4</v>
      </c>
      <c r="AP278" s="40">
        <f ca="1">SUMIF(OFFSET(correlations!P$46,_xlfn.FLOOR.MATH((ROW(O266)-1)/5)*5,0,5),"&lt;&gt;0")/COUNTIF(OFFSET(correlations!P$46,_xlfn.FLOOR.MATH((ROW(O266)-1)/5)*5,0,5),"&lt;&gt;0")</f>
        <v>4.333333333333333</v>
      </c>
      <c r="AQ278" s="40">
        <f ca="1">SUMIF(OFFSET(correlations!Q$46,_xlfn.FLOOR.MATH((ROW(P266)-1)/5)*5,0,5),"&lt;&gt;0")/COUNTIF(OFFSET(correlations!Q$46,_xlfn.FLOOR.MATH((ROW(P266)-1)/5)*5,0,5),"&lt;&gt;0")</f>
        <v>4.625</v>
      </c>
      <c r="AR278" s="40">
        <f ca="1">SUMIF(OFFSET(correlations!R$46,_xlfn.FLOOR.MATH((ROW(Q266)-1)/5)*5,0,5),"&lt;&gt;0")/COUNTIF(OFFSET(correlations!R$46,_xlfn.FLOOR.MATH((ROW(Q266)-1)/5)*5,0,5),"&lt;&gt;0")</f>
        <v>4</v>
      </c>
      <c r="AS278" s="40">
        <f ca="1">SUMIF(OFFSET(correlations!S$46,_xlfn.FLOOR.MATH((ROW(R266)-1)/5)*5,0,5),"&lt;&gt;0")/COUNTIF(OFFSET(correlations!S$46,_xlfn.FLOOR.MATH((ROW(R266)-1)/5)*5,0,5),"&lt;&gt;0")</f>
        <v>4</v>
      </c>
      <c r="AT278" s="40">
        <f ca="1">SUMIF(OFFSET(correlations!T$46,_xlfn.FLOOR.MATH((ROW(S266)-1)/5)*5,0,5),"&lt;&gt;0")/COUNTIF(OFFSET(correlations!T$46,_xlfn.FLOOR.MATH((ROW(S266)-1)/5)*5,0,5),"&lt;&gt;0")</f>
        <v>4.5</v>
      </c>
      <c r="AU278" s="40">
        <f ca="1">SUMIF(OFFSET(correlations!U$46,_xlfn.FLOOR.MATH((ROW(T266)-1)/5)*5,0,5),"&lt;&gt;0")/COUNTIF(OFFSET(correlations!U$46,_xlfn.FLOOR.MATH((ROW(T266)-1)/5)*5,0,5),"&lt;&gt;0")</f>
        <v>4.166666666666667</v>
      </c>
      <c r="AV278" s="40">
        <f ca="1">SUMIF(OFFSET(correlations!V$46,_xlfn.FLOOR.MATH((ROW(U266)-1)/5)*5,0,5),"&lt;&gt;0")/COUNTIF(OFFSET(correlations!V$46,_xlfn.FLOOR.MATH((ROW(U266)-1)/5)*5,0,5),"&lt;&gt;0")</f>
        <v>4.75</v>
      </c>
      <c r="AW278" s="40">
        <f ca="1">SUMIF(OFFSET(correlations!W$46,_xlfn.FLOOR.MATH((ROW(V266)-1)/5)*5,0,5),"&lt;&gt;0")/COUNTIF(OFFSET(correlations!W$46,_xlfn.FLOOR.MATH((ROW(V266)-1)/5)*5,0,5),"&lt;&gt;0")</f>
        <v>4.5</v>
      </c>
      <c r="AX278" s="40">
        <f ca="1">SUMIF(OFFSET(correlations!X$46,_xlfn.FLOOR.MATH((ROW(W266)-1)/5)*5,0,5),"&lt;&gt;0")/COUNTIF(OFFSET(correlations!X$46,_xlfn.FLOOR.MATH((ROW(W266)-1)/5)*5,0,5),"&lt;&gt;0")</f>
        <v>5</v>
      </c>
      <c r="AY278" s="40">
        <f ca="1">SUMIF(OFFSET(correlations!Y$46,_xlfn.FLOOR.MATH((ROW(X266)-1)/5)*5,0,5),"&lt;&gt;0")/COUNTIF(OFFSET(correlations!Y$46,_xlfn.FLOOR.MATH((ROW(X266)-1)/5)*5,0,5),"&lt;&gt;0")</f>
        <v>4.5</v>
      </c>
      <c r="AZ278" s="40">
        <f ca="1">SUMIF(OFFSET(correlations!Z$46,_xlfn.FLOOR.MATH((ROW(Y266)-1)/5)*5,0,5),"&lt;&gt;0")/COUNTIF(OFFSET(correlations!Z$46,_xlfn.FLOOR.MATH((ROW(Y266)-1)/5)*5,0,5),"&lt;&gt;0")</f>
        <v>4</v>
      </c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</row>
    <row r="279" spans="1:76">
      <c r="A279" s="1" t="str">
        <f t="shared" ref="A279:A282" si="53">A278</f>
        <v>629: The Usual Suspects (1995)</v>
      </c>
      <c r="B279" s="26">
        <f>IF(correlations!B312&lt;&gt;0,'Modified Weights'!B$3,0)</f>
        <v>0</v>
      </c>
      <c r="C279" s="26">
        <f>IF(correlations!C312&lt;&gt;0,'Modified Weights'!C$3,0)</f>
        <v>0</v>
      </c>
      <c r="D279" s="26">
        <f>IF(correlations!D312&lt;&gt;0,'Modified Weights'!D$3,0)</f>
        <v>0</v>
      </c>
      <c r="E279" s="26">
        <f>IF(correlations!E312&lt;&gt;0,'Modified Weights'!E$3,0)</f>
        <v>0</v>
      </c>
      <c r="F279" s="26">
        <f>IF(correlations!F312&lt;&gt;0,'Modified Weights'!F$3,0)</f>
        <v>0.47668328054517961</v>
      </c>
      <c r="G279" s="26">
        <f>IF(correlations!G312&lt;&gt;0,'Modified Weights'!G$3,0)</f>
        <v>0</v>
      </c>
      <c r="H279" s="26">
        <f>IF(correlations!H312&lt;&gt;0,'Modified Weights'!H$3,0)</f>
        <v>0</v>
      </c>
      <c r="I279" s="26">
        <f>IF(correlations!I312&lt;&gt;0,'Modified Weights'!I$3,0)</f>
        <v>0.38334847991865839</v>
      </c>
      <c r="J279" s="26">
        <f>IF(correlations!J312&lt;&gt;0,'Modified Weights'!J$3,0)</f>
        <v>0</v>
      </c>
      <c r="K279" s="26">
        <f>IF(correlations!K312&lt;&gt;0,'Modified Weights'!K$3,0)</f>
        <v>0.31571202585390812</v>
      </c>
      <c r="L279" s="26">
        <f>IF(correlations!L312&lt;&gt;0,'Modified Weights'!L$3,0)</f>
        <v>0</v>
      </c>
      <c r="M279" s="26">
        <f>IF(correlations!M312&lt;&gt;0,'Modified Weights'!M$3,0)</f>
        <v>0.40859237613621341</v>
      </c>
      <c r="N279" s="26">
        <f>IF(correlations!N312&lt;&gt;0,'Modified Weights'!N$3,0)</f>
        <v>0</v>
      </c>
      <c r="O279" s="26">
        <f>IF(correlations!O312&lt;&gt;0,'Modified Weights'!O$3,0)</f>
        <v>0.66851595362183669</v>
      </c>
      <c r="P279" s="26">
        <f>IF(correlations!P312&lt;&gt;0,'Modified Weights'!P$3,0)</f>
        <v>0.41443820151070604</v>
      </c>
      <c r="Q279" s="26">
        <f>IF(correlations!Q312&lt;&gt;0,'Modified Weights'!Q$3,0)</f>
        <v>0.50324684492481753</v>
      </c>
      <c r="R279" s="26">
        <f>IF(correlations!R312&lt;&gt;0,'Modified Weights'!R$3,0)</f>
        <v>0.49300760515325925</v>
      </c>
      <c r="S279" s="26">
        <f>IF(correlations!S312&lt;&gt;0,'Modified Weights'!S$3,0)</f>
        <v>0</v>
      </c>
      <c r="T279" s="26">
        <f>IF(correlations!T312&lt;&gt;0,'Modified Weights'!T$3,0)</f>
        <v>0</v>
      </c>
      <c r="U279" s="26">
        <f>IF(correlations!U312&lt;&gt;0,'Modified Weights'!U$3,0)</f>
        <v>0</v>
      </c>
      <c r="V279" s="26">
        <f>IF(correlations!V312&lt;&gt;0,'Modified Weights'!V$3,0)</f>
        <v>0</v>
      </c>
      <c r="W279" s="26">
        <f>IF(correlations!W312&lt;&gt;0,'Modified Weights'!W$3,0)</f>
        <v>0</v>
      </c>
      <c r="X279" s="26">
        <f>IF(correlations!X312&lt;&gt;0,'Modified Weights'!X$3,0)</f>
        <v>0.66851595362183669</v>
      </c>
      <c r="Y279" s="26">
        <f>IF(correlations!Y312&lt;&gt;0,'Modified Weights'!Y$3,0)</f>
        <v>0</v>
      </c>
      <c r="Z279" s="26">
        <f>IF(correlations!Z312&lt;&gt;0,'Modified Weights'!Z$3,0)</f>
        <v>0.43552033876932245</v>
      </c>
      <c r="AA279" s="26"/>
      <c r="AB279" s="40">
        <f ca="1">SUMIF(OFFSET(correlations!B$46,_xlfn.FLOOR.MATH((ROW(A267)-1)/5)*5,0,5),"&lt;&gt;0")/COUNTIF(OFFSET(correlations!B$46,_xlfn.FLOOR.MATH((ROW(A267)-1)/5)*5,0,5),"&lt;&gt;0")</f>
        <v>3.75</v>
      </c>
      <c r="AC279" s="40" t="e">
        <f ca="1">SUMIF(OFFSET(correlations!C$46,_xlfn.FLOOR.MATH((ROW(B267)-1)/5)*5,0,5),"&lt;&gt;0")/COUNTIF(OFFSET(correlations!C$46,_xlfn.FLOOR.MATH((ROW(B267)-1)/5)*5,0,5),"&lt;&gt;0")</f>
        <v>#DIV/0!</v>
      </c>
      <c r="AD279" s="40">
        <f ca="1">SUMIF(OFFSET(correlations!D$46,_xlfn.FLOOR.MATH((ROW(C267)-1)/5)*5,0,5),"&lt;&gt;0")/COUNTIF(OFFSET(correlations!D$46,_xlfn.FLOOR.MATH((ROW(C267)-1)/5)*5,0,5),"&lt;&gt;0")</f>
        <v>4.5</v>
      </c>
      <c r="AE279" s="40">
        <f ca="1">SUMIF(OFFSET(correlations!E$46,_xlfn.FLOOR.MATH((ROW(D267)-1)/5)*5,0,5),"&lt;&gt;0")/COUNTIF(OFFSET(correlations!E$46,_xlfn.FLOOR.MATH((ROW(D267)-1)/5)*5,0,5),"&lt;&gt;0")</f>
        <v>4</v>
      </c>
      <c r="AF279" s="40">
        <f ca="1">SUMIF(OFFSET(correlations!F$46,_xlfn.FLOOR.MATH((ROW(E267)-1)/5)*5,0,5),"&lt;&gt;0")/COUNTIF(OFFSET(correlations!F$46,_xlfn.FLOOR.MATH((ROW(E267)-1)/5)*5,0,5),"&lt;&gt;0")</f>
        <v>4.125</v>
      </c>
      <c r="AG279" s="40">
        <f ca="1">SUMIF(OFFSET(correlations!G$46,_xlfn.FLOOR.MATH((ROW(F267)-1)/5)*5,0,5),"&lt;&gt;0")/COUNTIF(OFFSET(correlations!G$46,_xlfn.FLOOR.MATH((ROW(F267)-1)/5)*5,0,5),"&lt;&gt;0")</f>
        <v>4.75</v>
      </c>
      <c r="AH279" s="40">
        <f ca="1">SUMIF(OFFSET(correlations!H$46,_xlfn.FLOOR.MATH((ROW(G267)-1)/5)*5,0,5),"&lt;&gt;0")/COUNTIF(OFFSET(correlations!H$46,_xlfn.FLOOR.MATH((ROW(G267)-1)/5)*5,0,5),"&lt;&gt;0")</f>
        <v>4.25</v>
      </c>
      <c r="AI279" s="40">
        <f ca="1">SUMIF(OFFSET(correlations!I$46,_xlfn.FLOOR.MATH((ROW(H267)-1)/5)*5,0,5),"&lt;&gt;0")/COUNTIF(OFFSET(correlations!I$46,_xlfn.FLOOR.MATH((ROW(H267)-1)/5)*5,0,5),"&lt;&gt;0")</f>
        <v>3.5</v>
      </c>
      <c r="AJ279" s="40">
        <f ca="1">SUMIF(OFFSET(correlations!J$46,_xlfn.FLOOR.MATH((ROW(I267)-1)/5)*5,0,5),"&lt;&gt;0")/COUNTIF(OFFSET(correlations!J$46,_xlfn.FLOOR.MATH((ROW(I267)-1)/5)*5,0,5),"&lt;&gt;0")</f>
        <v>4.333333333333333</v>
      </c>
      <c r="AK279" s="40">
        <f ca="1">SUMIF(OFFSET(correlations!K$46,_xlfn.FLOOR.MATH((ROW(J267)-1)/5)*5,0,5),"&lt;&gt;0")/COUNTIF(OFFSET(correlations!K$46,_xlfn.FLOOR.MATH((ROW(J267)-1)/5)*5,0,5),"&lt;&gt;0")</f>
        <v>4</v>
      </c>
      <c r="AL279" s="40">
        <f ca="1">SUMIF(OFFSET(correlations!L$46,_xlfn.FLOOR.MATH((ROW(K267)-1)/5)*5,0,5),"&lt;&gt;0")/COUNTIF(OFFSET(correlations!L$46,_xlfn.FLOOR.MATH((ROW(K267)-1)/5)*5,0,5),"&lt;&gt;0")</f>
        <v>3.5</v>
      </c>
      <c r="AM279" s="40">
        <f ca="1">SUMIF(OFFSET(correlations!M$46,_xlfn.FLOOR.MATH((ROW(L267)-1)/5)*5,0,5),"&lt;&gt;0")/COUNTIF(OFFSET(correlations!M$46,_xlfn.FLOOR.MATH((ROW(L267)-1)/5)*5,0,5),"&lt;&gt;0")</f>
        <v>5</v>
      </c>
      <c r="AN279" s="40">
        <f ca="1">SUMIF(OFFSET(correlations!N$46,_xlfn.FLOOR.MATH((ROW(M267)-1)/5)*5,0,5),"&lt;&gt;0")/COUNTIF(OFFSET(correlations!N$46,_xlfn.FLOOR.MATH((ROW(M267)-1)/5)*5,0,5),"&lt;&gt;0")</f>
        <v>4.5</v>
      </c>
      <c r="AO279" s="40">
        <f ca="1">SUMIF(OFFSET(correlations!O$46,_xlfn.FLOOR.MATH((ROW(N267)-1)/5)*5,0,5),"&lt;&gt;0")/COUNTIF(OFFSET(correlations!O$46,_xlfn.FLOOR.MATH((ROW(N267)-1)/5)*5,0,5),"&lt;&gt;0")</f>
        <v>4</v>
      </c>
      <c r="AP279" s="40">
        <f ca="1">SUMIF(OFFSET(correlations!P$46,_xlfn.FLOOR.MATH((ROW(O267)-1)/5)*5,0,5),"&lt;&gt;0")/COUNTIF(OFFSET(correlations!P$46,_xlfn.FLOOR.MATH((ROW(O267)-1)/5)*5,0,5),"&lt;&gt;0")</f>
        <v>4.333333333333333</v>
      </c>
      <c r="AQ279" s="40">
        <f ca="1">SUMIF(OFFSET(correlations!Q$46,_xlfn.FLOOR.MATH((ROW(P267)-1)/5)*5,0,5),"&lt;&gt;0")/COUNTIF(OFFSET(correlations!Q$46,_xlfn.FLOOR.MATH((ROW(P267)-1)/5)*5,0,5),"&lt;&gt;0")</f>
        <v>4.625</v>
      </c>
      <c r="AR279" s="40">
        <f ca="1">SUMIF(OFFSET(correlations!R$46,_xlfn.FLOOR.MATH((ROW(Q267)-1)/5)*5,0,5),"&lt;&gt;0")/COUNTIF(OFFSET(correlations!R$46,_xlfn.FLOOR.MATH((ROW(Q267)-1)/5)*5,0,5),"&lt;&gt;0")</f>
        <v>4</v>
      </c>
      <c r="AS279" s="40">
        <f ca="1">SUMIF(OFFSET(correlations!S$46,_xlfn.FLOOR.MATH((ROW(R267)-1)/5)*5,0,5),"&lt;&gt;0")/COUNTIF(OFFSET(correlations!S$46,_xlfn.FLOOR.MATH((ROW(R267)-1)/5)*5,0,5),"&lt;&gt;0")</f>
        <v>4</v>
      </c>
      <c r="AT279" s="40">
        <f ca="1">SUMIF(OFFSET(correlations!T$46,_xlfn.FLOOR.MATH((ROW(S267)-1)/5)*5,0,5),"&lt;&gt;0")/COUNTIF(OFFSET(correlations!T$46,_xlfn.FLOOR.MATH((ROW(S267)-1)/5)*5,0,5),"&lt;&gt;0")</f>
        <v>4.5</v>
      </c>
      <c r="AU279" s="40">
        <f ca="1">SUMIF(OFFSET(correlations!U$46,_xlfn.FLOOR.MATH((ROW(T267)-1)/5)*5,0,5),"&lt;&gt;0")/COUNTIF(OFFSET(correlations!U$46,_xlfn.FLOOR.MATH((ROW(T267)-1)/5)*5,0,5),"&lt;&gt;0")</f>
        <v>4.166666666666667</v>
      </c>
      <c r="AV279" s="40">
        <f ca="1">SUMIF(OFFSET(correlations!V$46,_xlfn.FLOOR.MATH((ROW(U267)-1)/5)*5,0,5),"&lt;&gt;0")/COUNTIF(OFFSET(correlations!V$46,_xlfn.FLOOR.MATH((ROW(U267)-1)/5)*5,0,5),"&lt;&gt;0")</f>
        <v>4.75</v>
      </c>
      <c r="AW279" s="40">
        <f ca="1">SUMIF(OFFSET(correlations!W$46,_xlfn.FLOOR.MATH((ROW(V267)-1)/5)*5,0,5),"&lt;&gt;0")/COUNTIF(OFFSET(correlations!W$46,_xlfn.FLOOR.MATH((ROW(V267)-1)/5)*5,0,5),"&lt;&gt;0")</f>
        <v>4.5</v>
      </c>
      <c r="AX279" s="40">
        <f ca="1">SUMIF(OFFSET(correlations!X$46,_xlfn.FLOOR.MATH((ROW(W267)-1)/5)*5,0,5),"&lt;&gt;0")/COUNTIF(OFFSET(correlations!X$46,_xlfn.FLOOR.MATH((ROW(W267)-1)/5)*5,0,5),"&lt;&gt;0")</f>
        <v>5</v>
      </c>
      <c r="AY279" s="40">
        <f ca="1">SUMIF(OFFSET(correlations!Y$46,_xlfn.FLOOR.MATH((ROW(X267)-1)/5)*5,0,5),"&lt;&gt;0")/COUNTIF(OFFSET(correlations!Y$46,_xlfn.FLOOR.MATH((ROW(X267)-1)/5)*5,0,5),"&lt;&gt;0")</f>
        <v>4.5</v>
      </c>
      <c r="AZ279" s="40">
        <f ca="1">SUMIF(OFFSET(correlations!Z$46,_xlfn.FLOOR.MATH((ROW(Y267)-1)/5)*5,0,5),"&lt;&gt;0")/COUNTIF(OFFSET(correlations!Z$46,_xlfn.FLOOR.MATH((ROW(Y267)-1)/5)*5,0,5),"&lt;&gt;0")</f>
        <v>4</v>
      </c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</row>
    <row r="280" spans="1:76">
      <c r="A280" s="1" t="str">
        <f t="shared" si="53"/>
        <v>629: The Usual Suspects (1995)</v>
      </c>
      <c r="B280" s="26">
        <f>IF(correlations!B313&lt;&gt;0,'Modified Weights'!B$4,0)</f>
        <v>0</v>
      </c>
      <c r="C280" s="26">
        <f>IF(correlations!C313&lt;&gt;0,'Modified Weights'!C$4,0)</f>
        <v>0</v>
      </c>
      <c r="D280" s="26">
        <f>IF(correlations!D313&lt;&gt;0,'Modified Weights'!D$4,0)</f>
        <v>0.47097212266638172</v>
      </c>
      <c r="E280" s="26">
        <f>IF(correlations!E313&lt;&gt;0,'Modified Weights'!E$4,0)</f>
        <v>0.47497369617752921</v>
      </c>
      <c r="F280" s="26">
        <f>IF(correlations!F313&lt;&gt;0,'Modified Weights'!F$4,0)</f>
        <v>0.46411014776485626</v>
      </c>
      <c r="G280" s="26">
        <f>IF(correlations!G313&lt;&gt;0,'Modified Weights'!G$4,0)</f>
        <v>0.48053660218278615</v>
      </c>
      <c r="H280" s="26">
        <f>IF(correlations!H313&lt;&gt;0,'Modified Weights'!H$4,0)</f>
        <v>0.40027450425381639</v>
      </c>
      <c r="I280" s="26">
        <f>IF(correlations!I313&lt;&gt;0,'Modified Weights'!I$4,0)</f>
        <v>0</v>
      </c>
      <c r="J280" s="26">
        <f>IF(correlations!J313&lt;&gt;0,'Modified Weights'!J$4,0)</f>
        <v>0.47549485227568483</v>
      </c>
      <c r="K280" s="26">
        <f>IF(correlations!K313&lt;&gt;0,'Modified Weights'!K$4,0)</f>
        <v>0</v>
      </c>
      <c r="L280" s="26">
        <f>IF(correlations!L313&lt;&gt;0,'Modified Weights'!L$4,0)</f>
        <v>0</v>
      </c>
      <c r="M280" s="26">
        <f>IF(correlations!M313&lt;&gt;0,'Modified Weights'!M$4,0)</f>
        <v>0</v>
      </c>
      <c r="N280" s="26">
        <f>IF(correlations!N313&lt;&gt;0,'Modified Weights'!N$4,0)</f>
        <v>0</v>
      </c>
      <c r="O280" s="26">
        <f>IF(correlations!O313&lt;&gt;0,'Modified Weights'!O$4,0)</f>
        <v>0.56244873874488854</v>
      </c>
      <c r="P280" s="26">
        <f>IF(correlations!P313&lt;&gt;0,'Modified Weights'!P$4,0)</f>
        <v>0</v>
      </c>
      <c r="Q280" s="26">
        <f>IF(correlations!Q313&lt;&gt;0,'Modified Weights'!Q$4,0)</f>
        <v>0.48860698263640312</v>
      </c>
      <c r="R280" s="26">
        <f>IF(correlations!R313&lt;&gt;0,'Modified Weights'!R$4,0)</f>
        <v>0</v>
      </c>
      <c r="S280" s="26">
        <f>IF(correlations!S313&lt;&gt;0,'Modified Weights'!S$4,0)</f>
        <v>0.44902524381160436</v>
      </c>
      <c r="T280" s="26">
        <f>IF(correlations!T313&lt;&gt;0,'Modified Weights'!T$4,0)</f>
        <v>0</v>
      </c>
      <c r="U280" s="26">
        <f>IF(correlations!U313&lt;&gt;0,'Modified Weights'!U$4,0)</f>
        <v>0.43899155441463594</v>
      </c>
      <c r="V280" s="26">
        <f>IF(correlations!V313&lt;&gt;0,'Modified Weights'!V$4,0)</f>
        <v>0</v>
      </c>
      <c r="W280" s="26">
        <f>IF(correlations!W313&lt;&gt;0,'Modified Weights'!W$4,0)</f>
        <v>0.40859237613621341</v>
      </c>
      <c r="X280" s="26">
        <f>IF(correlations!X313&lt;&gt;0,'Modified Weights'!X$4,0)</f>
        <v>0</v>
      </c>
      <c r="Y280" s="26">
        <f>IF(correlations!Y313&lt;&gt;0,'Modified Weights'!Y$4,0)</f>
        <v>0.54219187817609293</v>
      </c>
      <c r="Z280" s="26">
        <f>IF(correlations!Z313&lt;&gt;0,'Modified Weights'!Z$4,0)</f>
        <v>0</v>
      </c>
      <c r="AA280" s="26"/>
      <c r="AB280" s="40">
        <f ca="1">SUMIF(OFFSET(correlations!B$46,_xlfn.FLOOR.MATH((ROW(A268)-1)/5)*5,0,5),"&lt;&gt;0")/COUNTIF(OFFSET(correlations!B$46,_xlfn.FLOOR.MATH((ROW(A268)-1)/5)*5,0,5),"&lt;&gt;0")</f>
        <v>3.75</v>
      </c>
      <c r="AC280" s="40" t="e">
        <f ca="1">SUMIF(OFFSET(correlations!C$46,_xlfn.FLOOR.MATH((ROW(B268)-1)/5)*5,0,5),"&lt;&gt;0")/COUNTIF(OFFSET(correlations!C$46,_xlfn.FLOOR.MATH((ROW(B268)-1)/5)*5,0,5),"&lt;&gt;0")</f>
        <v>#DIV/0!</v>
      </c>
      <c r="AD280" s="40">
        <f ca="1">SUMIF(OFFSET(correlations!D$46,_xlfn.FLOOR.MATH((ROW(C268)-1)/5)*5,0,5),"&lt;&gt;0")/COUNTIF(OFFSET(correlations!D$46,_xlfn.FLOOR.MATH((ROW(C268)-1)/5)*5,0,5),"&lt;&gt;0")</f>
        <v>4.5</v>
      </c>
      <c r="AE280" s="40">
        <f ca="1">SUMIF(OFFSET(correlations!E$46,_xlfn.FLOOR.MATH((ROW(D268)-1)/5)*5,0,5),"&lt;&gt;0")/COUNTIF(OFFSET(correlations!E$46,_xlfn.FLOOR.MATH((ROW(D268)-1)/5)*5,0,5),"&lt;&gt;0")</f>
        <v>4</v>
      </c>
      <c r="AF280" s="40">
        <f ca="1">SUMIF(OFFSET(correlations!F$46,_xlfn.FLOOR.MATH((ROW(E268)-1)/5)*5,0,5),"&lt;&gt;0")/COUNTIF(OFFSET(correlations!F$46,_xlfn.FLOOR.MATH((ROW(E268)-1)/5)*5,0,5),"&lt;&gt;0")</f>
        <v>4.125</v>
      </c>
      <c r="AG280" s="40">
        <f ca="1">SUMIF(OFFSET(correlations!G$46,_xlfn.FLOOR.MATH((ROW(F268)-1)/5)*5,0,5),"&lt;&gt;0")/COUNTIF(OFFSET(correlations!G$46,_xlfn.FLOOR.MATH((ROW(F268)-1)/5)*5,0,5),"&lt;&gt;0")</f>
        <v>4.75</v>
      </c>
      <c r="AH280" s="40">
        <f ca="1">SUMIF(OFFSET(correlations!H$46,_xlfn.FLOOR.MATH((ROW(G268)-1)/5)*5,0,5),"&lt;&gt;0")/COUNTIF(OFFSET(correlations!H$46,_xlfn.FLOOR.MATH((ROW(G268)-1)/5)*5,0,5),"&lt;&gt;0")</f>
        <v>4.25</v>
      </c>
      <c r="AI280" s="40">
        <f ca="1">SUMIF(OFFSET(correlations!I$46,_xlfn.FLOOR.MATH((ROW(H268)-1)/5)*5,0,5),"&lt;&gt;0")/COUNTIF(OFFSET(correlations!I$46,_xlfn.FLOOR.MATH((ROW(H268)-1)/5)*5,0,5),"&lt;&gt;0")</f>
        <v>3.5</v>
      </c>
      <c r="AJ280" s="40">
        <f ca="1">SUMIF(OFFSET(correlations!J$46,_xlfn.FLOOR.MATH((ROW(I268)-1)/5)*5,0,5),"&lt;&gt;0")/COUNTIF(OFFSET(correlations!J$46,_xlfn.FLOOR.MATH((ROW(I268)-1)/5)*5,0,5),"&lt;&gt;0")</f>
        <v>4.333333333333333</v>
      </c>
      <c r="AK280" s="40">
        <f ca="1">SUMIF(OFFSET(correlations!K$46,_xlfn.FLOOR.MATH((ROW(J268)-1)/5)*5,0,5),"&lt;&gt;0")/COUNTIF(OFFSET(correlations!K$46,_xlfn.FLOOR.MATH((ROW(J268)-1)/5)*5,0,5),"&lt;&gt;0")</f>
        <v>4</v>
      </c>
      <c r="AL280" s="40">
        <f ca="1">SUMIF(OFFSET(correlations!L$46,_xlfn.FLOOR.MATH((ROW(K268)-1)/5)*5,0,5),"&lt;&gt;0")/COUNTIF(OFFSET(correlations!L$46,_xlfn.FLOOR.MATH((ROW(K268)-1)/5)*5,0,5),"&lt;&gt;0")</f>
        <v>3.5</v>
      </c>
      <c r="AM280" s="40">
        <f ca="1">SUMIF(OFFSET(correlations!M$46,_xlfn.FLOOR.MATH((ROW(L268)-1)/5)*5,0,5),"&lt;&gt;0")/COUNTIF(OFFSET(correlations!M$46,_xlfn.FLOOR.MATH((ROW(L268)-1)/5)*5,0,5),"&lt;&gt;0")</f>
        <v>5</v>
      </c>
      <c r="AN280" s="40">
        <f ca="1">SUMIF(OFFSET(correlations!N$46,_xlfn.FLOOR.MATH((ROW(M268)-1)/5)*5,0,5),"&lt;&gt;0")/COUNTIF(OFFSET(correlations!N$46,_xlfn.FLOOR.MATH((ROW(M268)-1)/5)*5,0,5),"&lt;&gt;0")</f>
        <v>4.5</v>
      </c>
      <c r="AO280" s="40">
        <f ca="1">SUMIF(OFFSET(correlations!O$46,_xlfn.FLOOR.MATH((ROW(N268)-1)/5)*5,0,5),"&lt;&gt;0")/COUNTIF(OFFSET(correlations!O$46,_xlfn.FLOOR.MATH((ROW(N268)-1)/5)*5,0,5),"&lt;&gt;0")</f>
        <v>4</v>
      </c>
      <c r="AP280" s="40">
        <f ca="1">SUMIF(OFFSET(correlations!P$46,_xlfn.FLOOR.MATH((ROW(O268)-1)/5)*5,0,5),"&lt;&gt;0")/COUNTIF(OFFSET(correlations!P$46,_xlfn.FLOOR.MATH((ROW(O268)-1)/5)*5,0,5),"&lt;&gt;0")</f>
        <v>4.333333333333333</v>
      </c>
      <c r="AQ280" s="40">
        <f ca="1">SUMIF(OFFSET(correlations!Q$46,_xlfn.FLOOR.MATH((ROW(P268)-1)/5)*5,0,5),"&lt;&gt;0")/COUNTIF(OFFSET(correlations!Q$46,_xlfn.FLOOR.MATH((ROW(P268)-1)/5)*5,0,5),"&lt;&gt;0")</f>
        <v>4.625</v>
      </c>
      <c r="AR280" s="40">
        <f ca="1">SUMIF(OFFSET(correlations!R$46,_xlfn.FLOOR.MATH((ROW(Q268)-1)/5)*5,0,5),"&lt;&gt;0")/COUNTIF(OFFSET(correlations!R$46,_xlfn.FLOOR.MATH((ROW(Q268)-1)/5)*5,0,5),"&lt;&gt;0")</f>
        <v>4</v>
      </c>
      <c r="AS280" s="40">
        <f ca="1">SUMIF(OFFSET(correlations!S$46,_xlfn.FLOOR.MATH((ROW(R268)-1)/5)*5,0,5),"&lt;&gt;0")/COUNTIF(OFFSET(correlations!S$46,_xlfn.FLOOR.MATH((ROW(R268)-1)/5)*5,0,5),"&lt;&gt;0")</f>
        <v>4</v>
      </c>
      <c r="AT280" s="40">
        <f ca="1">SUMIF(OFFSET(correlations!T$46,_xlfn.FLOOR.MATH((ROW(S268)-1)/5)*5,0,5),"&lt;&gt;0")/COUNTIF(OFFSET(correlations!T$46,_xlfn.FLOOR.MATH((ROW(S268)-1)/5)*5,0,5),"&lt;&gt;0")</f>
        <v>4.5</v>
      </c>
      <c r="AU280" s="40">
        <f ca="1">SUMIF(OFFSET(correlations!U$46,_xlfn.FLOOR.MATH((ROW(T268)-1)/5)*5,0,5),"&lt;&gt;0")/COUNTIF(OFFSET(correlations!U$46,_xlfn.FLOOR.MATH((ROW(T268)-1)/5)*5,0,5),"&lt;&gt;0")</f>
        <v>4.166666666666667</v>
      </c>
      <c r="AV280" s="40">
        <f ca="1">SUMIF(OFFSET(correlations!V$46,_xlfn.FLOOR.MATH((ROW(U268)-1)/5)*5,0,5),"&lt;&gt;0")/COUNTIF(OFFSET(correlations!V$46,_xlfn.FLOOR.MATH((ROW(U268)-1)/5)*5,0,5),"&lt;&gt;0")</f>
        <v>4.75</v>
      </c>
      <c r="AW280" s="40">
        <f ca="1">SUMIF(OFFSET(correlations!W$46,_xlfn.FLOOR.MATH((ROW(V268)-1)/5)*5,0,5),"&lt;&gt;0")/COUNTIF(OFFSET(correlations!W$46,_xlfn.FLOOR.MATH((ROW(V268)-1)/5)*5,0,5),"&lt;&gt;0")</f>
        <v>4.5</v>
      </c>
      <c r="AX280" s="40">
        <f ca="1">SUMIF(OFFSET(correlations!X$46,_xlfn.FLOOR.MATH((ROW(W268)-1)/5)*5,0,5),"&lt;&gt;0")/COUNTIF(OFFSET(correlations!X$46,_xlfn.FLOOR.MATH((ROW(W268)-1)/5)*5,0,5),"&lt;&gt;0")</f>
        <v>5</v>
      </c>
      <c r="AY280" s="40">
        <f ca="1">SUMIF(OFFSET(correlations!Y$46,_xlfn.FLOOR.MATH((ROW(X268)-1)/5)*5,0,5),"&lt;&gt;0")/COUNTIF(OFFSET(correlations!Y$46,_xlfn.FLOOR.MATH((ROW(X268)-1)/5)*5,0,5),"&lt;&gt;0")</f>
        <v>4.5</v>
      </c>
      <c r="AZ280" s="40">
        <f ca="1">SUMIF(OFFSET(correlations!Z$46,_xlfn.FLOOR.MATH((ROW(Y268)-1)/5)*5,0,5),"&lt;&gt;0")/COUNTIF(OFFSET(correlations!Z$46,_xlfn.FLOOR.MATH((ROW(Y268)-1)/5)*5,0,5),"&lt;&gt;0")</f>
        <v>4</v>
      </c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</row>
    <row r="281" spans="1:76">
      <c r="A281" s="1" t="str">
        <f t="shared" si="53"/>
        <v>629: The Usual Suspects (1995)</v>
      </c>
      <c r="B281" s="26">
        <f>IF(correlations!B314&lt;&gt;0,'Modified Weights'!B$5,0)</f>
        <v>0.49300760515325925</v>
      </c>
      <c r="C281" s="26">
        <f>IF(correlations!C314&lt;&gt;0,'Modified Weights'!C$5,0)</f>
        <v>0</v>
      </c>
      <c r="D281" s="26">
        <f>IF(correlations!D314&lt;&gt;0,'Modified Weights'!D$5,0)</f>
        <v>0</v>
      </c>
      <c r="E281" s="26">
        <f>IF(correlations!E314&lt;&gt;0,'Modified Weights'!E$5,0)</f>
        <v>0.46291004988627577</v>
      </c>
      <c r="F281" s="26">
        <f>IF(correlations!F314&lt;&gt;0,'Modified Weights'!F$5,0)</f>
        <v>0.43899155441463594</v>
      </c>
      <c r="G281" s="26">
        <f>IF(correlations!G314&lt;&gt;0,'Modified Weights'!G$5,0)</f>
        <v>0</v>
      </c>
      <c r="H281" s="26">
        <f>IF(correlations!H314&lt;&gt;0,'Modified Weights'!H$5,0)</f>
        <v>0</v>
      </c>
      <c r="I281" s="26">
        <f>IF(correlations!I314&lt;&gt;0,'Modified Weights'!I$5,0)</f>
        <v>0.26424949075041737</v>
      </c>
      <c r="J281" s="26">
        <f>IF(correlations!J314&lt;&gt;0,'Modified Weights'!J$5,0)</f>
        <v>0.38713264586848378</v>
      </c>
      <c r="K281" s="26">
        <f>IF(correlations!K314&lt;&gt;0,'Modified Weights'!K$5,0)</f>
        <v>0</v>
      </c>
      <c r="L281" s="26">
        <f>IF(correlations!L314&lt;&gt;0,'Modified Weights'!L$5,0)</f>
        <v>0</v>
      </c>
      <c r="M281" s="26">
        <f>IF(correlations!M314&lt;&gt;0,'Modified Weights'!M$5,0)</f>
        <v>0.26442478716072465</v>
      </c>
      <c r="N281" s="26">
        <f>IF(correlations!N314&lt;&gt;0,'Modified Weights'!N$5,0)</f>
        <v>0</v>
      </c>
      <c r="O281" s="26">
        <f>IF(correlations!O314&lt;&gt;0,'Modified Weights'!O$5,0)</f>
        <v>0.53906585139435703</v>
      </c>
      <c r="P281" s="26">
        <f>IF(correlations!P314&lt;&gt;0,'Modified Weights'!P$5,0)</f>
        <v>0.29682614716644024</v>
      </c>
      <c r="Q281" s="26">
        <f>IF(correlations!Q314&lt;&gt;0,'Modified Weights'!Q$5,0)</f>
        <v>0.47571090136593314</v>
      </c>
      <c r="R281" s="26">
        <f>IF(correlations!R314&lt;&gt;0,'Modified Weights'!R$5,0)</f>
        <v>0.45527378286540937</v>
      </c>
      <c r="S281" s="26">
        <f>IF(correlations!S314&lt;&gt;0,'Modified Weights'!S$5,0)</f>
        <v>0</v>
      </c>
      <c r="T281" s="26">
        <f>IF(correlations!T314&lt;&gt;0,'Modified Weights'!T$5,0)</f>
        <v>0.42805472768971564</v>
      </c>
      <c r="U281" s="26">
        <f>IF(correlations!U314&lt;&gt;0,'Modified Weights'!U$5,0)</f>
        <v>0.40380887559327872</v>
      </c>
      <c r="V281" s="26">
        <f>IF(correlations!V314&lt;&gt;0,'Modified Weights'!V$5,0)</f>
        <v>0.14924669844661778</v>
      </c>
      <c r="W281" s="26">
        <f>IF(correlations!W314&lt;&gt;0,'Modified Weights'!W$5,0)</f>
        <v>0</v>
      </c>
      <c r="X281" s="26">
        <f>IF(correlations!X314&lt;&gt;0,'Modified Weights'!X$5,0)</f>
        <v>0</v>
      </c>
      <c r="Y281" s="26">
        <f>IF(correlations!Y314&lt;&gt;0,'Modified Weights'!Y$5,0)</f>
        <v>0</v>
      </c>
      <c r="Z281" s="26">
        <f>IF(correlations!Z314&lt;&gt;0,'Modified Weights'!Z$5,0)</f>
        <v>0</v>
      </c>
      <c r="AA281" s="26"/>
      <c r="AB281" s="40">
        <f ca="1">SUMIF(OFFSET(correlations!B$46,_xlfn.FLOOR.MATH((ROW(A269)-1)/5)*5,0,5),"&lt;&gt;0")/COUNTIF(OFFSET(correlations!B$46,_xlfn.FLOOR.MATH((ROW(A269)-1)/5)*5,0,5),"&lt;&gt;0")</f>
        <v>3.75</v>
      </c>
      <c r="AC281" s="40" t="e">
        <f ca="1">SUMIF(OFFSET(correlations!C$46,_xlfn.FLOOR.MATH((ROW(B269)-1)/5)*5,0,5),"&lt;&gt;0")/COUNTIF(OFFSET(correlations!C$46,_xlfn.FLOOR.MATH((ROW(B269)-1)/5)*5,0,5),"&lt;&gt;0")</f>
        <v>#DIV/0!</v>
      </c>
      <c r="AD281" s="40">
        <f ca="1">SUMIF(OFFSET(correlations!D$46,_xlfn.FLOOR.MATH((ROW(C269)-1)/5)*5,0,5),"&lt;&gt;0")/COUNTIF(OFFSET(correlations!D$46,_xlfn.FLOOR.MATH((ROW(C269)-1)/5)*5,0,5),"&lt;&gt;0")</f>
        <v>4.5</v>
      </c>
      <c r="AE281" s="40">
        <f ca="1">SUMIF(OFFSET(correlations!E$46,_xlfn.FLOOR.MATH((ROW(D269)-1)/5)*5,0,5),"&lt;&gt;0")/COUNTIF(OFFSET(correlations!E$46,_xlfn.FLOOR.MATH((ROW(D269)-1)/5)*5,0,5),"&lt;&gt;0")</f>
        <v>4</v>
      </c>
      <c r="AF281" s="40">
        <f ca="1">SUMIF(OFFSET(correlations!F$46,_xlfn.FLOOR.MATH((ROW(E269)-1)/5)*5,0,5),"&lt;&gt;0")/COUNTIF(OFFSET(correlations!F$46,_xlfn.FLOOR.MATH((ROW(E269)-1)/5)*5,0,5),"&lt;&gt;0")</f>
        <v>4.125</v>
      </c>
      <c r="AG281" s="40">
        <f ca="1">SUMIF(OFFSET(correlations!G$46,_xlfn.FLOOR.MATH((ROW(F269)-1)/5)*5,0,5),"&lt;&gt;0")/COUNTIF(OFFSET(correlations!G$46,_xlfn.FLOOR.MATH((ROW(F269)-1)/5)*5,0,5),"&lt;&gt;0")</f>
        <v>4.75</v>
      </c>
      <c r="AH281" s="40">
        <f ca="1">SUMIF(OFFSET(correlations!H$46,_xlfn.FLOOR.MATH((ROW(G269)-1)/5)*5,0,5),"&lt;&gt;0")/COUNTIF(OFFSET(correlations!H$46,_xlfn.FLOOR.MATH((ROW(G269)-1)/5)*5,0,5),"&lt;&gt;0")</f>
        <v>4.25</v>
      </c>
      <c r="AI281" s="40">
        <f ca="1">SUMIF(OFFSET(correlations!I$46,_xlfn.FLOOR.MATH((ROW(H269)-1)/5)*5,0,5),"&lt;&gt;0")/COUNTIF(OFFSET(correlations!I$46,_xlfn.FLOOR.MATH((ROW(H269)-1)/5)*5,0,5),"&lt;&gt;0")</f>
        <v>3.5</v>
      </c>
      <c r="AJ281" s="40">
        <f ca="1">SUMIF(OFFSET(correlations!J$46,_xlfn.FLOOR.MATH((ROW(I269)-1)/5)*5,0,5),"&lt;&gt;0")/COUNTIF(OFFSET(correlations!J$46,_xlfn.FLOOR.MATH((ROW(I269)-1)/5)*5,0,5),"&lt;&gt;0")</f>
        <v>4.333333333333333</v>
      </c>
      <c r="AK281" s="40">
        <f ca="1">SUMIF(OFFSET(correlations!K$46,_xlfn.FLOOR.MATH((ROW(J269)-1)/5)*5,0,5),"&lt;&gt;0")/COUNTIF(OFFSET(correlations!K$46,_xlfn.FLOOR.MATH((ROW(J269)-1)/5)*5,0,5),"&lt;&gt;0")</f>
        <v>4</v>
      </c>
      <c r="AL281" s="40">
        <f ca="1">SUMIF(OFFSET(correlations!L$46,_xlfn.FLOOR.MATH((ROW(K269)-1)/5)*5,0,5),"&lt;&gt;0")/COUNTIF(OFFSET(correlations!L$46,_xlfn.FLOOR.MATH((ROW(K269)-1)/5)*5,0,5),"&lt;&gt;0")</f>
        <v>3.5</v>
      </c>
      <c r="AM281" s="40">
        <f ca="1">SUMIF(OFFSET(correlations!M$46,_xlfn.FLOOR.MATH((ROW(L269)-1)/5)*5,0,5),"&lt;&gt;0")/COUNTIF(OFFSET(correlations!M$46,_xlfn.FLOOR.MATH((ROW(L269)-1)/5)*5,0,5),"&lt;&gt;0")</f>
        <v>5</v>
      </c>
      <c r="AN281" s="40">
        <f ca="1">SUMIF(OFFSET(correlations!N$46,_xlfn.FLOOR.MATH((ROW(M269)-1)/5)*5,0,5),"&lt;&gt;0")/COUNTIF(OFFSET(correlations!N$46,_xlfn.FLOOR.MATH((ROW(M269)-1)/5)*5,0,5),"&lt;&gt;0")</f>
        <v>4.5</v>
      </c>
      <c r="AO281" s="40">
        <f ca="1">SUMIF(OFFSET(correlations!O$46,_xlfn.FLOOR.MATH((ROW(N269)-1)/5)*5,0,5),"&lt;&gt;0")/COUNTIF(OFFSET(correlations!O$46,_xlfn.FLOOR.MATH((ROW(N269)-1)/5)*5,0,5),"&lt;&gt;0")</f>
        <v>4</v>
      </c>
      <c r="AP281" s="40">
        <f ca="1">SUMIF(OFFSET(correlations!P$46,_xlfn.FLOOR.MATH((ROW(O269)-1)/5)*5,0,5),"&lt;&gt;0")/COUNTIF(OFFSET(correlations!P$46,_xlfn.FLOOR.MATH((ROW(O269)-1)/5)*5,0,5),"&lt;&gt;0")</f>
        <v>4.333333333333333</v>
      </c>
      <c r="AQ281" s="40">
        <f ca="1">SUMIF(OFFSET(correlations!Q$46,_xlfn.FLOOR.MATH((ROW(P269)-1)/5)*5,0,5),"&lt;&gt;0")/COUNTIF(OFFSET(correlations!Q$46,_xlfn.FLOOR.MATH((ROW(P269)-1)/5)*5,0,5),"&lt;&gt;0")</f>
        <v>4.625</v>
      </c>
      <c r="AR281" s="40">
        <f ca="1">SUMIF(OFFSET(correlations!R$46,_xlfn.FLOOR.MATH((ROW(Q269)-1)/5)*5,0,5),"&lt;&gt;0")/COUNTIF(OFFSET(correlations!R$46,_xlfn.FLOOR.MATH((ROW(Q269)-1)/5)*5,0,5),"&lt;&gt;0")</f>
        <v>4</v>
      </c>
      <c r="AS281" s="40">
        <f ca="1">SUMIF(OFFSET(correlations!S$46,_xlfn.FLOOR.MATH((ROW(R269)-1)/5)*5,0,5),"&lt;&gt;0")/COUNTIF(OFFSET(correlations!S$46,_xlfn.FLOOR.MATH((ROW(R269)-1)/5)*5,0,5),"&lt;&gt;0")</f>
        <v>4</v>
      </c>
      <c r="AT281" s="40">
        <f ca="1">SUMIF(OFFSET(correlations!T$46,_xlfn.FLOOR.MATH((ROW(S269)-1)/5)*5,0,5),"&lt;&gt;0")/COUNTIF(OFFSET(correlations!T$46,_xlfn.FLOOR.MATH((ROW(S269)-1)/5)*5,0,5),"&lt;&gt;0")</f>
        <v>4.5</v>
      </c>
      <c r="AU281" s="40">
        <f ca="1">SUMIF(OFFSET(correlations!U$46,_xlfn.FLOOR.MATH((ROW(T269)-1)/5)*5,0,5),"&lt;&gt;0")/COUNTIF(OFFSET(correlations!U$46,_xlfn.FLOOR.MATH((ROW(T269)-1)/5)*5,0,5),"&lt;&gt;0")</f>
        <v>4.166666666666667</v>
      </c>
      <c r="AV281" s="40">
        <f ca="1">SUMIF(OFFSET(correlations!V$46,_xlfn.FLOOR.MATH((ROW(U269)-1)/5)*5,0,5),"&lt;&gt;0")/COUNTIF(OFFSET(correlations!V$46,_xlfn.FLOOR.MATH((ROW(U269)-1)/5)*5,0,5),"&lt;&gt;0")</f>
        <v>4.75</v>
      </c>
      <c r="AW281" s="40">
        <f ca="1">SUMIF(OFFSET(correlations!W$46,_xlfn.FLOOR.MATH((ROW(V269)-1)/5)*5,0,5),"&lt;&gt;0")/COUNTIF(OFFSET(correlations!W$46,_xlfn.FLOOR.MATH((ROW(V269)-1)/5)*5,0,5),"&lt;&gt;0")</f>
        <v>4.5</v>
      </c>
      <c r="AX281" s="40">
        <f ca="1">SUMIF(OFFSET(correlations!X$46,_xlfn.FLOOR.MATH((ROW(W269)-1)/5)*5,0,5),"&lt;&gt;0")/COUNTIF(OFFSET(correlations!X$46,_xlfn.FLOOR.MATH((ROW(W269)-1)/5)*5,0,5),"&lt;&gt;0")</f>
        <v>5</v>
      </c>
      <c r="AY281" s="40">
        <f ca="1">SUMIF(OFFSET(correlations!Y$46,_xlfn.FLOOR.MATH((ROW(X269)-1)/5)*5,0,5),"&lt;&gt;0")/COUNTIF(OFFSET(correlations!Y$46,_xlfn.FLOOR.MATH((ROW(X269)-1)/5)*5,0,5),"&lt;&gt;0")</f>
        <v>4.5</v>
      </c>
      <c r="AZ281" s="40">
        <f ca="1">SUMIF(OFFSET(correlations!Z$46,_xlfn.FLOOR.MATH((ROW(Y269)-1)/5)*5,0,5),"&lt;&gt;0")/COUNTIF(OFFSET(correlations!Z$46,_xlfn.FLOOR.MATH((ROW(Y269)-1)/5)*5,0,5),"&lt;&gt;0")</f>
        <v>4</v>
      </c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</row>
    <row r="282" spans="1:76">
      <c r="A282" s="1" t="str">
        <f t="shared" si="53"/>
        <v>629: The Usual Suspects (1995)</v>
      </c>
      <c r="B282" s="26">
        <f>IF(correlations!B315&lt;&gt;0,'Modified Weights'!B$6,0)</f>
        <v>0</v>
      </c>
      <c r="C282" s="26">
        <f>IF(correlations!C315&lt;&gt;0,'Modified Weights'!C$6,0)</f>
        <v>0</v>
      </c>
      <c r="D282" s="26">
        <f>IF(correlations!D315&lt;&gt;0,'Modified Weights'!D$6,0)</f>
        <v>0.37322578372742299</v>
      </c>
      <c r="E282" s="26">
        <f>IF(correlations!E315&lt;&gt;0,'Modified Weights'!E$6,0)</f>
        <v>0.28275572409412869</v>
      </c>
      <c r="F282" s="26">
        <f>IF(correlations!F315&lt;&gt;0,'Modified Weights'!F$6,0)</f>
        <v>0.40027450425381639</v>
      </c>
      <c r="G282" s="26">
        <f>IF(correlations!G315&lt;&gt;0,'Modified Weights'!G$6,0)</f>
        <v>0.39943642888722536</v>
      </c>
      <c r="H282" s="26">
        <f>IF(correlations!H315&lt;&gt;0,'Modified Weights'!H$6,0)</f>
        <v>0.2271298649307886</v>
      </c>
      <c r="I282" s="26">
        <f>IF(correlations!I315&lt;&gt;0,'Modified Weights'!I$6,0)</f>
        <v>0</v>
      </c>
      <c r="J282" s="26">
        <f>IF(correlations!J315&lt;&gt;0,'Modified Weights'!J$6,0)</f>
        <v>0.36756756756756787</v>
      </c>
      <c r="K282" s="26">
        <f>IF(correlations!K315&lt;&gt;0,'Modified Weights'!K$6,0)</f>
        <v>0.25252866387786765</v>
      </c>
      <c r="L282" s="26">
        <f>IF(correlations!L315&lt;&gt;0,'Modified Weights'!L$6,0)</f>
        <v>0.2685953793136418</v>
      </c>
      <c r="M282" s="26">
        <f>IF(correlations!M315&lt;&gt;0,'Modified Weights'!M$6,0)</f>
        <v>0</v>
      </c>
      <c r="N282" s="26">
        <f>IF(correlations!N315&lt;&gt;0,'Modified Weights'!N$6,0)</f>
        <v>0.26126836282372301</v>
      </c>
      <c r="O282" s="26">
        <f>IF(correlations!O315&lt;&gt;0,'Modified Weights'!O$6,0)</f>
        <v>0.52599044278760332</v>
      </c>
      <c r="P282" s="26">
        <f>IF(correlations!P315&lt;&gt;0,'Modified Weights'!P$6,0)</f>
        <v>0</v>
      </c>
      <c r="Q282" s="26">
        <f>IF(correlations!Q315&lt;&gt;0,'Modified Weights'!Q$6,0)</f>
        <v>0.42322462884387124</v>
      </c>
      <c r="R282" s="26">
        <f>IF(correlations!R315&lt;&gt;0,'Modified Weights'!R$6,0)</f>
        <v>0.39943642888722536</v>
      </c>
      <c r="S282" s="26">
        <f>IF(correlations!S315&lt;&gt;0,'Modified Weights'!S$6,0)</f>
        <v>0</v>
      </c>
      <c r="T282" s="26">
        <f>IF(correlations!T315&lt;&gt;0,'Modified Weights'!T$6,0)</f>
        <v>0.40704352695380308</v>
      </c>
      <c r="U282" s="26">
        <f>IF(correlations!U315&lt;&gt;0,'Modified Weights'!U$6,0)</f>
        <v>0</v>
      </c>
      <c r="V282" s="26">
        <f>IF(correlations!V315&lt;&gt;0,'Modified Weights'!V$6,0)</f>
        <v>0.14601110225769576</v>
      </c>
      <c r="W282" s="26">
        <f>IF(correlations!W315&lt;&gt;0,'Modified Weights'!W$6,0)</f>
        <v>0.26252037536330569</v>
      </c>
      <c r="X282" s="26">
        <f>IF(correlations!X315&lt;&gt;0,'Modified Weights'!X$6,0)</f>
        <v>0</v>
      </c>
      <c r="Y282" s="26">
        <f>IF(correlations!Y315&lt;&gt;0,'Modified Weights'!Y$6,0)</f>
        <v>0</v>
      </c>
      <c r="Z282" s="26">
        <f>IF(correlations!Z315&lt;&gt;0,'Modified Weights'!Z$6,0)</f>
        <v>0.37426379831369133</v>
      </c>
      <c r="AA282" s="26"/>
      <c r="AB282" s="40">
        <f ca="1">SUMIF(OFFSET(correlations!B$46,_xlfn.FLOOR.MATH((ROW(A270)-1)/5)*5,0,5),"&lt;&gt;0")/COUNTIF(OFFSET(correlations!B$46,_xlfn.FLOOR.MATH((ROW(A270)-1)/5)*5,0,5),"&lt;&gt;0")</f>
        <v>3.75</v>
      </c>
      <c r="AC282" s="40" t="e">
        <f ca="1">SUMIF(OFFSET(correlations!C$46,_xlfn.FLOOR.MATH((ROW(B270)-1)/5)*5,0,5),"&lt;&gt;0")/COUNTIF(OFFSET(correlations!C$46,_xlfn.FLOOR.MATH((ROW(B270)-1)/5)*5,0,5),"&lt;&gt;0")</f>
        <v>#DIV/0!</v>
      </c>
      <c r="AD282" s="40">
        <f ca="1">SUMIF(OFFSET(correlations!D$46,_xlfn.FLOOR.MATH((ROW(C270)-1)/5)*5,0,5),"&lt;&gt;0")/COUNTIF(OFFSET(correlations!D$46,_xlfn.FLOOR.MATH((ROW(C270)-1)/5)*5,0,5),"&lt;&gt;0")</f>
        <v>4.5</v>
      </c>
      <c r="AE282" s="40">
        <f ca="1">SUMIF(OFFSET(correlations!E$46,_xlfn.FLOOR.MATH((ROW(D270)-1)/5)*5,0,5),"&lt;&gt;0")/COUNTIF(OFFSET(correlations!E$46,_xlfn.FLOOR.MATH((ROW(D270)-1)/5)*5,0,5),"&lt;&gt;0")</f>
        <v>4</v>
      </c>
      <c r="AF282" s="40">
        <f ca="1">SUMIF(OFFSET(correlations!F$46,_xlfn.FLOOR.MATH((ROW(E270)-1)/5)*5,0,5),"&lt;&gt;0")/COUNTIF(OFFSET(correlations!F$46,_xlfn.FLOOR.MATH((ROW(E270)-1)/5)*5,0,5),"&lt;&gt;0")</f>
        <v>4.125</v>
      </c>
      <c r="AG282" s="40">
        <f ca="1">SUMIF(OFFSET(correlations!G$46,_xlfn.FLOOR.MATH((ROW(F270)-1)/5)*5,0,5),"&lt;&gt;0")/COUNTIF(OFFSET(correlations!G$46,_xlfn.FLOOR.MATH((ROW(F270)-1)/5)*5,0,5),"&lt;&gt;0")</f>
        <v>4.75</v>
      </c>
      <c r="AH282" s="40">
        <f ca="1">SUMIF(OFFSET(correlations!H$46,_xlfn.FLOOR.MATH((ROW(G270)-1)/5)*5,0,5),"&lt;&gt;0")/COUNTIF(OFFSET(correlations!H$46,_xlfn.FLOOR.MATH((ROW(G270)-1)/5)*5,0,5),"&lt;&gt;0")</f>
        <v>4.25</v>
      </c>
      <c r="AI282" s="40">
        <f ca="1">SUMIF(OFFSET(correlations!I$46,_xlfn.FLOOR.MATH((ROW(H270)-1)/5)*5,0,5),"&lt;&gt;0")/COUNTIF(OFFSET(correlations!I$46,_xlfn.FLOOR.MATH((ROW(H270)-1)/5)*5,0,5),"&lt;&gt;0")</f>
        <v>3.5</v>
      </c>
      <c r="AJ282" s="40">
        <f ca="1">SUMIF(OFFSET(correlations!J$46,_xlfn.FLOOR.MATH((ROW(I270)-1)/5)*5,0,5),"&lt;&gt;0")/COUNTIF(OFFSET(correlations!J$46,_xlfn.FLOOR.MATH((ROW(I270)-1)/5)*5,0,5),"&lt;&gt;0")</f>
        <v>4.333333333333333</v>
      </c>
      <c r="AK282" s="40">
        <f ca="1">SUMIF(OFFSET(correlations!K$46,_xlfn.FLOOR.MATH((ROW(J270)-1)/5)*5,0,5),"&lt;&gt;0")/COUNTIF(OFFSET(correlations!K$46,_xlfn.FLOOR.MATH((ROW(J270)-1)/5)*5,0,5),"&lt;&gt;0")</f>
        <v>4</v>
      </c>
      <c r="AL282" s="40">
        <f ca="1">SUMIF(OFFSET(correlations!L$46,_xlfn.FLOOR.MATH((ROW(K270)-1)/5)*5,0,5),"&lt;&gt;0")/COUNTIF(OFFSET(correlations!L$46,_xlfn.FLOOR.MATH((ROW(K270)-1)/5)*5,0,5),"&lt;&gt;0")</f>
        <v>3.5</v>
      </c>
      <c r="AM282" s="40">
        <f ca="1">SUMIF(OFFSET(correlations!M$46,_xlfn.FLOOR.MATH((ROW(L270)-1)/5)*5,0,5),"&lt;&gt;0")/COUNTIF(OFFSET(correlations!M$46,_xlfn.FLOOR.MATH((ROW(L270)-1)/5)*5,0,5),"&lt;&gt;0")</f>
        <v>5</v>
      </c>
      <c r="AN282" s="40">
        <f ca="1">SUMIF(OFFSET(correlations!N$46,_xlfn.FLOOR.MATH((ROW(M270)-1)/5)*5,0,5),"&lt;&gt;0")/COUNTIF(OFFSET(correlations!N$46,_xlfn.FLOOR.MATH((ROW(M270)-1)/5)*5,0,5),"&lt;&gt;0")</f>
        <v>4.5</v>
      </c>
      <c r="AO282" s="40">
        <f ca="1">SUMIF(OFFSET(correlations!O$46,_xlfn.FLOOR.MATH((ROW(N270)-1)/5)*5,0,5),"&lt;&gt;0")/COUNTIF(OFFSET(correlations!O$46,_xlfn.FLOOR.MATH((ROW(N270)-1)/5)*5,0,5),"&lt;&gt;0")</f>
        <v>4</v>
      </c>
      <c r="AP282" s="40">
        <f ca="1">SUMIF(OFFSET(correlations!P$46,_xlfn.FLOOR.MATH((ROW(O270)-1)/5)*5,0,5),"&lt;&gt;0")/COUNTIF(OFFSET(correlations!P$46,_xlfn.FLOOR.MATH((ROW(O270)-1)/5)*5,0,5),"&lt;&gt;0")</f>
        <v>4.333333333333333</v>
      </c>
      <c r="AQ282" s="40">
        <f ca="1">SUMIF(OFFSET(correlations!Q$46,_xlfn.FLOOR.MATH((ROW(P270)-1)/5)*5,0,5),"&lt;&gt;0")/COUNTIF(OFFSET(correlations!Q$46,_xlfn.FLOOR.MATH((ROW(P270)-1)/5)*5,0,5),"&lt;&gt;0")</f>
        <v>4.625</v>
      </c>
      <c r="AR282" s="40">
        <f ca="1">SUMIF(OFFSET(correlations!R$46,_xlfn.FLOOR.MATH((ROW(Q270)-1)/5)*5,0,5),"&lt;&gt;0")/COUNTIF(OFFSET(correlations!R$46,_xlfn.FLOOR.MATH((ROW(Q270)-1)/5)*5,0,5),"&lt;&gt;0")</f>
        <v>4</v>
      </c>
      <c r="AS282" s="40">
        <f ca="1">SUMIF(OFFSET(correlations!S$46,_xlfn.FLOOR.MATH((ROW(R270)-1)/5)*5,0,5),"&lt;&gt;0")/COUNTIF(OFFSET(correlations!S$46,_xlfn.FLOOR.MATH((ROW(R270)-1)/5)*5,0,5),"&lt;&gt;0")</f>
        <v>4</v>
      </c>
      <c r="AT282" s="40">
        <f ca="1">SUMIF(OFFSET(correlations!T$46,_xlfn.FLOOR.MATH((ROW(S270)-1)/5)*5,0,5),"&lt;&gt;0")/COUNTIF(OFFSET(correlations!T$46,_xlfn.FLOOR.MATH((ROW(S270)-1)/5)*5,0,5),"&lt;&gt;0")</f>
        <v>4.5</v>
      </c>
      <c r="AU282" s="40">
        <f ca="1">SUMIF(OFFSET(correlations!U$46,_xlfn.FLOOR.MATH((ROW(T270)-1)/5)*5,0,5),"&lt;&gt;0")/COUNTIF(OFFSET(correlations!U$46,_xlfn.FLOOR.MATH((ROW(T270)-1)/5)*5,0,5),"&lt;&gt;0")</f>
        <v>4.166666666666667</v>
      </c>
      <c r="AV282" s="40">
        <f ca="1">SUMIF(OFFSET(correlations!V$46,_xlfn.FLOOR.MATH((ROW(U270)-1)/5)*5,0,5),"&lt;&gt;0")/COUNTIF(OFFSET(correlations!V$46,_xlfn.FLOOR.MATH((ROW(U270)-1)/5)*5,0,5),"&lt;&gt;0")</f>
        <v>4.75</v>
      </c>
      <c r="AW282" s="40">
        <f ca="1">SUMIF(OFFSET(correlations!W$46,_xlfn.FLOOR.MATH((ROW(V270)-1)/5)*5,0,5),"&lt;&gt;0")/COUNTIF(OFFSET(correlations!W$46,_xlfn.FLOOR.MATH((ROW(V270)-1)/5)*5,0,5),"&lt;&gt;0")</f>
        <v>4.5</v>
      </c>
      <c r="AX282" s="40">
        <f ca="1">SUMIF(OFFSET(correlations!X$46,_xlfn.FLOOR.MATH((ROW(W270)-1)/5)*5,0,5),"&lt;&gt;0")/COUNTIF(OFFSET(correlations!X$46,_xlfn.FLOOR.MATH((ROW(W270)-1)/5)*5,0,5),"&lt;&gt;0")</f>
        <v>5</v>
      </c>
      <c r="AY282" s="40">
        <f ca="1">SUMIF(OFFSET(correlations!Y$46,_xlfn.FLOOR.MATH((ROW(X270)-1)/5)*5,0,5),"&lt;&gt;0")/COUNTIF(OFFSET(correlations!Y$46,_xlfn.FLOOR.MATH((ROW(X270)-1)/5)*5,0,5),"&lt;&gt;0")</f>
        <v>4.5</v>
      </c>
      <c r="AZ282" s="40">
        <f ca="1">SUMIF(OFFSET(correlations!Z$46,_xlfn.FLOOR.MATH((ROW(Y270)-1)/5)*5,0,5),"&lt;&gt;0")/COUNTIF(OFFSET(correlations!Z$46,_xlfn.FLOOR.MATH((ROW(Y270)-1)/5)*5,0,5),"&lt;&gt;0")</f>
        <v>4</v>
      </c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</row>
    <row r="283" spans="1:76">
      <c r="A283" s="21" t="s">
        <v>54</v>
      </c>
      <c r="B283" s="26">
        <f>IF(correlations!B316&lt;&gt;0,'Modified Weights'!B$7,0)</f>
        <v>0.46460996868120108</v>
      </c>
      <c r="C283" s="26">
        <f>IF(correlations!C316&lt;&gt;0,'Modified Weights'!C$7,0)</f>
        <v>0</v>
      </c>
      <c r="D283" s="26">
        <f>IF(correlations!D316&lt;&gt;0,'Modified Weights'!D$7,0)</f>
        <v>0</v>
      </c>
      <c r="E283" s="26">
        <f>IF(correlations!E316&lt;&gt;0,'Modified Weights'!E$7,0)</f>
        <v>0.25965984359917371</v>
      </c>
      <c r="F283" s="26">
        <f>IF(correlations!F316&lt;&gt;0,'Modified Weights'!F$7,0)</f>
        <v>0</v>
      </c>
      <c r="G283" s="26">
        <f>IF(correlations!G316&lt;&gt;0,'Modified Weights'!G$7,0)</f>
        <v>0</v>
      </c>
      <c r="H283" s="26">
        <f>IF(correlations!H316&lt;&gt;0,'Modified Weights'!H$7,0)</f>
        <v>0.19365960183726966</v>
      </c>
      <c r="I283" s="26">
        <f>IF(correlations!I316&lt;&gt;0,'Modified Weights'!I$7,0)</f>
        <v>0.21476007349626267</v>
      </c>
      <c r="J283" s="26">
        <f>IF(correlations!J316&lt;&gt;0,'Modified Weights'!J$7,0)</f>
        <v>0.36005629545020651</v>
      </c>
      <c r="K283" s="26">
        <f>IF(correlations!K316&lt;&gt;0,'Modified Weights'!K$7,0)</f>
        <v>0</v>
      </c>
      <c r="L283" s="26">
        <f>IF(correlations!L316&lt;&gt;0,'Modified Weights'!L$7,0)</f>
        <v>0.24328325135114928</v>
      </c>
      <c r="M283" s="26">
        <f>IF(correlations!M316&lt;&gt;0,'Modified Weights'!M$7,0)</f>
        <v>0</v>
      </c>
      <c r="N283" s="26">
        <f>IF(correlations!N316&lt;&gt;0,'Modified Weights'!N$7,0)</f>
        <v>0.18121021790485745</v>
      </c>
      <c r="O283" s="26">
        <f>IF(correlations!O316&lt;&gt;0,'Modified Weights'!O$7,0)</f>
        <v>0</v>
      </c>
      <c r="P283" s="26">
        <f>IF(correlations!P316&lt;&gt;0,'Modified Weights'!P$7,0)</f>
        <v>0.26252037536330569</v>
      </c>
      <c r="Q283" s="26">
        <f>IF(correlations!Q316&lt;&gt;0,'Modified Weights'!Q$7,0)</f>
        <v>0</v>
      </c>
      <c r="R283" s="26">
        <f>IF(correlations!R316&lt;&gt;0,'Modified Weights'!R$7,0)</f>
        <v>0.37426379831369133</v>
      </c>
      <c r="S283" s="26">
        <f>IF(correlations!S316&lt;&gt;0,'Modified Weights'!S$7,0)</f>
        <v>0.36064387194709613</v>
      </c>
      <c r="T283" s="26">
        <f>IF(correlations!T316&lt;&gt;0,'Modified Weights'!T$7,0)</f>
        <v>0.40380887559327872</v>
      </c>
      <c r="U283" s="26">
        <f>IF(correlations!U316&lt;&gt;0,'Modified Weights'!U$7,0)</f>
        <v>0</v>
      </c>
      <c r="V283" s="26">
        <f>IF(correlations!V316&lt;&gt;0,'Modified Weights'!V$7,0)</f>
        <v>0.14367186460137429</v>
      </c>
      <c r="W283" s="26">
        <f>IF(correlations!W316&lt;&gt;0,'Modified Weights'!W$7,0)</f>
        <v>0.24072770522228643</v>
      </c>
      <c r="X283" s="26">
        <f>IF(correlations!X316&lt;&gt;0,'Modified Weights'!X$7,0)</f>
        <v>0</v>
      </c>
      <c r="Y283" s="26">
        <f>IF(correlations!Y316&lt;&gt;0,'Modified Weights'!Y$7,0)</f>
        <v>0</v>
      </c>
      <c r="Z283" s="26">
        <f>IF(correlations!Z316&lt;&gt;0,'Modified Weights'!Z$7,0)</f>
        <v>0</v>
      </c>
      <c r="AA283" s="26"/>
      <c r="AB283" s="40">
        <f ca="1">SUMIF(OFFSET(correlations!B$46,_xlfn.FLOOR.MATH((ROW(A271)-1)/5)*5,0,5),"&lt;&gt;0")/COUNTIF(OFFSET(correlations!B$46,_xlfn.FLOOR.MATH((ROW(A271)-1)/5)*5,0,5),"&lt;&gt;0")</f>
        <v>3.75</v>
      </c>
      <c r="AC283" s="40">
        <f ca="1">SUMIF(OFFSET(correlations!C$46,_xlfn.FLOOR.MATH((ROW(B271)-1)/5)*5,0,5),"&lt;&gt;0")/COUNTIF(OFFSET(correlations!C$46,_xlfn.FLOOR.MATH((ROW(B271)-1)/5)*5,0,5),"&lt;&gt;0")</f>
        <v>4</v>
      </c>
      <c r="AD283" s="40">
        <f ca="1">SUMIF(OFFSET(correlations!D$46,_xlfn.FLOOR.MATH((ROW(C271)-1)/5)*5,0,5),"&lt;&gt;0")/COUNTIF(OFFSET(correlations!D$46,_xlfn.FLOOR.MATH((ROW(C271)-1)/5)*5,0,5),"&lt;&gt;0")</f>
        <v>3.875</v>
      </c>
      <c r="AE283" s="40">
        <f ca="1">SUMIF(OFFSET(correlations!E$46,_xlfn.FLOOR.MATH((ROW(D271)-1)/5)*5,0,5),"&lt;&gt;0")/COUNTIF(OFFSET(correlations!E$46,_xlfn.FLOOR.MATH((ROW(D271)-1)/5)*5,0,5),"&lt;&gt;0")</f>
        <v>3.75</v>
      </c>
      <c r="AF283" s="40">
        <f ca="1">SUMIF(OFFSET(correlations!F$46,_xlfn.FLOOR.MATH((ROW(E271)-1)/5)*5,0,5),"&lt;&gt;0")/COUNTIF(OFFSET(correlations!F$46,_xlfn.FLOOR.MATH((ROW(E271)-1)/5)*5,0,5),"&lt;&gt;0")</f>
        <v>3</v>
      </c>
      <c r="AG283" s="40">
        <f ca="1">SUMIF(OFFSET(correlations!G$46,_xlfn.FLOOR.MATH((ROW(F271)-1)/5)*5,0,5),"&lt;&gt;0")/COUNTIF(OFFSET(correlations!G$46,_xlfn.FLOOR.MATH((ROW(F271)-1)/5)*5,0,5),"&lt;&gt;0")</f>
        <v>3.6666666666666665</v>
      </c>
      <c r="AH283" s="40">
        <f ca="1">SUMIF(OFFSET(correlations!H$46,_xlfn.FLOOR.MATH((ROW(G271)-1)/5)*5,0,5),"&lt;&gt;0")/COUNTIF(OFFSET(correlations!H$46,_xlfn.FLOOR.MATH((ROW(G271)-1)/5)*5,0,5),"&lt;&gt;0")</f>
        <v>3.6666666666666665</v>
      </c>
      <c r="AI283" s="40">
        <f ca="1">SUMIF(OFFSET(correlations!I$46,_xlfn.FLOOR.MATH((ROW(H271)-1)/5)*5,0,5),"&lt;&gt;0")/COUNTIF(OFFSET(correlations!I$46,_xlfn.FLOOR.MATH((ROW(H271)-1)/5)*5,0,5),"&lt;&gt;0")</f>
        <v>3.5</v>
      </c>
      <c r="AJ283" s="40">
        <f ca="1">SUMIF(OFFSET(correlations!J$46,_xlfn.FLOOR.MATH((ROW(I271)-1)/5)*5,0,5),"&lt;&gt;0")/COUNTIF(OFFSET(correlations!J$46,_xlfn.FLOOR.MATH((ROW(I271)-1)/5)*5,0,5),"&lt;&gt;0")</f>
        <v>4.166666666666667</v>
      </c>
      <c r="AK283" s="40">
        <f ca="1">SUMIF(OFFSET(correlations!K$46,_xlfn.FLOOR.MATH((ROW(J271)-1)/5)*5,0,5),"&lt;&gt;0")/COUNTIF(OFFSET(correlations!K$46,_xlfn.FLOOR.MATH((ROW(J271)-1)/5)*5,0,5),"&lt;&gt;0")</f>
        <v>4.166666666666667</v>
      </c>
      <c r="AL283" s="40">
        <f ca="1">SUMIF(OFFSET(correlations!L$46,_xlfn.FLOOR.MATH((ROW(K271)-1)/5)*5,0,5),"&lt;&gt;0")/COUNTIF(OFFSET(correlations!L$46,_xlfn.FLOOR.MATH((ROW(K271)-1)/5)*5,0,5),"&lt;&gt;0")</f>
        <v>3.8333333333333335</v>
      </c>
      <c r="AM283" s="40">
        <f ca="1">SUMIF(OFFSET(correlations!M$46,_xlfn.FLOOR.MATH((ROW(L271)-1)/5)*5,0,5),"&lt;&gt;0")/COUNTIF(OFFSET(correlations!M$46,_xlfn.FLOOR.MATH((ROW(L271)-1)/5)*5,0,5),"&lt;&gt;0")</f>
        <v>4.25</v>
      </c>
      <c r="AN283" s="40">
        <f ca="1">SUMIF(OFFSET(correlations!N$46,_xlfn.FLOOR.MATH((ROW(M271)-1)/5)*5,0,5),"&lt;&gt;0")/COUNTIF(OFFSET(correlations!N$46,_xlfn.FLOOR.MATH((ROW(M271)-1)/5)*5,0,5),"&lt;&gt;0")</f>
        <v>3.8333333333333335</v>
      </c>
      <c r="AO283" s="40">
        <f ca="1">SUMIF(OFFSET(correlations!O$46,_xlfn.FLOOR.MATH((ROW(N271)-1)/5)*5,0,5),"&lt;&gt;0")/COUNTIF(OFFSET(correlations!O$46,_xlfn.FLOOR.MATH((ROW(N271)-1)/5)*5,0,5),"&lt;&gt;0")</f>
        <v>4</v>
      </c>
      <c r="AP283" s="40">
        <f ca="1">SUMIF(OFFSET(correlations!P$46,_xlfn.FLOOR.MATH((ROW(O271)-1)/5)*5,0,5),"&lt;&gt;0")/COUNTIF(OFFSET(correlations!P$46,_xlfn.FLOOR.MATH((ROW(O271)-1)/5)*5,0,5),"&lt;&gt;0")</f>
        <v>3.75</v>
      </c>
      <c r="AQ283" s="40">
        <f ca="1">SUMIF(OFFSET(correlations!Q$46,_xlfn.FLOOR.MATH((ROW(P271)-1)/5)*5,0,5),"&lt;&gt;0")/COUNTIF(OFFSET(correlations!Q$46,_xlfn.FLOOR.MATH((ROW(P271)-1)/5)*5,0,5),"&lt;&gt;0")</f>
        <v>4</v>
      </c>
      <c r="AR283" s="40">
        <f ca="1">SUMIF(OFFSET(correlations!R$46,_xlfn.FLOOR.MATH((ROW(Q271)-1)/5)*5,0,5),"&lt;&gt;0")/COUNTIF(OFFSET(correlations!R$46,_xlfn.FLOOR.MATH((ROW(Q271)-1)/5)*5,0,5),"&lt;&gt;0")</f>
        <v>3.75</v>
      </c>
      <c r="AS283" s="40">
        <f ca="1">SUMIF(OFFSET(correlations!S$46,_xlfn.FLOOR.MATH((ROW(R271)-1)/5)*5,0,5),"&lt;&gt;0")/COUNTIF(OFFSET(correlations!S$46,_xlfn.FLOOR.MATH((ROW(R271)-1)/5)*5,0,5),"&lt;&gt;0")</f>
        <v>4</v>
      </c>
      <c r="AT283" s="40">
        <f ca="1">SUMIF(OFFSET(correlations!T$46,_xlfn.FLOOR.MATH((ROW(S271)-1)/5)*5,0,5),"&lt;&gt;0")/COUNTIF(OFFSET(correlations!T$46,_xlfn.FLOOR.MATH((ROW(S271)-1)/5)*5,0,5),"&lt;&gt;0")</f>
        <v>3.25</v>
      </c>
      <c r="AU283" s="40">
        <f ca="1">SUMIF(OFFSET(correlations!U$46,_xlfn.FLOOR.MATH((ROW(T271)-1)/5)*5,0,5),"&lt;&gt;0")/COUNTIF(OFFSET(correlations!U$46,_xlfn.FLOOR.MATH((ROW(T271)-1)/5)*5,0,5),"&lt;&gt;0")</f>
        <v>4.166666666666667</v>
      </c>
      <c r="AV283" s="40">
        <f ca="1">SUMIF(OFFSET(correlations!V$46,_xlfn.FLOOR.MATH((ROW(U271)-1)/5)*5,0,5),"&lt;&gt;0")/COUNTIF(OFFSET(correlations!V$46,_xlfn.FLOOR.MATH((ROW(U271)-1)/5)*5,0,5),"&lt;&gt;0")</f>
        <v>3.5</v>
      </c>
      <c r="AW283" s="40">
        <f ca="1">SUMIF(OFFSET(correlations!W$46,_xlfn.FLOOR.MATH((ROW(V271)-1)/5)*5,0,5),"&lt;&gt;0")/COUNTIF(OFFSET(correlations!W$46,_xlfn.FLOOR.MATH((ROW(V271)-1)/5)*5,0,5),"&lt;&gt;0")</f>
        <v>4.625</v>
      </c>
      <c r="AX283" s="40">
        <f ca="1">SUMIF(OFFSET(correlations!X$46,_xlfn.FLOOR.MATH((ROW(W271)-1)/5)*5,0,5),"&lt;&gt;0")/COUNTIF(OFFSET(correlations!X$46,_xlfn.FLOOR.MATH((ROW(W271)-1)/5)*5,0,5),"&lt;&gt;0")</f>
        <v>3.5</v>
      </c>
      <c r="AY283" s="40">
        <f ca="1">SUMIF(OFFSET(correlations!Y$46,_xlfn.FLOOR.MATH((ROW(X271)-1)/5)*5,0,5),"&lt;&gt;0")/COUNTIF(OFFSET(correlations!Y$46,_xlfn.FLOOR.MATH((ROW(X271)-1)/5)*5,0,5),"&lt;&gt;0")</f>
        <v>3.6666666666666665</v>
      </c>
      <c r="AZ283" s="40">
        <f ca="1">SUMIF(OFFSET(correlations!Z$46,_xlfn.FLOOR.MATH((ROW(Y271)-1)/5)*5,0,5),"&lt;&gt;0")/COUNTIF(OFFSET(correlations!Z$46,_xlfn.FLOOR.MATH((ROW(Y271)-1)/5)*5,0,5),"&lt;&gt;0")</f>
        <v>4.125</v>
      </c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</row>
    <row r="284" spans="1:76">
      <c r="A284" s="1" t="str">
        <f t="shared" ref="A284:A287" si="54">A283</f>
        <v>640: Catch Me If You Can (2002)</v>
      </c>
      <c r="B284" s="26">
        <f>IF(correlations!B317&lt;&gt;0,'Modified Weights'!B$3,0)</f>
        <v>0.55108883721563151</v>
      </c>
      <c r="C284" s="26">
        <f>IF(correlations!C317&lt;&gt;0,'Modified Weights'!C$3,0)</f>
        <v>0.56244873874488854</v>
      </c>
      <c r="D284" s="26">
        <f>IF(correlations!D317&lt;&gt;0,'Modified Weights'!D$3,0)</f>
        <v>0.66716825348801723</v>
      </c>
      <c r="E284" s="26">
        <f>IF(correlations!E317&lt;&gt;0,'Modified Weights'!E$3,0)</f>
        <v>0</v>
      </c>
      <c r="F284" s="26">
        <f>IF(correlations!F317&lt;&gt;0,'Modified Weights'!F$3,0)</f>
        <v>0</v>
      </c>
      <c r="G284" s="26">
        <f>IF(correlations!G317&lt;&gt;0,'Modified Weights'!G$3,0)</f>
        <v>0.53906585139435703</v>
      </c>
      <c r="H284" s="26">
        <f>IF(correlations!H317&lt;&gt;0,'Modified Weights'!H$3,0)</f>
        <v>0.46291004988627577</v>
      </c>
      <c r="I284" s="26">
        <f>IF(correlations!I317&lt;&gt;0,'Modified Weights'!I$3,0)</f>
        <v>0</v>
      </c>
      <c r="J284" s="26">
        <f>IF(correlations!J317&lt;&gt;0,'Modified Weights'!J$3,0)</f>
        <v>0</v>
      </c>
      <c r="K284" s="26">
        <f>IF(correlations!K317&lt;&gt;0,'Modified Weights'!K$3,0)</f>
        <v>0.31571202585390812</v>
      </c>
      <c r="L284" s="26">
        <f>IF(correlations!L317&lt;&gt;0,'Modified Weights'!L$3,0)</f>
        <v>0.31257295249758305</v>
      </c>
      <c r="M284" s="26">
        <f>IF(correlations!M317&lt;&gt;0,'Modified Weights'!M$3,0)</f>
        <v>0</v>
      </c>
      <c r="N284" s="26">
        <f>IF(correlations!N317&lt;&gt;0,'Modified Weights'!N$3,0)</f>
        <v>0.32349910970108381</v>
      </c>
      <c r="O284" s="26">
        <f>IF(correlations!O317&lt;&gt;0,'Modified Weights'!O$3,0)</f>
        <v>0.66851595362183669</v>
      </c>
      <c r="P284" s="26">
        <f>IF(correlations!P317&lt;&gt;0,'Modified Weights'!P$3,0)</f>
        <v>0</v>
      </c>
      <c r="Q284" s="26">
        <f>IF(correlations!Q317&lt;&gt;0,'Modified Weights'!Q$3,0)</f>
        <v>0.50324684492481753</v>
      </c>
      <c r="R284" s="26">
        <f>IF(correlations!R317&lt;&gt;0,'Modified Weights'!R$3,0)</f>
        <v>0</v>
      </c>
      <c r="S284" s="26">
        <f>IF(correlations!S317&lt;&gt;0,'Modified Weights'!S$3,0)</f>
        <v>0</v>
      </c>
      <c r="T284" s="26">
        <f>IF(correlations!T317&lt;&gt;0,'Modified Weights'!T$3,0)</f>
        <v>0</v>
      </c>
      <c r="U284" s="26">
        <f>IF(correlations!U317&lt;&gt;0,'Modified Weights'!U$3,0)</f>
        <v>0.47236055541883315</v>
      </c>
      <c r="V284" s="26">
        <f>IF(correlations!V317&lt;&gt;0,'Modified Weights'!V$3,0)</f>
        <v>0</v>
      </c>
      <c r="W284" s="26">
        <f>IF(correlations!W317&lt;&gt;0,'Modified Weights'!W$3,0)</f>
        <v>0.50324684492481753</v>
      </c>
      <c r="X284" s="26">
        <f>IF(correlations!X317&lt;&gt;0,'Modified Weights'!X$3,0)</f>
        <v>0</v>
      </c>
      <c r="Y284" s="26">
        <f>IF(correlations!Y317&lt;&gt;0,'Modified Weights'!Y$3,0)</f>
        <v>0</v>
      </c>
      <c r="Z284" s="26">
        <f>IF(correlations!Z317&lt;&gt;0,'Modified Weights'!Z$3,0)</f>
        <v>0.43552033876932245</v>
      </c>
      <c r="AA284" s="26"/>
      <c r="AB284" s="40">
        <f ca="1">SUMIF(OFFSET(correlations!B$46,_xlfn.FLOOR.MATH((ROW(A272)-1)/5)*5,0,5),"&lt;&gt;0")/COUNTIF(OFFSET(correlations!B$46,_xlfn.FLOOR.MATH((ROW(A272)-1)/5)*5,0,5),"&lt;&gt;0")</f>
        <v>3.75</v>
      </c>
      <c r="AC284" s="40">
        <f ca="1">SUMIF(OFFSET(correlations!C$46,_xlfn.FLOOR.MATH((ROW(B272)-1)/5)*5,0,5),"&lt;&gt;0")/COUNTIF(OFFSET(correlations!C$46,_xlfn.FLOOR.MATH((ROW(B272)-1)/5)*5,0,5),"&lt;&gt;0")</f>
        <v>4</v>
      </c>
      <c r="AD284" s="40">
        <f ca="1">SUMIF(OFFSET(correlations!D$46,_xlfn.FLOOR.MATH((ROW(C272)-1)/5)*5,0,5),"&lt;&gt;0")/COUNTIF(OFFSET(correlations!D$46,_xlfn.FLOOR.MATH((ROW(C272)-1)/5)*5,0,5),"&lt;&gt;0")</f>
        <v>3.875</v>
      </c>
      <c r="AE284" s="40">
        <f ca="1">SUMIF(OFFSET(correlations!E$46,_xlfn.FLOOR.MATH((ROW(D272)-1)/5)*5,0,5),"&lt;&gt;0")/COUNTIF(OFFSET(correlations!E$46,_xlfn.FLOOR.MATH((ROW(D272)-1)/5)*5,0,5),"&lt;&gt;0")</f>
        <v>3.75</v>
      </c>
      <c r="AF284" s="40">
        <f ca="1">SUMIF(OFFSET(correlations!F$46,_xlfn.FLOOR.MATH((ROW(E272)-1)/5)*5,0,5),"&lt;&gt;0")/COUNTIF(OFFSET(correlations!F$46,_xlfn.FLOOR.MATH((ROW(E272)-1)/5)*5,0,5),"&lt;&gt;0")</f>
        <v>3</v>
      </c>
      <c r="AG284" s="40">
        <f ca="1">SUMIF(OFFSET(correlations!G$46,_xlfn.FLOOR.MATH((ROW(F272)-1)/5)*5,0,5),"&lt;&gt;0")/COUNTIF(OFFSET(correlations!G$46,_xlfn.FLOOR.MATH((ROW(F272)-1)/5)*5,0,5),"&lt;&gt;0")</f>
        <v>3.6666666666666665</v>
      </c>
      <c r="AH284" s="40">
        <f ca="1">SUMIF(OFFSET(correlations!H$46,_xlfn.FLOOR.MATH((ROW(G272)-1)/5)*5,0,5),"&lt;&gt;0")/COUNTIF(OFFSET(correlations!H$46,_xlfn.FLOOR.MATH((ROW(G272)-1)/5)*5,0,5),"&lt;&gt;0")</f>
        <v>3.6666666666666665</v>
      </c>
      <c r="AI284" s="40">
        <f ca="1">SUMIF(OFFSET(correlations!I$46,_xlfn.FLOOR.MATH((ROW(H272)-1)/5)*5,0,5),"&lt;&gt;0")/COUNTIF(OFFSET(correlations!I$46,_xlfn.FLOOR.MATH((ROW(H272)-1)/5)*5,0,5),"&lt;&gt;0")</f>
        <v>3.5</v>
      </c>
      <c r="AJ284" s="40">
        <f ca="1">SUMIF(OFFSET(correlations!J$46,_xlfn.FLOOR.MATH((ROW(I272)-1)/5)*5,0,5),"&lt;&gt;0")/COUNTIF(OFFSET(correlations!J$46,_xlfn.FLOOR.MATH((ROW(I272)-1)/5)*5,0,5),"&lt;&gt;0")</f>
        <v>4.166666666666667</v>
      </c>
      <c r="AK284" s="40">
        <f ca="1">SUMIF(OFFSET(correlations!K$46,_xlfn.FLOOR.MATH((ROW(J272)-1)/5)*5,0,5),"&lt;&gt;0")/COUNTIF(OFFSET(correlations!K$46,_xlfn.FLOOR.MATH((ROW(J272)-1)/5)*5,0,5),"&lt;&gt;0")</f>
        <v>4.166666666666667</v>
      </c>
      <c r="AL284" s="40">
        <f ca="1">SUMIF(OFFSET(correlations!L$46,_xlfn.FLOOR.MATH((ROW(K272)-1)/5)*5,0,5),"&lt;&gt;0")/COUNTIF(OFFSET(correlations!L$46,_xlfn.FLOOR.MATH((ROW(K272)-1)/5)*5,0,5),"&lt;&gt;0")</f>
        <v>3.8333333333333335</v>
      </c>
      <c r="AM284" s="40">
        <f ca="1">SUMIF(OFFSET(correlations!M$46,_xlfn.FLOOR.MATH((ROW(L272)-1)/5)*5,0,5),"&lt;&gt;0")/COUNTIF(OFFSET(correlations!M$46,_xlfn.FLOOR.MATH((ROW(L272)-1)/5)*5,0,5),"&lt;&gt;0")</f>
        <v>4.25</v>
      </c>
      <c r="AN284" s="40">
        <f ca="1">SUMIF(OFFSET(correlations!N$46,_xlfn.FLOOR.MATH((ROW(M272)-1)/5)*5,0,5),"&lt;&gt;0")/COUNTIF(OFFSET(correlations!N$46,_xlfn.FLOOR.MATH((ROW(M272)-1)/5)*5,0,5),"&lt;&gt;0")</f>
        <v>3.8333333333333335</v>
      </c>
      <c r="AO284" s="40">
        <f ca="1">SUMIF(OFFSET(correlations!O$46,_xlfn.FLOOR.MATH((ROW(N272)-1)/5)*5,0,5),"&lt;&gt;0")/COUNTIF(OFFSET(correlations!O$46,_xlfn.FLOOR.MATH((ROW(N272)-1)/5)*5,0,5),"&lt;&gt;0")</f>
        <v>4</v>
      </c>
      <c r="AP284" s="40">
        <f ca="1">SUMIF(OFFSET(correlations!P$46,_xlfn.FLOOR.MATH((ROW(O272)-1)/5)*5,0,5),"&lt;&gt;0")/COUNTIF(OFFSET(correlations!P$46,_xlfn.FLOOR.MATH((ROW(O272)-1)/5)*5,0,5),"&lt;&gt;0")</f>
        <v>3.75</v>
      </c>
      <c r="AQ284" s="40">
        <f ca="1">SUMIF(OFFSET(correlations!Q$46,_xlfn.FLOOR.MATH((ROW(P272)-1)/5)*5,0,5),"&lt;&gt;0")/COUNTIF(OFFSET(correlations!Q$46,_xlfn.FLOOR.MATH((ROW(P272)-1)/5)*5,0,5),"&lt;&gt;0")</f>
        <v>4</v>
      </c>
      <c r="AR284" s="40">
        <f ca="1">SUMIF(OFFSET(correlations!R$46,_xlfn.FLOOR.MATH((ROW(Q272)-1)/5)*5,0,5),"&lt;&gt;0")/COUNTIF(OFFSET(correlations!R$46,_xlfn.FLOOR.MATH((ROW(Q272)-1)/5)*5,0,5),"&lt;&gt;0")</f>
        <v>3.75</v>
      </c>
      <c r="AS284" s="40">
        <f ca="1">SUMIF(OFFSET(correlations!S$46,_xlfn.FLOOR.MATH((ROW(R272)-1)/5)*5,0,5),"&lt;&gt;0")/COUNTIF(OFFSET(correlations!S$46,_xlfn.FLOOR.MATH((ROW(R272)-1)/5)*5,0,5),"&lt;&gt;0")</f>
        <v>4</v>
      </c>
      <c r="AT284" s="40">
        <f ca="1">SUMIF(OFFSET(correlations!T$46,_xlfn.FLOOR.MATH((ROW(S272)-1)/5)*5,0,5),"&lt;&gt;0")/COUNTIF(OFFSET(correlations!T$46,_xlfn.FLOOR.MATH((ROW(S272)-1)/5)*5,0,5),"&lt;&gt;0")</f>
        <v>3.25</v>
      </c>
      <c r="AU284" s="40">
        <f ca="1">SUMIF(OFFSET(correlations!U$46,_xlfn.FLOOR.MATH((ROW(T272)-1)/5)*5,0,5),"&lt;&gt;0")/COUNTIF(OFFSET(correlations!U$46,_xlfn.FLOOR.MATH((ROW(T272)-1)/5)*5,0,5),"&lt;&gt;0")</f>
        <v>4.166666666666667</v>
      </c>
      <c r="AV284" s="40">
        <f ca="1">SUMIF(OFFSET(correlations!V$46,_xlfn.FLOOR.MATH((ROW(U272)-1)/5)*5,0,5),"&lt;&gt;0")/COUNTIF(OFFSET(correlations!V$46,_xlfn.FLOOR.MATH((ROW(U272)-1)/5)*5,0,5),"&lt;&gt;0")</f>
        <v>3.5</v>
      </c>
      <c r="AW284" s="40">
        <f ca="1">SUMIF(OFFSET(correlations!W$46,_xlfn.FLOOR.MATH((ROW(V272)-1)/5)*5,0,5),"&lt;&gt;0")/COUNTIF(OFFSET(correlations!W$46,_xlfn.FLOOR.MATH((ROW(V272)-1)/5)*5,0,5),"&lt;&gt;0")</f>
        <v>4.625</v>
      </c>
      <c r="AX284" s="40">
        <f ca="1">SUMIF(OFFSET(correlations!X$46,_xlfn.FLOOR.MATH((ROW(W272)-1)/5)*5,0,5),"&lt;&gt;0")/COUNTIF(OFFSET(correlations!X$46,_xlfn.FLOOR.MATH((ROW(W272)-1)/5)*5,0,5),"&lt;&gt;0")</f>
        <v>3.5</v>
      </c>
      <c r="AY284" s="40">
        <f ca="1">SUMIF(OFFSET(correlations!Y$46,_xlfn.FLOOR.MATH((ROW(X272)-1)/5)*5,0,5),"&lt;&gt;0")/COUNTIF(OFFSET(correlations!Y$46,_xlfn.FLOOR.MATH((ROW(X272)-1)/5)*5,0,5),"&lt;&gt;0")</f>
        <v>3.6666666666666665</v>
      </c>
      <c r="AZ284" s="40">
        <f ca="1">SUMIF(OFFSET(correlations!Z$46,_xlfn.FLOOR.MATH((ROW(Y272)-1)/5)*5,0,5),"&lt;&gt;0")/COUNTIF(OFFSET(correlations!Z$46,_xlfn.FLOOR.MATH((ROW(Y272)-1)/5)*5,0,5),"&lt;&gt;0")</f>
        <v>4.125</v>
      </c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</row>
    <row r="285" spans="1:76">
      <c r="A285" s="1" t="str">
        <f t="shared" si="54"/>
        <v>640: Catch Me If You Can (2002)</v>
      </c>
      <c r="B285" s="26">
        <f>IF(correlations!B318&lt;&gt;0,'Modified Weights'!B$4,0)</f>
        <v>0.51761980439715483</v>
      </c>
      <c r="C285" s="26">
        <f>IF(correlations!C318&lt;&gt;0,'Modified Weights'!C$4,0)</f>
        <v>0</v>
      </c>
      <c r="D285" s="26">
        <f>IF(correlations!D318&lt;&gt;0,'Modified Weights'!D$4,0)</f>
        <v>0.47097212266638172</v>
      </c>
      <c r="E285" s="26">
        <f>IF(correlations!E318&lt;&gt;0,'Modified Weights'!E$4,0)</f>
        <v>0</v>
      </c>
      <c r="F285" s="26">
        <f>IF(correlations!F318&lt;&gt;0,'Modified Weights'!F$4,0)</f>
        <v>0.46411014776485626</v>
      </c>
      <c r="G285" s="26">
        <f>IF(correlations!G318&lt;&gt;0,'Modified Weights'!G$4,0)</f>
        <v>0</v>
      </c>
      <c r="H285" s="26">
        <f>IF(correlations!H318&lt;&gt;0,'Modified Weights'!H$4,0)</f>
        <v>0.40027450425381639</v>
      </c>
      <c r="I285" s="26">
        <f>IF(correlations!I318&lt;&gt;0,'Modified Weights'!I$4,0)</f>
        <v>0.31257295249758305</v>
      </c>
      <c r="J285" s="26">
        <f>IF(correlations!J318&lt;&gt;0,'Modified Weights'!J$4,0)</f>
        <v>0.47549485227568483</v>
      </c>
      <c r="K285" s="26">
        <f>IF(correlations!K318&lt;&gt;0,'Modified Weights'!K$4,0)</f>
        <v>0</v>
      </c>
      <c r="L285" s="26">
        <f>IF(correlations!L318&lt;&gt;0,'Modified Weights'!L$4,0)</f>
        <v>0</v>
      </c>
      <c r="M285" s="26">
        <f>IF(correlations!M318&lt;&gt;0,'Modified Weights'!M$4,0)</f>
        <v>0.28040224837668803</v>
      </c>
      <c r="N285" s="26">
        <f>IF(correlations!N318&lt;&gt;0,'Modified Weights'!N$4,0)</f>
        <v>0</v>
      </c>
      <c r="O285" s="26">
        <f>IF(correlations!O318&lt;&gt;0,'Modified Weights'!O$4,0)</f>
        <v>0.56244873874488854</v>
      </c>
      <c r="P285" s="26">
        <f>IF(correlations!P318&lt;&gt;0,'Modified Weights'!P$4,0)</f>
        <v>0</v>
      </c>
      <c r="Q285" s="26">
        <f>IF(correlations!Q318&lt;&gt;0,'Modified Weights'!Q$4,0)</f>
        <v>0.48860698263640312</v>
      </c>
      <c r="R285" s="26">
        <f>IF(correlations!R318&lt;&gt;0,'Modified Weights'!R$4,0)</f>
        <v>0</v>
      </c>
      <c r="S285" s="26">
        <f>IF(correlations!S318&lt;&gt;0,'Modified Weights'!S$4,0)</f>
        <v>0.44902524381160436</v>
      </c>
      <c r="T285" s="26">
        <f>IF(correlations!T318&lt;&gt;0,'Modified Weights'!T$4,0)</f>
        <v>0</v>
      </c>
      <c r="U285" s="26">
        <f>IF(correlations!U318&lt;&gt;0,'Modified Weights'!U$4,0)</f>
        <v>0.43899155441463594</v>
      </c>
      <c r="V285" s="26">
        <f>IF(correlations!V318&lt;&gt;0,'Modified Weights'!V$4,0)</f>
        <v>0.17808764796017454</v>
      </c>
      <c r="W285" s="26">
        <f>IF(correlations!W318&lt;&gt;0,'Modified Weights'!W$4,0)</f>
        <v>0.40859237613621341</v>
      </c>
      <c r="X285" s="26">
        <f>IF(correlations!X318&lt;&gt;0,'Modified Weights'!X$4,0)</f>
        <v>0.54219187817609293</v>
      </c>
      <c r="Y285" s="26">
        <f>IF(correlations!Y318&lt;&gt;0,'Modified Weights'!Y$4,0)</f>
        <v>0.54219187817609293</v>
      </c>
      <c r="Z285" s="26">
        <f>IF(correlations!Z318&lt;&gt;0,'Modified Weights'!Z$4,0)</f>
        <v>0.39006674934025765</v>
      </c>
      <c r="AA285" s="26"/>
      <c r="AB285" s="40">
        <f ca="1">SUMIF(OFFSET(correlations!B$46,_xlfn.FLOOR.MATH((ROW(A273)-1)/5)*5,0,5),"&lt;&gt;0")/COUNTIF(OFFSET(correlations!B$46,_xlfn.FLOOR.MATH((ROW(A273)-1)/5)*5,0,5),"&lt;&gt;0")</f>
        <v>3.75</v>
      </c>
      <c r="AC285" s="40">
        <f ca="1">SUMIF(OFFSET(correlations!C$46,_xlfn.FLOOR.MATH((ROW(B273)-1)/5)*5,0,5),"&lt;&gt;0")/COUNTIF(OFFSET(correlations!C$46,_xlfn.FLOOR.MATH((ROW(B273)-1)/5)*5,0,5),"&lt;&gt;0")</f>
        <v>4</v>
      </c>
      <c r="AD285" s="40">
        <f ca="1">SUMIF(OFFSET(correlations!D$46,_xlfn.FLOOR.MATH((ROW(C273)-1)/5)*5,0,5),"&lt;&gt;0")/COUNTIF(OFFSET(correlations!D$46,_xlfn.FLOOR.MATH((ROW(C273)-1)/5)*5,0,5),"&lt;&gt;0")</f>
        <v>3.875</v>
      </c>
      <c r="AE285" s="40">
        <f ca="1">SUMIF(OFFSET(correlations!E$46,_xlfn.FLOOR.MATH((ROW(D273)-1)/5)*5,0,5),"&lt;&gt;0")/COUNTIF(OFFSET(correlations!E$46,_xlfn.FLOOR.MATH((ROW(D273)-1)/5)*5,0,5),"&lt;&gt;0")</f>
        <v>3.75</v>
      </c>
      <c r="AF285" s="40">
        <f ca="1">SUMIF(OFFSET(correlations!F$46,_xlfn.FLOOR.MATH((ROW(E273)-1)/5)*5,0,5),"&lt;&gt;0")/COUNTIF(OFFSET(correlations!F$46,_xlfn.FLOOR.MATH((ROW(E273)-1)/5)*5,0,5),"&lt;&gt;0")</f>
        <v>3</v>
      </c>
      <c r="AG285" s="40">
        <f ca="1">SUMIF(OFFSET(correlations!G$46,_xlfn.FLOOR.MATH((ROW(F273)-1)/5)*5,0,5),"&lt;&gt;0")/COUNTIF(OFFSET(correlations!G$46,_xlfn.FLOOR.MATH((ROW(F273)-1)/5)*5,0,5),"&lt;&gt;0")</f>
        <v>3.6666666666666665</v>
      </c>
      <c r="AH285" s="40">
        <f ca="1">SUMIF(OFFSET(correlations!H$46,_xlfn.FLOOR.MATH((ROW(G273)-1)/5)*5,0,5),"&lt;&gt;0")/COUNTIF(OFFSET(correlations!H$46,_xlfn.FLOOR.MATH((ROW(G273)-1)/5)*5,0,5),"&lt;&gt;0")</f>
        <v>3.6666666666666665</v>
      </c>
      <c r="AI285" s="40">
        <f ca="1">SUMIF(OFFSET(correlations!I$46,_xlfn.FLOOR.MATH((ROW(H273)-1)/5)*5,0,5),"&lt;&gt;0")/COUNTIF(OFFSET(correlations!I$46,_xlfn.FLOOR.MATH((ROW(H273)-1)/5)*5,0,5),"&lt;&gt;0")</f>
        <v>3.5</v>
      </c>
      <c r="AJ285" s="40">
        <f ca="1">SUMIF(OFFSET(correlations!J$46,_xlfn.FLOOR.MATH((ROW(I273)-1)/5)*5,0,5),"&lt;&gt;0")/COUNTIF(OFFSET(correlations!J$46,_xlfn.FLOOR.MATH((ROW(I273)-1)/5)*5,0,5),"&lt;&gt;0")</f>
        <v>4.166666666666667</v>
      </c>
      <c r="AK285" s="40">
        <f ca="1">SUMIF(OFFSET(correlations!K$46,_xlfn.FLOOR.MATH((ROW(J273)-1)/5)*5,0,5),"&lt;&gt;0")/COUNTIF(OFFSET(correlations!K$46,_xlfn.FLOOR.MATH((ROW(J273)-1)/5)*5,0,5),"&lt;&gt;0")</f>
        <v>4.166666666666667</v>
      </c>
      <c r="AL285" s="40">
        <f ca="1">SUMIF(OFFSET(correlations!L$46,_xlfn.FLOOR.MATH((ROW(K273)-1)/5)*5,0,5),"&lt;&gt;0")/COUNTIF(OFFSET(correlations!L$46,_xlfn.FLOOR.MATH((ROW(K273)-1)/5)*5,0,5),"&lt;&gt;0")</f>
        <v>3.8333333333333335</v>
      </c>
      <c r="AM285" s="40">
        <f ca="1">SUMIF(OFFSET(correlations!M$46,_xlfn.FLOOR.MATH((ROW(L273)-1)/5)*5,0,5),"&lt;&gt;0")/COUNTIF(OFFSET(correlations!M$46,_xlfn.FLOOR.MATH((ROW(L273)-1)/5)*5,0,5),"&lt;&gt;0")</f>
        <v>4.25</v>
      </c>
      <c r="AN285" s="40">
        <f ca="1">SUMIF(OFFSET(correlations!N$46,_xlfn.FLOOR.MATH((ROW(M273)-1)/5)*5,0,5),"&lt;&gt;0")/COUNTIF(OFFSET(correlations!N$46,_xlfn.FLOOR.MATH((ROW(M273)-1)/5)*5,0,5),"&lt;&gt;0")</f>
        <v>3.8333333333333335</v>
      </c>
      <c r="AO285" s="40">
        <f ca="1">SUMIF(OFFSET(correlations!O$46,_xlfn.FLOOR.MATH((ROW(N273)-1)/5)*5,0,5),"&lt;&gt;0")/COUNTIF(OFFSET(correlations!O$46,_xlfn.FLOOR.MATH((ROW(N273)-1)/5)*5,0,5),"&lt;&gt;0")</f>
        <v>4</v>
      </c>
      <c r="AP285" s="40">
        <f ca="1">SUMIF(OFFSET(correlations!P$46,_xlfn.FLOOR.MATH((ROW(O273)-1)/5)*5,0,5),"&lt;&gt;0")/COUNTIF(OFFSET(correlations!P$46,_xlfn.FLOOR.MATH((ROW(O273)-1)/5)*5,0,5),"&lt;&gt;0")</f>
        <v>3.75</v>
      </c>
      <c r="AQ285" s="40">
        <f ca="1">SUMIF(OFFSET(correlations!Q$46,_xlfn.FLOOR.MATH((ROW(P273)-1)/5)*5,0,5),"&lt;&gt;0")/COUNTIF(OFFSET(correlations!Q$46,_xlfn.FLOOR.MATH((ROW(P273)-1)/5)*5,0,5),"&lt;&gt;0")</f>
        <v>4</v>
      </c>
      <c r="AR285" s="40">
        <f ca="1">SUMIF(OFFSET(correlations!R$46,_xlfn.FLOOR.MATH((ROW(Q273)-1)/5)*5,0,5),"&lt;&gt;0")/COUNTIF(OFFSET(correlations!R$46,_xlfn.FLOOR.MATH((ROW(Q273)-1)/5)*5,0,5),"&lt;&gt;0")</f>
        <v>3.75</v>
      </c>
      <c r="AS285" s="40">
        <f ca="1">SUMIF(OFFSET(correlations!S$46,_xlfn.FLOOR.MATH((ROW(R273)-1)/5)*5,0,5),"&lt;&gt;0")/COUNTIF(OFFSET(correlations!S$46,_xlfn.FLOOR.MATH((ROW(R273)-1)/5)*5,0,5),"&lt;&gt;0")</f>
        <v>4</v>
      </c>
      <c r="AT285" s="40">
        <f ca="1">SUMIF(OFFSET(correlations!T$46,_xlfn.FLOOR.MATH((ROW(S273)-1)/5)*5,0,5),"&lt;&gt;0")/COUNTIF(OFFSET(correlations!T$46,_xlfn.FLOOR.MATH((ROW(S273)-1)/5)*5,0,5),"&lt;&gt;0")</f>
        <v>3.25</v>
      </c>
      <c r="AU285" s="40">
        <f ca="1">SUMIF(OFFSET(correlations!U$46,_xlfn.FLOOR.MATH((ROW(T273)-1)/5)*5,0,5),"&lt;&gt;0")/COUNTIF(OFFSET(correlations!U$46,_xlfn.FLOOR.MATH((ROW(T273)-1)/5)*5,0,5),"&lt;&gt;0")</f>
        <v>4.166666666666667</v>
      </c>
      <c r="AV285" s="40">
        <f ca="1">SUMIF(OFFSET(correlations!V$46,_xlfn.FLOOR.MATH((ROW(U273)-1)/5)*5,0,5),"&lt;&gt;0")/COUNTIF(OFFSET(correlations!V$46,_xlfn.FLOOR.MATH((ROW(U273)-1)/5)*5,0,5),"&lt;&gt;0")</f>
        <v>3.5</v>
      </c>
      <c r="AW285" s="40">
        <f ca="1">SUMIF(OFFSET(correlations!W$46,_xlfn.FLOOR.MATH((ROW(V273)-1)/5)*5,0,5),"&lt;&gt;0")/COUNTIF(OFFSET(correlations!W$46,_xlfn.FLOOR.MATH((ROW(V273)-1)/5)*5,0,5),"&lt;&gt;0")</f>
        <v>4.625</v>
      </c>
      <c r="AX285" s="40">
        <f ca="1">SUMIF(OFFSET(correlations!X$46,_xlfn.FLOOR.MATH((ROW(W273)-1)/5)*5,0,5),"&lt;&gt;0")/COUNTIF(OFFSET(correlations!X$46,_xlfn.FLOOR.MATH((ROW(W273)-1)/5)*5,0,5),"&lt;&gt;0")</f>
        <v>3.5</v>
      </c>
      <c r="AY285" s="40">
        <f ca="1">SUMIF(OFFSET(correlations!Y$46,_xlfn.FLOOR.MATH((ROW(X273)-1)/5)*5,0,5),"&lt;&gt;0")/COUNTIF(OFFSET(correlations!Y$46,_xlfn.FLOOR.MATH((ROW(X273)-1)/5)*5,0,5),"&lt;&gt;0")</f>
        <v>3.6666666666666665</v>
      </c>
      <c r="AZ285" s="40">
        <f ca="1">SUMIF(OFFSET(correlations!Z$46,_xlfn.FLOOR.MATH((ROW(Y273)-1)/5)*5,0,5),"&lt;&gt;0")/COUNTIF(OFFSET(correlations!Z$46,_xlfn.FLOOR.MATH((ROW(Y273)-1)/5)*5,0,5),"&lt;&gt;0")</f>
        <v>4.125</v>
      </c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</row>
    <row r="286" spans="1:76">
      <c r="A286" s="1" t="str">
        <f t="shared" si="54"/>
        <v>640: Catch Me If You Can (2002)</v>
      </c>
      <c r="B286" s="26">
        <f>IF(correlations!B319&lt;&gt;0,'Modified Weights'!B$5,0)</f>
        <v>0.49300760515325925</v>
      </c>
      <c r="C286" s="26">
        <f>IF(correlations!C319&lt;&gt;0,'Modified Weights'!C$5,0)</f>
        <v>0</v>
      </c>
      <c r="D286" s="26">
        <f>IF(correlations!D319&lt;&gt;0,'Modified Weights'!D$5,0)</f>
        <v>0.46833329437099369</v>
      </c>
      <c r="E286" s="26">
        <f>IF(correlations!E319&lt;&gt;0,'Modified Weights'!E$5,0)</f>
        <v>0</v>
      </c>
      <c r="F286" s="26">
        <f>IF(correlations!F319&lt;&gt;0,'Modified Weights'!F$5,0)</f>
        <v>0</v>
      </c>
      <c r="G286" s="26">
        <f>IF(correlations!G319&lt;&gt;0,'Modified Weights'!G$5,0)</f>
        <v>0.46833329437099369</v>
      </c>
      <c r="H286" s="26">
        <f>IF(correlations!H319&lt;&gt;0,'Modified Weights'!H$5,0)</f>
        <v>0</v>
      </c>
      <c r="I286" s="26">
        <f>IF(correlations!I319&lt;&gt;0,'Modified Weights'!I$5,0)</f>
        <v>0</v>
      </c>
      <c r="J286" s="26">
        <f>IF(correlations!J319&lt;&gt;0,'Modified Weights'!J$5,0)</f>
        <v>0</v>
      </c>
      <c r="K286" s="26">
        <f>IF(correlations!K319&lt;&gt;0,'Modified Weights'!K$5,0)</f>
        <v>0.25886569181649749</v>
      </c>
      <c r="L286" s="26">
        <f>IF(correlations!L319&lt;&gt;0,'Modified Weights'!L$5,0)</f>
        <v>0</v>
      </c>
      <c r="M286" s="26">
        <f>IF(correlations!M319&lt;&gt;0,'Modified Weights'!M$5,0)</f>
        <v>0.26442478716072465</v>
      </c>
      <c r="N286" s="26">
        <f>IF(correlations!N319&lt;&gt;0,'Modified Weights'!N$5,0)</f>
        <v>0.290591240789001</v>
      </c>
      <c r="O286" s="26">
        <f>IF(correlations!O319&lt;&gt;0,'Modified Weights'!O$5,0)</f>
        <v>0.53906585139435703</v>
      </c>
      <c r="P286" s="26">
        <f>IF(correlations!P319&lt;&gt;0,'Modified Weights'!P$5,0)</f>
        <v>0.29682614716644024</v>
      </c>
      <c r="Q286" s="26">
        <f>IF(correlations!Q319&lt;&gt;0,'Modified Weights'!Q$5,0)</f>
        <v>0</v>
      </c>
      <c r="R286" s="26">
        <f>IF(correlations!R319&lt;&gt;0,'Modified Weights'!R$5,0)</f>
        <v>0.45527378286540937</v>
      </c>
      <c r="S286" s="26">
        <f>IF(correlations!S319&lt;&gt;0,'Modified Weights'!S$5,0)</f>
        <v>0</v>
      </c>
      <c r="T286" s="26">
        <f>IF(correlations!T319&lt;&gt;0,'Modified Weights'!T$5,0)</f>
        <v>0</v>
      </c>
      <c r="U286" s="26">
        <f>IF(correlations!U319&lt;&gt;0,'Modified Weights'!U$5,0)</f>
        <v>0.40380887559327872</v>
      </c>
      <c r="V286" s="26">
        <f>IF(correlations!V319&lt;&gt;0,'Modified Weights'!V$5,0)</f>
        <v>0</v>
      </c>
      <c r="W286" s="26">
        <f>IF(correlations!W319&lt;&gt;0,'Modified Weights'!W$5,0)</f>
        <v>0</v>
      </c>
      <c r="X286" s="26">
        <f>IF(correlations!X319&lt;&gt;0,'Modified Weights'!X$5,0)</f>
        <v>0.47497369617752921</v>
      </c>
      <c r="Y286" s="26">
        <f>IF(correlations!Y319&lt;&gt;0,'Modified Weights'!Y$5,0)</f>
        <v>0.47236055541883315</v>
      </c>
      <c r="Z286" s="26">
        <f>IF(correlations!Z319&lt;&gt;0,'Modified Weights'!Z$5,0)</f>
        <v>0.37985626502293046</v>
      </c>
      <c r="AA286" s="26"/>
      <c r="AB286" s="40">
        <f ca="1">SUMIF(OFFSET(correlations!B$46,_xlfn.FLOOR.MATH((ROW(A274)-1)/5)*5,0,5),"&lt;&gt;0")/COUNTIF(OFFSET(correlations!B$46,_xlfn.FLOOR.MATH((ROW(A274)-1)/5)*5,0,5),"&lt;&gt;0")</f>
        <v>3.75</v>
      </c>
      <c r="AC286" s="40">
        <f ca="1">SUMIF(OFFSET(correlations!C$46,_xlfn.FLOOR.MATH((ROW(B274)-1)/5)*5,0,5),"&lt;&gt;0")/COUNTIF(OFFSET(correlations!C$46,_xlfn.FLOOR.MATH((ROW(B274)-1)/5)*5,0,5),"&lt;&gt;0")</f>
        <v>4</v>
      </c>
      <c r="AD286" s="40">
        <f ca="1">SUMIF(OFFSET(correlations!D$46,_xlfn.FLOOR.MATH((ROW(C274)-1)/5)*5,0,5),"&lt;&gt;0")/COUNTIF(OFFSET(correlations!D$46,_xlfn.FLOOR.MATH((ROW(C274)-1)/5)*5,0,5),"&lt;&gt;0")</f>
        <v>3.875</v>
      </c>
      <c r="AE286" s="40">
        <f ca="1">SUMIF(OFFSET(correlations!E$46,_xlfn.FLOOR.MATH((ROW(D274)-1)/5)*5,0,5),"&lt;&gt;0")/COUNTIF(OFFSET(correlations!E$46,_xlfn.FLOOR.MATH((ROW(D274)-1)/5)*5,0,5),"&lt;&gt;0")</f>
        <v>3.75</v>
      </c>
      <c r="AF286" s="40">
        <f ca="1">SUMIF(OFFSET(correlations!F$46,_xlfn.FLOOR.MATH((ROW(E274)-1)/5)*5,0,5),"&lt;&gt;0")/COUNTIF(OFFSET(correlations!F$46,_xlfn.FLOOR.MATH((ROW(E274)-1)/5)*5,0,5),"&lt;&gt;0")</f>
        <v>3</v>
      </c>
      <c r="AG286" s="40">
        <f ca="1">SUMIF(OFFSET(correlations!G$46,_xlfn.FLOOR.MATH((ROW(F274)-1)/5)*5,0,5),"&lt;&gt;0")/COUNTIF(OFFSET(correlations!G$46,_xlfn.FLOOR.MATH((ROW(F274)-1)/5)*5,0,5),"&lt;&gt;0")</f>
        <v>3.6666666666666665</v>
      </c>
      <c r="AH286" s="40">
        <f ca="1">SUMIF(OFFSET(correlations!H$46,_xlfn.FLOOR.MATH((ROW(G274)-1)/5)*5,0,5),"&lt;&gt;0")/COUNTIF(OFFSET(correlations!H$46,_xlfn.FLOOR.MATH((ROW(G274)-1)/5)*5,0,5),"&lt;&gt;0")</f>
        <v>3.6666666666666665</v>
      </c>
      <c r="AI286" s="40">
        <f ca="1">SUMIF(OFFSET(correlations!I$46,_xlfn.FLOOR.MATH((ROW(H274)-1)/5)*5,0,5),"&lt;&gt;0")/COUNTIF(OFFSET(correlations!I$46,_xlfn.FLOOR.MATH((ROW(H274)-1)/5)*5,0,5),"&lt;&gt;0")</f>
        <v>3.5</v>
      </c>
      <c r="AJ286" s="40">
        <f ca="1">SUMIF(OFFSET(correlations!J$46,_xlfn.FLOOR.MATH((ROW(I274)-1)/5)*5,0,5),"&lt;&gt;0")/COUNTIF(OFFSET(correlations!J$46,_xlfn.FLOOR.MATH((ROW(I274)-1)/5)*5,0,5),"&lt;&gt;0")</f>
        <v>4.166666666666667</v>
      </c>
      <c r="AK286" s="40">
        <f ca="1">SUMIF(OFFSET(correlations!K$46,_xlfn.FLOOR.MATH((ROW(J274)-1)/5)*5,0,5),"&lt;&gt;0")/COUNTIF(OFFSET(correlations!K$46,_xlfn.FLOOR.MATH((ROW(J274)-1)/5)*5,0,5),"&lt;&gt;0")</f>
        <v>4.166666666666667</v>
      </c>
      <c r="AL286" s="40">
        <f ca="1">SUMIF(OFFSET(correlations!L$46,_xlfn.FLOOR.MATH((ROW(K274)-1)/5)*5,0,5),"&lt;&gt;0")/COUNTIF(OFFSET(correlations!L$46,_xlfn.FLOOR.MATH((ROW(K274)-1)/5)*5,0,5),"&lt;&gt;0")</f>
        <v>3.8333333333333335</v>
      </c>
      <c r="AM286" s="40">
        <f ca="1">SUMIF(OFFSET(correlations!M$46,_xlfn.FLOOR.MATH((ROW(L274)-1)/5)*5,0,5),"&lt;&gt;0")/COUNTIF(OFFSET(correlations!M$46,_xlfn.FLOOR.MATH((ROW(L274)-1)/5)*5,0,5),"&lt;&gt;0")</f>
        <v>4.25</v>
      </c>
      <c r="AN286" s="40">
        <f ca="1">SUMIF(OFFSET(correlations!N$46,_xlfn.FLOOR.MATH((ROW(M274)-1)/5)*5,0,5),"&lt;&gt;0")/COUNTIF(OFFSET(correlations!N$46,_xlfn.FLOOR.MATH((ROW(M274)-1)/5)*5,0,5),"&lt;&gt;0")</f>
        <v>3.8333333333333335</v>
      </c>
      <c r="AO286" s="40">
        <f ca="1">SUMIF(OFFSET(correlations!O$46,_xlfn.FLOOR.MATH((ROW(N274)-1)/5)*5,0,5),"&lt;&gt;0")/COUNTIF(OFFSET(correlations!O$46,_xlfn.FLOOR.MATH((ROW(N274)-1)/5)*5,0,5),"&lt;&gt;0")</f>
        <v>4</v>
      </c>
      <c r="AP286" s="40">
        <f ca="1">SUMIF(OFFSET(correlations!P$46,_xlfn.FLOOR.MATH((ROW(O274)-1)/5)*5,0,5),"&lt;&gt;0")/COUNTIF(OFFSET(correlations!P$46,_xlfn.FLOOR.MATH((ROW(O274)-1)/5)*5,0,5),"&lt;&gt;0")</f>
        <v>3.75</v>
      </c>
      <c r="AQ286" s="40">
        <f ca="1">SUMIF(OFFSET(correlations!Q$46,_xlfn.FLOOR.MATH((ROW(P274)-1)/5)*5,0,5),"&lt;&gt;0")/COUNTIF(OFFSET(correlations!Q$46,_xlfn.FLOOR.MATH((ROW(P274)-1)/5)*5,0,5),"&lt;&gt;0")</f>
        <v>4</v>
      </c>
      <c r="AR286" s="40">
        <f ca="1">SUMIF(OFFSET(correlations!R$46,_xlfn.FLOOR.MATH((ROW(Q274)-1)/5)*5,0,5),"&lt;&gt;0")/COUNTIF(OFFSET(correlations!R$46,_xlfn.FLOOR.MATH((ROW(Q274)-1)/5)*5,0,5),"&lt;&gt;0")</f>
        <v>3.75</v>
      </c>
      <c r="AS286" s="40">
        <f ca="1">SUMIF(OFFSET(correlations!S$46,_xlfn.FLOOR.MATH((ROW(R274)-1)/5)*5,0,5),"&lt;&gt;0")/COUNTIF(OFFSET(correlations!S$46,_xlfn.FLOOR.MATH((ROW(R274)-1)/5)*5,0,5),"&lt;&gt;0")</f>
        <v>4</v>
      </c>
      <c r="AT286" s="40">
        <f ca="1">SUMIF(OFFSET(correlations!T$46,_xlfn.FLOOR.MATH((ROW(S274)-1)/5)*5,0,5),"&lt;&gt;0")/COUNTIF(OFFSET(correlations!T$46,_xlfn.FLOOR.MATH((ROW(S274)-1)/5)*5,0,5),"&lt;&gt;0")</f>
        <v>3.25</v>
      </c>
      <c r="AU286" s="40">
        <f ca="1">SUMIF(OFFSET(correlations!U$46,_xlfn.FLOOR.MATH((ROW(T274)-1)/5)*5,0,5),"&lt;&gt;0")/COUNTIF(OFFSET(correlations!U$46,_xlfn.FLOOR.MATH((ROW(T274)-1)/5)*5,0,5),"&lt;&gt;0")</f>
        <v>4.166666666666667</v>
      </c>
      <c r="AV286" s="40">
        <f ca="1">SUMIF(OFFSET(correlations!V$46,_xlfn.FLOOR.MATH((ROW(U274)-1)/5)*5,0,5),"&lt;&gt;0")/COUNTIF(OFFSET(correlations!V$46,_xlfn.FLOOR.MATH((ROW(U274)-1)/5)*5,0,5),"&lt;&gt;0")</f>
        <v>3.5</v>
      </c>
      <c r="AW286" s="40">
        <f ca="1">SUMIF(OFFSET(correlations!W$46,_xlfn.FLOOR.MATH((ROW(V274)-1)/5)*5,0,5),"&lt;&gt;0")/COUNTIF(OFFSET(correlations!W$46,_xlfn.FLOOR.MATH((ROW(V274)-1)/5)*5,0,5),"&lt;&gt;0")</f>
        <v>4.625</v>
      </c>
      <c r="AX286" s="40">
        <f ca="1">SUMIF(OFFSET(correlations!X$46,_xlfn.FLOOR.MATH((ROW(W274)-1)/5)*5,0,5),"&lt;&gt;0")/COUNTIF(OFFSET(correlations!X$46,_xlfn.FLOOR.MATH((ROW(W274)-1)/5)*5,0,5),"&lt;&gt;0")</f>
        <v>3.5</v>
      </c>
      <c r="AY286" s="40">
        <f ca="1">SUMIF(OFFSET(correlations!Y$46,_xlfn.FLOOR.MATH((ROW(X274)-1)/5)*5,0,5),"&lt;&gt;0")/COUNTIF(OFFSET(correlations!Y$46,_xlfn.FLOOR.MATH((ROW(X274)-1)/5)*5,0,5),"&lt;&gt;0")</f>
        <v>3.6666666666666665</v>
      </c>
      <c r="AZ286" s="40">
        <f ca="1">SUMIF(OFFSET(correlations!Z$46,_xlfn.FLOOR.MATH((ROW(Y274)-1)/5)*5,0,5),"&lt;&gt;0")/COUNTIF(OFFSET(correlations!Z$46,_xlfn.FLOOR.MATH((ROW(Y274)-1)/5)*5,0,5),"&lt;&gt;0")</f>
        <v>4.125</v>
      </c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</row>
    <row r="287" spans="1:76">
      <c r="A287" s="1" t="str">
        <f t="shared" si="54"/>
        <v>640: Catch Me If You Can (2002)</v>
      </c>
      <c r="B287" s="26">
        <f>IF(correlations!B320&lt;&gt;0,'Modified Weights'!B$6,0)</f>
        <v>0</v>
      </c>
      <c r="C287" s="26">
        <f>IF(correlations!C320&lt;&gt;0,'Modified Weights'!C$6,0)</f>
        <v>0</v>
      </c>
      <c r="D287" s="26">
        <f>IF(correlations!D320&lt;&gt;0,'Modified Weights'!D$6,0)</f>
        <v>0.37322578372742299</v>
      </c>
      <c r="E287" s="26">
        <f>IF(correlations!E320&lt;&gt;0,'Modified Weights'!E$6,0)</f>
        <v>0.28275572409412869</v>
      </c>
      <c r="F287" s="26">
        <f>IF(correlations!F320&lt;&gt;0,'Modified Weights'!F$6,0)</f>
        <v>0</v>
      </c>
      <c r="G287" s="26">
        <f>IF(correlations!G320&lt;&gt;0,'Modified Weights'!G$6,0)</f>
        <v>0.39943642888722536</v>
      </c>
      <c r="H287" s="26">
        <f>IF(correlations!H320&lt;&gt;0,'Modified Weights'!H$6,0)</f>
        <v>0</v>
      </c>
      <c r="I287" s="26">
        <f>IF(correlations!I320&lt;&gt;0,'Modified Weights'!I$6,0)</f>
        <v>0.22921932957789437</v>
      </c>
      <c r="J287" s="26">
        <f>IF(correlations!J320&lt;&gt;0,'Modified Weights'!J$6,0)</f>
        <v>0.36756756756756787</v>
      </c>
      <c r="K287" s="26">
        <f>IF(correlations!K320&lt;&gt;0,'Modified Weights'!K$6,0)</f>
        <v>0.25252866387786765</v>
      </c>
      <c r="L287" s="26">
        <f>IF(correlations!L320&lt;&gt;0,'Modified Weights'!L$6,0)</f>
        <v>0.2685953793136418</v>
      </c>
      <c r="M287" s="26">
        <f>IF(correlations!M320&lt;&gt;0,'Modified Weights'!M$6,0)</f>
        <v>0</v>
      </c>
      <c r="N287" s="26">
        <f>IF(correlations!N320&lt;&gt;0,'Modified Weights'!N$6,0)</f>
        <v>0</v>
      </c>
      <c r="O287" s="26">
        <f>IF(correlations!O320&lt;&gt;0,'Modified Weights'!O$6,0)</f>
        <v>0.52599044278760332</v>
      </c>
      <c r="P287" s="26">
        <f>IF(correlations!P320&lt;&gt;0,'Modified Weights'!P$6,0)</f>
        <v>0</v>
      </c>
      <c r="Q287" s="26">
        <f>IF(correlations!Q320&lt;&gt;0,'Modified Weights'!Q$6,0)</f>
        <v>0</v>
      </c>
      <c r="R287" s="26">
        <f>IF(correlations!R320&lt;&gt;0,'Modified Weights'!R$6,0)</f>
        <v>0</v>
      </c>
      <c r="S287" s="26">
        <f>IF(correlations!S320&lt;&gt;0,'Modified Weights'!S$6,0)</f>
        <v>0.37267558897264119</v>
      </c>
      <c r="T287" s="26">
        <f>IF(correlations!T320&lt;&gt;0,'Modified Weights'!T$6,0)</f>
        <v>0.40704352695380308</v>
      </c>
      <c r="U287" s="26">
        <f>IF(correlations!U320&lt;&gt;0,'Modified Weights'!U$6,0)</f>
        <v>0</v>
      </c>
      <c r="V287" s="26">
        <f>IF(correlations!V320&lt;&gt;0,'Modified Weights'!V$6,0)</f>
        <v>0</v>
      </c>
      <c r="W287" s="26">
        <f>IF(correlations!W320&lt;&gt;0,'Modified Weights'!W$6,0)</f>
        <v>0.26252037536330569</v>
      </c>
      <c r="X287" s="26">
        <f>IF(correlations!X320&lt;&gt;0,'Modified Weights'!X$6,0)</f>
        <v>0</v>
      </c>
      <c r="Y287" s="26">
        <f>IF(correlations!Y320&lt;&gt;0,'Modified Weights'!Y$6,0)</f>
        <v>0.46411014776485626</v>
      </c>
      <c r="Z287" s="26">
        <f>IF(correlations!Z320&lt;&gt;0,'Modified Weights'!Z$6,0)</f>
        <v>0.37426379831369133</v>
      </c>
      <c r="AA287" s="26"/>
      <c r="AB287" s="40">
        <f ca="1">SUMIF(OFFSET(correlations!B$46,_xlfn.FLOOR.MATH((ROW(A275)-1)/5)*5,0,5),"&lt;&gt;0")/COUNTIF(OFFSET(correlations!B$46,_xlfn.FLOOR.MATH((ROW(A275)-1)/5)*5,0,5),"&lt;&gt;0")</f>
        <v>3.75</v>
      </c>
      <c r="AC287" s="40">
        <f ca="1">SUMIF(OFFSET(correlations!C$46,_xlfn.FLOOR.MATH((ROW(B275)-1)/5)*5,0,5),"&lt;&gt;0")/COUNTIF(OFFSET(correlations!C$46,_xlfn.FLOOR.MATH((ROW(B275)-1)/5)*5,0,5),"&lt;&gt;0")</f>
        <v>4</v>
      </c>
      <c r="AD287" s="40">
        <f ca="1">SUMIF(OFFSET(correlations!D$46,_xlfn.FLOOR.MATH((ROW(C275)-1)/5)*5,0,5),"&lt;&gt;0")/COUNTIF(OFFSET(correlations!D$46,_xlfn.FLOOR.MATH((ROW(C275)-1)/5)*5,0,5),"&lt;&gt;0")</f>
        <v>3.875</v>
      </c>
      <c r="AE287" s="40">
        <f ca="1">SUMIF(OFFSET(correlations!E$46,_xlfn.FLOOR.MATH((ROW(D275)-1)/5)*5,0,5),"&lt;&gt;0")/COUNTIF(OFFSET(correlations!E$46,_xlfn.FLOOR.MATH((ROW(D275)-1)/5)*5,0,5),"&lt;&gt;0")</f>
        <v>3.75</v>
      </c>
      <c r="AF287" s="40">
        <f ca="1">SUMIF(OFFSET(correlations!F$46,_xlfn.FLOOR.MATH((ROW(E275)-1)/5)*5,0,5),"&lt;&gt;0")/COUNTIF(OFFSET(correlations!F$46,_xlfn.FLOOR.MATH((ROW(E275)-1)/5)*5,0,5),"&lt;&gt;0")</f>
        <v>3</v>
      </c>
      <c r="AG287" s="40">
        <f ca="1">SUMIF(OFFSET(correlations!G$46,_xlfn.FLOOR.MATH((ROW(F275)-1)/5)*5,0,5),"&lt;&gt;0")/COUNTIF(OFFSET(correlations!G$46,_xlfn.FLOOR.MATH((ROW(F275)-1)/5)*5,0,5),"&lt;&gt;0")</f>
        <v>3.6666666666666665</v>
      </c>
      <c r="AH287" s="40">
        <f ca="1">SUMIF(OFFSET(correlations!H$46,_xlfn.FLOOR.MATH((ROW(G275)-1)/5)*5,0,5),"&lt;&gt;0")/COUNTIF(OFFSET(correlations!H$46,_xlfn.FLOOR.MATH((ROW(G275)-1)/5)*5,0,5),"&lt;&gt;0")</f>
        <v>3.6666666666666665</v>
      </c>
      <c r="AI287" s="40">
        <f ca="1">SUMIF(OFFSET(correlations!I$46,_xlfn.FLOOR.MATH((ROW(H275)-1)/5)*5,0,5),"&lt;&gt;0")/COUNTIF(OFFSET(correlations!I$46,_xlfn.FLOOR.MATH((ROW(H275)-1)/5)*5,0,5),"&lt;&gt;0")</f>
        <v>3.5</v>
      </c>
      <c r="AJ287" s="40">
        <f ca="1">SUMIF(OFFSET(correlations!J$46,_xlfn.FLOOR.MATH((ROW(I275)-1)/5)*5,0,5),"&lt;&gt;0")/COUNTIF(OFFSET(correlations!J$46,_xlfn.FLOOR.MATH((ROW(I275)-1)/5)*5,0,5),"&lt;&gt;0")</f>
        <v>4.166666666666667</v>
      </c>
      <c r="AK287" s="40">
        <f ca="1">SUMIF(OFFSET(correlations!K$46,_xlfn.FLOOR.MATH((ROW(J275)-1)/5)*5,0,5),"&lt;&gt;0")/COUNTIF(OFFSET(correlations!K$46,_xlfn.FLOOR.MATH((ROW(J275)-1)/5)*5,0,5),"&lt;&gt;0")</f>
        <v>4.166666666666667</v>
      </c>
      <c r="AL287" s="40">
        <f ca="1">SUMIF(OFFSET(correlations!L$46,_xlfn.FLOOR.MATH((ROW(K275)-1)/5)*5,0,5),"&lt;&gt;0")/COUNTIF(OFFSET(correlations!L$46,_xlfn.FLOOR.MATH((ROW(K275)-1)/5)*5,0,5),"&lt;&gt;0")</f>
        <v>3.8333333333333335</v>
      </c>
      <c r="AM287" s="40">
        <f ca="1">SUMIF(OFFSET(correlations!M$46,_xlfn.FLOOR.MATH((ROW(L275)-1)/5)*5,0,5),"&lt;&gt;0")/COUNTIF(OFFSET(correlations!M$46,_xlfn.FLOOR.MATH((ROW(L275)-1)/5)*5,0,5),"&lt;&gt;0")</f>
        <v>4.25</v>
      </c>
      <c r="AN287" s="40">
        <f ca="1">SUMIF(OFFSET(correlations!N$46,_xlfn.FLOOR.MATH((ROW(M275)-1)/5)*5,0,5),"&lt;&gt;0")/COUNTIF(OFFSET(correlations!N$46,_xlfn.FLOOR.MATH((ROW(M275)-1)/5)*5,0,5),"&lt;&gt;0")</f>
        <v>3.8333333333333335</v>
      </c>
      <c r="AO287" s="40">
        <f ca="1">SUMIF(OFFSET(correlations!O$46,_xlfn.FLOOR.MATH((ROW(N275)-1)/5)*5,0,5),"&lt;&gt;0")/COUNTIF(OFFSET(correlations!O$46,_xlfn.FLOOR.MATH((ROW(N275)-1)/5)*5,0,5),"&lt;&gt;0")</f>
        <v>4</v>
      </c>
      <c r="AP287" s="40">
        <f ca="1">SUMIF(OFFSET(correlations!P$46,_xlfn.FLOOR.MATH((ROW(O275)-1)/5)*5,0,5),"&lt;&gt;0")/COUNTIF(OFFSET(correlations!P$46,_xlfn.FLOOR.MATH((ROW(O275)-1)/5)*5,0,5),"&lt;&gt;0")</f>
        <v>3.75</v>
      </c>
      <c r="AQ287" s="40">
        <f ca="1">SUMIF(OFFSET(correlations!Q$46,_xlfn.FLOOR.MATH((ROW(P275)-1)/5)*5,0,5),"&lt;&gt;0")/COUNTIF(OFFSET(correlations!Q$46,_xlfn.FLOOR.MATH((ROW(P275)-1)/5)*5,0,5),"&lt;&gt;0")</f>
        <v>4</v>
      </c>
      <c r="AR287" s="40">
        <f ca="1">SUMIF(OFFSET(correlations!R$46,_xlfn.FLOOR.MATH((ROW(Q275)-1)/5)*5,0,5),"&lt;&gt;0")/COUNTIF(OFFSET(correlations!R$46,_xlfn.FLOOR.MATH((ROW(Q275)-1)/5)*5,0,5),"&lt;&gt;0")</f>
        <v>3.75</v>
      </c>
      <c r="AS287" s="40">
        <f ca="1">SUMIF(OFFSET(correlations!S$46,_xlfn.FLOOR.MATH((ROW(R275)-1)/5)*5,0,5),"&lt;&gt;0")/COUNTIF(OFFSET(correlations!S$46,_xlfn.FLOOR.MATH((ROW(R275)-1)/5)*5,0,5),"&lt;&gt;0")</f>
        <v>4</v>
      </c>
      <c r="AT287" s="40">
        <f ca="1">SUMIF(OFFSET(correlations!T$46,_xlfn.FLOOR.MATH((ROW(S275)-1)/5)*5,0,5),"&lt;&gt;0")/COUNTIF(OFFSET(correlations!T$46,_xlfn.FLOOR.MATH((ROW(S275)-1)/5)*5,0,5),"&lt;&gt;0")</f>
        <v>3.25</v>
      </c>
      <c r="AU287" s="40">
        <f ca="1">SUMIF(OFFSET(correlations!U$46,_xlfn.FLOOR.MATH((ROW(T275)-1)/5)*5,0,5),"&lt;&gt;0")/COUNTIF(OFFSET(correlations!U$46,_xlfn.FLOOR.MATH((ROW(T275)-1)/5)*5,0,5),"&lt;&gt;0")</f>
        <v>4.166666666666667</v>
      </c>
      <c r="AV287" s="40">
        <f ca="1">SUMIF(OFFSET(correlations!V$46,_xlfn.FLOOR.MATH((ROW(U275)-1)/5)*5,0,5),"&lt;&gt;0")/COUNTIF(OFFSET(correlations!V$46,_xlfn.FLOOR.MATH((ROW(U275)-1)/5)*5,0,5),"&lt;&gt;0")</f>
        <v>3.5</v>
      </c>
      <c r="AW287" s="40">
        <f ca="1">SUMIF(OFFSET(correlations!W$46,_xlfn.FLOOR.MATH((ROW(V275)-1)/5)*5,0,5),"&lt;&gt;0")/COUNTIF(OFFSET(correlations!W$46,_xlfn.FLOOR.MATH((ROW(V275)-1)/5)*5,0,5),"&lt;&gt;0")</f>
        <v>4.625</v>
      </c>
      <c r="AX287" s="40">
        <f ca="1">SUMIF(OFFSET(correlations!X$46,_xlfn.FLOOR.MATH((ROW(W275)-1)/5)*5,0,5),"&lt;&gt;0")/COUNTIF(OFFSET(correlations!X$46,_xlfn.FLOOR.MATH((ROW(W275)-1)/5)*5,0,5),"&lt;&gt;0")</f>
        <v>3.5</v>
      </c>
      <c r="AY287" s="40">
        <f ca="1">SUMIF(OFFSET(correlations!Y$46,_xlfn.FLOOR.MATH((ROW(X275)-1)/5)*5,0,5),"&lt;&gt;0")/COUNTIF(OFFSET(correlations!Y$46,_xlfn.FLOOR.MATH((ROW(X275)-1)/5)*5,0,5),"&lt;&gt;0")</f>
        <v>3.6666666666666665</v>
      </c>
      <c r="AZ287" s="40">
        <f ca="1">SUMIF(OFFSET(correlations!Z$46,_xlfn.FLOOR.MATH((ROW(Y275)-1)/5)*5,0,5),"&lt;&gt;0")/COUNTIF(OFFSET(correlations!Z$46,_xlfn.FLOOR.MATH((ROW(Y275)-1)/5)*5,0,5),"&lt;&gt;0")</f>
        <v>4.125</v>
      </c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</row>
    <row r="288" spans="1:76">
      <c r="A288" s="21" t="s">
        <v>55</v>
      </c>
      <c r="B288" s="26">
        <f>IF(correlations!B321&lt;&gt;0,'Modified Weights'!B$7,0)</f>
        <v>0</v>
      </c>
      <c r="C288" s="26">
        <f>IF(correlations!C321&lt;&gt;0,'Modified Weights'!C$7,0)</f>
        <v>0.41167618541813644</v>
      </c>
      <c r="D288" s="26">
        <f>IF(correlations!D321&lt;&gt;0,'Modified Weights'!D$7,0)</f>
        <v>0</v>
      </c>
      <c r="E288" s="26">
        <f>IF(correlations!E321&lt;&gt;0,'Modified Weights'!E$7,0)</f>
        <v>0</v>
      </c>
      <c r="F288" s="26">
        <f>IF(correlations!F321&lt;&gt;0,'Modified Weights'!F$7,0)</f>
        <v>0</v>
      </c>
      <c r="G288" s="26">
        <f>IF(correlations!G321&lt;&gt;0,'Modified Weights'!G$7,0)</f>
        <v>0.38713264586848378</v>
      </c>
      <c r="H288" s="26">
        <f>IF(correlations!H321&lt;&gt;0,'Modified Weights'!H$7,0)</f>
        <v>0</v>
      </c>
      <c r="I288" s="26">
        <f>IF(correlations!I321&lt;&gt;0,'Modified Weights'!I$7,0)</f>
        <v>0</v>
      </c>
      <c r="J288" s="26">
        <f>IF(correlations!J321&lt;&gt;0,'Modified Weights'!J$7,0)</f>
        <v>0</v>
      </c>
      <c r="K288" s="26">
        <f>IF(correlations!K321&lt;&gt;0,'Modified Weights'!K$7,0)</f>
        <v>0.21087949693739588</v>
      </c>
      <c r="L288" s="26">
        <f>IF(correlations!L321&lt;&gt;0,'Modified Weights'!L$7,0)</f>
        <v>0.24328325135114928</v>
      </c>
      <c r="M288" s="26">
        <f>IF(correlations!M321&lt;&gt;0,'Modified Weights'!M$7,0)</f>
        <v>0.19710516591041297</v>
      </c>
      <c r="N288" s="26">
        <f>IF(correlations!N321&lt;&gt;0,'Modified Weights'!N$7,0)</f>
        <v>0.18121021790485745</v>
      </c>
      <c r="O288" s="26">
        <f>IF(correlations!O321&lt;&gt;0,'Modified Weights'!O$7,0)</f>
        <v>0</v>
      </c>
      <c r="P288" s="26">
        <f>IF(correlations!P321&lt;&gt;0,'Modified Weights'!P$7,0)</f>
        <v>0.26252037536330569</v>
      </c>
      <c r="Q288" s="26">
        <f>IF(correlations!Q321&lt;&gt;0,'Modified Weights'!Q$7,0)</f>
        <v>0.37322578372742299</v>
      </c>
      <c r="R288" s="26">
        <f>IF(correlations!R321&lt;&gt;0,'Modified Weights'!R$7,0)</f>
        <v>0</v>
      </c>
      <c r="S288" s="26">
        <f>IF(correlations!S321&lt;&gt;0,'Modified Weights'!S$7,0)</f>
        <v>0</v>
      </c>
      <c r="T288" s="26">
        <f>IF(correlations!T321&lt;&gt;0,'Modified Weights'!T$7,0)</f>
        <v>0</v>
      </c>
      <c r="U288" s="26">
        <f>IF(correlations!U321&lt;&gt;0,'Modified Weights'!U$7,0)</f>
        <v>0</v>
      </c>
      <c r="V288" s="26">
        <f>IF(correlations!V321&lt;&gt;0,'Modified Weights'!V$7,0)</f>
        <v>0.14367186460137429</v>
      </c>
      <c r="W288" s="26">
        <f>IF(correlations!W321&lt;&gt;0,'Modified Weights'!W$7,0)</f>
        <v>0</v>
      </c>
      <c r="X288" s="26">
        <f>IF(correlations!X321&lt;&gt;0,'Modified Weights'!X$7,0)</f>
        <v>0.44902524381160436</v>
      </c>
      <c r="Y288" s="26">
        <f>IF(correlations!Y321&lt;&gt;0,'Modified Weights'!Y$7,0)</f>
        <v>0</v>
      </c>
      <c r="Z288" s="26">
        <f>IF(correlations!Z321&lt;&gt;0,'Modified Weights'!Z$7,0)</f>
        <v>0</v>
      </c>
      <c r="AA288" s="26"/>
      <c r="AB288" s="40">
        <f ca="1">SUMIF(OFFSET(correlations!B$46,_xlfn.FLOOR.MATH((ROW(A276)-1)/5)*5,0,5),"&lt;&gt;0")/COUNTIF(OFFSET(correlations!B$46,_xlfn.FLOOR.MATH((ROW(A276)-1)/5)*5,0,5),"&lt;&gt;0")</f>
        <v>3.8333333333333335</v>
      </c>
      <c r="AC288" s="40">
        <f ca="1">SUMIF(OFFSET(correlations!C$46,_xlfn.FLOOR.MATH((ROW(B276)-1)/5)*5,0,5),"&lt;&gt;0")/COUNTIF(OFFSET(correlations!C$46,_xlfn.FLOOR.MATH((ROW(B276)-1)/5)*5,0,5),"&lt;&gt;0")</f>
        <v>5</v>
      </c>
      <c r="AD288" s="40">
        <f ca="1">SUMIF(OFFSET(correlations!D$46,_xlfn.FLOOR.MATH((ROW(C276)-1)/5)*5,0,5),"&lt;&gt;0")/COUNTIF(OFFSET(correlations!D$46,_xlfn.FLOOR.MATH((ROW(C276)-1)/5)*5,0,5),"&lt;&gt;0")</f>
        <v>3.25</v>
      </c>
      <c r="AE288" s="40" t="e">
        <f ca="1">SUMIF(OFFSET(correlations!E$46,_xlfn.FLOOR.MATH((ROW(D276)-1)/5)*5,0,5),"&lt;&gt;0")/COUNTIF(OFFSET(correlations!E$46,_xlfn.FLOOR.MATH((ROW(D276)-1)/5)*5,0,5),"&lt;&gt;0")</f>
        <v>#DIV/0!</v>
      </c>
      <c r="AF288" s="40">
        <f ca="1">SUMIF(OFFSET(correlations!F$46,_xlfn.FLOOR.MATH((ROW(E276)-1)/5)*5,0,5),"&lt;&gt;0")/COUNTIF(OFFSET(correlations!F$46,_xlfn.FLOOR.MATH((ROW(E276)-1)/5)*5,0,5),"&lt;&gt;0")</f>
        <v>2.5</v>
      </c>
      <c r="AG288" s="40">
        <f ca="1">SUMIF(OFFSET(correlations!G$46,_xlfn.FLOOR.MATH((ROW(F276)-1)/5)*5,0,5),"&lt;&gt;0")/COUNTIF(OFFSET(correlations!G$46,_xlfn.FLOOR.MATH((ROW(F276)-1)/5)*5,0,5),"&lt;&gt;0")</f>
        <v>4.25</v>
      </c>
      <c r="AH288" s="40">
        <f ca="1">SUMIF(OFFSET(correlations!H$46,_xlfn.FLOOR.MATH((ROW(G276)-1)/5)*5,0,5),"&lt;&gt;0")/COUNTIF(OFFSET(correlations!H$46,_xlfn.FLOOR.MATH((ROW(G276)-1)/5)*5,0,5),"&lt;&gt;0")</f>
        <v>5</v>
      </c>
      <c r="AI288" s="40" t="e">
        <f ca="1">SUMIF(OFFSET(correlations!I$46,_xlfn.FLOOR.MATH((ROW(H276)-1)/5)*5,0,5),"&lt;&gt;0")/COUNTIF(OFFSET(correlations!I$46,_xlfn.FLOOR.MATH((ROW(H276)-1)/5)*5,0,5),"&lt;&gt;0")</f>
        <v>#DIV/0!</v>
      </c>
      <c r="AJ288" s="40">
        <f ca="1">SUMIF(OFFSET(correlations!J$46,_xlfn.FLOOR.MATH((ROW(I276)-1)/5)*5,0,5),"&lt;&gt;0")/COUNTIF(OFFSET(correlations!J$46,_xlfn.FLOOR.MATH((ROW(I276)-1)/5)*5,0,5),"&lt;&gt;0")</f>
        <v>4.166666666666667</v>
      </c>
      <c r="AK288" s="40">
        <f ca="1">SUMIF(OFFSET(correlations!K$46,_xlfn.FLOOR.MATH((ROW(J276)-1)/5)*5,0,5),"&lt;&gt;0")/COUNTIF(OFFSET(correlations!K$46,_xlfn.FLOOR.MATH((ROW(J276)-1)/5)*5,0,5),"&lt;&gt;0")</f>
        <v>4.5</v>
      </c>
      <c r="AL288" s="40">
        <f ca="1">SUMIF(OFFSET(correlations!L$46,_xlfn.FLOOR.MATH((ROW(K276)-1)/5)*5,0,5),"&lt;&gt;0")/COUNTIF(OFFSET(correlations!L$46,_xlfn.FLOOR.MATH((ROW(K276)-1)/5)*5,0,5),"&lt;&gt;0")</f>
        <v>4</v>
      </c>
      <c r="AM288" s="40">
        <f ca="1">SUMIF(OFFSET(correlations!M$46,_xlfn.FLOOR.MATH((ROW(L276)-1)/5)*5,0,5),"&lt;&gt;0")/COUNTIF(OFFSET(correlations!M$46,_xlfn.FLOOR.MATH((ROW(L276)-1)/5)*5,0,5),"&lt;&gt;0")</f>
        <v>4.666666666666667</v>
      </c>
      <c r="AN288" s="40">
        <f ca="1">SUMIF(OFFSET(correlations!N$46,_xlfn.FLOOR.MATH((ROW(M276)-1)/5)*5,0,5),"&lt;&gt;0")/COUNTIF(OFFSET(correlations!N$46,_xlfn.FLOOR.MATH((ROW(M276)-1)/5)*5,0,5),"&lt;&gt;0")</f>
        <v>4</v>
      </c>
      <c r="AO288" s="40">
        <f ca="1">SUMIF(OFFSET(correlations!O$46,_xlfn.FLOOR.MATH((ROW(N276)-1)/5)*5,0,5),"&lt;&gt;0")/COUNTIF(OFFSET(correlations!O$46,_xlfn.FLOOR.MATH((ROW(N276)-1)/5)*5,0,5),"&lt;&gt;0")</f>
        <v>3.75</v>
      </c>
      <c r="AP288" s="40">
        <f ca="1">SUMIF(OFFSET(correlations!P$46,_xlfn.FLOOR.MATH((ROW(O276)-1)/5)*5,0,5),"&lt;&gt;0")/COUNTIF(OFFSET(correlations!P$46,_xlfn.FLOOR.MATH((ROW(O276)-1)/5)*5,0,5),"&lt;&gt;0")</f>
        <v>4</v>
      </c>
      <c r="AQ288" s="40">
        <f ca="1">SUMIF(OFFSET(correlations!Q$46,_xlfn.FLOOR.MATH((ROW(P276)-1)/5)*5,0,5),"&lt;&gt;0")/COUNTIF(OFFSET(correlations!Q$46,_xlfn.FLOOR.MATH((ROW(P276)-1)/5)*5,0,5),"&lt;&gt;0")</f>
        <v>4.25</v>
      </c>
      <c r="AR288" s="40">
        <f ca="1">SUMIF(OFFSET(correlations!R$46,_xlfn.FLOOR.MATH((ROW(Q276)-1)/5)*5,0,5),"&lt;&gt;0")/COUNTIF(OFFSET(correlations!R$46,_xlfn.FLOOR.MATH((ROW(Q276)-1)/5)*5,0,5),"&lt;&gt;0")</f>
        <v>3</v>
      </c>
      <c r="AS288" s="40">
        <f ca="1">SUMIF(OFFSET(correlations!S$46,_xlfn.FLOOR.MATH((ROW(R276)-1)/5)*5,0,5),"&lt;&gt;0")/COUNTIF(OFFSET(correlations!S$46,_xlfn.FLOOR.MATH((ROW(R276)-1)/5)*5,0,5),"&lt;&gt;0")</f>
        <v>4.75</v>
      </c>
      <c r="AT288" s="40">
        <f ca="1">SUMIF(OFFSET(correlations!T$46,_xlfn.FLOOR.MATH((ROW(S276)-1)/5)*5,0,5),"&lt;&gt;0")/COUNTIF(OFFSET(correlations!T$46,_xlfn.FLOOR.MATH((ROW(S276)-1)/5)*5,0,5),"&lt;&gt;0")</f>
        <v>3.75</v>
      </c>
      <c r="AU288" s="40">
        <f ca="1">SUMIF(OFFSET(correlations!U$46,_xlfn.FLOOR.MATH((ROW(T276)-1)/5)*5,0,5),"&lt;&gt;0")/COUNTIF(OFFSET(correlations!U$46,_xlfn.FLOOR.MATH((ROW(T276)-1)/5)*5,0,5),"&lt;&gt;0")</f>
        <v>4.75</v>
      </c>
      <c r="AV288" s="40">
        <f ca="1">SUMIF(OFFSET(correlations!V$46,_xlfn.FLOOR.MATH((ROW(U276)-1)/5)*5,0,5),"&lt;&gt;0")/COUNTIF(OFFSET(correlations!V$46,_xlfn.FLOOR.MATH((ROW(U276)-1)/5)*5,0,5),"&lt;&gt;0")</f>
        <v>4.25</v>
      </c>
      <c r="AW288" s="40">
        <f ca="1">SUMIF(OFFSET(correlations!W$46,_xlfn.FLOOR.MATH((ROW(V276)-1)/5)*5,0,5),"&lt;&gt;0")/COUNTIF(OFFSET(correlations!W$46,_xlfn.FLOOR.MATH((ROW(V276)-1)/5)*5,0,5),"&lt;&gt;0")</f>
        <v>4.833333333333333</v>
      </c>
      <c r="AX288" s="40">
        <f ca="1">SUMIF(OFFSET(correlations!X$46,_xlfn.FLOOR.MATH((ROW(W276)-1)/5)*5,0,5),"&lt;&gt;0")/COUNTIF(OFFSET(correlations!X$46,_xlfn.FLOOR.MATH((ROW(W276)-1)/5)*5,0,5),"&lt;&gt;0")</f>
        <v>4.25</v>
      </c>
      <c r="AY288" s="40">
        <f ca="1">SUMIF(OFFSET(correlations!Y$46,_xlfn.FLOOR.MATH((ROW(X276)-1)/5)*5,0,5),"&lt;&gt;0")/COUNTIF(OFFSET(correlations!Y$46,_xlfn.FLOOR.MATH((ROW(X276)-1)/5)*5,0,5),"&lt;&gt;0")</f>
        <v>2.5</v>
      </c>
      <c r="AZ288" s="40">
        <f ca="1">SUMIF(OFFSET(correlations!Z$46,_xlfn.FLOOR.MATH((ROW(Y276)-1)/5)*5,0,5),"&lt;&gt;0")/COUNTIF(OFFSET(correlations!Z$46,_xlfn.FLOOR.MATH((ROW(Y276)-1)/5)*5,0,5),"&lt;&gt;0")</f>
        <v>3.6666666666666665</v>
      </c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</row>
    <row r="289" spans="1:76">
      <c r="A289" s="1" t="str">
        <f t="shared" ref="A289:A292" si="55">A288</f>
        <v>641: Requiem for a Dream (2000)</v>
      </c>
      <c r="B289" s="26">
        <f>IF(correlations!B322&lt;&gt;0,'Modified Weights'!B$3,0)</f>
        <v>0</v>
      </c>
      <c r="C289" s="26">
        <f>IF(correlations!C322&lt;&gt;0,'Modified Weights'!C$3,0)</f>
        <v>0</v>
      </c>
      <c r="D289" s="26">
        <f>IF(correlations!D322&lt;&gt;0,'Modified Weights'!D$3,0)</f>
        <v>0.66716825348801723</v>
      </c>
      <c r="E289" s="26">
        <f>IF(correlations!E322&lt;&gt;0,'Modified Weights'!E$3,0)</f>
        <v>0</v>
      </c>
      <c r="F289" s="26">
        <f>IF(correlations!F322&lt;&gt;0,'Modified Weights'!F$3,0)</f>
        <v>0</v>
      </c>
      <c r="G289" s="26">
        <f>IF(correlations!G322&lt;&gt;0,'Modified Weights'!G$3,0)</f>
        <v>0</v>
      </c>
      <c r="H289" s="26">
        <f>IF(correlations!H322&lt;&gt;0,'Modified Weights'!H$3,0)</f>
        <v>0</v>
      </c>
      <c r="I289" s="26">
        <f>IF(correlations!I322&lt;&gt;0,'Modified Weights'!I$3,0)</f>
        <v>0</v>
      </c>
      <c r="J289" s="26">
        <f>IF(correlations!J322&lt;&gt;0,'Modified Weights'!J$3,0)</f>
        <v>0.47571090136593314</v>
      </c>
      <c r="K289" s="26">
        <f>IF(correlations!K322&lt;&gt;0,'Modified Weights'!K$3,0)</f>
        <v>0</v>
      </c>
      <c r="L289" s="26">
        <f>IF(correlations!L322&lt;&gt;0,'Modified Weights'!L$3,0)</f>
        <v>0</v>
      </c>
      <c r="M289" s="26">
        <f>IF(correlations!M322&lt;&gt;0,'Modified Weights'!M$3,0)</f>
        <v>0</v>
      </c>
      <c r="N289" s="26">
        <f>IF(correlations!N322&lt;&gt;0,'Modified Weights'!N$3,0)</f>
        <v>0</v>
      </c>
      <c r="O289" s="26">
        <f>IF(correlations!O322&lt;&gt;0,'Modified Weights'!O$3,0)</f>
        <v>0.66851595362183669</v>
      </c>
      <c r="P289" s="26">
        <f>IF(correlations!P322&lt;&gt;0,'Modified Weights'!P$3,0)</f>
        <v>0</v>
      </c>
      <c r="Q289" s="26">
        <f>IF(correlations!Q322&lt;&gt;0,'Modified Weights'!Q$3,0)</f>
        <v>0.50324684492481753</v>
      </c>
      <c r="R289" s="26">
        <f>IF(correlations!R322&lt;&gt;0,'Modified Weights'!R$3,0)</f>
        <v>0</v>
      </c>
      <c r="S289" s="26">
        <f>IF(correlations!S322&lt;&gt;0,'Modified Weights'!S$3,0)</f>
        <v>0</v>
      </c>
      <c r="T289" s="26">
        <f>IF(correlations!T322&lt;&gt;0,'Modified Weights'!T$3,0)</f>
        <v>0.55108883721563151</v>
      </c>
      <c r="U289" s="26">
        <f>IF(correlations!U322&lt;&gt;0,'Modified Weights'!U$3,0)</f>
        <v>0</v>
      </c>
      <c r="V289" s="26">
        <f>IF(correlations!V322&lt;&gt;0,'Modified Weights'!V$3,0)</f>
        <v>0.27092801416163931</v>
      </c>
      <c r="W289" s="26">
        <f>IF(correlations!W322&lt;&gt;0,'Modified Weights'!W$3,0)</f>
        <v>0</v>
      </c>
      <c r="X289" s="26">
        <f>IF(correlations!X322&lt;&gt;0,'Modified Weights'!X$3,0)</f>
        <v>0</v>
      </c>
      <c r="Y289" s="26">
        <f>IF(correlations!Y322&lt;&gt;0,'Modified Weights'!Y$3,0)</f>
        <v>0</v>
      </c>
      <c r="Z289" s="26">
        <f>IF(correlations!Z322&lt;&gt;0,'Modified Weights'!Z$3,0)</f>
        <v>0.43552033876932245</v>
      </c>
      <c r="AA289" s="26"/>
      <c r="AB289" s="40">
        <f ca="1">SUMIF(OFFSET(correlations!B$46,_xlfn.FLOOR.MATH((ROW(A277)-1)/5)*5,0,5),"&lt;&gt;0")/COUNTIF(OFFSET(correlations!B$46,_xlfn.FLOOR.MATH((ROW(A277)-1)/5)*5,0,5),"&lt;&gt;0")</f>
        <v>3.8333333333333335</v>
      </c>
      <c r="AC289" s="40">
        <f ca="1">SUMIF(OFFSET(correlations!C$46,_xlfn.FLOOR.MATH((ROW(B277)-1)/5)*5,0,5),"&lt;&gt;0")/COUNTIF(OFFSET(correlations!C$46,_xlfn.FLOOR.MATH((ROW(B277)-1)/5)*5,0,5),"&lt;&gt;0")</f>
        <v>5</v>
      </c>
      <c r="AD289" s="40">
        <f ca="1">SUMIF(OFFSET(correlations!D$46,_xlfn.FLOOR.MATH((ROW(C277)-1)/5)*5,0,5),"&lt;&gt;0")/COUNTIF(OFFSET(correlations!D$46,_xlfn.FLOOR.MATH((ROW(C277)-1)/5)*5,0,5),"&lt;&gt;0")</f>
        <v>3.25</v>
      </c>
      <c r="AE289" s="40" t="e">
        <f ca="1">SUMIF(OFFSET(correlations!E$46,_xlfn.FLOOR.MATH((ROW(D277)-1)/5)*5,0,5),"&lt;&gt;0")/COUNTIF(OFFSET(correlations!E$46,_xlfn.FLOOR.MATH((ROW(D277)-1)/5)*5,0,5),"&lt;&gt;0")</f>
        <v>#DIV/0!</v>
      </c>
      <c r="AF289" s="40">
        <f ca="1">SUMIF(OFFSET(correlations!F$46,_xlfn.FLOOR.MATH((ROW(E277)-1)/5)*5,0,5),"&lt;&gt;0")/COUNTIF(OFFSET(correlations!F$46,_xlfn.FLOOR.MATH((ROW(E277)-1)/5)*5,0,5),"&lt;&gt;0")</f>
        <v>2.5</v>
      </c>
      <c r="AG289" s="40">
        <f ca="1">SUMIF(OFFSET(correlations!G$46,_xlfn.FLOOR.MATH((ROW(F277)-1)/5)*5,0,5),"&lt;&gt;0")/COUNTIF(OFFSET(correlations!G$46,_xlfn.FLOOR.MATH((ROW(F277)-1)/5)*5,0,5),"&lt;&gt;0")</f>
        <v>4.25</v>
      </c>
      <c r="AH289" s="40">
        <f ca="1">SUMIF(OFFSET(correlations!H$46,_xlfn.FLOOR.MATH((ROW(G277)-1)/5)*5,0,5),"&lt;&gt;0")/COUNTIF(OFFSET(correlations!H$46,_xlfn.FLOOR.MATH((ROW(G277)-1)/5)*5,0,5),"&lt;&gt;0")</f>
        <v>5</v>
      </c>
      <c r="AI289" s="40" t="e">
        <f ca="1">SUMIF(OFFSET(correlations!I$46,_xlfn.FLOOR.MATH((ROW(H277)-1)/5)*5,0,5),"&lt;&gt;0")/COUNTIF(OFFSET(correlations!I$46,_xlfn.FLOOR.MATH((ROW(H277)-1)/5)*5,0,5),"&lt;&gt;0")</f>
        <v>#DIV/0!</v>
      </c>
      <c r="AJ289" s="40">
        <f ca="1">SUMIF(OFFSET(correlations!J$46,_xlfn.FLOOR.MATH((ROW(I277)-1)/5)*5,0,5),"&lt;&gt;0")/COUNTIF(OFFSET(correlations!J$46,_xlfn.FLOOR.MATH((ROW(I277)-1)/5)*5,0,5),"&lt;&gt;0")</f>
        <v>4.166666666666667</v>
      </c>
      <c r="AK289" s="40">
        <f ca="1">SUMIF(OFFSET(correlations!K$46,_xlfn.FLOOR.MATH((ROW(J277)-1)/5)*5,0,5),"&lt;&gt;0")/COUNTIF(OFFSET(correlations!K$46,_xlfn.FLOOR.MATH((ROW(J277)-1)/5)*5,0,5),"&lt;&gt;0")</f>
        <v>4.5</v>
      </c>
      <c r="AL289" s="40">
        <f ca="1">SUMIF(OFFSET(correlations!L$46,_xlfn.FLOOR.MATH((ROW(K277)-1)/5)*5,0,5),"&lt;&gt;0")/COUNTIF(OFFSET(correlations!L$46,_xlfn.FLOOR.MATH((ROW(K277)-1)/5)*5,0,5),"&lt;&gt;0")</f>
        <v>4</v>
      </c>
      <c r="AM289" s="40">
        <f ca="1">SUMIF(OFFSET(correlations!M$46,_xlfn.FLOOR.MATH((ROW(L277)-1)/5)*5,0,5),"&lt;&gt;0")/COUNTIF(OFFSET(correlations!M$46,_xlfn.FLOOR.MATH((ROW(L277)-1)/5)*5,0,5),"&lt;&gt;0")</f>
        <v>4.666666666666667</v>
      </c>
      <c r="AN289" s="40">
        <f ca="1">SUMIF(OFFSET(correlations!N$46,_xlfn.FLOOR.MATH((ROW(M277)-1)/5)*5,0,5),"&lt;&gt;0")/COUNTIF(OFFSET(correlations!N$46,_xlfn.FLOOR.MATH((ROW(M277)-1)/5)*5,0,5),"&lt;&gt;0")</f>
        <v>4</v>
      </c>
      <c r="AO289" s="40">
        <f ca="1">SUMIF(OFFSET(correlations!O$46,_xlfn.FLOOR.MATH((ROW(N277)-1)/5)*5,0,5),"&lt;&gt;0")/COUNTIF(OFFSET(correlations!O$46,_xlfn.FLOOR.MATH((ROW(N277)-1)/5)*5,0,5),"&lt;&gt;0")</f>
        <v>3.75</v>
      </c>
      <c r="AP289" s="40">
        <f ca="1">SUMIF(OFFSET(correlations!P$46,_xlfn.FLOOR.MATH((ROW(O277)-1)/5)*5,0,5),"&lt;&gt;0")/COUNTIF(OFFSET(correlations!P$46,_xlfn.FLOOR.MATH((ROW(O277)-1)/5)*5,0,5),"&lt;&gt;0")</f>
        <v>4</v>
      </c>
      <c r="AQ289" s="40">
        <f ca="1">SUMIF(OFFSET(correlations!Q$46,_xlfn.FLOOR.MATH((ROW(P277)-1)/5)*5,0,5),"&lt;&gt;0")/COUNTIF(OFFSET(correlations!Q$46,_xlfn.FLOOR.MATH((ROW(P277)-1)/5)*5,0,5),"&lt;&gt;0")</f>
        <v>4.25</v>
      </c>
      <c r="AR289" s="40">
        <f ca="1">SUMIF(OFFSET(correlations!R$46,_xlfn.FLOOR.MATH((ROW(Q277)-1)/5)*5,0,5),"&lt;&gt;0")/COUNTIF(OFFSET(correlations!R$46,_xlfn.FLOOR.MATH((ROW(Q277)-1)/5)*5,0,5),"&lt;&gt;0")</f>
        <v>3</v>
      </c>
      <c r="AS289" s="40">
        <f ca="1">SUMIF(OFFSET(correlations!S$46,_xlfn.FLOOR.MATH((ROW(R277)-1)/5)*5,0,5),"&lt;&gt;0")/COUNTIF(OFFSET(correlations!S$46,_xlfn.FLOOR.MATH((ROW(R277)-1)/5)*5,0,5),"&lt;&gt;0")</f>
        <v>4.75</v>
      </c>
      <c r="AT289" s="40">
        <f ca="1">SUMIF(OFFSET(correlations!T$46,_xlfn.FLOOR.MATH((ROW(S277)-1)/5)*5,0,5),"&lt;&gt;0")/COUNTIF(OFFSET(correlations!T$46,_xlfn.FLOOR.MATH((ROW(S277)-1)/5)*5,0,5),"&lt;&gt;0")</f>
        <v>3.75</v>
      </c>
      <c r="AU289" s="40">
        <f ca="1">SUMIF(OFFSET(correlations!U$46,_xlfn.FLOOR.MATH((ROW(T277)-1)/5)*5,0,5),"&lt;&gt;0")/COUNTIF(OFFSET(correlations!U$46,_xlfn.FLOOR.MATH((ROW(T277)-1)/5)*5,0,5),"&lt;&gt;0")</f>
        <v>4.75</v>
      </c>
      <c r="AV289" s="40">
        <f ca="1">SUMIF(OFFSET(correlations!V$46,_xlfn.FLOOR.MATH((ROW(U277)-1)/5)*5,0,5),"&lt;&gt;0")/COUNTIF(OFFSET(correlations!V$46,_xlfn.FLOOR.MATH((ROW(U277)-1)/5)*5,0,5),"&lt;&gt;0")</f>
        <v>4.25</v>
      </c>
      <c r="AW289" s="40">
        <f ca="1">SUMIF(OFFSET(correlations!W$46,_xlfn.FLOOR.MATH((ROW(V277)-1)/5)*5,0,5),"&lt;&gt;0")/COUNTIF(OFFSET(correlations!W$46,_xlfn.FLOOR.MATH((ROW(V277)-1)/5)*5,0,5),"&lt;&gt;0")</f>
        <v>4.833333333333333</v>
      </c>
      <c r="AX289" s="40">
        <f ca="1">SUMIF(OFFSET(correlations!X$46,_xlfn.FLOOR.MATH((ROW(W277)-1)/5)*5,0,5),"&lt;&gt;0")/COUNTIF(OFFSET(correlations!X$46,_xlfn.FLOOR.MATH((ROW(W277)-1)/5)*5,0,5),"&lt;&gt;0")</f>
        <v>4.25</v>
      </c>
      <c r="AY289" s="40">
        <f ca="1">SUMIF(OFFSET(correlations!Y$46,_xlfn.FLOOR.MATH((ROW(X277)-1)/5)*5,0,5),"&lt;&gt;0")/COUNTIF(OFFSET(correlations!Y$46,_xlfn.FLOOR.MATH((ROW(X277)-1)/5)*5,0,5),"&lt;&gt;0")</f>
        <v>2.5</v>
      </c>
      <c r="AZ289" s="40">
        <f ca="1">SUMIF(OFFSET(correlations!Z$46,_xlfn.FLOOR.MATH((ROW(Y277)-1)/5)*5,0,5),"&lt;&gt;0")/COUNTIF(OFFSET(correlations!Z$46,_xlfn.FLOOR.MATH((ROW(Y277)-1)/5)*5,0,5),"&lt;&gt;0")</f>
        <v>3.6666666666666665</v>
      </c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</row>
    <row r="290" spans="1:76">
      <c r="A290" s="1" t="str">
        <f t="shared" si="55"/>
        <v>641: Requiem for a Dream (2000)</v>
      </c>
      <c r="B290" s="26">
        <f>IF(correlations!B323&lt;&gt;0,'Modified Weights'!B$4,0)</f>
        <v>0.51761980439715483</v>
      </c>
      <c r="C290" s="26">
        <f>IF(correlations!C323&lt;&gt;0,'Modified Weights'!C$4,0)</f>
        <v>0</v>
      </c>
      <c r="D290" s="26">
        <f>IF(correlations!D323&lt;&gt;0,'Modified Weights'!D$4,0)</f>
        <v>0.47097212266638172</v>
      </c>
      <c r="E290" s="26">
        <f>IF(correlations!E323&lt;&gt;0,'Modified Weights'!E$4,0)</f>
        <v>0</v>
      </c>
      <c r="F290" s="26">
        <f>IF(correlations!F323&lt;&gt;0,'Modified Weights'!F$4,0)</f>
        <v>0.46411014776485626</v>
      </c>
      <c r="G290" s="26">
        <f>IF(correlations!G323&lt;&gt;0,'Modified Weights'!G$4,0)</f>
        <v>0</v>
      </c>
      <c r="H290" s="26">
        <f>IF(correlations!H323&lt;&gt;0,'Modified Weights'!H$4,0)</f>
        <v>0</v>
      </c>
      <c r="I290" s="26">
        <f>IF(correlations!I323&lt;&gt;0,'Modified Weights'!I$4,0)</f>
        <v>0</v>
      </c>
      <c r="J290" s="26">
        <f>IF(correlations!J323&lt;&gt;0,'Modified Weights'!J$4,0)</f>
        <v>0.47549485227568483</v>
      </c>
      <c r="K290" s="26">
        <f>IF(correlations!K323&lt;&gt;0,'Modified Weights'!K$4,0)</f>
        <v>0.26365446983714974</v>
      </c>
      <c r="L290" s="26">
        <f>IF(correlations!L323&lt;&gt;0,'Modified Weights'!L$4,0)</f>
        <v>0.28275572409412869</v>
      </c>
      <c r="M290" s="26">
        <f>IF(correlations!M323&lt;&gt;0,'Modified Weights'!M$4,0)</f>
        <v>0</v>
      </c>
      <c r="N290" s="26">
        <f>IF(correlations!N323&lt;&gt;0,'Modified Weights'!N$4,0)</f>
        <v>0.31010409033155772</v>
      </c>
      <c r="O290" s="26">
        <f>IF(correlations!O323&lt;&gt;0,'Modified Weights'!O$4,0)</f>
        <v>0.56244873874488854</v>
      </c>
      <c r="P290" s="26">
        <f>IF(correlations!P323&lt;&gt;0,'Modified Weights'!P$4,0)</f>
        <v>0.30413903573293405</v>
      </c>
      <c r="Q290" s="26">
        <f>IF(correlations!Q323&lt;&gt;0,'Modified Weights'!Q$4,0)</f>
        <v>0</v>
      </c>
      <c r="R290" s="26">
        <f>IF(correlations!R323&lt;&gt;0,'Modified Weights'!R$4,0)</f>
        <v>0</v>
      </c>
      <c r="S290" s="26">
        <f>IF(correlations!S323&lt;&gt;0,'Modified Weights'!S$4,0)</f>
        <v>0.44902524381160436</v>
      </c>
      <c r="T290" s="26">
        <f>IF(correlations!T323&lt;&gt;0,'Modified Weights'!T$4,0)</f>
        <v>0</v>
      </c>
      <c r="U290" s="26">
        <f>IF(correlations!U323&lt;&gt;0,'Modified Weights'!U$4,0)</f>
        <v>0</v>
      </c>
      <c r="V290" s="26">
        <f>IF(correlations!V323&lt;&gt;0,'Modified Weights'!V$4,0)</f>
        <v>0</v>
      </c>
      <c r="W290" s="26">
        <f>IF(correlations!W323&lt;&gt;0,'Modified Weights'!W$4,0)</f>
        <v>0.40859237613621341</v>
      </c>
      <c r="X290" s="26">
        <f>IF(correlations!X323&lt;&gt;0,'Modified Weights'!X$4,0)</f>
        <v>0</v>
      </c>
      <c r="Y290" s="26">
        <f>IF(correlations!Y323&lt;&gt;0,'Modified Weights'!Y$4,0)</f>
        <v>0.54219187817609293</v>
      </c>
      <c r="Z290" s="26">
        <f>IF(correlations!Z323&lt;&gt;0,'Modified Weights'!Z$4,0)</f>
        <v>0</v>
      </c>
      <c r="AA290" s="26"/>
      <c r="AB290" s="40">
        <f ca="1">SUMIF(OFFSET(correlations!B$46,_xlfn.FLOOR.MATH((ROW(A278)-1)/5)*5,0,5),"&lt;&gt;0")/COUNTIF(OFFSET(correlations!B$46,_xlfn.FLOOR.MATH((ROW(A278)-1)/5)*5,0,5),"&lt;&gt;0")</f>
        <v>3.8333333333333335</v>
      </c>
      <c r="AC290" s="40">
        <f ca="1">SUMIF(OFFSET(correlations!C$46,_xlfn.FLOOR.MATH((ROW(B278)-1)/5)*5,0,5),"&lt;&gt;0")/COUNTIF(OFFSET(correlations!C$46,_xlfn.FLOOR.MATH((ROW(B278)-1)/5)*5,0,5),"&lt;&gt;0")</f>
        <v>5</v>
      </c>
      <c r="AD290" s="40">
        <f ca="1">SUMIF(OFFSET(correlations!D$46,_xlfn.FLOOR.MATH((ROW(C278)-1)/5)*5,0,5),"&lt;&gt;0")/COUNTIF(OFFSET(correlations!D$46,_xlfn.FLOOR.MATH((ROW(C278)-1)/5)*5,0,5),"&lt;&gt;0")</f>
        <v>3.25</v>
      </c>
      <c r="AE290" s="40" t="e">
        <f ca="1">SUMIF(OFFSET(correlations!E$46,_xlfn.FLOOR.MATH((ROW(D278)-1)/5)*5,0,5),"&lt;&gt;0")/COUNTIF(OFFSET(correlations!E$46,_xlfn.FLOOR.MATH((ROW(D278)-1)/5)*5,0,5),"&lt;&gt;0")</f>
        <v>#DIV/0!</v>
      </c>
      <c r="AF290" s="40">
        <f ca="1">SUMIF(OFFSET(correlations!F$46,_xlfn.FLOOR.MATH((ROW(E278)-1)/5)*5,0,5),"&lt;&gt;0")/COUNTIF(OFFSET(correlations!F$46,_xlfn.FLOOR.MATH((ROW(E278)-1)/5)*5,0,5),"&lt;&gt;0")</f>
        <v>2.5</v>
      </c>
      <c r="AG290" s="40">
        <f ca="1">SUMIF(OFFSET(correlations!G$46,_xlfn.FLOOR.MATH((ROW(F278)-1)/5)*5,0,5),"&lt;&gt;0")/COUNTIF(OFFSET(correlations!G$46,_xlfn.FLOOR.MATH((ROW(F278)-1)/5)*5,0,5),"&lt;&gt;0")</f>
        <v>4.25</v>
      </c>
      <c r="AH290" s="40">
        <f ca="1">SUMIF(OFFSET(correlations!H$46,_xlfn.FLOOR.MATH((ROW(G278)-1)/5)*5,0,5),"&lt;&gt;0")/COUNTIF(OFFSET(correlations!H$46,_xlfn.FLOOR.MATH((ROW(G278)-1)/5)*5,0,5),"&lt;&gt;0")</f>
        <v>5</v>
      </c>
      <c r="AI290" s="40" t="e">
        <f ca="1">SUMIF(OFFSET(correlations!I$46,_xlfn.FLOOR.MATH((ROW(H278)-1)/5)*5,0,5),"&lt;&gt;0")/COUNTIF(OFFSET(correlations!I$46,_xlfn.FLOOR.MATH((ROW(H278)-1)/5)*5,0,5),"&lt;&gt;0")</f>
        <v>#DIV/0!</v>
      </c>
      <c r="AJ290" s="40">
        <f ca="1">SUMIF(OFFSET(correlations!J$46,_xlfn.FLOOR.MATH((ROW(I278)-1)/5)*5,0,5),"&lt;&gt;0")/COUNTIF(OFFSET(correlations!J$46,_xlfn.FLOOR.MATH((ROW(I278)-1)/5)*5,0,5),"&lt;&gt;0")</f>
        <v>4.166666666666667</v>
      </c>
      <c r="AK290" s="40">
        <f ca="1">SUMIF(OFFSET(correlations!K$46,_xlfn.FLOOR.MATH((ROW(J278)-1)/5)*5,0,5),"&lt;&gt;0")/COUNTIF(OFFSET(correlations!K$46,_xlfn.FLOOR.MATH((ROW(J278)-1)/5)*5,0,5),"&lt;&gt;0")</f>
        <v>4.5</v>
      </c>
      <c r="AL290" s="40">
        <f ca="1">SUMIF(OFFSET(correlations!L$46,_xlfn.FLOOR.MATH((ROW(K278)-1)/5)*5,0,5),"&lt;&gt;0")/COUNTIF(OFFSET(correlations!L$46,_xlfn.FLOOR.MATH((ROW(K278)-1)/5)*5,0,5),"&lt;&gt;0")</f>
        <v>4</v>
      </c>
      <c r="AM290" s="40">
        <f ca="1">SUMIF(OFFSET(correlations!M$46,_xlfn.FLOOR.MATH((ROW(L278)-1)/5)*5,0,5),"&lt;&gt;0")/COUNTIF(OFFSET(correlations!M$46,_xlfn.FLOOR.MATH((ROW(L278)-1)/5)*5,0,5),"&lt;&gt;0")</f>
        <v>4.666666666666667</v>
      </c>
      <c r="AN290" s="40">
        <f ca="1">SUMIF(OFFSET(correlations!N$46,_xlfn.FLOOR.MATH((ROW(M278)-1)/5)*5,0,5),"&lt;&gt;0")/COUNTIF(OFFSET(correlations!N$46,_xlfn.FLOOR.MATH((ROW(M278)-1)/5)*5,0,5),"&lt;&gt;0")</f>
        <v>4</v>
      </c>
      <c r="AO290" s="40">
        <f ca="1">SUMIF(OFFSET(correlations!O$46,_xlfn.FLOOR.MATH((ROW(N278)-1)/5)*5,0,5),"&lt;&gt;0")/COUNTIF(OFFSET(correlations!O$46,_xlfn.FLOOR.MATH((ROW(N278)-1)/5)*5,0,5),"&lt;&gt;0")</f>
        <v>3.75</v>
      </c>
      <c r="AP290" s="40">
        <f ca="1">SUMIF(OFFSET(correlations!P$46,_xlfn.FLOOR.MATH((ROW(O278)-1)/5)*5,0,5),"&lt;&gt;0")/COUNTIF(OFFSET(correlations!P$46,_xlfn.FLOOR.MATH((ROW(O278)-1)/5)*5,0,5),"&lt;&gt;0")</f>
        <v>4</v>
      </c>
      <c r="AQ290" s="40">
        <f ca="1">SUMIF(OFFSET(correlations!Q$46,_xlfn.FLOOR.MATH((ROW(P278)-1)/5)*5,0,5),"&lt;&gt;0")/COUNTIF(OFFSET(correlations!Q$46,_xlfn.FLOOR.MATH((ROW(P278)-1)/5)*5,0,5),"&lt;&gt;0")</f>
        <v>4.25</v>
      </c>
      <c r="AR290" s="40">
        <f ca="1">SUMIF(OFFSET(correlations!R$46,_xlfn.FLOOR.MATH((ROW(Q278)-1)/5)*5,0,5),"&lt;&gt;0")/COUNTIF(OFFSET(correlations!R$46,_xlfn.FLOOR.MATH((ROW(Q278)-1)/5)*5,0,5),"&lt;&gt;0")</f>
        <v>3</v>
      </c>
      <c r="AS290" s="40">
        <f ca="1">SUMIF(OFFSET(correlations!S$46,_xlfn.FLOOR.MATH((ROW(R278)-1)/5)*5,0,5),"&lt;&gt;0")/COUNTIF(OFFSET(correlations!S$46,_xlfn.FLOOR.MATH((ROW(R278)-1)/5)*5,0,5),"&lt;&gt;0")</f>
        <v>4.75</v>
      </c>
      <c r="AT290" s="40">
        <f ca="1">SUMIF(OFFSET(correlations!T$46,_xlfn.FLOOR.MATH((ROW(S278)-1)/5)*5,0,5),"&lt;&gt;0")/COUNTIF(OFFSET(correlations!T$46,_xlfn.FLOOR.MATH((ROW(S278)-1)/5)*5,0,5),"&lt;&gt;0")</f>
        <v>3.75</v>
      </c>
      <c r="AU290" s="40">
        <f ca="1">SUMIF(OFFSET(correlations!U$46,_xlfn.FLOOR.MATH((ROW(T278)-1)/5)*5,0,5),"&lt;&gt;0")/COUNTIF(OFFSET(correlations!U$46,_xlfn.FLOOR.MATH((ROW(T278)-1)/5)*5,0,5),"&lt;&gt;0")</f>
        <v>4.75</v>
      </c>
      <c r="AV290" s="40">
        <f ca="1">SUMIF(OFFSET(correlations!V$46,_xlfn.FLOOR.MATH((ROW(U278)-1)/5)*5,0,5),"&lt;&gt;0")/COUNTIF(OFFSET(correlations!V$46,_xlfn.FLOOR.MATH((ROW(U278)-1)/5)*5,0,5),"&lt;&gt;0")</f>
        <v>4.25</v>
      </c>
      <c r="AW290" s="40">
        <f ca="1">SUMIF(OFFSET(correlations!W$46,_xlfn.FLOOR.MATH((ROW(V278)-1)/5)*5,0,5),"&lt;&gt;0")/COUNTIF(OFFSET(correlations!W$46,_xlfn.FLOOR.MATH((ROW(V278)-1)/5)*5,0,5),"&lt;&gt;0")</f>
        <v>4.833333333333333</v>
      </c>
      <c r="AX290" s="40">
        <f ca="1">SUMIF(OFFSET(correlations!X$46,_xlfn.FLOOR.MATH((ROW(W278)-1)/5)*5,0,5),"&lt;&gt;0")/COUNTIF(OFFSET(correlations!X$46,_xlfn.FLOOR.MATH((ROW(W278)-1)/5)*5,0,5),"&lt;&gt;0")</f>
        <v>4.25</v>
      </c>
      <c r="AY290" s="40">
        <f ca="1">SUMIF(OFFSET(correlations!Y$46,_xlfn.FLOOR.MATH((ROW(X278)-1)/5)*5,0,5),"&lt;&gt;0")/COUNTIF(OFFSET(correlations!Y$46,_xlfn.FLOOR.MATH((ROW(X278)-1)/5)*5,0,5),"&lt;&gt;0")</f>
        <v>2.5</v>
      </c>
      <c r="AZ290" s="40">
        <f ca="1">SUMIF(OFFSET(correlations!Z$46,_xlfn.FLOOR.MATH((ROW(Y278)-1)/5)*5,0,5),"&lt;&gt;0")/COUNTIF(OFFSET(correlations!Z$46,_xlfn.FLOOR.MATH((ROW(Y278)-1)/5)*5,0,5),"&lt;&gt;0")</f>
        <v>3.6666666666666665</v>
      </c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</row>
    <row r="291" spans="1:76">
      <c r="A291" s="1" t="str">
        <f t="shared" si="55"/>
        <v>641: Requiem for a Dream (2000)</v>
      </c>
      <c r="B291" s="26">
        <f>IF(correlations!B324&lt;&gt;0,'Modified Weights'!B$5,0)</f>
        <v>0.49300760515325925</v>
      </c>
      <c r="C291" s="26">
        <f>IF(correlations!C324&lt;&gt;0,'Modified Weights'!C$5,0)</f>
        <v>0.42223642660835542</v>
      </c>
      <c r="D291" s="26">
        <f>IF(correlations!D324&lt;&gt;0,'Modified Weights'!D$5,0)</f>
        <v>0</v>
      </c>
      <c r="E291" s="26">
        <f>IF(correlations!E324&lt;&gt;0,'Modified Weights'!E$5,0)</f>
        <v>0</v>
      </c>
      <c r="F291" s="26">
        <f>IF(correlations!F324&lt;&gt;0,'Modified Weights'!F$5,0)</f>
        <v>0</v>
      </c>
      <c r="G291" s="26">
        <f>IF(correlations!G324&lt;&gt;0,'Modified Weights'!G$5,0)</f>
        <v>0.46833329437099369</v>
      </c>
      <c r="H291" s="26">
        <f>IF(correlations!H324&lt;&gt;0,'Modified Weights'!H$5,0)</f>
        <v>0.24769327229404767</v>
      </c>
      <c r="I291" s="26">
        <f>IF(correlations!I324&lt;&gt;0,'Modified Weights'!I$5,0)</f>
        <v>0</v>
      </c>
      <c r="J291" s="26">
        <f>IF(correlations!J324&lt;&gt;0,'Modified Weights'!J$5,0)</f>
        <v>0</v>
      </c>
      <c r="K291" s="26">
        <f>IF(correlations!K324&lt;&gt;0,'Modified Weights'!K$5,0)</f>
        <v>0</v>
      </c>
      <c r="L291" s="26">
        <f>IF(correlations!L324&lt;&gt;0,'Modified Weights'!L$5,0)</f>
        <v>0</v>
      </c>
      <c r="M291" s="26">
        <f>IF(correlations!M324&lt;&gt;0,'Modified Weights'!M$5,0)</f>
        <v>0.26442478716072465</v>
      </c>
      <c r="N291" s="26">
        <f>IF(correlations!N324&lt;&gt;0,'Modified Weights'!N$5,0)</f>
        <v>0</v>
      </c>
      <c r="O291" s="26">
        <f>IF(correlations!O324&lt;&gt;0,'Modified Weights'!O$5,0)</f>
        <v>0</v>
      </c>
      <c r="P291" s="26">
        <f>IF(correlations!P324&lt;&gt;0,'Modified Weights'!P$5,0)</f>
        <v>0.29682614716644024</v>
      </c>
      <c r="Q291" s="26">
        <f>IF(correlations!Q324&lt;&gt;0,'Modified Weights'!Q$5,0)</f>
        <v>0</v>
      </c>
      <c r="R291" s="26">
        <f>IF(correlations!R324&lt;&gt;0,'Modified Weights'!R$5,0)</f>
        <v>0.45527378286540937</v>
      </c>
      <c r="S291" s="26">
        <f>IF(correlations!S324&lt;&gt;0,'Modified Weights'!S$5,0)</f>
        <v>0.42223642660835542</v>
      </c>
      <c r="T291" s="26">
        <f>IF(correlations!T324&lt;&gt;0,'Modified Weights'!T$5,0)</f>
        <v>0</v>
      </c>
      <c r="U291" s="26">
        <f>IF(correlations!U324&lt;&gt;0,'Modified Weights'!U$5,0)</f>
        <v>0.40380887559327872</v>
      </c>
      <c r="V291" s="26">
        <f>IF(correlations!V324&lt;&gt;0,'Modified Weights'!V$5,0)</f>
        <v>0</v>
      </c>
      <c r="W291" s="26">
        <f>IF(correlations!W324&lt;&gt;0,'Modified Weights'!W$5,0)</f>
        <v>0.31571202585390812</v>
      </c>
      <c r="X291" s="26">
        <f>IF(correlations!X324&lt;&gt;0,'Modified Weights'!X$5,0)</f>
        <v>0.47497369617752921</v>
      </c>
      <c r="Y291" s="26">
        <f>IF(correlations!Y324&lt;&gt;0,'Modified Weights'!Y$5,0)</f>
        <v>0</v>
      </c>
      <c r="Z291" s="26">
        <f>IF(correlations!Z324&lt;&gt;0,'Modified Weights'!Z$5,0)</f>
        <v>0.37985626502293046</v>
      </c>
      <c r="AA291" s="26"/>
      <c r="AB291" s="40">
        <f ca="1">SUMIF(OFFSET(correlations!B$46,_xlfn.FLOOR.MATH((ROW(A279)-1)/5)*5,0,5),"&lt;&gt;0")/COUNTIF(OFFSET(correlations!B$46,_xlfn.FLOOR.MATH((ROW(A279)-1)/5)*5,0,5),"&lt;&gt;0")</f>
        <v>3.8333333333333335</v>
      </c>
      <c r="AC291" s="40">
        <f ca="1">SUMIF(OFFSET(correlations!C$46,_xlfn.FLOOR.MATH((ROW(B279)-1)/5)*5,0,5),"&lt;&gt;0")/COUNTIF(OFFSET(correlations!C$46,_xlfn.FLOOR.MATH((ROW(B279)-1)/5)*5,0,5),"&lt;&gt;0")</f>
        <v>5</v>
      </c>
      <c r="AD291" s="40">
        <f ca="1">SUMIF(OFFSET(correlations!D$46,_xlfn.FLOOR.MATH((ROW(C279)-1)/5)*5,0,5),"&lt;&gt;0")/COUNTIF(OFFSET(correlations!D$46,_xlfn.FLOOR.MATH((ROW(C279)-1)/5)*5,0,5),"&lt;&gt;0")</f>
        <v>3.25</v>
      </c>
      <c r="AE291" s="40" t="e">
        <f ca="1">SUMIF(OFFSET(correlations!E$46,_xlfn.FLOOR.MATH((ROW(D279)-1)/5)*5,0,5),"&lt;&gt;0")/COUNTIF(OFFSET(correlations!E$46,_xlfn.FLOOR.MATH((ROW(D279)-1)/5)*5,0,5),"&lt;&gt;0")</f>
        <v>#DIV/0!</v>
      </c>
      <c r="AF291" s="40">
        <f ca="1">SUMIF(OFFSET(correlations!F$46,_xlfn.FLOOR.MATH((ROW(E279)-1)/5)*5,0,5),"&lt;&gt;0")/COUNTIF(OFFSET(correlations!F$46,_xlfn.FLOOR.MATH((ROW(E279)-1)/5)*5,0,5),"&lt;&gt;0")</f>
        <v>2.5</v>
      </c>
      <c r="AG291" s="40">
        <f ca="1">SUMIF(OFFSET(correlations!G$46,_xlfn.FLOOR.MATH((ROW(F279)-1)/5)*5,0,5),"&lt;&gt;0")/COUNTIF(OFFSET(correlations!G$46,_xlfn.FLOOR.MATH((ROW(F279)-1)/5)*5,0,5),"&lt;&gt;0")</f>
        <v>4.25</v>
      </c>
      <c r="AH291" s="40">
        <f ca="1">SUMIF(OFFSET(correlations!H$46,_xlfn.FLOOR.MATH((ROW(G279)-1)/5)*5,0,5),"&lt;&gt;0")/COUNTIF(OFFSET(correlations!H$46,_xlfn.FLOOR.MATH((ROW(G279)-1)/5)*5,0,5),"&lt;&gt;0")</f>
        <v>5</v>
      </c>
      <c r="AI291" s="40" t="e">
        <f ca="1">SUMIF(OFFSET(correlations!I$46,_xlfn.FLOOR.MATH((ROW(H279)-1)/5)*5,0,5),"&lt;&gt;0")/COUNTIF(OFFSET(correlations!I$46,_xlfn.FLOOR.MATH((ROW(H279)-1)/5)*5,0,5),"&lt;&gt;0")</f>
        <v>#DIV/0!</v>
      </c>
      <c r="AJ291" s="40">
        <f ca="1">SUMIF(OFFSET(correlations!J$46,_xlfn.FLOOR.MATH((ROW(I279)-1)/5)*5,0,5),"&lt;&gt;0")/COUNTIF(OFFSET(correlations!J$46,_xlfn.FLOOR.MATH((ROW(I279)-1)/5)*5,0,5),"&lt;&gt;0")</f>
        <v>4.166666666666667</v>
      </c>
      <c r="AK291" s="40">
        <f ca="1">SUMIF(OFFSET(correlations!K$46,_xlfn.FLOOR.MATH((ROW(J279)-1)/5)*5,0,5),"&lt;&gt;0")/COUNTIF(OFFSET(correlations!K$46,_xlfn.FLOOR.MATH((ROW(J279)-1)/5)*5,0,5),"&lt;&gt;0")</f>
        <v>4.5</v>
      </c>
      <c r="AL291" s="40">
        <f ca="1">SUMIF(OFFSET(correlations!L$46,_xlfn.FLOOR.MATH((ROW(K279)-1)/5)*5,0,5),"&lt;&gt;0")/COUNTIF(OFFSET(correlations!L$46,_xlfn.FLOOR.MATH((ROW(K279)-1)/5)*5,0,5),"&lt;&gt;0")</f>
        <v>4</v>
      </c>
      <c r="AM291" s="40">
        <f ca="1">SUMIF(OFFSET(correlations!M$46,_xlfn.FLOOR.MATH((ROW(L279)-1)/5)*5,0,5),"&lt;&gt;0")/COUNTIF(OFFSET(correlations!M$46,_xlfn.FLOOR.MATH((ROW(L279)-1)/5)*5,0,5),"&lt;&gt;0")</f>
        <v>4.666666666666667</v>
      </c>
      <c r="AN291" s="40">
        <f ca="1">SUMIF(OFFSET(correlations!N$46,_xlfn.FLOOR.MATH((ROW(M279)-1)/5)*5,0,5),"&lt;&gt;0")/COUNTIF(OFFSET(correlations!N$46,_xlfn.FLOOR.MATH((ROW(M279)-1)/5)*5,0,5),"&lt;&gt;0")</f>
        <v>4</v>
      </c>
      <c r="AO291" s="40">
        <f ca="1">SUMIF(OFFSET(correlations!O$46,_xlfn.FLOOR.MATH((ROW(N279)-1)/5)*5,0,5),"&lt;&gt;0")/COUNTIF(OFFSET(correlations!O$46,_xlfn.FLOOR.MATH((ROW(N279)-1)/5)*5,0,5),"&lt;&gt;0")</f>
        <v>3.75</v>
      </c>
      <c r="AP291" s="40">
        <f ca="1">SUMIF(OFFSET(correlations!P$46,_xlfn.FLOOR.MATH((ROW(O279)-1)/5)*5,0,5),"&lt;&gt;0")/COUNTIF(OFFSET(correlations!P$46,_xlfn.FLOOR.MATH((ROW(O279)-1)/5)*5,0,5),"&lt;&gt;0")</f>
        <v>4</v>
      </c>
      <c r="AQ291" s="40">
        <f ca="1">SUMIF(OFFSET(correlations!Q$46,_xlfn.FLOOR.MATH((ROW(P279)-1)/5)*5,0,5),"&lt;&gt;0")/COUNTIF(OFFSET(correlations!Q$46,_xlfn.FLOOR.MATH((ROW(P279)-1)/5)*5,0,5),"&lt;&gt;0")</f>
        <v>4.25</v>
      </c>
      <c r="AR291" s="40">
        <f ca="1">SUMIF(OFFSET(correlations!R$46,_xlfn.FLOOR.MATH((ROW(Q279)-1)/5)*5,0,5),"&lt;&gt;0")/COUNTIF(OFFSET(correlations!R$46,_xlfn.FLOOR.MATH((ROW(Q279)-1)/5)*5,0,5),"&lt;&gt;0")</f>
        <v>3</v>
      </c>
      <c r="AS291" s="40">
        <f ca="1">SUMIF(OFFSET(correlations!S$46,_xlfn.FLOOR.MATH((ROW(R279)-1)/5)*5,0,5),"&lt;&gt;0")/COUNTIF(OFFSET(correlations!S$46,_xlfn.FLOOR.MATH((ROW(R279)-1)/5)*5,0,5),"&lt;&gt;0")</f>
        <v>4.75</v>
      </c>
      <c r="AT291" s="40">
        <f ca="1">SUMIF(OFFSET(correlations!T$46,_xlfn.FLOOR.MATH((ROW(S279)-1)/5)*5,0,5),"&lt;&gt;0")/COUNTIF(OFFSET(correlations!T$46,_xlfn.FLOOR.MATH((ROW(S279)-1)/5)*5,0,5),"&lt;&gt;0")</f>
        <v>3.75</v>
      </c>
      <c r="AU291" s="40">
        <f ca="1">SUMIF(OFFSET(correlations!U$46,_xlfn.FLOOR.MATH((ROW(T279)-1)/5)*5,0,5),"&lt;&gt;0")/COUNTIF(OFFSET(correlations!U$46,_xlfn.FLOOR.MATH((ROW(T279)-1)/5)*5,0,5),"&lt;&gt;0")</f>
        <v>4.75</v>
      </c>
      <c r="AV291" s="40">
        <f ca="1">SUMIF(OFFSET(correlations!V$46,_xlfn.FLOOR.MATH((ROW(U279)-1)/5)*5,0,5),"&lt;&gt;0")/COUNTIF(OFFSET(correlations!V$46,_xlfn.FLOOR.MATH((ROW(U279)-1)/5)*5,0,5),"&lt;&gt;0")</f>
        <v>4.25</v>
      </c>
      <c r="AW291" s="40">
        <f ca="1">SUMIF(OFFSET(correlations!W$46,_xlfn.FLOOR.MATH((ROW(V279)-1)/5)*5,0,5),"&lt;&gt;0")/COUNTIF(OFFSET(correlations!W$46,_xlfn.FLOOR.MATH((ROW(V279)-1)/5)*5,0,5),"&lt;&gt;0")</f>
        <v>4.833333333333333</v>
      </c>
      <c r="AX291" s="40">
        <f ca="1">SUMIF(OFFSET(correlations!X$46,_xlfn.FLOOR.MATH((ROW(W279)-1)/5)*5,0,5),"&lt;&gt;0")/COUNTIF(OFFSET(correlations!X$46,_xlfn.FLOOR.MATH((ROW(W279)-1)/5)*5,0,5),"&lt;&gt;0")</f>
        <v>4.25</v>
      </c>
      <c r="AY291" s="40">
        <f ca="1">SUMIF(OFFSET(correlations!Y$46,_xlfn.FLOOR.MATH((ROW(X279)-1)/5)*5,0,5),"&lt;&gt;0")/COUNTIF(OFFSET(correlations!Y$46,_xlfn.FLOOR.MATH((ROW(X279)-1)/5)*5,0,5),"&lt;&gt;0")</f>
        <v>2.5</v>
      </c>
      <c r="AZ291" s="40">
        <f ca="1">SUMIF(OFFSET(correlations!Z$46,_xlfn.FLOOR.MATH((ROW(Y279)-1)/5)*5,0,5),"&lt;&gt;0")/COUNTIF(OFFSET(correlations!Z$46,_xlfn.FLOOR.MATH((ROW(Y279)-1)/5)*5,0,5),"&lt;&gt;0")</f>
        <v>3.6666666666666665</v>
      </c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</row>
    <row r="292" spans="1:76">
      <c r="A292" s="1" t="str">
        <f t="shared" si="55"/>
        <v>641: Requiem for a Dream (2000)</v>
      </c>
      <c r="B292" s="26">
        <f>IF(correlations!B325&lt;&gt;0,'Modified Weights'!B$6,0)</f>
        <v>0.48053660218278615</v>
      </c>
      <c r="C292" s="26">
        <f>IF(correlations!C325&lt;&gt;0,'Modified Weights'!C$6,0)</f>
        <v>0</v>
      </c>
      <c r="D292" s="26">
        <f>IF(correlations!D325&lt;&gt;0,'Modified Weights'!D$6,0)</f>
        <v>0</v>
      </c>
      <c r="E292" s="26">
        <f>IF(correlations!E325&lt;&gt;0,'Modified Weights'!E$6,0)</f>
        <v>0</v>
      </c>
      <c r="F292" s="26">
        <f>IF(correlations!F325&lt;&gt;0,'Modified Weights'!F$6,0)</f>
        <v>0</v>
      </c>
      <c r="G292" s="26">
        <f>IF(correlations!G325&lt;&gt;0,'Modified Weights'!G$6,0)</f>
        <v>0</v>
      </c>
      <c r="H292" s="26">
        <f>IF(correlations!H325&lt;&gt;0,'Modified Weights'!H$6,0)</f>
        <v>0</v>
      </c>
      <c r="I292" s="26">
        <f>IF(correlations!I325&lt;&gt;0,'Modified Weights'!I$6,0)</f>
        <v>0</v>
      </c>
      <c r="J292" s="26">
        <f>IF(correlations!J325&lt;&gt;0,'Modified Weights'!J$6,0)</f>
        <v>0.36756756756756787</v>
      </c>
      <c r="K292" s="26">
        <f>IF(correlations!K325&lt;&gt;0,'Modified Weights'!K$6,0)</f>
        <v>0</v>
      </c>
      <c r="L292" s="26">
        <f>IF(correlations!L325&lt;&gt;0,'Modified Weights'!L$6,0)</f>
        <v>0</v>
      </c>
      <c r="M292" s="26">
        <f>IF(correlations!M325&lt;&gt;0,'Modified Weights'!M$6,0)</f>
        <v>0.25252866387786765</v>
      </c>
      <c r="N292" s="26">
        <f>IF(correlations!N325&lt;&gt;0,'Modified Weights'!N$6,0)</f>
        <v>0</v>
      </c>
      <c r="O292" s="26">
        <f>IF(correlations!O325&lt;&gt;0,'Modified Weights'!O$6,0)</f>
        <v>0</v>
      </c>
      <c r="P292" s="26">
        <f>IF(correlations!P325&lt;&gt;0,'Modified Weights'!P$6,0)</f>
        <v>0.28039233696684568</v>
      </c>
      <c r="Q292" s="26">
        <f>IF(correlations!Q325&lt;&gt;0,'Modified Weights'!Q$6,0)</f>
        <v>0</v>
      </c>
      <c r="R292" s="26">
        <f>IF(correlations!R325&lt;&gt;0,'Modified Weights'!R$6,0)</f>
        <v>0</v>
      </c>
      <c r="S292" s="26">
        <f>IF(correlations!S325&lt;&gt;0,'Modified Weights'!S$6,0)</f>
        <v>0</v>
      </c>
      <c r="T292" s="26">
        <f>IF(correlations!T325&lt;&gt;0,'Modified Weights'!T$6,0)</f>
        <v>0.40704352695380308</v>
      </c>
      <c r="U292" s="26">
        <f>IF(correlations!U325&lt;&gt;0,'Modified Weights'!U$6,0)</f>
        <v>0.30580326092025339</v>
      </c>
      <c r="V292" s="26">
        <f>IF(correlations!V325&lt;&gt;0,'Modified Weights'!V$6,0)</f>
        <v>0</v>
      </c>
      <c r="W292" s="26">
        <f>IF(correlations!W325&lt;&gt;0,'Modified Weights'!W$6,0)</f>
        <v>0.26252037536330569</v>
      </c>
      <c r="X292" s="26">
        <f>IF(correlations!X325&lt;&gt;0,'Modified Weights'!X$6,0)</f>
        <v>0</v>
      </c>
      <c r="Y292" s="26">
        <f>IF(correlations!Y325&lt;&gt;0,'Modified Weights'!Y$6,0)</f>
        <v>0</v>
      </c>
      <c r="Z292" s="26">
        <f>IF(correlations!Z325&lt;&gt;0,'Modified Weights'!Z$6,0)</f>
        <v>0.37426379831369133</v>
      </c>
      <c r="AA292" s="26"/>
      <c r="AB292" s="40">
        <f ca="1">SUMIF(OFFSET(correlations!B$46,_xlfn.FLOOR.MATH((ROW(A280)-1)/5)*5,0,5),"&lt;&gt;0")/COUNTIF(OFFSET(correlations!B$46,_xlfn.FLOOR.MATH((ROW(A280)-1)/5)*5,0,5),"&lt;&gt;0")</f>
        <v>3.8333333333333335</v>
      </c>
      <c r="AC292" s="40">
        <f ca="1">SUMIF(OFFSET(correlations!C$46,_xlfn.FLOOR.MATH((ROW(B280)-1)/5)*5,0,5),"&lt;&gt;0")/COUNTIF(OFFSET(correlations!C$46,_xlfn.FLOOR.MATH((ROW(B280)-1)/5)*5,0,5),"&lt;&gt;0")</f>
        <v>5</v>
      </c>
      <c r="AD292" s="40">
        <f ca="1">SUMIF(OFFSET(correlations!D$46,_xlfn.FLOOR.MATH((ROW(C280)-1)/5)*5,0,5),"&lt;&gt;0")/COUNTIF(OFFSET(correlations!D$46,_xlfn.FLOOR.MATH((ROW(C280)-1)/5)*5,0,5),"&lt;&gt;0")</f>
        <v>3.25</v>
      </c>
      <c r="AE292" s="40" t="e">
        <f ca="1">SUMIF(OFFSET(correlations!E$46,_xlfn.FLOOR.MATH((ROW(D280)-1)/5)*5,0,5),"&lt;&gt;0")/COUNTIF(OFFSET(correlations!E$46,_xlfn.FLOOR.MATH((ROW(D280)-1)/5)*5,0,5),"&lt;&gt;0")</f>
        <v>#DIV/0!</v>
      </c>
      <c r="AF292" s="40">
        <f ca="1">SUMIF(OFFSET(correlations!F$46,_xlfn.FLOOR.MATH((ROW(E280)-1)/5)*5,0,5),"&lt;&gt;0")/COUNTIF(OFFSET(correlations!F$46,_xlfn.FLOOR.MATH((ROW(E280)-1)/5)*5,0,5),"&lt;&gt;0")</f>
        <v>2.5</v>
      </c>
      <c r="AG292" s="40">
        <f ca="1">SUMIF(OFFSET(correlations!G$46,_xlfn.FLOOR.MATH((ROW(F280)-1)/5)*5,0,5),"&lt;&gt;0")/COUNTIF(OFFSET(correlations!G$46,_xlfn.FLOOR.MATH((ROW(F280)-1)/5)*5,0,5),"&lt;&gt;0")</f>
        <v>4.25</v>
      </c>
      <c r="AH292" s="40">
        <f ca="1">SUMIF(OFFSET(correlations!H$46,_xlfn.FLOOR.MATH((ROW(G280)-1)/5)*5,0,5),"&lt;&gt;0")/COUNTIF(OFFSET(correlations!H$46,_xlfn.FLOOR.MATH((ROW(G280)-1)/5)*5,0,5),"&lt;&gt;0")</f>
        <v>5</v>
      </c>
      <c r="AI292" s="40" t="e">
        <f ca="1">SUMIF(OFFSET(correlations!I$46,_xlfn.FLOOR.MATH((ROW(H280)-1)/5)*5,0,5),"&lt;&gt;0")/COUNTIF(OFFSET(correlations!I$46,_xlfn.FLOOR.MATH((ROW(H280)-1)/5)*5,0,5),"&lt;&gt;0")</f>
        <v>#DIV/0!</v>
      </c>
      <c r="AJ292" s="40">
        <f ca="1">SUMIF(OFFSET(correlations!J$46,_xlfn.FLOOR.MATH((ROW(I280)-1)/5)*5,0,5),"&lt;&gt;0")/COUNTIF(OFFSET(correlations!J$46,_xlfn.FLOOR.MATH((ROW(I280)-1)/5)*5,0,5),"&lt;&gt;0")</f>
        <v>4.166666666666667</v>
      </c>
      <c r="AK292" s="40">
        <f ca="1">SUMIF(OFFSET(correlations!K$46,_xlfn.FLOOR.MATH((ROW(J280)-1)/5)*5,0,5),"&lt;&gt;0")/COUNTIF(OFFSET(correlations!K$46,_xlfn.FLOOR.MATH((ROW(J280)-1)/5)*5,0,5),"&lt;&gt;0")</f>
        <v>4.5</v>
      </c>
      <c r="AL292" s="40">
        <f ca="1">SUMIF(OFFSET(correlations!L$46,_xlfn.FLOOR.MATH((ROW(K280)-1)/5)*5,0,5),"&lt;&gt;0")/COUNTIF(OFFSET(correlations!L$46,_xlfn.FLOOR.MATH((ROW(K280)-1)/5)*5,0,5),"&lt;&gt;0")</f>
        <v>4</v>
      </c>
      <c r="AM292" s="40">
        <f ca="1">SUMIF(OFFSET(correlations!M$46,_xlfn.FLOOR.MATH((ROW(L280)-1)/5)*5,0,5),"&lt;&gt;0")/COUNTIF(OFFSET(correlations!M$46,_xlfn.FLOOR.MATH((ROW(L280)-1)/5)*5,0,5),"&lt;&gt;0")</f>
        <v>4.666666666666667</v>
      </c>
      <c r="AN292" s="40">
        <f ca="1">SUMIF(OFFSET(correlations!N$46,_xlfn.FLOOR.MATH((ROW(M280)-1)/5)*5,0,5),"&lt;&gt;0")/COUNTIF(OFFSET(correlations!N$46,_xlfn.FLOOR.MATH((ROW(M280)-1)/5)*5,0,5),"&lt;&gt;0")</f>
        <v>4</v>
      </c>
      <c r="AO292" s="40">
        <f ca="1">SUMIF(OFFSET(correlations!O$46,_xlfn.FLOOR.MATH((ROW(N280)-1)/5)*5,0,5),"&lt;&gt;0")/COUNTIF(OFFSET(correlations!O$46,_xlfn.FLOOR.MATH((ROW(N280)-1)/5)*5,0,5),"&lt;&gt;0")</f>
        <v>3.75</v>
      </c>
      <c r="AP292" s="40">
        <f ca="1">SUMIF(OFFSET(correlations!P$46,_xlfn.FLOOR.MATH((ROW(O280)-1)/5)*5,0,5),"&lt;&gt;0")/COUNTIF(OFFSET(correlations!P$46,_xlfn.FLOOR.MATH((ROW(O280)-1)/5)*5,0,5),"&lt;&gt;0")</f>
        <v>4</v>
      </c>
      <c r="AQ292" s="40">
        <f ca="1">SUMIF(OFFSET(correlations!Q$46,_xlfn.FLOOR.MATH((ROW(P280)-1)/5)*5,0,5),"&lt;&gt;0")/COUNTIF(OFFSET(correlations!Q$46,_xlfn.FLOOR.MATH((ROW(P280)-1)/5)*5,0,5),"&lt;&gt;0")</f>
        <v>4.25</v>
      </c>
      <c r="AR292" s="40">
        <f ca="1">SUMIF(OFFSET(correlations!R$46,_xlfn.FLOOR.MATH((ROW(Q280)-1)/5)*5,0,5),"&lt;&gt;0")/COUNTIF(OFFSET(correlations!R$46,_xlfn.FLOOR.MATH((ROW(Q280)-1)/5)*5,0,5),"&lt;&gt;0")</f>
        <v>3</v>
      </c>
      <c r="AS292" s="40">
        <f ca="1">SUMIF(OFFSET(correlations!S$46,_xlfn.FLOOR.MATH((ROW(R280)-1)/5)*5,0,5),"&lt;&gt;0")/COUNTIF(OFFSET(correlations!S$46,_xlfn.FLOOR.MATH((ROW(R280)-1)/5)*5,0,5),"&lt;&gt;0")</f>
        <v>4.75</v>
      </c>
      <c r="AT292" s="40">
        <f ca="1">SUMIF(OFFSET(correlations!T$46,_xlfn.FLOOR.MATH((ROW(S280)-1)/5)*5,0,5),"&lt;&gt;0")/COUNTIF(OFFSET(correlations!T$46,_xlfn.FLOOR.MATH((ROW(S280)-1)/5)*5,0,5),"&lt;&gt;0")</f>
        <v>3.75</v>
      </c>
      <c r="AU292" s="40">
        <f ca="1">SUMIF(OFFSET(correlations!U$46,_xlfn.FLOOR.MATH((ROW(T280)-1)/5)*5,0,5),"&lt;&gt;0")/COUNTIF(OFFSET(correlations!U$46,_xlfn.FLOOR.MATH((ROW(T280)-1)/5)*5,0,5),"&lt;&gt;0")</f>
        <v>4.75</v>
      </c>
      <c r="AV292" s="40">
        <f ca="1">SUMIF(OFFSET(correlations!V$46,_xlfn.FLOOR.MATH((ROW(U280)-1)/5)*5,0,5),"&lt;&gt;0")/COUNTIF(OFFSET(correlations!V$46,_xlfn.FLOOR.MATH((ROW(U280)-1)/5)*5,0,5),"&lt;&gt;0")</f>
        <v>4.25</v>
      </c>
      <c r="AW292" s="40">
        <f ca="1">SUMIF(OFFSET(correlations!W$46,_xlfn.FLOOR.MATH((ROW(V280)-1)/5)*5,0,5),"&lt;&gt;0")/COUNTIF(OFFSET(correlations!W$46,_xlfn.FLOOR.MATH((ROW(V280)-1)/5)*5,0,5),"&lt;&gt;0")</f>
        <v>4.833333333333333</v>
      </c>
      <c r="AX292" s="40">
        <f ca="1">SUMIF(OFFSET(correlations!X$46,_xlfn.FLOOR.MATH((ROW(W280)-1)/5)*5,0,5),"&lt;&gt;0")/COUNTIF(OFFSET(correlations!X$46,_xlfn.FLOOR.MATH((ROW(W280)-1)/5)*5,0,5),"&lt;&gt;0")</f>
        <v>4.25</v>
      </c>
      <c r="AY292" s="40">
        <f ca="1">SUMIF(OFFSET(correlations!Y$46,_xlfn.FLOOR.MATH((ROW(X280)-1)/5)*5,0,5),"&lt;&gt;0")/COUNTIF(OFFSET(correlations!Y$46,_xlfn.FLOOR.MATH((ROW(X280)-1)/5)*5,0,5),"&lt;&gt;0")</f>
        <v>2.5</v>
      </c>
      <c r="AZ292" s="40">
        <f ca="1">SUMIF(OFFSET(correlations!Z$46,_xlfn.FLOOR.MATH((ROW(Y280)-1)/5)*5,0,5),"&lt;&gt;0")/COUNTIF(OFFSET(correlations!Z$46,_xlfn.FLOOR.MATH((ROW(Y280)-1)/5)*5,0,5),"&lt;&gt;0")</f>
        <v>3.6666666666666665</v>
      </c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</row>
    <row r="293" spans="1:76">
      <c r="A293" s="21" t="s">
        <v>56</v>
      </c>
      <c r="B293" s="26">
        <f>IF(correlations!B326&lt;&gt;0,'Modified Weights'!B$7,0)</f>
        <v>0.46460996868120108</v>
      </c>
      <c r="C293" s="26">
        <f>IF(correlations!C326&lt;&gt;0,'Modified Weights'!C$7,0)</f>
        <v>0</v>
      </c>
      <c r="D293" s="26">
        <f>IF(correlations!D326&lt;&gt;0,'Modified Weights'!D$7,0)</f>
        <v>0</v>
      </c>
      <c r="E293" s="26">
        <f>IF(correlations!E326&lt;&gt;0,'Modified Weights'!E$7,0)</f>
        <v>0</v>
      </c>
      <c r="F293" s="26">
        <f>IF(correlations!F326&lt;&gt;0,'Modified Weights'!F$7,0)</f>
        <v>0.37985626502293046</v>
      </c>
      <c r="G293" s="26">
        <f>IF(correlations!G326&lt;&gt;0,'Modified Weights'!G$7,0)</f>
        <v>0</v>
      </c>
      <c r="H293" s="26">
        <f>IF(correlations!H326&lt;&gt;0,'Modified Weights'!H$7,0)</f>
        <v>0</v>
      </c>
      <c r="I293" s="26">
        <f>IF(correlations!I326&lt;&gt;0,'Modified Weights'!I$7,0)</f>
        <v>0</v>
      </c>
      <c r="J293" s="26">
        <f>IF(correlations!J326&lt;&gt;0,'Modified Weights'!J$7,0)</f>
        <v>0.36005629545020651</v>
      </c>
      <c r="K293" s="26">
        <f>IF(correlations!K326&lt;&gt;0,'Modified Weights'!K$7,0)</f>
        <v>0</v>
      </c>
      <c r="L293" s="26">
        <f>IF(correlations!L326&lt;&gt;0,'Modified Weights'!L$7,0)</f>
        <v>0.24328325135114928</v>
      </c>
      <c r="M293" s="26">
        <f>IF(correlations!M326&lt;&gt;0,'Modified Weights'!M$7,0)</f>
        <v>0</v>
      </c>
      <c r="N293" s="26">
        <f>IF(correlations!N326&lt;&gt;0,'Modified Weights'!N$7,0)</f>
        <v>0.18121021790485745</v>
      </c>
      <c r="O293" s="26">
        <f>IF(correlations!O326&lt;&gt;0,'Modified Weights'!O$7,0)</f>
        <v>0</v>
      </c>
      <c r="P293" s="26">
        <f>IF(correlations!P326&lt;&gt;0,'Modified Weights'!P$7,0)</f>
        <v>0.26252037536330569</v>
      </c>
      <c r="Q293" s="26">
        <f>IF(correlations!Q326&lt;&gt;0,'Modified Weights'!Q$7,0)</f>
        <v>0</v>
      </c>
      <c r="R293" s="26">
        <f>IF(correlations!R326&lt;&gt;0,'Modified Weights'!R$7,0)</f>
        <v>0</v>
      </c>
      <c r="S293" s="26">
        <f>IF(correlations!S326&lt;&gt;0,'Modified Weights'!S$7,0)</f>
        <v>0</v>
      </c>
      <c r="T293" s="26">
        <f>IF(correlations!T326&lt;&gt;0,'Modified Weights'!T$7,0)</f>
        <v>0</v>
      </c>
      <c r="U293" s="26">
        <f>IF(correlations!U326&lt;&gt;0,'Modified Weights'!U$7,0)</f>
        <v>0</v>
      </c>
      <c r="V293" s="26">
        <f>IF(correlations!V326&lt;&gt;0,'Modified Weights'!V$7,0)</f>
        <v>0</v>
      </c>
      <c r="W293" s="26">
        <f>IF(correlations!W326&lt;&gt;0,'Modified Weights'!W$7,0)</f>
        <v>0.24072770522228643</v>
      </c>
      <c r="X293" s="26">
        <f>IF(correlations!X326&lt;&gt;0,'Modified Weights'!X$7,0)</f>
        <v>0</v>
      </c>
      <c r="Y293" s="26">
        <f>IF(correlations!Y326&lt;&gt;0,'Modified Weights'!Y$7,0)</f>
        <v>0</v>
      </c>
      <c r="Z293" s="26">
        <f>IF(correlations!Z326&lt;&gt;0,'Modified Weights'!Z$7,0)</f>
        <v>0</v>
      </c>
      <c r="AA293" s="26"/>
      <c r="AB293" s="40">
        <f ca="1">SUMIF(OFFSET(correlations!B$46,_xlfn.FLOOR.MATH((ROW(A281)-1)/5)*5,0,5),"&lt;&gt;0")/COUNTIF(OFFSET(correlations!B$46,_xlfn.FLOOR.MATH((ROW(A281)-1)/5)*5,0,5),"&lt;&gt;0")</f>
        <v>3</v>
      </c>
      <c r="AC293" s="40">
        <f ca="1">SUMIF(OFFSET(correlations!C$46,_xlfn.FLOOR.MATH((ROW(B281)-1)/5)*5,0,5),"&lt;&gt;0")/COUNTIF(OFFSET(correlations!C$46,_xlfn.FLOOR.MATH((ROW(B281)-1)/5)*5,0,5),"&lt;&gt;0")</f>
        <v>4</v>
      </c>
      <c r="AD293" s="40">
        <f ca="1">SUMIF(OFFSET(correlations!D$46,_xlfn.FLOOR.MATH((ROW(C281)-1)/5)*5,0,5),"&lt;&gt;0")/COUNTIF(OFFSET(correlations!D$46,_xlfn.FLOOR.MATH((ROW(C281)-1)/5)*5,0,5),"&lt;&gt;0")</f>
        <v>3.3333333333333335</v>
      </c>
      <c r="AE293" s="40">
        <f ca="1">SUMIF(OFFSET(correlations!E$46,_xlfn.FLOOR.MATH((ROW(D281)-1)/5)*5,0,5),"&lt;&gt;0")/COUNTIF(OFFSET(correlations!E$46,_xlfn.FLOOR.MATH((ROW(D281)-1)/5)*5,0,5),"&lt;&gt;0")</f>
        <v>4</v>
      </c>
      <c r="AF293" s="40">
        <f ca="1">SUMIF(OFFSET(correlations!F$46,_xlfn.FLOOR.MATH((ROW(E281)-1)/5)*5,0,5),"&lt;&gt;0")/COUNTIF(OFFSET(correlations!F$46,_xlfn.FLOOR.MATH((ROW(E281)-1)/5)*5,0,5),"&lt;&gt;0")</f>
        <v>3.1666666666666665</v>
      </c>
      <c r="AG293" s="40">
        <f ca="1">SUMIF(OFFSET(correlations!G$46,_xlfn.FLOOR.MATH((ROW(F281)-1)/5)*5,0,5),"&lt;&gt;0")/COUNTIF(OFFSET(correlations!G$46,_xlfn.FLOOR.MATH((ROW(F281)-1)/5)*5,0,5),"&lt;&gt;0")</f>
        <v>4</v>
      </c>
      <c r="AH293" s="40">
        <f ca="1">SUMIF(OFFSET(correlations!H$46,_xlfn.FLOOR.MATH((ROW(G281)-1)/5)*5,0,5),"&lt;&gt;0")/COUNTIF(OFFSET(correlations!H$46,_xlfn.FLOOR.MATH((ROW(G281)-1)/5)*5,0,5),"&lt;&gt;0")</f>
        <v>3.5</v>
      </c>
      <c r="AI293" s="40" t="e">
        <f ca="1">SUMIF(OFFSET(correlations!I$46,_xlfn.FLOOR.MATH((ROW(H281)-1)/5)*5,0,5),"&lt;&gt;0")/COUNTIF(OFFSET(correlations!I$46,_xlfn.FLOOR.MATH((ROW(H281)-1)/5)*5,0,5),"&lt;&gt;0")</f>
        <v>#DIV/0!</v>
      </c>
      <c r="AJ293" s="40">
        <f ca="1">SUMIF(OFFSET(correlations!J$46,_xlfn.FLOOR.MATH((ROW(I281)-1)/5)*5,0,5),"&lt;&gt;0")/COUNTIF(OFFSET(correlations!J$46,_xlfn.FLOOR.MATH((ROW(I281)-1)/5)*5,0,5),"&lt;&gt;0")</f>
        <v>3.3333333333333335</v>
      </c>
      <c r="AK293" s="40">
        <f ca="1">SUMIF(OFFSET(correlations!K$46,_xlfn.FLOOR.MATH((ROW(J281)-1)/5)*5,0,5),"&lt;&gt;0")/COUNTIF(OFFSET(correlations!K$46,_xlfn.FLOOR.MATH((ROW(J281)-1)/5)*5,0,5),"&lt;&gt;0")</f>
        <v>3.75</v>
      </c>
      <c r="AL293" s="40">
        <f ca="1">SUMIF(OFFSET(correlations!L$46,_xlfn.FLOOR.MATH((ROW(K281)-1)/5)*5,0,5),"&lt;&gt;0")/COUNTIF(OFFSET(correlations!L$46,_xlfn.FLOOR.MATH((ROW(K281)-1)/5)*5,0,5),"&lt;&gt;0")</f>
        <v>3.5</v>
      </c>
      <c r="AM293" s="40">
        <f ca="1">SUMIF(OFFSET(correlations!M$46,_xlfn.FLOOR.MATH((ROW(L281)-1)/5)*5,0,5),"&lt;&gt;0")/COUNTIF(OFFSET(correlations!M$46,_xlfn.FLOOR.MATH((ROW(L281)-1)/5)*5,0,5),"&lt;&gt;0")</f>
        <v>2.5</v>
      </c>
      <c r="AN293" s="40">
        <f ca="1">SUMIF(OFFSET(correlations!N$46,_xlfn.FLOOR.MATH((ROW(M281)-1)/5)*5,0,5),"&lt;&gt;0")/COUNTIF(OFFSET(correlations!N$46,_xlfn.FLOOR.MATH((ROW(M281)-1)/5)*5,0,5),"&lt;&gt;0")</f>
        <v>2.5</v>
      </c>
      <c r="AO293" s="40">
        <f ca="1">SUMIF(OFFSET(correlations!O$46,_xlfn.FLOOR.MATH((ROW(N281)-1)/5)*5,0,5),"&lt;&gt;0")/COUNTIF(OFFSET(correlations!O$46,_xlfn.FLOOR.MATH((ROW(N281)-1)/5)*5,0,5),"&lt;&gt;0")</f>
        <v>3.5</v>
      </c>
      <c r="AP293" s="40">
        <f ca="1">SUMIF(OFFSET(correlations!P$46,_xlfn.FLOOR.MATH((ROW(O281)-1)/5)*5,0,5),"&lt;&gt;0")/COUNTIF(OFFSET(correlations!P$46,_xlfn.FLOOR.MATH((ROW(O281)-1)/5)*5,0,5),"&lt;&gt;0")</f>
        <v>2.25</v>
      </c>
      <c r="AQ293" s="40">
        <f ca="1">SUMIF(OFFSET(correlations!Q$46,_xlfn.FLOOR.MATH((ROW(P281)-1)/5)*5,0,5),"&lt;&gt;0")/COUNTIF(OFFSET(correlations!Q$46,_xlfn.FLOOR.MATH((ROW(P281)-1)/5)*5,0,5),"&lt;&gt;0")</f>
        <v>4</v>
      </c>
      <c r="AR293" s="40">
        <f ca="1">SUMIF(OFFSET(correlations!R$46,_xlfn.FLOOR.MATH((ROW(Q281)-1)/5)*5,0,5),"&lt;&gt;0")/COUNTIF(OFFSET(correlations!R$46,_xlfn.FLOOR.MATH((ROW(Q281)-1)/5)*5,0,5),"&lt;&gt;0")</f>
        <v>2.5</v>
      </c>
      <c r="AS293" s="40">
        <f ca="1">SUMIF(OFFSET(correlations!S$46,_xlfn.FLOOR.MATH((ROW(R281)-1)/5)*5,0,5),"&lt;&gt;0")/COUNTIF(OFFSET(correlations!S$46,_xlfn.FLOOR.MATH((ROW(R281)-1)/5)*5,0,5),"&lt;&gt;0")</f>
        <v>4</v>
      </c>
      <c r="AT293" s="40">
        <f ca="1">SUMIF(OFFSET(correlations!T$46,_xlfn.FLOOR.MATH((ROW(S281)-1)/5)*5,0,5),"&lt;&gt;0")/COUNTIF(OFFSET(correlations!T$46,_xlfn.FLOOR.MATH((ROW(S281)-1)/5)*5,0,5),"&lt;&gt;0")</f>
        <v>0.5</v>
      </c>
      <c r="AU293" s="40">
        <f ca="1">SUMIF(OFFSET(correlations!U$46,_xlfn.FLOOR.MATH((ROW(T281)-1)/5)*5,0,5),"&lt;&gt;0")/COUNTIF(OFFSET(correlations!U$46,_xlfn.FLOOR.MATH((ROW(T281)-1)/5)*5,0,5),"&lt;&gt;0")</f>
        <v>3.75</v>
      </c>
      <c r="AV293" s="40">
        <f ca="1">SUMIF(OFFSET(correlations!V$46,_xlfn.FLOOR.MATH((ROW(U281)-1)/5)*5,0,5),"&lt;&gt;0")/COUNTIF(OFFSET(correlations!V$46,_xlfn.FLOOR.MATH((ROW(U281)-1)/5)*5,0,5),"&lt;&gt;0")</f>
        <v>4.5</v>
      </c>
      <c r="AW293" s="40">
        <f ca="1">SUMIF(OFFSET(correlations!W$46,_xlfn.FLOOR.MATH((ROW(V281)-1)/5)*5,0,5),"&lt;&gt;0")/COUNTIF(OFFSET(correlations!W$46,_xlfn.FLOOR.MATH((ROW(V281)-1)/5)*5,0,5),"&lt;&gt;0")</f>
        <v>3.3333333333333335</v>
      </c>
      <c r="AX293" s="40">
        <f ca="1">SUMIF(OFFSET(correlations!X$46,_xlfn.FLOOR.MATH((ROW(W281)-1)/5)*5,0,5),"&lt;&gt;0")/COUNTIF(OFFSET(correlations!X$46,_xlfn.FLOOR.MATH((ROW(W281)-1)/5)*5,0,5),"&lt;&gt;0")</f>
        <v>4.5</v>
      </c>
      <c r="AY293" s="40">
        <f ca="1">SUMIF(OFFSET(correlations!Y$46,_xlfn.FLOOR.MATH((ROW(X281)-1)/5)*5,0,5),"&lt;&gt;0")/COUNTIF(OFFSET(correlations!Y$46,_xlfn.FLOOR.MATH((ROW(X281)-1)/5)*5,0,5),"&lt;&gt;0")</f>
        <v>2</v>
      </c>
      <c r="AZ293" s="40">
        <f ca="1">SUMIF(OFFSET(correlations!Z$46,_xlfn.FLOOR.MATH((ROW(Y281)-1)/5)*5,0,5),"&lt;&gt;0")/COUNTIF(OFFSET(correlations!Z$46,_xlfn.FLOOR.MATH((ROW(Y281)-1)/5)*5,0,5),"&lt;&gt;0")</f>
        <v>3.25</v>
      </c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</row>
    <row r="294" spans="1:76">
      <c r="A294" s="1" t="str">
        <f t="shared" ref="A294:A297" si="56">A293</f>
        <v>664: Twister (1996)</v>
      </c>
      <c r="B294" s="26">
        <f>IF(correlations!B327&lt;&gt;0,'Modified Weights'!B$3,0)</f>
        <v>0</v>
      </c>
      <c r="C294" s="26">
        <f>IF(correlations!C327&lt;&gt;0,'Modified Weights'!C$3,0)</f>
        <v>0.56244873874488854</v>
      </c>
      <c r="D294" s="26">
        <f>IF(correlations!D327&lt;&gt;0,'Modified Weights'!D$3,0)</f>
        <v>0</v>
      </c>
      <c r="E294" s="26">
        <f>IF(correlations!E327&lt;&gt;0,'Modified Weights'!E$3,0)</f>
        <v>0</v>
      </c>
      <c r="F294" s="26">
        <f>IF(correlations!F327&lt;&gt;0,'Modified Weights'!F$3,0)</f>
        <v>0</v>
      </c>
      <c r="G294" s="26">
        <f>IF(correlations!G327&lt;&gt;0,'Modified Weights'!G$3,0)</f>
        <v>0</v>
      </c>
      <c r="H294" s="26">
        <f>IF(correlations!H327&lt;&gt;0,'Modified Weights'!H$3,0)</f>
        <v>0</v>
      </c>
      <c r="I294" s="26">
        <f>IF(correlations!I327&lt;&gt;0,'Modified Weights'!I$3,0)</f>
        <v>0</v>
      </c>
      <c r="J294" s="26">
        <f>IF(correlations!J327&lt;&gt;0,'Modified Weights'!J$3,0)</f>
        <v>0</v>
      </c>
      <c r="K294" s="26">
        <f>IF(correlations!K327&lt;&gt;0,'Modified Weights'!K$3,0)</f>
        <v>0.31571202585390812</v>
      </c>
      <c r="L294" s="26">
        <f>IF(correlations!L327&lt;&gt;0,'Modified Weights'!L$3,0)</f>
        <v>0</v>
      </c>
      <c r="M294" s="26">
        <f>IF(correlations!M327&lt;&gt;0,'Modified Weights'!M$3,0)</f>
        <v>0</v>
      </c>
      <c r="N294" s="26">
        <f>IF(correlations!N327&lt;&gt;0,'Modified Weights'!N$3,0)</f>
        <v>0</v>
      </c>
      <c r="O294" s="26">
        <f>IF(correlations!O327&lt;&gt;0,'Modified Weights'!O$3,0)</f>
        <v>0.66851595362183669</v>
      </c>
      <c r="P294" s="26">
        <f>IF(correlations!P327&lt;&gt;0,'Modified Weights'!P$3,0)</f>
        <v>0</v>
      </c>
      <c r="Q294" s="26">
        <f>IF(correlations!Q327&lt;&gt;0,'Modified Weights'!Q$3,0)</f>
        <v>0.50324684492481753</v>
      </c>
      <c r="R294" s="26">
        <f>IF(correlations!R327&lt;&gt;0,'Modified Weights'!R$3,0)</f>
        <v>0</v>
      </c>
      <c r="S294" s="26">
        <f>IF(correlations!S327&lt;&gt;0,'Modified Weights'!S$3,0)</f>
        <v>0</v>
      </c>
      <c r="T294" s="26">
        <f>IF(correlations!T327&lt;&gt;0,'Modified Weights'!T$3,0)</f>
        <v>0</v>
      </c>
      <c r="U294" s="26">
        <f>IF(correlations!U327&lt;&gt;0,'Modified Weights'!U$3,0)</f>
        <v>0</v>
      </c>
      <c r="V294" s="26">
        <f>IF(correlations!V327&lt;&gt;0,'Modified Weights'!V$3,0)</f>
        <v>0</v>
      </c>
      <c r="W294" s="26">
        <f>IF(correlations!W327&lt;&gt;0,'Modified Weights'!W$3,0)</f>
        <v>0</v>
      </c>
      <c r="X294" s="26">
        <f>IF(correlations!X327&lt;&gt;0,'Modified Weights'!X$3,0)</f>
        <v>0</v>
      </c>
      <c r="Y294" s="26">
        <f>IF(correlations!Y327&lt;&gt;0,'Modified Weights'!Y$3,0)</f>
        <v>0</v>
      </c>
      <c r="Z294" s="26">
        <f>IF(correlations!Z327&lt;&gt;0,'Modified Weights'!Z$3,0)</f>
        <v>0.43552033876932245</v>
      </c>
      <c r="AA294" s="26"/>
      <c r="AB294" s="40">
        <f ca="1">SUMIF(OFFSET(correlations!B$46,_xlfn.FLOOR.MATH((ROW(A282)-1)/5)*5,0,5),"&lt;&gt;0")/COUNTIF(OFFSET(correlations!B$46,_xlfn.FLOOR.MATH((ROW(A282)-1)/5)*5,0,5),"&lt;&gt;0")</f>
        <v>3</v>
      </c>
      <c r="AC294" s="40">
        <f ca="1">SUMIF(OFFSET(correlations!C$46,_xlfn.FLOOR.MATH((ROW(B282)-1)/5)*5,0,5),"&lt;&gt;0")/COUNTIF(OFFSET(correlations!C$46,_xlfn.FLOOR.MATH((ROW(B282)-1)/5)*5,0,5),"&lt;&gt;0")</f>
        <v>4</v>
      </c>
      <c r="AD294" s="40">
        <f ca="1">SUMIF(OFFSET(correlations!D$46,_xlfn.FLOOR.MATH((ROW(C282)-1)/5)*5,0,5),"&lt;&gt;0")/COUNTIF(OFFSET(correlations!D$46,_xlfn.FLOOR.MATH((ROW(C282)-1)/5)*5,0,5),"&lt;&gt;0")</f>
        <v>3.3333333333333335</v>
      </c>
      <c r="AE294" s="40">
        <f ca="1">SUMIF(OFFSET(correlations!E$46,_xlfn.FLOOR.MATH((ROW(D282)-1)/5)*5,0,5),"&lt;&gt;0")/COUNTIF(OFFSET(correlations!E$46,_xlfn.FLOOR.MATH((ROW(D282)-1)/5)*5,0,5),"&lt;&gt;0")</f>
        <v>4</v>
      </c>
      <c r="AF294" s="40">
        <f ca="1">SUMIF(OFFSET(correlations!F$46,_xlfn.FLOOR.MATH((ROW(E282)-1)/5)*5,0,5),"&lt;&gt;0")/COUNTIF(OFFSET(correlations!F$46,_xlfn.FLOOR.MATH((ROW(E282)-1)/5)*5,0,5),"&lt;&gt;0")</f>
        <v>3.1666666666666665</v>
      </c>
      <c r="AG294" s="40">
        <f ca="1">SUMIF(OFFSET(correlations!G$46,_xlfn.FLOOR.MATH((ROW(F282)-1)/5)*5,0,5),"&lt;&gt;0")/COUNTIF(OFFSET(correlations!G$46,_xlfn.FLOOR.MATH((ROW(F282)-1)/5)*5,0,5),"&lt;&gt;0")</f>
        <v>4</v>
      </c>
      <c r="AH294" s="40">
        <f ca="1">SUMIF(OFFSET(correlations!H$46,_xlfn.FLOOR.MATH((ROW(G282)-1)/5)*5,0,5),"&lt;&gt;0")/COUNTIF(OFFSET(correlations!H$46,_xlfn.FLOOR.MATH((ROW(G282)-1)/5)*5,0,5),"&lt;&gt;0")</f>
        <v>3.5</v>
      </c>
      <c r="AI294" s="40" t="e">
        <f ca="1">SUMIF(OFFSET(correlations!I$46,_xlfn.FLOOR.MATH((ROW(H282)-1)/5)*5,0,5),"&lt;&gt;0")/COUNTIF(OFFSET(correlations!I$46,_xlfn.FLOOR.MATH((ROW(H282)-1)/5)*5,0,5),"&lt;&gt;0")</f>
        <v>#DIV/0!</v>
      </c>
      <c r="AJ294" s="40">
        <f ca="1">SUMIF(OFFSET(correlations!J$46,_xlfn.FLOOR.MATH((ROW(I282)-1)/5)*5,0,5),"&lt;&gt;0")/COUNTIF(OFFSET(correlations!J$46,_xlfn.FLOOR.MATH((ROW(I282)-1)/5)*5,0,5),"&lt;&gt;0")</f>
        <v>3.3333333333333335</v>
      </c>
      <c r="AK294" s="40">
        <f ca="1">SUMIF(OFFSET(correlations!K$46,_xlfn.FLOOR.MATH((ROW(J282)-1)/5)*5,0,5),"&lt;&gt;0")/COUNTIF(OFFSET(correlations!K$46,_xlfn.FLOOR.MATH((ROW(J282)-1)/5)*5,0,5),"&lt;&gt;0")</f>
        <v>3.75</v>
      </c>
      <c r="AL294" s="40">
        <f ca="1">SUMIF(OFFSET(correlations!L$46,_xlfn.FLOOR.MATH((ROW(K282)-1)/5)*5,0,5),"&lt;&gt;0")/COUNTIF(OFFSET(correlations!L$46,_xlfn.FLOOR.MATH((ROW(K282)-1)/5)*5,0,5),"&lt;&gt;0")</f>
        <v>3.5</v>
      </c>
      <c r="AM294" s="40">
        <f ca="1">SUMIF(OFFSET(correlations!M$46,_xlfn.FLOOR.MATH((ROW(L282)-1)/5)*5,0,5),"&lt;&gt;0")/COUNTIF(OFFSET(correlations!M$46,_xlfn.FLOOR.MATH((ROW(L282)-1)/5)*5,0,5),"&lt;&gt;0")</f>
        <v>2.5</v>
      </c>
      <c r="AN294" s="40">
        <f ca="1">SUMIF(OFFSET(correlations!N$46,_xlfn.FLOOR.MATH((ROW(M282)-1)/5)*5,0,5),"&lt;&gt;0")/COUNTIF(OFFSET(correlations!N$46,_xlfn.FLOOR.MATH((ROW(M282)-1)/5)*5,0,5),"&lt;&gt;0")</f>
        <v>2.5</v>
      </c>
      <c r="AO294" s="40">
        <f ca="1">SUMIF(OFFSET(correlations!O$46,_xlfn.FLOOR.MATH((ROW(N282)-1)/5)*5,0,5),"&lt;&gt;0")/COUNTIF(OFFSET(correlations!O$46,_xlfn.FLOOR.MATH((ROW(N282)-1)/5)*5,0,5),"&lt;&gt;0")</f>
        <v>3.5</v>
      </c>
      <c r="AP294" s="40">
        <f ca="1">SUMIF(OFFSET(correlations!P$46,_xlfn.FLOOR.MATH((ROW(O282)-1)/5)*5,0,5),"&lt;&gt;0")/COUNTIF(OFFSET(correlations!P$46,_xlfn.FLOOR.MATH((ROW(O282)-1)/5)*5,0,5),"&lt;&gt;0")</f>
        <v>2.25</v>
      </c>
      <c r="AQ294" s="40">
        <f ca="1">SUMIF(OFFSET(correlations!Q$46,_xlfn.FLOOR.MATH((ROW(P282)-1)/5)*5,0,5),"&lt;&gt;0")/COUNTIF(OFFSET(correlations!Q$46,_xlfn.FLOOR.MATH((ROW(P282)-1)/5)*5,0,5),"&lt;&gt;0")</f>
        <v>4</v>
      </c>
      <c r="AR294" s="40">
        <f ca="1">SUMIF(OFFSET(correlations!R$46,_xlfn.FLOOR.MATH((ROW(Q282)-1)/5)*5,0,5),"&lt;&gt;0")/COUNTIF(OFFSET(correlations!R$46,_xlfn.FLOOR.MATH((ROW(Q282)-1)/5)*5,0,5),"&lt;&gt;0")</f>
        <v>2.5</v>
      </c>
      <c r="AS294" s="40">
        <f ca="1">SUMIF(OFFSET(correlations!S$46,_xlfn.FLOOR.MATH((ROW(R282)-1)/5)*5,0,5),"&lt;&gt;0")/COUNTIF(OFFSET(correlations!S$46,_xlfn.FLOOR.MATH((ROW(R282)-1)/5)*5,0,5),"&lt;&gt;0")</f>
        <v>4</v>
      </c>
      <c r="AT294" s="40">
        <f ca="1">SUMIF(OFFSET(correlations!T$46,_xlfn.FLOOR.MATH((ROW(S282)-1)/5)*5,0,5),"&lt;&gt;0")/COUNTIF(OFFSET(correlations!T$46,_xlfn.FLOOR.MATH((ROW(S282)-1)/5)*5,0,5),"&lt;&gt;0")</f>
        <v>0.5</v>
      </c>
      <c r="AU294" s="40">
        <f ca="1">SUMIF(OFFSET(correlations!U$46,_xlfn.FLOOR.MATH((ROW(T282)-1)/5)*5,0,5),"&lt;&gt;0")/COUNTIF(OFFSET(correlations!U$46,_xlfn.FLOOR.MATH((ROW(T282)-1)/5)*5,0,5),"&lt;&gt;0")</f>
        <v>3.75</v>
      </c>
      <c r="AV294" s="40">
        <f ca="1">SUMIF(OFFSET(correlations!V$46,_xlfn.FLOOR.MATH((ROW(U282)-1)/5)*5,0,5),"&lt;&gt;0")/COUNTIF(OFFSET(correlations!V$46,_xlfn.FLOOR.MATH((ROW(U282)-1)/5)*5,0,5),"&lt;&gt;0")</f>
        <v>4.5</v>
      </c>
      <c r="AW294" s="40">
        <f ca="1">SUMIF(OFFSET(correlations!W$46,_xlfn.FLOOR.MATH((ROW(V282)-1)/5)*5,0,5),"&lt;&gt;0")/COUNTIF(OFFSET(correlations!W$46,_xlfn.FLOOR.MATH((ROW(V282)-1)/5)*5,0,5),"&lt;&gt;0")</f>
        <v>3.3333333333333335</v>
      </c>
      <c r="AX294" s="40">
        <f ca="1">SUMIF(OFFSET(correlations!X$46,_xlfn.FLOOR.MATH((ROW(W282)-1)/5)*5,0,5),"&lt;&gt;0")/COUNTIF(OFFSET(correlations!X$46,_xlfn.FLOOR.MATH((ROW(W282)-1)/5)*5,0,5),"&lt;&gt;0")</f>
        <v>4.5</v>
      </c>
      <c r="AY294" s="40">
        <f ca="1">SUMIF(OFFSET(correlations!Y$46,_xlfn.FLOOR.MATH((ROW(X282)-1)/5)*5,0,5),"&lt;&gt;0")/COUNTIF(OFFSET(correlations!Y$46,_xlfn.FLOOR.MATH((ROW(X282)-1)/5)*5,0,5),"&lt;&gt;0")</f>
        <v>2</v>
      </c>
      <c r="AZ294" s="40">
        <f ca="1">SUMIF(OFFSET(correlations!Z$46,_xlfn.FLOOR.MATH((ROW(Y282)-1)/5)*5,0,5),"&lt;&gt;0")/COUNTIF(OFFSET(correlations!Z$46,_xlfn.FLOOR.MATH((ROW(Y282)-1)/5)*5,0,5),"&lt;&gt;0")</f>
        <v>3.25</v>
      </c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</row>
    <row r="295" spans="1:76">
      <c r="A295" s="1" t="str">
        <f t="shared" si="56"/>
        <v>664: Twister (1996)</v>
      </c>
      <c r="B295" s="26">
        <f>IF(correlations!B328&lt;&gt;0,'Modified Weights'!B$4,0)</f>
        <v>0</v>
      </c>
      <c r="C295" s="26">
        <f>IF(correlations!C328&lt;&gt;0,'Modified Weights'!C$4,0)</f>
        <v>0.48860698263640312</v>
      </c>
      <c r="D295" s="26">
        <f>IF(correlations!D328&lt;&gt;0,'Modified Weights'!D$4,0)</f>
        <v>0.47097212266638172</v>
      </c>
      <c r="E295" s="26">
        <f>IF(correlations!E328&lt;&gt;0,'Modified Weights'!E$4,0)</f>
        <v>0.47497369617752921</v>
      </c>
      <c r="F295" s="26">
        <f>IF(correlations!F328&lt;&gt;0,'Modified Weights'!F$4,0)</f>
        <v>0.46411014776485626</v>
      </c>
      <c r="G295" s="26">
        <f>IF(correlations!G328&lt;&gt;0,'Modified Weights'!G$4,0)</f>
        <v>0</v>
      </c>
      <c r="H295" s="26">
        <f>IF(correlations!H328&lt;&gt;0,'Modified Weights'!H$4,0)</f>
        <v>0.40027450425381639</v>
      </c>
      <c r="I295" s="26">
        <f>IF(correlations!I328&lt;&gt;0,'Modified Weights'!I$4,0)</f>
        <v>0</v>
      </c>
      <c r="J295" s="26">
        <f>IF(correlations!J328&lt;&gt;0,'Modified Weights'!J$4,0)</f>
        <v>0.47549485227568483</v>
      </c>
      <c r="K295" s="26">
        <f>IF(correlations!K328&lt;&gt;0,'Modified Weights'!K$4,0)</f>
        <v>0</v>
      </c>
      <c r="L295" s="26">
        <f>IF(correlations!L328&lt;&gt;0,'Modified Weights'!L$4,0)</f>
        <v>0</v>
      </c>
      <c r="M295" s="26">
        <f>IF(correlations!M328&lt;&gt;0,'Modified Weights'!M$4,0)</f>
        <v>0</v>
      </c>
      <c r="N295" s="26">
        <f>IF(correlations!N328&lt;&gt;0,'Modified Weights'!N$4,0)</f>
        <v>0</v>
      </c>
      <c r="O295" s="26">
        <f>IF(correlations!O328&lt;&gt;0,'Modified Weights'!O$4,0)</f>
        <v>0.56244873874488854</v>
      </c>
      <c r="P295" s="26">
        <f>IF(correlations!P328&lt;&gt;0,'Modified Weights'!P$4,0)</f>
        <v>0</v>
      </c>
      <c r="Q295" s="26">
        <f>IF(correlations!Q328&lt;&gt;0,'Modified Weights'!Q$4,0)</f>
        <v>0.48860698263640312</v>
      </c>
      <c r="R295" s="26">
        <f>IF(correlations!R328&lt;&gt;0,'Modified Weights'!R$4,0)</f>
        <v>0</v>
      </c>
      <c r="S295" s="26">
        <f>IF(correlations!S328&lt;&gt;0,'Modified Weights'!S$4,0)</f>
        <v>0.44902524381160436</v>
      </c>
      <c r="T295" s="26">
        <f>IF(correlations!T328&lt;&gt;0,'Modified Weights'!T$4,0)</f>
        <v>0</v>
      </c>
      <c r="U295" s="26">
        <f>IF(correlations!U328&lt;&gt;0,'Modified Weights'!U$4,0)</f>
        <v>0.43899155441463594</v>
      </c>
      <c r="V295" s="26">
        <f>IF(correlations!V328&lt;&gt;0,'Modified Weights'!V$4,0)</f>
        <v>0</v>
      </c>
      <c r="W295" s="26">
        <f>IF(correlations!W328&lt;&gt;0,'Modified Weights'!W$4,0)</f>
        <v>0.40859237613621341</v>
      </c>
      <c r="X295" s="26">
        <f>IF(correlations!X328&lt;&gt;0,'Modified Weights'!X$4,0)</f>
        <v>0</v>
      </c>
      <c r="Y295" s="26">
        <f>IF(correlations!Y328&lt;&gt;0,'Modified Weights'!Y$4,0)</f>
        <v>0.54219187817609293</v>
      </c>
      <c r="Z295" s="26">
        <f>IF(correlations!Z328&lt;&gt;0,'Modified Weights'!Z$4,0)</f>
        <v>0</v>
      </c>
      <c r="AA295" s="26"/>
      <c r="AB295" s="40">
        <f ca="1">SUMIF(OFFSET(correlations!B$46,_xlfn.FLOOR.MATH((ROW(A283)-1)/5)*5,0,5),"&lt;&gt;0")/COUNTIF(OFFSET(correlations!B$46,_xlfn.FLOOR.MATH((ROW(A283)-1)/5)*5,0,5),"&lt;&gt;0")</f>
        <v>3</v>
      </c>
      <c r="AC295" s="40">
        <f ca="1">SUMIF(OFFSET(correlations!C$46,_xlfn.FLOOR.MATH((ROW(B283)-1)/5)*5,0,5),"&lt;&gt;0")/COUNTIF(OFFSET(correlations!C$46,_xlfn.FLOOR.MATH((ROW(B283)-1)/5)*5,0,5),"&lt;&gt;0")</f>
        <v>4</v>
      </c>
      <c r="AD295" s="40">
        <f ca="1">SUMIF(OFFSET(correlations!D$46,_xlfn.FLOOR.MATH((ROW(C283)-1)/5)*5,0,5),"&lt;&gt;0")/COUNTIF(OFFSET(correlations!D$46,_xlfn.FLOOR.MATH((ROW(C283)-1)/5)*5,0,5),"&lt;&gt;0")</f>
        <v>3.3333333333333335</v>
      </c>
      <c r="AE295" s="40">
        <f ca="1">SUMIF(OFFSET(correlations!E$46,_xlfn.FLOOR.MATH((ROW(D283)-1)/5)*5,0,5),"&lt;&gt;0")/COUNTIF(OFFSET(correlations!E$46,_xlfn.FLOOR.MATH((ROW(D283)-1)/5)*5,0,5),"&lt;&gt;0")</f>
        <v>4</v>
      </c>
      <c r="AF295" s="40">
        <f ca="1">SUMIF(OFFSET(correlations!F$46,_xlfn.FLOOR.MATH((ROW(E283)-1)/5)*5,0,5),"&lt;&gt;0")/COUNTIF(OFFSET(correlations!F$46,_xlfn.FLOOR.MATH((ROW(E283)-1)/5)*5,0,5),"&lt;&gt;0")</f>
        <v>3.1666666666666665</v>
      </c>
      <c r="AG295" s="40">
        <f ca="1">SUMIF(OFFSET(correlations!G$46,_xlfn.FLOOR.MATH((ROW(F283)-1)/5)*5,0,5),"&lt;&gt;0")/COUNTIF(OFFSET(correlations!G$46,_xlfn.FLOOR.MATH((ROW(F283)-1)/5)*5,0,5),"&lt;&gt;0")</f>
        <v>4</v>
      </c>
      <c r="AH295" s="40">
        <f ca="1">SUMIF(OFFSET(correlations!H$46,_xlfn.FLOOR.MATH((ROW(G283)-1)/5)*5,0,5),"&lt;&gt;0")/COUNTIF(OFFSET(correlations!H$46,_xlfn.FLOOR.MATH((ROW(G283)-1)/5)*5,0,5),"&lt;&gt;0")</f>
        <v>3.5</v>
      </c>
      <c r="AI295" s="40" t="e">
        <f ca="1">SUMIF(OFFSET(correlations!I$46,_xlfn.FLOOR.MATH((ROW(H283)-1)/5)*5,0,5),"&lt;&gt;0")/COUNTIF(OFFSET(correlations!I$46,_xlfn.FLOOR.MATH((ROW(H283)-1)/5)*5,0,5),"&lt;&gt;0")</f>
        <v>#DIV/0!</v>
      </c>
      <c r="AJ295" s="40">
        <f ca="1">SUMIF(OFFSET(correlations!J$46,_xlfn.FLOOR.MATH((ROW(I283)-1)/5)*5,0,5),"&lt;&gt;0")/COUNTIF(OFFSET(correlations!J$46,_xlfn.FLOOR.MATH((ROW(I283)-1)/5)*5,0,5),"&lt;&gt;0")</f>
        <v>3.3333333333333335</v>
      </c>
      <c r="AK295" s="40">
        <f ca="1">SUMIF(OFFSET(correlations!K$46,_xlfn.FLOOR.MATH((ROW(J283)-1)/5)*5,0,5),"&lt;&gt;0")/COUNTIF(OFFSET(correlations!K$46,_xlfn.FLOOR.MATH((ROW(J283)-1)/5)*5,0,5),"&lt;&gt;0")</f>
        <v>3.75</v>
      </c>
      <c r="AL295" s="40">
        <f ca="1">SUMIF(OFFSET(correlations!L$46,_xlfn.FLOOR.MATH((ROW(K283)-1)/5)*5,0,5),"&lt;&gt;0")/COUNTIF(OFFSET(correlations!L$46,_xlfn.FLOOR.MATH((ROW(K283)-1)/5)*5,0,5),"&lt;&gt;0")</f>
        <v>3.5</v>
      </c>
      <c r="AM295" s="40">
        <f ca="1">SUMIF(OFFSET(correlations!M$46,_xlfn.FLOOR.MATH((ROW(L283)-1)/5)*5,0,5),"&lt;&gt;0")/COUNTIF(OFFSET(correlations!M$46,_xlfn.FLOOR.MATH((ROW(L283)-1)/5)*5,0,5),"&lt;&gt;0")</f>
        <v>2.5</v>
      </c>
      <c r="AN295" s="40">
        <f ca="1">SUMIF(OFFSET(correlations!N$46,_xlfn.FLOOR.MATH((ROW(M283)-1)/5)*5,0,5),"&lt;&gt;0")/COUNTIF(OFFSET(correlations!N$46,_xlfn.FLOOR.MATH((ROW(M283)-1)/5)*5,0,5),"&lt;&gt;0")</f>
        <v>2.5</v>
      </c>
      <c r="AO295" s="40">
        <f ca="1">SUMIF(OFFSET(correlations!O$46,_xlfn.FLOOR.MATH((ROW(N283)-1)/5)*5,0,5),"&lt;&gt;0")/COUNTIF(OFFSET(correlations!O$46,_xlfn.FLOOR.MATH((ROW(N283)-1)/5)*5,0,5),"&lt;&gt;0")</f>
        <v>3.5</v>
      </c>
      <c r="AP295" s="40">
        <f ca="1">SUMIF(OFFSET(correlations!P$46,_xlfn.FLOOR.MATH((ROW(O283)-1)/5)*5,0,5),"&lt;&gt;0")/COUNTIF(OFFSET(correlations!P$46,_xlfn.FLOOR.MATH((ROW(O283)-1)/5)*5,0,5),"&lt;&gt;0")</f>
        <v>2.25</v>
      </c>
      <c r="AQ295" s="40">
        <f ca="1">SUMIF(OFFSET(correlations!Q$46,_xlfn.FLOOR.MATH((ROW(P283)-1)/5)*5,0,5),"&lt;&gt;0")/COUNTIF(OFFSET(correlations!Q$46,_xlfn.FLOOR.MATH((ROW(P283)-1)/5)*5,0,5),"&lt;&gt;0")</f>
        <v>4</v>
      </c>
      <c r="AR295" s="40">
        <f ca="1">SUMIF(OFFSET(correlations!R$46,_xlfn.FLOOR.MATH((ROW(Q283)-1)/5)*5,0,5),"&lt;&gt;0")/COUNTIF(OFFSET(correlations!R$46,_xlfn.FLOOR.MATH((ROW(Q283)-1)/5)*5,0,5),"&lt;&gt;0")</f>
        <v>2.5</v>
      </c>
      <c r="AS295" s="40">
        <f ca="1">SUMIF(OFFSET(correlations!S$46,_xlfn.FLOOR.MATH((ROW(R283)-1)/5)*5,0,5),"&lt;&gt;0")/COUNTIF(OFFSET(correlations!S$46,_xlfn.FLOOR.MATH((ROW(R283)-1)/5)*5,0,5),"&lt;&gt;0")</f>
        <v>4</v>
      </c>
      <c r="AT295" s="40">
        <f ca="1">SUMIF(OFFSET(correlations!T$46,_xlfn.FLOOR.MATH((ROW(S283)-1)/5)*5,0,5),"&lt;&gt;0")/COUNTIF(OFFSET(correlations!T$46,_xlfn.FLOOR.MATH((ROW(S283)-1)/5)*5,0,5),"&lt;&gt;0")</f>
        <v>0.5</v>
      </c>
      <c r="AU295" s="40">
        <f ca="1">SUMIF(OFFSET(correlations!U$46,_xlfn.FLOOR.MATH((ROW(T283)-1)/5)*5,0,5),"&lt;&gt;0")/COUNTIF(OFFSET(correlations!U$46,_xlfn.FLOOR.MATH((ROW(T283)-1)/5)*5,0,5),"&lt;&gt;0")</f>
        <v>3.75</v>
      </c>
      <c r="AV295" s="40">
        <f ca="1">SUMIF(OFFSET(correlations!V$46,_xlfn.FLOOR.MATH((ROW(U283)-1)/5)*5,0,5),"&lt;&gt;0")/COUNTIF(OFFSET(correlations!V$46,_xlfn.FLOOR.MATH((ROW(U283)-1)/5)*5,0,5),"&lt;&gt;0")</f>
        <v>4.5</v>
      </c>
      <c r="AW295" s="40">
        <f ca="1">SUMIF(OFFSET(correlations!W$46,_xlfn.FLOOR.MATH((ROW(V283)-1)/5)*5,0,5),"&lt;&gt;0")/COUNTIF(OFFSET(correlations!W$46,_xlfn.FLOOR.MATH((ROW(V283)-1)/5)*5,0,5),"&lt;&gt;0")</f>
        <v>3.3333333333333335</v>
      </c>
      <c r="AX295" s="40">
        <f ca="1">SUMIF(OFFSET(correlations!X$46,_xlfn.FLOOR.MATH((ROW(W283)-1)/5)*5,0,5),"&lt;&gt;0")/COUNTIF(OFFSET(correlations!X$46,_xlfn.FLOOR.MATH((ROW(W283)-1)/5)*5,0,5),"&lt;&gt;0")</f>
        <v>4.5</v>
      </c>
      <c r="AY295" s="40">
        <f ca="1">SUMIF(OFFSET(correlations!Y$46,_xlfn.FLOOR.MATH((ROW(X283)-1)/5)*5,0,5),"&lt;&gt;0")/COUNTIF(OFFSET(correlations!Y$46,_xlfn.FLOOR.MATH((ROW(X283)-1)/5)*5,0,5),"&lt;&gt;0")</f>
        <v>2</v>
      </c>
      <c r="AZ295" s="40">
        <f ca="1">SUMIF(OFFSET(correlations!Z$46,_xlfn.FLOOR.MATH((ROW(Y283)-1)/5)*5,0,5),"&lt;&gt;0")/COUNTIF(OFFSET(correlations!Z$46,_xlfn.FLOOR.MATH((ROW(Y283)-1)/5)*5,0,5),"&lt;&gt;0")</f>
        <v>3.25</v>
      </c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</row>
    <row r="296" spans="1:76">
      <c r="A296" s="1" t="str">
        <f t="shared" si="56"/>
        <v>664: Twister (1996)</v>
      </c>
      <c r="B296" s="26">
        <f>IF(correlations!B329&lt;&gt;0,'Modified Weights'!B$5,0)</f>
        <v>0.49300760515325925</v>
      </c>
      <c r="C296" s="26">
        <f>IF(correlations!C329&lt;&gt;0,'Modified Weights'!C$5,0)</f>
        <v>0</v>
      </c>
      <c r="D296" s="26">
        <f>IF(correlations!D329&lt;&gt;0,'Modified Weights'!D$5,0)</f>
        <v>0.46833329437099369</v>
      </c>
      <c r="E296" s="26">
        <f>IF(correlations!E329&lt;&gt;0,'Modified Weights'!E$5,0)</f>
        <v>0</v>
      </c>
      <c r="F296" s="26">
        <f>IF(correlations!F329&lt;&gt;0,'Modified Weights'!F$5,0)</f>
        <v>0.43899155441463594</v>
      </c>
      <c r="G296" s="26">
        <f>IF(correlations!G329&lt;&gt;0,'Modified Weights'!G$5,0)</f>
        <v>0</v>
      </c>
      <c r="H296" s="26">
        <f>IF(correlations!H329&lt;&gt;0,'Modified Weights'!H$5,0)</f>
        <v>0</v>
      </c>
      <c r="I296" s="26">
        <f>IF(correlations!I329&lt;&gt;0,'Modified Weights'!I$5,0)</f>
        <v>0</v>
      </c>
      <c r="J296" s="26">
        <f>IF(correlations!J329&lt;&gt;0,'Modified Weights'!J$5,0)</f>
        <v>0</v>
      </c>
      <c r="K296" s="26">
        <f>IF(correlations!K329&lt;&gt;0,'Modified Weights'!K$5,0)</f>
        <v>0</v>
      </c>
      <c r="L296" s="26">
        <f>IF(correlations!L329&lt;&gt;0,'Modified Weights'!L$5,0)</f>
        <v>0</v>
      </c>
      <c r="M296" s="26">
        <f>IF(correlations!M329&lt;&gt;0,'Modified Weights'!M$5,0)</f>
        <v>0.26442478716072465</v>
      </c>
      <c r="N296" s="26">
        <f>IF(correlations!N329&lt;&gt;0,'Modified Weights'!N$5,0)</f>
        <v>0</v>
      </c>
      <c r="O296" s="26">
        <f>IF(correlations!O329&lt;&gt;0,'Modified Weights'!O$5,0)</f>
        <v>0.53906585139435703</v>
      </c>
      <c r="P296" s="26">
        <f>IF(correlations!P329&lt;&gt;0,'Modified Weights'!P$5,0)</f>
        <v>0.29682614716644024</v>
      </c>
      <c r="Q296" s="26">
        <f>IF(correlations!Q329&lt;&gt;0,'Modified Weights'!Q$5,0)</f>
        <v>0</v>
      </c>
      <c r="R296" s="26">
        <f>IF(correlations!R329&lt;&gt;0,'Modified Weights'!R$5,0)</f>
        <v>0.45527378286540937</v>
      </c>
      <c r="S296" s="26">
        <f>IF(correlations!S329&lt;&gt;0,'Modified Weights'!S$5,0)</f>
        <v>0</v>
      </c>
      <c r="T296" s="26">
        <f>IF(correlations!T329&lt;&gt;0,'Modified Weights'!T$5,0)</f>
        <v>0</v>
      </c>
      <c r="U296" s="26">
        <f>IF(correlations!U329&lt;&gt;0,'Modified Weights'!U$5,0)</f>
        <v>0.40380887559327872</v>
      </c>
      <c r="V296" s="26">
        <f>IF(correlations!V329&lt;&gt;0,'Modified Weights'!V$5,0)</f>
        <v>0.14924669844661778</v>
      </c>
      <c r="W296" s="26">
        <f>IF(correlations!W329&lt;&gt;0,'Modified Weights'!W$5,0)</f>
        <v>0</v>
      </c>
      <c r="X296" s="26">
        <f>IF(correlations!X329&lt;&gt;0,'Modified Weights'!X$5,0)</f>
        <v>0</v>
      </c>
      <c r="Y296" s="26">
        <f>IF(correlations!Y329&lt;&gt;0,'Modified Weights'!Y$5,0)</f>
        <v>0</v>
      </c>
      <c r="Z296" s="26">
        <f>IF(correlations!Z329&lt;&gt;0,'Modified Weights'!Z$5,0)</f>
        <v>0</v>
      </c>
      <c r="AA296" s="26"/>
      <c r="AB296" s="40">
        <f ca="1">SUMIF(OFFSET(correlations!B$46,_xlfn.FLOOR.MATH((ROW(A284)-1)/5)*5,0,5),"&lt;&gt;0")/COUNTIF(OFFSET(correlations!B$46,_xlfn.FLOOR.MATH((ROW(A284)-1)/5)*5,0,5),"&lt;&gt;0")</f>
        <v>3</v>
      </c>
      <c r="AC296" s="40">
        <f ca="1">SUMIF(OFFSET(correlations!C$46,_xlfn.FLOOR.MATH((ROW(B284)-1)/5)*5,0,5),"&lt;&gt;0")/COUNTIF(OFFSET(correlations!C$46,_xlfn.FLOOR.MATH((ROW(B284)-1)/5)*5,0,5),"&lt;&gt;0")</f>
        <v>4</v>
      </c>
      <c r="AD296" s="40">
        <f ca="1">SUMIF(OFFSET(correlations!D$46,_xlfn.FLOOR.MATH((ROW(C284)-1)/5)*5,0,5),"&lt;&gt;0")/COUNTIF(OFFSET(correlations!D$46,_xlfn.FLOOR.MATH((ROW(C284)-1)/5)*5,0,5),"&lt;&gt;0")</f>
        <v>3.3333333333333335</v>
      </c>
      <c r="AE296" s="40">
        <f ca="1">SUMIF(OFFSET(correlations!E$46,_xlfn.FLOOR.MATH((ROW(D284)-1)/5)*5,0,5),"&lt;&gt;0")/COUNTIF(OFFSET(correlations!E$46,_xlfn.FLOOR.MATH((ROW(D284)-1)/5)*5,0,5),"&lt;&gt;0")</f>
        <v>4</v>
      </c>
      <c r="AF296" s="40">
        <f ca="1">SUMIF(OFFSET(correlations!F$46,_xlfn.FLOOR.MATH((ROW(E284)-1)/5)*5,0,5),"&lt;&gt;0")/COUNTIF(OFFSET(correlations!F$46,_xlfn.FLOOR.MATH((ROW(E284)-1)/5)*5,0,5),"&lt;&gt;0")</f>
        <v>3.1666666666666665</v>
      </c>
      <c r="AG296" s="40">
        <f ca="1">SUMIF(OFFSET(correlations!G$46,_xlfn.FLOOR.MATH((ROW(F284)-1)/5)*5,0,5),"&lt;&gt;0")/COUNTIF(OFFSET(correlations!G$46,_xlfn.FLOOR.MATH((ROW(F284)-1)/5)*5,0,5),"&lt;&gt;0")</f>
        <v>4</v>
      </c>
      <c r="AH296" s="40">
        <f ca="1">SUMIF(OFFSET(correlations!H$46,_xlfn.FLOOR.MATH((ROW(G284)-1)/5)*5,0,5),"&lt;&gt;0")/COUNTIF(OFFSET(correlations!H$46,_xlfn.FLOOR.MATH((ROW(G284)-1)/5)*5,0,5),"&lt;&gt;0")</f>
        <v>3.5</v>
      </c>
      <c r="AI296" s="40" t="e">
        <f ca="1">SUMIF(OFFSET(correlations!I$46,_xlfn.FLOOR.MATH((ROW(H284)-1)/5)*5,0,5),"&lt;&gt;0")/COUNTIF(OFFSET(correlations!I$46,_xlfn.FLOOR.MATH((ROW(H284)-1)/5)*5,0,5),"&lt;&gt;0")</f>
        <v>#DIV/0!</v>
      </c>
      <c r="AJ296" s="40">
        <f ca="1">SUMIF(OFFSET(correlations!J$46,_xlfn.FLOOR.MATH((ROW(I284)-1)/5)*5,0,5),"&lt;&gt;0")/COUNTIF(OFFSET(correlations!J$46,_xlfn.FLOOR.MATH((ROW(I284)-1)/5)*5,0,5),"&lt;&gt;0")</f>
        <v>3.3333333333333335</v>
      </c>
      <c r="AK296" s="40">
        <f ca="1">SUMIF(OFFSET(correlations!K$46,_xlfn.FLOOR.MATH((ROW(J284)-1)/5)*5,0,5),"&lt;&gt;0")/COUNTIF(OFFSET(correlations!K$46,_xlfn.FLOOR.MATH((ROW(J284)-1)/5)*5,0,5),"&lt;&gt;0")</f>
        <v>3.75</v>
      </c>
      <c r="AL296" s="40">
        <f ca="1">SUMIF(OFFSET(correlations!L$46,_xlfn.FLOOR.MATH((ROW(K284)-1)/5)*5,0,5),"&lt;&gt;0")/COUNTIF(OFFSET(correlations!L$46,_xlfn.FLOOR.MATH((ROW(K284)-1)/5)*5,0,5),"&lt;&gt;0")</f>
        <v>3.5</v>
      </c>
      <c r="AM296" s="40">
        <f ca="1">SUMIF(OFFSET(correlations!M$46,_xlfn.FLOOR.MATH((ROW(L284)-1)/5)*5,0,5),"&lt;&gt;0")/COUNTIF(OFFSET(correlations!M$46,_xlfn.FLOOR.MATH((ROW(L284)-1)/5)*5,0,5),"&lt;&gt;0")</f>
        <v>2.5</v>
      </c>
      <c r="AN296" s="40">
        <f ca="1">SUMIF(OFFSET(correlations!N$46,_xlfn.FLOOR.MATH((ROW(M284)-1)/5)*5,0,5),"&lt;&gt;0")/COUNTIF(OFFSET(correlations!N$46,_xlfn.FLOOR.MATH((ROW(M284)-1)/5)*5,0,5),"&lt;&gt;0")</f>
        <v>2.5</v>
      </c>
      <c r="AO296" s="40">
        <f ca="1">SUMIF(OFFSET(correlations!O$46,_xlfn.FLOOR.MATH((ROW(N284)-1)/5)*5,0,5),"&lt;&gt;0")/COUNTIF(OFFSET(correlations!O$46,_xlfn.FLOOR.MATH((ROW(N284)-1)/5)*5,0,5),"&lt;&gt;0")</f>
        <v>3.5</v>
      </c>
      <c r="AP296" s="40">
        <f ca="1">SUMIF(OFFSET(correlations!P$46,_xlfn.FLOOR.MATH((ROW(O284)-1)/5)*5,0,5),"&lt;&gt;0")/COUNTIF(OFFSET(correlations!P$46,_xlfn.FLOOR.MATH((ROW(O284)-1)/5)*5,0,5),"&lt;&gt;0")</f>
        <v>2.25</v>
      </c>
      <c r="AQ296" s="40">
        <f ca="1">SUMIF(OFFSET(correlations!Q$46,_xlfn.FLOOR.MATH((ROW(P284)-1)/5)*5,0,5),"&lt;&gt;0")/COUNTIF(OFFSET(correlations!Q$46,_xlfn.FLOOR.MATH((ROW(P284)-1)/5)*5,0,5),"&lt;&gt;0")</f>
        <v>4</v>
      </c>
      <c r="AR296" s="40">
        <f ca="1">SUMIF(OFFSET(correlations!R$46,_xlfn.FLOOR.MATH((ROW(Q284)-1)/5)*5,0,5),"&lt;&gt;0")/COUNTIF(OFFSET(correlations!R$46,_xlfn.FLOOR.MATH((ROW(Q284)-1)/5)*5,0,5),"&lt;&gt;0")</f>
        <v>2.5</v>
      </c>
      <c r="AS296" s="40">
        <f ca="1">SUMIF(OFFSET(correlations!S$46,_xlfn.FLOOR.MATH((ROW(R284)-1)/5)*5,0,5),"&lt;&gt;0")/COUNTIF(OFFSET(correlations!S$46,_xlfn.FLOOR.MATH((ROW(R284)-1)/5)*5,0,5),"&lt;&gt;0")</f>
        <v>4</v>
      </c>
      <c r="AT296" s="40">
        <f ca="1">SUMIF(OFFSET(correlations!T$46,_xlfn.FLOOR.MATH((ROW(S284)-1)/5)*5,0,5),"&lt;&gt;0")/COUNTIF(OFFSET(correlations!T$46,_xlfn.FLOOR.MATH((ROW(S284)-1)/5)*5,0,5),"&lt;&gt;0")</f>
        <v>0.5</v>
      </c>
      <c r="AU296" s="40">
        <f ca="1">SUMIF(OFFSET(correlations!U$46,_xlfn.FLOOR.MATH((ROW(T284)-1)/5)*5,0,5),"&lt;&gt;0")/COUNTIF(OFFSET(correlations!U$46,_xlfn.FLOOR.MATH((ROW(T284)-1)/5)*5,0,5),"&lt;&gt;0")</f>
        <v>3.75</v>
      </c>
      <c r="AV296" s="40">
        <f ca="1">SUMIF(OFFSET(correlations!V$46,_xlfn.FLOOR.MATH((ROW(U284)-1)/5)*5,0,5),"&lt;&gt;0")/COUNTIF(OFFSET(correlations!V$46,_xlfn.FLOOR.MATH((ROW(U284)-1)/5)*5,0,5),"&lt;&gt;0")</f>
        <v>4.5</v>
      </c>
      <c r="AW296" s="40">
        <f ca="1">SUMIF(OFFSET(correlations!W$46,_xlfn.FLOOR.MATH((ROW(V284)-1)/5)*5,0,5),"&lt;&gt;0")/COUNTIF(OFFSET(correlations!W$46,_xlfn.FLOOR.MATH((ROW(V284)-1)/5)*5,0,5),"&lt;&gt;0")</f>
        <v>3.3333333333333335</v>
      </c>
      <c r="AX296" s="40">
        <f ca="1">SUMIF(OFFSET(correlations!X$46,_xlfn.FLOOR.MATH((ROW(W284)-1)/5)*5,0,5),"&lt;&gt;0")/COUNTIF(OFFSET(correlations!X$46,_xlfn.FLOOR.MATH((ROW(W284)-1)/5)*5,0,5),"&lt;&gt;0")</f>
        <v>4.5</v>
      </c>
      <c r="AY296" s="40">
        <f ca="1">SUMIF(OFFSET(correlations!Y$46,_xlfn.FLOOR.MATH((ROW(X284)-1)/5)*5,0,5),"&lt;&gt;0")/COUNTIF(OFFSET(correlations!Y$46,_xlfn.FLOOR.MATH((ROW(X284)-1)/5)*5,0,5),"&lt;&gt;0")</f>
        <v>2</v>
      </c>
      <c r="AZ296" s="40">
        <f ca="1">SUMIF(OFFSET(correlations!Z$46,_xlfn.FLOOR.MATH((ROW(Y284)-1)/5)*5,0,5),"&lt;&gt;0")/COUNTIF(OFFSET(correlations!Z$46,_xlfn.FLOOR.MATH((ROW(Y284)-1)/5)*5,0,5),"&lt;&gt;0")</f>
        <v>3.25</v>
      </c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</row>
    <row r="297" spans="1:76">
      <c r="A297" s="1" t="str">
        <f t="shared" si="56"/>
        <v>664: Twister (1996)</v>
      </c>
      <c r="B297" s="26">
        <f>IF(correlations!B330&lt;&gt;0,'Modified Weights'!B$6,0)</f>
        <v>0</v>
      </c>
      <c r="C297" s="26">
        <f>IF(correlations!C330&lt;&gt;0,'Modified Weights'!C$6,0)</f>
        <v>0</v>
      </c>
      <c r="D297" s="26">
        <f>IF(correlations!D330&lt;&gt;0,'Modified Weights'!D$6,0)</f>
        <v>0.37322578372742299</v>
      </c>
      <c r="E297" s="26">
        <f>IF(correlations!E330&lt;&gt;0,'Modified Weights'!E$6,0)</f>
        <v>0.28275572409412869</v>
      </c>
      <c r="F297" s="26">
        <f>IF(correlations!F330&lt;&gt;0,'Modified Weights'!F$6,0)</f>
        <v>0</v>
      </c>
      <c r="G297" s="26">
        <f>IF(correlations!G330&lt;&gt;0,'Modified Weights'!G$6,0)</f>
        <v>0.39943642888722536</v>
      </c>
      <c r="H297" s="26">
        <f>IF(correlations!H330&lt;&gt;0,'Modified Weights'!H$6,0)</f>
        <v>0</v>
      </c>
      <c r="I297" s="26">
        <f>IF(correlations!I330&lt;&gt;0,'Modified Weights'!I$6,0)</f>
        <v>0</v>
      </c>
      <c r="J297" s="26">
        <f>IF(correlations!J330&lt;&gt;0,'Modified Weights'!J$6,0)</f>
        <v>0.36756756756756787</v>
      </c>
      <c r="K297" s="26">
        <f>IF(correlations!K330&lt;&gt;0,'Modified Weights'!K$6,0)</f>
        <v>0.25252866387786765</v>
      </c>
      <c r="L297" s="26">
        <f>IF(correlations!L330&lt;&gt;0,'Modified Weights'!L$6,0)</f>
        <v>0.2685953793136418</v>
      </c>
      <c r="M297" s="26">
        <f>IF(correlations!M330&lt;&gt;0,'Modified Weights'!M$6,0)</f>
        <v>0</v>
      </c>
      <c r="N297" s="26">
        <f>IF(correlations!N330&lt;&gt;0,'Modified Weights'!N$6,0)</f>
        <v>0</v>
      </c>
      <c r="O297" s="26">
        <f>IF(correlations!O330&lt;&gt;0,'Modified Weights'!O$6,0)</f>
        <v>0.52599044278760332</v>
      </c>
      <c r="P297" s="26">
        <f>IF(correlations!P330&lt;&gt;0,'Modified Weights'!P$6,0)</f>
        <v>0</v>
      </c>
      <c r="Q297" s="26">
        <f>IF(correlations!Q330&lt;&gt;0,'Modified Weights'!Q$6,0)</f>
        <v>0</v>
      </c>
      <c r="R297" s="26">
        <f>IF(correlations!R330&lt;&gt;0,'Modified Weights'!R$6,0)</f>
        <v>0</v>
      </c>
      <c r="S297" s="26">
        <f>IF(correlations!S330&lt;&gt;0,'Modified Weights'!S$6,0)</f>
        <v>0</v>
      </c>
      <c r="T297" s="26">
        <f>IF(correlations!T330&lt;&gt;0,'Modified Weights'!T$6,0)</f>
        <v>0.40704352695380308</v>
      </c>
      <c r="U297" s="26">
        <f>IF(correlations!U330&lt;&gt;0,'Modified Weights'!U$6,0)</f>
        <v>0</v>
      </c>
      <c r="V297" s="26">
        <f>IF(correlations!V330&lt;&gt;0,'Modified Weights'!V$6,0)</f>
        <v>0</v>
      </c>
      <c r="W297" s="26">
        <f>IF(correlations!W330&lt;&gt;0,'Modified Weights'!W$6,0)</f>
        <v>0.26252037536330569</v>
      </c>
      <c r="X297" s="26">
        <f>IF(correlations!X330&lt;&gt;0,'Modified Weights'!X$6,0)</f>
        <v>0.45527378286540937</v>
      </c>
      <c r="Y297" s="26">
        <f>IF(correlations!Y330&lt;&gt;0,'Modified Weights'!Y$6,0)</f>
        <v>0.46411014776485626</v>
      </c>
      <c r="Z297" s="26">
        <f>IF(correlations!Z330&lt;&gt;0,'Modified Weights'!Z$6,0)</f>
        <v>0.37426379831369133</v>
      </c>
      <c r="AA297" s="26"/>
      <c r="AB297" s="40">
        <f ca="1">SUMIF(OFFSET(correlations!B$46,_xlfn.FLOOR.MATH((ROW(A285)-1)/5)*5,0,5),"&lt;&gt;0")/COUNTIF(OFFSET(correlations!B$46,_xlfn.FLOOR.MATH((ROW(A285)-1)/5)*5,0,5),"&lt;&gt;0")</f>
        <v>3</v>
      </c>
      <c r="AC297" s="40">
        <f ca="1">SUMIF(OFFSET(correlations!C$46,_xlfn.FLOOR.MATH((ROW(B285)-1)/5)*5,0,5),"&lt;&gt;0")/COUNTIF(OFFSET(correlations!C$46,_xlfn.FLOOR.MATH((ROW(B285)-1)/5)*5,0,5),"&lt;&gt;0")</f>
        <v>4</v>
      </c>
      <c r="AD297" s="40">
        <f ca="1">SUMIF(OFFSET(correlations!D$46,_xlfn.FLOOR.MATH((ROW(C285)-1)/5)*5,0,5),"&lt;&gt;0")/COUNTIF(OFFSET(correlations!D$46,_xlfn.FLOOR.MATH((ROW(C285)-1)/5)*5,0,5),"&lt;&gt;0")</f>
        <v>3.3333333333333335</v>
      </c>
      <c r="AE297" s="40">
        <f ca="1">SUMIF(OFFSET(correlations!E$46,_xlfn.FLOOR.MATH((ROW(D285)-1)/5)*5,0,5),"&lt;&gt;0")/COUNTIF(OFFSET(correlations!E$46,_xlfn.FLOOR.MATH((ROW(D285)-1)/5)*5,0,5),"&lt;&gt;0")</f>
        <v>4</v>
      </c>
      <c r="AF297" s="40">
        <f ca="1">SUMIF(OFFSET(correlations!F$46,_xlfn.FLOOR.MATH((ROW(E285)-1)/5)*5,0,5),"&lt;&gt;0")/COUNTIF(OFFSET(correlations!F$46,_xlfn.FLOOR.MATH((ROW(E285)-1)/5)*5,0,5),"&lt;&gt;0")</f>
        <v>3.1666666666666665</v>
      </c>
      <c r="AG297" s="40">
        <f ca="1">SUMIF(OFFSET(correlations!G$46,_xlfn.FLOOR.MATH((ROW(F285)-1)/5)*5,0,5),"&lt;&gt;0")/COUNTIF(OFFSET(correlations!G$46,_xlfn.FLOOR.MATH((ROW(F285)-1)/5)*5,0,5),"&lt;&gt;0")</f>
        <v>4</v>
      </c>
      <c r="AH297" s="40">
        <f ca="1">SUMIF(OFFSET(correlations!H$46,_xlfn.FLOOR.MATH((ROW(G285)-1)/5)*5,0,5),"&lt;&gt;0")/COUNTIF(OFFSET(correlations!H$46,_xlfn.FLOOR.MATH((ROW(G285)-1)/5)*5,0,5),"&lt;&gt;0")</f>
        <v>3.5</v>
      </c>
      <c r="AI297" s="40" t="e">
        <f ca="1">SUMIF(OFFSET(correlations!I$46,_xlfn.FLOOR.MATH((ROW(H285)-1)/5)*5,0,5),"&lt;&gt;0")/COUNTIF(OFFSET(correlations!I$46,_xlfn.FLOOR.MATH((ROW(H285)-1)/5)*5,0,5),"&lt;&gt;0")</f>
        <v>#DIV/0!</v>
      </c>
      <c r="AJ297" s="40">
        <f ca="1">SUMIF(OFFSET(correlations!J$46,_xlfn.FLOOR.MATH((ROW(I285)-1)/5)*5,0,5),"&lt;&gt;0")/COUNTIF(OFFSET(correlations!J$46,_xlfn.FLOOR.MATH((ROW(I285)-1)/5)*5,0,5),"&lt;&gt;0")</f>
        <v>3.3333333333333335</v>
      </c>
      <c r="AK297" s="40">
        <f ca="1">SUMIF(OFFSET(correlations!K$46,_xlfn.FLOOR.MATH((ROW(J285)-1)/5)*5,0,5),"&lt;&gt;0")/COUNTIF(OFFSET(correlations!K$46,_xlfn.FLOOR.MATH((ROW(J285)-1)/5)*5,0,5),"&lt;&gt;0")</f>
        <v>3.75</v>
      </c>
      <c r="AL297" s="40">
        <f ca="1">SUMIF(OFFSET(correlations!L$46,_xlfn.FLOOR.MATH((ROW(K285)-1)/5)*5,0,5),"&lt;&gt;0")/COUNTIF(OFFSET(correlations!L$46,_xlfn.FLOOR.MATH((ROW(K285)-1)/5)*5,0,5),"&lt;&gt;0")</f>
        <v>3.5</v>
      </c>
      <c r="AM297" s="40">
        <f ca="1">SUMIF(OFFSET(correlations!M$46,_xlfn.FLOOR.MATH((ROW(L285)-1)/5)*5,0,5),"&lt;&gt;0")/COUNTIF(OFFSET(correlations!M$46,_xlfn.FLOOR.MATH((ROW(L285)-1)/5)*5,0,5),"&lt;&gt;0")</f>
        <v>2.5</v>
      </c>
      <c r="AN297" s="40">
        <f ca="1">SUMIF(OFFSET(correlations!N$46,_xlfn.FLOOR.MATH((ROW(M285)-1)/5)*5,0,5),"&lt;&gt;0")/COUNTIF(OFFSET(correlations!N$46,_xlfn.FLOOR.MATH((ROW(M285)-1)/5)*5,0,5),"&lt;&gt;0")</f>
        <v>2.5</v>
      </c>
      <c r="AO297" s="40">
        <f ca="1">SUMIF(OFFSET(correlations!O$46,_xlfn.FLOOR.MATH((ROW(N285)-1)/5)*5,0,5),"&lt;&gt;0")/COUNTIF(OFFSET(correlations!O$46,_xlfn.FLOOR.MATH((ROW(N285)-1)/5)*5,0,5),"&lt;&gt;0")</f>
        <v>3.5</v>
      </c>
      <c r="AP297" s="40">
        <f ca="1">SUMIF(OFFSET(correlations!P$46,_xlfn.FLOOR.MATH((ROW(O285)-1)/5)*5,0,5),"&lt;&gt;0")/COUNTIF(OFFSET(correlations!P$46,_xlfn.FLOOR.MATH((ROW(O285)-1)/5)*5,0,5),"&lt;&gt;0")</f>
        <v>2.25</v>
      </c>
      <c r="AQ297" s="40">
        <f ca="1">SUMIF(OFFSET(correlations!Q$46,_xlfn.FLOOR.MATH((ROW(P285)-1)/5)*5,0,5),"&lt;&gt;0")/COUNTIF(OFFSET(correlations!Q$46,_xlfn.FLOOR.MATH((ROW(P285)-1)/5)*5,0,5),"&lt;&gt;0")</f>
        <v>4</v>
      </c>
      <c r="AR297" s="40">
        <f ca="1">SUMIF(OFFSET(correlations!R$46,_xlfn.FLOOR.MATH((ROW(Q285)-1)/5)*5,0,5),"&lt;&gt;0")/COUNTIF(OFFSET(correlations!R$46,_xlfn.FLOOR.MATH((ROW(Q285)-1)/5)*5,0,5),"&lt;&gt;0")</f>
        <v>2.5</v>
      </c>
      <c r="AS297" s="40">
        <f ca="1">SUMIF(OFFSET(correlations!S$46,_xlfn.FLOOR.MATH((ROW(R285)-1)/5)*5,0,5),"&lt;&gt;0")/COUNTIF(OFFSET(correlations!S$46,_xlfn.FLOOR.MATH((ROW(R285)-1)/5)*5,0,5),"&lt;&gt;0")</f>
        <v>4</v>
      </c>
      <c r="AT297" s="40">
        <f ca="1">SUMIF(OFFSET(correlations!T$46,_xlfn.FLOOR.MATH((ROW(S285)-1)/5)*5,0,5),"&lt;&gt;0")/COUNTIF(OFFSET(correlations!T$46,_xlfn.FLOOR.MATH((ROW(S285)-1)/5)*5,0,5),"&lt;&gt;0")</f>
        <v>0.5</v>
      </c>
      <c r="AU297" s="40">
        <f ca="1">SUMIF(OFFSET(correlations!U$46,_xlfn.FLOOR.MATH((ROW(T285)-1)/5)*5,0,5),"&lt;&gt;0")/COUNTIF(OFFSET(correlations!U$46,_xlfn.FLOOR.MATH((ROW(T285)-1)/5)*5,0,5),"&lt;&gt;0")</f>
        <v>3.75</v>
      </c>
      <c r="AV297" s="40">
        <f ca="1">SUMIF(OFFSET(correlations!V$46,_xlfn.FLOOR.MATH((ROW(U285)-1)/5)*5,0,5),"&lt;&gt;0")/COUNTIF(OFFSET(correlations!V$46,_xlfn.FLOOR.MATH((ROW(U285)-1)/5)*5,0,5),"&lt;&gt;0")</f>
        <v>4.5</v>
      </c>
      <c r="AW297" s="40">
        <f ca="1">SUMIF(OFFSET(correlations!W$46,_xlfn.FLOOR.MATH((ROW(V285)-1)/5)*5,0,5),"&lt;&gt;0")/COUNTIF(OFFSET(correlations!W$46,_xlfn.FLOOR.MATH((ROW(V285)-1)/5)*5,0,5),"&lt;&gt;0")</f>
        <v>3.3333333333333335</v>
      </c>
      <c r="AX297" s="40">
        <f ca="1">SUMIF(OFFSET(correlations!X$46,_xlfn.FLOOR.MATH((ROW(W285)-1)/5)*5,0,5),"&lt;&gt;0")/COUNTIF(OFFSET(correlations!X$46,_xlfn.FLOOR.MATH((ROW(W285)-1)/5)*5,0,5),"&lt;&gt;0")</f>
        <v>4.5</v>
      </c>
      <c r="AY297" s="40">
        <f ca="1">SUMIF(OFFSET(correlations!Y$46,_xlfn.FLOOR.MATH((ROW(X285)-1)/5)*5,0,5),"&lt;&gt;0")/COUNTIF(OFFSET(correlations!Y$46,_xlfn.FLOOR.MATH((ROW(X285)-1)/5)*5,0,5),"&lt;&gt;0")</f>
        <v>2</v>
      </c>
      <c r="AZ297" s="40">
        <f ca="1">SUMIF(OFFSET(correlations!Z$46,_xlfn.FLOOR.MATH((ROW(Y285)-1)/5)*5,0,5),"&lt;&gt;0")/COUNTIF(OFFSET(correlations!Z$46,_xlfn.FLOOR.MATH((ROW(Y285)-1)/5)*5,0,5),"&lt;&gt;0")</f>
        <v>3.25</v>
      </c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</row>
    <row r="298" spans="1:76">
      <c r="A298" s="21" t="s">
        <v>57</v>
      </c>
      <c r="B298" s="26">
        <f>IF(correlations!B331&lt;&gt;0,'Modified Weights'!B$7,0)</f>
        <v>0.46460996868120108</v>
      </c>
      <c r="C298" s="26">
        <f>IF(correlations!C331&lt;&gt;0,'Modified Weights'!C$7,0)</f>
        <v>0</v>
      </c>
      <c r="D298" s="26">
        <f>IF(correlations!D331&lt;&gt;0,'Modified Weights'!D$7,0)</f>
        <v>0</v>
      </c>
      <c r="E298" s="26">
        <f>IF(correlations!E331&lt;&gt;0,'Modified Weights'!E$7,0)</f>
        <v>0</v>
      </c>
      <c r="F298" s="26">
        <f>IF(correlations!F331&lt;&gt;0,'Modified Weights'!F$7,0)</f>
        <v>0.37985626502293046</v>
      </c>
      <c r="G298" s="26">
        <f>IF(correlations!G331&lt;&gt;0,'Modified Weights'!G$7,0)</f>
        <v>0</v>
      </c>
      <c r="H298" s="26">
        <f>IF(correlations!H331&lt;&gt;0,'Modified Weights'!H$7,0)</f>
        <v>0.19365960183726966</v>
      </c>
      <c r="I298" s="26">
        <f>IF(correlations!I331&lt;&gt;0,'Modified Weights'!I$7,0)</f>
        <v>0</v>
      </c>
      <c r="J298" s="26">
        <f>IF(correlations!J331&lt;&gt;0,'Modified Weights'!J$7,0)</f>
        <v>0.36005629545020651</v>
      </c>
      <c r="K298" s="26">
        <f>IF(correlations!K331&lt;&gt;0,'Modified Weights'!K$7,0)</f>
        <v>0.21087949693739588</v>
      </c>
      <c r="L298" s="26">
        <f>IF(correlations!L331&lt;&gt;0,'Modified Weights'!L$7,0)</f>
        <v>0.24328325135114928</v>
      </c>
      <c r="M298" s="26">
        <f>IF(correlations!M331&lt;&gt;0,'Modified Weights'!M$7,0)</f>
        <v>0.19710516591041297</v>
      </c>
      <c r="N298" s="26">
        <f>IF(correlations!N331&lt;&gt;0,'Modified Weights'!N$7,0)</f>
        <v>0.18121021790485745</v>
      </c>
      <c r="O298" s="26">
        <f>IF(correlations!O331&lt;&gt;0,'Modified Weights'!O$7,0)</f>
        <v>0</v>
      </c>
      <c r="P298" s="26">
        <f>IF(correlations!P331&lt;&gt;0,'Modified Weights'!P$7,0)</f>
        <v>0.26252037536330569</v>
      </c>
      <c r="Q298" s="26">
        <f>IF(correlations!Q331&lt;&gt;0,'Modified Weights'!Q$7,0)</f>
        <v>0.37322578372742299</v>
      </c>
      <c r="R298" s="26">
        <f>IF(correlations!R331&lt;&gt;0,'Modified Weights'!R$7,0)</f>
        <v>0</v>
      </c>
      <c r="S298" s="26">
        <f>IF(correlations!S331&lt;&gt;0,'Modified Weights'!S$7,0)</f>
        <v>0.36064387194709613</v>
      </c>
      <c r="T298" s="26">
        <f>IF(correlations!T331&lt;&gt;0,'Modified Weights'!T$7,0)</f>
        <v>0</v>
      </c>
      <c r="U298" s="26">
        <f>IF(correlations!U331&lt;&gt;0,'Modified Weights'!U$7,0)</f>
        <v>0</v>
      </c>
      <c r="V298" s="26">
        <f>IF(correlations!V331&lt;&gt;0,'Modified Weights'!V$7,0)</f>
        <v>0</v>
      </c>
      <c r="W298" s="26">
        <f>IF(correlations!W331&lt;&gt;0,'Modified Weights'!W$7,0)</f>
        <v>0.24072770522228643</v>
      </c>
      <c r="X298" s="26">
        <f>IF(correlations!X331&lt;&gt;0,'Modified Weights'!X$7,0)</f>
        <v>0</v>
      </c>
      <c r="Y298" s="26">
        <f>IF(correlations!Y331&lt;&gt;0,'Modified Weights'!Y$7,0)</f>
        <v>0.42322462884387124</v>
      </c>
      <c r="Z298" s="26">
        <f>IF(correlations!Z331&lt;&gt;0,'Modified Weights'!Z$7,0)</f>
        <v>0</v>
      </c>
      <c r="AA298" s="26"/>
      <c r="AB298" s="40">
        <f ca="1">SUMIF(OFFSET(correlations!B$46,_xlfn.FLOOR.MATH((ROW(A286)-1)/5)*5,0,5),"&lt;&gt;0")/COUNTIF(OFFSET(correlations!B$46,_xlfn.FLOOR.MATH((ROW(A286)-1)/5)*5,0,5),"&lt;&gt;0")</f>
        <v>3</v>
      </c>
      <c r="AC298" s="40">
        <f ca="1">SUMIF(OFFSET(correlations!C$46,_xlfn.FLOOR.MATH((ROW(B286)-1)/5)*5,0,5),"&lt;&gt;0")/COUNTIF(OFFSET(correlations!C$46,_xlfn.FLOOR.MATH((ROW(B286)-1)/5)*5,0,5),"&lt;&gt;0")</f>
        <v>3.5</v>
      </c>
      <c r="AD298" s="40">
        <f ca="1">SUMIF(OFFSET(correlations!D$46,_xlfn.FLOOR.MATH((ROW(C286)-1)/5)*5,0,5),"&lt;&gt;0")/COUNTIF(OFFSET(correlations!D$46,_xlfn.FLOOR.MATH((ROW(C286)-1)/5)*5,0,5),"&lt;&gt;0")</f>
        <v>3.1666666666666665</v>
      </c>
      <c r="AE298" s="40">
        <f ca="1">SUMIF(OFFSET(correlations!E$46,_xlfn.FLOOR.MATH((ROW(D286)-1)/5)*5,0,5),"&lt;&gt;0")/COUNTIF(OFFSET(correlations!E$46,_xlfn.FLOOR.MATH((ROW(D286)-1)/5)*5,0,5),"&lt;&gt;0")</f>
        <v>3</v>
      </c>
      <c r="AF298" s="40">
        <f ca="1">SUMIF(OFFSET(correlations!F$46,_xlfn.FLOOR.MATH((ROW(E286)-1)/5)*5,0,5),"&lt;&gt;0")/COUNTIF(OFFSET(correlations!F$46,_xlfn.FLOOR.MATH((ROW(E286)-1)/5)*5,0,5),"&lt;&gt;0")</f>
        <v>2</v>
      </c>
      <c r="AG298" s="40">
        <f ca="1">SUMIF(OFFSET(correlations!G$46,_xlfn.FLOOR.MATH((ROW(F286)-1)/5)*5,0,5),"&lt;&gt;0")/COUNTIF(OFFSET(correlations!G$46,_xlfn.FLOOR.MATH((ROW(F286)-1)/5)*5,0,5),"&lt;&gt;0")</f>
        <v>4.25</v>
      </c>
      <c r="AH298" s="40">
        <f ca="1">SUMIF(OFFSET(correlations!H$46,_xlfn.FLOOR.MATH((ROW(G286)-1)/5)*5,0,5),"&lt;&gt;0")/COUNTIF(OFFSET(correlations!H$46,_xlfn.FLOOR.MATH((ROW(G286)-1)/5)*5,0,5),"&lt;&gt;0")</f>
        <v>3.5</v>
      </c>
      <c r="AI298" s="40">
        <f ca="1">SUMIF(OFFSET(correlations!I$46,_xlfn.FLOOR.MATH((ROW(H286)-1)/5)*5,0,5),"&lt;&gt;0")/COUNTIF(OFFSET(correlations!I$46,_xlfn.FLOOR.MATH((ROW(H286)-1)/5)*5,0,5),"&lt;&gt;0")</f>
        <v>4</v>
      </c>
      <c r="AJ298" s="40">
        <f ca="1">SUMIF(OFFSET(correlations!J$46,_xlfn.FLOOR.MATH((ROW(I286)-1)/5)*5,0,5),"&lt;&gt;0")/COUNTIF(OFFSET(correlations!J$46,_xlfn.FLOOR.MATH((ROW(I286)-1)/5)*5,0,5),"&lt;&gt;0")</f>
        <v>3.75</v>
      </c>
      <c r="AK298" s="40">
        <f ca="1">SUMIF(OFFSET(correlations!K$46,_xlfn.FLOOR.MATH((ROW(J286)-1)/5)*5,0,5),"&lt;&gt;0")/COUNTIF(OFFSET(correlations!K$46,_xlfn.FLOOR.MATH((ROW(J286)-1)/5)*5,0,5),"&lt;&gt;0")</f>
        <v>3.25</v>
      </c>
      <c r="AL298" s="40">
        <f ca="1">SUMIF(OFFSET(correlations!L$46,_xlfn.FLOOR.MATH((ROW(K286)-1)/5)*5,0,5),"&lt;&gt;0")/COUNTIF(OFFSET(correlations!L$46,_xlfn.FLOOR.MATH((ROW(K286)-1)/5)*5,0,5),"&lt;&gt;0")</f>
        <v>4.166666666666667</v>
      </c>
      <c r="AM298" s="40">
        <f ca="1">SUMIF(OFFSET(correlations!M$46,_xlfn.FLOOR.MATH((ROW(L286)-1)/5)*5,0,5),"&lt;&gt;0")/COUNTIF(OFFSET(correlations!M$46,_xlfn.FLOOR.MATH((ROW(L286)-1)/5)*5,0,5),"&lt;&gt;0")</f>
        <v>2.5</v>
      </c>
      <c r="AN298" s="40">
        <f ca="1">SUMIF(OFFSET(correlations!N$46,_xlfn.FLOOR.MATH((ROW(M286)-1)/5)*5,0,5),"&lt;&gt;0")/COUNTIF(OFFSET(correlations!N$46,_xlfn.FLOOR.MATH((ROW(M286)-1)/5)*5,0,5),"&lt;&gt;0")</f>
        <v>3.5</v>
      </c>
      <c r="AO298" s="40">
        <f ca="1">SUMIF(OFFSET(correlations!O$46,_xlfn.FLOOR.MATH((ROW(N286)-1)/5)*5,0,5),"&lt;&gt;0")/COUNTIF(OFFSET(correlations!O$46,_xlfn.FLOOR.MATH((ROW(N286)-1)/5)*5,0,5),"&lt;&gt;0")</f>
        <v>3.125</v>
      </c>
      <c r="AP298" s="40">
        <f ca="1">SUMIF(OFFSET(correlations!P$46,_xlfn.FLOOR.MATH((ROW(O286)-1)/5)*5,0,5),"&lt;&gt;0")/COUNTIF(OFFSET(correlations!P$46,_xlfn.FLOOR.MATH((ROW(O286)-1)/5)*5,0,5),"&lt;&gt;0")</f>
        <v>3.125</v>
      </c>
      <c r="AQ298" s="40">
        <f ca="1">SUMIF(OFFSET(correlations!Q$46,_xlfn.FLOOR.MATH((ROW(P286)-1)/5)*5,0,5),"&lt;&gt;0")/COUNTIF(OFFSET(correlations!Q$46,_xlfn.FLOOR.MATH((ROW(P286)-1)/5)*5,0,5),"&lt;&gt;0")</f>
        <v>3.875</v>
      </c>
      <c r="AR298" s="40">
        <f ca="1">SUMIF(OFFSET(correlations!R$46,_xlfn.FLOOR.MATH((ROW(Q286)-1)/5)*5,0,5),"&lt;&gt;0")/COUNTIF(OFFSET(correlations!R$46,_xlfn.FLOOR.MATH((ROW(Q286)-1)/5)*5,0,5),"&lt;&gt;0")</f>
        <v>4</v>
      </c>
      <c r="AS298" s="40">
        <f ca="1">SUMIF(OFFSET(correlations!S$46,_xlfn.FLOOR.MATH((ROW(R286)-1)/5)*5,0,5),"&lt;&gt;0")/COUNTIF(OFFSET(correlations!S$46,_xlfn.FLOOR.MATH((ROW(R286)-1)/5)*5,0,5),"&lt;&gt;0")</f>
        <v>4</v>
      </c>
      <c r="AT298" s="40">
        <f ca="1">SUMIF(OFFSET(correlations!T$46,_xlfn.FLOOR.MATH((ROW(S286)-1)/5)*5,0,5),"&lt;&gt;0")/COUNTIF(OFFSET(correlations!T$46,_xlfn.FLOOR.MATH((ROW(S286)-1)/5)*5,0,5),"&lt;&gt;0")</f>
        <v>0.5</v>
      </c>
      <c r="AU298" s="40">
        <f ca="1">SUMIF(OFFSET(correlations!U$46,_xlfn.FLOOR.MATH((ROW(T286)-1)/5)*5,0,5),"&lt;&gt;0")/COUNTIF(OFFSET(correlations!U$46,_xlfn.FLOOR.MATH((ROW(T286)-1)/5)*5,0,5),"&lt;&gt;0")</f>
        <v>3.5</v>
      </c>
      <c r="AV298" s="40">
        <f ca="1">SUMIF(OFFSET(correlations!V$46,_xlfn.FLOOR.MATH((ROW(U286)-1)/5)*5,0,5),"&lt;&gt;0")/COUNTIF(OFFSET(correlations!V$46,_xlfn.FLOOR.MATH((ROW(U286)-1)/5)*5,0,5),"&lt;&gt;0")</f>
        <v>4</v>
      </c>
      <c r="AW298" s="40">
        <f ca="1">SUMIF(OFFSET(correlations!W$46,_xlfn.FLOOR.MATH((ROW(V286)-1)/5)*5,0,5),"&lt;&gt;0")/COUNTIF(OFFSET(correlations!W$46,_xlfn.FLOOR.MATH((ROW(V286)-1)/5)*5,0,5),"&lt;&gt;0")</f>
        <v>3.2</v>
      </c>
      <c r="AX298" s="40">
        <f ca="1">SUMIF(OFFSET(correlations!X$46,_xlfn.FLOOR.MATH((ROW(W286)-1)/5)*5,0,5),"&lt;&gt;0")/COUNTIF(OFFSET(correlations!X$46,_xlfn.FLOOR.MATH((ROW(W286)-1)/5)*5,0,5),"&lt;&gt;0")</f>
        <v>3.75</v>
      </c>
      <c r="AY298" s="40">
        <f ca="1">SUMIF(OFFSET(correlations!Y$46,_xlfn.FLOOR.MATH((ROW(X286)-1)/5)*5,0,5),"&lt;&gt;0")/COUNTIF(OFFSET(correlations!Y$46,_xlfn.FLOOR.MATH((ROW(X286)-1)/5)*5,0,5),"&lt;&gt;0")</f>
        <v>3.125</v>
      </c>
      <c r="AZ298" s="40">
        <f ca="1">SUMIF(OFFSET(correlations!Z$46,_xlfn.FLOOR.MATH((ROW(Y286)-1)/5)*5,0,5),"&lt;&gt;0")/COUNTIF(OFFSET(correlations!Z$46,_xlfn.FLOOR.MATH((ROW(Y286)-1)/5)*5,0,5),"&lt;&gt;0")</f>
        <v>3.6666666666666665</v>
      </c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</row>
    <row r="299" spans="1:76">
      <c r="A299" s="1" t="str">
        <f t="shared" ref="A299:A302" si="57">A298</f>
        <v>671: Harry Potter and the Sorcerer's Stone (a.k.a. Harry Potter and the Philosopher's Stone) (2001)</v>
      </c>
      <c r="B299" s="26">
        <f>IF(correlations!B332&lt;&gt;0,'Modified Weights'!B$3,0)</f>
        <v>0.55108883721563151</v>
      </c>
      <c r="C299" s="26">
        <f>IF(correlations!C332&lt;&gt;0,'Modified Weights'!C$3,0)</f>
        <v>0.56244873874488854</v>
      </c>
      <c r="D299" s="26">
        <f>IF(correlations!D332&lt;&gt;0,'Modified Weights'!D$3,0)</f>
        <v>0</v>
      </c>
      <c r="E299" s="26">
        <f>IF(correlations!E332&lt;&gt;0,'Modified Weights'!E$3,0)</f>
        <v>0</v>
      </c>
      <c r="F299" s="26">
        <f>IF(correlations!F332&lt;&gt;0,'Modified Weights'!F$3,0)</f>
        <v>0</v>
      </c>
      <c r="G299" s="26">
        <f>IF(correlations!G332&lt;&gt;0,'Modified Weights'!G$3,0)</f>
        <v>0</v>
      </c>
      <c r="H299" s="26">
        <f>IF(correlations!H332&lt;&gt;0,'Modified Weights'!H$3,0)</f>
        <v>0.46291004988627577</v>
      </c>
      <c r="I299" s="26">
        <f>IF(correlations!I332&lt;&gt;0,'Modified Weights'!I$3,0)</f>
        <v>0.38334847991865839</v>
      </c>
      <c r="J299" s="26">
        <f>IF(correlations!J332&lt;&gt;0,'Modified Weights'!J$3,0)</f>
        <v>0</v>
      </c>
      <c r="K299" s="26">
        <f>IF(correlations!K332&lt;&gt;0,'Modified Weights'!K$3,0)</f>
        <v>0.31571202585390812</v>
      </c>
      <c r="L299" s="26">
        <f>IF(correlations!L332&lt;&gt;0,'Modified Weights'!L$3,0)</f>
        <v>0.31257295249758305</v>
      </c>
      <c r="M299" s="26">
        <f>IF(correlations!M332&lt;&gt;0,'Modified Weights'!M$3,0)</f>
        <v>0</v>
      </c>
      <c r="N299" s="26">
        <f>IF(correlations!N332&lt;&gt;0,'Modified Weights'!N$3,0)</f>
        <v>0.32349910970108381</v>
      </c>
      <c r="O299" s="26">
        <f>IF(correlations!O332&lt;&gt;0,'Modified Weights'!O$3,0)</f>
        <v>0.66851595362183669</v>
      </c>
      <c r="P299" s="26">
        <f>IF(correlations!P332&lt;&gt;0,'Modified Weights'!P$3,0)</f>
        <v>0.41443820151070604</v>
      </c>
      <c r="Q299" s="26">
        <f>IF(correlations!Q332&lt;&gt;0,'Modified Weights'!Q$3,0)</f>
        <v>0.50324684492481753</v>
      </c>
      <c r="R299" s="26">
        <f>IF(correlations!R332&lt;&gt;0,'Modified Weights'!R$3,0)</f>
        <v>0.49300760515325925</v>
      </c>
      <c r="S299" s="26">
        <f>IF(correlations!S332&lt;&gt;0,'Modified Weights'!S$3,0)</f>
        <v>0</v>
      </c>
      <c r="T299" s="26">
        <f>IF(correlations!T332&lt;&gt;0,'Modified Weights'!T$3,0)</f>
        <v>0</v>
      </c>
      <c r="U299" s="26">
        <f>IF(correlations!U332&lt;&gt;0,'Modified Weights'!U$3,0)</f>
        <v>0.47236055541883315</v>
      </c>
      <c r="V299" s="26">
        <f>IF(correlations!V332&lt;&gt;0,'Modified Weights'!V$3,0)</f>
        <v>0</v>
      </c>
      <c r="W299" s="26">
        <f>IF(correlations!W332&lt;&gt;0,'Modified Weights'!W$3,0)</f>
        <v>0.50324684492481753</v>
      </c>
      <c r="X299" s="26">
        <f>IF(correlations!X332&lt;&gt;0,'Modified Weights'!X$3,0)</f>
        <v>0</v>
      </c>
      <c r="Y299" s="26">
        <f>IF(correlations!Y332&lt;&gt;0,'Modified Weights'!Y$3,0)</f>
        <v>0</v>
      </c>
      <c r="Z299" s="26">
        <f>IF(correlations!Z332&lt;&gt;0,'Modified Weights'!Z$3,0)</f>
        <v>0.43552033876932245</v>
      </c>
      <c r="AA299" s="26"/>
      <c r="AB299" s="40">
        <f ca="1">SUMIF(OFFSET(correlations!B$46,_xlfn.FLOOR.MATH((ROW(A287)-1)/5)*5,0,5),"&lt;&gt;0")/COUNTIF(OFFSET(correlations!B$46,_xlfn.FLOOR.MATH((ROW(A287)-1)/5)*5,0,5),"&lt;&gt;0")</f>
        <v>3</v>
      </c>
      <c r="AC299" s="40">
        <f ca="1">SUMIF(OFFSET(correlations!C$46,_xlfn.FLOOR.MATH((ROW(B287)-1)/5)*5,0,5),"&lt;&gt;0")/COUNTIF(OFFSET(correlations!C$46,_xlfn.FLOOR.MATH((ROW(B287)-1)/5)*5,0,5),"&lt;&gt;0")</f>
        <v>3.5</v>
      </c>
      <c r="AD299" s="40">
        <f ca="1">SUMIF(OFFSET(correlations!D$46,_xlfn.FLOOR.MATH((ROW(C287)-1)/5)*5,0,5),"&lt;&gt;0")/COUNTIF(OFFSET(correlations!D$46,_xlfn.FLOOR.MATH((ROW(C287)-1)/5)*5,0,5),"&lt;&gt;0")</f>
        <v>3.1666666666666665</v>
      </c>
      <c r="AE299" s="40">
        <f ca="1">SUMIF(OFFSET(correlations!E$46,_xlfn.FLOOR.MATH((ROW(D287)-1)/5)*5,0,5),"&lt;&gt;0")/COUNTIF(OFFSET(correlations!E$46,_xlfn.FLOOR.MATH((ROW(D287)-1)/5)*5,0,5),"&lt;&gt;0")</f>
        <v>3</v>
      </c>
      <c r="AF299" s="40">
        <f ca="1">SUMIF(OFFSET(correlations!F$46,_xlfn.FLOOR.MATH((ROW(E287)-1)/5)*5,0,5),"&lt;&gt;0")/COUNTIF(OFFSET(correlations!F$46,_xlfn.FLOOR.MATH((ROW(E287)-1)/5)*5,0,5),"&lt;&gt;0")</f>
        <v>2</v>
      </c>
      <c r="AG299" s="40">
        <f ca="1">SUMIF(OFFSET(correlations!G$46,_xlfn.FLOOR.MATH((ROW(F287)-1)/5)*5,0,5),"&lt;&gt;0")/COUNTIF(OFFSET(correlations!G$46,_xlfn.FLOOR.MATH((ROW(F287)-1)/5)*5,0,5),"&lt;&gt;0")</f>
        <v>4.25</v>
      </c>
      <c r="AH299" s="40">
        <f ca="1">SUMIF(OFFSET(correlations!H$46,_xlfn.FLOOR.MATH((ROW(G287)-1)/5)*5,0,5),"&lt;&gt;0")/COUNTIF(OFFSET(correlations!H$46,_xlfn.FLOOR.MATH((ROW(G287)-1)/5)*5,0,5),"&lt;&gt;0")</f>
        <v>3.5</v>
      </c>
      <c r="AI299" s="40">
        <f ca="1">SUMIF(OFFSET(correlations!I$46,_xlfn.FLOOR.MATH((ROW(H287)-1)/5)*5,0,5),"&lt;&gt;0")/COUNTIF(OFFSET(correlations!I$46,_xlfn.FLOOR.MATH((ROW(H287)-1)/5)*5,0,5),"&lt;&gt;0")</f>
        <v>4</v>
      </c>
      <c r="AJ299" s="40">
        <f ca="1">SUMIF(OFFSET(correlations!J$46,_xlfn.FLOOR.MATH((ROW(I287)-1)/5)*5,0,5),"&lt;&gt;0")/COUNTIF(OFFSET(correlations!J$46,_xlfn.FLOOR.MATH((ROW(I287)-1)/5)*5,0,5),"&lt;&gt;0")</f>
        <v>3.75</v>
      </c>
      <c r="AK299" s="40">
        <f ca="1">SUMIF(OFFSET(correlations!K$46,_xlfn.FLOOR.MATH((ROW(J287)-1)/5)*5,0,5),"&lt;&gt;0")/COUNTIF(OFFSET(correlations!K$46,_xlfn.FLOOR.MATH((ROW(J287)-1)/5)*5,0,5),"&lt;&gt;0")</f>
        <v>3.25</v>
      </c>
      <c r="AL299" s="40">
        <f ca="1">SUMIF(OFFSET(correlations!L$46,_xlfn.FLOOR.MATH((ROW(K287)-1)/5)*5,0,5),"&lt;&gt;0")/COUNTIF(OFFSET(correlations!L$46,_xlfn.FLOOR.MATH((ROW(K287)-1)/5)*5,0,5),"&lt;&gt;0")</f>
        <v>4.166666666666667</v>
      </c>
      <c r="AM299" s="40">
        <f ca="1">SUMIF(OFFSET(correlations!M$46,_xlfn.FLOOR.MATH((ROW(L287)-1)/5)*5,0,5),"&lt;&gt;0")/COUNTIF(OFFSET(correlations!M$46,_xlfn.FLOOR.MATH((ROW(L287)-1)/5)*5,0,5),"&lt;&gt;0")</f>
        <v>2.5</v>
      </c>
      <c r="AN299" s="40">
        <f ca="1">SUMIF(OFFSET(correlations!N$46,_xlfn.FLOOR.MATH((ROW(M287)-1)/5)*5,0,5),"&lt;&gt;0")/COUNTIF(OFFSET(correlations!N$46,_xlfn.FLOOR.MATH((ROW(M287)-1)/5)*5,0,5),"&lt;&gt;0")</f>
        <v>3.5</v>
      </c>
      <c r="AO299" s="40">
        <f ca="1">SUMIF(OFFSET(correlations!O$46,_xlfn.FLOOR.MATH((ROW(N287)-1)/5)*5,0,5),"&lt;&gt;0")/COUNTIF(OFFSET(correlations!O$46,_xlfn.FLOOR.MATH((ROW(N287)-1)/5)*5,0,5),"&lt;&gt;0")</f>
        <v>3.125</v>
      </c>
      <c r="AP299" s="40">
        <f ca="1">SUMIF(OFFSET(correlations!P$46,_xlfn.FLOOR.MATH((ROW(O287)-1)/5)*5,0,5),"&lt;&gt;0")/COUNTIF(OFFSET(correlations!P$46,_xlfn.FLOOR.MATH((ROW(O287)-1)/5)*5,0,5),"&lt;&gt;0")</f>
        <v>3.125</v>
      </c>
      <c r="AQ299" s="40">
        <f ca="1">SUMIF(OFFSET(correlations!Q$46,_xlfn.FLOOR.MATH((ROW(P287)-1)/5)*5,0,5),"&lt;&gt;0")/COUNTIF(OFFSET(correlations!Q$46,_xlfn.FLOOR.MATH((ROW(P287)-1)/5)*5,0,5),"&lt;&gt;0")</f>
        <v>3.875</v>
      </c>
      <c r="AR299" s="40">
        <f ca="1">SUMIF(OFFSET(correlations!R$46,_xlfn.FLOOR.MATH((ROW(Q287)-1)/5)*5,0,5),"&lt;&gt;0")/COUNTIF(OFFSET(correlations!R$46,_xlfn.FLOOR.MATH((ROW(Q287)-1)/5)*5,0,5),"&lt;&gt;0")</f>
        <v>4</v>
      </c>
      <c r="AS299" s="40">
        <f ca="1">SUMIF(OFFSET(correlations!S$46,_xlfn.FLOOR.MATH((ROW(R287)-1)/5)*5,0,5),"&lt;&gt;0")/COUNTIF(OFFSET(correlations!S$46,_xlfn.FLOOR.MATH((ROW(R287)-1)/5)*5,0,5),"&lt;&gt;0")</f>
        <v>4</v>
      </c>
      <c r="AT299" s="40">
        <f ca="1">SUMIF(OFFSET(correlations!T$46,_xlfn.FLOOR.MATH((ROW(S287)-1)/5)*5,0,5),"&lt;&gt;0")/COUNTIF(OFFSET(correlations!T$46,_xlfn.FLOOR.MATH((ROW(S287)-1)/5)*5,0,5),"&lt;&gt;0")</f>
        <v>0.5</v>
      </c>
      <c r="AU299" s="40">
        <f ca="1">SUMIF(OFFSET(correlations!U$46,_xlfn.FLOOR.MATH((ROW(T287)-1)/5)*5,0,5),"&lt;&gt;0")/COUNTIF(OFFSET(correlations!U$46,_xlfn.FLOOR.MATH((ROW(T287)-1)/5)*5,0,5),"&lt;&gt;0")</f>
        <v>3.5</v>
      </c>
      <c r="AV299" s="40">
        <f ca="1">SUMIF(OFFSET(correlations!V$46,_xlfn.FLOOR.MATH((ROW(U287)-1)/5)*5,0,5),"&lt;&gt;0")/COUNTIF(OFFSET(correlations!V$46,_xlfn.FLOOR.MATH((ROW(U287)-1)/5)*5,0,5),"&lt;&gt;0")</f>
        <v>4</v>
      </c>
      <c r="AW299" s="40">
        <f ca="1">SUMIF(OFFSET(correlations!W$46,_xlfn.FLOOR.MATH((ROW(V287)-1)/5)*5,0,5),"&lt;&gt;0")/COUNTIF(OFFSET(correlations!W$46,_xlfn.FLOOR.MATH((ROW(V287)-1)/5)*5,0,5),"&lt;&gt;0")</f>
        <v>3.2</v>
      </c>
      <c r="AX299" s="40">
        <f ca="1">SUMIF(OFFSET(correlations!X$46,_xlfn.FLOOR.MATH((ROW(W287)-1)/5)*5,0,5),"&lt;&gt;0")/COUNTIF(OFFSET(correlations!X$46,_xlfn.FLOOR.MATH((ROW(W287)-1)/5)*5,0,5),"&lt;&gt;0")</f>
        <v>3.75</v>
      </c>
      <c r="AY299" s="40">
        <f ca="1">SUMIF(OFFSET(correlations!Y$46,_xlfn.FLOOR.MATH((ROW(X287)-1)/5)*5,0,5),"&lt;&gt;0")/COUNTIF(OFFSET(correlations!Y$46,_xlfn.FLOOR.MATH((ROW(X287)-1)/5)*5,0,5),"&lt;&gt;0")</f>
        <v>3.125</v>
      </c>
      <c r="AZ299" s="40">
        <f ca="1">SUMIF(OFFSET(correlations!Z$46,_xlfn.FLOOR.MATH((ROW(Y287)-1)/5)*5,0,5),"&lt;&gt;0")/COUNTIF(OFFSET(correlations!Z$46,_xlfn.FLOOR.MATH((ROW(Y287)-1)/5)*5,0,5),"&lt;&gt;0")</f>
        <v>3.6666666666666665</v>
      </c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</row>
    <row r="300" spans="1:76">
      <c r="A300" s="1" t="str">
        <f t="shared" si="57"/>
        <v>671: Harry Potter and the Sorcerer's Stone (a.k.a. Harry Potter and the Philosopher's Stone) (2001)</v>
      </c>
      <c r="B300" s="26">
        <f>IF(correlations!B333&lt;&gt;0,'Modified Weights'!B$4,0)</f>
        <v>0</v>
      </c>
      <c r="C300" s="26">
        <f>IF(correlations!C333&lt;&gt;0,'Modified Weights'!C$4,0)</f>
        <v>0.48860698263640312</v>
      </c>
      <c r="D300" s="26">
        <f>IF(correlations!D333&lt;&gt;0,'Modified Weights'!D$4,0)</f>
        <v>0.47097212266638172</v>
      </c>
      <c r="E300" s="26">
        <f>IF(correlations!E333&lt;&gt;0,'Modified Weights'!E$4,0)</f>
        <v>0</v>
      </c>
      <c r="F300" s="26">
        <f>IF(correlations!F333&lt;&gt;0,'Modified Weights'!F$4,0)</f>
        <v>0.46411014776485626</v>
      </c>
      <c r="G300" s="26">
        <f>IF(correlations!G333&lt;&gt;0,'Modified Weights'!G$4,0)</f>
        <v>0.48053660218278615</v>
      </c>
      <c r="H300" s="26">
        <f>IF(correlations!H333&lt;&gt;0,'Modified Weights'!H$4,0)</f>
        <v>0.40027450425381639</v>
      </c>
      <c r="I300" s="26">
        <f>IF(correlations!I333&lt;&gt;0,'Modified Weights'!I$4,0)</f>
        <v>0.31257295249758305</v>
      </c>
      <c r="J300" s="26">
        <f>IF(correlations!J333&lt;&gt;0,'Modified Weights'!J$4,0)</f>
        <v>0.47549485227568483</v>
      </c>
      <c r="K300" s="26">
        <f>IF(correlations!K333&lt;&gt;0,'Modified Weights'!K$4,0)</f>
        <v>0</v>
      </c>
      <c r="L300" s="26">
        <f>IF(correlations!L333&lt;&gt;0,'Modified Weights'!L$4,0)</f>
        <v>0</v>
      </c>
      <c r="M300" s="26">
        <f>IF(correlations!M333&lt;&gt;0,'Modified Weights'!M$4,0)</f>
        <v>0</v>
      </c>
      <c r="N300" s="26">
        <f>IF(correlations!N333&lt;&gt;0,'Modified Weights'!N$4,0)</f>
        <v>0</v>
      </c>
      <c r="O300" s="26">
        <f>IF(correlations!O333&lt;&gt;0,'Modified Weights'!O$4,0)</f>
        <v>0.56244873874488854</v>
      </c>
      <c r="P300" s="26">
        <f>IF(correlations!P333&lt;&gt;0,'Modified Weights'!P$4,0)</f>
        <v>0</v>
      </c>
      <c r="Q300" s="26">
        <f>IF(correlations!Q333&lt;&gt;0,'Modified Weights'!Q$4,0)</f>
        <v>0.48860698263640312</v>
      </c>
      <c r="R300" s="26">
        <f>IF(correlations!R333&lt;&gt;0,'Modified Weights'!R$4,0)</f>
        <v>0</v>
      </c>
      <c r="S300" s="26">
        <f>IF(correlations!S333&lt;&gt;0,'Modified Weights'!S$4,0)</f>
        <v>0.44902524381160436</v>
      </c>
      <c r="T300" s="26">
        <f>IF(correlations!T333&lt;&gt;0,'Modified Weights'!T$4,0)</f>
        <v>0</v>
      </c>
      <c r="U300" s="26">
        <f>IF(correlations!U333&lt;&gt;0,'Modified Weights'!U$4,0)</f>
        <v>0.43899155441463594</v>
      </c>
      <c r="V300" s="26">
        <f>IF(correlations!V333&lt;&gt;0,'Modified Weights'!V$4,0)</f>
        <v>0.17808764796017454</v>
      </c>
      <c r="W300" s="26">
        <f>IF(correlations!W333&lt;&gt;0,'Modified Weights'!W$4,0)</f>
        <v>0.40859237613621341</v>
      </c>
      <c r="X300" s="26">
        <f>IF(correlations!X333&lt;&gt;0,'Modified Weights'!X$4,0)</f>
        <v>0.54219187817609293</v>
      </c>
      <c r="Y300" s="26">
        <f>IF(correlations!Y333&lt;&gt;0,'Modified Weights'!Y$4,0)</f>
        <v>0.54219187817609293</v>
      </c>
      <c r="Z300" s="26">
        <f>IF(correlations!Z333&lt;&gt;0,'Modified Weights'!Z$4,0)</f>
        <v>0.39006674934025765</v>
      </c>
      <c r="AA300" s="26"/>
      <c r="AB300" s="40">
        <f ca="1">SUMIF(OFFSET(correlations!B$46,_xlfn.FLOOR.MATH((ROW(A288)-1)/5)*5,0,5),"&lt;&gt;0")/COUNTIF(OFFSET(correlations!B$46,_xlfn.FLOOR.MATH((ROW(A288)-1)/5)*5,0,5),"&lt;&gt;0")</f>
        <v>3</v>
      </c>
      <c r="AC300" s="40">
        <f ca="1">SUMIF(OFFSET(correlations!C$46,_xlfn.FLOOR.MATH((ROW(B288)-1)/5)*5,0,5),"&lt;&gt;0")/COUNTIF(OFFSET(correlations!C$46,_xlfn.FLOOR.MATH((ROW(B288)-1)/5)*5,0,5),"&lt;&gt;0")</f>
        <v>3.5</v>
      </c>
      <c r="AD300" s="40">
        <f ca="1">SUMIF(OFFSET(correlations!D$46,_xlfn.FLOOR.MATH((ROW(C288)-1)/5)*5,0,5),"&lt;&gt;0")/COUNTIF(OFFSET(correlations!D$46,_xlfn.FLOOR.MATH((ROW(C288)-1)/5)*5,0,5),"&lt;&gt;0")</f>
        <v>3.1666666666666665</v>
      </c>
      <c r="AE300" s="40">
        <f ca="1">SUMIF(OFFSET(correlations!E$46,_xlfn.FLOOR.MATH((ROW(D288)-1)/5)*5,0,5),"&lt;&gt;0")/COUNTIF(OFFSET(correlations!E$46,_xlfn.FLOOR.MATH((ROW(D288)-1)/5)*5,0,5),"&lt;&gt;0")</f>
        <v>3</v>
      </c>
      <c r="AF300" s="40">
        <f ca="1">SUMIF(OFFSET(correlations!F$46,_xlfn.FLOOR.MATH((ROW(E288)-1)/5)*5,0,5),"&lt;&gt;0")/COUNTIF(OFFSET(correlations!F$46,_xlfn.FLOOR.MATH((ROW(E288)-1)/5)*5,0,5),"&lt;&gt;0")</f>
        <v>2</v>
      </c>
      <c r="AG300" s="40">
        <f ca="1">SUMIF(OFFSET(correlations!G$46,_xlfn.FLOOR.MATH((ROW(F288)-1)/5)*5,0,5),"&lt;&gt;0")/COUNTIF(OFFSET(correlations!G$46,_xlfn.FLOOR.MATH((ROW(F288)-1)/5)*5,0,5),"&lt;&gt;0")</f>
        <v>4.25</v>
      </c>
      <c r="AH300" s="40">
        <f ca="1">SUMIF(OFFSET(correlations!H$46,_xlfn.FLOOR.MATH((ROW(G288)-1)/5)*5,0,5),"&lt;&gt;0")/COUNTIF(OFFSET(correlations!H$46,_xlfn.FLOOR.MATH((ROW(G288)-1)/5)*5,0,5),"&lt;&gt;0")</f>
        <v>3.5</v>
      </c>
      <c r="AI300" s="40">
        <f ca="1">SUMIF(OFFSET(correlations!I$46,_xlfn.FLOOR.MATH((ROW(H288)-1)/5)*5,0,5),"&lt;&gt;0")/COUNTIF(OFFSET(correlations!I$46,_xlfn.FLOOR.MATH((ROW(H288)-1)/5)*5,0,5),"&lt;&gt;0")</f>
        <v>4</v>
      </c>
      <c r="AJ300" s="40">
        <f ca="1">SUMIF(OFFSET(correlations!J$46,_xlfn.FLOOR.MATH((ROW(I288)-1)/5)*5,0,5),"&lt;&gt;0")/COUNTIF(OFFSET(correlations!J$46,_xlfn.FLOOR.MATH((ROW(I288)-1)/5)*5,0,5),"&lt;&gt;0")</f>
        <v>3.75</v>
      </c>
      <c r="AK300" s="40">
        <f ca="1">SUMIF(OFFSET(correlations!K$46,_xlfn.FLOOR.MATH((ROW(J288)-1)/5)*5,0,5),"&lt;&gt;0")/COUNTIF(OFFSET(correlations!K$46,_xlfn.FLOOR.MATH((ROW(J288)-1)/5)*5,0,5),"&lt;&gt;0")</f>
        <v>3.25</v>
      </c>
      <c r="AL300" s="40">
        <f ca="1">SUMIF(OFFSET(correlations!L$46,_xlfn.FLOOR.MATH((ROW(K288)-1)/5)*5,0,5),"&lt;&gt;0")/COUNTIF(OFFSET(correlations!L$46,_xlfn.FLOOR.MATH((ROW(K288)-1)/5)*5,0,5),"&lt;&gt;0")</f>
        <v>4.166666666666667</v>
      </c>
      <c r="AM300" s="40">
        <f ca="1">SUMIF(OFFSET(correlations!M$46,_xlfn.FLOOR.MATH((ROW(L288)-1)/5)*5,0,5),"&lt;&gt;0")/COUNTIF(OFFSET(correlations!M$46,_xlfn.FLOOR.MATH((ROW(L288)-1)/5)*5,0,5),"&lt;&gt;0")</f>
        <v>2.5</v>
      </c>
      <c r="AN300" s="40">
        <f ca="1">SUMIF(OFFSET(correlations!N$46,_xlfn.FLOOR.MATH((ROW(M288)-1)/5)*5,0,5),"&lt;&gt;0")/COUNTIF(OFFSET(correlations!N$46,_xlfn.FLOOR.MATH((ROW(M288)-1)/5)*5,0,5),"&lt;&gt;0")</f>
        <v>3.5</v>
      </c>
      <c r="AO300" s="40">
        <f ca="1">SUMIF(OFFSET(correlations!O$46,_xlfn.FLOOR.MATH((ROW(N288)-1)/5)*5,0,5),"&lt;&gt;0")/COUNTIF(OFFSET(correlations!O$46,_xlfn.FLOOR.MATH((ROW(N288)-1)/5)*5,0,5),"&lt;&gt;0")</f>
        <v>3.125</v>
      </c>
      <c r="AP300" s="40">
        <f ca="1">SUMIF(OFFSET(correlations!P$46,_xlfn.FLOOR.MATH((ROW(O288)-1)/5)*5,0,5),"&lt;&gt;0")/COUNTIF(OFFSET(correlations!P$46,_xlfn.FLOOR.MATH((ROW(O288)-1)/5)*5,0,5),"&lt;&gt;0")</f>
        <v>3.125</v>
      </c>
      <c r="AQ300" s="40">
        <f ca="1">SUMIF(OFFSET(correlations!Q$46,_xlfn.FLOOR.MATH((ROW(P288)-1)/5)*5,0,5),"&lt;&gt;0")/COUNTIF(OFFSET(correlations!Q$46,_xlfn.FLOOR.MATH((ROW(P288)-1)/5)*5,0,5),"&lt;&gt;0")</f>
        <v>3.875</v>
      </c>
      <c r="AR300" s="40">
        <f ca="1">SUMIF(OFFSET(correlations!R$46,_xlfn.FLOOR.MATH((ROW(Q288)-1)/5)*5,0,5),"&lt;&gt;0")/COUNTIF(OFFSET(correlations!R$46,_xlfn.FLOOR.MATH((ROW(Q288)-1)/5)*5,0,5),"&lt;&gt;0")</f>
        <v>4</v>
      </c>
      <c r="AS300" s="40">
        <f ca="1">SUMIF(OFFSET(correlations!S$46,_xlfn.FLOOR.MATH((ROW(R288)-1)/5)*5,0,5),"&lt;&gt;0")/COUNTIF(OFFSET(correlations!S$46,_xlfn.FLOOR.MATH((ROW(R288)-1)/5)*5,0,5),"&lt;&gt;0")</f>
        <v>4</v>
      </c>
      <c r="AT300" s="40">
        <f ca="1">SUMIF(OFFSET(correlations!T$46,_xlfn.FLOOR.MATH((ROW(S288)-1)/5)*5,0,5),"&lt;&gt;0")/COUNTIF(OFFSET(correlations!T$46,_xlfn.FLOOR.MATH((ROW(S288)-1)/5)*5,0,5),"&lt;&gt;0")</f>
        <v>0.5</v>
      </c>
      <c r="AU300" s="40">
        <f ca="1">SUMIF(OFFSET(correlations!U$46,_xlfn.FLOOR.MATH((ROW(T288)-1)/5)*5,0,5),"&lt;&gt;0")/COUNTIF(OFFSET(correlations!U$46,_xlfn.FLOOR.MATH((ROW(T288)-1)/5)*5,0,5),"&lt;&gt;0")</f>
        <v>3.5</v>
      </c>
      <c r="AV300" s="40">
        <f ca="1">SUMIF(OFFSET(correlations!V$46,_xlfn.FLOOR.MATH((ROW(U288)-1)/5)*5,0,5),"&lt;&gt;0")/COUNTIF(OFFSET(correlations!V$46,_xlfn.FLOOR.MATH((ROW(U288)-1)/5)*5,0,5),"&lt;&gt;0")</f>
        <v>4</v>
      </c>
      <c r="AW300" s="40">
        <f ca="1">SUMIF(OFFSET(correlations!W$46,_xlfn.FLOOR.MATH((ROW(V288)-1)/5)*5,0,5),"&lt;&gt;0")/COUNTIF(OFFSET(correlations!W$46,_xlfn.FLOOR.MATH((ROW(V288)-1)/5)*5,0,5),"&lt;&gt;0")</f>
        <v>3.2</v>
      </c>
      <c r="AX300" s="40">
        <f ca="1">SUMIF(OFFSET(correlations!X$46,_xlfn.FLOOR.MATH((ROW(W288)-1)/5)*5,0,5),"&lt;&gt;0")/COUNTIF(OFFSET(correlations!X$46,_xlfn.FLOOR.MATH((ROW(W288)-1)/5)*5,0,5),"&lt;&gt;0")</f>
        <v>3.75</v>
      </c>
      <c r="AY300" s="40">
        <f ca="1">SUMIF(OFFSET(correlations!Y$46,_xlfn.FLOOR.MATH((ROW(X288)-1)/5)*5,0,5),"&lt;&gt;0")/COUNTIF(OFFSET(correlations!Y$46,_xlfn.FLOOR.MATH((ROW(X288)-1)/5)*5,0,5),"&lt;&gt;0")</f>
        <v>3.125</v>
      </c>
      <c r="AZ300" s="40">
        <f ca="1">SUMIF(OFFSET(correlations!Z$46,_xlfn.FLOOR.MATH((ROW(Y288)-1)/5)*5,0,5),"&lt;&gt;0")/COUNTIF(OFFSET(correlations!Z$46,_xlfn.FLOOR.MATH((ROW(Y288)-1)/5)*5,0,5),"&lt;&gt;0")</f>
        <v>3.6666666666666665</v>
      </c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</row>
    <row r="301" spans="1:76">
      <c r="A301" s="1" t="str">
        <f t="shared" si="57"/>
        <v>671: Harry Potter and the Sorcerer's Stone (a.k.a. Harry Potter and the Philosopher's Stone) (2001)</v>
      </c>
      <c r="B301" s="26">
        <f>IF(correlations!B334&lt;&gt;0,'Modified Weights'!B$3,0)</f>
        <v>0.55108883721563151</v>
      </c>
      <c r="C301" s="26">
        <f>IF(correlations!C334&lt;&gt;0,'Modified Weights'!C$3,0)</f>
        <v>0.56244873874488854</v>
      </c>
      <c r="D301" s="26">
        <f>IF(correlations!D334&lt;&gt;0,'Modified Weights'!D$3,0)</f>
        <v>0.66716825348801723</v>
      </c>
      <c r="E301" s="26">
        <f>IF(correlations!E334&lt;&gt;0,'Modified Weights'!E$3,0)</f>
        <v>0.51761980439715483</v>
      </c>
      <c r="F301" s="26">
        <f>IF(correlations!F334&lt;&gt;0,'Modified Weights'!F$3,0)</f>
        <v>0</v>
      </c>
      <c r="G301" s="26">
        <f>IF(correlations!G334&lt;&gt;0,'Modified Weights'!G$3,0)</f>
        <v>0</v>
      </c>
      <c r="H301" s="26">
        <f>IF(correlations!H334&lt;&gt;0,'Modified Weights'!H$3,0)</f>
        <v>0.46291004988627577</v>
      </c>
      <c r="I301" s="26">
        <f>IF(correlations!I334&lt;&gt;0,'Modified Weights'!I$3,0)</f>
        <v>0</v>
      </c>
      <c r="J301" s="26">
        <f>IF(correlations!J334&lt;&gt;0,'Modified Weights'!J$3,0)</f>
        <v>0.47571090136593314</v>
      </c>
      <c r="K301" s="26">
        <f>IF(correlations!K334&lt;&gt;0,'Modified Weights'!K$3,0)</f>
        <v>0.31571202585390812</v>
      </c>
      <c r="L301" s="26">
        <f>IF(correlations!L334&lt;&gt;0,'Modified Weights'!L$3,0)</f>
        <v>0</v>
      </c>
      <c r="M301" s="26">
        <f>IF(correlations!M334&lt;&gt;0,'Modified Weights'!M$3,0)</f>
        <v>0.40859237613621341</v>
      </c>
      <c r="N301" s="26">
        <f>IF(correlations!N334&lt;&gt;0,'Modified Weights'!N$3,0)</f>
        <v>0</v>
      </c>
      <c r="O301" s="26">
        <f>IF(correlations!O334&lt;&gt;0,'Modified Weights'!O$3,0)</f>
        <v>0.66851595362183669</v>
      </c>
      <c r="P301" s="26">
        <f>IF(correlations!P334&lt;&gt;0,'Modified Weights'!P$3,0)</f>
        <v>0.41443820151070604</v>
      </c>
      <c r="Q301" s="26">
        <f>IF(correlations!Q334&lt;&gt;0,'Modified Weights'!Q$3,0)</f>
        <v>0</v>
      </c>
      <c r="R301" s="26">
        <f>IF(correlations!R334&lt;&gt;0,'Modified Weights'!R$3,0)</f>
        <v>0.49300760515325925</v>
      </c>
      <c r="S301" s="26">
        <f>IF(correlations!S334&lt;&gt;0,'Modified Weights'!S$3,0)</f>
        <v>0</v>
      </c>
      <c r="T301" s="26">
        <f>IF(correlations!T334&lt;&gt;0,'Modified Weights'!T$3,0)</f>
        <v>0</v>
      </c>
      <c r="U301" s="26">
        <f>IF(correlations!U334&lt;&gt;0,'Modified Weights'!U$3,0)</f>
        <v>0.47236055541883315</v>
      </c>
      <c r="V301" s="26">
        <f>IF(correlations!V334&lt;&gt;0,'Modified Weights'!V$3,0)</f>
        <v>0</v>
      </c>
      <c r="W301" s="26">
        <f>IF(correlations!W334&lt;&gt;0,'Modified Weights'!W$3,0)</f>
        <v>0.50324684492481753</v>
      </c>
      <c r="X301" s="26">
        <f>IF(correlations!X334&lt;&gt;0,'Modified Weights'!X$3,0)</f>
        <v>0</v>
      </c>
      <c r="Y301" s="26">
        <f>IF(correlations!Y334&lt;&gt;0,'Modified Weights'!Y$3,0)</f>
        <v>0.66716825348801723</v>
      </c>
      <c r="Z301" s="26">
        <f>IF(correlations!Z334&lt;&gt;0,'Modified Weights'!Z$3,0)</f>
        <v>0</v>
      </c>
      <c r="AA301" s="26"/>
      <c r="AB301" s="40">
        <f ca="1">SUMIF(OFFSET(correlations!B$46,_xlfn.FLOOR.MATH((ROW(A289)-1)/5)*5,0,5),"&lt;&gt;0")/COUNTIF(OFFSET(correlations!B$46,_xlfn.FLOOR.MATH((ROW(A289)-1)/5)*5,0,5),"&lt;&gt;0")</f>
        <v>3</v>
      </c>
      <c r="AC301" s="40">
        <f ca="1">SUMIF(OFFSET(correlations!C$46,_xlfn.FLOOR.MATH((ROW(B289)-1)/5)*5,0,5),"&lt;&gt;0")/COUNTIF(OFFSET(correlations!C$46,_xlfn.FLOOR.MATH((ROW(B289)-1)/5)*5,0,5),"&lt;&gt;0")</f>
        <v>3.5</v>
      </c>
      <c r="AD301" s="40">
        <f ca="1">SUMIF(OFFSET(correlations!D$46,_xlfn.FLOOR.MATH((ROW(C289)-1)/5)*5,0,5),"&lt;&gt;0")/COUNTIF(OFFSET(correlations!D$46,_xlfn.FLOOR.MATH((ROW(C289)-1)/5)*5,0,5),"&lt;&gt;0")</f>
        <v>3.1666666666666665</v>
      </c>
      <c r="AE301" s="40">
        <f ca="1">SUMIF(OFFSET(correlations!E$46,_xlfn.FLOOR.MATH((ROW(D289)-1)/5)*5,0,5),"&lt;&gt;0")/COUNTIF(OFFSET(correlations!E$46,_xlfn.FLOOR.MATH((ROW(D289)-1)/5)*5,0,5),"&lt;&gt;0")</f>
        <v>3</v>
      </c>
      <c r="AF301" s="40">
        <f ca="1">SUMIF(OFFSET(correlations!F$46,_xlfn.FLOOR.MATH((ROW(E289)-1)/5)*5,0,5),"&lt;&gt;0")/COUNTIF(OFFSET(correlations!F$46,_xlfn.FLOOR.MATH((ROW(E289)-1)/5)*5,0,5),"&lt;&gt;0")</f>
        <v>2</v>
      </c>
      <c r="AG301" s="40">
        <f ca="1">SUMIF(OFFSET(correlations!G$46,_xlfn.FLOOR.MATH((ROW(F289)-1)/5)*5,0,5),"&lt;&gt;0")/COUNTIF(OFFSET(correlations!G$46,_xlfn.FLOOR.MATH((ROW(F289)-1)/5)*5,0,5),"&lt;&gt;0")</f>
        <v>4.25</v>
      </c>
      <c r="AH301" s="40">
        <f ca="1">SUMIF(OFFSET(correlations!H$46,_xlfn.FLOOR.MATH((ROW(G289)-1)/5)*5,0,5),"&lt;&gt;0")/COUNTIF(OFFSET(correlations!H$46,_xlfn.FLOOR.MATH((ROW(G289)-1)/5)*5,0,5),"&lt;&gt;0")</f>
        <v>3.5</v>
      </c>
      <c r="AI301" s="40">
        <f ca="1">SUMIF(OFFSET(correlations!I$46,_xlfn.FLOOR.MATH((ROW(H289)-1)/5)*5,0,5),"&lt;&gt;0")/COUNTIF(OFFSET(correlations!I$46,_xlfn.FLOOR.MATH((ROW(H289)-1)/5)*5,0,5),"&lt;&gt;0")</f>
        <v>4</v>
      </c>
      <c r="AJ301" s="40">
        <f ca="1">SUMIF(OFFSET(correlations!J$46,_xlfn.FLOOR.MATH((ROW(I289)-1)/5)*5,0,5),"&lt;&gt;0")/COUNTIF(OFFSET(correlations!J$46,_xlfn.FLOOR.MATH((ROW(I289)-1)/5)*5,0,5),"&lt;&gt;0")</f>
        <v>3.75</v>
      </c>
      <c r="AK301" s="40">
        <f ca="1">SUMIF(OFFSET(correlations!K$46,_xlfn.FLOOR.MATH((ROW(J289)-1)/5)*5,0,5),"&lt;&gt;0")/COUNTIF(OFFSET(correlations!K$46,_xlfn.FLOOR.MATH((ROW(J289)-1)/5)*5,0,5),"&lt;&gt;0")</f>
        <v>3.25</v>
      </c>
      <c r="AL301" s="40">
        <f ca="1">SUMIF(OFFSET(correlations!L$46,_xlfn.FLOOR.MATH((ROW(K289)-1)/5)*5,0,5),"&lt;&gt;0")/COUNTIF(OFFSET(correlations!L$46,_xlfn.FLOOR.MATH((ROW(K289)-1)/5)*5,0,5),"&lt;&gt;0")</f>
        <v>4.166666666666667</v>
      </c>
      <c r="AM301" s="40">
        <f ca="1">SUMIF(OFFSET(correlations!M$46,_xlfn.FLOOR.MATH((ROW(L289)-1)/5)*5,0,5),"&lt;&gt;0")/COUNTIF(OFFSET(correlations!M$46,_xlfn.FLOOR.MATH((ROW(L289)-1)/5)*5,0,5),"&lt;&gt;0")</f>
        <v>2.5</v>
      </c>
      <c r="AN301" s="40">
        <f ca="1">SUMIF(OFFSET(correlations!N$46,_xlfn.FLOOR.MATH((ROW(M289)-1)/5)*5,0,5),"&lt;&gt;0")/COUNTIF(OFFSET(correlations!N$46,_xlfn.FLOOR.MATH((ROW(M289)-1)/5)*5,0,5),"&lt;&gt;0")</f>
        <v>3.5</v>
      </c>
      <c r="AO301" s="40">
        <f ca="1">SUMIF(OFFSET(correlations!O$46,_xlfn.FLOOR.MATH((ROW(N289)-1)/5)*5,0,5),"&lt;&gt;0")/COUNTIF(OFFSET(correlations!O$46,_xlfn.FLOOR.MATH((ROW(N289)-1)/5)*5,0,5),"&lt;&gt;0")</f>
        <v>3.125</v>
      </c>
      <c r="AP301" s="40">
        <f ca="1">SUMIF(OFFSET(correlations!P$46,_xlfn.FLOOR.MATH((ROW(O289)-1)/5)*5,0,5),"&lt;&gt;0")/COUNTIF(OFFSET(correlations!P$46,_xlfn.FLOOR.MATH((ROW(O289)-1)/5)*5,0,5),"&lt;&gt;0")</f>
        <v>3.125</v>
      </c>
      <c r="AQ301" s="40">
        <f ca="1">SUMIF(OFFSET(correlations!Q$46,_xlfn.FLOOR.MATH((ROW(P289)-1)/5)*5,0,5),"&lt;&gt;0")/COUNTIF(OFFSET(correlations!Q$46,_xlfn.FLOOR.MATH((ROW(P289)-1)/5)*5,0,5),"&lt;&gt;0")</f>
        <v>3.875</v>
      </c>
      <c r="AR301" s="40">
        <f ca="1">SUMIF(OFFSET(correlations!R$46,_xlfn.FLOOR.MATH((ROW(Q289)-1)/5)*5,0,5),"&lt;&gt;0")/COUNTIF(OFFSET(correlations!R$46,_xlfn.FLOOR.MATH((ROW(Q289)-1)/5)*5,0,5),"&lt;&gt;0")</f>
        <v>4</v>
      </c>
      <c r="AS301" s="40">
        <f ca="1">SUMIF(OFFSET(correlations!S$46,_xlfn.FLOOR.MATH((ROW(R289)-1)/5)*5,0,5),"&lt;&gt;0")/COUNTIF(OFFSET(correlations!S$46,_xlfn.FLOOR.MATH((ROW(R289)-1)/5)*5,0,5),"&lt;&gt;0")</f>
        <v>4</v>
      </c>
      <c r="AT301" s="40">
        <f ca="1">SUMIF(OFFSET(correlations!T$46,_xlfn.FLOOR.MATH((ROW(S289)-1)/5)*5,0,5),"&lt;&gt;0")/COUNTIF(OFFSET(correlations!T$46,_xlfn.FLOOR.MATH((ROW(S289)-1)/5)*5,0,5),"&lt;&gt;0")</f>
        <v>0.5</v>
      </c>
      <c r="AU301" s="40">
        <f ca="1">SUMIF(OFFSET(correlations!U$46,_xlfn.FLOOR.MATH((ROW(T289)-1)/5)*5,0,5),"&lt;&gt;0")/COUNTIF(OFFSET(correlations!U$46,_xlfn.FLOOR.MATH((ROW(T289)-1)/5)*5,0,5),"&lt;&gt;0")</f>
        <v>3.5</v>
      </c>
      <c r="AV301" s="40">
        <f ca="1">SUMIF(OFFSET(correlations!V$46,_xlfn.FLOOR.MATH((ROW(U289)-1)/5)*5,0,5),"&lt;&gt;0")/COUNTIF(OFFSET(correlations!V$46,_xlfn.FLOOR.MATH((ROW(U289)-1)/5)*5,0,5),"&lt;&gt;0")</f>
        <v>4</v>
      </c>
      <c r="AW301" s="40">
        <f ca="1">SUMIF(OFFSET(correlations!W$46,_xlfn.FLOOR.MATH((ROW(V289)-1)/5)*5,0,5),"&lt;&gt;0")/COUNTIF(OFFSET(correlations!W$46,_xlfn.FLOOR.MATH((ROW(V289)-1)/5)*5,0,5),"&lt;&gt;0")</f>
        <v>3.2</v>
      </c>
      <c r="AX301" s="40">
        <f ca="1">SUMIF(OFFSET(correlations!X$46,_xlfn.FLOOR.MATH((ROW(W289)-1)/5)*5,0,5),"&lt;&gt;0")/COUNTIF(OFFSET(correlations!X$46,_xlfn.FLOOR.MATH((ROW(W289)-1)/5)*5,0,5),"&lt;&gt;0")</f>
        <v>3.75</v>
      </c>
      <c r="AY301" s="40">
        <f ca="1">SUMIF(OFFSET(correlations!Y$46,_xlfn.FLOOR.MATH((ROW(X289)-1)/5)*5,0,5),"&lt;&gt;0")/COUNTIF(OFFSET(correlations!Y$46,_xlfn.FLOOR.MATH((ROW(X289)-1)/5)*5,0,5),"&lt;&gt;0")</f>
        <v>3.125</v>
      </c>
      <c r="AZ301" s="40">
        <f ca="1">SUMIF(OFFSET(correlations!Z$46,_xlfn.FLOOR.MATH((ROW(Y289)-1)/5)*5,0,5),"&lt;&gt;0")/COUNTIF(OFFSET(correlations!Z$46,_xlfn.FLOOR.MATH((ROW(Y289)-1)/5)*5,0,5),"&lt;&gt;0")</f>
        <v>3.6666666666666665</v>
      </c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</row>
    <row r="302" spans="1:76">
      <c r="A302" s="1" t="str">
        <f t="shared" si="57"/>
        <v>671: Harry Potter and the Sorcerer's Stone (a.k.a. Harry Potter and the Philosopher's Stone) (2001)</v>
      </c>
      <c r="B302" s="26">
        <f>IF(correlations!B335&lt;&gt;0,'Modified Weights'!B$4,0)</f>
        <v>0</v>
      </c>
      <c r="C302" s="26">
        <f>IF(correlations!C335&lt;&gt;0,'Modified Weights'!C$4,0)</f>
        <v>0</v>
      </c>
      <c r="D302" s="26">
        <f>IF(correlations!D335&lt;&gt;0,'Modified Weights'!D$4,0)</f>
        <v>0.47097212266638172</v>
      </c>
      <c r="E302" s="26">
        <f>IF(correlations!E335&lt;&gt;0,'Modified Weights'!E$4,0)</f>
        <v>0.47497369617752921</v>
      </c>
      <c r="F302" s="26">
        <f>IF(correlations!F335&lt;&gt;0,'Modified Weights'!F$4,0)</f>
        <v>0</v>
      </c>
      <c r="G302" s="26">
        <f>IF(correlations!G335&lt;&gt;0,'Modified Weights'!G$4,0)</f>
        <v>0.48053660218278615</v>
      </c>
      <c r="H302" s="26">
        <f>IF(correlations!H335&lt;&gt;0,'Modified Weights'!H$4,0)</f>
        <v>0</v>
      </c>
      <c r="I302" s="26">
        <f>IF(correlations!I335&lt;&gt;0,'Modified Weights'!I$4,0)</f>
        <v>0.31257295249758305</v>
      </c>
      <c r="J302" s="26">
        <f>IF(correlations!J335&lt;&gt;0,'Modified Weights'!J$4,0)</f>
        <v>0.47549485227568483</v>
      </c>
      <c r="K302" s="26">
        <f>IF(correlations!K335&lt;&gt;0,'Modified Weights'!K$4,0)</f>
        <v>0.26365446983714974</v>
      </c>
      <c r="L302" s="26">
        <f>IF(correlations!L335&lt;&gt;0,'Modified Weights'!L$4,0)</f>
        <v>0.28275572409412869</v>
      </c>
      <c r="M302" s="26">
        <f>IF(correlations!M335&lt;&gt;0,'Modified Weights'!M$4,0)</f>
        <v>0.28040224837668803</v>
      </c>
      <c r="N302" s="26">
        <f>IF(correlations!N335&lt;&gt;0,'Modified Weights'!N$4,0)</f>
        <v>0</v>
      </c>
      <c r="O302" s="26">
        <f>IF(correlations!O335&lt;&gt;0,'Modified Weights'!O$4,0)</f>
        <v>0.56244873874488854</v>
      </c>
      <c r="P302" s="26">
        <f>IF(correlations!P335&lt;&gt;0,'Modified Weights'!P$4,0)</f>
        <v>0.30413903573293405</v>
      </c>
      <c r="Q302" s="26">
        <f>IF(correlations!Q335&lt;&gt;0,'Modified Weights'!Q$4,0)</f>
        <v>0.48860698263640312</v>
      </c>
      <c r="R302" s="26">
        <f>IF(correlations!R335&lt;&gt;0,'Modified Weights'!R$4,0)</f>
        <v>0</v>
      </c>
      <c r="S302" s="26">
        <f>IF(correlations!S335&lt;&gt;0,'Modified Weights'!S$4,0)</f>
        <v>0</v>
      </c>
      <c r="T302" s="26">
        <f>IF(correlations!T335&lt;&gt;0,'Modified Weights'!T$4,0)</f>
        <v>0.52599044278760332</v>
      </c>
      <c r="U302" s="26">
        <f>IF(correlations!U335&lt;&gt;0,'Modified Weights'!U$4,0)</f>
        <v>0.43899155441463594</v>
      </c>
      <c r="V302" s="26">
        <f>IF(correlations!V335&lt;&gt;0,'Modified Weights'!V$4,0)</f>
        <v>0</v>
      </c>
      <c r="W302" s="26">
        <f>IF(correlations!W335&lt;&gt;0,'Modified Weights'!W$4,0)</f>
        <v>0.40859237613621341</v>
      </c>
      <c r="X302" s="26">
        <f>IF(correlations!X335&lt;&gt;0,'Modified Weights'!X$4,0)</f>
        <v>0.54219187817609293</v>
      </c>
      <c r="Y302" s="26">
        <f>IF(correlations!Y335&lt;&gt;0,'Modified Weights'!Y$4,0)</f>
        <v>0.54219187817609293</v>
      </c>
      <c r="Z302" s="26">
        <f>IF(correlations!Z335&lt;&gt;0,'Modified Weights'!Z$4,0)</f>
        <v>0.39006674934025765</v>
      </c>
      <c r="AA302" s="26"/>
      <c r="AB302" s="40">
        <f ca="1">SUMIF(OFFSET(correlations!B$46,_xlfn.FLOOR.MATH((ROW(A290)-1)/5)*5,0,5),"&lt;&gt;0")/COUNTIF(OFFSET(correlations!B$46,_xlfn.FLOOR.MATH((ROW(A290)-1)/5)*5,0,5),"&lt;&gt;0")</f>
        <v>3</v>
      </c>
      <c r="AC302" s="40">
        <f ca="1">SUMIF(OFFSET(correlations!C$46,_xlfn.FLOOR.MATH((ROW(B290)-1)/5)*5,0,5),"&lt;&gt;0")/COUNTIF(OFFSET(correlations!C$46,_xlfn.FLOOR.MATH((ROW(B290)-1)/5)*5,0,5),"&lt;&gt;0")</f>
        <v>3.5</v>
      </c>
      <c r="AD302" s="40">
        <f ca="1">SUMIF(OFFSET(correlations!D$46,_xlfn.FLOOR.MATH((ROW(C290)-1)/5)*5,0,5),"&lt;&gt;0")/COUNTIF(OFFSET(correlations!D$46,_xlfn.FLOOR.MATH((ROW(C290)-1)/5)*5,0,5),"&lt;&gt;0")</f>
        <v>3.1666666666666665</v>
      </c>
      <c r="AE302" s="40">
        <f ca="1">SUMIF(OFFSET(correlations!E$46,_xlfn.FLOOR.MATH((ROW(D290)-1)/5)*5,0,5),"&lt;&gt;0")/COUNTIF(OFFSET(correlations!E$46,_xlfn.FLOOR.MATH((ROW(D290)-1)/5)*5,0,5),"&lt;&gt;0")</f>
        <v>3</v>
      </c>
      <c r="AF302" s="40">
        <f ca="1">SUMIF(OFFSET(correlations!F$46,_xlfn.FLOOR.MATH((ROW(E290)-1)/5)*5,0,5),"&lt;&gt;0")/COUNTIF(OFFSET(correlations!F$46,_xlfn.FLOOR.MATH((ROW(E290)-1)/5)*5,0,5),"&lt;&gt;0")</f>
        <v>2</v>
      </c>
      <c r="AG302" s="40">
        <f ca="1">SUMIF(OFFSET(correlations!G$46,_xlfn.FLOOR.MATH((ROW(F290)-1)/5)*5,0,5),"&lt;&gt;0")/COUNTIF(OFFSET(correlations!G$46,_xlfn.FLOOR.MATH((ROW(F290)-1)/5)*5,0,5),"&lt;&gt;0")</f>
        <v>4.25</v>
      </c>
      <c r="AH302" s="40">
        <f ca="1">SUMIF(OFFSET(correlations!H$46,_xlfn.FLOOR.MATH((ROW(G290)-1)/5)*5,0,5),"&lt;&gt;0")/COUNTIF(OFFSET(correlations!H$46,_xlfn.FLOOR.MATH((ROW(G290)-1)/5)*5,0,5),"&lt;&gt;0")</f>
        <v>3.5</v>
      </c>
      <c r="AI302" s="40">
        <f ca="1">SUMIF(OFFSET(correlations!I$46,_xlfn.FLOOR.MATH((ROW(H290)-1)/5)*5,0,5),"&lt;&gt;0")/COUNTIF(OFFSET(correlations!I$46,_xlfn.FLOOR.MATH((ROW(H290)-1)/5)*5,0,5),"&lt;&gt;0")</f>
        <v>4</v>
      </c>
      <c r="AJ302" s="40">
        <f ca="1">SUMIF(OFFSET(correlations!J$46,_xlfn.FLOOR.MATH((ROW(I290)-1)/5)*5,0,5),"&lt;&gt;0")/COUNTIF(OFFSET(correlations!J$46,_xlfn.FLOOR.MATH((ROW(I290)-1)/5)*5,0,5),"&lt;&gt;0")</f>
        <v>3.75</v>
      </c>
      <c r="AK302" s="40">
        <f ca="1">SUMIF(OFFSET(correlations!K$46,_xlfn.FLOOR.MATH((ROW(J290)-1)/5)*5,0,5),"&lt;&gt;0")/COUNTIF(OFFSET(correlations!K$46,_xlfn.FLOOR.MATH((ROW(J290)-1)/5)*5,0,5),"&lt;&gt;0")</f>
        <v>3.25</v>
      </c>
      <c r="AL302" s="40">
        <f ca="1">SUMIF(OFFSET(correlations!L$46,_xlfn.FLOOR.MATH((ROW(K290)-1)/5)*5,0,5),"&lt;&gt;0")/COUNTIF(OFFSET(correlations!L$46,_xlfn.FLOOR.MATH((ROW(K290)-1)/5)*5,0,5),"&lt;&gt;0")</f>
        <v>4.166666666666667</v>
      </c>
      <c r="AM302" s="40">
        <f ca="1">SUMIF(OFFSET(correlations!M$46,_xlfn.FLOOR.MATH((ROW(L290)-1)/5)*5,0,5),"&lt;&gt;0")/COUNTIF(OFFSET(correlations!M$46,_xlfn.FLOOR.MATH((ROW(L290)-1)/5)*5,0,5),"&lt;&gt;0")</f>
        <v>2.5</v>
      </c>
      <c r="AN302" s="40">
        <f ca="1">SUMIF(OFFSET(correlations!N$46,_xlfn.FLOOR.MATH((ROW(M290)-1)/5)*5,0,5),"&lt;&gt;0")/COUNTIF(OFFSET(correlations!N$46,_xlfn.FLOOR.MATH((ROW(M290)-1)/5)*5,0,5),"&lt;&gt;0")</f>
        <v>3.5</v>
      </c>
      <c r="AO302" s="40">
        <f ca="1">SUMIF(OFFSET(correlations!O$46,_xlfn.FLOOR.MATH((ROW(N290)-1)/5)*5,0,5),"&lt;&gt;0")/COUNTIF(OFFSET(correlations!O$46,_xlfn.FLOOR.MATH((ROW(N290)-1)/5)*5,0,5),"&lt;&gt;0")</f>
        <v>3.125</v>
      </c>
      <c r="AP302" s="40">
        <f ca="1">SUMIF(OFFSET(correlations!P$46,_xlfn.FLOOR.MATH((ROW(O290)-1)/5)*5,0,5),"&lt;&gt;0")/COUNTIF(OFFSET(correlations!P$46,_xlfn.FLOOR.MATH((ROW(O290)-1)/5)*5,0,5),"&lt;&gt;0")</f>
        <v>3.125</v>
      </c>
      <c r="AQ302" s="40">
        <f ca="1">SUMIF(OFFSET(correlations!Q$46,_xlfn.FLOOR.MATH((ROW(P290)-1)/5)*5,0,5),"&lt;&gt;0")/COUNTIF(OFFSET(correlations!Q$46,_xlfn.FLOOR.MATH((ROW(P290)-1)/5)*5,0,5),"&lt;&gt;0")</f>
        <v>3.875</v>
      </c>
      <c r="AR302" s="40">
        <f ca="1">SUMIF(OFFSET(correlations!R$46,_xlfn.FLOOR.MATH((ROW(Q290)-1)/5)*5,0,5),"&lt;&gt;0")/COUNTIF(OFFSET(correlations!R$46,_xlfn.FLOOR.MATH((ROW(Q290)-1)/5)*5,0,5),"&lt;&gt;0")</f>
        <v>4</v>
      </c>
      <c r="AS302" s="40">
        <f ca="1">SUMIF(OFFSET(correlations!S$46,_xlfn.FLOOR.MATH((ROW(R290)-1)/5)*5,0,5),"&lt;&gt;0")/COUNTIF(OFFSET(correlations!S$46,_xlfn.FLOOR.MATH((ROW(R290)-1)/5)*5,0,5),"&lt;&gt;0")</f>
        <v>4</v>
      </c>
      <c r="AT302" s="40">
        <f ca="1">SUMIF(OFFSET(correlations!T$46,_xlfn.FLOOR.MATH((ROW(S290)-1)/5)*5,0,5),"&lt;&gt;0")/COUNTIF(OFFSET(correlations!T$46,_xlfn.FLOOR.MATH((ROW(S290)-1)/5)*5,0,5),"&lt;&gt;0")</f>
        <v>0.5</v>
      </c>
      <c r="AU302" s="40">
        <f ca="1">SUMIF(OFFSET(correlations!U$46,_xlfn.FLOOR.MATH((ROW(T290)-1)/5)*5,0,5),"&lt;&gt;0")/COUNTIF(OFFSET(correlations!U$46,_xlfn.FLOOR.MATH((ROW(T290)-1)/5)*5,0,5),"&lt;&gt;0")</f>
        <v>3.5</v>
      </c>
      <c r="AV302" s="40">
        <f ca="1">SUMIF(OFFSET(correlations!V$46,_xlfn.FLOOR.MATH((ROW(U290)-1)/5)*5,0,5),"&lt;&gt;0")/COUNTIF(OFFSET(correlations!V$46,_xlfn.FLOOR.MATH((ROW(U290)-1)/5)*5,0,5),"&lt;&gt;0")</f>
        <v>4</v>
      </c>
      <c r="AW302" s="40">
        <f ca="1">SUMIF(OFFSET(correlations!W$46,_xlfn.FLOOR.MATH((ROW(V290)-1)/5)*5,0,5),"&lt;&gt;0")/COUNTIF(OFFSET(correlations!W$46,_xlfn.FLOOR.MATH((ROW(V290)-1)/5)*5,0,5),"&lt;&gt;0")</f>
        <v>3.2</v>
      </c>
      <c r="AX302" s="40">
        <f ca="1">SUMIF(OFFSET(correlations!X$46,_xlfn.FLOOR.MATH((ROW(W290)-1)/5)*5,0,5),"&lt;&gt;0")/COUNTIF(OFFSET(correlations!X$46,_xlfn.FLOOR.MATH((ROW(W290)-1)/5)*5,0,5),"&lt;&gt;0")</f>
        <v>3.75</v>
      </c>
      <c r="AY302" s="40">
        <f ca="1">SUMIF(OFFSET(correlations!Y$46,_xlfn.FLOOR.MATH((ROW(X290)-1)/5)*5,0,5),"&lt;&gt;0")/COUNTIF(OFFSET(correlations!Y$46,_xlfn.FLOOR.MATH((ROW(X290)-1)/5)*5,0,5),"&lt;&gt;0")</f>
        <v>3.125</v>
      </c>
      <c r="AZ302" s="40">
        <f ca="1">SUMIF(OFFSET(correlations!Z$46,_xlfn.FLOOR.MATH((ROW(Y290)-1)/5)*5,0,5),"&lt;&gt;0")/COUNTIF(OFFSET(correlations!Z$46,_xlfn.FLOOR.MATH((ROW(Y290)-1)/5)*5,0,5),"&lt;&gt;0")</f>
        <v>3.6666666666666665</v>
      </c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</row>
    <row r="303" spans="1:76">
      <c r="A303" s="21" t="s">
        <v>58</v>
      </c>
      <c r="B303" s="26">
        <f>IF(correlations!B336&lt;&gt;0,'Modified Weights'!B$5,0)</f>
        <v>0.49300760515325925</v>
      </c>
      <c r="C303" s="26">
        <f>IF(correlations!C336&lt;&gt;0,'Modified Weights'!C$5,0)</f>
        <v>0.42223642660835542</v>
      </c>
      <c r="D303" s="26">
        <f>IF(correlations!D336&lt;&gt;0,'Modified Weights'!D$5,0)</f>
        <v>0</v>
      </c>
      <c r="E303" s="26">
        <f>IF(correlations!E336&lt;&gt;0,'Modified Weights'!E$5,0)</f>
        <v>0.46291004988627577</v>
      </c>
      <c r="F303" s="26">
        <f>IF(correlations!F336&lt;&gt;0,'Modified Weights'!F$5,0)</f>
        <v>0.43899155441463594</v>
      </c>
      <c r="G303" s="26">
        <f>IF(correlations!G336&lt;&gt;0,'Modified Weights'!G$5,0)</f>
        <v>0.46833329437099369</v>
      </c>
      <c r="H303" s="26">
        <f>IF(correlations!H336&lt;&gt;0,'Modified Weights'!H$5,0)</f>
        <v>0.24769327229404767</v>
      </c>
      <c r="I303" s="26">
        <f>IF(correlations!I336&lt;&gt;0,'Modified Weights'!I$5,0)</f>
        <v>0.26424949075041737</v>
      </c>
      <c r="J303" s="26">
        <f>IF(correlations!J336&lt;&gt;0,'Modified Weights'!J$5,0)</f>
        <v>0.38713264586848378</v>
      </c>
      <c r="K303" s="26">
        <f>IF(correlations!K336&lt;&gt;0,'Modified Weights'!K$5,0)</f>
        <v>0</v>
      </c>
      <c r="L303" s="26">
        <f>IF(correlations!L336&lt;&gt;0,'Modified Weights'!L$5,0)</f>
        <v>0.27833468677407003</v>
      </c>
      <c r="M303" s="26">
        <f>IF(correlations!M336&lt;&gt;0,'Modified Weights'!M$5,0)</f>
        <v>0</v>
      </c>
      <c r="N303" s="26">
        <f>IF(correlations!N336&lt;&gt;0,'Modified Weights'!N$5,0)</f>
        <v>0.290591240789001</v>
      </c>
      <c r="O303" s="26">
        <f>IF(correlations!O336&lt;&gt;0,'Modified Weights'!O$5,0)</f>
        <v>0</v>
      </c>
      <c r="P303" s="26">
        <f>IF(correlations!P336&lt;&gt;0,'Modified Weights'!P$5,0)</f>
        <v>0.29682614716644024</v>
      </c>
      <c r="Q303" s="26">
        <f>IF(correlations!Q336&lt;&gt;0,'Modified Weights'!Q$5,0)</f>
        <v>0</v>
      </c>
      <c r="R303" s="26">
        <f>IF(correlations!R336&lt;&gt;0,'Modified Weights'!R$5,0)</f>
        <v>0.45527378286540937</v>
      </c>
      <c r="S303" s="26">
        <f>IF(correlations!S336&lt;&gt;0,'Modified Weights'!S$5,0)</f>
        <v>0.42223642660835542</v>
      </c>
      <c r="T303" s="26">
        <f>IF(correlations!T336&lt;&gt;0,'Modified Weights'!T$5,0)</f>
        <v>0.42805472768971564</v>
      </c>
      <c r="U303" s="26">
        <f>IF(correlations!U336&lt;&gt;0,'Modified Weights'!U$5,0)</f>
        <v>0</v>
      </c>
      <c r="V303" s="26">
        <f>IF(correlations!V336&lt;&gt;0,'Modified Weights'!V$5,0)</f>
        <v>0.14924669844661778</v>
      </c>
      <c r="W303" s="26">
        <f>IF(correlations!W336&lt;&gt;0,'Modified Weights'!W$5,0)</f>
        <v>0.31571202585390812</v>
      </c>
      <c r="X303" s="26">
        <f>IF(correlations!X336&lt;&gt;0,'Modified Weights'!X$5,0)</f>
        <v>0.47497369617752921</v>
      </c>
      <c r="Y303" s="26">
        <f>IF(correlations!Y336&lt;&gt;0,'Modified Weights'!Y$5,0)</f>
        <v>0.47236055541883315</v>
      </c>
      <c r="Z303" s="26">
        <f>IF(correlations!Z336&lt;&gt;0,'Modified Weights'!Z$5,0)</f>
        <v>0</v>
      </c>
      <c r="AA303" s="26"/>
      <c r="AB303" s="40">
        <f ca="1">SUMIF(OFFSET(correlations!B$46,_xlfn.FLOOR.MATH((ROW(A291)-1)/5)*5,0,5),"&lt;&gt;0")/COUNTIF(OFFSET(correlations!B$46,_xlfn.FLOOR.MATH((ROW(A291)-1)/5)*5,0,5),"&lt;&gt;0")</f>
        <v>2.6</v>
      </c>
      <c r="AC303" s="40">
        <f ca="1">SUMIF(OFFSET(correlations!C$46,_xlfn.FLOOR.MATH((ROW(B291)-1)/5)*5,0,5),"&lt;&gt;0")/COUNTIF(OFFSET(correlations!C$46,_xlfn.FLOOR.MATH((ROW(B291)-1)/5)*5,0,5),"&lt;&gt;0")</f>
        <v>3.5</v>
      </c>
      <c r="AD303" s="40">
        <f ca="1">SUMIF(OFFSET(correlations!D$46,_xlfn.FLOOR.MATH((ROW(C291)-1)/5)*5,0,5),"&lt;&gt;0")/COUNTIF(OFFSET(correlations!D$46,_xlfn.FLOOR.MATH((ROW(C291)-1)/5)*5,0,5),"&lt;&gt;0")</f>
        <v>2.75</v>
      </c>
      <c r="AE303" s="40">
        <f ca="1">SUMIF(OFFSET(correlations!E$46,_xlfn.FLOOR.MATH((ROW(D291)-1)/5)*5,0,5),"&lt;&gt;0")/COUNTIF(OFFSET(correlations!E$46,_xlfn.FLOOR.MATH((ROW(D291)-1)/5)*5,0,5),"&lt;&gt;0")</f>
        <v>3.1666666666666665</v>
      </c>
      <c r="AF303" s="40">
        <f ca="1">SUMIF(OFFSET(correlations!F$46,_xlfn.FLOOR.MATH((ROW(E291)-1)/5)*5,0,5),"&lt;&gt;0")/COUNTIF(OFFSET(correlations!F$46,_xlfn.FLOOR.MATH((ROW(E291)-1)/5)*5,0,5),"&lt;&gt;0")</f>
        <v>1.75</v>
      </c>
      <c r="AG303" s="40">
        <f ca="1">SUMIF(OFFSET(correlations!G$46,_xlfn.FLOOR.MATH((ROW(F291)-1)/5)*5,0,5),"&lt;&gt;0")/COUNTIF(OFFSET(correlations!G$46,_xlfn.FLOOR.MATH((ROW(F291)-1)/5)*5,0,5),"&lt;&gt;0")</f>
        <v>3.1</v>
      </c>
      <c r="AH303" s="40">
        <f ca="1">SUMIF(OFFSET(correlations!H$46,_xlfn.FLOOR.MATH((ROW(G291)-1)/5)*5,0,5),"&lt;&gt;0")/COUNTIF(OFFSET(correlations!H$46,_xlfn.FLOOR.MATH((ROW(G291)-1)/5)*5,0,5),"&lt;&gt;0")</f>
        <v>3.125</v>
      </c>
      <c r="AI303" s="40">
        <f ca="1">SUMIF(OFFSET(correlations!I$46,_xlfn.FLOOR.MATH((ROW(H291)-1)/5)*5,0,5),"&lt;&gt;0")/COUNTIF(OFFSET(correlations!I$46,_xlfn.FLOOR.MATH((ROW(H291)-1)/5)*5,0,5),"&lt;&gt;0")</f>
        <v>3.75</v>
      </c>
      <c r="AJ303" s="40">
        <f ca="1">SUMIF(OFFSET(correlations!J$46,_xlfn.FLOOR.MATH((ROW(I291)-1)/5)*5,0,5),"&lt;&gt;0")/COUNTIF(OFFSET(correlations!J$46,_xlfn.FLOOR.MATH((ROW(I291)-1)/5)*5,0,5),"&lt;&gt;0")</f>
        <v>4</v>
      </c>
      <c r="AK303" s="40">
        <f ca="1">SUMIF(OFFSET(correlations!K$46,_xlfn.FLOOR.MATH((ROW(J291)-1)/5)*5,0,5),"&lt;&gt;0")/COUNTIF(OFFSET(correlations!K$46,_xlfn.FLOOR.MATH((ROW(J291)-1)/5)*5,0,5),"&lt;&gt;0")</f>
        <v>3.25</v>
      </c>
      <c r="AL303" s="40">
        <f ca="1">SUMIF(OFFSET(correlations!L$46,_xlfn.FLOOR.MATH((ROW(K291)-1)/5)*5,0,5),"&lt;&gt;0")/COUNTIF(OFFSET(correlations!L$46,_xlfn.FLOOR.MATH((ROW(K291)-1)/5)*5,0,5),"&lt;&gt;0")</f>
        <v>3.75</v>
      </c>
      <c r="AM303" s="40">
        <f ca="1">SUMIF(OFFSET(correlations!M$46,_xlfn.FLOOR.MATH((ROW(L291)-1)/5)*5,0,5),"&lt;&gt;0")/COUNTIF(OFFSET(correlations!M$46,_xlfn.FLOOR.MATH((ROW(L291)-1)/5)*5,0,5),"&lt;&gt;0")</f>
        <v>2.1666666666666665</v>
      </c>
      <c r="AN303" s="40">
        <f ca="1">SUMIF(OFFSET(correlations!N$46,_xlfn.FLOOR.MATH((ROW(M291)-1)/5)*5,0,5),"&lt;&gt;0")/COUNTIF(OFFSET(correlations!N$46,_xlfn.FLOOR.MATH((ROW(M291)-1)/5)*5,0,5),"&lt;&gt;0")</f>
        <v>3.75</v>
      </c>
      <c r="AO303" s="40">
        <f ca="1">SUMIF(OFFSET(correlations!O$46,_xlfn.FLOOR.MATH((ROW(N291)-1)/5)*5,0,5),"&lt;&gt;0")/COUNTIF(OFFSET(correlations!O$46,_xlfn.FLOOR.MATH((ROW(N291)-1)/5)*5,0,5),"&lt;&gt;0")</f>
        <v>3</v>
      </c>
      <c r="AP303" s="40">
        <f ca="1">SUMIF(OFFSET(correlations!P$46,_xlfn.FLOOR.MATH((ROW(O291)-1)/5)*5,0,5),"&lt;&gt;0")/COUNTIF(OFFSET(correlations!P$46,_xlfn.FLOOR.MATH((ROW(O291)-1)/5)*5,0,5),"&lt;&gt;0")</f>
        <v>3.25</v>
      </c>
      <c r="AQ303" s="40">
        <f ca="1">SUMIF(OFFSET(correlations!Q$46,_xlfn.FLOOR.MATH((ROW(P291)-1)/5)*5,0,5),"&lt;&gt;0")/COUNTIF(OFFSET(correlations!Q$46,_xlfn.FLOOR.MATH((ROW(P291)-1)/5)*5,0,5),"&lt;&gt;0")</f>
        <v>3.8333333333333335</v>
      </c>
      <c r="AR303" s="40">
        <f ca="1">SUMIF(OFFSET(correlations!R$46,_xlfn.FLOOR.MATH((ROW(Q291)-1)/5)*5,0,5),"&lt;&gt;0")/COUNTIF(OFFSET(correlations!R$46,_xlfn.FLOOR.MATH((ROW(Q291)-1)/5)*5,0,5),"&lt;&gt;0")</f>
        <v>3.8333333333333335</v>
      </c>
      <c r="AS303" s="40">
        <f ca="1">SUMIF(OFFSET(correlations!S$46,_xlfn.FLOOR.MATH((ROW(R291)-1)/5)*5,0,5),"&lt;&gt;0")/COUNTIF(OFFSET(correlations!S$46,_xlfn.FLOOR.MATH((ROW(R291)-1)/5)*5,0,5),"&lt;&gt;0")</f>
        <v>3.75</v>
      </c>
      <c r="AT303" s="40">
        <f ca="1">SUMIF(OFFSET(correlations!T$46,_xlfn.FLOOR.MATH((ROW(S291)-1)/5)*5,0,5),"&lt;&gt;0")/COUNTIF(OFFSET(correlations!T$46,_xlfn.FLOOR.MATH((ROW(S291)-1)/5)*5,0,5),"&lt;&gt;0")</f>
        <v>2.5</v>
      </c>
      <c r="AU303" s="40">
        <f ca="1">SUMIF(OFFSET(correlations!U$46,_xlfn.FLOOR.MATH((ROW(T291)-1)/5)*5,0,5),"&lt;&gt;0")/COUNTIF(OFFSET(correlations!U$46,_xlfn.FLOOR.MATH((ROW(T291)-1)/5)*5,0,5),"&lt;&gt;0")</f>
        <v>3.25</v>
      </c>
      <c r="AV303" s="40">
        <f ca="1">SUMIF(OFFSET(correlations!V$46,_xlfn.FLOOR.MATH((ROW(U291)-1)/5)*5,0,5),"&lt;&gt;0")/COUNTIF(OFFSET(correlations!V$46,_xlfn.FLOOR.MATH((ROW(U291)-1)/5)*5,0,5),"&lt;&gt;0")</f>
        <v>2.5</v>
      </c>
      <c r="AW303" s="40">
        <f ca="1">SUMIF(OFFSET(correlations!W$46,_xlfn.FLOOR.MATH((ROW(V291)-1)/5)*5,0,5),"&lt;&gt;0")/COUNTIF(OFFSET(correlations!W$46,_xlfn.FLOOR.MATH((ROW(V291)-1)/5)*5,0,5),"&lt;&gt;0")</f>
        <v>3</v>
      </c>
      <c r="AX303" s="40">
        <f ca="1">SUMIF(OFFSET(correlations!X$46,_xlfn.FLOOR.MATH((ROW(W291)-1)/5)*5,0,5),"&lt;&gt;0")/COUNTIF(OFFSET(correlations!X$46,_xlfn.FLOOR.MATH((ROW(W291)-1)/5)*5,0,5),"&lt;&gt;0")</f>
        <v>2.625</v>
      </c>
      <c r="AY303" s="40">
        <f ca="1">SUMIF(OFFSET(correlations!Y$46,_xlfn.FLOOR.MATH((ROW(X291)-1)/5)*5,0,5),"&lt;&gt;0")/COUNTIF(OFFSET(correlations!Y$46,_xlfn.FLOOR.MATH((ROW(X291)-1)/5)*5,0,5),"&lt;&gt;0")</f>
        <v>3.5</v>
      </c>
      <c r="AZ303" s="40">
        <f ca="1">SUMIF(OFFSET(correlations!Z$46,_xlfn.FLOOR.MATH((ROW(Y291)-1)/5)*5,0,5),"&lt;&gt;0")/COUNTIF(OFFSET(correlations!Z$46,_xlfn.FLOOR.MATH((ROW(Y291)-1)/5)*5,0,5),"&lt;&gt;0")</f>
        <v>3</v>
      </c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</row>
    <row r="304" spans="1:76">
      <c r="A304" s="1" t="str">
        <f t="shared" ref="A304:A307" si="58">A303</f>
        <v>672: Harry Potter and the Chamber of Secrets (2002)</v>
      </c>
      <c r="B304" s="26">
        <f>IF(correlations!B337&lt;&gt;0,'Modified Weights'!B$6,0)</f>
        <v>0.48053660218278615</v>
      </c>
      <c r="C304" s="26">
        <f>IF(correlations!C337&lt;&gt;0,'Modified Weights'!C$6,0)</f>
        <v>0.41443820151070604</v>
      </c>
      <c r="D304" s="26">
        <f>IF(correlations!D337&lt;&gt;0,'Modified Weights'!D$6,0)</f>
        <v>0.37322578372742299</v>
      </c>
      <c r="E304" s="26">
        <f>IF(correlations!E337&lt;&gt;0,'Modified Weights'!E$6,0)</f>
        <v>0</v>
      </c>
      <c r="F304" s="26">
        <f>IF(correlations!F337&lt;&gt;0,'Modified Weights'!F$6,0)</f>
        <v>0</v>
      </c>
      <c r="G304" s="26">
        <f>IF(correlations!G337&lt;&gt;0,'Modified Weights'!G$6,0)</f>
        <v>0.39943642888722536</v>
      </c>
      <c r="H304" s="26">
        <f>IF(correlations!H337&lt;&gt;0,'Modified Weights'!H$6,0)</f>
        <v>0.2271298649307886</v>
      </c>
      <c r="I304" s="26">
        <f>IF(correlations!I337&lt;&gt;0,'Modified Weights'!I$6,0)</f>
        <v>0.22921932957789437</v>
      </c>
      <c r="J304" s="26">
        <f>IF(correlations!J337&lt;&gt;0,'Modified Weights'!J$6,0)</f>
        <v>0.36756756756756787</v>
      </c>
      <c r="K304" s="26">
        <f>IF(correlations!K337&lt;&gt;0,'Modified Weights'!K$6,0)</f>
        <v>0.25252866387786765</v>
      </c>
      <c r="L304" s="26">
        <f>IF(correlations!L337&lt;&gt;0,'Modified Weights'!L$6,0)</f>
        <v>0.2685953793136418</v>
      </c>
      <c r="M304" s="26">
        <f>IF(correlations!M337&lt;&gt;0,'Modified Weights'!M$6,0)</f>
        <v>0</v>
      </c>
      <c r="N304" s="26">
        <f>IF(correlations!N337&lt;&gt;0,'Modified Weights'!N$6,0)</f>
        <v>0.26126836282372301</v>
      </c>
      <c r="O304" s="26">
        <f>IF(correlations!O337&lt;&gt;0,'Modified Weights'!O$6,0)</f>
        <v>0.52599044278760332</v>
      </c>
      <c r="P304" s="26">
        <f>IF(correlations!P337&lt;&gt;0,'Modified Weights'!P$6,0)</f>
        <v>0.28039233696684568</v>
      </c>
      <c r="Q304" s="26">
        <f>IF(correlations!Q337&lt;&gt;0,'Modified Weights'!Q$6,0)</f>
        <v>0.42322462884387124</v>
      </c>
      <c r="R304" s="26">
        <f>IF(correlations!R337&lt;&gt;0,'Modified Weights'!R$6,0)</f>
        <v>0.39943642888722536</v>
      </c>
      <c r="S304" s="26">
        <f>IF(correlations!S337&lt;&gt;0,'Modified Weights'!S$6,0)</f>
        <v>0</v>
      </c>
      <c r="T304" s="26">
        <f>IF(correlations!T337&lt;&gt;0,'Modified Weights'!T$6,0)</f>
        <v>0.40704352695380308</v>
      </c>
      <c r="U304" s="26">
        <f>IF(correlations!U337&lt;&gt;0,'Modified Weights'!U$6,0)</f>
        <v>0.30580326092025339</v>
      </c>
      <c r="V304" s="26">
        <f>IF(correlations!V337&lt;&gt;0,'Modified Weights'!V$6,0)</f>
        <v>0.14601110225769576</v>
      </c>
      <c r="W304" s="26">
        <f>IF(correlations!W337&lt;&gt;0,'Modified Weights'!W$6,0)</f>
        <v>0.26252037536330569</v>
      </c>
      <c r="X304" s="26">
        <f>IF(correlations!X337&lt;&gt;0,'Modified Weights'!X$6,0)</f>
        <v>0</v>
      </c>
      <c r="Y304" s="26">
        <f>IF(correlations!Y337&lt;&gt;0,'Modified Weights'!Y$6,0)</f>
        <v>0</v>
      </c>
      <c r="Z304" s="26">
        <f>IF(correlations!Z337&lt;&gt;0,'Modified Weights'!Z$6,0)</f>
        <v>0.37426379831369133</v>
      </c>
      <c r="AA304" s="26"/>
      <c r="AB304" s="40">
        <f ca="1">SUMIF(OFFSET(correlations!B$46,_xlfn.FLOOR.MATH((ROW(A292)-1)/5)*5,0,5),"&lt;&gt;0")/COUNTIF(OFFSET(correlations!B$46,_xlfn.FLOOR.MATH((ROW(A292)-1)/5)*5,0,5),"&lt;&gt;0")</f>
        <v>2.6</v>
      </c>
      <c r="AC304" s="40">
        <f ca="1">SUMIF(OFFSET(correlations!C$46,_xlfn.FLOOR.MATH((ROW(B292)-1)/5)*5,0,5),"&lt;&gt;0")/COUNTIF(OFFSET(correlations!C$46,_xlfn.FLOOR.MATH((ROW(B292)-1)/5)*5,0,5),"&lt;&gt;0")</f>
        <v>3.5</v>
      </c>
      <c r="AD304" s="40">
        <f ca="1">SUMIF(OFFSET(correlations!D$46,_xlfn.FLOOR.MATH((ROW(C292)-1)/5)*5,0,5),"&lt;&gt;0")/COUNTIF(OFFSET(correlations!D$46,_xlfn.FLOOR.MATH((ROW(C292)-1)/5)*5,0,5),"&lt;&gt;0")</f>
        <v>2.75</v>
      </c>
      <c r="AE304" s="40">
        <f ca="1">SUMIF(OFFSET(correlations!E$46,_xlfn.FLOOR.MATH((ROW(D292)-1)/5)*5,0,5),"&lt;&gt;0")/COUNTIF(OFFSET(correlations!E$46,_xlfn.FLOOR.MATH((ROW(D292)-1)/5)*5,0,5),"&lt;&gt;0")</f>
        <v>3.1666666666666665</v>
      </c>
      <c r="AF304" s="40">
        <f ca="1">SUMIF(OFFSET(correlations!F$46,_xlfn.FLOOR.MATH((ROW(E292)-1)/5)*5,0,5),"&lt;&gt;0")/COUNTIF(OFFSET(correlations!F$46,_xlfn.FLOOR.MATH((ROW(E292)-1)/5)*5,0,5),"&lt;&gt;0")</f>
        <v>1.75</v>
      </c>
      <c r="AG304" s="40">
        <f ca="1">SUMIF(OFFSET(correlations!G$46,_xlfn.FLOOR.MATH((ROW(F292)-1)/5)*5,0,5),"&lt;&gt;0")/COUNTIF(OFFSET(correlations!G$46,_xlfn.FLOOR.MATH((ROW(F292)-1)/5)*5,0,5),"&lt;&gt;0")</f>
        <v>3.1</v>
      </c>
      <c r="AH304" s="40">
        <f ca="1">SUMIF(OFFSET(correlations!H$46,_xlfn.FLOOR.MATH((ROW(G292)-1)/5)*5,0,5),"&lt;&gt;0")/COUNTIF(OFFSET(correlations!H$46,_xlfn.FLOOR.MATH((ROW(G292)-1)/5)*5,0,5),"&lt;&gt;0")</f>
        <v>3.125</v>
      </c>
      <c r="AI304" s="40">
        <f ca="1">SUMIF(OFFSET(correlations!I$46,_xlfn.FLOOR.MATH((ROW(H292)-1)/5)*5,0,5),"&lt;&gt;0")/COUNTIF(OFFSET(correlations!I$46,_xlfn.FLOOR.MATH((ROW(H292)-1)/5)*5,0,5),"&lt;&gt;0")</f>
        <v>3.75</v>
      </c>
      <c r="AJ304" s="40">
        <f ca="1">SUMIF(OFFSET(correlations!J$46,_xlfn.FLOOR.MATH((ROW(I292)-1)/5)*5,0,5),"&lt;&gt;0")/COUNTIF(OFFSET(correlations!J$46,_xlfn.FLOOR.MATH((ROW(I292)-1)/5)*5,0,5),"&lt;&gt;0")</f>
        <v>4</v>
      </c>
      <c r="AK304" s="40">
        <f ca="1">SUMIF(OFFSET(correlations!K$46,_xlfn.FLOOR.MATH((ROW(J292)-1)/5)*5,0,5),"&lt;&gt;0")/COUNTIF(OFFSET(correlations!K$46,_xlfn.FLOOR.MATH((ROW(J292)-1)/5)*5,0,5),"&lt;&gt;0")</f>
        <v>3.25</v>
      </c>
      <c r="AL304" s="40">
        <f ca="1">SUMIF(OFFSET(correlations!L$46,_xlfn.FLOOR.MATH((ROW(K292)-1)/5)*5,0,5),"&lt;&gt;0")/COUNTIF(OFFSET(correlations!L$46,_xlfn.FLOOR.MATH((ROW(K292)-1)/5)*5,0,5),"&lt;&gt;0")</f>
        <v>3.75</v>
      </c>
      <c r="AM304" s="40">
        <f ca="1">SUMIF(OFFSET(correlations!M$46,_xlfn.FLOOR.MATH((ROW(L292)-1)/5)*5,0,5),"&lt;&gt;0")/COUNTIF(OFFSET(correlations!M$46,_xlfn.FLOOR.MATH((ROW(L292)-1)/5)*5,0,5),"&lt;&gt;0")</f>
        <v>2.1666666666666665</v>
      </c>
      <c r="AN304" s="40">
        <f ca="1">SUMIF(OFFSET(correlations!N$46,_xlfn.FLOOR.MATH((ROW(M292)-1)/5)*5,0,5),"&lt;&gt;0")/COUNTIF(OFFSET(correlations!N$46,_xlfn.FLOOR.MATH((ROW(M292)-1)/5)*5,0,5),"&lt;&gt;0")</f>
        <v>3.75</v>
      </c>
      <c r="AO304" s="40">
        <f ca="1">SUMIF(OFFSET(correlations!O$46,_xlfn.FLOOR.MATH((ROW(N292)-1)/5)*5,0,5),"&lt;&gt;0")/COUNTIF(OFFSET(correlations!O$46,_xlfn.FLOOR.MATH((ROW(N292)-1)/5)*5,0,5),"&lt;&gt;0")</f>
        <v>3</v>
      </c>
      <c r="AP304" s="40">
        <f ca="1">SUMIF(OFFSET(correlations!P$46,_xlfn.FLOOR.MATH((ROW(O292)-1)/5)*5,0,5),"&lt;&gt;0")/COUNTIF(OFFSET(correlations!P$46,_xlfn.FLOOR.MATH((ROW(O292)-1)/5)*5,0,5),"&lt;&gt;0")</f>
        <v>3.25</v>
      </c>
      <c r="AQ304" s="40">
        <f ca="1">SUMIF(OFFSET(correlations!Q$46,_xlfn.FLOOR.MATH((ROW(P292)-1)/5)*5,0,5),"&lt;&gt;0")/COUNTIF(OFFSET(correlations!Q$46,_xlfn.FLOOR.MATH((ROW(P292)-1)/5)*5,0,5),"&lt;&gt;0")</f>
        <v>3.8333333333333335</v>
      </c>
      <c r="AR304" s="40">
        <f ca="1">SUMIF(OFFSET(correlations!R$46,_xlfn.FLOOR.MATH((ROW(Q292)-1)/5)*5,0,5),"&lt;&gt;0")/COUNTIF(OFFSET(correlations!R$46,_xlfn.FLOOR.MATH((ROW(Q292)-1)/5)*5,0,5),"&lt;&gt;0")</f>
        <v>3.8333333333333335</v>
      </c>
      <c r="AS304" s="40">
        <f ca="1">SUMIF(OFFSET(correlations!S$46,_xlfn.FLOOR.MATH((ROW(R292)-1)/5)*5,0,5),"&lt;&gt;0")/COUNTIF(OFFSET(correlations!S$46,_xlfn.FLOOR.MATH((ROW(R292)-1)/5)*5,0,5),"&lt;&gt;0")</f>
        <v>3.75</v>
      </c>
      <c r="AT304" s="40">
        <f ca="1">SUMIF(OFFSET(correlations!T$46,_xlfn.FLOOR.MATH((ROW(S292)-1)/5)*5,0,5),"&lt;&gt;0")/COUNTIF(OFFSET(correlations!T$46,_xlfn.FLOOR.MATH((ROW(S292)-1)/5)*5,0,5),"&lt;&gt;0")</f>
        <v>2.5</v>
      </c>
      <c r="AU304" s="40">
        <f ca="1">SUMIF(OFFSET(correlations!U$46,_xlfn.FLOOR.MATH((ROW(T292)-1)/5)*5,0,5),"&lt;&gt;0")/COUNTIF(OFFSET(correlations!U$46,_xlfn.FLOOR.MATH((ROW(T292)-1)/5)*5,0,5),"&lt;&gt;0")</f>
        <v>3.25</v>
      </c>
      <c r="AV304" s="40">
        <f ca="1">SUMIF(OFFSET(correlations!V$46,_xlfn.FLOOR.MATH((ROW(U292)-1)/5)*5,0,5),"&lt;&gt;0")/COUNTIF(OFFSET(correlations!V$46,_xlfn.FLOOR.MATH((ROW(U292)-1)/5)*5,0,5),"&lt;&gt;0")</f>
        <v>2.5</v>
      </c>
      <c r="AW304" s="40">
        <f ca="1">SUMIF(OFFSET(correlations!W$46,_xlfn.FLOOR.MATH((ROW(V292)-1)/5)*5,0,5),"&lt;&gt;0")/COUNTIF(OFFSET(correlations!W$46,_xlfn.FLOOR.MATH((ROW(V292)-1)/5)*5,0,5),"&lt;&gt;0")</f>
        <v>3</v>
      </c>
      <c r="AX304" s="40">
        <f ca="1">SUMIF(OFFSET(correlations!X$46,_xlfn.FLOOR.MATH((ROW(W292)-1)/5)*5,0,5),"&lt;&gt;0")/COUNTIF(OFFSET(correlations!X$46,_xlfn.FLOOR.MATH((ROW(W292)-1)/5)*5,0,5),"&lt;&gt;0")</f>
        <v>2.625</v>
      </c>
      <c r="AY304" s="40">
        <f ca="1">SUMIF(OFFSET(correlations!Y$46,_xlfn.FLOOR.MATH((ROW(X292)-1)/5)*5,0,5),"&lt;&gt;0")/COUNTIF(OFFSET(correlations!Y$46,_xlfn.FLOOR.MATH((ROW(X292)-1)/5)*5,0,5),"&lt;&gt;0")</f>
        <v>3.5</v>
      </c>
      <c r="AZ304" s="40">
        <f ca="1">SUMIF(OFFSET(correlations!Z$46,_xlfn.FLOOR.MATH((ROW(Y292)-1)/5)*5,0,5),"&lt;&gt;0")/COUNTIF(OFFSET(correlations!Z$46,_xlfn.FLOOR.MATH((ROW(Y292)-1)/5)*5,0,5),"&lt;&gt;0")</f>
        <v>3</v>
      </c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</row>
    <row r="305" spans="1:76">
      <c r="A305" s="1" t="str">
        <f t="shared" si="58"/>
        <v>672: Harry Potter and the Chamber of Secrets (2002)</v>
      </c>
      <c r="B305" s="26">
        <f>IF(correlations!B338&lt;&gt;0,'Modified Weights'!B$7,0)</f>
        <v>0.46460996868120108</v>
      </c>
      <c r="C305" s="26">
        <f>IF(correlations!C338&lt;&gt;0,'Modified Weights'!C$7,0)</f>
        <v>0.41167618541813644</v>
      </c>
      <c r="D305" s="26">
        <f>IF(correlations!D338&lt;&gt;0,'Modified Weights'!D$7,0)</f>
        <v>0.36756756756756787</v>
      </c>
      <c r="E305" s="26">
        <f>IF(correlations!E338&lt;&gt;0,'Modified Weights'!E$7,0)</f>
        <v>0</v>
      </c>
      <c r="F305" s="26">
        <f>IF(correlations!F338&lt;&gt;0,'Modified Weights'!F$7,0)</f>
        <v>0.37985626502293046</v>
      </c>
      <c r="G305" s="26">
        <f>IF(correlations!G338&lt;&gt;0,'Modified Weights'!G$7,0)</f>
        <v>0.38713264586848378</v>
      </c>
      <c r="H305" s="26">
        <f>IF(correlations!H338&lt;&gt;0,'Modified Weights'!H$7,0)</f>
        <v>0.19365960183726966</v>
      </c>
      <c r="I305" s="26">
        <f>IF(correlations!I338&lt;&gt;0,'Modified Weights'!I$7,0)</f>
        <v>0.21476007349626267</v>
      </c>
      <c r="J305" s="26">
        <f>IF(correlations!J338&lt;&gt;0,'Modified Weights'!J$7,0)</f>
        <v>0.36005629545020651</v>
      </c>
      <c r="K305" s="26">
        <f>IF(correlations!K338&lt;&gt;0,'Modified Weights'!K$7,0)</f>
        <v>0.21087949693739588</v>
      </c>
      <c r="L305" s="26">
        <f>IF(correlations!L338&lt;&gt;0,'Modified Weights'!L$7,0)</f>
        <v>0.24328325135114928</v>
      </c>
      <c r="M305" s="26">
        <f>IF(correlations!M338&lt;&gt;0,'Modified Weights'!M$7,0)</f>
        <v>0.19710516591041297</v>
      </c>
      <c r="N305" s="26">
        <f>IF(correlations!N338&lt;&gt;0,'Modified Weights'!N$7,0)</f>
        <v>0.18121021790485745</v>
      </c>
      <c r="O305" s="26">
        <f>IF(correlations!O338&lt;&gt;0,'Modified Weights'!O$7,0)</f>
        <v>0.47549485227568483</v>
      </c>
      <c r="P305" s="26">
        <f>IF(correlations!P338&lt;&gt;0,'Modified Weights'!P$7,0)</f>
        <v>0.26252037536330569</v>
      </c>
      <c r="Q305" s="26">
        <f>IF(correlations!Q338&lt;&gt;0,'Modified Weights'!Q$7,0)</f>
        <v>0.37322578372742299</v>
      </c>
      <c r="R305" s="26">
        <f>IF(correlations!R338&lt;&gt;0,'Modified Weights'!R$7,0)</f>
        <v>0</v>
      </c>
      <c r="S305" s="26">
        <f>IF(correlations!S338&lt;&gt;0,'Modified Weights'!S$7,0)</f>
        <v>0.36064387194709613</v>
      </c>
      <c r="T305" s="26">
        <f>IF(correlations!T338&lt;&gt;0,'Modified Weights'!T$7,0)</f>
        <v>0</v>
      </c>
      <c r="U305" s="26">
        <f>IF(correlations!U338&lt;&gt;0,'Modified Weights'!U$7,0)</f>
        <v>0.28039233696684568</v>
      </c>
      <c r="V305" s="26">
        <f>IF(correlations!V338&lt;&gt;0,'Modified Weights'!V$7,0)</f>
        <v>0.14367186460137429</v>
      </c>
      <c r="W305" s="26">
        <f>IF(correlations!W338&lt;&gt;0,'Modified Weights'!W$7,0)</f>
        <v>0.24072770522228643</v>
      </c>
      <c r="X305" s="26">
        <f>IF(correlations!X338&lt;&gt;0,'Modified Weights'!X$7,0)</f>
        <v>0.44902524381160436</v>
      </c>
      <c r="Y305" s="26">
        <f>IF(correlations!Y338&lt;&gt;0,'Modified Weights'!Y$7,0)</f>
        <v>0.42322462884387124</v>
      </c>
      <c r="Z305" s="26">
        <f>IF(correlations!Z338&lt;&gt;0,'Modified Weights'!Z$7,0)</f>
        <v>0.27967705678590876</v>
      </c>
      <c r="AA305" s="26"/>
      <c r="AB305" s="40">
        <f ca="1">SUMIF(OFFSET(correlations!B$46,_xlfn.FLOOR.MATH((ROW(A293)-1)/5)*5,0,5),"&lt;&gt;0")/COUNTIF(OFFSET(correlations!B$46,_xlfn.FLOOR.MATH((ROW(A293)-1)/5)*5,0,5),"&lt;&gt;0")</f>
        <v>2.6</v>
      </c>
      <c r="AC305" s="40">
        <f ca="1">SUMIF(OFFSET(correlations!C$46,_xlfn.FLOOR.MATH((ROW(B293)-1)/5)*5,0,5),"&lt;&gt;0")/COUNTIF(OFFSET(correlations!C$46,_xlfn.FLOOR.MATH((ROW(B293)-1)/5)*5,0,5),"&lt;&gt;0")</f>
        <v>3.5</v>
      </c>
      <c r="AD305" s="40">
        <f ca="1">SUMIF(OFFSET(correlations!D$46,_xlfn.FLOOR.MATH((ROW(C293)-1)/5)*5,0,5),"&lt;&gt;0")/COUNTIF(OFFSET(correlations!D$46,_xlfn.FLOOR.MATH((ROW(C293)-1)/5)*5,0,5),"&lt;&gt;0")</f>
        <v>2.75</v>
      </c>
      <c r="AE305" s="40">
        <f ca="1">SUMIF(OFFSET(correlations!E$46,_xlfn.FLOOR.MATH((ROW(D293)-1)/5)*5,0,5),"&lt;&gt;0")/COUNTIF(OFFSET(correlations!E$46,_xlfn.FLOOR.MATH((ROW(D293)-1)/5)*5,0,5),"&lt;&gt;0")</f>
        <v>3.1666666666666665</v>
      </c>
      <c r="AF305" s="40">
        <f ca="1">SUMIF(OFFSET(correlations!F$46,_xlfn.FLOOR.MATH((ROW(E293)-1)/5)*5,0,5),"&lt;&gt;0")/COUNTIF(OFFSET(correlations!F$46,_xlfn.FLOOR.MATH((ROW(E293)-1)/5)*5,0,5),"&lt;&gt;0")</f>
        <v>1.75</v>
      </c>
      <c r="AG305" s="40">
        <f ca="1">SUMIF(OFFSET(correlations!G$46,_xlfn.FLOOR.MATH((ROW(F293)-1)/5)*5,0,5),"&lt;&gt;0")/COUNTIF(OFFSET(correlations!G$46,_xlfn.FLOOR.MATH((ROW(F293)-1)/5)*5,0,5),"&lt;&gt;0")</f>
        <v>3.1</v>
      </c>
      <c r="AH305" s="40">
        <f ca="1">SUMIF(OFFSET(correlations!H$46,_xlfn.FLOOR.MATH((ROW(G293)-1)/5)*5,0,5),"&lt;&gt;0")/COUNTIF(OFFSET(correlations!H$46,_xlfn.FLOOR.MATH((ROW(G293)-1)/5)*5,0,5),"&lt;&gt;0")</f>
        <v>3.125</v>
      </c>
      <c r="AI305" s="40">
        <f ca="1">SUMIF(OFFSET(correlations!I$46,_xlfn.FLOOR.MATH((ROW(H293)-1)/5)*5,0,5),"&lt;&gt;0")/COUNTIF(OFFSET(correlations!I$46,_xlfn.FLOOR.MATH((ROW(H293)-1)/5)*5,0,5),"&lt;&gt;0")</f>
        <v>3.75</v>
      </c>
      <c r="AJ305" s="40">
        <f ca="1">SUMIF(OFFSET(correlations!J$46,_xlfn.FLOOR.MATH((ROW(I293)-1)/5)*5,0,5),"&lt;&gt;0")/COUNTIF(OFFSET(correlations!J$46,_xlfn.FLOOR.MATH((ROW(I293)-1)/5)*5,0,5),"&lt;&gt;0")</f>
        <v>4</v>
      </c>
      <c r="AK305" s="40">
        <f ca="1">SUMIF(OFFSET(correlations!K$46,_xlfn.FLOOR.MATH((ROW(J293)-1)/5)*5,0,5),"&lt;&gt;0")/COUNTIF(OFFSET(correlations!K$46,_xlfn.FLOOR.MATH((ROW(J293)-1)/5)*5,0,5),"&lt;&gt;0")</f>
        <v>3.25</v>
      </c>
      <c r="AL305" s="40">
        <f ca="1">SUMIF(OFFSET(correlations!L$46,_xlfn.FLOOR.MATH((ROW(K293)-1)/5)*5,0,5),"&lt;&gt;0")/COUNTIF(OFFSET(correlations!L$46,_xlfn.FLOOR.MATH((ROW(K293)-1)/5)*5,0,5),"&lt;&gt;0")</f>
        <v>3.75</v>
      </c>
      <c r="AM305" s="40">
        <f ca="1">SUMIF(OFFSET(correlations!M$46,_xlfn.FLOOR.MATH((ROW(L293)-1)/5)*5,0,5),"&lt;&gt;0")/COUNTIF(OFFSET(correlations!M$46,_xlfn.FLOOR.MATH((ROW(L293)-1)/5)*5,0,5),"&lt;&gt;0")</f>
        <v>2.1666666666666665</v>
      </c>
      <c r="AN305" s="40">
        <f ca="1">SUMIF(OFFSET(correlations!N$46,_xlfn.FLOOR.MATH((ROW(M293)-1)/5)*5,0,5),"&lt;&gt;0")/COUNTIF(OFFSET(correlations!N$46,_xlfn.FLOOR.MATH((ROW(M293)-1)/5)*5,0,5),"&lt;&gt;0")</f>
        <v>3.75</v>
      </c>
      <c r="AO305" s="40">
        <f ca="1">SUMIF(OFFSET(correlations!O$46,_xlfn.FLOOR.MATH((ROW(N293)-1)/5)*5,0,5),"&lt;&gt;0")/COUNTIF(OFFSET(correlations!O$46,_xlfn.FLOOR.MATH((ROW(N293)-1)/5)*5,0,5),"&lt;&gt;0")</f>
        <v>3</v>
      </c>
      <c r="AP305" s="40">
        <f ca="1">SUMIF(OFFSET(correlations!P$46,_xlfn.FLOOR.MATH((ROW(O293)-1)/5)*5,0,5),"&lt;&gt;0")/COUNTIF(OFFSET(correlations!P$46,_xlfn.FLOOR.MATH((ROW(O293)-1)/5)*5,0,5),"&lt;&gt;0")</f>
        <v>3.25</v>
      </c>
      <c r="AQ305" s="40">
        <f ca="1">SUMIF(OFFSET(correlations!Q$46,_xlfn.FLOOR.MATH((ROW(P293)-1)/5)*5,0,5),"&lt;&gt;0")/COUNTIF(OFFSET(correlations!Q$46,_xlfn.FLOOR.MATH((ROW(P293)-1)/5)*5,0,5),"&lt;&gt;0")</f>
        <v>3.8333333333333335</v>
      </c>
      <c r="AR305" s="40">
        <f ca="1">SUMIF(OFFSET(correlations!R$46,_xlfn.FLOOR.MATH((ROW(Q293)-1)/5)*5,0,5),"&lt;&gt;0")/COUNTIF(OFFSET(correlations!R$46,_xlfn.FLOOR.MATH((ROW(Q293)-1)/5)*5,0,5),"&lt;&gt;0")</f>
        <v>3.8333333333333335</v>
      </c>
      <c r="AS305" s="40">
        <f ca="1">SUMIF(OFFSET(correlations!S$46,_xlfn.FLOOR.MATH((ROW(R293)-1)/5)*5,0,5),"&lt;&gt;0")/COUNTIF(OFFSET(correlations!S$46,_xlfn.FLOOR.MATH((ROW(R293)-1)/5)*5,0,5),"&lt;&gt;0")</f>
        <v>3.75</v>
      </c>
      <c r="AT305" s="40">
        <f ca="1">SUMIF(OFFSET(correlations!T$46,_xlfn.FLOOR.MATH((ROW(S293)-1)/5)*5,0,5),"&lt;&gt;0")/COUNTIF(OFFSET(correlations!T$46,_xlfn.FLOOR.MATH((ROW(S293)-1)/5)*5,0,5),"&lt;&gt;0")</f>
        <v>2.5</v>
      </c>
      <c r="AU305" s="40">
        <f ca="1">SUMIF(OFFSET(correlations!U$46,_xlfn.FLOOR.MATH((ROW(T293)-1)/5)*5,0,5),"&lt;&gt;0")/COUNTIF(OFFSET(correlations!U$46,_xlfn.FLOOR.MATH((ROW(T293)-1)/5)*5,0,5),"&lt;&gt;0")</f>
        <v>3.25</v>
      </c>
      <c r="AV305" s="40">
        <f ca="1">SUMIF(OFFSET(correlations!V$46,_xlfn.FLOOR.MATH((ROW(U293)-1)/5)*5,0,5),"&lt;&gt;0")/COUNTIF(OFFSET(correlations!V$46,_xlfn.FLOOR.MATH((ROW(U293)-1)/5)*5,0,5),"&lt;&gt;0")</f>
        <v>2.5</v>
      </c>
      <c r="AW305" s="40">
        <f ca="1">SUMIF(OFFSET(correlations!W$46,_xlfn.FLOOR.MATH((ROW(V293)-1)/5)*5,0,5),"&lt;&gt;0")/COUNTIF(OFFSET(correlations!W$46,_xlfn.FLOOR.MATH((ROW(V293)-1)/5)*5,0,5),"&lt;&gt;0")</f>
        <v>3</v>
      </c>
      <c r="AX305" s="40">
        <f ca="1">SUMIF(OFFSET(correlations!X$46,_xlfn.FLOOR.MATH((ROW(W293)-1)/5)*5,0,5),"&lt;&gt;0")/COUNTIF(OFFSET(correlations!X$46,_xlfn.FLOOR.MATH((ROW(W293)-1)/5)*5,0,5),"&lt;&gt;0")</f>
        <v>2.625</v>
      </c>
      <c r="AY305" s="40">
        <f ca="1">SUMIF(OFFSET(correlations!Y$46,_xlfn.FLOOR.MATH((ROW(X293)-1)/5)*5,0,5),"&lt;&gt;0")/COUNTIF(OFFSET(correlations!Y$46,_xlfn.FLOOR.MATH((ROW(X293)-1)/5)*5,0,5),"&lt;&gt;0")</f>
        <v>3.5</v>
      </c>
      <c r="AZ305" s="40">
        <f ca="1">SUMIF(OFFSET(correlations!Z$46,_xlfn.FLOOR.MATH((ROW(Y293)-1)/5)*5,0,5),"&lt;&gt;0")/COUNTIF(OFFSET(correlations!Z$46,_xlfn.FLOOR.MATH((ROW(Y293)-1)/5)*5,0,5),"&lt;&gt;0")</f>
        <v>3</v>
      </c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</row>
    <row r="306" spans="1:76">
      <c r="A306" s="1" t="str">
        <f t="shared" si="58"/>
        <v>672: Harry Potter and the Chamber of Secrets (2002)</v>
      </c>
      <c r="B306" s="26">
        <f>IF(correlations!B339&lt;&gt;0,'Modified Weights'!B$3,0)</f>
        <v>0.55108883721563151</v>
      </c>
      <c r="C306" s="26">
        <f>IF(correlations!C339&lt;&gt;0,'Modified Weights'!C$3,0)</f>
        <v>0.56244873874488854</v>
      </c>
      <c r="D306" s="26">
        <f>IF(correlations!D339&lt;&gt;0,'Modified Weights'!D$3,0)</f>
        <v>0.66716825348801723</v>
      </c>
      <c r="E306" s="26">
        <f>IF(correlations!E339&lt;&gt;0,'Modified Weights'!E$3,0)</f>
        <v>0.51761980439715483</v>
      </c>
      <c r="F306" s="26">
        <f>IF(correlations!F339&lt;&gt;0,'Modified Weights'!F$3,0)</f>
        <v>0</v>
      </c>
      <c r="G306" s="26">
        <f>IF(correlations!G339&lt;&gt;0,'Modified Weights'!G$3,0)</f>
        <v>0.53906585139435703</v>
      </c>
      <c r="H306" s="26">
        <f>IF(correlations!H339&lt;&gt;0,'Modified Weights'!H$3,0)</f>
        <v>0.46291004988627577</v>
      </c>
      <c r="I306" s="26">
        <f>IF(correlations!I339&lt;&gt;0,'Modified Weights'!I$3,0)</f>
        <v>0</v>
      </c>
      <c r="J306" s="26">
        <f>IF(correlations!J339&lt;&gt;0,'Modified Weights'!J$3,0)</f>
        <v>0.47571090136593314</v>
      </c>
      <c r="K306" s="26">
        <f>IF(correlations!K339&lt;&gt;0,'Modified Weights'!K$3,0)</f>
        <v>0.31571202585390812</v>
      </c>
      <c r="L306" s="26">
        <f>IF(correlations!L339&lt;&gt;0,'Modified Weights'!L$3,0)</f>
        <v>0</v>
      </c>
      <c r="M306" s="26">
        <f>IF(correlations!M339&lt;&gt;0,'Modified Weights'!M$3,0)</f>
        <v>0.40859237613621341</v>
      </c>
      <c r="N306" s="26">
        <f>IF(correlations!N339&lt;&gt;0,'Modified Weights'!N$3,0)</f>
        <v>0.32349910970108381</v>
      </c>
      <c r="O306" s="26">
        <f>IF(correlations!O339&lt;&gt;0,'Modified Weights'!O$3,0)</f>
        <v>0.66851595362183669</v>
      </c>
      <c r="P306" s="26">
        <f>IF(correlations!P339&lt;&gt;0,'Modified Weights'!P$3,0)</f>
        <v>0.41443820151070604</v>
      </c>
      <c r="Q306" s="26">
        <f>IF(correlations!Q339&lt;&gt;0,'Modified Weights'!Q$3,0)</f>
        <v>0</v>
      </c>
      <c r="R306" s="26">
        <f>IF(correlations!R339&lt;&gt;0,'Modified Weights'!R$3,0)</f>
        <v>0.49300760515325925</v>
      </c>
      <c r="S306" s="26">
        <f>IF(correlations!S339&lt;&gt;0,'Modified Weights'!S$3,0)</f>
        <v>0.47668328054517961</v>
      </c>
      <c r="T306" s="26">
        <f>IF(correlations!T339&lt;&gt;0,'Modified Weights'!T$3,0)</f>
        <v>0</v>
      </c>
      <c r="U306" s="26">
        <f>IF(correlations!U339&lt;&gt;0,'Modified Weights'!U$3,0)</f>
        <v>0.47236055541883315</v>
      </c>
      <c r="V306" s="26">
        <f>IF(correlations!V339&lt;&gt;0,'Modified Weights'!V$3,0)</f>
        <v>0</v>
      </c>
      <c r="W306" s="26">
        <f>IF(correlations!W339&lt;&gt;0,'Modified Weights'!W$3,0)</f>
        <v>0.50324684492481753</v>
      </c>
      <c r="X306" s="26">
        <f>IF(correlations!X339&lt;&gt;0,'Modified Weights'!X$3,0)</f>
        <v>0.66851595362183669</v>
      </c>
      <c r="Y306" s="26">
        <f>IF(correlations!Y339&lt;&gt;0,'Modified Weights'!Y$3,0)</f>
        <v>0.66716825348801723</v>
      </c>
      <c r="Z306" s="26">
        <f>IF(correlations!Z339&lt;&gt;0,'Modified Weights'!Z$3,0)</f>
        <v>0.43552033876932245</v>
      </c>
      <c r="AA306" s="26"/>
      <c r="AB306" s="40">
        <f ca="1">SUMIF(OFFSET(correlations!B$46,_xlfn.FLOOR.MATH((ROW(A294)-1)/5)*5,0,5),"&lt;&gt;0")/COUNTIF(OFFSET(correlations!B$46,_xlfn.FLOOR.MATH((ROW(A294)-1)/5)*5,0,5),"&lt;&gt;0")</f>
        <v>2.6</v>
      </c>
      <c r="AC306" s="40">
        <f ca="1">SUMIF(OFFSET(correlations!C$46,_xlfn.FLOOR.MATH((ROW(B294)-1)/5)*5,0,5),"&lt;&gt;0")/COUNTIF(OFFSET(correlations!C$46,_xlfn.FLOOR.MATH((ROW(B294)-1)/5)*5,0,5),"&lt;&gt;0")</f>
        <v>3.5</v>
      </c>
      <c r="AD306" s="40">
        <f ca="1">SUMIF(OFFSET(correlations!D$46,_xlfn.FLOOR.MATH((ROW(C294)-1)/5)*5,0,5),"&lt;&gt;0")/COUNTIF(OFFSET(correlations!D$46,_xlfn.FLOOR.MATH((ROW(C294)-1)/5)*5,0,5),"&lt;&gt;0")</f>
        <v>2.75</v>
      </c>
      <c r="AE306" s="40">
        <f ca="1">SUMIF(OFFSET(correlations!E$46,_xlfn.FLOOR.MATH((ROW(D294)-1)/5)*5,0,5),"&lt;&gt;0")/COUNTIF(OFFSET(correlations!E$46,_xlfn.FLOOR.MATH((ROW(D294)-1)/5)*5,0,5),"&lt;&gt;0")</f>
        <v>3.1666666666666665</v>
      </c>
      <c r="AF306" s="40">
        <f ca="1">SUMIF(OFFSET(correlations!F$46,_xlfn.FLOOR.MATH((ROW(E294)-1)/5)*5,0,5),"&lt;&gt;0")/COUNTIF(OFFSET(correlations!F$46,_xlfn.FLOOR.MATH((ROW(E294)-1)/5)*5,0,5),"&lt;&gt;0")</f>
        <v>1.75</v>
      </c>
      <c r="AG306" s="40">
        <f ca="1">SUMIF(OFFSET(correlations!G$46,_xlfn.FLOOR.MATH((ROW(F294)-1)/5)*5,0,5),"&lt;&gt;0")/COUNTIF(OFFSET(correlations!G$46,_xlfn.FLOOR.MATH((ROW(F294)-1)/5)*5,0,5),"&lt;&gt;0")</f>
        <v>3.1</v>
      </c>
      <c r="AH306" s="40">
        <f ca="1">SUMIF(OFFSET(correlations!H$46,_xlfn.FLOOR.MATH((ROW(G294)-1)/5)*5,0,5),"&lt;&gt;0")/COUNTIF(OFFSET(correlations!H$46,_xlfn.FLOOR.MATH((ROW(G294)-1)/5)*5,0,5),"&lt;&gt;0")</f>
        <v>3.125</v>
      </c>
      <c r="AI306" s="40">
        <f ca="1">SUMIF(OFFSET(correlations!I$46,_xlfn.FLOOR.MATH((ROW(H294)-1)/5)*5,0,5),"&lt;&gt;0")/COUNTIF(OFFSET(correlations!I$46,_xlfn.FLOOR.MATH((ROW(H294)-1)/5)*5,0,5),"&lt;&gt;0")</f>
        <v>3.75</v>
      </c>
      <c r="AJ306" s="40">
        <f ca="1">SUMIF(OFFSET(correlations!J$46,_xlfn.FLOOR.MATH((ROW(I294)-1)/5)*5,0,5),"&lt;&gt;0")/COUNTIF(OFFSET(correlations!J$46,_xlfn.FLOOR.MATH((ROW(I294)-1)/5)*5,0,5),"&lt;&gt;0")</f>
        <v>4</v>
      </c>
      <c r="AK306" s="40">
        <f ca="1">SUMIF(OFFSET(correlations!K$46,_xlfn.FLOOR.MATH((ROW(J294)-1)/5)*5,0,5),"&lt;&gt;0")/COUNTIF(OFFSET(correlations!K$46,_xlfn.FLOOR.MATH((ROW(J294)-1)/5)*5,0,5),"&lt;&gt;0")</f>
        <v>3.25</v>
      </c>
      <c r="AL306" s="40">
        <f ca="1">SUMIF(OFFSET(correlations!L$46,_xlfn.FLOOR.MATH((ROW(K294)-1)/5)*5,0,5),"&lt;&gt;0")/COUNTIF(OFFSET(correlations!L$46,_xlfn.FLOOR.MATH((ROW(K294)-1)/5)*5,0,5),"&lt;&gt;0")</f>
        <v>3.75</v>
      </c>
      <c r="AM306" s="40">
        <f ca="1">SUMIF(OFFSET(correlations!M$46,_xlfn.FLOOR.MATH((ROW(L294)-1)/5)*5,0,5),"&lt;&gt;0")/COUNTIF(OFFSET(correlations!M$46,_xlfn.FLOOR.MATH((ROW(L294)-1)/5)*5,0,5),"&lt;&gt;0")</f>
        <v>2.1666666666666665</v>
      </c>
      <c r="AN306" s="40">
        <f ca="1">SUMIF(OFFSET(correlations!N$46,_xlfn.FLOOR.MATH((ROW(M294)-1)/5)*5,0,5),"&lt;&gt;0")/COUNTIF(OFFSET(correlations!N$46,_xlfn.FLOOR.MATH((ROW(M294)-1)/5)*5,0,5),"&lt;&gt;0")</f>
        <v>3.75</v>
      </c>
      <c r="AO306" s="40">
        <f ca="1">SUMIF(OFFSET(correlations!O$46,_xlfn.FLOOR.MATH((ROW(N294)-1)/5)*5,0,5),"&lt;&gt;0")/COUNTIF(OFFSET(correlations!O$46,_xlfn.FLOOR.MATH((ROW(N294)-1)/5)*5,0,5),"&lt;&gt;0")</f>
        <v>3</v>
      </c>
      <c r="AP306" s="40">
        <f ca="1">SUMIF(OFFSET(correlations!P$46,_xlfn.FLOOR.MATH((ROW(O294)-1)/5)*5,0,5),"&lt;&gt;0")/COUNTIF(OFFSET(correlations!P$46,_xlfn.FLOOR.MATH((ROW(O294)-1)/5)*5,0,5),"&lt;&gt;0")</f>
        <v>3.25</v>
      </c>
      <c r="AQ306" s="40">
        <f ca="1">SUMIF(OFFSET(correlations!Q$46,_xlfn.FLOOR.MATH((ROW(P294)-1)/5)*5,0,5),"&lt;&gt;0")/COUNTIF(OFFSET(correlations!Q$46,_xlfn.FLOOR.MATH((ROW(P294)-1)/5)*5,0,5),"&lt;&gt;0")</f>
        <v>3.8333333333333335</v>
      </c>
      <c r="AR306" s="40">
        <f ca="1">SUMIF(OFFSET(correlations!R$46,_xlfn.FLOOR.MATH((ROW(Q294)-1)/5)*5,0,5),"&lt;&gt;0")/COUNTIF(OFFSET(correlations!R$46,_xlfn.FLOOR.MATH((ROW(Q294)-1)/5)*5,0,5),"&lt;&gt;0")</f>
        <v>3.8333333333333335</v>
      </c>
      <c r="AS306" s="40">
        <f ca="1">SUMIF(OFFSET(correlations!S$46,_xlfn.FLOOR.MATH((ROW(R294)-1)/5)*5,0,5),"&lt;&gt;0")/COUNTIF(OFFSET(correlations!S$46,_xlfn.FLOOR.MATH((ROW(R294)-1)/5)*5,0,5),"&lt;&gt;0")</f>
        <v>3.75</v>
      </c>
      <c r="AT306" s="40">
        <f ca="1">SUMIF(OFFSET(correlations!T$46,_xlfn.FLOOR.MATH((ROW(S294)-1)/5)*5,0,5),"&lt;&gt;0")/COUNTIF(OFFSET(correlations!T$46,_xlfn.FLOOR.MATH((ROW(S294)-1)/5)*5,0,5),"&lt;&gt;0")</f>
        <v>2.5</v>
      </c>
      <c r="AU306" s="40">
        <f ca="1">SUMIF(OFFSET(correlations!U$46,_xlfn.FLOOR.MATH((ROW(T294)-1)/5)*5,0,5),"&lt;&gt;0")/COUNTIF(OFFSET(correlations!U$46,_xlfn.FLOOR.MATH((ROW(T294)-1)/5)*5,0,5),"&lt;&gt;0")</f>
        <v>3.25</v>
      </c>
      <c r="AV306" s="40">
        <f ca="1">SUMIF(OFFSET(correlations!V$46,_xlfn.FLOOR.MATH((ROW(U294)-1)/5)*5,0,5),"&lt;&gt;0")/COUNTIF(OFFSET(correlations!V$46,_xlfn.FLOOR.MATH((ROW(U294)-1)/5)*5,0,5),"&lt;&gt;0")</f>
        <v>2.5</v>
      </c>
      <c r="AW306" s="40">
        <f ca="1">SUMIF(OFFSET(correlations!W$46,_xlfn.FLOOR.MATH((ROW(V294)-1)/5)*5,0,5),"&lt;&gt;0")/COUNTIF(OFFSET(correlations!W$46,_xlfn.FLOOR.MATH((ROW(V294)-1)/5)*5,0,5),"&lt;&gt;0")</f>
        <v>3</v>
      </c>
      <c r="AX306" s="40">
        <f ca="1">SUMIF(OFFSET(correlations!X$46,_xlfn.FLOOR.MATH((ROW(W294)-1)/5)*5,0,5),"&lt;&gt;0")/COUNTIF(OFFSET(correlations!X$46,_xlfn.FLOOR.MATH((ROW(W294)-1)/5)*5,0,5),"&lt;&gt;0")</f>
        <v>2.625</v>
      </c>
      <c r="AY306" s="40">
        <f ca="1">SUMIF(OFFSET(correlations!Y$46,_xlfn.FLOOR.MATH((ROW(X294)-1)/5)*5,0,5),"&lt;&gt;0")/COUNTIF(OFFSET(correlations!Y$46,_xlfn.FLOOR.MATH((ROW(X294)-1)/5)*5,0,5),"&lt;&gt;0")</f>
        <v>3.5</v>
      </c>
      <c r="AZ306" s="40">
        <f ca="1">SUMIF(OFFSET(correlations!Z$46,_xlfn.FLOOR.MATH((ROW(Y294)-1)/5)*5,0,5),"&lt;&gt;0")/COUNTIF(OFFSET(correlations!Z$46,_xlfn.FLOOR.MATH((ROW(Y294)-1)/5)*5,0,5),"&lt;&gt;0")</f>
        <v>3</v>
      </c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</row>
    <row r="307" spans="1:76">
      <c r="A307" s="1" t="str">
        <f t="shared" si="58"/>
        <v>672: Harry Potter and the Chamber of Secrets (2002)</v>
      </c>
      <c r="B307" s="26">
        <f>IF(correlations!B340&lt;&gt;0,'Modified Weights'!B$4,0)</f>
        <v>0.51761980439715483</v>
      </c>
      <c r="C307" s="26">
        <f>IF(correlations!C340&lt;&gt;0,'Modified Weights'!C$4,0)</f>
        <v>0</v>
      </c>
      <c r="D307" s="26">
        <f>IF(correlations!D340&lt;&gt;0,'Modified Weights'!D$4,0)</f>
        <v>0.47097212266638172</v>
      </c>
      <c r="E307" s="26">
        <f>IF(correlations!E340&lt;&gt;0,'Modified Weights'!E$4,0)</f>
        <v>0.47497369617752921</v>
      </c>
      <c r="F307" s="26">
        <f>IF(correlations!F340&lt;&gt;0,'Modified Weights'!F$4,0)</f>
        <v>0</v>
      </c>
      <c r="G307" s="26">
        <f>IF(correlations!G340&lt;&gt;0,'Modified Weights'!G$4,0)</f>
        <v>0.48053660218278615</v>
      </c>
      <c r="H307" s="26">
        <f>IF(correlations!H340&lt;&gt;0,'Modified Weights'!H$4,0)</f>
        <v>0</v>
      </c>
      <c r="I307" s="26">
        <f>IF(correlations!I340&lt;&gt;0,'Modified Weights'!I$4,0)</f>
        <v>0.31257295249758305</v>
      </c>
      <c r="J307" s="26">
        <f>IF(correlations!J340&lt;&gt;0,'Modified Weights'!J$4,0)</f>
        <v>0.47549485227568483</v>
      </c>
      <c r="K307" s="26">
        <f>IF(correlations!K340&lt;&gt;0,'Modified Weights'!K$4,0)</f>
        <v>0.26365446983714974</v>
      </c>
      <c r="L307" s="26">
        <f>IF(correlations!L340&lt;&gt;0,'Modified Weights'!L$4,0)</f>
        <v>0.28275572409412869</v>
      </c>
      <c r="M307" s="26">
        <f>IF(correlations!M340&lt;&gt;0,'Modified Weights'!M$4,0)</f>
        <v>0.28040224837668803</v>
      </c>
      <c r="N307" s="26">
        <f>IF(correlations!N340&lt;&gt;0,'Modified Weights'!N$4,0)</f>
        <v>0</v>
      </c>
      <c r="O307" s="26">
        <f>IF(correlations!O340&lt;&gt;0,'Modified Weights'!O$4,0)</f>
        <v>0.56244873874488854</v>
      </c>
      <c r="P307" s="26">
        <f>IF(correlations!P340&lt;&gt;0,'Modified Weights'!P$4,0)</f>
        <v>0</v>
      </c>
      <c r="Q307" s="26">
        <f>IF(correlations!Q340&lt;&gt;0,'Modified Weights'!Q$4,0)</f>
        <v>0.48860698263640312</v>
      </c>
      <c r="R307" s="26">
        <f>IF(correlations!R340&lt;&gt;0,'Modified Weights'!R$4,0)</f>
        <v>0</v>
      </c>
      <c r="S307" s="26">
        <f>IF(correlations!S340&lt;&gt;0,'Modified Weights'!S$4,0)</f>
        <v>0.44902524381160436</v>
      </c>
      <c r="T307" s="26">
        <f>IF(correlations!T340&lt;&gt;0,'Modified Weights'!T$4,0)</f>
        <v>0.52599044278760332</v>
      </c>
      <c r="U307" s="26">
        <f>IF(correlations!U340&lt;&gt;0,'Modified Weights'!U$4,0)</f>
        <v>0.43899155441463594</v>
      </c>
      <c r="V307" s="26">
        <f>IF(correlations!V340&lt;&gt;0,'Modified Weights'!V$4,0)</f>
        <v>0</v>
      </c>
      <c r="W307" s="26">
        <f>IF(correlations!W340&lt;&gt;0,'Modified Weights'!W$4,0)</f>
        <v>0.40859237613621341</v>
      </c>
      <c r="X307" s="26">
        <f>IF(correlations!X340&lt;&gt;0,'Modified Weights'!X$4,0)</f>
        <v>0.54219187817609293</v>
      </c>
      <c r="Y307" s="26">
        <f>IF(correlations!Y340&lt;&gt;0,'Modified Weights'!Y$4,0)</f>
        <v>0.54219187817609293</v>
      </c>
      <c r="Z307" s="26">
        <f>IF(correlations!Z340&lt;&gt;0,'Modified Weights'!Z$4,0)</f>
        <v>0.39006674934025765</v>
      </c>
      <c r="AA307" s="26"/>
      <c r="AB307" s="40">
        <f ca="1">SUMIF(OFFSET(correlations!B$46,_xlfn.FLOOR.MATH((ROW(A295)-1)/5)*5,0,5),"&lt;&gt;0")/COUNTIF(OFFSET(correlations!B$46,_xlfn.FLOOR.MATH((ROW(A295)-1)/5)*5,0,5),"&lt;&gt;0")</f>
        <v>2.6</v>
      </c>
      <c r="AC307" s="40">
        <f ca="1">SUMIF(OFFSET(correlations!C$46,_xlfn.FLOOR.MATH((ROW(B295)-1)/5)*5,0,5),"&lt;&gt;0")/COUNTIF(OFFSET(correlations!C$46,_xlfn.FLOOR.MATH((ROW(B295)-1)/5)*5,0,5),"&lt;&gt;0")</f>
        <v>3.5</v>
      </c>
      <c r="AD307" s="40">
        <f ca="1">SUMIF(OFFSET(correlations!D$46,_xlfn.FLOOR.MATH((ROW(C295)-1)/5)*5,0,5),"&lt;&gt;0")/COUNTIF(OFFSET(correlations!D$46,_xlfn.FLOOR.MATH((ROW(C295)-1)/5)*5,0,5),"&lt;&gt;0")</f>
        <v>2.75</v>
      </c>
      <c r="AE307" s="40">
        <f ca="1">SUMIF(OFFSET(correlations!E$46,_xlfn.FLOOR.MATH((ROW(D295)-1)/5)*5,0,5),"&lt;&gt;0")/COUNTIF(OFFSET(correlations!E$46,_xlfn.FLOOR.MATH((ROW(D295)-1)/5)*5,0,5),"&lt;&gt;0")</f>
        <v>3.1666666666666665</v>
      </c>
      <c r="AF307" s="40">
        <f ca="1">SUMIF(OFFSET(correlations!F$46,_xlfn.FLOOR.MATH((ROW(E295)-1)/5)*5,0,5),"&lt;&gt;0")/COUNTIF(OFFSET(correlations!F$46,_xlfn.FLOOR.MATH((ROW(E295)-1)/5)*5,0,5),"&lt;&gt;0")</f>
        <v>1.75</v>
      </c>
      <c r="AG307" s="40">
        <f ca="1">SUMIF(OFFSET(correlations!G$46,_xlfn.FLOOR.MATH((ROW(F295)-1)/5)*5,0,5),"&lt;&gt;0")/COUNTIF(OFFSET(correlations!G$46,_xlfn.FLOOR.MATH((ROW(F295)-1)/5)*5,0,5),"&lt;&gt;0")</f>
        <v>3.1</v>
      </c>
      <c r="AH307" s="40">
        <f ca="1">SUMIF(OFFSET(correlations!H$46,_xlfn.FLOOR.MATH((ROW(G295)-1)/5)*5,0,5),"&lt;&gt;0")/COUNTIF(OFFSET(correlations!H$46,_xlfn.FLOOR.MATH((ROW(G295)-1)/5)*5,0,5),"&lt;&gt;0")</f>
        <v>3.125</v>
      </c>
      <c r="AI307" s="40">
        <f ca="1">SUMIF(OFFSET(correlations!I$46,_xlfn.FLOOR.MATH((ROW(H295)-1)/5)*5,0,5),"&lt;&gt;0")/COUNTIF(OFFSET(correlations!I$46,_xlfn.FLOOR.MATH((ROW(H295)-1)/5)*5,0,5),"&lt;&gt;0")</f>
        <v>3.75</v>
      </c>
      <c r="AJ307" s="40">
        <f ca="1">SUMIF(OFFSET(correlations!J$46,_xlfn.FLOOR.MATH((ROW(I295)-1)/5)*5,0,5),"&lt;&gt;0")/COUNTIF(OFFSET(correlations!J$46,_xlfn.FLOOR.MATH((ROW(I295)-1)/5)*5,0,5),"&lt;&gt;0")</f>
        <v>4</v>
      </c>
      <c r="AK307" s="40">
        <f ca="1">SUMIF(OFFSET(correlations!K$46,_xlfn.FLOOR.MATH((ROW(J295)-1)/5)*5,0,5),"&lt;&gt;0")/COUNTIF(OFFSET(correlations!K$46,_xlfn.FLOOR.MATH((ROW(J295)-1)/5)*5,0,5),"&lt;&gt;0")</f>
        <v>3.25</v>
      </c>
      <c r="AL307" s="40">
        <f ca="1">SUMIF(OFFSET(correlations!L$46,_xlfn.FLOOR.MATH((ROW(K295)-1)/5)*5,0,5),"&lt;&gt;0")/COUNTIF(OFFSET(correlations!L$46,_xlfn.FLOOR.MATH((ROW(K295)-1)/5)*5,0,5),"&lt;&gt;0")</f>
        <v>3.75</v>
      </c>
      <c r="AM307" s="40">
        <f ca="1">SUMIF(OFFSET(correlations!M$46,_xlfn.FLOOR.MATH((ROW(L295)-1)/5)*5,0,5),"&lt;&gt;0")/COUNTIF(OFFSET(correlations!M$46,_xlfn.FLOOR.MATH((ROW(L295)-1)/5)*5,0,5),"&lt;&gt;0")</f>
        <v>2.1666666666666665</v>
      </c>
      <c r="AN307" s="40">
        <f ca="1">SUMIF(OFFSET(correlations!N$46,_xlfn.FLOOR.MATH((ROW(M295)-1)/5)*5,0,5),"&lt;&gt;0")/COUNTIF(OFFSET(correlations!N$46,_xlfn.FLOOR.MATH((ROW(M295)-1)/5)*5,0,5),"&lt;&gt;0")</f>
        <v>3.75</v>
      </c>
      <c r="AO307" s="40">
        <f ca="1">SUMIF(OFFSET(correlations!O$46,_xlfn.FLOOR.MATH((ROW(N295)-1)/5)*5,0,5),"&lt;&gt;0")/COUNTIF(OFFSET(correlations!O$46,_xlfn.FLOOR.MATH((ROW(N295)-1)/5)*5,0,5),"&lt;&gt;0")</f>
        <v>3</v>
      </c>
      <c r="AP307" s="40">
        <f ca="1">SUMIF(OFFSET(correlations!P$46,_xlfn.FLOOR.MATH((ROW(O295)-1)/5)*5,0,5),"&lt;&gt;0")/COUNTIF(OFFSET(correlations!P$46,_xlfn.FLOOR.MATH((ROW(O295)-1)/5)*5,0,5),"&lt;&gt;0")</f>
        <v>3.25</v>
      </c>
      <c r="AQ307" s="40">
        <f ca="1">SUMIF(OFFSET(correlations!Q$46,_xlfn.FLOOR.MATH((ROW(P295)-1)/5)*5,0,5),"&lt;&gt;0")/COUNTIF(OFFSET(correlations!Q$46,_xlfn.FLOOR.MATH((ROW(P295)-1)/5)*5,0,5),"&lt;&gt;0")</f>
        <v>3.8333333333333335</v>
      </c>
      <c r="AR307" s="40">
        <f ca="1">SUMIF(OFFSET(correlations!R$46,_xlfn.FLOOR.MATH((ROW(Q295)-1)/5)*5,0,5),"&lt;&gt;0")/COUNTIF(OFFSET(correlations!R$46,_xlfn.FLOOR.MATH((ROW(Q295)-1)/5)*5,0,5),"&lt;&gt;0")</f>
        <v>3.8333333333333335</v>
      </c>
      <c r="AS307" s="40">
        <f ca="1">SUMIF(OFFSET(correlations!S$46,_xlfn.FLOOR.MATH((ROW(R295)-1)/5)*5,0,5),"&lt;&gt;0")/COUNTIF(OFFSET(correlations!S$46,_xlfn.FLOOR.MATH((ROW(R295)-1)/5)*5,0,5),"&lt;&gt;0")</f>
        <v>3.75</v>
      </c>
      <c r="AT307" s="40">
        <f ca="1">SUMIF(OFFSET(correlations!T$46,_xlfn.FLOOR.MATH((ROW(S295)-1)/5)*5,0,5),"&lt;&gt;0")/COUNTIF(OFFSET(correlations!T$46,_xlfn.FLOOR.MATH((ROW(S295)-1)/5)*5,0,5),"&lt;&gt;0")</f>
        <v>2.5</v>
      </c>
      <c r="AU307" s="40">
        <f ca="1">SUMIF(OFFSET(correlations!U$46,_xlfn.FLOOR.MATH((ROW(T295)-1)/5)*5,0,5),"&lt;&gt;0")/COUNTIF(OFFSET(correlations!U$46,_xlfn.FLOOR.MATH((ROW(T295)-1)/5)*5,0,5),"&lt;&gt;0")</f>
        <v>3.25</v>
      </c>
      <c r="AV307" s="40">
        <f ca="1">SUMIF(OFFSET(correlations!V$46,_xlfn.FLOOR.MATH((ROW(U295)-1)/5)*5,0,5),"&lt;&gt;0")/COUNTIF(OFFSET(correlations!V$46,_xlfn.FLOOR.MATH((ROW(U295)-1)/5)*5,0,5),"&lt;&gt;0")</f>
        <v>2.5</v>
      </c>
      <c r="AW307" s="40">
        <f ca="1">SUMIF(OFFSET(correlations!W$46,_xlfn.FLOOR.MATH((ROW(V295)-1)/5)*5,0,5),"&lt;&gt;0")/COUNTIF(OFFSET(correlations!W$46,_xlfn.FLOOR.MATH((ROW(V295)-1)/5)*5,0,5),"&lt;&gt;0")</f>
        <v>3</v>
      </c>
      <c r="AX307" s="40">
        <f ca="1">SUMIF(OFFSET(correlations!X$46,_xlfn.FLOOR.MATH((ROW(W295)-1)/5)*5,0,5),"&lt;&gt;0")/COUNTIF(OFFSET(correlations!X$46,_xlfn.FLOOR.MATH((ROW(W295)-1)/5)*5,0,5),"&lt;&gt;0")</f>
        <v>2.625</v>
      </c>
      <c r="AY307" s="40">
        <f ca="1">SUMIF(OFFSET(correlations!Y$46,_xlfn.FLOOR.MATH((ROW(X295)-1)/5)*5,0,5),"&lt;&gt;0")/COUNTIF(OFFSET(correlations!Y$46,_xlfn.FLOOR.MATH((ROW(X295)-1)/5)*5,0,5),"&lt;&gt;0")</f>
        <v>3.5</v>
      </c>
      <c r="AZ307" s="40">
        <f ca="1">SUMIF(OFFSET(correlations!Z$46,_xlfn.FLOOR.MATH((ROW(Y295)-1)/5)*5,0,5),"&lt;&gt;0")/COUNTIF(OFFSET(correlations!Z$46,_xlfn.FLOOR.MATH((ROW(Y295)-1)/5)*5,0,5),"&lt;&gt;0")</f>
        <v>3</v>
      </c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</row>
    <row r="308" spans="1:76">
      <c r="A308" s="21" t="s">
        <v>59</v>
      </c>
      <c r="B308" s="26">
        <f>IF(correlations!B341&lt;&gt;0,'Modified Weights'!B$5,0)</f>
        <v>0.49300760515325925</v>
      </c>
      <c r="C308" s="26">
        <f>IF(correlations!C341&lt;&gt;0,'Modified Weights'!C$5,0)</f>
        <v>0.42223642660835542</v>
      </c>
      <c r="D308" s="26">
        <f>IF(correlations!D341&lt;&gt;0,'Modified Weights'!D$5,0)</f>
        <v>0.46833329437099369</v>
      </c>
      <c r="E308" s="26">
        <f>IF(correlations!E341&lt;&gt;0,'Modified Weights'!E$5,0)</f>
        <v>0</v>
      </c>
      <c r="F308" s="26">
        <f>IF(correlations!F341&lt;&gt;0,'Modified Weights'!F$5,0)</f>
        <v>0.43899155441463594</v>
      </c>
      <c r="G308" s="26">
        <f>IF(correlations!G341&lt;&gt;0,'Modified Weights'!G$5,0)</f>
        <v>0.46833329437099369</v>
      </c>
      <c r="H308" s="26">
        <f>IF(correlations!H341&lt;&gt;0,'Modified Weights'!H$5,0)</f>
        <v>0.24769327229404767</v>
      </c>
      <c r="I308" s="26">
        <f>IF(correlations!I341&lt;&gt;0,'Modified Weights'!I$5,0)</f>
        <v>0</v>
      </c>
      <c r="J308" s="26">
        <f>IF(correlations!J341&lt;&gt;0,'Modified Weights'!J$5,0)</f>
        <v>0.38713264586848378</v>
      </c>
      <c r="K308" s="26">
        <f>IF(correlations!K341&lt;&gt;0,'Modified Weights'!K$5,0)</f>
        <v>0.25886569181649749</v>
      </c>
      <c r="L308" s="26">
        <f>IF(correlations!L341&lt;&gt;0,'Modified Weights'!L$5,0)</f>
        <v>0.27833468677407003</v>
      </c>
      <c r="M308" s="26">
        <f>IF(correlations!M341&lt;&gt;0,'Modified Weights'!M$5,0)</f>
        <v>0.26442478716072465</v>
      </c>
      <c r="N308" s="26">
        <f>IF(correlations!N341&lt;&gt;0,'Modified Weights'!N$5,0)</f>
        <v>0.290591240789001</v>
      </c>
      <c r="O308" s="26">
        <f>IF(correlations!O341&lt;&gt;0,'Modified Weights'!O$5,0)</f>
        <v>0</v>
      </c>
      <c r="P308" s="26">
        <f>IF(correlations!P341&lt;&gt;0,'Modified Weights'!P$5,0)</f>
        <v>0.29682614716644024</v>
      </c>
      <c r="Q308" s="26">
        <f>IF(correlations!Q341&lt;&gt;0,'Modified Weights'!Q$5,0)</f>
        <v>0.47571090136593314</v>
      </c>
      <c r="R308" s="26">
        <f>IF(correlations!R341&lt;&gt;0,'Modified Weights'!R$5,0)</f>
        <v>0</v>
      </c>
      <c r="S308" s="26">
        <f>IF(correlations!S341&lt;&gt;0,'Modified Weights'!S$5,0)</f>
        <v>0.42223642660835542</v>
      </c>
      <c r="T308" s="26">
        <f>IF(correlations!T341&lt;&gt;0,'Modified Weights'!T$5,0)</f>
        <v>0</v>
      </c>
      <c r="U308" s="26">
        <f>IF(correlations!U341&lt;&gt;0,'Modified Weights'!U$5,0)</f>
        <v>0.40380887559327872</v>
      </c>
      <c r="V308" s="26">
        <f>IF(correlations!V341&lt;&gt;0,'Modified Weights'!V$5,0)</f>
        <v>0.14924669844661778</v>
      </c>
      <c r="W308" s="26">
        <f>IF(correlations!W341&lt;&gt;0,'Modified Weights'!W$5,0)</f>
        <v>0.31571202585390812</v>
      </c>
      <c r="X308" s="26">
        <f>IF(correlations!X341&lt;&gt;0,'Modified Weights'!X$5,0)</f>
        <v>0.47497369617752921</v>
      </c>
      <c r="Y308" s="26">
        <f>IF(correlations!Y341&lt;&gt;0,'Modified Weights'!Y$5,0)</f>
        <v>0</v>
      </c>
      <c r="Z308" s="26">
        <f>IF(correlations!Z341&lt;&gt;0,'Modified Weights'!Z$5,0)</f>
        <v>0</v>
      </c>
      <c r="AA308" s="26"/>
      <c r="AB308" s="40">
        <f ca="1">SUMIF(OFFSET(correlations!B$46,_xlfn.FLOOR.MATH((ROW(A296)-1)/5)*5,0,5),"&lt;&gt;0")/COUNTIF(OFFSET(correlations!B$46,_xlfn.FLOOR.MATH((ROW(A296)-1)/5)*5,0,5),"&lt;&gt;0")</f>
        <v>4.0999999999999996</v>
      </c>
      <c r="AC308" s="40">
        <f ca="1">SUMIF(OFFSET(correlations!C$46,_xlfn.FLOOR.MATH((ROW(B296)-1)/5)*5,0,5),"&lt;&gt;0")/COUNTIF(OFFSET(correlations!C$46,_xlfn.FLOOR.MATH((ROW(B296)-1)/5)*5,0,5),"&lt;&gt;0")</f>
        <v>4.375</v>
      </c>
      <c r="AD308" s="40">
        <f ca="1">SUMIF(OFFSET(correlations!D$46,_xlfn.FLOOR.MATH((ROW(C296)-1)/5)*5,0,5),"&lt;&gt;0")/COUNTIF(OFFSET(correlations!D$46,_xlfn.FLOOR.MATH((ROW(C296)-1)/5)*5,0,5),"&lt;&gt;0")</f>
        <v>4.2</v>
      </c>
      <c r="AE308" s="40">
        <f ca="1">SUMIF(OFFSET(correlations!E$46,_xlfn.FLOOR.MATH((ROW(D296)-1)/5)*5,0,5),"&lt;&gt;0")/COUNTIF(OFFSET(correlations!E$46,_xlfn.FLOOR.MATH((ROW(D296)-1)/5)*5,0,5),"&lt;&gt;0")</f>
        <v>4.166666666666667</v>
      </c>
      <c r="AF308" s="40">
        <f ca="1">SUMIF(OFFSET(correlations!F$46,_xlfn.FLOOR.MATH((ROW(E296)-1)/5)*5,0,5),"&lt;&gt;0")/COUNTIF(OFFSET(correlations!F$46,_xlfn.FLOOR.MATH((ROW(E296)-1)/5)*5,0,5),"&lt;&gt;0")</f>
        <v>3.8</v>
      </c>
      <c r="AG308" s="40">
        <f ca="1">SUMIF(OFFSET(correlations!G$46,_xlfn.FLOOR.MATH((ROW(F296)-1)/5)*5,0,5),"&lt;&gt;0")/COUNTIF(OFFSET(correlations!G$46,_xlfn.FLOOR.MATH((ROW(F296)-1)/5)*5,0,5),"&lt;&gt;0")</f>
        <v>4.166666666666667</v>
      </c>
      <c r="AH308" s="40">
        <f ca="1">SUMIF(OFFSET(correlations!H$46,_xlfn.FLOOR.MATH((ROW(G296)-1)/5)*5,0,5),"&lt;&gt;0")/COUNTIF(OFFSET(correlations!H$46,_xlfn.FLOOR.MATH((ROW(G296)-1)/5)*5,0,5),"&lt;&gt;0")</f>
        <v>4.3</v>
      </c>
      <c r="AI308" s="40">
        <f ca="1">SUMIF(OFFSET(correlations!I$46,_xlfn.FLOOR.MATH((ROW(H296)-1)/5)*5,0,5),"&lt;&gt;0")/COUNTIF(OFFSET(correlations!I$46,_xlfn.FLOOR.MATH((ROW(H296)-1)/5)*5,0,5),"&lt;&gt;0")</f>
        <v>3.625</v>
      </c>
      <c r="AJ308" s="40">
        <f ca="1">SUMIF(OFFSET(correlations!J$46,_xlfn.FLOOR.MATH((ROW(I296)-1)/5)*5,0,5),"&lt;&gt;0")/COUNTIF(OFFSET(correlations!J$46,_xlfn.FLOOR.MATH((ROW(I296)-1)/5)*5,0,5),"&lt;&gt;0")</f>
        <v>4.625</v>
      </c>
      <c r="AK308" s="40">
        <f ca="1">SUMIF(OFFSET(correlations!K$46,_xlfn.FLOOR.MATH((ROW(J296)-1)/5)*5,0,5),"&lt;&gt;0")/COUNTIF(OFFSET(correlations!K$46,_xlfn.FLOOR.MATH((ROW(J296)-1)/5)*5,0,5),"&lt;&gt;0")</f>
        <v>4.5999999999999996</v>
      </c>
      <c r="AL308" s="40">
        <f ca="1">SUMIF(OFFSET(correlations!L$46,_xlfn.FLOOR.MATH((ROW(K296)-1)/5)*5,0,5),"&lt;&gt;0")/COUNTIF(OFFSET(correlations!L$46,_xlfn.FLOOR.MATH((ROW(K296)-1)/5)*5,0,5),"&lt;&gt;0")</f>
        <v>3.375</v>
      </c>
      <c r="AM308" s="40">
        <f ca="1">SUMIF(OFFSET(correlations!M$46,_xlfn.FLOOR.MATH((ROW(L296)-1)/5)*5,0,5),"&lt;&gt;0")/COUNTIF(OFFSET(correlations!M$46,_xlfn.FLOOR.MATH((ROW(L296)-1)/5)*5,0,5),"&lt;&gt;0")</f>
        <v>4.75</v>
      </c>
      <c r="AN308" s="40">
        <f ca="1">SUMIF(OFFSET(correlations!N$46,_xlfn.FLOOR.MATH((ROW(M296)-1)/5)*5,0,5),"&lt;&gt;0")/COUNTIF(OFFSET(correlations!N$46,_xlfn.FLOOR.MATH((ROW(M296)-1)/5)*5,0,5),"&lt;&gt;0")</f>
        <v>4.75</v>
      </c>
      <c r="AO308" s="40">
        <f ca="1">SUMIF(OFFSET(correlations!O$46,_xlfn.FLOOR.MATH((ROW(N296)-1)/5)*5,0,5),"&lt;&gt;0")/COUNTIF(OFFSET(correlations!O$46,_xlfn.FLOOR.MATH((ROW(N296)-1)/5)*5,0,5),"&lt;&gt;0")</f>
        <v>4.5</v>
      </c>
      <c r="AP308" s="40">
        <f ca="1">SUMIF(OFFSET(correlations!P$46,_xlfn.FLOOR.MATH((ROW(O296)-1)/5)*5,0,5),"&lt;&gt;0")/COUNTIF(OFFSET(correlations!P$46,_xlfn.FLOOR.MATH((ROW(O296)-1)/5)*5,0,5),"&lt;&gt;0")</f>
        <v>4.625</v>
      </c>
      <c r="AQ308" s="40">
        <f ca="1">SUMIF(OFFSET(correlations!Q$46,_xlfn.FLOOR.MATH((ROW(P296)-1)/5)*5,0,5),"&lt;&gt;0")/COUNTIF(OFFSET(correlations!Q$46,_xlfn.FLOOR.MATH((ROW(P296)-1)/5)*5,0,5),"&lt;&gt;0")</f>
        <v>4.375</v>
      </c>
      <c r="AR308" s="40">
        <f ca="1">SUMIF(OFFSET(correlations!R$46,_xlfn.FLOOR.MATH((ROW(Q296)-1)/5)*5,0,5),"&lt;&gt;0")/COUNTIF(OFFSET(correlations!R$46,_xlfn.FLOOR.MATH((ROW(Q296)-1)/5)*5,0,5),"&lt;&gt;0")</f>
        <v>4</v>
      </c>
      <c r="AS308" s="40">
        <f ca="1">SUMIF(OFFSET(correlations!S$46,_xlfn.FLOOR.MATH((ROW(R296)-1)/5)*5,0,5),"&lt;&gt;0")/COUNTIF(OFFSET(correlations!S$46,_xlfn.FLOOR.MATH((ROW(R296)-1)/5)*5,0,5),"&lt;&gt;0")</f>
        <v>4.666666666666667</v>
      </c>
      <c r="AT308" s="40">
        <f ca="1">SUMIF(OFFSET(correlations!T$46,_xlfn.FLOOR.MATH((ROW(S296)-1)/5)*5,0,5),"&lt;&gt;0")/COUNTIF(OFFSET(correlations!T$46,_xlfn.FLOOR.MATH((ROW(S296)-1)/5)*5,0,5),"&lt;&gt;0")</f>
        <v>4.5</v>
      </c>
      <c r="AU308" s="40">
        <f ca="1">SUMIF(OFFSET(correlations!U$46,_xlfn.FLOOR.MATH((ROW(T296)-1)/5)*5,0,5),"&lt;&gt;0")/COUNTIF(OFFSET(correlations!U$46,_xlfn.FLOOR.MATH((ROW(T296)-1)/5)*5,0,5),"&lt;&gt;0")</f>
        <v>4.5</v>
      </c>
      <c r="AV308" s="40">
        <f ca="1">SUMIF(OFFSET(correlations!V$46,_xlfn.FLOOR.MATH((ROW(U296)-1)/5)*5,0,5),"&lt;&gt;0")/COUNTIF(OFFSET(correlations!V$46,_xlfn.FLOOR.MATH((ROW(U296)-1)/5)*5,0,5),"&lt;&gt;0")</f>
        <v>3.9</v>
      </c>
      <c r="AW308" s="40">
        <f ca="1">SUMIF(OFFSET(correlations!W$46,_xlfn.FLOOR.MATH((ROW(V296)-1)/5)*5,0,5),"&lt;&gt;0")/COUNTIF(OFFSET(correlations!W$46,_xlfn.FLOOR.MATH((ROW(V296)-1)/5)*5,0,5),"&lt;&gt;0")</f>
        <v>4.5</v>
      </c>
      <c r="AX308" s="40">
        <f ca="1">SUMIF(OFFSET(correlations!X$46,_xlfn.FLOOR.MATH((ROW(W296)-1)/5)*5,0,5),"&lt;&gt;0")/COUNTIF(OFFSET(correlations!X$46,_xlfn.FLOOR.MATH((ROW(W296)-1)/5)*5,0,5),"&lt;&gt;0")</f>
        <v>3.6</v>
      </c>
      <c r="AY308" s="40">
        <f ca="1">SUMIF(OFFSET(correlations!Y$46,_xlfn.FLOOR.MATH((ROW(X296)-1)/5)*5,0,5),"&lt;&gt;0")/COUNTIF(OFFSET(correlations!Y$46,_xlfn.FLOOR.MATH((ROW(X296)-1)/5)*5,0,5),"&lt;&gt;0")</f>
        <v>4.666666666666667</v>
      </c>
      <c r="AZ308" s="40">
        <f ca="1">SUMIF(OFFSET(correlations!Z$46,_xlfn.FLOOR.MATH((ROW(Y296)-1)/5)*5,0,5),"&lt;&gt;0")/COUNTIF(OFFSET(correlations!Z$46,_xlfn.FLOOR.MATH((ROW(Y296)-1)/5)*5,0,5),"&lt;&gt;0")</f>
        <v>4.25</v>
      </c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</row>
    <row r="309" spans="1:76">
      <c r="A309" s="1" t="str">
        <f t="shared" ref="A309:A312" si="59">A308</f>
        <v>680: Pulp Fiction (1994)</v>
      </c>
      <c r="B309" s="26">
        <f>IF(correlations!B342&lt;&gt;0,'Modified Weights'!B$6,0)</f>
        <v>0.48053660218278615</v>
      </c>
      <c r="C309" s="26">
        <f>IF(correlations!C342&lt;&gt;0,'Modified Weights'!C$6,0)</f>
        <v>0.41443820151070604</v>
      </c>
      <c r="D309" s="26">
        <f>IF(correlations!D342&lt;&gt;0,'Modified Weights'!D$6,0)</f>
        <v>0.37322578372742299</v>
      </c>
      <c r="E309" s="26">
        <f>IF(correlations!E342&lt;&gt;0,'Modified Weights'!E$6,0)</f>
        <v>0</v>
      </c>
      <c r="F309" s="26">
        <f>IF(correlations!F342&lt;&gt;0,'Modified Weights'!F$6,0)</f>
        <v>0.40027450425381639</v>
      </c>
      <c r="G309" s="26">
        <f>IF(correlations!G342&lt;&gt;0,'Modified Weights'!G$6,0)</f>
        <v>0</v>
      </c>
      <c r="H309" s="26">
        <f>IF(correlations!H342&lt;&gt;0,'Modified Weights'!H$6,0)</f>
        <v>0.2271298649307886</v>
      </c>
      <c r="I309" s="26">
        <f>IF(correlations!I342&lt;&gt;0,'Modified Weights'!I$6,0)</f>
        <v>0.22921932957789437</v>
      </c>
      <c r="J309" s="26">
        <f>IF(correlations!J342&lt;&gt;0,'Modified Weights'!J$6,0)</f>
        <v>0.36756756756756787</v>
      </c>
      <c r="K309" s="26">
        <f>IF(correlations!K342&lt;&gt;0,'Modified Weights'!K$6,0)</f>
        <v>0.25252866387786765</v>
      </c>
      <c r="L309" s="26">
        <f>IF(correlations!L342&lt;&gt;0,'Modified Weights'!L$6,0)</f>
        <v>0.2685953793136418</v>
      </c>
      <c r="M309" s="26">
        <f>IF(correlations!M342&lt;&gt;0,'Modified Weights'!M$6,0)</f>
        <v>0.25252866387786765</v>
      </c>
      <c r="N309" s="26">
        <f>IF(correlations!N342&lt;&gt;0,'Modified Weights'!N$6,0)</f>
        <v>0.26126836282372301</v>
      </c>
      <c r="O309" s="26">
        <f>IF(correlations!O342&lt;&gt;0,'Modified Weights'!O$6,0)</f>
        <v>0.52599044278760332</v>
      </c>
      <c r="P309" s="26">
        <f>IF(correlations!P342&lt;&gt;0,'Modified Weights'!P$6,0)</f>
        <v>0</v>
      </c>
      <c r="Q309" s="26">
        <f>IF(correlations!Q342&lt;&gt;0,'Modified Weights'!Q$6,0)</f>
        <v>0.42322462884387124</v>
      </c>
      <c r="R309" s="26">
        <f>IF(correlations!R342&lt;&gt;0,'Modified Weights'!R$6,0)</f>
        <v>0</v>
      </c>
      <c r="S309" s="26">
        <f>IF(correlations!S342&lt;&gt;0,'Modified Weights'!S$6,0)</f>
        <v>0</v>
      </c>
      <c r="T309" s="26">
        <f>IF(correlations!T342&lt;&gt;0,'Modified Weights'!T$6,0)</f>
        <v>0.40704352695380308</v>
      </c>
      <c r="U309" s="26">
        <f>IF(correlations!U342&lt;&gt;0,'Modified Weights'!U$6,0)</f>
        <v>0.30580326092025339</v>
      </c>
      <c r="V309" s="26">
        <f>IF(correlations!V342&lt;&gt;0,'Modified Weights'!V$6,0)</f>
        <v>0.14601110225769576</v>
      </c>
      <c r="W309" s="26">
        <f>IF(correlations!W342&lt;&gt;0,'Modified Weights'!W$6,0)</f>
        <v>0.26252037536330569</v>
      </c>
      <c r="X309" s="26">
        <f>IF(correlations!X342&lt;&gt;0,'Modified Weights'!X$6,0)</f>
        <v>0.45527378286540937</v>
      </c>
      <c r="Y309" s="26">
        <f>IF(correlations!Y342&lt;&gt;0,'Modified Weights'!Y$6,0)</f>
        <v>0</v>
      </c>
      <c r="Z309" s="26">
        <f>IF(correlations!Z342&lt;&gt;0,'Modified Weights'!Z$6,0)</f>
        <v>0.37426379831369133</v>
      </c>
      <c r="AA309" s="26"/>
      <c r="AB309" s="40">
        <f ca="1">SUMIF(OFFSET(correlations!B$46,_xlfn.FLOOR.MATH((ROW(A297)-1)/5)*5,0,5),"&lt;&gt;0")/COUNTIF(OFFSET(correlations!B$46,_xlfn.FLOOR.MATH((ROW(A297)-1)/5)*5,0,5),"&lt;&gt;0")</f>
        <v>4.0999999999999996</v>
      </c>
      <c r="AC309" s="40">
        <f ca="1">SUMIF(OFFSET(correlations!C$46,_xlfn.FLOOR.MATH((ROW(B297)-1)/5)*5,0,5),"&lt;&gt;0")/COUNTIF(OFFSET(correlations!C$46,_xlfn.FLOOR.MATH((ROW(B297)-1)/5)*5,0,5),"&lt;&gt;0")</f>
        <v>4.375</v>
      </c>
      <c r="AD309" s="40">
        <f ca="1">SUMIF(OFFSET(correlations!D$46,_xlfn.FLOOR.MATH((ROW(C297)-1)/5)*5,0,5),"&lt;&gt;0")/COUNTIF(OFFSET(correlations!D$46,_xlfn.FLOOR.MATH((ROW(C297)-1)/5)*5,0,5),"&lt;&gt;0")</f>
        <v>4.2</v>
      </c>
      <c r="AE309" s="40">
        <f ca="1">SUMIF(OFFSET(correlations!E$46,_xlfn.FLOOR.MATH((ROW(D297)-1)/5)*5,0,5),"&lt;&gt;0")/COUNTIF(OFFSET(correlations!E$46,_xlfn.FLOOR.MATH((ROW(D297)-1)/5)*5,0,5),"&lt;&gt;0")</f>
        <v>4.166666666666667</v>
      </c>
      <c r="AF309" s="40">
        <f ca="1">SUMIF(OFFSET(correlations!F$46,_xlfn.FLOOR.MATH((ROW(E297)-1)/5)*5,0,5),"&lt;&gt;0")/COUNTIF(OFFSET(correlations!F$46,_xlfn.FLOOR.MATH((ROW(E297)-1)/5)*5,0,5),"&lt;&gt;0")</f>
        <v>3.8</v>
      </c>
      <c r="AG309" s="40">
        <f ca="1">SUMIF(OFFSET(correlations!G$46,_xlfn.FLOOR.MATH((ROW(F297)-1)/5)*5,0,5),"&lt;&gt;0")/COUNTIF(OFFSET(correlations!G$46,_xlfn.FLOOR.MATH((ROW(F297)-1)/5)*5,0,5),"&lt;&gt;0")</f>
        <v>4.166666666666667</v>
      </c>
      <c r="AH309" s="40">
        <f ca="1">SUMIF(OFFSET(correlations!H$46,_xlfn.FLOOR.MATH((ROW(G297)-1)/5)*5,0,5),"&lt;&gt;0")/COUNTIF(OFFSET(correlations!H$46,_xlfn.FLOOR.MATH((ROW(G297)-1)/5)*5,0,5),"&lt;&gt;0")</f>
        <v>4.3</v>
      </c>
      <c r="AI309" s="40">
        <f ca="1">SUMIF(OFFSET(correlations!I$46,_xlfn.FLOOR.MATH((ROW(H297)-1)/5)*5,0,5),"&lt;&gt;0")/COUNTIF(OFFSET(correlations!I$46,_xlfn.FLOOR.MATH((ROW(H297)-1)/5)*5,0,5),"&lt;&gt;0")</f>
        <v>3.625</v>
      </c>
      <c r="AJ309" s="40">
        <f ca="1">SUMIF(OFFSET(correlations!J$46,_xlfn.FLOOR.MATH((ROW(I297)-1)/5)*5,0,5),"&lt;&gt;0")/COUNTIF(OFFSET(correlations!J$46,_xlfn.FLOOR.MATH((ROW(I297)-1)/5)*5,0,5),"&lt;&gt;0")</f>
        <v>4.625</v>
      </c>
      <c r="AK309" s="40">
        <f ca="1">SUMIF(OFFSET(correlations!K$46,_xlfn.FLOOR.MATH((ROW(J297)-1)/5)*5,0,5),"&lt;&gt;0")/COUNTIF(OFFSET(correlations!K$46,_xlfn.FLOOR.MATH((ROW(J297)-1)/5)*5,0,5),"&lt;&gt;0")</f>
        <v>4.5999999999999996</v>
      </c>
      <c r="AL309" s="40">
        <f ca="1">SUMIF(OFFSET(correlations!L$46,_xlfn.FLOOR.MATH((ROW(K297)-1)/5)*5,0,5),"&lt;&gt;0")/COUNTIF(OFFSET(correlations!L$46,_xlfn.FLOOR.MATH((ROW(K297)-1)/5)*5,0,5),"&lt;&gt;0")</f>
        <v>3.375</v>
      </c>
      <c r="AM309" s="40">
        <f ca="1">SUMIF(OFFSET(correlations!M$46,_xlfn.FLOOR.MATH((ROW(L297)-1)/5)*5,0,5),"&lt;&gt;0")/COUNTIF(OFFSET(correlations!M$46,_xlfn.FLOOR.MATH((ROW(L297)-1)/5)*5,0,5),"&lt;&gt;0")</f>
        <v>4.75</v>
      </c>
      <c r="AN309" s="40">
        <f ca="1">SUMIF(OFFSET(correlations!N$46,_xlfn.FLOOR.MATH((ROW(M297)-1)/5)*5,0,5),"&lt;&gt;0")/COUNTIF(OFFSET(correlations!N$46,_xlfn.FLOOR.MATH((ROW(M297)-1)/5)*5,0,5),"&lt;&gt;0")</f>
        <v>4.75</v>
      </c>
      <c r="AO309" s="40">
        <f ca="1">SUMIF(OFFSET(correlations!O$46,_xlfn.FLOOR.MATH((ROW(N297)-1)/5)*5,0,5),"&lt;&gt;0")/COUNTIF(OFFSET(correlations!O$46,_xlfn.FLOOR.MATH((ROW(N297)-1)/5)*5,0,5),"&lt;&gt;0")</f>
        <v>4.5</v>
      </c>
      <c r="AP309" s="40">
        <f ca="1">SUMIF(OFFSET(correlations!P$46,_xlfn.FLOOR.MATH((ROW(O297)-1)/5)*5,0,5),"&lt;&gt;0")/COUNTIF(OFFSET(correlations!P$46,_xlfn.FLOOR.MATH((ROW(O297)-1)/5)*5,0,5),"&lt;&gt;0")</f>
        <v>4.625</v>
      </c>
      <c r="AQ309" s="40">
        <f ca="1">SUMIF(OFFSET(correlations!Q$46,_xlfn.FLOOR.MATH((ROW(P297)-1)/5)*5,0,5),"&lt;&gt;0")/COUNTIF(OFFSET(correlations!Q$46,_xlfn.FLOOR.MATH((ROW(P297)-1)/5)*5,0,5),"&lt;&gt;0")</f>
        <v>4.375</v>
      </c>
      <c r="AR309" s="40">
        <f ca="1">SUMIF(OFFSET(correlations!R$46,_xlfn.FLOOR.MATH((ROW(Q297)-1)/5)*5,0,5),"&lt;&gt;0")/COUNTIF(OFFSET(correlations!R$46,_xlfn.FLOOR.MATH((ROW(Q297)-1)/5)*5,0,5),"&lt;&gt;0")</f>
        <v>4</v>
      </c>
      <c r="AS309" s="40">
        <f ca="1">SUMIF(OFFSET(correlations!S$46,_xlfn.FLOOR.MATH((ROW(R297)-1)/5)*5,0,5),"&lt;&gt;0")/COUNTIF(OFFSET(correlations!S$46,_xlfn.FLOOR.MATH((ROW(R297)-1)/5)*5,0,5),"&lt;&gt;0")</f>
        <v>4.666666666666667</v>
      </c>
      <c r="AT309" s="40">
        <f ca="1">SUMIF(OFFSET(correlations!T$46,_xlfn.FLOOR.MATH((ROW(S297)-1)/5)*5,0,5),"&lt;&gt;0")/COUNTIF(OFFSET(correlations!T$46,_xlfn.FLOOR.MATH((ROW(S297)-1)/5)*5,0,5),"&lt;&gt;0")</f>
        <v>4.5</v>
      </c>
      <c r="AU309" s="40">
        <f ca="1">SUMIF(OFFSET(correlations!U$46,_xlfn.FLOOR.MATH((ROW(T297)-1)/5)*5,0,5),"&lt;&gt;0")/COUNTIF(OFFSET(correlations!U$46,_xlfn.FLOOR.MATH((ROW(T297)-1)/5)*5,0,5),"&lt;&gt;0")</f>
        <v>4.5</v>
      </c>
      <c r="AV309" s="40">
        <f ca="1">SUMIF(OFFSET(correlations!V$46,_xlfn.FLOOR.MATH((ROW(U297)-1)/5)*5,0,5),"&lt;&gt;0")/COUNTIF(OFFSET(correlations!V$46,_xlfn.FLOOR.MATH((ROW(U297)-1)/5)*5,0,5),"&lt;&gt;0")</f>
        <v>3.9</v>
      </c>
      <c r="AW309" s="40">
        <f ca="1">SUMIF(OFFSET(correlations!W$46,_xlfn.FLOOR.MATH((ROW(V297)-1)/5)*5,0,5),"&lt;&gt;0")/COUNTIF(OFFSET(correlations!W$46,_xlfn.FLOOR.MATH((ROW(V297)-1)/5)*5,0,5),"&lt;&gt;0")</f>
        <v>4.5</v>
      </c>
      <c r="AX309" s="40">
        <f ca="1">SUMIF(OFFSET(correlations!X$46,_xlfn.FLOOR.MATH((ROW(W297)-1)/5)*5,0,5),"&lt;&gt;0")/COUNTIF(OFFSET(correlations!X$46,_xlfn.FLOOR.MATH((ROW(W297)-1)/5)*5,0,5),"&lt;&gt;0")</f>
        <v>3.6</v>
      </c>
      <c r="AY309" s="40">
        <f ca="1">SUMIF(OFFSET(correlations!Y$46,_xlfn.FLOOR.MATH((ROW(X297)-1)/5)*5,0,5),"&lt;&gt;0")/COUNTIF(OFFSET(correlations!Y$46,_xlfn.FLOOR.MATH((ROW(X297)-1)/5)*5,0,5),"&lt;&gt;0")</f>
        <v>4.666666666666667</v>
      </c>
      <c r="AZ309" s="40">
        <f ca="1">SUMIF(OFFSET(correlations!Z$46,_xlfn.FLOOR.MATH((ROW(Y297)-1)/5)*5,0,5),"&lt;&gt;0")/COUNTIF(OFFSET(correlations!Z$46,_xlfn.FLOOR.MATH((ROW(Y297)-1)/5)*5,0,5),"&lt;&gt;0")</f>
        <v>4.25</v>
      </c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</row>
    <row r="310" spans="1:76">
      <c r="A310" s="1" t="str">
        <f t="shared" si="59"/>
        <v>680: Pulp Fiction (1994)</v>
      </c>
      <c r="B310" s="26">
        <f>IF(correlations!B343&lt;&gt;0,'Modified Weights'!B$7,0)</f>
        <v>0.46460996868120108</v>
      </c>
      <c r="C310" s="26">
        <f>IF(correlations!C343&lt;&gt;0,'Modified Weights'!C$7,0)</f>
        <v>0.41167618541813644</v>
      </c>
      <c r="D310" s="26">
        <f>IF(correlations!D343&lt;&gt;0,'Modified Weights'!D$7,0)</f>
        <v>0.36756756756756787</v>
      </c>
      <c r="E310" s="26">
        <f>IF(correlations!E343&lt;&gt;0,'Modified Weights'!E$7,0)</f>
        <v>0.25965984359917371</v>
      </c>
      <c r="F310" s="26">
        <f>IF(correlations!F343&lt;&gt;0,'Modified Weights'!F$7,0)</f>
        <v>0.37985626502293046</v>
      </c>
      <c r="G310" s="26">
        <f>IF(correlations!G343&lt;&gt;0,'Modified Weights'!G$7,0)</f>
        <v>0</v>
      </c>
      <c r="H310" s="26">
        <f>IF(correlations!H343&lt;&gt;0,'Modified Weights'!H$7,0)</f>
        <v>0.19365960183726966</v>
      </c>
      <c r="I310" s="26">
        <f>IF(correlations!I343&lt;&gt;0,'Modified Weights'!I$7,0)</f>
        <v>0.21476007349626267</v>
      </c>
      <c r="J310" s="26">
        <f>IF(correlations!J343&lt;&gt;0,'Modified Weights'!J$7,0)</f>
        <v>0.36005629545020651</v>
      </c>
      <c r="K310" s="26">
        <f>IF(correlations!K343&lt;&gt;0,'Modified Weights'!K$7,0)</f>
        <v>0.21087949693739588</v>
      </c>
      <c r="L310" s="26">
        <f>IF(correlations!L343&lt;&gt;0,'Modified Weights'!L$7,0)</f>
        <v>0.24328325135114928</v>
      </c>
      <c r="M310" s="26">
        <f>IF(correlations!M343&lt;&gt;0,'Modified Weights'!M$7,0)</f>
        <v>0</v>
      </c>
      <c r="N310" s="26">
        <f>IF(correlations!N343&lt;&gt;0,'Modified Weights'!N$7,0)</f>
        <v>0.18121021790485745</v>
      </c>
      <c r="O310" s="26">
        <f>IF(correlations!O343&lt;&gt;0,'Modified Weights'!O$7,0)</f>
        <v>0.47549485227568483</v>
      </c>
      <c r="P310" s="26">
        <f>IF(correlations!P343&lt;&gt;0,'Modified Weights'!P$7,0)</f>
        <v>0.26252037536330569</v>
      </c>
      <c r="Q310" s="26">
        <f>IF(correlations!Q343&lt;&gt;0,'Modified Weights'!Q$7,0)</f>
        <v>0.37322578372742299</v>
      </c>
      <c r="R310" s="26">
        <f>IF(correlations!R343&lt;&gt;0,'Modified Weights'!R$7,0)</f>
        <v>0</v>
      </c>
      <c r="S310" s="26">
        <f>IF(correlations!S343&lt;&gt;0,'Modified Weights'!S$7,0)</f>
        <v>0.36064387194709613</v>
      </c>
      <c r="T310" s="26">
        <f>IF(correlations!T343&lt;&gt;0,'Modified Weights'!T$7,0)</f>
        <v>0</v>
      </c>
      <c r="U310" s="26">
        <f>IF(correlations!U343&lt;&gt;0,'Modified Weights'!U$7,0)</f>
        <v>0.28039233696684568</v>
      </c>
      <c r="V310" s="26">
        <f>IF(correlations!V343&lt;&gt;0,'Modified Weights'!V$7,0)</f>
        <v>0.14367186460137429</v>
      </c>
      <c r="W310" s="26">
        <f>IF(correlations!W343&lt;&gt;0,'Modified Weights'!W$7,0)</f>
        <v>0.24072770522228643</v>
      </c>
      <c r="X310" s="26">
        <f>IF(correlations!X343&lt;&gt;0,'Modified Weights'!X$7,0)</f>
        <v>0.44902524381160436</v>
      </c>
      <c r="Y310" s="26">
        <f>IF(correlations!Y343&lt;&gt;0,'Modified Weights'!Y$7,0)</f>
        <v>0.42322462884387124</v>
      </c>
      <c r="Z310" s="26">
        <f>IF(correlations!Z343&lt;&gt;0,'Modified Weights'!Z$7,0)</f>
        <v>0.27967705678590876</v>
      </c>
      <c r="AA310" s="26"/>
      <c r="AB310" s="40">
        <f ca="1">SUMIF(OFFSET(correlations!B$46,_xlfn.FLOOR.MATH((ROW(A298)-1)/5)*5,0,5),"&lt;&gt;0")/COUNTIF(OFFSET(correlations!B$46,_xlfn.FLOOR.MATH((ROW(A298)-1)/5)*5,0,5),"&lt;&gt;0")</f>
        <v>4.0999999999999996</v>
      </c>
      <c r="AC310" s="40">
        <f ca="1">SUMIF(OFFSET(correlations!C$46,_xlfn.FLOOR.MATH((ROW(B298)-1)/5)*5,0,5),"&lt;&gt;0")/COUNTIF(OFFSET(correlations!C$46,_xlfn.FLOOR.MATH((ROW(B298)-1)/5)*5,0,5),"&lt;&gt;0")</f>
        <v>4.375</v>
      </c>
      <c r="AD310" s="40">
        <f ca="1">SUMIF(OFFSET(correlations!D$46,_xlfn.FLOOR.MATH((ROW(C298)-1)/5)*5,0,5),"&lt;&gt;0")/COUNTIF(OFFSET(correlations!D$46,_xlfn.FLOOR.MATH((ROW(C298)-1)/5)*5,0,5),"&lt;&gt;0")</f>
        <v>4.2</v>
      </c>
      <c r="AE310" s="40">
        <f ca="1">SUMIF(OFFSET(correlations!E$46,_xlfn.FLOOR.MATH((ROW(D298)-1)/5)*5,0,5),"&lt;&gt;0")/COUNTIF(OFFSET(correlations!E$46,_xlfn.FLOOR.MATH((ROW(D298)-1)/5)*5,0,5),"&lt;&gt;0")</f>
        <v>4.166666666666667</v>
      </c>
      <c r="AF310" s="40">
        <f ca="1">SUMIF(OFFSET(correlations!F$46,_xlfn.FLOOR.MATH((ROW(E298)-1)/5)*5,0,5),"&lt;&gt;0")/COUNTIF(OFFSET(correlations!F$46,_xlfn.FLOOR.MATH((ROW(E298)-1)/5)*5,0,5),"&lt;&gt;0")</f>
        <v>3.8</v>
      </c>
      <c r="AG310" s="40">
        <f ca="1">SUMIF(OFFSET(correlations!G$46,_xlfn.FLOOR.MATH((ROW(F298)-1)/5)*5,0,5),"&lt;&gt;0")/COUNTIF(OFFSET(correlations!G$46,_xlfn.FLOOR.MATH((ROW(F298)-1)/5)*5,0,5),"&lt;&gt;0")</f>
        <v>4.166666666666667</v>
      </c>
      <c r="AH310" s="40">
        <f ca="1">SUMIF(OFFSET(correlations!H$46,_xlfn.FLOOR.MATH((ROW(G298)-1)/5)*5,0,5),"&lt;&gt;0")/COUNTIF(OFFSET(correlations!H$46,_xlfn.FLOOR.MATH((ROW(G298)-1)/5)*5,0,5),"&lt;&gt;0")</f>
        <v>4.3</v>
      </c>
      <c r="AI310" s="40">
        <f ca="1">SUMIF(OFFSET(correlations!I$46,_xlfn.FLOOR.MATH((ROW(H298)-1)/5)*5,0,5),"&lt;&gt;0")/COUNTIF(OFFSET(correlations!I$46,_xlfn.FLOOR.MATH((ROW(H298)-1)/5)*5,0,5),"&lt;&gt;0")</f>
        <v>3.625</v>
      </c>
      <c r="AJ310" s="40">
        <f ca="1">SUMIF(OFFSET(correlations!J$46,_xlfn.FLOOR.MATH((ROW(I298)-1)/5)*5,0,5),"&lt;&gt;0")/COUNTIF(OFFSET(correlations!J$46,_xlfn.FLOOR.MATH((ROW(I298)-1)/5)*5,0,5),"&lt;&gt;0")</f>
        <v>4.625</v>
      </c>
      <c r="AK310" s="40">
        <f ca="1">SUMIF(OFFSET(correlations!K$46,_xlfn.FLOOR.MATH((ROW(J298)-1)/5)*5,0,5),"&lt;&gt;0")/COUNTIF(OFFSET(correlations!K$46,_xlfn.FLOOR.MATH((ROW(J298)-1)/5)*5,0,5),"&lt;&gt;0")</f>
        <v>4.5999999999999996</v>
      </c>
      <c r="AL310" s="40">
        <f ca="1">SUMIF(OFFSET(correlations!L$46,_xlfn.FLOOR.MATH((ROW(K298)-1)/5)*5,0,5),"&lt;&gt;0")/COUNTIF(OFFSET(correlations!L$46,_xlfn.FLOOR.MATH((ROW(K298)-1)/5)*5,0,5),"&lt;&gt;0")</f>
        <v>3.375</v>
      </c>
      <c r="AM310" s="40">
        <f ca="1">SUMIF(OFFSET(correlations!M$46,_xlfn.FLOOR.MATH((ROW(L298)-1)/5)*5,0,5),"&lt;&gt;0")/COUNTIF(OFFSET(correlations!M$46,_xlfn.FLOOR.MATH((ROW(L298)-1)/5)*5,0,5),"&lt;&gt;0")</f>
        <v>4.75</v>
      </c>
      <c r="AN310" s="40">
        <f ca="1">SUMIF(OFFSET(correlations!N$46,_xlfn.FLOOR.MATH((ROW(M298)-1)/5)*5,0,5),"&lt;&gt;0")/COUNTIF(OFFSET(correlations!N$46,_xlfn.FLOOR.MATH((ROW(M298)-1)/5)*5,0,5),"&lt;&gt;0")</f>
        <v>4.75</v>
      </c>
      <c r="AO310" s="40">
        <f ca="1">SUMIF(OFFSET(correlations!O$46,_xlfn.FLOOR.MATH((ROW(N298)-1)/5)*5,0,5),"&lt;&gt;0")/COUNTIF(OFFSET(correlations!O$46,_xlfn.FLOOR.MATH((ROW(N298)-1)/5)*5,0,5),"&lt;&gt;0")</f>
        <v>4.5</v>
      </c>
      <c r="AP310" s="40">
        <f ca="1">SUMIF(OFFSET(correlations!P$46,_xlfn.FLOOR.MATH((ROW(O298)-1)/5)*5,0,5),"&lt;&gt;0")/COUNTIF(OFFSET(correlations!P$46,_xlfn.FLOOR.MATH((ROW(O298)-1)/5)*5,0,5),"&lt;&gt;0")</f>
        <v>4.625</v>
      </c>
      <c r="AQ310" s="40">
        <f ca="1">SUMIF(OFFSET(correlations!Q$46,_xlfn.FLOOR.MATH((ROW(P298)-1)/5)*5,0,5),"&lt;&gt;0")/COUNTIF(OFFSET(correlations!Q$46,_xlfn.FLOOR.MATH((ROW(P298)-1)/5)*5,0,5),"&lt;&gt;0")</f>
        <v>4.375</v>
      </c>
      <c r="AR310" s="40">
        <f ca="1">SUMIF(OFFSET(correlations!R$46,_xlfn.FLOOR.MATH((ROW(Q298)-1)/5)*5,0,5),"&lt;&gt;0")/COUNTIF(OFFSET(correlations!R$46,_xlfn.FLOOR.MATH((ROW(Q298)-1)/5)*5,0,5),"&lt;&gt;0")</f>
        <v>4</v>
      </c>
      <c r="AS310" s="40">
        <f ca="1">SUMIF(OFFSET(correlations!S$46,_xlfn.FLOOR.MATH((ROW(R298)-1)/5)*5,0,5),"&lt;&gt;0")/COUNTIF(OFFSET(correlations!S$46,_xlfn.FLOOR.MATH((ROW(R298)-1)/5)*5,0,5),"&lt;&gt;0")</f>
        <v>4.666666666666667</v>
      </c>
      <c r="AT310" s="40">
        <f ca="1">SUMIF(OFFSET(correlations!T$46,_xlfn.FLOOR.MATH((ROW(S298)-1)/5)*5,0,5),"&lt;&gt;0")/COUNTIF(OFFSET(correlations!T$46,_xlfn.FLOOR.MATH((ROW(S298)-1)/5)*5,0,5),"&lt;&gt;0")</f>
        <v>4.5</v>
      </c>
      <c r="AU310" s="40">
        <f ca="1">SUMIF(OFFSET(correlations!U$46,_xlfn.FLOOR.MATH((ROW(T298)-1)/5)*5,0,5),"&lt;&gt;0")/COUNTIF(OFFSET(correlations!U$46,_xlfn.FLOOR.MATH((ROW(T298)-1)/5)*5,0,5),"&lt;&gt;0")</f>
        <v>4.5</v>
      </c>
      <c r="AV310" s="40">
        <f ca="1">SUMIF(OFFSET(correlations!V$46,_xlfn.FLOOR.MATH((ROW(U298)-1)/5)*5,0,5),"&lt;&gt;0")/COUNTIF(OFFSET(correlations!V$46,_xlfn.FLOOR.MATH((ROW(U298)-1)/5)*5,0,5),"&lt;&gt;0")</f>
        <v>3.9</v>
      </c>
      <c r="AW310" s="40">
        <f ca="1">SUMIF(OFFSET(correlations!W$46,_xlfn.FLOOR.MATH((ROW(V298)-1)/5)*5,0,5),"&lt;&gt;0")/COUNTIF(OFFSET(correlations!W$46,_xlfn.FLOOR.MATH((ROW(V298)-1)/5)*5,0,5),"&lt;&gt;0")</f>
        <v>4.5</v>
      </c>
      <c r="AX310" s="40">
        <f ca="1">SUMIF(OFFSET(correlations!X$46,_xlfn.FLOOR.MATH((ROW(W298)-1)/5)*5,0,5),"&lt;&gt;0")/COUNTIF(OFFSET(correlations!X$46,_xlfn.FLOOR.MATH((ROW(W298)-1)/5)*5,0,5),"&lt;&gt;0")</f>
        <v>3.6</v>
      </c>
      <c r="AY310" s="40">
        <f ca="1">SUMIF(OFFSET(correlations!Y$46,_xlfn.FLOOR.MATH((ROW(X298)-1)/5)*5,0,5),"&lt;&gt;0")/COUNTIF(OFFSET(correlations!Y$46,_xlfn.FLOOR.MATH((ROW(X298)-1)/5)*5,0,5),"&lt;&gt;0")</f>
        <v>4.666666666666667</v>
      </c>
      <c r="AZ310" s="40">
        <f ca="1">SUMIF(OFFSET(correlations!Z$46,_xlfn.FLOOR.MATH((ROW(Y298)-1)/5)*5,0,5),"&lt;&gt;0")/COUNTIF(OFFSET(correlations!Z$46,_xlfn.FLOOR.MATH((ROW(Y298)-1)/5)*5,0,5),"&lt;&gt;0")</f>
        <v>4.25</v>
      </c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</row>
    <row r="311" spans="1:76">
      <c r="A311" s="1" t="str">
        <f t="shared" si="59"/>
        <v>680: Pulp Fiction (1994)</v>
      </c>
      <c r="B311" s="26">
        <f>IF(correlations!B344&lt;&gt;0,'Modified Weights'!B$3,0)</f>
        <v>0.55108883721563151</v>
      </c>
      <c r="C311" s="26">
        <f>IF(correlations!C344&lt;&gt;0,'Modified Weights'!C$3,0)</f>
        <v>0.56244873874488854</v>
      </c>
      <c r="D311" s="26">
        <f>IF(correlations!D344&lt;&gt;0,'Modified Weights'!D$3,0)</f>
        <v>0.66716825348801723</v>
      </c>
      <c r="E311" s="26">
        <f>IF(correlations!E344&lt;&gt;0,'Modified Weights'!E$3,0)</f>
        <v>0.51761980439715483</v>
      </c>
      <c r="F311" s="26">
        <f>IF(correlations!F344&lt;&gt;0,'Modified Weights'!F$3,0)</f>
        <v>0.47668328054517961</v>
      </c>
      <c r="G311" s="26">
        <f>IF(correlations!G344&lt;&gt;0,'Modified Weights'!G$3,0)</f>
        <v>0.53906585139435703</v>
      </c>
      <c r="H311" s="26">
        <f>IF(correlations!H344&lt;&gt;0,'Modified Weights'!H$3,0)</f>
        <v>0.46291004988627577</v>
      </c>
      <c r="I311" s="26">
        <f>IF(correlations!I344&lt;&gt;0,'Modified Weights'!I$3,0)</f>
        <v>0.38334847991865839</v>
      </c>
      <c r="J311" s="26">
        <f>IF(correlations!J344&lt;&gt;0,'Modified Weights'!J$3,0)</f>
        <v>0</v>
      </c>
      <c r="K311" s="26">
        <f>IF(correlations!K344&lt;&gt;0,'Modified Weights'!K$3,0)</f>
        <v>0.31571202585390812</v>
      </c>
      <c r="L311" s="26">
        <f>IF(correlations!L344&lt;&gt;0,'Modified Weights'!L$3,0)</f>
        <v>0</v>
      </c>
      <c r="M311" s="26">
        <f>IF(correlations!M344&lt;&gt;0,'Modified Weights'!M$3,0)</f>
        <v>0.40859237613621341</v>
      </c>
      <c r="N311" s="26">
        <f>IF(correlations!N344&lt;&gt;0,'Modified Weights'!N$3,0)</f>
        <v>0</v>
      </c>
      <c r="O311" s="26">
        <f>IF(correlations!O344&lt;&gt;0,'Modified Weights'!O$3,0)</f>
        <v>0.66851595362183669</v>
      </c>
      <c r="P311" s="26">
        <f>IF(correlations!P344&lt;&gt;0,'Modified Weights'!P$3,0)</f>
        <v>0.41443820151070604</v>
      </c>
      <c r="Q311" s="26">
        <f>IF(correlations!Q344&lt;&gt;0,'Modified Weights'!Q$3,0)</f>
        <v>0.50324684492481753</v>
      </c>
      <c r="R311" s="26">
        <f>IF(correlations!R344&lt;&gt;0,'Modified Weights'!R$3,0)</f>
        <v>0.49300760515325925</v>
      </c>
      <c r="S311" s="26">
        <f>IF(correlations!S344&lt;&gt;0,'Modified Weights'!S$3,0)</f>
        <v>0.47668328054517961</v>
      </c>
      <c r="T311" s="26">
        <f>IF(correlations!T344&lt;&gt;0,'Modified Weights'!T$3,0)</f>
        <v>0.55108883721563151</v>
      </c>
      <c r="U311" s="26">
        <f>IF(correlations!U344&lt;&gt;0,'Modified Weights'!U$3,0)</f>
        <v>0.47236055541883315</v>
      </c>
      <c r="V311" s="26">
        <f>IF(correlations!V344&lt;&gt;0,'Modified Weights'!V$3,0)</f>
        <v>0.27092801416163931</v>
      </c>
      <c r="W311" s="26">
        <f>IF(correlations!W344&lt;&gt;0,'Modified Weights'!W$3,0)</f>
        <v>0.50324684492481753</v>
      </c>
      <c r="X311" s="26">
        <f>IF(correlations!X344&lt;&gt;0,'Modified Weights'!X$3,0)</f>
        <v>0.66851595362183669</v>
      </c>
      <c r="Y311" s="26">
        <f>IF(correlations!Y344&lt;&gt;0,'Modified Weights'!Y$3,0)</f>
        <v>0.66716825348801723</v>
      </c>
      <c r="Z311" s="26">
        <f>IF(correlations!Z344&lt;&gt;0,'Modified Weights'!Z$3,0)</f>
        <v>0.43552033876932245</v>
      </c>
      <c r="AA311" s="26"/>
      <c r="AB311" s="40">
        <f ca="1">SUMIF(OFFSET(correlations!B$46,_xlfn.FLOOR.MATH((ROW(A299)-1)/5)*5,0,5),"&lt;&gt;0")/COUNTIF(OFFSET(correlations!B$46,_xlfn.FLOOR.MATH((ROW(A299)-1)/5)*5,0,5),"&lt;&gt;0")</f>
        <v>4.0999999999999996</v>
      </c>
      <c r="AC311" s="40">
        <f ca="1">SUMIF(OFFSET(correlations!C$46,_xlfn.FLOOR.MATH((ROW(B299)-1)/5)*5,0,5),"&lt;&gt;0")/COUNTIF(OFFSET(correlations!C$46,_xlfn.FLOOR.MATH((ROW(B299)-1)/5)*5,0,5),"&lt;&gt;0")</f>
        <v>4.375</v>
      </c>
      <c r="AD311" s="40">
        <f ca="1">SUMIF(OFFSET(correlations!D$46,_xlfn.FLOOR.MATH((ROW(C299)-1)/5)*5,0,5),"&lt;&gt;0")/COUNTIF(OFFSET(correlations!D$46,_xlfn.FLOOR.MATH((ROW(C299)-1)/5)*5,0,5),"&lt;&gt;0")</f>
        <v>4.2</v>
      </c>
      <c r="AE311" s="40">
        <f ca="1">SUMIF(OFFSET(correlations!E$46,_xlfn.FLOOR.MATH((ROW(D299)-1)/5)*5,0,5),"&lt;&gt;0")/COUNTIF(OFFSET(correlations!E$46,_xlfn.FLOOR.MATH((ROW(D299)-1)/5)*5,0,5),"&lt;&gt;0")</f>
        <v>4.166666666666667</v>
      </c>
      <c r="AF311" s="40">
        <f ca="1">SUMIF(OFFSET(correlations!F$46,_xlfn.FLOOR.MATH((ROW(E299)-1)/5)*5,0,5),"&lt;&gt;0")/COUNTIF(OFFSET(correlations!F$46,_xlfn.FLOOR.MATH((ROW(E299)-1)/5)*5,0,5),"&lt;&gt;0")</f>
        <v>3.8</v>
      </c>
      <c r="AG311" s="40">
        <f ca="1">SUMIF(OFFSET(correlations!G$46,_xlfn.FLOOR.MATH((ROW(F299)-1)/5)*5,0,5),"&lt;&gt;0")/COUNTIF(OFFSET(correlations!G$46,_xlfn.FLOOR.MATH((ROW(F299)-1)/5)*5,0,5),"&lt;&gt;0")</f>
        <v>4.166666666666667</v>
      </c>
      <c r="AH311" s="40">
        <f ca="1">SUMIF(OFFSET(correlations!H$46,_xlfn.FLOOR.MATH((ROW(G299)-1)/5)*5,0,5),"&lt;&gt;0")/COUNTIF(OFFSET(correlations!H$46,_xlfn.FLOOR.MATH((ROW(G299)-1)/5)*5,0,5),"&lt;&gt;0")</f>
        <v>4.3</v>
      </c>
      <c r="AI311" s="40">
        <f ca="1">SUMIF(OFFSET(correlations!I$46,_xlfn.FLOOR.MATH((ROW(H299)-1)/5)*5,0,5),"&lt;&gt;0")/COUNTIF(OFFSET(correlations!I$46,_xlfn.FLOOR.MATH((ROW(H299)-1)/5)*5,0,5),"&lt;&gt;0")</f>
        <v>3.625</v>
      </c>
      <c r="AJ311" s="40">
        <f ca="1">SUMIF(OFFSET(correlations!J$46,_xlfn.FLOOR.MATH((ROW(I299)-1)/5)*5,0,5),"&lt;&gt;0")/COUNTIF(OFFSET(correlations!J$46,_xlfn.FLOOR.MATH((ROW(I299)-1)/5)*5,0,5),"&lt;&gt;0")</f>
        <v>4.625</v>
      </c>
      <c r="AK311" s="40">
        <f ca="1">SUMIF(OFFSET(correlations!K$46,_xlfn.FLOOR.MATH((ROW(J299)-1)/5)*5,0,5),"&lt;&gt;0")/COUNTIF(OFFSET(correlations!K$46,_xlfn.FLOOR.MATH((ROW(J299)-1)/5)*5,0,5),"&lt;&gt;0")</f>
        <v>4.5999999999999996</v>
      </c>
      <c r="AL311" s="40">
        <f ca="1">SUMIF(OFFSET(correlations!L$46,_xlfn.FLOOR.MATH((ROW(K299)-1)/5)*5,0,5),"&lt;&gt;0")/COUNTIF(OFFSET(correlations!L$46,_xlfn.FLOOR.MATH((ROW(K299)-1)/5)*5,0,5),"&lt;&gt;0")</f>
        <v>3.375</v>
      </c>
      <c r="AM311" s="40">
        <f ca="1">SUMIF(OFFSET(correlations!M$46,_xlfn.FLOOR.MATH((ROW(L299)-1)/5)*5,0,5),"&lt;&gt;0")/COUNTIF(OFFSET(correlations!M$46,_xlfn.FLOOR.MATH((ROW(L299)-1)/5)*5,0,5),"&lt;&gt;0")</f>
        <v>4.75</v>
      </c>
      <c r="AN311" s="40">
        <f ca="1">SUMIF(OFFSET(correlations!N$46,_xlfn.FLOOR.MATH((ROW(M299)-1)/5)*5,0,5),"&lt;&gt;0")/COUNTIF(OFFSET(correlations!N$46,_xlfn.FLOOR.MATH((ROW(M299)-1)/5)*5,0,5),"&lt;&gt;0")</f>
        <v>4.75</v>
      </c>
      <c r="AO311" s="40">
        <f ca="1">SUMIF(OFFSET(correlations!O$46,_xlfn.FLOOR.MATH((ROW(N299)-1)/5)*5,0,5),"&lt;&gt;0")/COUNTIF(OFFSET(correlations!O$46,_xlfn.FLOOR.MATH((ROW(N299)-1)/5)*5,0,5),"&lt;&gt;0")</f>
        <v>4.5</v>
      </c>
      <c r="AP311" s="40">
        <f ca="1">SUMIF(OFFSET(correlations!P$46,_xlfn.FLOOR.MATH((ROW(O299)-1)/5)*5,0,5),"&lt;&gt;0")/COUNTIF(OFFSET(correlations!P$46,_xlfn.FLOOR.MATH((ROW(O299)-1)/5)*5,0,5),"&lt;&gt;0")</f>
        <v>4.625</v>
      </c>
      <c r="AQ311" s="40">
        <f ca="1">SUMIF(OFFSET(correlations!Q$46,_xlfn.FLOOR.MATH((ROW(P299)-1)/5)*5,0,5),"&lt;&gt;0")/COUNTIF(OFFSET(correlations!Q$46,_xlfn.FLOOR.MATH((ROW(P299)-1)/5)*5,0,5),"&lt;&gt;0")</f>
        <v>4.375</v>
      </c>
      <c r="AR311" s="40">
        <f ca="1">SUMIF(OFFSET(correlations!R$46,_xlfn.FLOOR.MATH((ROW(Q299)-1)/5)*5,0,5),"&lt;&gt;0")/COUNTIF(OFFSET(correlations!R$46,_xlfn.FLOOR.MATH((ROW(Q299)-1)/5)*5,0,5),"&lt;&gt;0")</f>
        <v>4</v>
      </c>
      <c r="AS311" s="40">
        <f ca="1">SUMIF(OFFSET(correlations!S$46,_xlfn.FLOOR.MATH((ROW(R299)-1)/5)*5,0,5),"&lt;&gt;0")/COUNTIF(OFFSET(correlations!S$46,_xlfn.FLOOR.MATH((ROW(R299)-1)/5)*5,0,5),"&lt;&gt;0")</f>
        <v>4.666666666666667</v>
      </c>
      <c r="AT311" s="40">
        <f ca="1">SUMIF(OFFSET(correlations!T$46,_xlfn.FLOOR.MATH((ROW(S299)-1)/5)*5,0,5),"&lt;&gt;0")/COUNTIF(OFFSET(correlations!T$46,_xlfn.FLOOR.MATH((ROW(S299)-1)/5)*5,0,5),"&lt;&gt;0")</f>
        <v>4.5</v>
      </c>
      <c r="AU311" s="40">
        <f ca="1">SUMIF(OFFSET(correlations!U$46,_xlfn.FLOOR.MATH((ROW(T299)-1)/5)*5,0,5),"&lt;&gt;0")/COUNTIF(OFFSET(correlations!U$46,_xlfn.FLOOR.MATH((ROW(T299)-1)/5)*5,0,5),"&lt;&gt;0")</f>
        <v>4.5</v>
      </c>
      <c r="AV311" s="40">
        <f ca="1">SUMIF(OFFSET(correlations!V$46,_xlfn.FLOOR.MATH((ROW(U299)-1)/5)*5,0,5),"&lt;&gt;0")/COUNTIF(OFFSET(correlations!V$46,_xlfn.FLOOR.MATH((ROW(U299)-1)/5)*5,0,5),"&lt;&gt;0")</f>
        <v>3.9</v>
      </c>
      <c r="AW311" s="40">
        <f ca="1">SUMIF(OFFSET(correlations!W$46,_xlfn.FLOOR.MATH((ROW(V299)-1)/5)*5,0,5),"&lt;&gt;0")/COUNTIF(OFFSET(correlations!W$46,_xlfn.FLOOR.MATH((ROW(V299)-1)/5)*5,0,5),"&lt;&gt;0")</f>
        <v>4.5</v>
      </c>
      <c r="AX311" s="40">
        <f ca="1">SUMIF(OFFSET(correlations!X$46,_xlfn.FLOOR.MATH((ROW(W299)-1)/5)*5,0,5),"&lt;&gt;0")/COUNTIF(OFFSET(correlations!X$46,_xlfn.FLOOR.MATH((ROW(W299)-1)/5)*5,0,5),"&lt;&gt;0")</f>
        <v>3.6</v>
      </c>
      <c r="AY311" s="40">
        <f ca="1">SUMIF(OFFSET(correlations!Y$46,_xlfn.FLOOR.MATH((ROW(X299)-1)/5)*5,0,5),"&lt;&gt;0")/COUNTIF(OFFSET(correlations!Y$46,_xlfn.FLOOR.MATH((ROW(X299)-1)/5)*5,0,5),"&lt;&gt;0")</f>
        <v>4.666666666666667</v>
      </c>
      <c r="AZ311" s="40">
        <f ca="1">SUMIF(OFFSET(correlations!Z$46,_xlfn.FLOOR.MATH((ROW(Y299)-1)/5)*5,0,5),"&lt;&gt;0")/COUNTIF(OFFSET(correlations!Z$46,_xlfn.FLOOR.MATH((ROW(Y299)-1)/5)*5,0,5),"&lt;&gt;0")</f>
        <v>4.25</v>
      </c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</row>
    <row r="312" spans="1:76">
      <c r="A312" s="1" t="str">
        <f t="shared" si="59"/>
        <v>680: Pulp Fiction (1994)</v>
      </c>
      <c r="B312" s="26">
        <f>IF(correlations!B345&lt;&gt;0,'Modified Weights'!B$4,0)</f>
        <v>0.51761980439715483</v>
      </c>
      <c r="C312" s="26">
        <f>IF(correlations!C345&lt;&gt;0,'Modified Weights'!C$4,0)</f>
        <v>0</v>
      </c>
      <c r="D312" s="26">
        <f>IF(correlations!D345&lt;&gt;0,'Modified Weights'!D$4,0)</f>
        <v>0.47097212266638172</v>
      </c>
      <c r="E312" s="26">
        <f>IF(correlations!E345&lt;&gt;0,'Modified Weights'!E$4,0)</f>
        <v>0.47497369617752921</v>
      </c>
      <c r="F312" s="26">
        <f>IF(correlations!F345&lt;&gt;0,'Modified Weights'!F$4,0)</f>
        <v>0.46411014776485626</v>
      </c>
      <c r="G312" s="26">
        <f>IF(correlations!G345&lt;&gt;0,'Modified Weights'!G$4,0)</f>
        <v>0.48053660218278615</v>
      </c>
      <c r="H312" s="26">
        <f>IF(correlations!H345&lt;&gt;0,'Modified Weights'!H$4,0)</f>
        <v>0.40027450425381639</v>
      </c>
      <c r="I312" s="26">
        <f>IF(correlations!I345&lt;&gt;0,'Modified Weights'!I$4,0)</f>
        <v>0.31257295249758305</v>
      </c>
      <c r="J312" s="26">
        <f>IF(correlations!J345&lt;&gt;0,'Modified Weights'!J$4,0)</f>
        <v>0.47549485227568483</v>
      </c>
      <c r="K312" s="26">
        <f>IF(correlations!K345&lt;&gt;0,'Modified Weights'!K$4,0)</f>
        <v>0.26365446983714974</v>
      </c>
      <c r="L312" s="26">
        <f>IF(correlations!L345&lt;&gt;0,'Modified Weights'!L$4,0)</f>
        <v>0.28275572409412869</v>
      </c>
      <c r="M312" s="26">
        <f>IF(correlations!M345&lt;&gt;0,'Modified Weights'!M$4,0)</f>
        <v>0.28040224837668803</v>
      </c>
      <c r="N312" s="26">
        <f>IF(correlations!N345&lt;&gt;0,'Modified Weights'!N$4,0)</f>
        <v>0.31010409033155772</v>
      </c>
      <c r="O312" s="26">
        <f>IF(correlations!O345&lt;&gt;0,'Modified Weights'!O$4,0)</f>
        <v>0.56244873874488854</v>
      </c>
      <c r="P312" s="26">
        <f>IF(correlations!P345&lt;&gt;0,'Modified Weights'!P$4,0)</f>
        <v>0.30413903573293405</v>
      </c>
      <c r="Q312" s="26">
        <f>IF(correlations!Q345&lt;&gt;0,'Modified Weights'!Q$4,0)</f>
        <v>0</v>
      </c>
      <c r="R312" s="26">
        <f>IF(correlations!R345&lt;&gt;0,'Modified Weights'!R$4,0)</f>
        <v>0.47097212266638172</v>
      </c>
      <c r="S312" s="26">
        <f>IF(correlations!S345&lt;&gt;0,'Modified Weights'!S$4,0)</f>
        <v>0</v>
      </c>
      <c r="T312" s="26">
        <f>IF(correlations!T345&lt;&gt;0,'Modified Weights'!T$4,0)</f>
        <v>0.52599044278760332</v>
      </c>
      <c r="U312" s="26">
        <f>IF(correlations!U345&lt;&gt;0,'Modified Weights'!U$4,0)</f>
        <v>0.43899155441463594</v>
      </c>
      <c r="V312" s="26">
        <f>IF(correlations!V345&lt;&gt;0,'Modified Weights'!V$4,0)</f>
        <v>0.17808764796017454</v>
      </c>
      <c r="W312" s="26">
        <f>IF(correlations!W345&lt;&gt;0,'Modified Weights'!W$4,0)</f>
        <v>0.40859237613621341</v>
      </c>
      <c r="X312" s="26">
        <f>IF(correlations!X345&lt;&gt;0,'Modified Weights'!X$4,0)</f>
        <v>0.54219187817609293</v>
      </c>
      <c r="Y312" s="26">
        <f>IF(correlations!Y345&lt;&gt;0,'Modified Weights'!Y$4,0)</f>
        <v>0.54219187817609293</v>
      </c>
      <c r="Z312" s="26">
        <f>IF(correlations!Z345&lt;&gt;0,'Modified Weights'!Z$4,0)</f>
        <v>0.39006674934025765</v>
      </c>
      <c r="AA312" s="26"/>
      <c r="AB312" s="40">
        <f ca="1">SUMIF(OFFSET(correlations!B$46,_xlfn.FLOOR.MATH((ROW(A300)-1)/5)*5,0,5),"&lt;&gt;0")/COUNTIF(OFFSET(correlations!B$46,_xlfn.FLOOR.MATH((ROW(A300)-1)/5)*5,0,5),"&lt;&gt;0")</f>
        <v>4.0999999999999996</v>
      </c>
      <c r="AC312" s="40">
        <f ca="1">SUMIF(OFFSET(correlations!C$46,_xlfn.FLOOR.MATH((ROW(B300)-1)/5)*5,0,5),"&lt;&gt;0")/COUNTIF(OFFSET(correlations!C$46,_xlfn.FLOOR.MATH((ROW(B300)-1)/5)*5,0,5),"&lt;&gt;0")</f>
        <v>4.375</v>
      </c>
      <c r="AD312" s="40">
        <f ca="1">SUMIF(OFFSET(correlations!D$46,_xlfn.FLOOR.MATH((ROW(C300)-1)/5)*5,0,5),"&lt;&gt;0")/COUNTIF(OFFSET(correlations!D$46,_xlfn.FLOOR.MATH((ROW(C300)-1)/5)*5,0,5),"&lt;&gt;0")</f>
        <v>4.2</v>
      </c>
      <c r="AE312" s="40">
        <f ca="1">SUMIF(OFFSET(correlations!E$46,_xlfn.FLOOR.MATH((ROW(D300)-1)/5)*5,0,5),"&lt;&gt;0")/COUNTIF(OFFSET(correlations!E$46,_xlfn.FLOOR.MATH((ROW(D300)-1)/5)*5,0,5),"&lt;&gt;0")</f>
        <v>4.166666666666667</v>
      </c>
      <c r="AF312" s="40">
        <f ca="1">SUMIF(OFFSET(correlations!F$46,_xlfn.FLOOR.MATH((ROW(E300)-1)/5)*5,0,5),"&lt;&gt;0")/COUNTIF(OFFSET(correlations!F$46,_xlfn.FLOOR.MATH((ROW(E300)-1)/5)*5,0,5),"&lt;&gt;0")</f>
        <v>3.8</v>
      </c>
      <c r="AG312" s="40">
        <f ca="1">SUMIF(OFFSET(correlations!G$46,_xlfn.FLOOR.MATH((ROW(F300)-1)/5)*5,0,5),"&lt;&gt;0")/COUNTIF(OFFSET(correlations!G$46,_xlfn.FLOOR.MATH((ROW(F300)-1)/5)*5,0,5),"&lt;&gt;0")</f>
        <v>4.166666666666667</v>
      </c>
      <c r="AH312" s="40">
        <f ca="1">SUMIF(OFFSET(correlations!H$46,_xlfn.FLOOR.MATH((ROW(G300)-1)/5)*5,0,5),"&lt;&gt;0")/COUNTIF(OFFSET(correlations!H$46,_xlfn.FLOOR.MATH((ROW(G300)-1)/5)*5,0,5),"&lt;&gt;0")</f>
        <v>4.3</v>
      </c>
      <c r="AI312" s="40">
        <f ca="1">SUMIF(OFFSET(correlations!I$46,_xlfn.FLOOR.MATH((ROW(H300)-1)/5)*5,0,5),"&lt;&gt;0")/COUNTIF(OFFSET(correlations!I$46,_xlfn.FLOOR.MATH((ROW(H300)-1)/5)*5,0,5),"&lt;&gt;0")</f>
        <v>3.625</v>
      </c>
      <c r="AJ312" s="40">
        <f ca="1">SUMIF(OFFSET(correlations!J$46,_xlfn.FLOOR.MATH((ROW(I300)-1)/5)*5,0,5),"&lt;&gt;0")/COUNTIF(OFFSET(correlations!J$46,_xlfn.FLOOR.MATH((ROW(I300)-1)/5)*5,0,5),"&lt;&gt;0")</f>
        <v>4.625</v>
      </c>
      <c r="AK312" s="40">
        <f ca="1">SUMIF(OFFSET(correlations!K$46,_xlfn.FLOOR.MATH((ROW(J300)-1)/5)*5,0,5),"&lt;&gt;0")/COUNTIF(OFFSET(correlations!K$46,_xlfn.FLOOR.MATH((ROW(J300)-1)/5)*5,0,5),"&lt;&gt;0")</f>
        <v>4.5999999999999996</v>
      </c>
      <c r="AL312" s="40">
        <f ca="1">SUMIF(OFFSET(correlations!L$46,_xlfn.FLOOR.MATH((ROW(K300)-1)/5)*5,0,5),"&lt;&gt;0")/COUNTIF(OFFSET(correlations!L$46,_xlfn.FLOOR.MATH((ROW(K300)-1)/5)*5,0,5),"&lt;&gt;0")</f>
        <v>3.375</v>
      </c>
      <c r="AM312" s="40">
        <f ca="1">SUMIF(OFFSET(correlations!M$46,_xlfn.FLOOR.MATH((ROW(L300)-1)/5)*5,0,5),"&lt;&gt;0")/COUNTIF(OFFSET(correlations!M$46,_xlfn.FLOOR.MATH((ROW(L300)-1)/5)*5,0,5),"&lt;&gt;0")</f>
        <v>4.75</v>
      </c>
      <c r="AN312" s="40">
        <f ca="1">SUMIF(OFFSET(correlations!N$46,_xlfn.FLOOR.MATH((ROW(M300)-1)/5)*5,0,5),"&lt;&gt;0")/COUNTIF(OFFSET(correlations!N$46,_xlfn.FLOOR.MATH((ROW(M300)-1)/5)*5,0,5),"&lt;&gt;0")</f>
        <v>4.75</v>
      </c>
      <c r="AO312" s="40">
        <f ca="1">SUMIF(OFFSET(correlations!O$46,_xlfn.FLOOR.MATH((ROW(N300)-1)/5)*5,0,5),"&lt;&gt;0")/COUNTIF(OFFSET(correlations!O$46,_xlfn.FLOOR.MATH((ROW(N300)-1)/5)*5,0,5),"&lt;&gt;0")</f>
        <v>4.5</v>
      </c>
      <c r="AP312" s="40">
        <f ca="1">SUMIF(OFFSET(correlations!P$46,_xlfn.FLOOR.MATH((ROW(O300)-1)/5)*5,0,5),"&lt;&gt;0")/COUNTIF(OFFSET(correlations!P$46,_xlfn.FLOOR.MATH((ROW(O300)-1)/5)*5,0,5),"&lt;&gt;0")</f>
        <v>4.625</v>
      </c>
      <c r="AQ312" s="40">
        <f ca="1">SUMIF(OFFSET(correlations!Q$46,_xlfn.FLOOR.MATH((ROW(P300)-1)/5)*5,0,5),"&lt;&gt;0")/COUNTIF(OFFSET(correlations!Q$46,_xlfn.FLOOR.MATH((ROW(P300)-1)/5)*5,0,5),"&lt;&gt;0")</f>
        <v>4.375</v>
      </c>
      <c r="AR312" s="40">
        <f ca="1">SUMIF(OFFSET(correlations!R$46,_xlfn.FLOOR.MATH((ROW(Q300)-1)/5)*5,0,5),"&lt;&gt;0")/COUNTIF(OFFSET(correlations!R$46,_xlfn.FLOOR.MATH((ROW(Q300)-1)/5)*5,0,5),"&lt;&gt;0")</f>
        <v>4</v>
      </c>
      <c r="AS312" s="40">
        <f ca="1">SUMIF(OFFSET(correlations!S$46,_xlfn.FLOOR.MATH((ROW(R300)-1)/5)*5,0,5),"&lt;&gt;0")/COUNTIF(OFFSET(correlations!S$46,_xlfn.FLOOR.MATH((ROW(R300)-1)/5)*5,0,5),"&lt;&gt;0")</f>
        <v>4.666666666666667</v>
      </c>
      <c r="AT312" s="40">
        <f ca="1">SUMIF(OFFSET(correlations!T$46,_xlfn.FLOOR.MATH((ROW(S300)-1)/5)*5,0,5),"&lt;&gt;0")/COUNTIF(OFFSET(correlations!T$46,_xlfn.FLOOR.MATH((ROW(S300)-1)/5)*5,0,5),"&lt;&gt;0")</f>
        <v>4.5</v>
      </c>
      <c r="AU312" s="40">
        <f ca="1">SUMIF(OFFSET(correlations!U$46,_xlfn.FLOOR.MATH((ROW(T300)-1)/5)*5,0,5),"&lt;&gt;0")/COUNTIF(OFFSET(correlations!U$46,_xlfn.FLOOR.MATH((ROW(T300)-1)/5)*5,0,5),"&lt;&gt;0")</f>
        <v>4.5</v>
      </c>
      <c r="AV312" s="40">
        <f ca="1">SUMIF(OFFSET(correlations!V$46,_xlfn.FLOOR.MATH((ROW(U300)-1)/5)*5,0,5),"&lt;&gt;0")/COUNTIF(OFFSET(correlations!V$46,_xlfn.FLOOR.MATH((ROW(U300)-1)/5)*5,0,5),"&lt;&gt;0")</f>
        <v>3.9</v>
      </c>
      <c r="AW312" s="40">
        <f ca="1">SUMIF(OFFSET(correlations!W$46,_xlfn.FLOOR.MATH((ROW(V300)-1)/5)*5,0,5),"&lt;&gt;0")/COUNTIF(OFFSET(correlations!W$46,_xlfn.FLOOR.MATH((ROW(V300)-1)/5)*5,0,5),"&lt;&gt;0")</f>
        <v>4.5</v>
      </c>
      <c r="AX312" s="40">
        <f ca="1">SUMIF(OFFSET(correlations!X$46,_xlfn.FLOOR.MATH((ROW(W300)-1)/5)*5,0,5),"&lt;&gt;0")/COUNTIF(OFFSET(correlations!X$46,_xlfn.FLOOR.MATH((ROW(W300)-1)/5)*5,0,5),"&lt;&gt;0")</f>
        <v>3.6</v>
      </c>
      <c r="AY312" s="40">
        <f ca="1">SUMIF(OFFSET(correlations!Y$46,_xlfn.FLOOR.MATH((ROW(X300)-1)/5)*5,0,5),"&lt;&gt;0")/COUNTIF(OFFSET(correlations!Y$46,_xlfn.FLOOR.MATH((ROW(X300)-1)/5)*5,0,5),"&lt;&gt;0")</f>
        <v>4.666666666666667</v>
      </c>
      <c r="AZ312" s="40">
        <f ca="1">SUMIF(OFFSET(correlations!Z$46,_xlfn.FLOOR.MATH((ROW(Y300)-1)/5)*5,0,5),"&lt;&gt;0")/COUNTIF(OFFSET(correlations!Z$46,_xlfn.FLOOR.MATH((ROW(Y300)-1)/5)*5,0,5),"&lt;&gt;0")</f>
        <v>4.25</v>
      </c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</row>
    <row r="313" spans="1:76">
      <c r="A313" s="21" t="s">
        <v>60</v>
      </c>
      <c r="B313" s="26">
        <f>IF(correlations!B346&lt;&gt;0,'Modified Weights'!B$5,0)</f>
        <v>0</v>
      </c>
      <c r="C313" s="26">
        <f>IF(correlations!C346&lt;&gt;0,'Modified Weights'!C$5,0)</f>
        <v>0</v>
      </c>
      <c r="D313" s="26">
        <f>IF(correlations!D346&lt;&gt;0,'Modified Weights'!D$5,0)</f>
        <v>0.46833329437099369</v>
      </c>
      <c r="E313" s="26">
        <f>IF(correlations!E346&lt;&gt;0,'Modified Weights'!E$5,0)</f>
        <v>0</v>
      </c>
      <c r="F313" s="26">
        <f>IF(correlations!F346&lt;&gt;0,'Modified Weights'!F$5,0)</f>
        <v>0.43899155441463594</v>
      </c>
      <c r="G313" s="26">
        <f>IF(correlations!G346&lt;&gt;0,'Modified Weights'!G$5,0)</f>
        <v>0</v>
      </c>
      <c r="H313" s="26">
        <f>IF(correlations!H346&lt;&gt;0,'Modified Weights'!H$5,0)</f>
        <v>0</v>
      </c>
      <c r="I313" s="26">
        <f>IF(correlations!I346&lt;&gt;0,'Modified Weights'!I$5,0)</f>
        <v>0</v>
      </c>
      <c r="J313" s="26">
        <f>IF(correlations!J346&lt;&gt;0,'Modified Weights'!J$5,0)</f>
        <v>0.38713264586848378</v>
      </c>
      <c r="K313" s="26">
        <f>IF(correlations!K346&lt;&gt;0,'Modified Weights'!K$5,0)</f>
        <v>0</v>
      </c>
      <c r="L313" s="26">
        <f>IF(correlations!L346&lt;&gt;0,'Modified Weights'!L$5,0)</f>
        <v>0.27833468677407003</v>
      </c>
      <c r="M313" s="26">
        <f>IF(correlations!M346&lt;&gt;0,'Modified Weights'!M$5,0)</f>
        <v>0</v>
      </c>
      <c r="N313" s="26">
        <f>IF(correlations!N346&lt;&gt;0,'Modified Weights'!N$5,0)</f>
        <v>0.290591240789001</v>
      </c>
      <c r="O313" s="26">
        <f>IF(correlations!O346&lt;&gt;0,'Modified Weights'!O$5,0)</f>
        <v>0</v>
      </c>
      <c r="P313" s="26">
        <f>IF(correlations!P346&lt;&gt;0,'Modified Weights'!P$5,0)</f>
        <v>0.29682614716644024</v>
      </c>
      <c r="Q313" s="26">
        <f>IF(correlations!Q346&lt;&gt;0,'Modified Weights'!Q$5,0)</f>
        <v>0</v>
      </c>
      <c r="R313" s="26">
        <f>IF(correlations!R346&lt;&gt;0,'Modified Weights'!R$5,0)</f>
        <v>0</v>
      </c>
      <c r="S313" s="26">
        <f>IF(correlations!S346&lt;&gt;0,'Modified Weights'!S$5,0)</f>
        <v>0.42223642660835542</v>
      </c>
      <c r="T313" s="26">
        <f>IF(correlations!T346&lt;&gt;0,'Modified Weights'!T$5,0)</f>
        <v>0</v>
      </c>
      <c r="U313" s="26">
        <f>IF(correlations!U346&lt;&gt;0,'Modified Weights'!U$5,0)</f>
        <v>0.40380887559327872</v>
      </c>
      <c r="V313" s="26">
        <f>IF(correlations!V346&lt;&gt;0,'Modified Weights'!V$5,0)</f>
        <v>0.14924669844661778</v>
      </c>
      <c r="W313" s="26">
        <f>IF(correlations!W346&lt;&gt;0,'Modified Weights'!W$5,0)</f>
        <v>0.31571202585390812</v>
      </c>
      <c r="X313" s="26">
        <f>IF(correlations!X346&lt;&gt;0,'Modified Weights'!X$5,0)</f>
        <v>0</v>
      </c>
      <c r="Y313" s="26">
        <f>IF(correlations!Y346&lt;&gt;0,'Modified Weights'!Y$5,0)</f>
        <v>0</v>
      </c>
      <c r="Z313" s="26">
        <f>IF(correlations!Z346&lt;&gt;0,'Modified Weights'!Z$5,0)</f>
        <v>0</v>
      </c>
      <c r="AA313" s="26"/>
      <c r="AB313" s="40">
        <f ca="1">SUMIF(OFFSET(correlations!B$46,_xlfn.FLOOR.MATH((ROW(A301)-1)/5)*5,0,5),"&lt;&gt;0")/COUNTIF(OFFSET(correlations!B$46,_xlfn.FLOOR.MATH((ROW(A301)-1)/5)*5,0,5),"&lt;&gt;0")</f>
        <v>4</v>
      </c>
      <c r="AC313" s="40">
        <f ca="1">SUMIF(OFFSET(correlations!C$46,_xlfn.FLOOR.MATH((ROW(B301)-1)/5)*5,0,5),"&lt;&gt;0")/COUNTIF(OFFSET(correlations!C$46,_xlfn.FLOOR.MATH((ROW(B301)-1)/5)*5,0,5),"&lt;&gt;0")</f>
        <v>3.8333333333333335</v>
      </c>
      <c r="AD313" s="40">
        <f ca="1">SUMIF(OFFSET(correlations!D$46,_xlfn.FLOOR.MATH((ROW(C301)-1)/5)*5,0,5),"&lt;&gt;0")/COUNTIF(OFFSET(correlations!D$46,_xlfn.FLOOR.MATH((ROW(C301)-1)/5)*5,0,5),"&lt;&gt;0")</f>
        <v>3.8</v>
      </c>
      <c r="AE313" s="40" t="e">
        <f ca="1">SUMIF(OFFSET(correlations!E$46,_xlfn.FLOOR.MATH((ROW(D301)-1)/5)*5,0,5),"&lt;&gt;0")/COUNTIF(OFFSET(correlations!E$46,_xlfn.FLOOR.MATH((ROW(D301)-1)/5)*5,0,5),"&lt;&gt;0")</f>
        <v>#DIV/0!</v>
      </c>
      <c r="AF313" s="40">
        <f ca="1">SUMIF(OFFSET(correlations!F$46,_xlfn.FLOOR.MATH((ROW(E301)-1)/5)*5,0,5),"&lt;&gt;0")/COUNTIF(OFFSET(correlations!F$46,_xlfn.FLOOR.MATH((ROW(E301)-1)/5)*5,0,5),"&lt;&gt;0")</f>
        <v>3.625</v>
      </c>
      <c r="AG313" s="40">
        <f ca="1">SUMIF(OFFSET(correlations!G$46,_xlfn.FLOOR.MATH((ROW(F301)-1)/5)*5,0,5),"&lt;&gt;0")/COUNTIF(OFFSET(correlations!G$46,_xlfn.FLOOR.MATH((ROW(F301)-1)/5)*5,0,5),"&lt;&gt;0")</f>
        <v>4.25</v>
      </c>
      <c r="AH313" s="40">
        <f ca="1">SUMIF(OFFSET(correlations!H$46,_xlfn.FLOOR.MATH((ROW(G301)-1)/5)*5,0,5),"&lt;&gt;0")/COUNTIF(OFFSET(correlations!H$46,_xlfn.FLOOR.MATH((ROW(G301)-1)/5)*5,0,5),"&lt;&gt;0")</f>
        <v>3.6666666666666665</v>
      </c>
      <c r="AI313" s="40">
        <f ca="1">SUMIF(OFFSET(correlations!I$46,_xlfn.FLOOR.MATH((ROW(H301)-1)/5)*5,0,5),"&lt;&gt;0")/COUNTIF(OFFSET(correlations!I$46,_xlfn.FLOOR.MATH((ROW(H301)-1)/5)*5,0,5),"&lt;&gt;0")</f>
        <v>4.25</v>
      </c>
      <c r="AJ313" s="40">
        <f ca="1">SUMIF(OFFSET(correlations!J$46,_xlfn.FLOOR.MATH((ROW(I301)-1)/5)*5,0,5),"&lt;&gt;0")/COUNTIF(OFFSET(correlations!J$46,_xlfn.FLOOR.MATH((ROW(I301)-1)/5)*5,0,5),"&lt;&gt;0")</f>
        <v>3.8333333333333335</v>
      </c>
      <c r="AK313" s="40">
        <f ca="1">SUMIF(OFFSET(correlations!K$46,_xlfn.FLOOR.MATH((ROW(J301)-1)/5)*5,0,5),"&lt;&gt;0")/COUNTIF(OFFSET(correlations!K$46,_xlfn.FLOOR.MATH((ROW(J301)-1)/5)*5,0,5),"&lt;&gt;0")</f>
        <v>4</v>
      </c>
      <c r="AL313" s="40">
        <f ca="1">SUMIF(OFFSET(correlations!L$46,_xlfn.FLOOR.MATH((ROW(K301)-1)/5)*5,0,5),"&lt;&gt;0")/COUNTIF(OFFSET(correlations!L$46,_xlfn.FLOOR.MATH((ROW(K301)-1)/5)*5,0,5),"&lt;&gt;0")</f>
        <v>3.75</v>
      </c>
      <c r="AM313" s="40">
        <f ca="1">SUMIF(OFFSET(correlations!M$46,_xlfn.FLOOR.MATH((ROW(L301)-1)/5)*5,0,5),"&lt;&gt;0")/COUNTIF(OFFSET(correlations!M$46,_xlfn.FLOOR.MATH((ROW(L301)-1)/5)*5,0,5),"&lt;&gt;0")</f>
        <v>4</v>
      </c>
      <c r="AN313" s="40">
        <f ca="1">SUMIF(OFFSET(correlations!N$46,_xlfn.FLOOR.MATH((ROW(M301)-1)/5)*5,0,5),"&lt;&gt;0")/COUNTIF(OFFSET(correlations!N$46,_xlfn.FLOOR.MATH((ROW(M301)-1)/5)*5,0,5),"&lt;&gt;0")</f>
        <v>3.6666666666666665</v>
      </c>
      <c r="AO313" s="40">
        <f ca="1">SUMIF(OFFSET(correlations!O$46,_xlfn.FLOOR.MATH((ROW(N301)-1)/5)*5,0,5),"&lt;&gt;0")/COUNTIF(OFFSET(correlations!O$46,_xlfn.FLOOR.MATH((ROW(N301)-1)/5)*5,0,5),"&lt;&gt;0")</f>
        <v>4.166666666666667</v>
      </c>
      <c r="AP313" s="40">
        <f ca="1">SUMIF(OFFSET(correlations!P$46,_xlfn.FLOOR.MATH((ROW(O301)-1)/5)*5,0,5),"&lt;&gt;0")/COUNTIF(OFFSET(correlations!P$46,_xlfn.FLOOR.MATH((ROW(O301)-1)/5)*5,0,5),"&lt;&gt;0")</f>
        <v>3.5</v>
      </c>
      <c r="AQ313" s="40">
        <f ca="1">SUMIF(OFFSET(correlations!Q$46,_xlfn.FLOOR.MATH((ROW(P301)-1)/5)*5,0,5),"&lt;&gt;0")/COUNTIF(OFFSET(correlations!Q$46,_xlfn.FLOOR.MATH((ROW(P301)-1)/5)*5,0,5),"&lt;&gt;0")</f>
        <v>3.8333333333333335</v>
      </c>
      <c r="AR313" s="40">
        <f ca="1">SUMIF(OFFSET(correlations!R$46,_xlfn.FLOOR.MATH((ROW(Q301)-1)/5)*5,0,5),"&lt;&gt;0")/COUNTIF(OFFSET(correlations!R$46,_xlfn.FLOOR.MATH((ROW(Q301)-1)/5)*5,0,5),"&lt;&gt;0")</f>
        <v>4.25</v>
      </c>
      <c r="AS313" s="40">
        <f ca="1">SUMIF(OFFSET(correlations!S$46,_xlfn.FLOOR.MATH((ROW(R301)-1)/5)*5,0,5),"&lt;&gt;0")/COUNTIF(OFFSET(correlations!S$46,_xlfn.FLOOR.MATH((ROW(R301)-1)/5)*5,0,5),"&lt;&gt;0")</f>
        <v>4</v>
      </c>
      <c r="AT313" s="40">
        <f ca="1">SUMIF(OFFSET(correlations!T$46,_xlfn.FLOOR.MATH((ROW(S301)-1)/5)*5,0,5),"&lt;&gt;0")/COUNTIF(OFFSET(correlations!T$46,_xlfn.FLOOR.MATH((ROW(S301)-1)/5)*5,0,5),"&lt;&gt;0")</f>
        <v>3</v>
      </c>
      <c r="AU313" s="40">
        <f ca="1">SUMIF(OFFSET(correlations!U$46,_xlfn.FLOOR.MATH((ROW(T301)-1)/5)*5,0,5),"&lt;&gt;0")/COUNTIF(OFFSET(correlations!U$46,_xlfn.FLOOR.MATH((ROW(T301)-1)/5)*5,0,5),"&lt;&gt;0")</f>
        <v>3.75</v>
      </c>
      <c r="AV313" s="40">
        <f ca="1">SUMIF(OFFSET(correlations!V$46,_xlfn.FLOOR.MATH((ROW(U301)-1)/5)*5,0,5),"&lt;&gt;0")/COUNTIF(OFFSET(correlations!V$46,_xlfn.FLOOR.MATH((ROW(U301)-1)/5)*5,0,5),"&lt;&gt;0")</f>
        <v>3.5</v>
      </c>
      <c r="AW313" s="40">
        <f ca="1">SUMIF(OFFSET(correlations!W$46,_xlfn.FLOOR.MATH((ROW(V301)-1)/5)*5,0,5),"&lt;&gt;0")/COUNTIF(OFFSET(correlations!W$46,_xlfn.FLOOR.MATH((ROW(V301)-1)/5)*5,0,5),"&lt;&gt;0")</f>
        <v>4</v>
      </c>
      <c r="AX313" s="40">
        <f ca="1">SUMIF(OFFSET(correlations!X$46,_xlfn.FLOOR.MATH((ROW(W301)-1)/5)*5,0,5),"&lt;&gt;0")/COUNTIF(OFFSET(correlations!X$46,_xlfn.FLOOR.MATH((ROW(W301)-1)/5)*5,0,5),"&lt;&gt;0")</f>
        <v>3.6666666666666665</v>
      </c>
      <c r="AY313" s="40">
        <f ca="1">SUMIF(OFFSET(correlations!Y$46,_xlfn.FLOOR.MATH((ROW(X301)-1)/5)*5,0,5),"&lt;&gt;0")/COUNTIF(OFFSET(correlations!Y$46,_xlfn.FLOOR.MATH((ROW(X301)-1)/5)*5,0,5),"&lt;&gt;0")</f>
        <v>3.5</v>
      </c>
      <c r="AZ313" s="40">
        <f ca="1">SUMIF(OFFSET(correlations!Z$46,_xlfn.FLOOR.MATH((ROW(Y301)-1)/5)*5,0,5),"&lt;&gt;0")/COUNTIF(OFFSET(correlations!Z$46,_xlfn.FLOOR.MATH((ROW(Y301)-1)/5)*5,0,5),"&lt;&gt;0")</f>
        <v>4</v>
      </c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</row>
    <row r="314" spans="1:76">
      <c r="A314" s="1" t="str">
        <f t="shared" ref="A314:A317" si="60">A313</f>
        <v>745: The Sixth Sense (1999)</v>
      </c>
      <c r="B314" s="26">
        <f>IF(correlations!B347&lt;&gt;0,'Modified Weights'!B$6,0)</f>
        <v>0</v>
      </c>
      <c r="C314" s="26">
        <f>IF(correlations!C347&lt;&gt;0,'Modified Weights'!C$6,0)</f>
        <v>0.41443820151070604</v>
      </c>
      <c r="D314" s="26">
        <f>IF(correlations!D347&lt;&gt;0,'Modified Weights'!D$6,0)</f>
        <v>0.37322578372742299</v>
      </c>
      <c r="E314" s="26">
        <f>IF(correlations!E347&lt;&gt;0,'Modified Weights'!E$6,0)</f>
        <v>0</v>
      </c>
      <c r="F314" s="26">
        <f>IF(correlations!F347&lt;&gt;0,'Modified Weights'!F$6,0)</f>
        <v>0.40027450425381639</v>
      </c>
      <c r="G314" s="26">
        <f>IF(correlations!G347&lt;&gt;0,'Modified Weights'!G$6,0)</f>
        <v>0</v>
      </c>
      <c r="H314" s="26">
        <f>IF(correlations!H347&lt;&gt;0,'Modified Weights'!H$6,0)</f>
        <v>0.2271298649307886</v>
      </c>
      <c r="I314" s="26">
        <f>IF(correlations!I347&lt;&gt;0,'Modified Weights'!I$6,0)</f>
        <v>0</v>
      </c>
      <c r="J314" s="26">
        <f>IF(correlations!J347&lt;&gt;0,'Modified Weights'!J$6,0)</f>
        <v>0</v>
      </c>
      <c r="K314" s="26">
        <f>IF(correlations!K347&lt;&gt;0,'Modified Weights'!K$6,0)</f>
        <v>0</v>
      </c>
      <c r="L314" s="26">
        <f>IF(correlations!L347&lt;&gt;0,'Modified Weights'!L$6,0)</f>
        <v>0</v>
      </c>
      <c r="M314" s="26">
        <f>IF(correlations!M347&lt;&gt;0,'Modified Weights'!M$6,0)</f>
        <v>0.25252866387786765</v>
      </c>
      <c r="N314" s="26">
        <f>IF(correlations!N347&lt;&gt;0,'Modified Weights'!N$6,0)</f>
        <v>0.26126836282372301</v>
      </c>
      <c r="O314" s="26">
        <f>IF(correlations!O347&lt;&gt;0,'Modified Weights'!O$6,0)</f>
        <v>0.52599044278760332</v>
      </c>
      <c r="P314" s="26">
        <f>IF(correlations!P347&lt;&gt;0,'Modified Weights'!P$6,0)</f>
        <v>0</v>
      </c>
      <c r="Q314" s="26">
        <f>IF(correlations!Q347&lt;&gt;0,'Modified Weights'!Q$6,0)</f>
        <v>0.42322462884387124</v>
      </c>
      <c r="R314" s="26">
        <f>IF(correlations!R347&lt;&gt;0,'Modified Weights'!R$6,0)</f>
        <v>0</v>
      </c>
      <c r="S314" s="26">
        <f>IF(correlations!S347&lt;&gt;0,'Modified Weights'!S$6,0)</f>
        <v>0</v>
      </c>
      <c r="T314" s="26">
        <f>IF(correlations!T347&lt;&gt;0,'Modified Weights'!T$6,0)</f>
        <v>0</v>
      </c>
      <c r="U314" s="26">
        <f>IF(correlations!U347&lt;&gt;0,'Modified Weights'!U$6,0)</f>
        <v>0.30580326092025339</v>
      </c>
      <c r="V314" s="26">
        <f>IF(correlations!V347&lt;&gt;0,'Modified Weights'!V$6,0)</f>
        <v>0</v>
      </c>
      <c r="W314" s="26">
        <f>IF(correlations!W347&lt;&gt;0,'Modified Weights'!W$6,0)</f>
        <v>0.26252037536330569</v>
      </c>
      <c r="X314" s="26">
        <f>IF(correlations!X347&lt;&gt;0,'Modified Weights'!X$6,0)</f>
        <v>0.45527378286540937</v>
      </c>
      <c r="Y314" s="26">
        <f>IF(correlations!Y347&lt;&gt;0,'Modified Weights'!Y$6,0)</f>
        <v>0</v>
      </c>
      <c r="Z314" s="26">
        <f>IF(correlations!Z347&lt;&gt;0,'Modified Weights'!Z$6,0)</f>
        <v>0.37426379831369133</v>
      </c>
      <c r="AA314" s="26"/>
      <c r="AB314" s="40">
        <f ca="1">SUMIF(OFFSET(correlations!B$46,_xlfn.FLOOR.MATH((ROW(A302)-1)/5)*5,0,5),"&lt;&gt;0")/COUNTIF(OFFSET(correlations!B$46,_xlfn.FLOOR.MATH((ROW(A302)-1)/5)*5,0,5),"&lt;&gt;0")</f>
        <v>4</v>
      </c>
      <c r="AC314" s="40">
        <f ca="1">SUMIF(OFFSET(correlations!C$46,_xlfn.FLOOR.MATH((ROW(B302)-1)/5)*5,0,5),"&lt;&gt;0")/COUNTIF(OFFSET(correlations!C$46,_xlfn.FLOOR.MATH((ROW(B302)-1)/5)*5,0,5),"&lt;&gt;0")</f>
        <v>3.8333333333333335</v>
      </c>
      <c r="AD314" s="40">
        <f ca="1">SUMIF(OFFSET(correlations!D$46,_xlfn.FLOOR.MATH((ROW(C302)-1)/5)*5,0,5),"&lt;&gt;0")/COUNTIF(OFFSET(correlations!D$46,_xlfn.FLOOR.MATH((ROW(C302)-1)/5)*5,0,5),"&lt;&gt;0")</f>
        <v>3.8</v>
      </c>
      <c r="AE314" s="40" t="e">
        <f ca="1">SUMIF(OFFSET(correlations!E$46,_xlfn.FLOOR.MATH((ROW(D302)-1)/5)*5,0,5),"&lt;&gt;0")/COUNTIF(OFFSET(correlations!E$46,_xlfn.FLOOR.MATH((ROW(D302)-1)/5)*5,0,5),"&lt;&gt;0")</f>
        <v>#DIV/0!</v>
      </c>
      <c r="AF314" s="40">
        <f ca="1">SUMIF(OFFSET(correlations!F$46,_xlfn.FLOOR.MATH((ROW(E302)-1)/5)*5,0,5),"&lt;&gt;0")/COUNTIF(OFFSET(correlations!F$46,_xlfn.FLOOR.MATH((ROW(E302)-1)/5)*5,0,5),"&lt;&gt;0")</f>
        <v>3.625</v>
      </c>
      <c r="AG314" s="40">
        <f ca="1">SUMIF(OFFSET(correlations!G$46,_xlfn.FLOOR.MATH((ROW(F302)-1)/5)*5,0,5),"&lt;&gt;0")/COUNTIF(OFFSET(correlations!G$46,_xlfn.FLOOR.MATH((ROW(F302)-1)/5)*5,0,5),"&lt;&gt;0")</f>
        <v>4.25</v>
      </c>
      <c r="AH314" s="40">
        <f ca="1">SUMIF(OFFSET(correlations!H$46,_xlfn.FLOOR.MATH((ROW(G302)-1)/5)*5,0,5),"&lt;&gt;0")/COUNTIF(OFFSET(correlations!H$46,_xlfn.FLOOR.MATH((ROW(G302)-1)/5)*5,0,5),"&lt;&gt;0")</f>
        <v>3.6666666666666665</v>
      </c>
      <c r="AI314" s="40">
        <f ca="1">SUMIF(OFFSET(correlations!I$46,_xlfn.FLOOR.MATH((ROW(H302)-1)/5)*5,0,5),"&lt;&gt;0")/COUNTIF(OFFSET(correlations!I$46,_xlfn.FLOOR.MATH((ROW(H302)-1)/5)*5,0,5),"&lt;&gt;0")</f>
        <v>4.25</v>
      </c>
      <c r="AJ314" s="40">
        <f ca="1">SUMIF(OFFSET(correlations!J$46,_xlfn.FLOOR.MATH((ROW(I302)-1)/5)*5,0,5),"&lt;&gt;0")/COUNTIF(OFFSET(correlations!J$46,_xlfn.FLOOR.MATH((ROW(I302)-1)/5)*5,0,5),"&lt;&gt;0")</f>
        <v>3.8333333333333335</v>
      </c>
      <c r="AK314" s="40">
        <f ca="1">SUMIF(OFFSET(correlations!K$46,_xlfn.FLOOR.MATH((ROW(J302)-1)/5)*5,0,5),"&lt;&gt;0")/COUNTIF(OFFSET(correlations!K$46,_xlfn.FLOOR.MATH((ROW(J302)-1)/5)*5,0,5),"&lt;&gt;0")</f>
        <v>4</v>
      </c>
      <c r="AL314" s="40">
        <f ca="1">SUMIF(OFFSET(correlations!L$46,_xlfn.FLOOR.MATH((ROW(K302)-1)/5)*5,0,5),"&lt;&gt;0")/COUNTIF(OFFSET(correlations!L$46,_xlfn.FLOOR.MATH((ROW(K302)-1)/5)*5,0,5),"&lt;&gt;0")</f>
        <v>3.75</v>
      </c>
      <c r="AM314" s="40">
        <f ca="1">SUMIF(OFFSET(correlations!M$46,_xlfn.FLOOR.MATH((ROW(L302)-1)/5)*5,0,5),"&lt;&gt;0")/COUNTIF(OFFSET(correlations!M$46,_xlfn.FLOOR.MATH((ROW(L302)-1)/5)*5,0,5),"&lt;&gt;0")</f>
        <v>4</v>
      </c>
      <c r="AN314" s="40">
        <f ca="1">SUMIF(OFFSET(correlations!N$46,_xlfn.FLOOR.MATH((ROW(M302)-1)/5)*5,0,5),"&lt;&gt;0")/COUNTIF(OFFSET(correlations!N$46,_xlfn.FLOOR.MATH((ROW(M302)-1)/5)*5,0,5),"&lt;&gt;0")</f>
        <v>3.6666666666666665</v>
      </c>
      <c r="AO314" s="40">
        <f ca="1">SUMIF(OFFSET(correlations!O$46,_xlfn.FLOOR.MATH((ROW(N302)-1)/5)*5,0,5),"&lt;&gt;0")/COUNTIF(OFFSET(correlations!O$46,_xlfn.FLOOR.MATH((ROW(N302)-1)/5)*5,0,5),"&lt;&gt;0")</f>
        <v>4.166666666666667</v>
      </c>
      <c r="AP314" s="40">
        <f ca="1">SUMIF(OFFSET(correlations!P$46,_xlfn.FLOOR.MATH((ROW(O302)-1)/5)*5,0,5),"&lt;&gt;0")/COUNTIF(OFFSET(correlations!P$46,_xlfn.FLOOR.MATH((ROW(O302)-1)/5)*5,0,5),"&lt;&gt;0")</f>
        <v>3.5</v>
      </c>
      <c r="AQ314" s="40">
        <f ca="1">SUMIF(OFFSET(correlations!Q$46,_xlfn.FLOOR.MATH((ROW(P302)-1)/5)*5,0,5),"&lt;&gt;0")/COUNTIF(OFFSET(correlations!Q$46,_xlfn.FLOOR.MATH((ROW(P302)-1)/5)*5,0,5),"&lt;&gt;0")</f>
        <v>3.8333333333333335</v>
      </c>
      <c r="AR314" s="40">
        <f ca="1">SUMIF(OFFSET(correlations!R$46,_xlfn.FLOOR.MATH((ROW(Q302)-1)/5)*5,0,5),"&lt;&gt;0")/COUNTIF(OFFSET(correlations!R$46,_xlfn.FLOOR.MATH((ROW(Q302)-1)/5)*5,0,5),"&lt;&gt;0")</f>
        <v>4.25</v>
      </c>
      <c r="AS314" s="40">
        <f ca="1">SUMIF(OFFSET(correlations!S$46,_xlfn.FLOOR.MATH((ROW(R302)-1)/5)*5,0,5),"&lt;&gt;0")/COUNTIF(OFFSET(correlations!S$46,_xlfn.FLOOR.MATH((ROW(R302)-1)/5)*5,0,5),"&lt;&gt;0")</f>
        <v>4</v>
      </c>
      <c r="AT314" s="40">
        <f ca="1">SUMIF(OFFSET(correlations!T$46,_xlfn.FLOOR.MATH((ROW(S302)-1)/5)*5,0,5),"&lt;&gt;0")/COUNTIF(OFFSET(correlations!T$46,_xlfn.FLOOR.MATH((ROW(S302)-1)/5)*5,0,5),"&lt;&gt;0")</f>
        <v>3</v>
      </c>
      <c r="AU314" s="40">
        <f ca="1">SUMIF(OFFSET(correlations!U$46,_xlfn.FLOOR.MATH((ROW(T302)-1)/5)*5,0,5),"&lt;&gt;0")/COUNTIF(OFFSET(correlations!U$46,_xlfn.FLOOR.MATH((ROW(T302)-1)/5)*5,0,5),"&lt;&gt;0")</f>
        <v>3.75</v>
      </c>
      <c r="AV314" s="40">
        <f ca="1">SUMIF(OFFSET(correlations!V$46,_xlfn.FLOOR.MATH((ROW(U302)-1)/5)*5,0,5),"&lt;&gt;0")/COUNTIF(OFFSET(correlations!V$46,_xlfn.FLOOR.MATH((ROW(U302)-1)/5)*5,0,5),"&lt;&gt;0")</f>
        <v>3.5</v>
      </c>
      <c r="AW314" s="40">
        <f ca="1">SUMIF(OFFSET(correlations!W$46,_xlfn.FLOOR.MATH((ROW(V302)-1)/5)*5,0,5),"&lt;&gt;0")/COUNTIF(OFFSET(correlations!W$46,_xlfn.FLOOR.MATH((ROW(V302)-1)/5)*5,0,5),"&lt;&gt;0")</f>
        <v>4</v>
      </c>
      <c r="AX314" s="40">
        <f ca="1">SUMIF(OFFSET(correlations!X$46,_xlfn.FLOOR.MATH((ROW(W302)-1)/5)*5,0,5),"&lt;&gt;0")/COUNTIF(OFFSET(correlations!X$46,_xlfn.FLOOR.MATH((ROW(W302)-1)/5)*5,0,5),"&lt;&gt;0")</f>
        <v>3.6666666666666665</v>
      </c>
      <c r="AY314" s="40">
        <f ca="1">SUMIF(OFFSET(correlations!Y$46,_xlfn.FLOOR.MATH((ROW(X302)-1)/5)*5,0,5),"&lt;&gt;0")/COUNTIF(OFFSET(correlations!Y$46,_xlfn.FLOOR.MATH((ROW(X302)-1)/5)*5,0,5),"&lt;&gt;0")</f>
        <v>3.5</v>
      </c>
      <c r="AZ314" s="40">
        <f ca="1">SUMIF(OFFSET(correlations!Z$46,_xlfn.FLOOR.MATH((ROW(Y302)-1)/5)*5,0,5),"&lt;&gt;0")/COUNTIF(OFFSET(correlations!Z$46,_xlfn.FLOOR.MATH((ROW(Y302)-1)/5)*5,0,5),"&lt;&gt;0")</f>
        <v>4</v>
      </c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</row>
    <row r="315" spans="1:76">
      <c r="A315" s="1" t="str">
        <f t="shared" si="60"/>
        <v>745: The Sixth Sense (1999)</v>
      </c>
      <c r="B315" s="26">
        <f>IF(correlations!B348&lt;&gt;0,'Modified Weights'!B$7,0)</f>
        <v>0.46460996868120108</v>
      </c>
      <c r="C315" s="26">
        <f>IF(correlations!C348&lt;&gt;0,'Modified Weights'!C$7,0)</f>
        <v>0.41167618541813644</v>
      </c>
      <c r="D315" s="26">
        <f>IF(correlations!D348&lt;&gt;0,'Modified Weights'!D$7,0)</f>
        <v>0.36756756756756787</v>
      </c>
      <c r="E315" s="26">
        <f>IF(correlations!E348&lt;&gt;0,'Modified Weights'!E$7,0)</f>
        <v>0</v>
      </c>
      <c r="F315" s="26">
        <f>IF(correlations!F348&lt;&gt;0,'Modified Weights'!F$7,0)</f>
        <v>0.37985626502293046</v>
      </c>
      <c r="G315" s="26">
        <f>IF(correlations!G348&lt;&gt;0,'Modified Weights'!G$7,0)</f>
        <v>0</v>
      </c>
      <c r="H315" s="26">
        <f>IF(correlations!H348&lt;&gt;0,'Modified Weights'!H$7,0)</f>
        <v>0</v>
      </c>
      <c r="I315" s="26">
        <f>IF(correlations!I348&lt;&gt;0,'Modified Weights'!I$7,0)</f>
        <v>0.21476007349626267</v>
      </c>
      <c r="J315" s="26">
        <f>IF(correlations!J348&lt;&gt;0,'Modified Weights'!J$7,0)</f>
        <v>0.36005629545020651</v>
      </c>
      <c r="K315" s="26">
        <f>IF(correlations!K348&lt;&gt;0,'Modified Weights'!K$7,0)</f>
        <v>0</v>
      </c>
      <c r="L315" s="26">
        <f>IF(correlations!L348&lt;&gt;0,'Modified Weights'!L$7,0)</f>
        <v>0</v>
      </c>
      <c r="M315" s="26">
        <f>IF(correlations!M348&lt;&gt;0,'Modified Weights'!M$7,0)</f>
        <v>0</v>
      </c>
      <c r="N315" s="26">
        <f>IF(correlations!N348&lt;&gt;0,'Modified Weights'!N$7,0)</f>
        <v>0</v>
      </c>
      <c r="O315" s="26">
        <f>IF(correlations!O348&lt;&gt;0,'Modified Weights'!O$7,0)</f>
        <v>0.47549485227568483</v>
      </c>
      <c r="P315" s="26">
        <f>IF(correlations!P348&lt;&gt;0,'Modified Weights'!P$7,0)</f>
        <v>0</v>
      </c>
      <c r="Q315" s="26">
        <f>IF(correlations!Q348&lt;&gt;0,'Modified Weights'!Q$7,0)</f>
        <v>0.37322578372742299</v>
      </c>
      <c r="R315" s="26">
        <f>IF(correlations!R348&lt;&gt;0,'Modified Weights'!R$7,0)</f>
        <v>0</v>
      </c>
      <c r="S315" s="26">
        <f>IF(correlations!S348&lt;&gt;0,'Modified Weights'!S$7,0)</f>
        <v>0.36064387194709613</v>
      </c>
      <c r="T315" s="26">
        <f>IF(correlations!T348&lt;&gt;0,'Modified Weights'!T$7,0)</f>
        <v>0</v>
      </c>
      <c r="U315" s="26">
        <f>IF(correlations!U348&lt;&gt;0,'Modified Weights'!U$7,0)</f>
        <v>0</v>
      </c>
      <c r="V315" s="26">
        <f>IF(correlations!V348&lt;&gt;0,'Modified Weights'!V$7,0)</f>
        <v>0</v>
      </c>
      <c r="W315" s="26">
        <f>IF(correlations!W348&lt;&gt;0,'Modified Weights'!W$7,0)</f>
        <v>0.24072770522228643</v>
      </c>
      <c r="X315" s="26">
        <f>IF(correlations!X348&lt;&gt;0,'Modified Weights'!X$7,0)</f>
        <v>0</v>
      </c>
      <c r="Y315" s="26">
        <f>IF(correlations!Y348&lt;&gt;0,'Modified Weights'!Y$7,0)</f>
        <v>0.42322462884387124</v>
      </c>
      <c r="Z315" s="26">
        <f>IF(correlations!Z348&lt;&gt;0,'Modified Weights'!Z$7,0)</f>
        <v>0.27967705678590876</v>
      </c>
      <c r="AA315" s="26"/>
      <c r="AB315" s="40">
        <f ca="1">SUMIF(OFFSET(correlations!B$46,_xlfn.FLOOR.MATH((ROW(A303)-1)/5)*5,0,5),"&lt;&gt;0")/COUNTIF(OFFSET(correlations!B$46,_xlfn.FLOOR.MATH((ROW(A303)-1)/5)*5,0,5),"&lt;&gt;0")</f>
        <v>4</v>
      </c>
      <c r="AC315" s="40">
        <f ca="1">SUMIF(OFFSET(correlations!C$46,_xlfn.FLOOR.MATH((ROW(B303)-1)/5)*5,0,5),"&lt;&gt;0")/COUNTIF(OFFSET(correlations!C$46,_xlfn.FLOOR.MATH((ROW(B303)-1)/5)*5,0,5),"&lt;&gt;0")</f>
        <v>3.8333333333333335</v>
      </c>
      <c r="AD315" s="40">
        <f ca="1">SUMIF(OFFSET(correlations!D$46,_xlfn.FLOOR.MATH((ROW(C303)-1)/5)*5,0,5),"&lt;&gt;0")/COUNTIF(OFFSET(correlations!D$46,_xlfn.FLOOR.MATH((ROW(C303)-1)/5)*5,0,5),"&lt;&gt;0")</f>
        <v>3.8</v>
      </c>
      <c r="AE315" s="40" t="e">
        <f ca="1">SUMIF(OFFSET(correlations!E$46,_xlfn.FLOOR.MATH((ROW(D303)-1)/5)*5,0,5),"&lt;&gt;0")/COUNTIF(OFFSET(correlations!E$46,_xlfn.FLOOR.MATH((ROW(D303)-1)/5)*5,0,5),"&lt;&gt;0")</f>
        <v>#DIV/0!</v>
      </c>
      <c r="AF315" s="40">
        <f ca="1">SUMIF(OFFSET(correlations!F$46,_xlfn.FLOOR.MATH((ROW(E303)-1)/5)*5,0,5),"&lt;&gt;0")/COUNTIF(OFFSET(correlations!F$46,_xlfn.FLOOR.MATH((ROW(E303)-1)/5)*5,0,5),"&lt;&gt;0")</f>
        <v>3.625</v>
      </c>
      <c r="AG315" s="40">
        <f ca="1">SUMIF(OFFSET(correlations!G$46,_xlfn.FLOOR.MATH((ROW(F303)-1)/5)*5,0,5),"&lt;&gt;0")/COUNTIF(OFFSET(correlations!G$46,_xlfn.FLOOR.MATH((ROW(F303)-1)/5)*5,0,5),"&lt;&gt;0")</f>
        <v>4.25</v>
      </c>
      <c r="AH315" s="40">
        <f ca="1">SUMIF(OFFSET(correlations!H$46,_xlfn.FLOOR.MATH((ROW(G303)-1)/5)*5,0,5),"&lt;&gt;0")/COUNTIF(OFFSET(correlations!H$46,_xlfn.FLOOR.MATH((ROW(G303)-1)/5)*5,0,5),"&lt;&gt;0")</f>
        <v>3.6666666666666665</v>
      </c>
      <c r="AI315" s="40">
        <f ca="1">SUMIF(OFFSET(correlations!I$46,_xlfn.FLOOR.MATH((ROW(H303)-1)/5)*5,0,5),"&lt;&gt;0")/COUNTIF(OFFSET(correlations!I$46,_xlfn.FLOOR.MATH((ROW(H303)-1)/5)*5,0,5),"&lt;&gt;0")</f>
        <v>4.25</v>
      </c>
      <c r="AJ315" s="40">
        <f ca="1">SUMIF(OFFSET(correlations!J$46,_xlfn.FLOOR.MATH((ROW(I303)-1)/5)*5,0,5),"&lt;&gt;0")/COUNTIF(OFFSET(correlations!J$46,_xlfn.FLOOR.MATH((ROW(I303)-1)/5)*5,0,5),"&lt;&gt;0")</f>
        <v>3.8333333333333335</v>
      </c>
      <c r="AK315" s="40">
        <f ca="1">SUMIF(OFFSET(correlations!K$46,_xlfn.FLOOR.MATH((ROW(J303)-1)/5)*5,0,5),"&lt;&gt;0")/COUNTIF(OFFSET(correlations!K$46,_xlfn.FLOOR.MATH((ROW(J303)-1)/5)*5,0,5),"&lt;&gt;0")</f>
        <v>4</v>
      </c>
      <c r="AL315" s="40">
        <f ca="1">SUMIF(OFFSET(correlations!L$46,_xlfn.FLOOR.MATH((ROW(K303)-1)/5)*5,0,5),"&lt;&gt;0")/COUNTIF(OFFSET(correlations!L$46,_xlfn.FLOOR.MATH((ROW(K303)-1)/5)*5,0,5),"&lt;&gt;0")</f>
        <v>3.75</v>
      </c>
      <c r="AM315" s="40">
        <f ca="1">SUMIF(OFFSET(correlations!M$46,_xlfn.FLOOR.MATH((ROW(L303)-1)/5)*5,0,5),"&lt;&gt;0")/COUNTIF(OFFSET(correlations!M$46,_xlfn.FLOOR.MATH((ROW(L303)-1)/5)*5,0,5),"&lt;&gt;0")</f>
        <v>4</v>
      </c>
      <c r="AN315" s="40">
        <f ca="1">SUMIF(OFFSET(correlations!N$46,_xlfn.FLOOR.MATH((ROW(M303)-1)/5)*5,0,5),"&lt;&gt;0")/COUNTIF(OFFSET(correlations!N$46,_xlfn.FLOOR.MATH((ROW(M303)-1)/5)*5,0,5),"&lt;&gt;0")</f>
        <v>3.6666666666666665</v>
      </c>
      <c r="AO315" s="40">
        <f ca="1">SUMIF(OFFSET(correlations!O$46,_xlfn.FLOOR.MATH((ROW(N303)-1)/5)*5,0,5),"&lt;&gt;0")/COUNTIF(OFFSET(correlations!O$46,_xlfn.FLOOR.MATH((ROW(N303)-1)/5)*5,0,5),"&lt;&gt;0")</f>
        <v>4.166666666666667</v>
      </c>
      <c r="AP315" s="40">
        <f ca="1">SUMIF(OFFSET(correlations!P$46,_xlfn.FLOOR.MATH((ROW(O303)-1)/5)*5,0,5),"&lt;&gt;0")/COUNTIF(OFFSET(correlations!P$46,_xlfn.FLOOR.MATH((ROW(O303)-1)/5)*5,0,5),"&lt;&gt;0")</f>
        <v>3.5</v>
      </c>
      <c r="AQ315" s="40">
        <f ca="1">SUMIF(OFFSET(correlations!Q$46,_xlfn.FLOOR.MATH((ROW(P303)-1)/5)*5,0,5),"&lt;&gt;0")/COUNTIF(OFFSET(correlations!Q$46,_xlfn.FLOOR.MATH((ROW(P303)-1)/5)*5,0,5),"&lt;&gt;0")</f>
        <v>3.8333333333333335</v>
      </c>
      <c r="AR315" s="40">
        <f ca="1">SUMIF(OFFSET(correlations!R$46,_xlfn.FLOOR.MATH((ROW(Q303)-1)/5)*5,0,5),"&lt;&gt;0")/COUNTIF(OFFSET(correlations!R$46,_xlfn.FLOOR.MATH((ROW(Q303)-1)/5)*5,0,5),"&lt;&gt;0")</f>
        <v>4.25</v>
      </c>
      <c r="AS315" s="40">
        <f ca="1">SUMIF(OFFSET(correlations!S$46,_xlfn.FLOOR.MATH((ROW(R303)-1)/5)*5,0,5),"&lt;&gt;0")/COUNTIF(OFFSET(correlations!S$46,_xlfn.FLOOR.MATH((ROW(R303)-1)/5)*5,0,5),"&lt;&gt;0")</f>
        <v>4</v>
      </c>
      <c r="AT315" s="40">
        <f ca="1">SUMIF(OFFSET(correlations!T$46,_xlfn.FLOOR.MATH((ROW(S303)-1)/5)*5,0,5),"&lt;&gt;0")/COUNTIF(OFFSET(correlations!T$46,_xlfn.FLOOR.MATH((ROW(S303)-1)/5)*5,0,5),"&lt;&gt;0")</f>
        <v>3</v>
      </c>
      <c r="AU315" s="40">
        <f ca="1">SUMIF(OFFSET(correlations!U$46,_xlfn.FLOOR.MATH((ROW(T303)-1)/5)*5,0,5),"&lt;&gt;0")/COUNTIF(OFFSET(correlations!U$46,_xlfn.FLOOR.MATH((ROW(T303)-1)/5)*5,0,5),"&lt;&gt;0")</f>
        <v>3.75</v>
      </c>
      <c r="AV315" s="40">
        <f ca="1">SUMIF(OFFSET(correlations!V$46,_xlfn.FLOOR.MATH((ROW(U303)-1)/5)*5,0,5),"&lt;&gt;0")/COUNTIF(OFFSET(correlations!V$46,_xlfn.FLOOR.MATH((ROW(U303)-1)/5)*5,0,5),"&lt;&gt;0")</f>
        <v>3.5</v>
      </c>
      <c r="AW315" s="40">
        <f ca="1">SUMIF(OFFSET(correlations!W$46,_xlfn.FLOOR.MATH((ROW(V303)-1)/5)*5,0,5),"&lt;&gt;0")/COUNTIF(OFFSET(correlations!W$46,_xlfn.FLOOR.MATH((ROW(V303)-1)/5)*5,0,5),"&lt;&gt;0")</f>
        <v>4</v>
      </c>
      <c r="AX315" s="40">
        <f ca="1">SUMIF(OFFSET(correlations!X$46,_xlfn.FLOOR.MATH((ROW(W303)-1)/5)*5,0,5),"&lt;&gt;0")/COUNTIF(OFFSET(correlations!X$46,_xlfn.FLOOR.MATH((ROW(W303)-1)/5)*5,0,5),"&lt;&gt;0")</f>
        <v>3.6666666666666665</v>
      </c>
      <c r="AY315" s="40">
        <f ca="1">SUMIF(OFFSET(correlations!Y$46,_xlfn.FLOOR.MATH((ROW(X303)-1)/5)*5,0,5),"&lt;&gt;0")/COUNTIF(OFFSET(correlations!Y$46,_xlfn.FLOOR.MATH((ROW(X303)-1)/5)*5,0,5),"&lt;&gt;0")</f>
        <v>3.5</v>
      </c>
      <c r="AZ315" s="40">
        <f ca="1">SUMIF(OFFSET(correlations!Z$46,_xlfn.FLOOR.MATH((ROW(Y303)-1)/5)*5,0,5),"&lt;&gt;0")/COUNTIF(OFFSET(correlations!Z$46,_xlfn.FLOOR.MATH((ROW(Y303)-1)/5)*5,0,5),"&lt;&gt;0")</f>
        <v>4</v>
      </c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</row>
    <row r="316" spans="1:76">
      <c r="A316" s="1" t="str">
        <f t="shared" si="60"/>
        <v>745: The Sixth Sense (1999)</v>
      </c>
      <c r="B316" s="26">
        <f>IF(correlations!B349&lt;&gt;0,'Modified Weights'!B$3,0)</f>
        <v>0.55108883721563151</v>
      </c>
      <c r="C316" s="26">
        <f>IF(correlations!C349&lt;&gt;0,'Modified Weights'!C$3,0)</f>
        <v>0.56244873874488854</v>
      </c>
      <c r="D316" s="26">
        <f>IF(correlations!D349&lt;&gt;0,'Modified Weights'!D$3,0)</f>
        <v>0.66716825348801723</v>
      </c>
      <c r="E316" s="26">
        <f>IF(correlations!E349&lt;&gt;0,'Modified Weights'!E$3,0)</f>
        <v>0</v>
      </c>
      <c r="F316" s="26">
        <f>IF(correlations!F349&lt;&gt;0,'Modified Weights'!F$3,0)</f>
        <v>0</v>
      </c>
      <c r="G316" s="26">
        <f>IF(correlations!G349&lt;&gt;0,'Modified Weights'!G$3,0)</f>
        <v>0.53906585139435703</v>
      </c>
      <c r="H316" s="26">
        <f>IF(correlations!H349&lt;&gt;0,'Modified Weights'!H$3,0)</f>
        <v>0.46291004988627577</v>
      </c>
      <c r="I316" s="26">
        <f>IF(correlations!I349&lt;&gt;0,'Modified Weights'!I$3,0)</f>
        <v>0.38334847991865839</v>
      </c>
      <c r="J316" s="26">
        <f>IF(correlations!J349&lt;&gt;0,'Modified Weights'!J$3,0)</f>
        <v>0</v>
      </c>
      <c r="K316" s="26">
        <f>IF(correlations!K349&lt;&gt;0,'Modified Weights'!K$3,0)</f>
        <v>0.31571202585390812</v>
      </c>
      <c r="L316" s="26">
        <f>IF(correlations!L349&lt;&gt;0,'Modified Weights'!L$3,0)</f>
        <v>0</v>
      </c>
      <c r="M316" s="26">
        <f>IF(correlations!M349&lt;&gt;0,'Modified Weights'!M$3,0)</f>
        <v>0.40859237613621341</v>
      </c>
      <c r="N316" s="26">
        <f>IF(correlations!N349&lt;&gt;0,'Modified Weights'!N$3,0)</f>
        <v>0</v>
      </c>
      <c r="O316" s="26">
        <f>IF(correlations!O349&lt;&gt;0,'Modified Weights'!O$3,0)</f>
        <v>0</v>
      </c>
      <c r="P316" s="26">
        <f>IF(correlations!P349&lt;&gt;0,'Modified Weights'!P$3,0)</f>
        <v>0.41443820151070604</v>
      </c>
      <c r="Q316" s="26">
        <f>IF(correlations!Q349&lt;&gt;0,'Modified Weights'!Q$3,0)</f>
        <v>0.50324684492481753</v>
      </c>
      <c r="R316" s="26">
        <f>IF(correlations!R349&lt;&gt;0,'Modified Weights'!R$3,0)</f>
        <v>0.49300760515325925</v>
      </c>
      <c r="S316" s="26">
        <f>IF(correlations!S349&lt;&gt;0,'Modified Weights'!S$3,0)</f>
        <v>0</v>
      </c>
      <c r="T316" s="26">
        <f>IF(correlations!T349&lt;&gt;0,'Modified Weights'!T$3,0)</f>
        <v>0.55108883721563151</v>
      </c>
      <c r="U316" s="26">
        <f>IF(correlations!U349&lt;&gt;0,'Modified Weights'!U$3,0)</f>
        <v>0.47236055541883315</v>
      </c>
      <c r="V316" s="26">
        <f>IF(correlations!V349&lt;&gt;0,'Modified Weights'!V$3,0)</f>
        <v>0</v>
      </c>
      <c r="W316" s="26">
        <f>IF(correlations!W349&lt;&gt;0,'Modified Weights'!W$3,0)</f>
        <v>0.50324684492481753</v>
      </c>
      <c r="X316" s="26">
        <f>IF(correlations!X349&lt;&gt;0,'Modified Weights'!X$3,0)</f>
        <v>0.66851595362183669</v>
      </c>
      <c r="Y316" s="26">
        <f>IF(correlations!Y349&lt;&gt;0,'Modified Weights'!Y$3,0)</f>
        <v>0.66716825348801723</v>
      </c>
      <c r="Z316" s="26">
        <f>IF(correlations!Z349&lt;&gt;0,'Modified Weights'!Z$3,0)</f>
        <v>0.43552033876932245</v>
      </c>
      <c r="AA316" s="26"/>
      <c r="AB316" s="40">
        <f ca="1">SUMIF(OFFSET(correlations!B$46,_xlfn.FLOOR.MATH((ROW(A304)-1)/5)*5,0,5),"&lt;&gt;0")/COUNTIF(OFFSET(correlations!B$46,_xlfn.FLOOR.MATH((ROW(A304)-1)/5)*5,0,5),"&lt;&gt;0")</f>
        <v>4</v>
      </c>
      <c r="AC316" s="40">
        <f ca="1">SUMIF(OFFSET(correlations!C$46,_xlfn.FLOOR.MATH((ROW(B304)-1)/5)*5,0,5),"&lt;&gt;0")/COUNTIF(OFFSET(correlations!C$46,_xlfn.FLOOR.MATH((ROW(B304)-1)/5)*5,0,5),"&lt;&gt;0")</f>
        <v>3.8333333333333335</v>
      </c>
      <c r="AD316" s="40">
        <f ca="1">SUMIF(OFFSET(correlations!D$46,_xlfn.FLOOR.MATH((ROW(C304)-1)/5)*5,0,5),"&lt;&gt;0")/COUNTIF(OFFSET(correlations!D$46,_xlfn.FLOOR.MATH((ROW(C304)-1)/5)*5,0,5),"&lt;&gt;0")</f>
        <v>3.8</v>
      </c>
      <c r="AE316" s="40" t="e">
        <f ca="1">SUMIF(OFFSET(correlations!E$46,_xlfn.FLOOR.MATH((ROW(D304)-1)/5)*5,0,5),"&lt;&gt;0")/COUNTIF(OFFSET(correlations!E$46,_xlfn.FLOOR.MATH((ROW(D304)-1)/5)*5,0,5),"&lt;&gt;0")</f>
        <v>#DIV/0!</v>
      </c>
      <c r="AF316" s="40">
        <f ca="1">SUMIF(OFFSET(correlations!F$46,_xlfn.FLOOR.MATH((ROW(E304)-1)/5)*5,0,5),"&lt;&gt;0")/COUNTIF(OFFSET(correlations!F$46,_xlfn.FLOOR.MATH((ROW(E304)-1)/5)*5,0,5),"&lt;&gt;0")</f>
        <v>3.625</v>
      </c>
      <c r="AG316" s="40">
        <f ca="1">SUMIF(OFFSET(correlations!G$46,_xlfn.FLOOR.MATH((ROW(F304)-1)/5)*5,0,5),"&lt;&gt;0")/COUNTIF(OFFSET(correlations!G$46,_xlfn.FLOOR.MATH((ROW(F304)-1)/5)*5,0,5),"&lt;&gt;0")</f>
        <v>4.25</v>
      </c>
      <c r="AH316" s="40">
        <f ca="1">SUMIF(OFFSET(correlations!H$46,_xlfn.FLOOR.MATH((ROW(G304)-1)/5)*5,0,5),"&lt;&gt;0")/COUNTIF(OFFSET(correlations!H$46,_xlfn.FLOOR.MATH((ROW(G304)-1)/5)*5,0,5),"&lt;&gt;0")</f>
        <v>3.6666666666666665</v>
      </c>
      <c r="AI316" s="40">
        <f ca="1">SUMIF(OFFSET(correlations!I$46,_xlfn.FLOOR.MATH((ROW(H304)-1)/5)*5,0,5),"&lt;&gt;0")/COUNTIF(OFFSET(correlations!I$46,_xlfn.FLOOR.MATH((ROW(H304)-1)/5)*5,0,5),"&lt;&gt;0")</f>
        <v>4.25</v>
      </c>
      <c r="AJ316" s="40">
        <f ca="1">SUMIF(OFFSET(correlations!J$46,_xlfn.FLOOR.MATH((ROW(I304)-1)/5)*5,0,5),"&lt;&gt;0")/COUNTIF(OFFSET(correlations!J$46,_xlfn.FLOOR.MATH((ROW(I304)-1)/5)*5,0,5),"&lt;&gt;0")</f>
        <v>3.8333333333333335</v>
      </c>
      <c r="AK316" s="40">
        <f ca="1">SUMIF(OFFSET(correlations!K$46,_xlfn.FLOOR.MATH((ROW(J304)-1)/5)*5,0,5),"&lt;&gt;0")/COUNTIF(OFFSET(correlations!K$46,_xlfn.FLOOR.MATH((ROW(J304)-1)/5)*5,0,5),"&lt;&gt;0")</f>
        <v>4</v>
      </c>
      <c r="AL316" s="40">
        <f ca="1">SUMIF(OFFSET(correlations!L$46,_xlfn.FLOOR.MATH((ROW(K304)-1)/5)*5,0,5),"&lt;&gt;0")/COUNTIF(OFFSET(correlations!L$46,_xlfn.FLOOR.MATH((ROW(K304)-1)/5)*5,0,5),"&lt;&gt;0")</f>
        <v>3.75</v>
      </c>
      <c r="AM316" s="40">
        <f ca="1">SUMIF(OFFSET(correlations!M$46,_xlfn.FLOOR.MATH((ROW(L304)-1)/5)*5,0,5),"&lt;&gt;0")/COUNTIF(OFFSET(correlations!M$46,_xlfn.FLOOR.MATH((ROW(L304)-1)/5)*5,0,5),"&lt;&gt;0")</f>
        <v>4</v>
      </c>
      <c r="AN316" s="40">
        <f ca="1">SUMIF(OFFSET(correlations!N$46,_xlfn.FLOOR.MATH((ROW(M304)-1)/5)*5,0,5),"&lt;&gt;0")/COUNTIF(OFFSET(correlations!N$46,_xlfn.FLOOR.MATH((ROW(M304)-1)/5)*5,0,5),"&lt;&gt;0")</f>
        <v>3.6666666666666665</v>
      </c>
      <c r="AO316" s="40">
        <f ca="1">SUMIF(OFFSET(correlations!O$46,_xlfn.FLOOR.MATH((ROW(N304)-1)/5)*5,0,5),"&lt;&gt;0")/COUNTIF(OFFSET(correlations!O$46,_xlfn.FLOOR.MATH((ROW(N304)-1)/5)*5,0,5),"&lt;&gt;0")</f>
        <v>4.166666666666667</v>
      </c>
      <c r="AP316" s="40">
        <f ca="1">SUMIF(OFFSET(correlations!P$46,_xlfn.FLOOR.MATH((ROW(O304)-1)/5)*5,0,5),"&lt;&gt;0")/COUNTIF(OFFSET(correlations!P$46,_xlfn.FLOOR.MATH((ROW(O304)-1)/5)*5,0,5),"&lt;&gt;0")</f>
        <v>3.5</v>
      </c>
      <c r="AQ316" s="40">
        <f ca="1">SUMIF(OFFSET(correlations!Q$46,_xlfn.FLOOR.MATH((ROW(P304)-1)/5)*5,0,5),"&lt;&gt;0")/COUNTIF(OFFSET(correlations!Q$46,_xlfn.FLOOR.MATH((ROW(P304)-1)/5)*5,0,5),"&lt;&gt;0")</f>
        <v>3.8333333333333335</v>
      </c>
      <c r="AR316" s="40">
        <f ca="1">SUMIF(OFFSET(correlations!R$46,_xlfn.FLOOR.MATH((ROW(Q304)-1)/5)*5,0,5),"&lt;&gt;0")/COUNTIF(OFFSET(correlations!R$46,_xlfn.FLOOR.MATH((ROW(Q304)-1)/5)*5,0,5),"&lt;&gt;0")</f>
        <v>4.25</v>
      </c>
      <c r="AS316" s="40">
        <f ca="1">SUMIF(OFFSET(correlations!S$46,_xlfn.FLOOR.MATH((ROW(R304)-1)/5)*5,0,5),"&lt;&gt;0")/COUNTIF(OFFSET(correlations!S$46,_xlfn.FLOOR.MATH((ROW(R304)-1)/5)*5,0,5),"&lt;&gt;0")</f>
        <v>4</v>
      </c>
      <c r="AT316" s="40">
        <f ca="1">SUMIF(OFFSET(correlations!T$46,_xlfn.FLOOR.MATH((ROW(S304)-1)/5)*5,0,5),"&lt;&gt;0")/COUNTIF(OFFSET(correlations!T$46,_xlfn.FLOOR.MATH((ROW(S304)-1)/5)*5,0,5),"&lt;&gt;0")</f>
        <v>3</v>
      </c>
      <c r="AU316" s="40">
        <f ca="1">SUMIF(OFFSET(correlations!U$46,_xlfn.FLOOR.MATH((ROW(T304)-1)/5)*5,0,5),"&lt;&gt;0")/COUNTIF(OFFSET(correlations!U$46,_xlfn.FLOOR.MATH((ROW(T304)-1)/5)*5,0,5),"&lt;&gt;0")</f>
        <v>3.75</v>
      </c>
      <c r="AV316" s="40">
        <f ca="1">SUMIF(OFFSET(correlations!V$46,_xlfn.FLOOR.MATH((ROW(U304)-1)/5)*5,0,5),"&lt;&gt;0")/COUNTIF(OFFSET(correlations!V$46,_xlfn.FLOOR.MATH((ROW(U304)-1)/5)*5,0,5),"&lt;&gt;0")</f>
        <v>3.5</v>
      </c>
      <c r="AW316" s="40">
        <f ca="1">SUMIF(OFFSET(correlations!W$46,_xlfn.FLOOR.MATH((ROW(V304)-1)/5)*5,0,5),"&lt;&gt;0")/COUNTIF(OFFSET(correlations!W$46,_xlfn.FLOOR.MATH((ROW(V304)-1)/5)*5,0,5),"&lt;&gt;0")</f>
        <v>4</v>
      </c>
      <c r="AX316" s="40">
        <f ca="1">SUMIF(OFFSET(correlations!X$46,_xlfn.FLOOR.MATH((ROW(W304)-1)/5)*5,0,5),"&lt;&gt;0")/COUNTIF(OFFSET(correlations!X$46,_xlfn.FLOOR.MATH((ROW(W304)-1)/5)*5,0,5),"&lt;&gt;0")</f>
        <v>3.6666666666666665</v>
      </c>
      <c r="AY316" s="40">
        <f ca="1">SUMIF(OFFSET(correlations!Y$46,_xlfn.FLOOR.MATH((ROW(X304)-1)/5)*5,0,5),"&lt;&gt;0")/COUNTIF(OFFSET(correlations!Y$46,_xlfn.FLOOR.MATH((ROW(X304)-1)/5)*5,0,5),"&lt;&gt;0")</f>
        <v>3.5</v>
      </c>
      <c r="AZ316" s="40">
        <f ca="1">SUMIF(OFFSET(correlations!Z$46,_xlfn.FLOOR.MATH((ROW(Y304)-1)/5)*5,0,5),"&lt;&gt;0")/COUNTIF(OFFSET(correlations!Z$46,_xlfn.FLOOR.MATH((ROW(Y304)-1)/5)*5,0,5),"&lt;&gt;0")</f>
        <v>4</v>
      </c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</row>
    <row r="317" spans="1:76">
      <c r="A317" s="1" t="str">
        <f t="shared" si="60"/>
        <v>745: The Sixth Sense (1999)</v>
      </c>
      <c r="B317" s="26">
        <f>IF(correlations!B350&lt;&gt;0,'Modified Weights'!B$4,0)</f>
        <v>0</v>
      </c>
      <c r="C317" s="26">
        <f>IF(correlations!C350&lt;&gt;0,'Modified Weights'!C$4,0)</f>
        <v>0</v>
      </c>
      <c r="D317" s="26">
        <f>IF(correlations!D350&lt;&gt;0,'Modified Weights'!D$4,0)</f>
        <v>0.47097212266638172</v>
      </c>
      <c r="E317" s="26">
        <f>IF(correlations!E350&lt;&gt;0,'Modified Weights'!E$4,0)</f>
        <v>0</v>
      </c>
      <c r="F317" s="26">
        <f>IF(correlations!F350&lt;&gt;0,'Modified Weights'!F$4,0)</f>
        <v>0.46411014776485626</v>
      </c>
      <c r="G317" s="26">
        <f>IF(correlations!G350&lt;&gt;0,'Modified Weights'!G$4,0)</f>
        <v>0.48053660218278615</v>
      </c>
      <c r="H317" s="26">
        <f>IF(correlations!H350&lt;&gt;0,'Modified Weights'!H$4,0)</f>
        <v>0.40027450425381639</v>
      </c>
      <c r="I317" s="26">
        <f>IF(correlations!I350&lt;&gt;0,'Modified Weights'!I$4,0)</f>
        <v>0</v>
      </c>
      <c r="J317" s="26">
        <f>IF(correlations!J350&lt;&gt;0,'Modified Weights'!J$4,0)</f>
        <v>0.47549485227568483</v>
      </c>
      <c r="K317" s="26">
        <f>IF(correlations!K350&lt;&gt;0,'Modified Weights'!K$4,0)</f>
        <v>0.26365446983714974</v>
      </c>
      <c r="L317" s="26">
        <f>IF(correlations!L350&lt;&gt;0,'Modified Weights'!L$4,0)</f>
        <v>0.28275572409412869</v>
      </c>
      <c r="M317" s="26">
        <f>IF(correlations!M350&lt;&gt;0,'Modified Weights'!M$4,0)</f>
        <v>0.28040224837668803</v>
      </c>
      <c r="N317" s="26">
        <f>IF(correlations!N350&lt;&gt;0,'Modified Weights'!N$4,0)</f>
        <v>0.31010409033155772</v>
      </c>
      <c r="O317" s="26">
        <f>IF(correlations!O350&lt;&gt;0,'Modified Weights'!O$4,0)</f>
        <v>0.56244873874488854</v>
      </c>
      <c r="P317" s="26">
        <f>IF(correlations!P350&lt;&gt;0,'Modified Weights'!P$4,0)</f>
        <v>0</v>
      </c>
      <c r="Q317" s="26">
        <f>IF(correlations!Q350&lt;&gt;0,'Modified Weights'!Q$4,0)</f>
        <v>0</v>
      </c>
      <c r="R317" s="26">
        <f>IF(correlations!R350&lt;&gt;0,'Modified Weights'!R$4,0)</f>
        <v>0.47097212266638172</v>
      </c>
      <c r="S317" s="26">
        <f>IF(correlations!S350&lt;&gt;0,'Modified Weights'!S$4,0)</f>
        <v>0</v>
      </c>
      <c r="T317" s="26">
        <f>IF(correlations!T350&lt;&gt;0,'Modified Weights'!T$4,0)</f>
        <v>0.52599044278760332</v>
      </c>
      <c r="U317" s="26">
        <f>IF(correlations!U350&lt;&gt;0,'Modified Weights'!U$4,0)</f>
        <v>0.43899155441463594</v>
      </c>
      <c r="V317" s="26">
        <f>IF(correlations!V350&lt;&gt;0,'Modified Weights'!V$4,0)</f>
        <v>0.17808764796017454</v>
      </c>
      <c r="W317" s="26">
        <f>IF(correlations!W350&lt;&gt;0,'Modified Weights'!W$4,0)</f>
        <v>0.40859237613621341</v>
      </c>
      <c r="X317" s="26">
        <f>IF(correlations!X350&lt;&gt;0,'Modified Weights'!X$4,0)</f>
        <v>0.54219187817609293</v>
      </c>
      <c r="Y317" s="26">
        <f>IF(correlations!Y350&lt;&gt;0,'Modified Weights'!Y$4,0)</f>
        <v>0.54219187817609293</v>
      </c>
      <c r="Z317" s="26">
        <f>IF(correlations!Z350&lt;&gt;0,'Modified Weights'!Z$4,0)</f>
        <v>0.39006674934025765</v>
      </c>
      <c r="AA317" s="26"/>
      <c r="AB317" s="40">
        <f ca="1">SUMIF(OFFSET(correlations!B$46,_xlfn.FLOOR.MATH((ROW(A305)-1)/5)*5,0,5),"&lt;&gt;0")/COUNTIF(OFFSET(correlations!B$46,_xlfn.FLOOR.MATH((ROW(A305)-1)/5)*5,0,5),"&lt;&gt;0")</f>
        <v>4</v>
      </c>
      <c r="AC317" s="40">
        <f ca="1">SUMIF(OFFSET(correlations!C$46,_xlfn.FLOOR.MATH((ROW(B305)-1)/5)*5,0,5),"&lt;&gt;0")/COUNTIF(OFFSET(correlations!C$46,_xlfn.FLOOR.MATH((ROW(B305)-1)/5)*5,0,5),"&lt;&gt;0")</f>
        <v>3.8333333333333335</v>
      </c>
      <c r="AD317" s="40">
        <f ca="1">SUMIF(OFFSET(correlations!D$46,_xlfn.FLOOR.MATH((ROW(C305)-1)/5)*5,0,5),"&lt;&gt;0")/COUNTIF(OFFSET(correlations!D$46,_xlfn.FLOOR.MATH((ROW(C305)-1)/5)*5,0,5),"&lt;&gt;0")</f>
        <v>3.8</v>
      </c>
      <c r="AE317" s="40" t="e">
        <f ca="1">SUMIF(OFFSET(correlations!E$46,_xlfn.FLOOR.MATH((ROW(D305)-1)/5)*5,0,5),"&lt;&gt;0")/COUNTIF(OFFSET(correlations!E$46,_xlfn.FLOOR.MATH((ROW(D305)-1)/5)*5,0,5),"&lt;&gt;0")</f>
        <v>#DIV/0!</v>
      </c>
      <c r="AF317" s="40">
        <f ca="1">SUMIF(OFFSET(correlations!F$46,_xlfn.FLOOR.MATH((ROW(E305)-1)/5)*5,0,5),"&lt;&gt;0")/COUNTIF(OFFSET(correlations!F$46,_xlfn.FLOOR.MATH((ROW(E305)-1)/5)*5,0,5),"&lt;&gt;0")</f>
        <v>3.625</v>
      </c>
      <c r="AG317" s="40">
        <f ca="1">SUMIF(OFFSET(correlations!G$46,_xlfn.FLOOR.MATH((ROW(F305)-1)/5)*5,0,5),"&lt;&gt;0")/COUNTIF(OFFSET(correlations!G$46,_xlfn.FLOOR.MATH((ROW(F305)-1)/5)*5,0,5),"&lt;&gt;0")</f>
        <v>4.25</v>
      </c>
      <c r="AH317" s="40">
        <f ca="1">SUMIF(OFFSET(correlations!H$46,_xlfn.FLOOR.MATH((ROW(G305)-1)/5)*5,0,5),"&lt;&gt;0")/COUNTIF(OFFSET(correlations!H$46,_xlfn.FLOOR.MATH((ROW(G305)-1)/5)*5,0,5),"&lt;&gt;0")</f>
        <v>3.6666666666666665</v>
      </c>
      <c r="AI317" s="40">
        <f ca="1">SUMIF(OFFSET(correlations!I$46,_xlfn.FLOOR.MATH((ROW(H305)-1)/5)*5,0,5),"&lt;&gt;0")/COUNTIF(OFFSET(correlations!I$46,_xlfn.FLOOR.MATH((ROW(H305)-1)/5)*5,0,5),"&lt;&gt;0")</f>
        <v>4.25</v>
      </c>
      <c r="AJ317" s="40">
        <f ca="1">SUMIF(OFFSET(correlations!J$46,_xlfn.FLOOR.MATH((ROW(I305)-1)/5)*5,0,5),"&lt;&gt;0")/COUNTIF(OFFSET(correlations!J$46,_xlfn.FLOOR.MATH((ROW(I305)-1)/5)*5,0,5),"&lt;&gt;0")</f>
        <v>3.8333333333333335</v>
      </c>
      <c r="AK317" s="40">
        <f ca="1">SUMIF(OFFSET(correlations!K$46,_xlfn.FLOOR.MATH((ROW(J305)-1)/5)*5,0,5),"&lt;&gt;0")/COUNTIF(OFFSET(correlations!K$46,_xlfn.FLOOR.MATH((ROW(J305)-1)/5)*5,0,5),"&lt;&gt;0")</f>
        <v>4</v>
      </c>
      <c r="AL317" s="40">
        <f ca="1">SUMIF(OFFSET(correlations!L$46,_xlfn.FLOOR.MATH((ROW(K305)-1)/5)*5,0,5),"&lt;&gt;0")/COUNTIF(OFFSET(correlations!L$46,_xlfn.FLOOR.MATH((ROW(K305)-1)/5)*5,0,5),"&lt;&gt;0")</f>
        <v>3.75</v>
      </c>
      <c r="AM317" s="40">
        <f ca="1">SUMIF(OFFSET(correlations!M$46,_xlfn.FLOOR.MATH((ROW(L305)-1)/5)*5,0,5),"&lt;&gt;0")/COUNTIF(OFFSET(correlations!M$46,_xlfn.FLOOR.MATH((ROW(L305)-1)/5)*5,0,5),"&lt;&gt;0")</f>
        <v>4</v>
      </c>
      <c r="AN317" s="40">
        <f ca="1">SUMIF(OFFSET(correlations!N$46,_xlfn.FLOOR.MATH((ROW(M305)-1)/5)*5,0,5),"&lt;&gt;0")/COUNTIF(OFFSET(correlations!N$46,_xlfn.FLOOR.MATH((ROW(M305)-1)/5)*5,0,5),"&lt;&gt;0")</f>
        <v>3.6666666666666665</v>
      </c>
      <c r="AO317" s="40">
        <f ca="1">SUMIF(OFFSET(correlations!O$46,_xlfn.FLOOR.MATH((ROW(N305)-1)/5)*5,0,5),"&lt;&gt;0")/COUNTIF(OFFSET(correlations!O$46,_xlfn.FLOOR.MATH((ROW(N305)-1)/5)*5,0,5),"&lt;&gt;0")</f>
        <v>4.166666666666667</v>
      </c>
      <c r="AP317" s="40">
        <f ca="1">SUMIF(OFFSET(correlations!P$46,_xlfn.FLOOR.MATH((ROW(O305)-1)/5)*5,0,5),"&lt;&gt;0")/COUNTIF(OFFSET(correlations!P$46,_xlfn.FLOOR.MATH((ROW(O305)-1)/5)*5,0,5),"&lt;&gt;0")</f>
        <v>3.5</v>
      </c>
      <c r="AQ317" s="40">
        <f ca="1">SUMIF(OFFSET(correlations!Q$46,_xlfn.FLOOR.MATH((ROW(P305)-1)/5)*5,0,5),"&lt;&gt;0")/COUNTIF(OFFSET(correlations!Q$46,_xlfn.FLOOR.MATH((ROW(P305)-1)/5)*5,0,5),"&lt;&gt;0")</f>
        <v>3.8333333333333335</v>
      </c>
      <c r="AR317" s="40">
        <f ca="1">SUMIF(OFFSET(correlations!R$46,_xlfn.FLOOR.MATH((ROW(Q305)-1)/5)*5,0,5),"&lt;&gt;0")/COUNTIF(OFFSET(correlations!R$46,_xlfn.FLOOR.MATH((ROW(Q305)-1)/5)*5,0,5),"&lt;&gt;0")</f>
        <v>4.25</v>
      </c>
      <c r="AS317" s="40">
        <f ca="1">SUMIF(OFFSET(correlations!S$46,_xlfn.FLOOR.MATH((ROW(R305)-1)/5)*5,0,5),"&lt;&gt;0")/COUNTIF(OFFSET(correlations!S$46,_xlfn.FLOOR.MATH((ROW(R305)-1)/5)*5,0,5),"&lt;&gt;0")</f>
        <v>4</v>
      </c>
      <c r="AT317" s="40">
        <f ca="1">SUMIF(OFFSET(correlations!T$46,_xlfn.FLOOR.MATH((ROW(S305)-1)/5)*5,0,5),"&lt;&gt;0")/COUNTIF(OFFSET(correlations!T$46,_xlfn.FLOOR.MATH((ROW(S305)-1)/5)*5,0,5),"&lt;&gt;0")</f>
        <v>3</v>
      </c>
      <c r="AU317" s="40">
        <f ca="1">SUMIF(OFFSET(correlations!U$46,_xlfn.FLOOR.MATH((ROW(T305)-1)/5)*5,0,5),"&lt;&gt;0")/COUNTIF(OFFSET(correlations!U$46,_xlfn.FLOOR.MATH((ROW(T305)-1)/5)*5,0,5),"&lt;&gt;0")</f>
        <v>3.75</v>
      </c>
      <c r="AV317" s="40">
        <f ca="1">SUMIF(OFFSET(correlations!V$46,_xlfn.FLOOR.MATH((ROW(U305)-1)/5)*5,0,5),"&lt;&gt;0")/COUNTIF(OFFSET(correlations!V$46,_xlfn.FLOOR.MATH((ROW(U305)-1)/5)*5,0,5),"&lt;&gt;0")</f>
        <v>3.5</v>
      </c>
      <c r="AW317" s="40">
        <f ca="1">SUMIF(OFFSET(correlations!W$46,_xlfn.FLOOR.MATH((ROW(V305)-1)/5)*5,0,5),"&lt;&gt;0")/COUNTIF(OFFSET(correlations!W$46,_xlfn.FLOOR.MATH((ROW(V305)-1)/5)*5,0,5),"&lt;&gt;0")</f>
        <v>4</v>
      </c>
      <c r="AX317" s="40">
        <f ca="1">SUMIF(OFFSET(correlations!X$46,_xlfn.FLOOR.MATH((ROW(W305)-1)/5)*5,0,5),"&lt;&gt;0")/COUNTIF(OFFSET(correlations!X$46,_xlfn.FLOOR.MATH((ROW(W305)-1)/5)*5,0,5),"&lt;&gt;0")</f>
        <v>3.6666666666666665</v>
      </c>
      <c r="AY317" s="40">
        <f ca="1">SUMIF(OFFSET(correlations!Y$46,_xlfn.FLOOR.MATH((ROW(X305)-1)/5)*5,0,5),"&lt;&gt;0")/COUNTIF(OFFSET(correlations!Y$46,_xlfn.FLOOR.MATH((ROW(X305)-1)/5)*5,0,5),"&lt;&gt;0")</f>
        <v>3.5</v>
      </c>
      <c r="AZ317" s="40">
        <f ca="1">SUMIF(OFFSET(correlations!Z$46,_xlfn.FLOOR.MATH((ROW(Y305)-1)/5)*5,0,5),"&lt;&gt;0")/COUNTIF(OFFSET(correlations!Z$46,_xlfn.FLOOR.MATH((ROW(Y305)-1)/5)*5,0,5),"&lt;&gt;0")</f>
        <v>4</v>
      </c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</row>
    <row r="318" spans="1:76">
      <c r="A318" s="21" t="s">
        <v>61</v>
      </c>
      <c r="B318" s="26">
        <f>IF(correlations!B351&lt;&gt;0,'Modified Weights'!B$5,0)</f>
        <v>0</v>
      </c>
      <c r="C318" s="26">
        <f>IF(correlations!C351&lt;&gt;0,'Modified Weights'!C$5,0)</f>
        <v>0.42223642660835542</v>
      </c>
      <c r="D318" s="26">
        <f>IF(correlations!D351&lt;&gt;0,'Modified Weights'!D$5,0)</f>
        <v>0.46833329437099369</v>
      </c>
      <c r="E318" s="26">
        <f>IF(correlations!E351&lt;&gt;0,'Modified Weights'!E$5,0)</f>
        <v>0</v>
      </c>
      <c r="F318" s="26">
        <f>IF(correlations!F351&lt;&gt;0,'Modified Weights'!F$5,0)</f>
        <v>0</v>
      </c>
      <c r="G318" s="26">
        <f>IF(correlations!G351&lt;&gt;0,'Modified Weights'!G$5,0)</f>
        <v>0.46833329437099369</v>
      </c>
      <c r="H318" s="26">
        <f>IF(correlations!H351&lt;&gt;0,'Modified Weights'!H$5,0)</f>
        <v>0.24769327229404767</v>
      </c>
      <c r="I318" s="26">
        <f>IF(correlations!I351&lt;&gt;0,'Modified Weights'!I$5,0)</f>
        <v>0</v>
      </c>
      <c r="J318" s="26">
        <f>IF(correlations!J351&lt;&gt;0,'Modified Weights'!J$5,0)</f>
        <v>0</v>
      </c>
      <c r="K318" s="26">
        <f>IF(correlations!K351&lt;&gt;0,'Modified Weights'!K$5,0)</f>
        <v>0.25886569181649749</v>
      </c>
      <c r="L318" s="26">
        <f>IF(correlations!L351&lt;&gt;0,'Modified Weights'!L$5,0)</f>
        <v>0.27833468677407003</v>
      </c>
      <c r="M318" s="26">
        <f>IF(correlations!M351&lt;&gt;0,'Modified Weights'!M$5,0)</f>
        <v>0.26442478716072465</v>
      </c>
      <c r="N318" s="26">
        <f>IF(correlations!N351&lt;&gt;0,'Modified Weights'!N$5,0)</f>
        <v>0.290591240789001</v>
      </c>
      <c r="O318" s="26">
        <f>IF(correlations!O351&lt;&gt;0,'Modified Weights'!O$5,0)</f>
        <v>0</v>
      </c>
      <c r="P318" s="26">
        <f>IF(correlations!P351&lt;&gt;0,'Modified Weights'!P$5,0)</f>
        <v>0.29682614716644024</v>
      </c>
      <c r="Q318" s="26">
        <f>IF(correlations!Q351&lt;&gt;0,'Modified Weights'!Q$5,0)</f>
        <v>0.47571090136593314</v>
      </c>
      <c r="R318" s="26">
        <f>IF(correlations!R351&lt;&gt;0,'Modified Weights'!R$5,0)</f>
        <v>0</v>
      </c>
      <c r="S318" s="26">
        <f>IF(correlations!S351&lt;&gt;0,'Modified Weights'!S$5,0)</f>
        <v>0.42223642660835542</v>
      </c>
      <c r="T318" s="26">
        <f>IF(correlations!T351&lt;&gt;0,'Modified Weights'!T$5,0)</f>
        <v>0</v>
      </c>
      <c r="U318" s="26">
        <f>IF(correlations!U351&lt;&gt;0,'Modified Weights'!U$5,0)</f>
        <v>0.40380887559327872</v>
      </c>
      <c r="V318" s="26">
        <f>IF(correlations!V351&lt;&gt;0,'Modified Weights'!V$5,0)</f>
        <v>0.14924669844661778</v>
      </c>
      <c r="W318" s="26">
        <f>IF(correlations!W351&lt;&gt;0,'Modified Weights'!W$5,0)</f>
        <v>0</v>
      </c>
      <c r="X318" s="26">
        <f>IF(correlations!X351&lt;&gt;0,'Modified Weights'!X$5,0)</f>
        <v>0.47497369617752921</v>
      </c>
      <c r="Y318" s="26">
        <f>IF(correlations!Y351&lt;&gt;0,'Modified Weights'!Y$5,0)</f>
        <v>0.47236055541883315</v>
      </c>
      <c r="Z318" s="26">
        <f>IF(correlations!Z351&lt;&gt;0,'Modified Weights'!Z$5,0)</f>
        <v>0</v>
      </c>
      <c r="AA318" s="26"/>
      <c r="AB318" s="40">
        <f ca="1">SUMIF(OFFSET(correlations!B$46,_xlfn.FLOOR.MATH((ROW(A306)-1)/5)*5,0,5),"&lt;&gt;0")/COUNTIF(OFFSET(correlations!B$46,_xlfn.FLOOR.MATH((ROW(A306)-1)/5)*5,0,5),"&lt;&gt;0")</f>
        <v>4.25</v>
      </c>
      <c r="AC318" s="40">
        <f ca="1">SUMIF(OFFSET(correlations!C$46,_xlfn.FLOOR.MATH((ROW(B306)-1)/5)*5,0,5),"&lt;&gt;0")/COUNTIF(OFFSET(correlations!C$46,_xlfn.FLOOR.MATH((ROW(B306)-1)/5)*5,0,5),"&lt;&gt;0")</f>
        <v>3.75</v>
      </c>
      <c r="AD318" s="40">
        <f ca="1">SUMIF(OFFSET(correlations!D$46,_xlfn.FLOOR.MATH((ROW(C306)-1)/5)*5,0,5),"&lt;&gt;0")/COUNTIF(OFFSET(correlations!D$46,_xlfn.FLOOR.MATH((ROW(C306)-1)/5)*5,0,5),"&lt;&gt;0")</f>
        <v>3.875</v>
      </c>
      <c r="AE318" s="40">
        <f ca="1">SUMIF(OFFSET(correlations!E$46,_xlfn.FLOOR.MATH((ROW(D306)-1)/5)*5,0,5),"&lt;&gt;0")/COUNTIF(OFFSET(correlations!E$46,_xlfn.FLOOR.MATH((ROW(D306)-1)/5)*5,0,5),"&lt;&gt;0")</f>
        <v>3.75</v>
      </c>
      <c r="AF318" s="40">
        <f ca="1">SUMIF(OFFSET(correlations!F$46,_xlfn.FLOOR.MATH((ROW(E306)-1)/5)*5,0,5),"&lt;&gt;0")/COUNTIF(OFFSET(correlations!F$46,_xlfn.FLOOR.MATH((ROW(E306)-1)/5)*5,0,5),"&lt;&gt;0")</f>
        <v>4</v>
      </c>
      <c r="AG318" s="40">
        <f ca="1">SUMIF(OFFSET(correlations!G$46,_xlfn.FLOOR.MATH((ROW(F306)-1)/5)*5,0,5),"&lt;&gt;0")/COUNTIF(OFFSET(correlations!G$46,_xlfn.FLOOR.MATH((ROW(F306)-1)/5)*5,0,5),"&lt;&gt;0")</f>
        <v>4.375</v>
      </c>
      <c r="AH318" s="40">
        <f ca="1">SUMIF(OFFSET(correlations!H$46,_xlfn.FLOOR.MATH((ROW(G306)-1)/5)*5,0,5),"&lt;&gt;0")/COUNTIF(OFFSET(correlations!H$46,_xlfn.FLOOR.MATH((ROW(G306)-1)/5)*5,0,5),"&lt;&gt;0")</f>
        <v>3.875</v>
      </c>
      <c r="AI318" s="40">
        <f ca="1">SUMIF(OFFSET(correlations!I$46,_xlfn.FLOOR.MATH((ROW(H306)-1)/5)*5,0,5),"&lt;&gt;0")/COUNTIF(OFFSET(correlations!I$46,_xlfn.FLOOR.MATH((ROW(H306)-1)/5)*5,0,5),"&lt;&gt;0")</f>
        <v>3.875</v>
      </c>
      <c r="AJ318" s="40">
        <f ca="1">SUMIF(OFFSET(correlations!J$46,_xlfn.FLOOR.MATH((ROW(I306)-1)/5)*5,0,5),"&lt;&gt;0")/COUNTIF(OFFSET(correlations!J$46,_xlfn.FLOOR.MATH((ROW(I306)-1)/5)*5,0,5),"&lt;&gt;0")</f>
        <v>4.375</v>
      </c>
      <c r="AK318" s="40">
        <f ca="1">SUMIF(OFFSET(correlations!K$46,_xlfn.FLOOR.MATH((ROW(J306)-1)/5)*5,0,5),"&lt;&gt;0")/COUNTIF(OFFSET(correlations!K$46,_xlfn.FLOOR.MATH((ROW(J306)-1)/5)*5,0,5),"&lt;&gt;0")</f>
        <v>3.25</v>
      </c>
      <c r="AL318" s="40">
        <f ca="1">SUMIF(OFFSET(correlations!L$46,_xlfn.FLOOR.MATH((ROW(K306)-1)/5)*5,0,5),"&lt;&gt;0")/COUNTIF(OFFSET(correlations!L$46,_xlfn.FLOOR.MATH((ROW(K306)-1)/5)*5,0,5),"&lt;&gt;0")</f>
        <v>3.5</v>
      </c>
      <c r="AM318" s="40">
        <f ca="1">SUMIF(OFFSET(correlations!M$46,_xlfn.FLOOR.MATH((ROW(L306)-1)/5)*5,0,5),"&lt;&gt;0")/COUNTIF(OFFSET(correlations!M$46,_xlfn.FLOOR.MATH((ROW(L306)-1)/5)*5,0,5),"&lt;&gt;0")</f>
        <v>3.125</v>
      </c>
      <c r="AN318" s="40">
        <f ca="1">SUMIF(OFFSET(correlations!N$46,_xlfn.FLOOR.MATH((ROW(M306)-1)/5)*5,0,5),"&lt;&gt;0")/COUNTIF(OFFSET(correlations!N$46,_xlfn.FLOOR.MATH((ROW(M306)-1)/5)*5,0,5),"&lt;&gt;0")</f>
        <v>4.25</v>
      </c>
      <c r="AO318" s="40">
        <f ca="1">SUMIF(OFFSET(correlations!O$46,_xlfn.FLOOR.MATH((ROW(N306)-1)/5)*5,0,5),"&lt;&gt;0")/COUNTIF(OFFSET(correlations!O$46,_xlfn.FLOOR.MATH((ROW(N306)-1)/5)*5,0,5),"&lt;&gt;0")</f>
        <v>3.8333333333333335</v>
      </c>
      <c r="AP318" s="40">
        <f ca="1">SUMIF(OFFSET(correlations!P$46,_xlfn.FLOOR.MATH((ROW(O306)-1)/5)*5,0,5),"&lt;&gt;0")/COUNTIF(OFFSET(correlations!P$46,_xlfn.FLOOR.MATH((ROW(O306)-1)/5)*5,0,5),"&lt;&gt;0")</f>
        <v>4.0999999999999996</v>
      </c>
      <c r="AQ318" s="40">
        <f ca="1">SUMIF(OFFSET(correlations!Q$46,_xlfn.FLOOR.MATH((ROW(P306)-1)/5)*5,0,5),"&lt;&gt;0")/COUNTIF(OFFSET(correlations!Q$46,_xlfn.FLOOR.MATH((ROW(P306)-1)/5)*5,0,5),"&lt;&gt;0")</f>
        <v>3.7</v>
      </c>
      <c r="AR318" s="40">
        <f ca="1">SUMIF(OFFSET(correlations!R$46,_xlfn.FLOOR.MATH((ROW(Q306)-1)/5)*5,0,5),"&lt;&gt;0")/COUNTIF(OFFSET(correlations!R$46,_xlfn.FLOOR.MATH((ROW(Q306)-1)/5)*5,0,5),"&lt;&gt;0")</f>
        <v>4.166666666666667</v>
      </c>
      <c r="AS318" s="40">
        <f ca="1">SUMIF(OFFSET(correlations!S$46,_xlfn.FLOOR.MATH((ROW(R306)-1)/5)*5,0,5),"&lt;&gt;0")/COUNTIF(OFFSET(correlations!S$46,_xlfn.FLOOR.MATH((ROW(R306)-1)/5)*5,0,5),"&lt;&gt;0")</f>
        <v>4.5</v>
      </c>
      <c r="AT318" s="40">
        <f ca="1">SUMIF(OFFSET(correlations!T$46,_xlfn.FLOOR.MATH((ROW(S306)-1)/5)*5,0,5),"&lt;&gt;0")/COUNTIF(OFFSET(correlations!T$46,_xlfn.FLOOR.MATH((ROW(S306)-1)/5)*5,0,5),"&lt;&gt;0")</f>
        <v>4.166666666666667</v>
      </c>
      <c r="AU318" s="40">
        <f ca="1">SUMIF(OFFSET(correlations!U$46,_xlfn.FLOOR.MATH((ROW(T306)-1)/5)*5,0,5),"&lt;&gt;0")/COUNTIF(OFFSET(correlations!U$46,_xlfn.FLOOR.MATH((ROW(T306)-1)/5)*5,0,5),"&lt;&gt;0")</f>
        <v>3.875</v>
      </c>
      <c r="AV318" s="40">
        <f ca="1">SUMIF(OFFSET(correlations!V$46,_xlfn.FLOOR.MATH((ROW(U306)-1)/5)*5,0,5),"&lt;&gt;0")/COUNTIF(OFFSET(correlations!V$46,_xlfn.FLOOR.MATH((ROW(U306)-1)/5)*5,0,5),"&lt;&gt;0")</f>
        <v>4.2</v>
      </c>
      <c r="AW318" s="40">
        <f ca="1">SUMIF(OFFSET(correlations!W$46,_xlfn.FLOOR.MATH((ROW(V306)-1)/5)*5,0,5),"&lt;&gt;0")/COUNTIF(OFFSET(correlations!W$46,_xlfn.FLOOR.MATH((ROW(V306)-1)/5)*5,0,5),"&lt;&gt;0")</f>
        <v>3.25</v>
      </c>
      <c r="AX318" s="40">
        <f ca="1">SUMIF(OFFSET(correlations!X$46,_xlfn.FLOOR.MATH((ROW(W306)-1)/5)*5,0,5),"&lt;&gt;0")/COUNTIF(OFFSET(correlations!X$46,_xlfn.FLOOR.MATH((ROW(W306)-1)/5)*5,0,5),"&lt;&gt;0")</f>
        <v>4.125</v>
      </c>
      <c r="AY318" s="40">
        <f ca="1">SUMIF(OFFSET(correlations!Y$46,_xlfn.FLOOR.MATH((ROW(X306)-1)/5)*5,0,5),"&lt;&gt;0")/COUNTIF(OFFSET(correlations!Y$46,_xlfn.FLOOR.MATH((ROW(X306)-1)/5)*5,0,5),"&lt;&gt;0")</f>
        <v>4.833333333333333</v>
      </c>
      <c r="AZ318" s="40">
        <f ca="1">SUMIF(OFFSET(correlations!Z$46,_xlfn.FLOOR.MATH((ROW(Y306)-1)/5)*5,0,5),"&lt;&gt;0")/COUNTIF(OFFSET(correlations!Z$46,_xlfn.FLOOR.MATH((ROW(Y306)-1)/5)*5,0,5),"&lt;&gt;0")</f>
        <v>4.375</v>
      </c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</row>
    <row r="319" spans="1:76">
      <c r="A319" s="1" t="str">
        <f t="shared" ref="A319:A322" si="61">A318</f>
        <v>752: V for Vendetta (2006)</v>
      </c>
      <c r="B319" s="26">
        <f>IF(correlations!B352&lt;&gt;0,'Modified Weights'!B$6,0)</f>
        <v>0.48053660218278615</v>
      </c>
      <c r="C319" s="26">
        <f>IF(correlations!C352&lt;&gt;0,'Modified Weights'!C$6,0)</f>
        <v>0</v>
      </c>
      <c r="D319" s="26">
        <f>IF(correlations!D352&lt;&gt;0,'Modified Weights'!D$6,0)</f>
        <v>0.37322578372742299</v>
      </c>
      <c r="E319" s="26">
        <f>IF(correlations!E352&lt;&gt;0,'Modified Weights'!E$6,0)</f>
        <v>0</v>
      </c>
      <c r="F319" s="26">
        <f>IF(correlations!F352&lt;&gt;0,'Modified Weights'!F$6,0)</f>
        <v>0.40027450425381639</v>
      </c>
      <c r="G319" s="26">
        <f>IF(correlations!G352&lt;&gt;0,'Modified Weights'!G$6,0)</f>
        <v>0</v>
      </c>
      <c r="H319" s="26">
        <f>IF(correlations!H352&lt;&gt;0,'Modified Weights'!H$6,0)</f>
        <v>0.2271298649307886</v>
      </c>
      <c r="I319" s="26">
        <f>IF(correlations!I352&lt;&gt;0,'Modified Weights'!I$6,0)</f>
        <v>0.22921932957789437</v>
      </c>
      <c r="J319" s="26">
        <f>IF(correlations!J352&lt;&gt;0,'Modified Weights'!J$6,0)</f>
        <v>0.36756756756756787</v>
      </c>
      <c r="K319" s="26">
        <f>IF(correlations!K352&lt;&gt;0,'Modified Weights'!K$6,0)</f>
        <v>0</v>
      </c>
      <c r="L319" s="26">
        <f>IF(correlations!L352&lt;&gt;0,'Modified Weights'!L$6,0)</f>
        <v>0.2685953793136418</v>
      </c>
      <c r="M319" s="26">
        <f>IF(correlations!M352&lt;&gt;0,'Modified Weights'!M$6,0)</f>
        <v>0.25252866387786765</v>
      </c>
      <c r="N319" s="26">
        <f>IF(correlations!N352&lt;&gt;0,'Modified Weights'!N$6,0)</f>
        <v>0.26126836282372301</v>
      </c>
      <c r="O319" s="26">
        <f>IF(correlations!O352&lt;&gt;0,'Modified Weights'!O$6,0)</f>
        <v>0.52599044278760332</v>
      </c>
      <c r="P319" s="26">
        <f>IF(correlations!P352&lt;&gt;0,'Modified Weights'!P$6,0)</f>
        <v>0.28039233696684568</v>
      </c>
      <c r="Q319" s="26">
        <f>IF(correlations!Q352&lt;&gt;0,'Modified Weights'!Q$6,0)</f>
        <v>0.42322462884387124</v>
      </c>
      <c r="R319" s="26">
        <f>IF(correlations!R352&lt;&gt;0,'Modified Weights'!R$6,0)</f>
        <v>0.39943642888722536</v>
      </c>
      <c r="S319" s="26">
        <f>IF(correlations!S352&lt;&gt;0,'Modified Weights'!S$6,0)</f>
        <v>0</v>
      </c>
      <c r="T319" s="26">
        <f>IF(correlations!T352&lt;&gt;0,'Modified Weights'!T$6,0)</f>
        <v>0.40704352695380308</v>
      </c>
      <c r="U319" s="26">
        <f>IF(correlations!U352&lt;&gt;0,'Modified Weights'!U$6,0)</f>
        <v>0.30580326092025339</v>
      </c>
      <c r="V319" s="26">
        <f>IF(correlations!V352&lt;&gt;0,'Modified Weights'!V$6,0)</f>
        <v>0.14601110225769576</v>
      </c>
      <c r="W319" s="26">
        <f>IF(correlations!W352&lt;&gt;0,'Modified Weights'!W$6,0)</f>
        <v>0.26252037536330569</v>
      </c>
      <c r="X319" s="26">
        <f>IF(correlations!X352&lt;&gt;0,'Modified Weights'!X$6,0)</f>
        <v>0.45527378286540937</v>
      </c>
      <c r="Y319" s="26">
        <f>IF(correlations!Y352&lt;&gt;0,'Modified Weights'!Y$6,0)</f>
        <v>0</v>
      </c>
      <c r="Z319" s="26">
        <f>IF(correlations!Z352&lt;&gt;0,'Modified Weights'!Z$6,0)</f>
        <v>0.37426379831369133</v>
      </c>
      <c r="AA319" s="26"/>
      <c r="AB319" s="40">
        <f ca="1">SUMIF(OFFSET(correlations!B$46,_xlfn.FLOOR.MATH((ROW(A307)-1)/5)*5,0,5),"&lt;&gt;0")/COUNTIF(OFFSET(correlations!B$46,_xlfn.FLOOR.MATH((ROW(A307)-1)/5)*5,0,5),"&lt;&gt;0")</f>
        <v>4.25</v>
      </c>
      <c r="AC319" s="40">
        <f ca="1">SUMIF(OFFSET(correlations!C$46,_xlfn.FLOOR.MATH((ROW(B307)-1)/5)*5,0,5),"&lt;&gt;0")/COUNTIF(OFFSET(correlations!C$46,_xlfn.FLOOR.MATH((ROW(B307)-1)/5)*5,0,5),"&lt;&gt;0")</f>
        <v>3.75</v>
      </c>
      <c r="AD319" s="40">
        <f ca="1">SUMIF(OFFSET(correlations!D$46,_xlfn.FLOOR.MATH((ROW(C307)-1)/5)*5,0,5),"&lt;&gt;0")/COUNTIF(OFFSET(correlations!D$46,_xlfn.FLOOR.MATH((ROW(C307)-1)/5)*5,0,5),"&lt;&gt;0")</f>
        <v>3.875</v>
      </c>
      <c r="AE319" s="40">
        <f ca="1">SUMIF(OFFSET(correlations!E$46,_xlfn.FLOOR.MATH((ROW(D307)-1)/5)*5,0,5),"&lt;&gt;0")/COUNTIF(OFFSET(correlations!E$46,_xlfn.FLOOR.MATH((ROW(D307)-1)/5)*5,0,5),"&lt;&gt;0")</f>
        <v>3.75</v>
      </c>
      <c r="AF319" s="40">
        <f ca="1">SUMIF(OFFSET(correlations!F$46,_xlfn.FLOOR.MATH((ROW(E307)-1)/5)*5,0,5),"&lt;&gt;0")/COUNTIF(OFFSET(correlations!F$46,_xlfn.FLOOR.MATH((ROW(E307)-1)/5)*5,0,5),"&lt;&gt;0")</f>
        <v>4</v>
      </c>
      <c r="AG319" s="40">
        <f ca="1">SUMIF(OFFSET(correlations!G$46,_xlfn.FLOOR.MATH((ROW(F307)-1)/5)*5,0,5),"&lt;&gt;0")/COUNTIF(OFFSET(correlations!G$46,_xlfn.FLOOR.MATH((ROW(F307)-1)/5)*5,0,5),"&lt;&gt;0")</f>
        <v>4.375</v>
      </c>
      <c r="AH319" s="40">
        <f ca="1">SUMIF(OFFSET(correlations!H$46,_xlfn.FLOOR.MATH((ROW(G307)-1)/5)*5,0,5),"&lt;&gt;0")/COUNTIF(OFFSET(correlations!H$46,_xlfn.FLOOR.MATH((ROW(G307)-1)/5)*5,0,5),"&lt;&gt;0")</f>
        <v>3.875</v>
      </c>
      <c r="AI319" s="40">
        <f ca="1">SUMIF(OFFSET(correlations!I$46,_xlfn.FLOOR.MATH((ROW(H307)-1)/5)*5,0,5),"&lt;&gt;0")/COUNTIF(OFFSET(correlations!I$46,_xlfn.FLOOR.MATH((ROW(H307)-1)/5)*5,0,5),"&lt;&gt;0")</f>
        <v>3.875</v>
      </c>
      <c r="AJ319" s="40">
        <f ca="1">SUMIF(OFFSET(correlations!J$46,_xlfn.FLOOR.MATH((ROW(I307)-1)/5)*5,0,5),"&lt;&gt;0")/COUNTIF(OFFSET(correlations!J$46,_xlfn.FLOOR.MATH((ROW(I307)-1)/5)*5,0,5),"&lt;&gt;0")</f>
        <v>4.375</v>
      </c>
      <c r="AK319" s="40">
        <f ca="1">SUMIF(OFFSET(correlations!K$46,_xlfn.FLOOR.MATH((ROW(J307)-1)/5)*5,0,5),"&lt;&gt;0")/COUNTIF(OFFSET(correlations!K$46,_xlfn.FLOOR.MATH((ROW(J307)-1)/5)*5,0,5),"&lt;&gt;0")</f>
        <v>3.25</v>
      </c>
      <c r="AL319" s="40">
        <f ca="1">SUMIF(OFFSET(correlations!L$46,_xlfn.FLOOR.MATH((ROW(K307)-1)/5)*5,0,5),"&lt;&gt;0")/COUNTIF(OFFSET(correlations!L$46,_xlfn.FLOOR.MATH((ROW(K307)-1)/5)*5,0,5),"&lt;&gt;0")</f>
        <v>3.5</v>
      </c>
      <c r="AM319" s="40">
        <f ca="1">SUMIF(OFFSET(correlations!M$46,_xlfn.FLOOR.MATH((ROW(L307)-1)/5)*5,0,5),"&lt;&gt;0")/COUNTIF(OFFSET(correlations!M$46,_xlfn.FLOOR.MATH((ROW(L307)-1)/5)*5,0,5),"&lt;&gt;0")</f>
        <v>3.125</v>
      </c>
      <c r="AN319" s="40">
        <f ca="1">SUMIF(OFFSET(correlations!N$46,_xlfn.FLOOR.MATH((ROW(M307)-1)/5)*5,0,5),"&lt;&gt;0")/COUNTIF(OFFSET(correlations!N$46,_xlfn.FLOOR.MATH((ROW(M307)-1)/5)*5,0,5),"&lt;&gt;0")</f>
        <v>4.25</v>
      </c>
      <c r="AO319" s="40">
        <f ca="1">SUMIF(OFFSET(correlations!O$46,_xlfn.FLOOR.MATH((ROW(N307)-1)/5)*5,0,5),"&lt;&gt;0")/COUNTIF(OFFSET(correlations!O$46,_xlfn.FLOOR.MATH((ROW(N307)-1)/5)*5,0,5),"&lt;&gt;0")</f>
        <v>3.8333333333333335</v>
      </c>
      <c r="AP319" s="40">
        <f ca="1">SUMIF(OFFSET(correlations!P$46,_xlfn.FLOOR.MATH((ROW(O307)-1)/5)*5,0,5),"&lt;&gt;0")/COUNTIF(OFFSET(correlations!P$46,_xlfn.FLOOR.MATH((ROW(O307)-1)/5)*5,0,5),"&lt;&gt;0")</f>
        <v>4.0999999999999996</v>
      </c>
      <c r="AQ319" s="40">
        <f ca="1">SUMIF(OFFSET(correlations!Q$46,_xlfn.FLOOR.MATH((ROW(P307)-1)/5)*5,0,5),"&lt;&gt;0")/COUNTIF(OFFSET(correlations!Q$46,_xlfn.FLOOR.MATH((ROW(P307)-1)/5)*5,0,5),"&lt;&gt;0")</f>
        <v>3.7</v>
      </c>
      <c r="AR319" s="40">
        <f ca="1">SUMIF(OFFSET(correlations!R$46,_xlfn.FLOOR.MATH((ROW(Q307)-1)/5)*5,0,5),"&lt;&gt;0")/COUNTIF(OFFSET(correlations!R$46,_xlfn.FLOOR.MATH((ROW(Q307)-1)/5)*5,0,5),"&lt;&gt;0")</f>
        <v>4.166666666666667</v>
      </c>
      <c r="AS319" s="40">
        <f ca="1">SUMIF(OFFSET(correlations!S$46,_xlfn.FLOOR.MATH((ROW(R307)-1)/5)*5,0,5),"&lt;&gt;0")/COUNTIF(OFFSET(correlations!S$46,_xlfn.FLOOR.MATH((ROW(R307)-1)/5)*5,0,5),"&lt;&gt;0")</f>
        <v>4.5</v>
      </c>
      <c r="AT319" s="40">
        <f ca="1">SUMIF(OFFSET(correlations!T$46,_xlfn.FLOOR.MATH((ROW(S307)-1)/5)*5,0,5),"&lt;&gt;0")/COUNTIF(OFFSET(correlations!T$46,_xlfn.FLOOR.MATH((ROW(S307)-1)/5)*5,0,5),"&lt;&gt;0")</f>
        <v>4.166666666666667</v>
      </c>
      <c r="AU319" s="40">
        <f ca="1">SUMIF(OFFSET(correlations!U$46,_xlfn.FLOOR.MATH((ROW(T307)-1)/5)*5,0,5),"&lt;&gt;0")/COUNTIF(OFFSET(correlations!U$46,_xlfn.FLOOR.MATH((ROW(T307)-1)/5)*5,0,5),"&lt;&gt;0")</f>
        <v>3.875</v>
      </c>
      <c r="AV319" s="40">
        <f ca="1">SUMIF(OFFSET(correlations!V$46,_xlfn.FLOOR.MATH((ROW(U307)-1)/5)*5,0,5),"&lt;&gt;0")/COUNTIF(OFFSET(correlations!V$46,_xlfn.FLOOR.MATH((ROW(U307)-1)/5)*5,0,5),"&lt;&gt;0")</f>
        <v>4.2</v>
      </c>
      <c r="AW319" s="40">
        <f ca="1">SUMIF(OFFSET(correlations!W$46,_xlfn.FLOOR.MATH((ROW(V307)-1)/5)*5,0,5),"&lt;&gt;0")/COUNTIF(OFFSET(correlations!W$46,_xlfn.FLOOR.MATH((ROW(V307)-1)/5)*5,0,5),"&lt;&gt;0")</f>
        <v>3.25</v>
      </c>
      <c r="AX319" s="40">
        <f ca="1">SUMIF(OFFSET(correlations!X$46,_xlfn.FLOOR.MATH((ROW(W307)-1)/5)*5,0,5),"&lt;&gt;0")/COUNTIF(OFFSET(correlations!X$46,_xlfn.FLOOR.MATH((ROW(W307)-1)/5)*5,0,5),"&lt;&gt;0")</f>
        <v>4.125</v>
      </c>
      <c r="AY319" s="40">
        <f ca="1">SUMIF(OFFSET(correlations!Y$46,_xlfn.FLOOR.MATH((ROW(X307)-1)/5)*5,0,5),"&lt;&gt;0")/COUNTIF(OFFSET(correlations!Y$46,_xlfn.FLOOR.MATH((ROW(X307)-1)/5)*5,0,5),"&lt;&gt;0")</f>
        <v>4.833333333333333</v>
      </c>
      <c r="AZ319" s="40">
        <f ca="1">SUMIF(OFFSET(correlations!Z$46,_xlfn.FLOOR.MATH((ROW(Y307)-1)/5)*5,0,5),"&lt;&gt;0")/COUNTIF(OFFSET(correlations!Z$46,_xlfn.FLOOR.MATH((ROW(Y307)-1)/5)*5,0,5),"&lt;&gt;0")</f>
        <v>4.375</v>
      </c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</row>
    <row r="320" spans="1:76">
      <c r="A320" s="1" t="str">
        <f t="shared" si="61"/>
        <v>752: V for Vendetta (2006)</v>
      </c>
      <c r="B320" s="26">
        <f>IF(correlations!B353&lt;&gt;0,'Modified Weights'!B$7,0)</f>
        <v>0.46460996868120108</v>
      </c>
      <c r="C320" s="26">
        <f>IF(correlations!C353&lt;&gt;0,'Modified Weights'!C$7,0)</f>
        <v>0</v>
      </c>
      <c r="D320" s="26">
        <f>IF(correlations!D353&lt;&gt;0,'Modified Weights'!D$7,0)</f>
        <v>0.36756756756756787</v>
      </c>
      <c r="E320" s="26">
        <f>IF(correlations!E353&lt;&gt;0,'Modified Weights'!E$7,0)</f>
        <v>0.25965984359917371</v>
      </c>
      <c r="F320" s="26">
        <f>IF(correlations!F353&lt;&gt;0,'Modified Weights'!F$7,0)</f>
        <v>0.37985626502293046</v>
      </c>
      <c r="G320" s="26">
        <f>IF(correlations!G353&lt;&gt;0,'Modified Weights'!G$7,0)</f>
        <v>0.38713264586848378</v>
      </c>
      <c r="H320" s="26">
        <f>IF(correlations!H353&lt;&gt;0,'Modified Weights'!H$7,0)</f>
        <v>0</v>
      </c>
      <c r="I320" s="26">
        <f>IF(correlations!I353&lt;&gt;0,'Modified Weights'!I$7,0)</f>
        <v>0.21476007349626267</v>
      </c>
      <c r="J320" s="26">
        <f>IF(correlations!J353&lt;&gt;0,'Modified Weights'!J$7,0)</f>
        <v>0.36005629545020651</v>
      </c>
      <c r="K320" s="26">
        <f>IF(correlations!K353&lt;&gt;0,'Modified Weights'!K$7,0)</f>
        <v>0.21087949693739588</v>
      </c>
      <c r="L320" s="26">
        <f>IF(correlations!L353&lt;&gt;0,'Modified Weights'!L$7,0)</f>
        <v>0.24328325135114928</v>
      </c>
      <c r="M320" s="26">
        <f>IF(correlations!M353&lt;&gt;0,'Modified Weights'!M$7,0)</f>
        <v>0</v>
      </c>
      <c r="N320" s="26">
        <f>IF(correlations!N353&lt;&gt;0,'Modified Weights'!N$7,0)</f>
        <v>0.18121021790485745</v>
      </c>
      <c r="O320" s="26">
        <f>IF(correlations!O353&lt;&gt;0,'Modified Weights'!O$7,0)</f>
        <v>0.47549485227568483</v>
      </c>
      <c r="P320" s="26">
        <f>IF(correlations!P353&lt;&gt;0,'Modified Weights'!P$7,0)</f>
        <v>0.26252037536330569</v>
      </c>
      <c r="Q320" s="26">
        <f>IF(correlations!Q353&lt;&gt;0,'Modified Weights'!Q$7,0)</f>
        <v>0.37322578372742299</v>
      </c>
      <c r="R320" s="26">
        <f>IF(correlations!R353&lt;&gt;0,'Modified Weights'!R$7,0)</f>
        <v>0</v>
      </c>
      <c r="S320" s="26">
        <f>IF(correlations!S353&lt;&gt;0,'Modified Weights'!S$7,0)</f>
        <v>0.36064387194709613</v>
      </c>
      <c r="T320" s="26">
        <f>IF(correlations!T353&lt;&gt;0,'Modified Weights'!T$7,0)</f>
        <v>0</v>
      </c>
      <c r="U320" s="26">
        <f>IF(correlations!U353&lt;&gt;0,'Modified Weights'!U$7,0)</f>
        <v>0</v>
      </c>
      <c r="V320" s="26">
        <f>IF(correlations!V353&lt;&gt;0,'Modified Weights'!V$7,0)</f>
        <v>0.14367186460137429</v>
      </c>
      <c r="W320" s="26">
        <f>IF(correlations!W353&lt;&gt;0,'Modified Weights'!W$7,0)</f>
        <v>0.24072770522228643</v>
      </c>
      <c r="X320" s="26">
        <f>IF(correlations!X353&lt;&gt;0,'Modified Weights'!X$7,0)</f>
        <v>0.44902524381160436</v>
      </c>
      <c r="Y320" s="26">
        <f>IF(correlations!Y353&lt;&gt;0,'Modified Weights'!Y$7,0)</f>
        <v>0.42322462884387124</v>
      </c>
      <c r="Z320" s="26">
        <f>IF(correlations!Z353&lt;&gt;0,'Modified Weights'!Z$7,0)</f>
        <v>0.27967705678590876</v>
      </c>
      <c r="AA320" s="26"/>
      <c r="AB320" s="40">
        <f ca="1">SUMIF(OFFSET(correlations!B$46,_xlfn.FLOOR.MATH((ROW(A308)-1)/5)*5,0,5),"&lt;&gt;0")/COUNTIF(OFFSET(correlations!B$46,_xlfn.FLOOR.MATH((ROW(A308)-1)/5)*5,0,5),"&lt;&gt;0")</f>
        <v>4.25</v>
      </c>
      <c r="AC320" s="40">
        <f ca="1">SUMIF(OFFSET(correlations!C$46,_xlfn.FLOOR.MATH((ROW(B308)-1)/5)*5,0,5),"&lt;&gt;0")/COUNTIF(OFFSET(correlations!C$46,_xlfn.FLOOR.MATH((ROW(B308)-1)/5)*5,0,5),"&lt;&gt;0")</f>
        <v>3.75</v>
      </c>
      <c r="AD320" s="40">
        <f ca="1">SUMIF(OFFSET(correlations!D$46,_xlfn.FLOOR.MATH((ROW(C308)-1)/5)*5,0,5),"&lt;&gt;0")/COUNTIF(OFFSET(correlations!D$46,_xlfn.FLOOR.MATH((ROW(C308)-1)/5)*5,0,5),"&lt;&gt;0")</f>
        <v>3.875</v>
      </c>
      <c r="AE320" s="40">
        <f ca="1">SUMIF(OFFSET(correlations!E$46,_xlfn.FLOOR.MATH((ROW(D308)-1)/5)*5,0,5),"&lt;&gt;0")/COUNTIF(OFFSET(correlations!E$46,_xlfn.FLOOR.MATH((ROW(D308)-1)/5)*5,0,5),"&lt;&gt;0")</f>
        <v>3.75</v>
      </c>
      <c r="AF320" s="40">
        <f ca="1">SUMIF(OFFSET(correlations!F$46,_xlfn.FLOOR.MATH((ROW(E308)-1)/5)*5,0,5),"&lt;&gt;0")/COUNTIF(OFFSET(correlations!F$46,_xlfn.FLOOR.MATH((ROW(E308)-1)/5)*5,0,5),"&lt;&gt;0")</f>
        <v>4</v>
      </c>
      <c r="AG320" s="40">
        <f ca="1">SUMIF(OFFSET(correlations!G$46,_xlfn.FLOOR.MATH((ROW(F308)-1)/5)*5,0,5),"&lt;&gt;0")/COUNTIF(OFFSET(correlations!G$46,_xlfn.FLOOR.MATH((ROW(F308)-1)/5)*5,0,5),"&lt;&gt;0")</f>
        <v>4.375</v>
      </c>
      <c r="AH320" s="40">
        <f ca="1">SUMIF(OFFSET(correlations!H$46,_xlfn.FLOOR.MATH((ROW(G308)-1)/5)*5,0,5),"&lt;&gt;0")/COUNTIF(OFFSET(correlations!H$46,_xlfn.FLOOR.MATH((ROW(G308)-1)/5)*5,0,5),"&lt;&gt;0")</f>
        <v>3.875</v>
      </c>
      <c r="AI320" s="40">
        <f ca="1">SUMIF(OFFSET(correlations!I$46,_xlfn.FLOOR.MATH((ROW(H308)-1)/5)*5,0,5),"&lt;&gt;0")/COUNTIF(OFFSET(correlations!I$46,_xlfn.FLOOR.MATH((ROW(H308)-1)/5)*5,0,5),"&lt;&gt;0")</f>
        <v>3.875</v>
      </c>
      <c r="AJ320" s="40">
        <f ca="1">SUMIF(OFFSET(correlations!J$46,_xlfn.FLOOR.MATH((ROW(I308)-1)/5)*5,0,5),"&lt;&gt;0")/COUNTIF(OFFSET(correlations!J$46,_xlfn.FLOOR.MATH((ROW(I308)-1)/5)*5,0,5),"&lt;&gt;0")</f>
        <v>4.375</v>
      </c>
      <c r="AK320" s="40">
        <f ca="1">SUMIF(OFFSET(correlations!K$46,_xlfn.FLOOR.MATH((ROW(J308)-1)/5)*5,0,5),"&lt;&gt;0")/COUNTIF(OFFSET(correlations!K$46,_xlfn.FLOOR.MATH((ROW(J308)-1)/5)*5,0,5),"&lt;&gt;0")</f>
        <v>3.25</v>
      </c>
      <c r="AL320" s="40">
        <f ca="1">SUMIF(OFFSET(correlations!L$46,_xlfn.FLOOR.MATH((ROW(K308)-1)/5)*5,0,5),"&lt;&gt;0")/COUNTIF(OFFSET(correlations!L$46,_xlfn.FLOOR.MATH((ROW(K308)-1)/5)*5,0,5),"&lt;&gt;0")</f>
        <v>3.5</v>
      </c>
      <c r="AM320" s="40">
        <f ca="1">SUMIF(OFFSET(correlations!M$46,_xlfn.FLOOR.MATH((ROW(L308)-1)/5)*5,0,5),"&lt;&gt;0")/COUNTIF(OFFSET(correlations!M$46,_xlfn.FLOOR.MATH((ROW(L308)-1)/5)*5,0,5),"&lt;&gt;0")</f>
        <v>3.125</v>
      </c>
      <c r="AN320" s="40">
        <f ca="1">SUMIF(OFFSET(correlations!N$46,_xlfn.FLOOR.MATH((ROW(M308)-1)/5)*5,0,5),"&lt;&gt;0")/COUNTIF(OFFSET(correlations!N$46,_xlfn.FLOOR.MATH((ROW(M308)-1)/5)*5,0,5),"&lt;&gt;0")</f>
        <v>4.25</v>
      </c>
      <c r="AO320" s="40">
        <f ca="1">SUMIF(OFFSET(correlations!O$46,_xlfn.FLOOR.MATH((ROW(N308)-1)/5)*5,0,5),"&lt;&gt;0")/COUNTIF(OFFSET(correlations!O$46,_xlfn.FLOOR.MATH((ROW(N308)-1)/5)*5,0,5),"&lt;&gt;0")</f>
        <v>3.8333333333333335</v>
      </c>
      <c r="AP320" s="40">
        <f ca="1">SUMIF(OFFSET(correlations!P$46,_xlfn.FLOOR.MATH((ROW(O308)-1)/5)*5,0,5),"&lt;&gt;0")/COUNTIF(OFFSET(correlations!P$46,_xlfn.FLOOR.MATH((ROW(O308)-1)/5)*5,0,5),"&lt;&gt;0")</f>
        <v>4.0999999999999996</v>
      </c>
      <c r="AQ320" s="40">
        <f ca="1">SUMIF(OFFSET(correlations!Q$46,_xlfn.FLOOR.MATH((ROW(P308)-1)/5)*5,0,5),"&lt;&gt;0")/COUNTIF(OFFSET(correlations!Q$46,_xlfn.FLOOR.MATH((ROW(P308)-1)/5)*5,0,5),"&lt;&gt;0")</f>
        <v>3.7</v>
      </c>
      <c r="AR320" s="40">
        <f ca="1">SUMIF(OFFSET(correlations!R$46,_xlfn.FLOOR.MATH((ROW(Q308)-1)/5)*5,0,5),"&lt;&gt;0")/COUNTIF(OFFSET(correlations!R$46,_xlfn.FLOOR.MATH((ROW(Q308)-1)/5)*5,0,5),"&lt;&gt;0")</f>
        <v>4.166666666666667</v>
      </c>
      <c r="AS320" s="40">
        <f ca="1">SUMIF(OFFSET(correlations!S$46,_xlfn.FLOOR.MATH((ROW(R308)-1)/5)*5,0,5),"&lt;&gt;0")/COUNTIF(OFFSET(correlations!S$46,_xlfn.FLOOR.MATH((ROW(R308)-1)/5)*5,0,5),"&lt;&gt;0")</f>
        <v>4.5</v>
      </c>
      <c r="AT320" s="40">
        <f ca="1">SUMIF(OFFSET(correlations!T$46,_xlfn.FLOOR.MATH((ROW(S308)-1)/5)*5,0,5),"&lt;&gt;0")/COUNTIF(OFFSET(correlations!T$46,_xlfn.FLOOR.MATH((ROW(S308)-1)/5)*5,0,5),"&lt;&gt;0")</f>
        <v>4.166666666666667</v>
      </c>
      <c r="AU320" s="40">
        <f ca="1">SUMIF(OFFSET(correlations!U$46,_xlfn.FLOOR.MATH((ROW(T308)-1)/5)*5,0,5),"&lt;&gt;0")/COUNTIF(OFFSET(correlations!U$46,_xlfn.FLOOR.MATH((ROW(T308)-1)/5)*5,0,5),"&lt;&gt;0")</f>
        <v>3.875</v>
      </c>
      <c r="AV320" s="40">
        <f ca="1">SUMIF(OFFSET(correlations!V$46,_xlfn.FLOOR.MATH((ROW(U308)-1)/5)*5,0,5),"&lt;&gt;0")/COUNTIF(OFFSET(correlations!V$46,_xlfn.FLOOR.MATH((ROW(U308)-1)/5)*5,0,5),"&lt;&gt;0")</f>
        <v>4.2</v>
      </c>
      <c r="AW320" s="40">
        <f ca="1">SUMIF(OFFSET(correlations!W$46,_xlfn.FLOOR.MATH((ROW(V308)-1)/5)*5,0,5),"&lt;&gt;0")/COUNTIF(OFFSET(correlations!W$46,_xlfn.FLOOR.MATH((ROW(V308)-1)/5)*5,0,5),"&lt;&gt;0")</f>
        <v>3.25</v>
      </c>
      <c r="AX320" s="40">
        <f ca="1">SUMIF(OFFSET(correlations!X$46,_xlfn.FLOOR.MATH((ROW(W308)-1)/5)*5,0,5),"&lt;&gt;0")/COUNTIF(OFFSET(correlations!X$46,_xlfn.FLOOR.MATH((ROW(W308)-1)/5)*5,0,5),"&lt;&gt;0")</f>
        <v>4.125</v>
      </c>
      <c r="AY320" s="40">
        <f ca="1">SUMIF(OFFSET(correlations!Y$46,_xlfn.FLOOR.MATH((ROW(X308)-1)/5)*5,0,5),"&lt;&gt;0")/COUNTIF(OFFSET(correlations!Y$46,_xlfn.FLOOR.MATH((ROW(X308)-1)/5)*5,0,5),"&lt;&gt;0")</f>
        <v>4.833333333333333</v>
      </c>
      <c r="AZ320" s="40">
        <f ca="1">SUMIF(OFFSET(correlations!Z$46,_xlfn.FLOOR.MATH((ROW(Y308)-1)/5)*5,0,5),"&lt;&gt;0")/COUNTIF(OFFSET(correlations!Z$46,_xlfn.FLOOR.MATH((ROW(Y308)-1)/5)*5,0,5),"&lt;&gt;0")</f>
        <v>4.375</v>
      </c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</row>
    <row r="321" spans="1:76">
      <c r="A321" s="1" t="str">
        <f t="shared" si="61"/>
        <v>752: V for Vendetta (2006)</v>
      </c>
      <c r="B321" s="26">
        <f>IF(correlations!B354&lt;&gt;0,'Modified Weights'!B$3,0)</f>
        <v>0.55108883721563151</v>
      </c>
      <c r="C321" s="26">
        <f>IF(correlations!C354&lt;&gt;0,'Modified Weights'!C$3,0)</f>
        <v>0.56244873874488854</v>
      </c>
      <c r="D321" s="26">
        <f>IF(correlations!D354&lt;&gt;0,'Modified Weights'!D$3,0)</f>
        <v>0</v>
      </c>
      <c r="E321" s="26">
        <f>IF(correlations!E354&lt;&gt;0,'Modified Weights'!E$3,0)</f>
        <v>0.51761980439715483</v>
      </c>
      <c r="F321" s="26">
        <f>IF(correlations!F354&lt;&gt;0,'Modified Weights'!F$3,0)</f>
        <v>0.47668328054517961</v>
      </c>
      <c r="G321" s="26">
        <f>IF(correlations!G354&lt;&gt;0,'Modified Weights'!G$3,0)</f>
        <v>0.53906585139435703</v>
      </c>
      <c r="H321" s="26">
        <f>IF(correlations!H354&lt;&gt;0,'Modified Weights'!H$3,0)</f>
        <v>0.46291004988627577</v>
      </c>
      <c r="I321" s="26">
        <f>IF(correlations!I354&lt;&gt;0,'Modified Weights'!I$3,0)</f>
        <v>0.38334847991865839</v>
      </c>
      <c r="J321" s="26">
        <f>IF(correlations!J354&lt;&gt;0,'Modified Weights'!J$3,0)</f>
        <v>0.47571090136593314</v>
      </c>
      <c r="K321" s="26">
        <f>IF(correlations!K354&lt;&gt;0,'Modified Weights'!K$3,0)</f>
        <v>0.31571202585390812</v>
      </c>
      <c r="L321" s="26">
        <f>IF(correlations!L354&lt;&gt;0,'Modified Weights'!L$3,0)</f>
        <v>0</v>
      </c>
      <c r="M321" s="26">
        <f>IF(correlations!M354&lt;&gt;0,'Modified Weights'!M$3,0)</f>
        <v>0.40859237613621341</v>
      </c>
      <c r="N321" s="26">
        <f>IF(correlations!N354&lt;&gt;0,'Modified Weights'!N$3,0)</f>
        <v>0</v>
      </c>
      <c r="O321" s="26">
        <f>IF(correlations!O354&lt;&gt;0,'Modified Weights'!O$3,0)</f>
        <v>0</v>
      </c>
      <c r="P321" s="26">
        <f>IF(correlations!P354&lt;&gt;0,'Modified Weights'!P$3,0)</f>
        <v>0.41443820151070604</v>
      </c>
      <c r="Q321" s="26">
        <f>IF(correlations!Q354&lt;&gt;0,'Modified Weights'!Q$3,0)</f>
        <v>0.50324684492481753</v>
      </c>
      <c r="R321" s="26">
        <f>IF(correlations!R354&lt;&gt;0,'Modified Weights'!R$3,0)</f>
        <v>0.49300760515325925</v>
      </c>
      <c r="S321" s="26">
        <f>IF(correlations!S354&lt;&gt;0,'Modified Weights'!S$3,0)</f>
        <v>0.47668328054517961</v>
      </c>
      <c r="T321" s="26">
        <f>IF(correlations!T354&lt;&gt;0,'Modified Weights'!T$3,0)</f>
        <v>0.55108883721563151</v>
      </c>
      <c r="U321" s="26">
        <f>IF(correlations!U354&lt;&gt;0,'Modified Weights'!U$3,0)</f>
        <v>0.47236055541883315</v>
      </c>
      <c r="V321" s="26">
        <f>IF(correlations!V354&lt;&gt;0,'Modified Weights'!V$3,0)</f>
        <v>0.27092801416163931</v>
      </c>
      <c r="W321" s="26">
        <f>IF(correlations!W354&lt;&gt;0,'Modified Weights'!W$3,0)</f>
        <v>0.50324684492481753</v>
      </c>
      <c r="X321" s="26">
        <f>IF(correlations!X354&lt;&gt;0,'Modified Weights'!X$3,0)</f>
        <v>0.66851595362183669</v>
      </c>
      <c r="Y321" s="26">
        <f>IF(correlations!Y354&lt;&gt;0,'Modified Weights'!Y$3,0)</f>
        <v>0.66716825348801723</v>
      </c>
      <c r="Z321" s="26">
        <f>IF(correlations!Z354&lt;&gt;0,'Modified Weights'!Z$3,0)</f>
        <v>0.43552033876932245</v>
      </c>
      <c r="AA321" s="26"/>
      <c r="AB321" s="40">
        <f ca="1">SUMIF(OFFSET(correlations!B$46,_xlfn.FLOOR.MATH((ROW(A309)-1)/5)*5,0,5),"&lt;&gt;0")/COUNTIF(OFFSET(correlations!B$46,_xlfn.FLOOR.MATH((ROW(A309)-1)/5)*5,0,5),"&lt;&gt;0")</f>
        <v>4.25</v>
      </c>
      <c r="AC321" s="40">
        <f ca="1">SUMIF(OFFSET(correlations!C$46,_xlfn.FLOOR.MATH((ROW(B309)-1)/5)*5,0,5),"&lt;&gt;0")/COUNTIF(OFFSET(correlations!C$46,_xlfn.FLOOR.MATH((ROW(B309)-1)/5)*5,0,5),"&lt;&gt;0")</f>
        <v>3.75</v>
      </c>
      <c r="AD321" s="40">
        <f ca="1">SUMIF(OFFSET(correlations!D$46,_xlfn.FLOOR.MATH((ROW(C309)-1)/5)*5,0,5),"&lt;&gt;0")/COUNTIF(OFFSET(correlations!D$46,_xlfn.FLOOR.MATH((ROW(C309)-1)/5)*5,0,5),"&lt;&gt;0")</f>
        <v>3.875</v>
      </c>
      <c r="AE321" s="40">
        <f ca="1">SUMIF(OFFSET(correlations!E$46,_xlfn.FLOOR.MATH((ROW(D309)-1)/5)*5,0,5),"&lt;&gt;0")/COUNTIF(OFFSET(correlations!E$46,_xlfn.FLOOR.MATH((ROW(D309)-1)/5)*5,0,5),"&lt;&gt;0")</f>
        <v>3.75</v>
      </c>
      <c r="AF321" s="40">
        <f ca="1">SUMIF(OFFSET(correlations!F$46,_xlfn.FLOOR.MATH((ROW(E309)-1)/5)*5,0,5),"&lt;&gt;0")/COUNTIF(OFFSET(correlations!F$46,_xlfn.FLOOR.MATH((ROW(E309)-1)/5)*5,0,5),"&lt;&gt;0")</f>
        <v>4</v>
      </c>
      <c r="AG321" s="40">
        <f ca="1">SUMIF(OFFSET(correlations!G$46,_xlfn.FLOOR.MATH((ROW(F309)-1)/5)*5,0,5),"&lt;&gt;0")/COUNTIF(OFFSET(correlations!G$46,_xlfn.FLOOR.MATH((ROW(F309)-1)/5)*5,0,5),"&lt;&gt;0")</f>
        <v>4.375</v>
      </c>
      <c r="AH321" s="40">
        <f ca="1">SUMIF(OFFSET(correlations!H$46,_xlfn.FLOOR.MATH((ROW(G309)-1)/5)*5,0,5),"&lt;&gt;0")/COUNTIF(OFFSET(correlations!H$46,_xlfn.FLOOR.MATH((ROW(G309)-1)/5)*5,0,5),"&lt;&gt;0")</f>
        <v>3.875</v>
      </c>
      <c r="AI321" s="40">
        <f ca="1">SUMIF(OFFSET(correlations!I$46,_xlfn.FLOOR.MATH((ROW(H309)-1)/5)*5,0,5),"&lt;&gt;0")/COUNTIF(OFFSET(correlations!I$46,_xlfn.FLOOR.MATH((ROW(H309)-1)/5)*5,0,5),"&lt;&gt;0")</f>
        <v>3.875</v>
      </c>
      <c r="AJ321" s="40">
        <f ca="1">SUMIF(OFFSET(correlations!J$46,_xlfn.FLOOR.MATH((ROW(I309)-1)/5)*5,0,5),"&lt;&gt;0")/COUNTIF(OFFSET(correlations!J$46,_xlfn.FLOOR.MATH((ROW(I309)-1)/5)*5,0,5),"&lt;&gt;0")</f>
        <v>4.375</v>
      </c>
      <c r="AK321" s="40">
        <f ca="1">SUMIF(OFFSET(correlations!K$46,_xlfn.FLOOR.MATH((ROW(J309)-1)/5)*5,0,5),"&lt;&gt;0")/COUNTIF(OFFSET(correlations!K$46,_xlfn.FLOOR.MATH((ROW(J309)-1)/5)*5,0,5),"&lt;&gt;0")</f>
        <v>3.25</v>
      </c>
      <c r="AL321" s="40">
        <f ca="1">SUMIF(OFFSET(correlations!L$46,_xlfn.FLOOR.MATH((ROW(K309)-1)/5)*5,0,5),"&lt;&gt;0")/COUNTIF(OFFSET(correlations!L$46,_xlfn.FLOOR.MATH((ROW(K309)-1)/5)*5,0,5),"&lt;&gt;0")</f>
        <v>3.5</v>
      </c>
      <c r="AM321" s="40">
        <f ca="1">SUMIF(OFFSET(correlations!M$46,_xlfn.FLOOR.MATH((ROW(L309)-1)/5)*5,0,5),"&lt;&gt;0")/COUNTIF(OFFSET(correlations!M$46,_xlfn.FLOOR.MATH((ROW(L309)-1)/5)*5,0,5),"&lt;&gt;0")</f>
        <v>3.125</v>
      </c>
      <c r="AN321" s="40">
        <f ca="1">SUMIF(OFFSET(correlations!N$46,_xlfn.FLOOR.MATH((ROW(M309)-1)/5)*5,0,5),"&lt;&gt;0")/COUNTIF(OFFSET(correlations!N$46,_xlfn.FLOOR.MATH((ROW(M309)-1)/5)*5,0,5),"&lt;&gt;0")</f>
        <v>4.25</v>
      </c>
      <c r="AO321" s="40">
        <f ca="1">SUMIF(OFFSET(correlations!O$46,_xlfn.FLOOR.MATH((ROW(N309)-1)/5)*5,0,5),"&lt;&gt;0")/COUNTIF(OFFSET(correlations!O$46,_xlfn.FLOOR.MATH((ROW(N309)-1)/5)*5,0,5),"&lt;&gt;0")</f>
        <v>3.8333333333333335</v>
      </c>
      <c r="AP321" s="40">
        <f ca="1">SUMIF(OFFSET(correlations!P$46,_xlfn.FLOOR.MATH((ROW(O309)-1)/5)*5,0,5),"&lt;&gt;0")/COUNTIF(OFFSET(correlations!P$46,_xlfn.FLOOR.MATH((ROW(O309)-1)/5)*5,0,5),"&lt;&gt;0")</f>
        <v>4.0999999999999996</v>
      </c>
      <c r="AQ321" s="40">
        <f ca="1">SUMIF(OFFSET(correlations!Q$46,_xlfn.FLOOR.MATH((ROW(P309)-1)/5)*5,0,5),"&lt;&gt;0")/COUNTIF(OFFSET(correlations!Q$46,_xlfn.FLOOR.MATH((ROW(P309)-1)/5)*5,0,5),"&lt;&gt;0")</f>
        <v>3.7</v>
      </c>
      <c r="AR321" s="40">
        <f ca="1">SUMIF(OFFSET(correlations!R$46,_xlfn.FLOOR.MATH((ROW(Q309)-1)/5)*5,0,5),"&lt;&gt;0")/COUNTIF(OFFSET(correlations!R$46,_xlfn.FLOOR.MATH((ROW(Q309)-1)/5)*5,0,5),"&lt;&gt;0")</f>
        <v>4.166666666666667</v>
      </c>
      <c r="AS321" s="40">
        <f ca="1">SUMIF(OFFSET(correlations!S$46,_xlfn.FLOOR.MATH((ROW(R309)-1)/5)*5,0,5),"&lt;&gt;0")/COUNTIF(OFFSET(correlations!S$46,_xlfn.FLOOR.MATH((ROW(R309)-1)/5)*5,0,5),"&lt;&gt;0")</f>
        <v>4.5</v>
      </c>
      <c r="AT321" s="40">
        <f ca="1">SUMIF(OFFSET(correlations!T$46,_xlfn.FLOOR.MATH((ROW(S309)-1)/5)*5,0,5),"&lt;&gt;0")/COUNTIF(OFFSET(correlations!T$46,_xlfn.FLOOR.MATH((ROW(S309)-1)/5)*5,0,5),"&lt;&gt;0")</f>
        <v>4.166666666666667</v>
      </c>
      <c r="AU321" s="40">
        <f ca="1">SUMIF(OFFSET(correlations!U$46,_xlfn.FLOOR.MATH((ROW(T309)-1)/5)*5,0,5),"&lt;&gt;0")/COUNTIF(OFFSET(correlations!U$46,_xlfn.FLOOR.MATH((ROW(T309)-1)/5)*5,0,5),"&lt;&gt;0")</f>
        <v>3.875</v>
      </c>
      <c r="AV321" s="40">
        <f ca="1">SUMIF(OFFSET(correlations!V$46,_xlfn.FLOOR.MATH((ROW(U309)-1)/5)*5,0,5),"&lt;&gt;0")/COUNTIF(OFFSET(correlations!V$46,_xlfn.FLOOR.MATH((ROW(U309)-1)/5)*5,0,5),"&lt;&gt;0")</f>
        <v>4.2</v>
      </c>
      <c r="AW321" s="40">
        <f ca="1">SUMIF(OFFSET(correlations!W$46,_xlfn.FLOOR.MATH((ROW(V309)-1)/5)*5,0,5),"&lt;&gt;0")/COUNTIF(OFFSET(correlations!W$46,_xlfn.FLOOR.MATH((ROW(V309)-1)/5)*5,0,5),"&lt;&gt;0")</f>
        <v>3.25</v>
      </c>
      <c r="AX321" s="40">
        <f ca="1">SUMIF(OFFSET(correlations!X$46,_xlfn.FLOOR.MATH((ROW(W309)-1)/5)*5,0,5),"&lt;&gt;0")/COUNTIF(OFFSET(correlations!X$46,_xlfn.FLOOR.MATH((ROW(W309)-1)/5)*5,0,5),"&lt;&gt;0")</f>
        <v>4.125</v>
      </c>
      <c r="AY321" s="40">
        <f ca="1">SUMIF(OFFSET(correlations!Y$46,_xlfn.FLOOR.MATH((ROW(X309)-1)/5)*5,0,5),"&lt;&gt;0")/COUNTIF(OFFSET(correlations!Y$46,_xlfn.FLOOR.MATH((ROW(X309)-1)/5)*5,0,5),"&lt;&gt;0")</f>
        <v>4.833333333333333</v>
      </c>
      <c r="AZ321" s="40">
        <f ca="1">SUMIF(OFFSET(correlations!Z$46,_xlfn.FLOOR.MATH((ROW(Y309)-1)/5)*5,0,5),"&lt;&gt;0")/COUNTIF(OFFSET(correlations!Z$46,_xlfn.FLOOR.MATH((ROW(Y309)-1)/5)*5,0,5),"&lt;&gt;0")</f>
        <v>4.375</v>
      </c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</row>
    <row r="322" spans="1:76">
      <c r="A322" s="1" t="str">
        <f t="shared" si="61"/>
        <v>752: V for Vendetta (2006)</v>
      </c>
      <c r="B322" s="26">
        <f>IF(correlations!B355&lt;&gt;0,'Modified Weights'!B$4,0)</f>
        <v>0.51761980439715483</v>
      </c>
      <c r="C322" s="26">
        <f>IF(correlations!C355&lt;&gt;0,'Modified Weights'!C$4,0)</f>
        <v>0</v>
      </c>
      <c r="D322" s="26">
        <f>IF(correlations!D355&lt;&gt;0,'Modified Weights'!D$4,0)</f>
        <v>0.47097212266638172</v>
      </c>
      <c r="E322" s="26">
        <f>IF(correlations!E355&lt;&gt;0,'Modified Weights'!E$4,0)</f>
        <v>0</v>
      </c>
      <c r="F322" s="26">
        <f>IF(correlations!F355&lt;&gt;0,'Modified Weights'!F$4,0)</f>
        <v>0.46411014776485626</v>
      </c>
      <c r="G322" s="26">
        <f>IF(correlations!G355&lt;&gt;0,'Modified Weights'!G$4,0)</f>
        <v>0.48053660218278615</v>
      </c>
      <c r="H322" s="26">
        <f>IF(correlations!H355&lt;&gt;0,'Modified Weights'!H$4,0)</f>
        <v>0.40027450425381639</v>
      </c>
      <c r="I322" s="26">
        <f>IF(correlations!I355&lt;&gt;0,'Modified Weights'!I$4,0)</f>
        <v>0.31257295249758305</v>
      </c>
      <c r="J322" s="26">
        <f>IF(correlations!J355&lt;&gt;0,'Modified Weights'!J$4,0)</f>
        <v>0.47549485227568483</v>
      </c>
      <c r="K322" s="26">
        <f>IF(correlations!K355&lt;&gt;0,'Modified Weights'!K$4,0)</f>
        <v>0.26365446983714974</v>
      </c>
      <c r="L322" s="26">
        <f>IF(correlations!L355&lt;&gt;0,'Modified Weights'!L$4,0)</f>
        <v>0.28275572409412869</v>
      </c>
      <c r="M322" s="26">
        <f>IF(correlations!M355&lt;&gt;0,'Modified Weights'!M$4,0)</f>
        <v>0.28040224837668803</v>
      </c>
      <c r="N322" s="26">
        <f>IF(correlations!N355&lt;&gt;0,'Modified Weights'!N$4,0)</f>
        <v>0.31010409033155772</v>
      </c>
      <c r="O322" s="26">
        <f>IF(correlations!O355&lt;&gt;0,'Modified Weights'!O$4,0)</f>
        <v>0.56244873874488854</v>
      </c>
      <c r="P322" s="26">
        <f>IF(correlations!P355&lt;&gt;0,'Modified Weights'!P$4,0)</f>
        <v>0.30413903573293405</v>
      </c>
      <c r="Q322" s="26">
        <f>IF(correlations!Q355&lt;&gt;0,'Modified Weights'!Q$4,0)</f>
        <v>0.48860698263640312</v>
      </c>
      <c r="R322" s="26">
        <f>IF(correlations!R355&lt;&gt;0,'Modified Weights'!R$4,0)</f>
        <v>0.47097212266638172</v>
      </c>
      <c r="S322" s="26">
        <f>IF(correlations!S355&lt;&gt;0,'Modified Weights'!S$4,0)</f>
        <v>0</v>
      </c>
      <c r="T322" s="26">
        <f>IF(correlations!T355&lt;&gt;0,'Modified Weights'!T$4,0)</f>
        <v>0.52599044278760332</v>
      </c>
      <c r="U322" s="26">
        <f>IF(correlations!U355&lt;&gt;0,'Modified Weights'!U$4,0)</f>
        <v>0.43899155441463594</v>
      </c>
      <c r="V322" s="26">
        <f>IF(correlations!V355&lt;&gt;0,'Modified Weights'!V$4,0)</f>
        <v>0.17808764796017454</v>
      </c>
      <c r="W322" s="26">
        <f>IF(correlations!W355&lt;&gt;0,'Modified Weights'!W$4,0)</f>
        <v>0.40859237613621341</v>
      </c>
      <c r="X322" s="26">
        <f>IF(correlations!X355&lt;&gt;0,'Modified Weights'!X$4,0)</f>
        <v>0</v>
      </c>
      <c r="Y322" s="26">
        <f>IF(correlations!Y355&lt;&gt;0,'Modified Weights'!Y$4,0)</f>
        <v>0</v>
      </c>
      <c r="Z322" s="26">
        <f>IF(correlations!Z355&lt;&gt;0,'Modified Weights'!Z$4,0)</f>
        <v>0.39006674934025765</v>
      </c>
      <c r="AA322" s="26"/>
      <c r="AB322" s="40">
        <f ca="1">SUMIF(OFFSET(correlations!B$46,_xlfn.FLOOR.MATH((ROW(A310)-1)/5)*5,0,5),"&lt;&gt;0")/COUNTIF(OFFSET(correlations!B$46,_xlfn.FLOOR.MATH((ROW(A310)-1)/5)*5,0,5),"&lt;&gt;0")</f>
        <v>4.25</v>
      </c>
      <c r="AC322" s="40">
        <f ca="1">SUMIF(OFFSET(correlations!C$46,_xlfn.FLOOR.MATH((ROW(B310)-1)/5)*5,0,5),"&lt;&gt;0")/COUNTIF(OFFSET(correlations!C$46,_xlfn.FLOOR.MATH((ROW(B310)-1)/5)*5,0,5),"&lt;&gt;0")</f>
        <v>3.75</v>
      </c>
      <c r="AD322" s="40">
        <f ca="1">SUMIF(OFFSET(correlations!D$46,_xlfn.FLOOR.MATH((ROW(C310)-1)/5)*5,0,5),"&lt;&gt;0")/COUNTIF(OFFSET(correlations!D$46,_xlfn.FLOOR.MATH((ROW(C310)-1)/5)*5,0,5),"&lt;&gt;0")</f>
        <v>3.875</v>
      </c>
      <c r="AE322" s="40">
        <f ca="1">SUMIF(OFFSET(correlations!E$46,_xlfn.FLOOR.MATH((ROW(D310)-1)/5)*5,0,5),"&lt;&gt;0")/COUNTIF(OFFSET(correlations!E$46,_xlfn.FLOOR.MATH((ROW(D310)-1)/5)*5,0,5),"&lt;&gt;0")</f>
        <v>3.75</v>
      </c>
      <c r="AF322" s="40">
        <f ca="1">SUMIF(OFFSET(correlations!F$46,_xlfn.FLOOR.MATH((ROW(E310)-1)/5)*5,0,5),"&lt;&gt;0")/COUNTIF(OFFSET(correlations!F$46,_xlfn.FLOOR.MATH((ROW(E310)-1)/5)*5,0,5),"&lt;&gt;0")</f>
        <v>4</v>
      </c>
      <c r="AG322" s="40">
        <f ca="1">SUMIF(OFFSET(correlations!G$46,_xlfn.FLOOR.MATH((ROW(F310)-1)/5)*5,0,5),"&lt;&gt;0")/COUNTIF(OFFSET(correlations!G$46,_xlfn.FLOOR.MATH((ROW(F310)-1)/5)*5,0,5),"&lt;&gt;0")</f>
        <v>4.375</v>
      </c>
      <c r="AH322" s="40">
        <f ca="1">SUMIF(OFFSET(correlations!H$46,_xlfn.FLOOR.MATH((ROW(G310)-1)/5)*5,0,5),"&lt;&gt;0")/COUNTIF(OFFSET(correlations!H$46,_xlfn.FLOOR.MATH((ROW(G310)-1)/5)*5,0,5),"&lt;&gt;0")</f>
        <v>3.875</v>
      </c>
      <c r="AI322" s="40">
        <f ca="1">SUMIF(OFFSET(correlations!I$46,_xlfn.FLOOR.MATH((ROW(H310)-1)/5)*5,0,5),"&lt;&gt;0")/COUNTIF(OFFSET(correlations!I$46,_xlfn.FLOOR.MATH((ROW(H310)-1)/5)*5,0,5),"&lt;&gt;0")</f>
        <v>3.875</v>
      </c>
      <c r="AJ322" s="40">
        <f ca="1">SUMIF(OFFSET(correlations!J$46,_xlfn.FLOOR.MATH((ROW(I310)-1)/5)*5,0,5),"&lt;&gt;0")/COUNTIF(OFFSET(correlations!J$46,_xlfn.FLOOR.MATH((ROW(I310)-1)/5)*5,0,5),"&lt;&gt;0")</f>
        <v>4.375</v>
      </c>
      <c r="AK322" s="40">
        <f ca="1">SUMIF(OFFSET(correlations!K$46,_xlfn.FLOOR.MATH((ROW(J310)-1)/5)*5,0,5),"&lt;&gt;0")/COUNTIF(OFFSET(correlations!K$46,_xlfn.FLOOR.MATH((ROW(J310)-1)/5)*5,0,5),"&lt;&gt;0")</f>
        <v>3.25</v>
      </c>
      <c r="AL322" s="40">
        <f ca="1">SUMIF(OFFSET(correlations!L$46,_xlfn.FLOOR.MATH((ROW(K310)-1)/5)*5,0,5),"&lt;&gt;0")/COUNTIF(OFFSET(correlations!L$46,_xlfn.FLOOR.MATH((ROW(K310)-1)/5)*5,0,5),"&lt;&gt;0")</f>
        <v>3.5</v>
      </c>
      <c r="AM322" s="40">
        <f ca="1">SUMIF(OFFSET(correlations!M$46,_xlfn.FLOOR.MATH((ROW(L310)-1)/5)*5,0,5),"&lt;&gt;0")/COUNTIF(OFFSET(correlations!M$46,_xlfn.FLOOR.MATH((ROW(L310)-1)/5)*5,0,5),"&lt;&gt;0")</f>
        <v>3.125</v>
      </c>
      <c r="AN322" s="40">
        <f ca="1">SUMIF(OFFSET(correlations!N$46,_xlfn.FLOOR.MATH((ROW(M310)-1)/5)*5,0,5),"&lt;&gt;0")/COUNTIF(OFFSET(correlations!N$46,_xlfn.FLOOR.MATH((ROW(M310)-1)/5)*5,0,5),"&lt;&gt;0")</f>
        <v>4.25</v>
      </c>
      <c r="AO322" s="40">
        <f ca="1">SUMIF(OFFSET(correlations!O$46,_xlfn.FLOOR.MATH((ROW(N310)-1)/5)*5,0,5),"&lt;&gt;0")/COUNTIF(OFFSET(correlations!O$46,_xlfn.FLOOR.MATH((ROW(N310)-1)/5)*5,0,5),"&lt;&gt;0")</f>
        <v>3.8333333333333335</v>
      </c>
      <c r="AP322" s="40">
        <f ca="1">SUMIF(OFFSET(correlations!P$46,_xlfn.FLOOR.MATH((ROW(O310)-1)/5)*5,0,5),"&lt;&gt;0")/COUNTIF(OFFSET(correlations!P$46,_xlfn.FLOOR.MATH((ROW(O310)-1)/5)*5,0,5),"&lt;&gt;0")</f>
        <v>4.0999999999999996</v>
      </c>
      <c r="AQ322" s="40">
        <f ca="1">SUMIF(OFFSET(correlations!Q$46,_xlfn.FLOOR.MATH((ROW(P310)-1)/5)*5,0,5),"&lt;&gt;0")/COUNTIF(OFFSET(correlations!Q$46,_xlfn.FLOOR.MATH((ROW(P310)-1)/5)*5,0,5),"&lt;&gt;0")</f>
        <v>3.7</v>
      </c>
      <c r="AR322" s="40">
        <f ca="1">SUMIF(OFFSET(correlations!R$46,_xlfn.FLOOR.MATH((ROW(Q310)-1)/5)*5,0,5),"&lt;&gt;0")/COUNTIF(OFFSET(correlations!R$46,_xlfn.FLOOR.MATH((ROW(Q310)-1)/5)*5,0,5),"&lt;&gt;0")</f>
        <v>4.166666666666667</v>
      </c>
      <c r="AS322" s="40">
        <f ca="1">SUMIF(OFFSET(correlations!S$46,_xlfn.FLOOR.MATH((ROW(R310)-1)/5)*5,0,5),"&lt;&gt;0")/COUNTIF(OFFSET(correlations!S$46,_xlfn.FLOOR.MATH((ROW(R310)-1)/5)*5,0,5),"&lt;&gt;0")</f>
        <v>4.5</v>
      </c>
      <c r="AT322" s="40">
        <f ca="1">SUMIF(OFFSET(correlations!T$46,_xlfn.FLOOR.MATH((ROW(S310)-1)/5)*5,0,5),"&lt;&gt;0")/COUNTIF(OFFSET(correlations!T$46,_xlfn.FLOOR.MATH((ROW(S310)-1)/5)*5,0,5),"&lt;&gt;0")</f>
        <v>4.166666666666667</v>
      </c>
      <c r="AU322" s="40">
        <f ca="1">SUMIF(OFFSET(correlations!U$46,_xlfn.FLOOR.MATH((ROW(T310)-1)/5)*5,0,5),"&lt;&gt;0")/COUNTIF(OFFSET(correlations!U$46,_xlfn.FLOOR.MATH((ROW(T310)-1)/5)*5,0,5),"&lt;&gt;0")</f>
        <v>3.875</v>
      </c>
      <c r="AV322" s="40">
        <f ca="1">SUMIF(OFFSET(correlations!V$46,_xlfn.FLOOR.MATH((ROW(U310)-1)/5)*5,0,5),"&lt;&gt;0")/COUNTIF(OFFSET(correlations!V$46,_xlfn.FLOOR.MATH((ROW(U310)-1)/5)*5,0,5),"&lt;&gt;0")</f>
        <v>4.2</v>
      </c>
      <c r="AW322" s="40">
        <f ca="1">SUMIF(OFFSET(correlations!W$46,_xlfn.FLOOR.MATH((ROW(V310)-1)/5)*5,0,5),"&lt;&gt;0")/COUNTIF(OFFSET(correlations!W$46,_xlfn.FLOOR.MATH((ROW(V310)-1)/5)*5,0,5),"&lt;&gt;0")</f>
        <v>3.25</v>
      </c>
      <c r="AX322" s="40">
        <f ca="1">SUMIF(OFFSET(correlations!X$46,_xlfn.FLOOR.MATH((ROW(W310)-1)/5)*5,0,5),"&lt;&gt;0")/COUNTIF(OFFSET(correlations!X$46,_xlfn.FLOOR.MATH((ROW(W310)-1)/5)*5,0,5),"&lt;&gt;0")</f>
        <v>4.125</v>
      </c>
      <c r="AY322" s="40">
        <f ca="1">SUMIF(OFFSET(correlations!Y$46,_xlfn.FLOOR.MATH((ROW(X310)-1)/5)*5,0,5),"&lt;&gt;0")/COUNTIF(OFFSET(correlations!Y$46,_xlfn.FLOOR.MATH((ROW(X310)-1)/5)*5,0,5),"&lt;&gt;0")</f>
        <v>4.833333333333333</v>
      </c>
      <c r="AZ322" s="40">
        <f ca="1">SUMIF(OFFSET(correlations!Z$46,_xlfn.FLOOR.MATH((ROW(Y310)-1)/5)*5,0,5),"&lt;&gt;0")/COUNTIF(OFFSET(correlations!Z$46,_xlfn.FLOOR.MATH((ROW(Y310)-1)/5)*5,0,5),"&lt;&gt;0")</f>
        <v>4.375</v>
      </c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</row>
    <row r="323" spans="1:76">
      <c r="A323" s="21" t="s">
        <v>62</v>
      </c>
      <c r="B323" s="26">
        <f>IF(correlations!B356&lt;&gt;0,'Modified Weights'!B$5,0)</f>
        <v>0</v>
      </c>
      <c r="C323" s="26">
        <f>IF(correlations!C356&lt;&gt;0,'Modified Weights'!C$5,0)</f>
        <v>0</v>
      </c>
      <c r="D323" s="26">
        <f>IF(correlations!D356&lt;&gt;0,'Modified Weights'!D$5,0)</f>
        <v>0</v>
      </c>
      <c r="E323" s="26">
        <f>IF(correlations!E356&lt;&gt;0,'Modified Weights'!E$5,0)</f>
        <v>0</v>
      </c>
      <c r="F323" s="26">
        <f>IF(correlations!F356&lt;&gt;0,'Modified Weights'!F$5,0)</f>
        <v>0</v>
      </c>
      <c r="G323" s="26">
        <f>IF(correlations!G356&lt;&gt;0,'Modified Weights'!G$5,0)</f>
        <v>0</v>
      </c>
      <c r="H323" s="26">
        <f>IF(correlations!H356&lt;&gt;0,'Modified Weights'!H$5,0)</f>
        <v>0</v>
      </c>
      <c r="I323" s="26">
        <f>IF(correlations!I356&lt;&gt;0,'Modified Weights'!I$5,0)</f>
        <v>0</v>
      </c>
      <c r="J323" s="26">
        <f>IF(correlations!J356&lt;&gt;0,'Modified Weights'!J$5,0)</f>
        <v>0</v>
      </c>
      <c r="K323" s="26">
        <f>IF(correlations!K356&lt;&gt;0,'Modified Weights'!K$5,0)</f>
        <v>0</v>
      </c>
      <c r="L323" s="26">
        <f>IF(correlations!L356&lt;&gt;0,'Modified Weights'!L$5,0)</f>
        <v>0.27833468677407003</v>
      </c>
      <c r="M323" s="26">
        <f>IF(correlations!M356&lt;&gt;0,'Modified Weights'!M$5,0)</f>
        <v>0</v>
      </c>
      <c r="N323" s="26">
        <f>IF(correlations!N356&lt;&gt;0,'Modified Weights'!N$5,0)</f>
        <v>0</v>
      </c>
      <c r="O323" s="26">
        <f>IF(correlations!O356&lt;&gt;0,'Modified Weights'!O$5,0)</f>
        <v>0</v>
      </c>
      <c r="P323" s="26">
        <f>IF(correlations!P356&lt;&gt;0,'Modified Weights'!P$5,0)</f>
        <v>0.29682614716644024</v>
      </c>
      <c r="Q323" s="26">
        <f>IF(correlations!Q356&lt;&gt;0,'Modified Weights'!Q$5,0)</f>
        <v>0</v>
      </c>
      <c r="R323" s="26">
        <f>IF(correlations!R356&lt;&gt;0,'Modified Weights'!R$5,0)</f>
        <v>0</v>
      </c>
      <c r="S323" s="26">
        <f>IF(correlations!S356&lt;&gt;0,'Modified Weights'!S$5,0)</f>
        <v>0</v>
      </c>
      <c r="T323" s="26">
        <f>IF(correlations!T356&lt;&gt;0,'Modified Weights'!T$5,0)</f>
        <v>0</v>
      </c>
      <c r="U323" s="26">
        <f>IF(correlations!U356&lt;&gt;0,'Modified Weights'!U$5,0)</f>
        <v>0</v>
      </c>
      <c r="V323" s="26">
        <f>IF(correlations!V356&lt;&gt;0,'Modified Weights'!V$5,0)</f>
        <v>0</v>
      </c>
      <c r="W323" s="26">
        <f>IF(correlations!W356&lt;&gt;0,'Modified Weights'!W$5,0)</f>
        <v>0</v>
      </c>
      <c r="X323" s="26">
        <f>IF(correlations!X356&lt;&gt;0,'Modified Weights'!X$5,0)</f>
        <v>0</v>
      </c>
      <c r="Y323" s="26">
        <f>IF(correlations!Y356&lt;&gt;0,'Modified Weights'!Y$5,0)</f>
        <v>0</v>
      </c>
      <c r="Z323" s="26">
        <f>IF(correlations!Z356&lt;&gt;0,'Modified Weights'!Z$5,0)</f>
        <v>0</v>
      </c>
      <c r="AA323" s="26"/>
      <c r="AB323" s="40" t="e">
        <f ca="1">SUMIF(OFFSET(correlations!B$46,_xlfn.FLOOR.MATH((ROW(A311)-1)/5)*5,0,5),"&lt;&gt;0")/COUNTIF(OFFSET(correlations!B$46,_xlfn.FLOOR.MATH((ROW(A311)-1)/5)*5,0,5),"&lt;&gt;0")</f>
        <v>#DIV/0!</v>
      </c>
      <c r="AC323" s="40" t="e">
        <f ca="1">SUMIF(OFFSET(correlations!C$46,_xlfn.FLOOR.MATH((ROW(B311)-1)/5)*5,0,5),"&lt;&gt;0")/COUNTIF(OFFSET(correlations!C$46,_xlfn.FLOOR.MATH((ROW(B311)-1)/5)*5,0,5),"&lt;&gt;0")</f>
        <v>#DIV/0!</v>
      </c>
      <c r="AD323" s="40">
        <f ca="1">SUMIF(OFFSET(correlations!D$46,_xlfn.FLOOR.MATH((ROW(C311)-1)/5)*5,0,5),"&lt;&gt;0")/COUNTIF(OFFSET(correlations!D$46,_xlfn.FLOOR.MATH((ROW(C311)-1)/5)*5,0,5),"&lt;&gt;0")</f>
        <v>4</v>
      </c>
      <c r="AE323" s="40" t="e">
        <f ca="1">SUMIF(OFFSET(correlations!E$46,_xlfn.FLOOR.MATH((ROW(D311)-1)/5)*5,0,5),"&lt;&gt;0")/COUNTIF(OFFSET(correlations!E$46,_xlfn.FLOOR.MATH((ROW(D311)-1)/5)*5,0,5),"&lt;&gt;0")</f>
        <v>#DIV/0!</v>
      </c>
      <c r="AF323" s="40">
        <f ca="1">SUMIF(OFFSET(correlations!F$46,_xlfn.FLOOR.MATH((ROW(E311)-1)/5)*5,0,5),"&lt;&gt;0")/COUNTIF(OFFSET(correlations!F$46,_xlfn.FLOOR.MATH((ROW(E311)-1)/5)*5,0,5),"&lt;&gt;0")</f>
        <v>3</v>
      </c>
      <c r="AG323" s="40">
        <f ca="1">SUMIF(OFFSET(correlations!G$46,_xlfn.FLOOR.MATH((ROW(F311)-1)/5)*5,0,5),"&lt;&gt;0")/COUNTIF(OFFSET(correlations!G$46,_xlfn.FLOOR.MATH((ROW(F311)-1)/5)*5,0,5),"&lt;&gt;0")</f>
        <v>4</v>
      </c>
      <c r="AH323" s="40" t="e">
        <f ca="1">SUMIF(OFFSET(correlations!H$46,_xlfn.FLOOR.MATH((ROW(G311)-1)/5)*5,0,5),"&lt;&gt;0")/COUNTIF(OFFSET(correlations!H$46,_xlfn.FLOOR.MATH((ROW(G311)-1)/5)*5,0,5),"&lt;&gt;0")</f>
        <v>#DIV/0!</v>
      </c>
      <c r="AI323" s="40" t="e">
        <f ca="1">SUMIF(OFFSET(correlations!I$46,_xlfn.FLOOR.MATH((ROW(H311)-1)/5)*5,0,5),"&lt;&gt;0")/COUNTIF(OFFSET(correlations!I$46,_xlfn.FLOOR.MATH((ROW(H311)-1)/5)*5,0,5),"&lt;&gt;0")</f>
        <v>#DIV/0!</v>
      </c>
      <c r="AJ323" s="40">
        <f ca="1">SUMIF(OFFSET(correlations!J$46,_xlfn.FLOOR.MATH((ROW(I311)-1)/5)*5,0,5),"&lt;&gt;0")/COUNTIF(OFFSET(correlations!J$46,_xlfn.FLOOR.MATH((ROW(I311)-1)/5)*5,0,5),"&lt;&gt;0")</f>
        <v>3.5</v>
      </c>
      <c r="AK323" s="40">
        <f ca="1">SUMIF(OFFSET(correlations!K$46,_xlfn.FLOOR.MATH((ROW(J311)-1)/5)*5,0,5),"&lt;&gt;0")/COUNTIF(OFFSET(correlations!K$46,_xlfn.FLOOR.MATH((ROW(J311)-1)/5)*5,0,5),"&lt;&gt;0")</f>
        <v>2.75</v>
      </c>
      <c r="AL323" s="40">
        <f ca="1">SUMIF(OFFSET(correlations!L$46,_xlfn.FLOOR.MATH((ROW(K311)-1)/5)*5,0,5),"&lt;&gt;0")/COUNTIF(OFFSET(correlations!L$46,_xlfn.FLOOR.MATH((ROW(K311)-1)/5)*5,0,5),"&lt;&gt;0")</f>
        <v>4.5</v>
      </c>
      <c r="AM323" s="40" t="e">
        <f ca="1">SUMIF(OFFSET(correlations!M$46,_xlfn.FLOOR.MATH((ROW(L311)-1)/5)*5,0,5),"&lt;&gt;0")/COUNTIF(OFFSET(correlations!M$46,_xlfn.FLOOR.MATH((ROW(L311)-1)/5)*5,0,5),"&lt;&gt;0")</f>
        <v>#DIV/0!</v>
      </c>
      <c r="AN323" s="40" t="e">
        <f ca="1">SUMIF(OFFSET(correlations!N$46,_xlfn.FLOOR.MATH((ROW(M311)-1)/5)*5,0,5),"&lt;&gt;0")/COUNTIF(OFFSET(correlations!N$46,_xlfn.FLOOR.MATH((ROW(M311)-1)/5)*5,0,5),"&lt;&gt;0")</f>
        <v>#DIV/0!</v>
      </c>
      <c r="AO323" s="40">
        <f ca="1">SUMIF(OFFSET(correlations!O$46,_xlfn.FLOOR.MATH((ROW(N311)-1)/5)*5,0,5),"&lt;&gt;0")/COUNTIF(OFFSET(correlations!O$46,_xlfn.FLOOR.MATH((ROW(N311)-1)/5)*5,0,5),"&lt;&gt;0")</f>
        <v>3.75</v>
      </c>
      <c r="AP323" s="40">
        <f ca="1">SUMIF(OFFSET(correlations!P$46,_xlfn.FLOOR.MATH((ROW(O311)-1)/5)*5,0,5),"&lt;&gt;0")/COUNTIF(OFFSET(correlations!P$46,_xlfn.FLOOR.MATH((ROW(O311)-1)/5)*5,0,5),"&lt;&gt;0")</f>
        <v>3.25</v>
      </c>
      <c r="AQ323" s="40">
        <f ca="1">SUMIF(OFFSET(correlations!Q$46,_xlfn.FLOOR.MATH((ROW(P311)-1)/5)*5,0,5),"&lt;&gt;0")/COUNTIF(OFFSET(correlations!Q$46,_xlfn.FLOOR.MATH((ROW(P311)-1)/5)*5,0,5),"&lt;&gt;0")</f>
        <v>3.75</v>
      </c>
      <c r="AR323" s="40" t="e">
        <f ca="1">SUMIF(OFFSET(correlations!R$46,_xlfn.FLOOR.MATH((ROW(Q311)-1)/5)*5,0,5),"&lt;&gt;0")/COUNTIF(OFFSET(correlations!R$46,_xlfn.FLOOR.MATH((ROW(Q311)-1)/5)*5,0,5),"&lt;&gt;0")</f>
        <v>#DIV/0!</v>
      </c>
      <c r="AS323" s="40">
        <f ca="1">SUMIF(OFFSET(correlations!S$46,_xlfn.FLOOR.MATH((ROW(R311)-1)/5)*5,0,5),"&lt;&gt;0")/COUNTIF(OFFSET(correlations!S$46,_xlfn.FLOOR.MATH((ROW(R311)-1)/5)*5,0,5),"&lt;&gt;0")</f>
        <v>3.5</v>
      </c>
      <c r="AT323" s="40">
        <f ca="1">SUMIF(OFFSET(correlations!T$46,_xlfn.FLOOR.MATH((ROW(S311)-1)/5)*5,0,5),"&lt;&gt;0")/COUNTIF(OFFSET(correlations!T$46,_xlfn.FLOOR.MATH((ROW(S311)-1)/5)*5,0,5),"&lt;&gt;0")</f>
        <v>3</v>
      </c>
      <c r="AU323" s="40">
        <f ca="1">SUMIF(OFFSET(correlations!U$46,_xlfn.FLOOR.MATH((ROW(T311)-1)/5)*5,0,5),"&lt;&gt;0")/COUNTIF(OFFSET(correlations!U$46,_xlfn.FLOOR.MATH((ROW(T311)-1)/5)*5,0,5),"&lt;&gt;0")</f>
        <v>3.5</v>
      </c>
      <c r="AV323" s="40" t="e">
        <f ca="1">SUMIF(OFFSET(correlations!V$46,_xlfn.FLOOR.MATH((ROW(U311)-1)/5)*5,0,5),"&lt;&gt;0")/COUNTIF(OFFSET(correlations!V$46,_xlfn.FLOOR.MATH((ROW(U311)-1)/5)*5,0,5),"&lt;&gt;0")</f>
        <v>#DIV/0!</v>
      </c>
      <c r="AW323" s="40">
        <f ca="1">SUMIF(OFFSET(correlations!W$46,_xlfn.FLOOR.MATH((ROW(V311)-1)/5)*5,0,5),"&lt;&gt;0")/COUNTIF(OFFSET(correlations!W$46,_xlfn.FLOOR.MATH((ROW(V311)-1)/5)*5,0,5),"&lt;&gt;0")</f>
        <v>2.5</v>
      </c>
      <c r="AX323" s="40" t="e">
        <f ca="1">SUMIF(OFFSET(correlations!X$46,_xlfn.FLOOR.MATH((ROW(W311)-1)/5)*5,0,5),"&lt;&gt;0")/COUNTIF(OFFSET(correlations!X$46,_xlfn.FLOOR.MATH((ROW(W311)-1)/5)*5,0,5),"&lt;&gt;0")</f>
        <v>#DIV/0!</v>
      </c>
      <c r="AY323" s="40">
        <f ca="1">SUMIF(OFFSET(correlations!Y$46,_xlfn.FLOOR.MATH((ROW(X311)-1)/5)*5,0,5),"&lt;&gt;0")/COUNTIF(OFFSET(correlations!Y$46,_xlfn.FLOOR.MATH((ROW(X311)-1)/5)*5,0,5),"&lt;&gt;0")</f>
        <v>3</v>
      </c>
      <c r="AZ323" s="40">
        <f ca="1">SUMIF(OFFSET(correlations!Z$46,_xlfn.FLOOR.MATH((ROW(Y311)-1)/5)*5,0,5),"&lt;&gt;0")/COUNTIF(OFFSET(correlations!Z$46,_xlfn.FLOOR.MATH((ROW(Y311)-1)/5)*5,0,5),"&lt;&gt;0")</f>
        <v>3.5</v>
      </c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</row>
    <row r="324" spans="1:76">
      <c r="A324" s="1" t="str">
        <f t="shared" ref="A324:A327" si="62">A323</f>
        <v>786: Almost Famous (2000)</v>
      </c>
      <c r="B324" s="26">
        <f>IF(correlations!B357&lt;&gt;0,'Modified Weights'!B$6,0)</f>
        <v>0</v>
      </c>
      <c r="C324" s="26">
        <f>IF(correlations!C357&lt;&gt;0,'Modified Weights'!C$6,0)</f>
        <v>0</v>
      </c>
      <c r="D324" s="26">
        <f>IF(correlations!D357&lt;&gt;0,'Modified Weights'!D$6,0)</f>
        <v>0</v>
      </c>
      <c r="E324" s="26">
        <f>IF(correlations!E357&lt;&gt;0,'Modified Weights'!E$6,0)</f>
        <v>0</v>
      </c>
      <c r="F324" s="26">
        <f>IF(correlations!F357&lt;&gt;0,'Modified Weights'!F$6,0)</f>
        <v>0</v>
      </c>
      <c r="G324" s="26">
        <f>IF(correlations!G357&lt;&gt;0,'Modified Weights'!G$6,0)</f>
        <v>0</v>
      </c>
      <c r="H324" s="26">
        <f>IF(correlations!H357&lt;&gt;0,'Modified Weights'!H$6,0)</f>
        <v>0</v>
      </c>
      <c r="I324" s="26">
        <f>IF(correlations!I357&lt;&gt;0,'Modified Weights'!I$6,0)</f>
        <v>0</v>
      </c>
      <c r="J324" s="26">
        <f>IF(correlations!J357&lt;&gt;0,'Modified Weights'!J$6,0)</f>
        <v>0</v>
      </c>
      <c r="K324" s="26">
        <f>IF(correlations!K357&lt;&gt;0,'Modified Weights'!K$6,0)</f>
        <v>0</v>
      </c>
      <c r="L324" s="26">
        <f>IF(correlations!L357&lt;&gt;0,'Modified Weights'!L$6,0)</f>
        <v>0</v>
      </c>
      <c r="M324" s="26">
        <f>IF(correlations!M357&lt;&gt;0,'Modified Weights'!M$6,0)</f>
        <v>0</v>
      </c>
      <c r="N324" s="26">
        <f>IF(correlations!N357&lt;&gt;0,'Modified Weights'!N$6,0)</f>
        <v>0</v>
      </c>
      <c r="O324" s="26">
        <f>IF(correlations!O357&lt;&gt;0,'Modified Weights'!O$6,0)</f>
        <v>0.52599044278760332</v>
      </c>
      <c r="P324" s="26">
        <f>IF(correlations!P357&lt;&gt;0,'Modified Weights'!P$6,0)</f>
        <v>0</v>
      </c>
      <c r="Q324" s="26">
        <f>IF(correlations!Q357&lt;&gt;0,'Modified Weights'!Q$6,0)</f>
        <v>0.42322462884387124</v>
      </c>
      <c r="R324" s="26">
        <f>IF(correlations!R357&lt;&gt;0,'Modified Weights'!R$6,0)</f>
        <v>0</v>
      </c>
      <c r="S324" s="26">
        <f>IF(correlations!S357&lt;&gt;0,'Modified Weights'!S$6,0)</f>
        <v>0</v>
      </c>
      <c r="T324" s="26">
        <f>IF(correlations!T357&lt;&gt;0,'Modified Weights'!T$6,0)</f>
        <v>0</v>
      </c>
      <c r="U324" s="26">
        <f>IF(correlations!U357&lt;&gt;0,'Modified Weights'!U$6,0)</f>
        <v>0</v>
      </c>
      <c r="V324" s="26">
        <f>IF(correlations!V357&lt;&gt;0,'Modified Weights'!V$6,0)</f>
        <v>0</v>
      </c>
      <c r="W324" s="26">
        <f>IF(correlations!W357&lt;&gt;0,'Modified Weights'!W$6,0)</f>
        <v>0.26252037536330569</v>
      </c>
      <c r="X324" s="26">
        <f>IF(correlations!X357&lt;&gt;0,'Modified Weights'!X$6,0)</f>
        <v>0</v>
      </c>
      <c r="Y324" s="26">
        <f>IF(correlations!Y357&lt;&gt;0,'Modified Weights'!Y$6,0)</f>
        <v>0</v>
      </c>
      <c r="Z324" s="26">
        <f>IF(correlations!Z357&lt;&gt;0,'Modified Weights'!Z$6,0)</f>
        <v>0.37426379831369133</v>
      </c>
      <c r="AA324" s="26"/>
      <c r="AB324" s="40" t="e">
        <f ca="1">SUMIF(OFFSET(correlations!B$46,_xlfn.FLOOR.MATH((ROW(A312)-1)/5)*5,0,5),"&lt;&gt;0")/COUNTIF(OFFSET(correlations!B$46,_xlfn.FLOOR.MATH((ROW(A312)-1)/5)*5,0,5),"&lt;&gt;0")</f>
        <v>#DIV/0!</v>
      </c>
      <c r="AC324" s="40" t="e">
        <f ca="1">SUMIF(OFFSET(correlations!C$46,_xlfn.FLOOR.MATH((ROW(B312)-1)/5)*5,0,5),"&lt;&gt;0")/COUNTIF(OFFSET(correlations!C$46,_xlfn.FLOOR.MATH((ROW(B312)-1)/5)*5,0,5),"&lt;&gt;0")</f>
        <v>#DIV/0!</v>
      </c>
      <c r="AD324" s="40">
        <f ca="1">SUMIF(OFFSET(correlations!D$46,_xlfn.FLOOR.MATH((ROW(C312)-1)/5)*5,0,5),"&lt;&gt;0")/COUNTIF(OFFSET(correlations!D$46,_xlfn.FLOOR.MATH((ROW(C312)-1)/5)*5,0,5),"&lt;&gt;0")</f>
        <v>4</v>
      </c>
      <c r="AE324" s="40" t="e">
        <f ca="1">SUMIF(OFFSET(correlations!E$46,_xlfn.FLOOR.MATH((ROW(D312)-1)/5)*5,0,5),"&lt;&gt;0")/COUNTIF(OFFSET(correlations!E$46,_xlfn.FLOOR.MATH((ROW(D312)-1)/5)*5,0,5),"&lt;&gt;0")</f>
        <v>#DIV/0!</v>
      </c>
      <c r="AF324" s="40">
        <f ca="1">SUMIF(OFFSET(correlations!F$46,_xlfn.FLOOR.MATH((ROW(E312)-1)/5)*5,0,5),"&lt;&gt;0")/COUNTIF(OFFSET(correlations!F$46,_xlfn.FLOOR.MATH((ROW(E312)-1)/5)*5,0,5),"&lt;&gt;0")</f>
        <v>3</v>
      </c>
      <c r="AG324" s="40">
        <f ca="1">SUMIF(OFFSET(correlations!G$46,_xlfn.FLOOR.MATH((ROW(F312)-1)/5)*5,0,5),"&lt;&gt;0")/COUNTIF(OFFSET(correlations!G$46,_xlfn.FLOOR.MATH((ROW(F312)-1)/5)*5,0,5),"&lt;&gt;0")</f>
        <v>4</v>
      </c>
      <c r="AH324" s="40" t="e">
        <f ca="1">SUMIF(OFFSET(correlations!H$46,_xlfn.FLOOR.MATH((ROW(G312)-1)/5)*5,0,5),"&lt;&gt;0")/COUNTIF(OFFSET(correlations!H$46,_xlfn.FLOOR.MATH((ROW(G312)-1)/5)*5,0,5),"&lt;&gt;0")</f>
        <v>#DIV/0!</v>
      </c>
      <c r="AI324" s="40" t="e">
        <f ca="1">SUMIF(OFFSET(correlations!I$46,_xlfn.FLOOR.MATH((ROW(H312)-1)/5)*5,0,5),"&lt;&gt;0")/COUNTIF(OFFSET(correlations!I$46,_xlfn.FLOOR.MATH((ROW(H312)-1)/5)*5,0,5),"&lt;&gt;0")</f>
        <v>#DIV/0!</v>
      </c>
      <c r="AJ324" s="40">
        <f ca="1">SUMIF(OFFSET(correlations!J$46,_xlfn.FLOOR.MATH((ROW(I312)-1)/5)*5,0,5),"&lt;&gt;0")/COUNTIF(OFFSET(correlations!J$46,_xlfn.FLOOR.MATH((ROW(I312)-1)/5)*5,0,5),"&lt;&gt;0")</f>
        <v>3.5</v>
      </c>
      <c r="AK324" s="40">
        <f ca="1">SUMIF(OFFSET(correlations!K$46,_xlfn.FLOOR.MATH((ROW(J312)-1)/5)*5,0,5),"&lt;&gt;0")/COUNTIF(OFFSET(correlations!K$46,_xlfn.FLOOR.MATH((ROW(J312)-1)/5)*5,0,5),"&lt;&gt;0")</f>
        <v>2.75</v>
      </c>
      <c r="AL324" s="40">
        <f ca="1">SUMIF(OFFSET(correlations!L$46,_xlfn.FLOOR.MATH((ROW(K312)-1)/5)*5,0,5),"&lt;&gt;0")/COUNTIF(OFFSET(correlations!L$46,_xlfn.FLOOR.MATH((ROW(K312)-1)/5)*5,0,5),"&lt;&gt;0")</f>
        <v>4.5</v>
      </c>
      <c r="AM324" s="40" t="e">
        <f ca="1">SUMIF(OFFSET(correlations!M$46,_xlfn.FLOOR.MATH((ROW(L312)-1)/5)*5,0,5),"&lt;&gt;0")/COUNTIF(OFFSET(correlations!M$46,_xlfn.FLOOR.MATH((ROW(L312)-1)/5)*5,0,5),"&lt;&gt;0")</f>
        <v>#DIV/0!</v>
      </c>
      <c r="AN324" s="40" t="e">
        <f ca="1">SUMIF(OFFSET(correlations!N$46,_xlfn.FLOOR.MATH((ROW(M312)-1)/5)*5,0,5),"&lt;&gt;0")/COUNTIF(OFFSET(correlations!N$46,_xlfn.FLOOR.MATH((ROW(M312)-1)/5)*5,0,5),"&lt;&gt;0")</f>
        <v>#DIV/0!</v>
      </c>
      <c r="AO324" s="40">
        <f ca="1">SUMIF(OFFSET(correlations!O$46,_xlfn.FLOOR.MATH((ROW(N312)-1)/5)*5,0,5),"&lt;&gt;0")/COUNTIF(OFFSET(correlations!O$46,_xlfn.FLOOR.MATH((ROW(N312)-1)/5)*5,0,5),"&lt;&gt;0")</f>
        <v>3.75</v>
      </c>
      <c r="AP324" s="40">
        <f ca="1">SUMIF(OFFSET(correlations!P$46,_xlfn.FLOOR.MATH((ROW(O312)-1)/5)*5,0,5),"&lt;&gt;0")/COUNTIF(OFFSET(correlations!P$46,_xlfn.FLOOR.MATH((ROW(O312)-1)/5)*5,0,5),"&lt;&gt;0")</f>
        <v>3.25</v>
      </c>
      <c r="AQ324" s="40">
        <f ca="1">SUMIF(OFFSET(correlations!Q$46,_xlfn.FLOOR.MATH((ROW(P312)-1)/5)*5,0,5),"&lt;&gt;0")/COUNTIF(OFFSET(correlations!Q$46,_xlfn.FLOOR.MATH((ROW(P312)-1)/5)*5,0,5),"&lt;&gt;0")</f>
        <v>3.75</v>
      </c>
      <c r="AR324" s="40" t="e">
        <f ca="1">SUMIF(OFFSET(correlations!R$46,_xlfn.FLOOR.MATH((ROW(Q312)-1)/5)*5,0,5),"&lt;&gt;0")/COUNTIF(OFFSET(correlations!R$46,_xlfn.FLOOR.MATH((ROW(Q312)-1)/5)*5,0,5),"&lt;&gt;0")</f>
        <v>#DIV/0!</v>
      </c>
      <c r="AS324" s="40">
        <f ca="1">SUMIF(OFFSET(correlations!S$46,_xlfn.FLOOR.MATH((ROW(R312)-1)/5)*5,0,5),"&lt;&gt;0")/COUNTIF(OFFSET(correlations!S$46,_xlfn.FLOOR.MATH((ROW(R312)-1)/5)*5,0,5),"&lt;&gt;0")</f>
        <v>3.5</v>
      </c>
      <c r="AT324" s="40">
        <f ca="1">SUMIF(OFFSET(correlations!T$46,_xlfn.FLOOR.MATH((ROW(S312)-1)/5)*5,0,5),"&lt;&gt;0")/COUNTIF(OFFSET(correlations!T$46,_xlfn.FLOOR.MATH((ROW(S312)-1)/5)*5,0,5),"&lt;&gt;0")</f>
        <v>3</v>
      </c>
      <c r="AU324" s="40">
        <f ca="1">SUMIF(OFFSET(correlations!U$46,_xlfn.FLOOR.MATH((ROW(T312)-1)/5)*5,0,5),"&lt;&gt;0")/COUNTIF(OFFSET(correlations!U$46,_xlfn.FLOOR.MATH((ROW(T312)-1)/5)*5,0,5),"&lt;&gt;0")</f>
        <v>3.5</v>
      </c>
      <c r="AV324" s="40" t="e">
        <f ca="1">SUMIF(OFFSET(correlations!V$46,_xlfn.FLOOR.MATH((ROW(U312)-1)/5)*5,0,5),"&lt;&gt;0")/COUNTIF(OFFSET(correlations!V$46,_xlfn.FLOOR.MATH((ROW(U312)-1)/5)*5,0,5),"&lt;&gt;0")</f>
        <v>#DIV/0!</v>
      </c>
      <c r="AW324" s="40">
        <f ca="1">SUMIF(OFFSET(correlations!W$46,_xlfn.FLOOR.MATH((ROW(V312)-1)/5)*5,0,5),"&lt;&gt;0")/COUNTIF(OFFSET(correlations!W$46,_xlfn.FLOOR.MATH((ROW(V312)-1)/5)*5,0,5),"&lt;&gt;0")</f>
        <v>2.5</v>
      </c>
      <c r="AX324" s="40" t="e">
        <f ca="1">SUMIF(OFFSET(correlations!X$46,_xlfn.FLOOR.MATH((ROW(W312)-1)/5)*5,0,5),"&lt;&gt;0")/COUNTIF(OFFSET(correlations!X$46,_xlfn.FLOOR.MATH((ROW(W312)-1)/5)*5,0,5),"&lt;&gt;0")</f>
        <v>#DIV/0!</v>
      </c>
      <c r="AY324" s="40">
        <f ca="1">SUMIF(OFFSET(correlations!Y$46,_xlfn.FLOOR.MATH((ROW(X312)-1)/5)*5,0,5),"&lt;&gt;0")/COUNTIF(OFFSET(correlations!Y$46,_xlfn.FLOOR.MATH((ROW(X312)-1)/5)*5,0,5),"&lt;&gt;0")</f>
        <v>3</v>
      </c>
      <c r="AZ324" s="40">
        <f ca="1">SUMIF(OFFSET(correlations!Z$46,_xlfn.FLOOR.MATH((ROW(Y312)-1)/5)*5,0,5),"&lt;&gt;0")/COUNTIF(OFFSET(correlations!Z$46,_xlfn.FLOOR.MATH((ROW(Y312)-1)/5)*5,0,5),"&lt;&gt;0")</f>
        <v>3.5</v>
      </c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</row>
    <row r="325" spans="1:76">
      <c r="A325" s="1" t="str">
        <f t="shared" si="62"/>
        <v>786: Almost Famous (2000)</v>
      </c>
      <c r="B325" s="26">
        <f>IF(correlations!B358&lt;&gt;0,'Modified Weights'!B$7,0)</f>
        <v>0</v>
      </c>
      <c r="C325" s="26">
        <f>IF(correlations!C358&lt;&gt;0,'Modified Weights'!C$7,0)</f>
        <v>0</v>
      </c>
      <c r="D325" s="26">
        <f>IF(correlations!D358&lt;&gt;0,'Modified Weights'!D$7,0)</f>
        <v>0</v>
      </c>
      <c r="E325" s="26">
        <f>IF(correlations!E358&lt;&gt;0,'Modified Weights'!E$7,0)</f>
        <v>0</v>
      </c>
      <c r="F325" s="26">
        <f>IF(correlations!F358&lt;&gt;0,'Modified Weights'!F$7,0)</f>
        <v>0.37985626502293046</v>
      </c>
      <c r="G325" s="26">
        <f>IF(correlations!G358&lt;&gt;0,'Modified Weights'!G$7,0)</f>
        <v>0</v>
      </c>
      <c r="H325" s="26">
        <f>IF(correlations!H358&lt;&gt;0,'Modified Weights'!H$7,0)</f>
        <v>0</v>
      </c>
      <c r="I325" s="26">
        <f>IF(correlations!I358&lt;&gt;0,'Modified Weights'!I$7,0)</f>
        <v>0</v>
      </c>
      <c r="J325" s="26">
        <f>IF(correlations!J358&lt;&gt;0,'Modified Weights'!J$7,0)</f>
        <v>0</v>
      </c>
      <c r="K325" s="26">
        <f>IF(correlations!K358&lt;&gt;0,'Modified Weights'!K$7,0)</f>
        <v>0</v>
      </c>
      <c r="L325" s="26">
        <f>IF(correlations!L358&lt;&gt;0,'Modified Weights'!L$7,0)</f>
        <v>0</v>
      </c>
      <c r="M325" s="26">
        <f>IF(correlations!M358&lt;&gt;0,'Modified Weights'!M$7,0)</f>
        <v>0</v>
      </c>
      <c r="N325" s="26">
        <f>IF(correlations!N358&lt;&gt;0,'Modified Weights'!N$7,0)</f>
        <v>0</v>
      </c>
      <c r="O325" s="26">
        <f>IF(correlations!O358&lt;&gt;0,'Modified Weights'!O$7,0)</f>
        <v>0</v>
      </c>
      <c r="P325" s="26">
        <f>IF(correlations!P358&lt;&gt;0,'Modified Weights'!P$7,0)</f>
        <v>0</v>
      </c>
      <c r="Q325" s="26">
        <f>IF(correlations!Q358&lt;&gt;0,'Modified Weights'!Q$7,0)</f>
        <v>0.37322578372742299</v>
      </c>
      <c r="R325" s="26">
        <f>IF(correlations!R358&lt;&gt;0,'Modified Weights'!R$7,0)</f>
        <v>0</v>
      </c>
      <c r="S325" s="26">
        <f>IF(correlations!S358&lt;&gt;0,'Modified Weights'!S$7,0)</f>
        <v>0.36064387194709613</v>
      </c>
      <c r="T325" s="26">
        <f>IF(correlations!T358&lt;&gt;0,'Modified Weights'!T$7,0)</f>
        <v>0</v>
      </c>
      <c r="U325" s="26">
        <f>IF(correlations!U358&lt;&gt;0,'Modified Weights'!U$7,0)</f>
        <v>0</v>
      </c>
      <c r="V325" s="26">
        <f>IF(correlations!V358&lt;&gt;0,'Modified Weights'!V$7,0)</f>
        <v>0</v>
      </c>
      <c r="W325" s="26">
        <f>IF(correlations!W358&lt;&gt;0,'Modified Weights'!W$7,0)</f>
        <v>0</v>
      </c>
      <c r="X325" s="26">
        <f>IF(correlations!X358&lt;&gt;0,'Modified Weights'!X$7,0)</f>
        <v>0</v>
      </c>
      <c r="Y325" s="26">
        <f>IF(correlations!Y358&lt;&gt;0,'Modified Weights'!Y$7,0)</f>
        <v>0.42322462884387124</v>
      </c>
      <c r="Z325" s="26">
        <f>IF(correlations!Z358&lt;&gt;0,'Modified Weights'!Z$7,0)</f>
        <v>0</v>
      </c>
      <c r="AA325" s="26"/>
      <c r="AB325" s="40" t="e">
        <f ca="1">SUMIF(OFFSET(correlations!B$46,_xlfn.FLOOR.MATH((ROW(A313)-1)/5)*5,0,5),"&lt;&gt;0")/COUNTIF(OFFSET(correlations!B$46,_xlfn.FLOOR.MATH((ROW(A313)-1)/5)*5,0,5),"&lt;&gt;0")</f>
        <v>#DIV/0!</v>
      </c>
      <c r="AC325" s="40" t="e">
        <f ca="1">SUMIF(OFFSET(correlations!C$46,_xlfn.FLOOR.MATH((ROW(B313)-1)/5)*5,0,5),"&lt;&gt;0")/COUNTIF(OFFSET(correlations!C$46,_xlfn.FLOOR.MATH((ROW(B313)-1)/5)*5,0,5),"&lt;&gt;0")</f>
        <v>#DIV/0!</v>
      </c>
      <c r="AD325" s="40">
        <f ca="1">SUMIF(OFFSET(correlations!D$46,_xlfn.FLOOR.MATH((ROW(C313)-1)/5)*5,0,5),"&lt;&gt;0")/COUNTIF(OFFSET(correlations!D$46,_xlfn.FLOOR.MATH((ROW(C313)-1)/5)*5,0,5),"&lt;&gt;0")</f>
        <v>4</v>
      </c>
      <c r="AE325" s="40" t="e">
        <f ca="1">SUMIF(OFFSET(correlations!E$46,_xlfn.FLOOR.MATH((ROW(D313)-1)/5)*5,0,5),"&lt;&gt;0")/COUNTIF(OFFSET(correlations!E$46,_xlfn.FLOOR.MATH((ROW(D313)-1)/5)*5,0,5),"&lt;&gt;0")</f>
        <v>#DIV/0!</v>
      </c>
      <c r="AF325" s="40">
        <f ca="1">SUMIF(OFFSET(correlations!F$46,_xlfn.FLOOR.MATH((ROW(E313)-1)/5)*5,0,5),"&lt;&gt;0")/COUNTIF(OFFSET(correlations!F$46,_xlfn.FLOOR.MATH((ROW(E313)-1)/5)*5,0,5),"&lt;&gt;0")</f>
        <v>3</v>
      </c>
      <c r="AG325" s="40">
        <f ca="1">SUMIF(OFFSET(correlations!G$46,_xlfn.FLOOR.MATH((ROW(F313)-1)/5)*5,0,5),"&lt;&gt;0")/COUNTIF(OFFSET(correlations!G$46,_xlfn.FLOOR.MATH((ROW(F313)-1)/5)*5,0,5),"&lt;&gt;0")</f>
        <v>4</v>
      </c>
      <c r="AH325" s="40" t="e">
        <f ca="1">SUMIF(OFFSET(correlations!H$46,_xlfn.FLOOR.MATH((ROW(G313)-1)/5)*5,0,5),"&lt;&gt;0")/COUNTIF(OFFSET(correlations!H$46,_xlfn.FLOOR.MATH((ROW(G313)-1)/5)*5,0,5),"&lt;&gt;0")</f>
        <v>#DIV/0!</v>
      </c>
      <c r="AI325" s="40" t="e">
        <f ca="1">SUMIF(OFFSET(correlations!I$46,_xlfn.FLOOR.MATH((ROW(H313)-1)/5)*5,0,5),"&lt;&gt;0")/COUNTIF(OFFSET(correlations!I$46,_xlfn.FLOOR.MATH((ROW(H313)-1)/5)*5,0,5),"&lt;&gt;0")</f>
        <v>#DIV/0!</v>
      </c>
      <c r="AJ325" s="40">
        <f ca="1">SUMIF(OFFSET(correlations!J$46,_xlfn.FLOOR.MATH((ROW(I313)-1)/5)*5,0,5),"&lt;&gt;0")/COUNTIF(OFFSET(correlations!J$46,_xlfn.FLOOR.MATH((ROW(I313)-1)/5)*5,0,5),"&lt;&gt;0")</f>
        <v>3.5</v>
      </c>
      <c r="AK325" s="40">
        <f ca="1">SUMIF(OFFSET(correlations!K$46,_xlfn.FLOOR.MATH((ROW(J313)-1)/5)*5,0,5),"&lt;&gt;0")/COUNTIF(OFFSET(correlations!K$46,_xlfn.FLOOR.MATH((ROW(J313)-1)/5)*5,0,5),"&lt;&gt;0")</f>
        <v>2.75</v>
      </c>
      <c r="AL325" s="40">
        <f ca="1">SUMIF(OFFSET(correlations!L$46,_xlfn.FLOOR.MATH((ROW(K313)-1)/5)*5,0,5),"&lt;&gt;0")/COUNTIF(OFFSET(correlations!L$46,_xlfn.FLOOR.MATH((ROW(K313)-1)/5)*5,0,5),"&lt;&gt;0")</f>
        <v>4.5</v>
      </c>
      <c r="AM325" s="40" t="e">
        <f ca="1">SUMIF(OFFSET(correlations!M$46,_xlfn.FLOOR.MATH((ROW(L313)-1)/5)*5,0,5),"&lt;&gt;0")/COUNTIF(OFFSET(correlations!M$46,_xlfn.FLOOR.MATH((ROW(L313)-1)/5)*5,0,5),"&lt;&gt;0")</f>
        <v>#DIV/0!</v>
      </c>
      <c r="AN325" s="40" t="e">
        <f ca="1">SUMIF(OFFSET(correlations!N$46,_xlfn.FLOOR.MATH((ROW(M313)-1)/5)*5,0,5),"&lt;&gt;0")/COUNTIF(OFFSET(correlations!N$46,_xlfn.FLOOR.MATH((ROW(M313)-1)/5)*5,0,5),"&lt;&gt;0")</f>
        <v>#DIV/0!</v>
      </c>
      <c r="AO325" s="40">
        <f ca="1">SUMIF(OFFSET(correlations!O$46,_xlfn.FLOOR.MATH((ROW(N313)-1)/5)*5,0,5),"&lt;&gt;0")/COUNTIF(OFFSET(correlations!O$46,_xlfn.FLOOR.MATH((ROW(N313)-1)/5)*5,0,5),"&lt;&gt;0")</f>
        <v>3.75</v>
      </c>
      <c r="AP325" s="40">
        <f ca="1">SUMIF(OFFSET(correlations!P$46,_xlfn.FLOOR.MATH((ROW(O313)-1)/5)*5,0,5),"&lt;&gt;0")/COUNTIF(OFFSET(correlations!P$46,_xlfn.FLOOR.MATH((ROW(O313)-1)/5)*5,0,5),"&lt;&gt;0")</f>
        <v>3.25</v>
      </c>
      <c r="AQ325" s="40">
        <f ca="1">SUMIF(OFFSET(correlations!Q$46,_xlfn.FLOOR.MATH((ROW(P313)-1)/5)*5,0,5),"&lt;&gt;0")/COUNTIF(OFFSET(correlations!Q$46,_xlfn.FLOOR.MATH((ROW(P313)-1)/5)*5,0,5),"&lt;&gt;0")</f>
        <v>3.75</v>
      </c>
      <c r="AR325" s="40" t="e">
        <f ca="1">SUMIF(OFFSET(correlations!R$46,_xlfn.FLOOR.MATH((ROW(Q313)-1)/5)*5,0,5),"&lt;&gt;0")/COUNTIF(OFFSET(correlations!R$46,_xlfn.FLOOR.MATH((ROW(Q313)-1)/5)*5,0,5),"&lt;&gt;0")</f>
        <v>#DIV/0!</v>
      </c>
      <c r="AS325" s="40">
        <f ca="1">SUMIF(OFFSET(correlations!S$46,_xlfn.FLOOR.MATH((ROW(R313)-1)/5)*5,0,5),"&lt;&gt;0")/COUNTIF(OFFSET(correlations!S$46,_xlfn.FLOOR.MATH((ROW(R313)-1)/5)*5,0,5),"&lt;&gt;0")</f>
        <v>3.5</v>
      </c>
      <c r="AT325" s="40">
        <f ca="1">SUMIF(OFFSET(correlations!T$46,_xlfn.FLOOR.MATH((ROW(S313)-1)/5)*5,0,5),"&lt;&gt;0")/COUNTIF(OFFSET(correlations!T$46,_xlfn.FLOOR.MATH((ROW(S313)-1)/5)*5,0,5),"&lt;&gt;0")</f>
        <v>3</v>
      </c>
      <c r="AU325" s="40">
        <f ca="1">SUMIF(OFFSET(correlations!U$46,_xlfn.FLOOR.MATH((ROW(T313)-1)/5)*5,0,5),"&lt;&gt;0")/COUNTIF(OFFSET(correlations!U$46,_xlfn.FLOOR.MATH((ROW(T313)-1)/5)*5,0,5),"&lt;&gt;0")</f>
        <v>3.5</v>
      </c>
      <c r="AV325" s="40" t="e">
        <f ca="1">SUMIF(OFFSET(correlations!V$46,_xlfn.FLOOR.MATH((ROW(U313)-1)/5)*5,0,5),"&lt;&gt;0")/COUNTIF(OFFSET(correlations!V$46,_xlfn.FLOOR.MATH((ROW(U313)-1)/5)*5,0,5),"&lt;&gt;0")</f>
        <v>#DIV/0!</v>
      </c>
      <c r="AW325" s="40">
        <f ca="1">SUMIF(OFFSET(correlations!W$46,_xlfn.FLOOR.MATH((ROW(V313)-1)/5)*5,0,5),"&lt;&gt;0")/COUNTIF(OFFSET(correlations!W$46,_xlfn.FLOOR.MATH((ROW(V313)-1)/5)*5,0,5),"&lt;&gt;0")</f>
        <v>2.5</v>
      </c>
      <c r="AX325" s="40" t="e">
        <f ca="1">SUMIF(OFFSET(correlations!X$46,_xlfn.FLOOR.MATH((ROW(W313)-1)/5)*5,0,5),"&lt;&gt;0")/COUNTIF(OFFSET(correlations!X$46,_xlfn.FLOOR.MATH((ROW(W313)-1)/5)*5,0,5),"&lt;&gt;0")</f>
        <v>#DIV/0!</v>
      </c>
      <c r="AY325" s="40">
        <f ca="1">SUMIF(OFFSET(correlations!Y$46,_xlfn.FLOOR.MATH((ROW(X313)-1)/5)*5,0,5),"&lt;&gt;0")/COUNTIF(OFFSET(correlations!Y$46,_xlfn.FLOOR.MATH((ROW(X313)-1)/5)*5,0,5),"&lt;&gt;0")</f>
        <v>3</v>
      </c>
      <c r="AZ325" s="40">
        <f ca="1">SUMIF(OFFSET(correlations!Z$46,_xlfn.FLOOR.MATH((ROW(Y313)-1)/5)*5,0,5),"&lt;&gt;0")/COUNTIF(OFFSET(correlations!Z$46,_xlfn.FLOOR.MATH((ROW(Y313)-1)/5)*5,0,5),"&lt;&gt;0")</f>
        <v>3.5</v>
      </c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</row>
    <row r="326" spans="1:76">
      <c r="A326" s="1" t="str">
        <f t="shared" si="62"/>
        <v>786: Almost Famous (2000)</v>
      </c>
      <c r="B326" s="26">
        <f>IF(correlations!B359&lt;&gt;0,'Modified Weights'!B$3,0)</f>
        <v>0</v>
      </c>
      <c r="C326" s="26">
        <f>IF(correlations!C359&lt;&gt;0,'Modified Weights'!C$3,0)</f>
        <v>0</v>
      </c>
      <c r="D326" s="26">
        <f>IF(correlations!D359&lt;&gt;0,'Modified Weights'!D$3,0)</f>
        <v>0</v>
      </c>
      <c r="E326" s="26">
        <f>IF(correlations!E359&lt;&gt;0,'Modified Weights'!E$3,0)</f>
        <v>0</v>
      </c>
      <c r="F326" s="26">
        <f>IF(correlations!F359&lt;&gt;0,'Modified Weights'!F$3,0)</f>
        <v>0</v>
      </c>
      <c r="G326" s="26">
        <f>IF(correlations!G359&lt;&gt;0,'Modified Weights'!G$3,0)</f>
        <v>0</v>
      </c>
      <c r="H326" s="26">
        <f>IF(correlations!H359&lt;&gt;0,'Modified Weights'!H$3,0)</f>
        <v>0</v>
      </c>
      <c r="I326" s="26">
        <f>IF(correlations!I359&lt;&gt;0,'Modified Weights'!I$3,0)</f>
        <v>0</v>
      </c>
      <c r="J326" s="26">
        <f>IF(correlations!J359&lt;&gt;0,'Modified Weights'!J$3,0)</f>
        <v>0</v>
      </c>
      <c r="K326" s="26">
        <f>IF(correlations!K359&lt;&gt;0,'Modified Weights'!K$3,0)</f>
        <v>0.31571202585390812</v>
      </c>
      <c r="L326" s="26">
        <f>IF(correlations!L359&lt;&gt;0,'Modified Weights'!L$3,0)</f>
        <v>0</v>
      </c>
      <c r="M326" s="26">
        <f>IF(correlations!M359&lt;&gt;0,'Modified Weights'!M$3,0)</f>
        <v>0</v>
      </c>
      <c r="N326" s="26">
        <f>IF(correlations!N359&lt;&gt;0,'Modified Weights'!N$3,0)</f>
        <v>0</v>
      </c>
      <c r="O326" s="26">
        <f>IF(correlations!O359&lt;&gt;0,'Modified Weights'!O$3,0)</f>
        <v>0</v>
      </c>
      <c r="P326" s="26">
        <f>IF(correlations!P359&lt;&gt;0,'Modified Weights'!P$3,0)</f>
        <v>0.41443820151070604</v>
      </c>
      <c r="Q326" s="26">
        <f>IF(correlations!Q359&lt;&gt;0,'Modified Weights'!Q$3,0)</f>
        <v>0</v>
      </c>
      <c r="R326" s="26">
        <f>IF(correlations!R359&lt;&gt;0,'Modified Weights'!R$3,0)</f>
        <v>0</v>
      </c>
      <c r="S326" s="26">
        <f>IF(correlations!S359&lt;&gt;0,'Modified Weights'!S$3,0)</f>
        <v>0</v>
      </c>
      <c r="T326" s="26">
        <f>IF(correlations!T359&lt;&gt;0,'Modified Weights'!T$3,0)</f>
        <v>0</v>
      </c>
      <c r="U326" s="26">
        <f>IF(correlations!U359&lt;&gt;0,'Modified Weights'!U$3,0)</f>
        <v>0.47236055541883315</v>
      </c>
      <c r="V326" s="26">
        <f>IF(correlations!V359&lt;&gt;0,'Modified Weights'!V$3,0)</f>
        <v>0</v>
      </c>
      <c r="W326" s="26">
        <f>IF(correlations!W359&lt;&gt;0,'Modified Weights'!W$3,0)</f>
        <v>0</v>
      </c>
      <c r="X326" s="26">
        <f>IF(correlations!X359&lt;&gt;0,'Modified Weights'!X$3,0)</f>
        <v>0</v>
      </c>
      <c r="Y326" s="26">
        <f>IF(correlations!Y359&lt;&gt;0,'Modified Weights'!Y$3,0)</f>
        <v>0</v>
      </c>
      <c r="Z326" s="26">
        <f>IF(correlations!Z359&lt;&gt;0,'Modified Weights'!Z$3,0)</f>
        <v>0</v>
      </c>
      <c r="AA326" s="26"/>
      <c r="AB326" s="40" t="e">
        <f ca="1">SUMIF(OFFSET(correlations!B$46,_xlfn.FLOOR.MATH((ROW(A314)-1)/5)*5,0,5),"&lt;&gt;0")/COUNTIF(OFFSET(correlations!B$46,_xlfn.FLOOR.MATH((ROW(A314)-1)/5)*5,0,5),"&lt;&gt;0")</f>
        <v>#DIV/0!</v>
      </c>
      <c r="AC326" s="40" t="e">
        <f ca="1">SUMIF(OFFSET(correlations!C$46,_xlfn.FLOOR.MATH((ROW(B314)-1)/5)*5,0,5),"&lt;&gt;0")/COUNTIF(OFFSET(correlations!C$46,_xlfn.FLOOR.MATH((ROW(B314)-1)/5)*5,0,5),"&lt;&gt;0")</f>
        <v>#DIV/0!</v>
      </c>
      <c r="AD326" s="40">
        <f ca="1">SUMIF(OFFSET(correlations!D$46,_xlfn.FLOOR.MATH((ROW(C314)-1)/5)*5,0,5),"&lt;&gt;0")/COUNTIF(OFFSET(correlations!D$46,_xlfn.FLOOR.MATH((ROW(C314)-1)/5)*5,0,5),"&lt;&gt;0")</f>
        <v>4</v>
      </c>
      <c r="AE326" s="40" t="e">
        <f ca="1">SUMIF(OFFSET(correlations!E$46,_xlfn.FLOOR.MATH((ROW(D314)-1)/5)*5,0,5),"&lt;&gt;0")/COUNTIF(OFFSET(correlations!E$46,_xlfn.FLOOR.MATH((ROW(D314)-1)/5)*5,0,5),"&lt;&gt;0")</f>
        <v>#DIV/0!</v>
      </c>
      <c r="AF326" s="40">
        <f ca="1">SUMIF(OFFSET(correlations!F$46,_xlfn.FLOOR.MATH((ROW(E314)-1)/5)*5,0,5),"&lt;&gt;0")/COUNTIF(OFFSET(correlations!F$46,_xlfn.FLOOR.MATH((ROW(E314)-1)/5)*5,0,5),"&lt;&gt;0")</f>
        <v>3</v>
      </c>
      <c r="AG326" s="40">
        <f ca="1">SUMIF(OFFSET(correlations!G$46,_xlfn.FLOOR.MATH((ROW(F314)-1)/5)*5,0,5),"&lt;&gt;0")/COUNTIF(OFFSET(correlations!G$46,_xlfn.FLOOR.MATH((ROW(F314)-1)/5)*5,0,5),"&lt;&gt;0")</f>
        <v>4</v>
      </c>
      <c r="AH326" s="40" t="e">
        <f ca="1">SUMIF(OFFSET(correlations!H$46,_xlfn.FLOOR.MATH((ROW(G314)-1)/5)*5,0,5),"&lt;&gt;0")/COUNTIF(OFFSET(correlations!H$46,_xlfn.FLOOR.MATH((ROW(G314)-1)/5)*5,0,5),"&lt;&gt;0")</f>
        <v>#DIV/0!</v>
      </c>
      <c r="AI326" s="40" t="e">
        <f ca="1">SUMIF(OFFSET(correlations!I$46,_xlfn.FLOOR.MATH((ROW(H314)-1)/5)*5,0,5),"&lt;&gt;0")/COUNTIF(OFFSET(correlations!I$46,_xlfn.FLOOR.MATH((ROW(H314)-1)/5)*5,0,5),"&lt;&gt;0")</f>
        <v>#DIV/0!</v>
      </c>
      <c r="AJ326" s="40">
        <f ca="1">SUMIF(OFFSET(correlations!J$46,_xlfn.FLOOR.MATH((ROW(I314)-1)/5)*5,0,5),"&lt;&gt;0")/COUNTIF(OFFSET(correlations!J$46,_xlfn.FLOOR.MATH((ROW(I314)-1)/5)*5,0,5),"&lt;&gt;0")</f>
        <v>3.5</v>
      </c>
      <c r="AK326" s="40">
        <f ca="1">SUMIF(OFFSET(correlations!K$46,_xlfn.FLOOR.MATH((ROW(J314)-1)/5)*5,0,5),"&lt;&gt;0")/COUNTIF(OFFSET(correlations!K$46,_xlfn.FLOOR.MATH((ROW(J314)-1)/5)*5,0,5),"&lt;&gt;0")</f>
        <v>2.75</v>
      </c>
      <c r="AL326" s="40">
        <f ca="1">SUMIF(OFFSET(correlations!L$46,_xlfn.FLOOR.MATH((ROW(K314)-1)/5)*5,0,5),"&lt;&gt;0")/COUNTIF(OFFSET(correlations!L$46,_xlfn.FLOOR.MATH((ROW(K314)-1)/5)*5,0,5),"&lt;&gt;0")</f>
        <v>4.5</v>
      </c>
      <c r="AM326" s="40" t="e">
        <f ca="1">SUMIF(OFFSET(correlations!M$46,_xlfn.FLOOR.MATH((ROW(L314)-1)/5)*5,0,5),"&lt;&gt;0")/COUNTIF(OFFSET(correlations!M$46,_xlfn.FLOOR.MATH((ROW(L314)-1)/5)*5,0,5),"&lt;&gt;0")</f>
        <v>#DIV/0!</v>
      </c>
      <c r="AN326" s="40" t="e">
        <f ca="1">SUMIF(OFFSET(correlations!N$46,_xlfn.FLOOR.MATH((ROW(M314)-1)/5)*5,0,5),"&lt;&gt;0")/COUNTIF(OFFSET(correlations!N$46,_xlfn.FLOOR.MATH((ROW(M314)-1)/5)*5,0,5),"&lt;&gt;0")</f>
        <v>#DIV/0!</v>
      </c>
      <c r="AO326" s="40">
        <f ca="1">SUMIF(OFFSET(correlations!O$46,_xlfn.FLOOR.MATH((ROW(N314)-1)/5)*5,0,5),"&lt;&gt;0")/COUNTIF(OFFSET(correlations!O$46,_xlfn.FLOOR.MATH((ROW(N314)-1)/5)*5,0,5),"&lt;&gt;0")</f>
        <v>3.75</v>
      </c>
      <c r="AP326" s="40">
        <f ca="1">SUMIF(OFFSET(correlations!P$46,_xlfn.FLOOR.MATH((ROW(O314)-1)/5)*5,0,5),"&lt;&gt;0")/COUNTIF(OFFSET(correlations!P$46,_xlfn.FLOOR.MATH((ROW(O314)-1)/5)*5,0,5),"&lt;&gt;0")</f>
        <v>3.25</v>
      </c>
      <c r="AQ326" s="40">
        <f ca="1">SUMIF(OFFSET(correlations!Q$46,_xlfn.FLOOR.MATH((ROW(P314)-1)/5)*5,0,5),"&lt;&gt;0")/COUNTIF(OFFSET(correlations!Q$46,_xlfn.FLOOR.MATH((ROW(P314)-1)/5)*5,0,5),"&lt;&gt;0")</f>
        <v>3.75</v>
      </c>
      <c r="AR326" s="40" t="e">
        <f ca="1">SUMIF(OFFSET(correlations!R$46,_xlfn.FLOOR.MATH((ROW(Q314)-1)/5)*5,0,5),"&lt;&gt;0")/COUNTIF(OFFSET(correlations!R$46,_xlfn.FLOOR.MATH((ROW(Q314)-1)/5)*5,0,5),"&lt;&gt;0")</f>
        <v>#DIV/0!</v>
      </c>
      <c r="AS326" s="40">
        <f ca="1">SUMIF(OFFSET(correlations!S$46,_xlfn.FLOOR.MATH((ROW(R314)-1)/5)*5,0,5),"&lt;&gt;0")/COUNTIF(OFFSET(correlations!S$46,_xlfn.FLOOR.MATH((ROW(R314)-1)/5)*5,0,5),"&lt;&gt;0")</f>
        <v>3.5</v>
      </c>
      <c r="AT326" s="40">
        <f ca="1">SUMIF(OFFSET(correlations!T$46,_xlfn.FLOOR.MATH((ROW(S314)-1)/5)*5,0,5),"&lt;&gt;0")/COUNTIF(OFFSET(correlations!T$46,_xlfn.FLOOR.MATH((ROW(S314)-1)/5)*5,0,5),"&lt;&gt;0")</f>
        <v>3</v>
      </c>
      <c r="AU326" s="40">
        <f ca="1">SUMIF(OFFSET(correlations!U$46,_xlfn.FLOOR.MATH((ROW(T314)-1)/5)*5,0,5),"&lt;&gt;0")/COUNTIF(OFFSET(correlations!U$46,_xlfn.FLOOR.MATH((ROW(T314)-1)/5)*5,0,5),"&lt;&gt;0")</f>
        <v>3.5</v>
      </c>
      <c r="AV326" s="40" t="e">
        <f ca="1">SUMIF(OFFSET(correlations!V$46,_xlfn.FLOOR.MATH((ROW(U314)-1)/5)*5,0,5),"&lt;&gt;0")/COUNTIF(OFFSET(correlations!V$46,_xlfn.FLOOR.MATH((ROW(U314)-1)/5)*5,0,5),"&lt;&gt;0")</f>
        <v>#DIV/0!</v>
      </c>
      <c r="AW326" s="40">
        <f ca="1">SUMIF(OFFSET(correlations!W$46,_xlfn.FLOOR.MATH((ROW(V314)-1)/5)*5,0,5),"&lt;&gt;0")/COUNTIF(OFFSET(correlations!W$46,_xlfn.FLOOR.MATH((ROW(V314)-1)/5)*5,0,5),"&lt;&gt;0")</f>
        <v>2.5</v>
      </c>
      <c r="AX326" s="40" t="e">
        <f ca="1">SUMIF(OFFSET(correlations!X$46,_xlfn.FLOOR.MATH((ROW(W314)-1)/5)*5,0,5),"&lt;&gt;0")/COUNTIF(OFFSET(correlations!X$46,_xlfn.FLOOR.MATH((ROW(W314)-1)/5)*5,0,5),"&lt;&gt;0")</f>
        <v>#DIV/0!</v>
      </c>
      <c r="AY326" s="40">
        <f ca="1">SUMIF(OFFSET(correlations!Y$46,_xlfn.FLOOR.MATH((ROW(X314)-1)/5)*5,0,5),"&lt;&gt;0")/COUNTIF(OFFSET(correlations!Y$46,_xlfn.FLOOR.MATH((ROW(X314)-1)/5)*5,0,5),"&lt;&gt;0")</f>
        <v>3</v>
      </c>
      <c r="AZ326" s="40">
        <f ca="1">SUMIF(OFFSET(correlations!Z$46,_xlfn.FLOOR.MATH((ROW(Y314)-1)/5)*5,0,5),"&lt;&gt;0")/COUNTIF(OFFSET(correlations!Z$46,_xlfn.FLOOR.MATH((ROW(Y314)-1)/5)*5,0,5),"&lt;&gt;0")</f>
        <v>3.5</v>
      </c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</row>
    <row r="327" spans="1:76">
      <c r="A327" s="1" t="str">
        <f t="shared" si="62"/>
        <v>786: Almost Famous (2000)</v>
      </c>
      <c r="B327" s="26">
        <f>IF(correlations!B360&lt;&gt;0,'Modified Weights'!B$4,0)</f>
        <v>0</v>
      </c>
      <c r="C327" s="26">
        <f>IF(correlations!C360&lt;&gt;0,'Modified Weights'!C$4,0)</f>
        <v>0</v>
      </c>
      <c r="D327" s="26">
        <f>IF(correlations!D360&lt;&gt;0,'Modified Weights'!D$4,0)</f>
        <v>0.47097212266638172</v>
      </c>
      <c r="E327" s="26">
        <f>IF(correlations!E360&lt;&gt;0,'Modified Weights'!E$4,0)</f>
        <v>0</v>
      </c>
      <c r="F327" s="26">
        <f>IF(correlations!F360&lt;&gt;0,'Modified Weights'!F$4,0)</f>
        <v>0</v>
      </c>
      <c r="G327" s="26">
        <f>IF(correlations!G360&lt;&gt;0,'Modified Weights'!G$4,0)</f>
        <v>0.48053660218278615</v>
      </c>
      <c r="H327" s="26">
        <f>IF(correlations!H360&lt;&gt;0,'Modified Weights'!H$4,0)</f>
        <v>0</v>
      </c>
      <c r="I327" s="26">
        <f>IF(correlations!I360&lt;&gt;0,'Modified Weights'!I$4,0)</f>
        <v>0</v>
      </c>
      <c r="J327" s="26">
        <f>IF(correlations!J360&lt;&gt;0,'Modified Weights'!J$4,0)</f>
        <v>0.47549485227568483</v>
      </c>
      <c r="K327" s="26">
        <f>IF(correlations!K360&lt;&gt;0,'Modified Weights'!K$4,0)</f>
        <v>0.26365446983714974</v>
      </c>
      <c r="L327" s="26">
        <f>IF(correlations!L360&lt;&gt;0,'Modified Weights'!L$4,0)</f>
        <v>0.28275572409412869</v>
      </c>
      <c r="M327" s="26">
        <f>IF(correlations!M360&lt;&gt;0,'Modified Weights'!M$4,0)</f>
        <v>0</v>
      </c>
      <c r="N327" s="26">
        <f>IF(correlations!N360&lt;&gt;0,'Modified Weights'!N$4,0)</f>
        <v>0</v>
      </c>
      <c r="O327" s="26">
        <f>IF(correlations!O360&lt;&gt;0,'Modified Weights'!O$4,0)</f>
        <v>0.56244873874488854</v>
      </c>
      <c r="P327" s="26">
        <f>IF(correlations!P360&lt;&gt;0,'Modified Weights'!P$4,0)</f>
        <v>0</v>
      </c>
      <c r="Q327" s="26">
        <f>IF(correlations!Q360&lt;&gt;0,'Modified Weights'!Q$4,0)</f>
        <v>0</v>
      </c>
      <c r="R327" s="26">
        <f>IF(correlations!R360&lt;&gt;0,'Modified Weights'!R$4,0)</f>
        <v>0</v>
      </c>
      <c r="S327" s="26">
        <f>IF(correlations!S360&lt;&gt;0,'Modified Weights'!S$4,0)</f>
        <v>0</v>
      </c>
      <c r="T327" s="26">
        <f>IF(correlations!T360&lt;&gt;0,'Modified Weights'!T$4,0)</f>
        <v>0.52599044278760332</v>
      </c>
      <c r="U327" s="26">
        <f>IF(correlations!U360&lt;&gt;0,'Modified Weights'!U$4,0)</f>
        <v>0</v>
      </c>
      <c r="V327" s="26">
        <f>IF(correlations!V360&lt;&gt;0,'Modified Weights'!V$4,0)</f>
        <v>0</v>
      </c>
      <c r="W327" s="26">
        <f>IF(correlations!W360&lt;&gt;0,'Modified Weights'!W$4,0)</f>
        <v>0.40859237613621341</v>
      </c>
      <c r="X327" s="26">
        <f>IF(correlations!X360&lt;&gt;0,'Modified Weights'!X$4,0)</f>
        <v>0</v>
      </c>
      <c r="Y327" s="26">
        <f>IF(correlations!Y360&lt;&gt;0,'Modified Weights'!Y$4,0)</f>
        <v>0</v>
      </c>
      <c r="Z327" s="26">
        <f>IF(correlations!Z360&lt;&gt;0,'Modified Weights'!Z$4,0)</f>
        <v>0</v>
      </c>
      <c r="AA327" s="26"/>
      <c r="AB327" s="40" t="e">
        <f ca="1">SUMIF(OFFSET(correlations!B$46,_xlfn.FLOOR.MATH((ROW(A315)-1)/5)*5,0,5),"&lt;&gt;0")/COUNTIF(OFFSET(correlations!B$46,_xlfn.FLOOR.MATH((ROW(A315)-1)/5)*5,0,5),"&lt;&gt;0")</f>
        <v>#DIV/0!</v>
      </c>
      <c r="AC327" s="40" t="e">
        <f ca="1">SUMIF(OFFSET(correlations!C$46,_xlfn.FLOOR.MATH((ROW(B315)-1)/5)*5,0,5),"&lt;&gt;0")/COUNTIF(OFFSET(correlations!C$46,_xlfn.FLOOR.MATH((ROW(B315)-1)/5)*5,0,5),"&lt;&gt;0")</f>
        <v>#DIV/0!</v>
      </c>
      <c r="AD327" s="40">
        <f ca="1">SUMIF(OFFSET(correlations!D$46,_xlfn.FLOOR.MATH((ROW(C315)-1)/5)*5,0,5),"&lt;&gt;0")/COUNTIF(OFFSET(correlations!D$46,_xlfn.FLOOR.MATH((ROW(C315)-1)/5)*5,0,5),"&lt;&gt;0")</f>
        <v>4</v>
      </c>
      <c r="AE327" s="40" t="e">
        <f ca="1">SUMIF(OFFSET(correlations!E$46,_xlfn.FLOOR.MATH((ROW(D315)-1)/5)*5,0,5),"&lt;&gt;0")/COUNTIF(OFFSET(correlations!E$46,_xlfn.FLOOR.MATH((ROW(D315)-1)/5)*5,0,5),"&lt;&gt;0")</f>
        <v>#DIV/0!</v>
      </c>
      <c r="AF327" s="40">
        <f ca="1">SUMIF(OFFSET(correlations!F$46,_xlfn.FLOOR.MATH((ROW(E315)-1)/5)*5,0,5),"&lt;&gt;0")/COUNTIF(OFFSET(correlations!F$46,_xlfn.FLOOR.MATH((ROW(E315)-1)/5)*5,0,5),"&lt;&gt;0")</f>
        <v>3</v>
      </c>
      <c r="AG327" s="40">
        <f ca="1">SUMIF(OFFSET(correlations!G$46,_xlfn.FLOOR.MATH((ROW(F315)-1)/5)*5,0,5),"&lt;&gt;0")/COUNTIF(OFFSET(correlations!G$46,_xlfn.FLOOR.MATH((ROW(F315)-1)/5)*5,0,5),"&lt;&gt;0")</f>
        <v>4</v>
      </c>
      <c r="AH327" s="40" t="e">
        <f ca="1">SUMIF(OFFSET(correlations!H$46,_xlfn.FLOOR.MATH((ROW(G315)-1)/5)*5,0,5),"&lt;&gt;0")/COUNTIF(OFFSET(correlations!H$46,_xlfn.FLOOR.MATH((ROW(G315)-1)/5)*5,0,5),"&lt;&gt;0")</f>
        <v>#DIV/0!</v>
      </c>
      <c r="AI327" s="40" t="e">
        <f ca="1">SUMIF(OFFSET(correlations!I$46,_xlfn.FLOOR.MATH((ROW(H315)-1)/5)*5,0,5),"&lt;&gt;0")/COUNTIF(OFFSET(correlations!I$46,_xlfn.FLOOR.MATH((ROW(H315)-1)/5)*5,0,5),"&lt;&gt;0")</f>
        <v>#DIV/0!</v>
      </c>
      <c r="AJ327" s="40">
        <f ca="1">SUMIF(OFFSET(correlations!J$46,_xlfn.FLOOR.MATH((ROW(I315)-1)/5)*5,0,5),"&lt;&gt;0")/COUNTIF(OFFSET(correlations!J$46,_xlfn.FLOOR.MATH((ROW(I315)-1)/5)*5,0,5),"&lt;&gt;0")</f>
        <v>3.5</v>
      </c>
      <c r="AK327" s="40">
        <f ca="1">SUMIF(OFFSET(correlations!K$46,_xlfn.FLOOR.MATH((ROW(J315)-1)/5)*5,0,5),"&lt;&gt;0")/COUNTIF(OFFSET(correlations!K$46,_xlfn.FLOOR.MATH((ROW(J315)-1)/5)*5,0,5),"&lt;&gt;0")</f>
        <v>2.75</v>
      </c>
      <c r="AL327" s="40">
        <f ca="1">SUMIF(OFFSET(correlations!L$46,_xlfn.FLOOR.MATH((ROW(K315)-1)/5)*5,0,5),"&lt;&gt;0")/COUNTIF(OFFSET(correlations!L$46,_xlfn.FLOOR.MATH((ROW(K315)-1)/5)*5,0,5),"&lt;&gt;0")</f>
        <v>4.5</v>
      </c>
      <c r="AM327" s="40" t="e">
        <f ca="1">SUMIF(OFFSET(correlations!M$46,_xlfn.FLOOR.MATH((ROW(L315)-1)/5)*5,0,5),"&lt;&gt;0")/COUNTIF(OFFSET(correlations!M$46,_xlfn.FLOOR.MATH((ROW(L315)-1)/5)*5,0,5),"&lt;&gt;0")</f>
        <v>#DIV/0!</v>
      </c>
      <c r="AN327" s="40" t="e">
        <f ca="1">SUMIF(OFFSET(correlations!N$46,_xlfn.FLOOR.MATH((ROW(M315)-1)/5)*5,0,5),"&lt;&gt;0")/COUNTIF(OFFSET(correlations!N$46,_xlfn.FLOOR.MATH((ROW(M315)-1)/5)*5,0,5),"&lt;&gt;0")</f>
        <v>#DIV/0!</v>
      </c>
      <c r="AO327" s="40">
        <f ca="1">SUMIF(OFFSET(correlations!O$46,_xlfn.FLOOR.MATH((ROW(N315)-1)/5)*5,0,5),"&lt;&gt;0")/COUNTIF(OFFSET(correlations!O$46,_xlfn.FLOOR.MATH((ROW(N315)-1)/5)*5,0,5),"&lt;&gt;0")</f>
        <v>3.75</v>
      </c>
      <c r="AP327" s="40">
        <f ca="1">SUMIF(OFFSET(correlations!P$46,_xlfn.FLOOR.MATH((ROW(O315)-1)/5)*5,0,5),"&lt;&gt;0")/COUNTIF(OFFSET(correlations!P$46,_xlfn.FLOOR.MATH((ROW(O315)-1)/5)*5,0,5),"&lt;&gt;0")</f>
        <v>3.25</v>
      </c>
      <c r="AQ327" s="40">
        <f ca="1">SUMIF(OFFSET(correlations!Q$46,_xlfn.FLOOR.MATH((ROW(P315)-1)/5)*5,0,5),"&lt;&gt;0")/COUNTIF(OFFSET(correlations!Q$46,_xlfn.FLOOR.MATH((ROW(P315)-1)/5)*5,0,5),"&lt;&gt;0")</f>
        <v>3.75</v>
      </c>
      <c r="AR327" s="40" t="e">
        <f ca="1">SUMIF(OFFSET(correlations!R$46,_xlfn.FLOOR.MATH((ROW(Q315)-1)/5)*5,0,5),"&lt;&gt;0")/COUNTIF(OFFSET(correlations!R$46,_xlfn.FLOOR.MATH((ROW(Q315)-1)/5)*5,0,5),"&lt;&gt;0")</f>
        <v>#DIV/0!</v>
      </c>
      <c r="AS327" s="40">
        <f ca="1">SUMIF(OFFSET(correlations!S$46,_xlfn.FLOOR.MATH((ROW(R315)-1)/5)*5,0,5),"&lt;&gt;0")/COUNTIF(OFFSET(correlations!S$46,_xlfn.FLOOR.MATH((ROW(R315)-1)/5)*5,0,5),"&lt;&gt;0")</f>
        <v>3.5</v>
      </c>
      <c r="AT327" s="40">
        <f ca="1">SUMIF(OFFSET(correlations!T$46,_xlfn.FLOOR.MATH((ROW(S315)-1)/5)*5,0,5),"&lt;&gt;0")/COUNTIF(OFFSET(correlations!T$46,_xlfn.FLOOR.MATH((ROW(S315)-1)/5)*5,0,5),"&lt;&gt;0")</f>
        <v>3</v>
      </c>
      <c r="AU327" s="40">
        <f ca="1">SUMIF(OFFSET(correlations!U$46,_xlfn.FLOOR.MATH((ROW(T315)-1)/5)*5,0,5),"&lt;&gt;0")/COUNTIF(OFFSET(correlations!U$46,_xlfn.FLOOR.MATH((ROW(T315)-1)/5)*5,0,5),"&lt;&gt;0")</f>
        <v>3.5</v>
      </c>
      <c r="AV327" s="40" t="e">
        <f ca="1">SUMIF(OFFSET(correlations!V$46,_xlfn.FLOOR.MATH((ROW(U315)-1)/5)*5,0,5),"&lt;&gt;0")/COUNTIF(OFFSET(correlations!V$46,_xlfn.FLOOR.MATH((ROW(U315)-1)/5)*5,0,5),"&lt;&gt;0")</f>
        <v>#DIV/0!</v>
      </c>
      <c r="AW327" s="40">
        <f ca="1">SUMIF(OFFSET(correlations!W$46,_xlfn.FLOOR.MATH((ROW(V315)-1)/5)*5,0,5),"&lt;&gt;0")/COUNTIF(OFFSET(correlations!W$46,_xlfn.FLOOR.MATH((ROW(V315)-1)/5)*5,0,5),"&lt;&gt;0")</f>
        <v>2.5</v>
      </c>
      <c r="AX327" s="40" t="e">
        <f ca="1">SUMIF(OFFSET(correlations!X$46,_xlfn.FLOOR.MATH((ROW(W315)-1)/5)*5,0,5),"&lt;&gt;0")/COUNTIF(OFFSET(correlations!X$46,_xlfn.FLOOR.MATH((ROW(W315)-1)/5)*5,0,5),"&lt;&gt;0")</f>
        <v>#DIV/0!</v>
      </c>
      <c r="AY327" s="40">
        <f ca="1">SUMIF(OFFSET(correlations!Y$46,_xlfn.FLOOR.MATH((ROW(X315)-1)/5)*5,0,5),"&lt;&gt;0")/COUNTIF(OFFSET(correlations!Y$46,_xlfn.FLOOR.MATH((ROW(X315)-1)/5)*5,0,5),"&lt;&gt;0")</f>
        <v>3</v>
      </c>
      <c r="AZ327" s="40">
        <f ca="1">SUMIF(OFFSET(correlations!Z$46,_xlfn.FLOOR.MATH((ROW(Y315)-1)/5)*5,0,5),"&lt;&gt;0")/COUNTIF(OFFSET(correlations!Z$46,_xlfn.FLOOR.MATH((ROW(Y315)-1)/5)*5,0,5),"&lt;&gt;0")</f>
        <v>3.5</v>
      </c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</row>
    <row r="328" spans="1:76">
      <c r="A328" s="21" t="s">
        <v>63</v>
      </c>
      <c r="B328" s="26">
        <f>IF(correlations!B361&lt;&gt;0,'Modified Weights'!B$5,0)</f>
        <v>0.49300760515325925</v>
      </c>
      <c r="C328" s="26">
        <f>IF(correlations!C361&lt;&gt;0,'Modified Weights'!C$5,0)</f>
        <v>0</v>
      </c>
      <c r="D328" s="26">
        <f>IF(correlations!D361&lt;&gt;0,'Modified Weights'!D$5,0)</f>
        <v>0.46833329437099369</v>
      </c>
      <c r="E328" s="26">
        <f>IF(correlations!E361&lt;&gt;0,'Modified Weights'!E$5,0)</f>
        <v>0</v>
      </c>
      <c r="F328" s="26">
        <f>IF(correlations!F361&lt;&gt;0,'Modified Weights'!F$5,0)</f>
        <v>0.43899155441463594</v>
      </c>
      <c r="G328" s="26">
        <f>IF(correlations!G361&lt;&gt;0,'Modified Weights'!G$5,0)</f>
        <v>0</v>
      </c>
      <c r="H328" s="26">
        <f>IF(correlations!H361&lt;&gt;0,'Modified Weights'!H$5,0)</f>
        <v>0</v>
      </c>
      <c r="I328" s="26">
        <f>IF(correlations!I361&lt;&gt;0,'Modified Weights'!I$5,0)</f>
        <v>0</v>
      </c>
      <c r="J328" s="26">
        <f>IF(correlations!J361&lt;&gt;0,'Modified Weights'!J$5,0)</f>
        <v>0.38713264586848378</v>
      </c>
      <c r="K328" s="26">
        <f>IF(correlations!K361&lt;&gt;0,'Modified Weights'!K$5,0)</f>
        <v>0</v>
      </c>
      <c r="L328" s="26">
        <f>IF(correlations!L361&lt;&gt;0,'Modified Weights'!L$5,0)</f>
        <v>0.27833468677407003</v>
      </c>
      <c r="M328" s="26">
        <f>IF(correlations!M361&lt;&gt;0,'Modified Weights'!M$5,0)</f>
        <v>0</v>
      </c>
      <c r="N328" s="26">
        <f>IF(correlations!N361&lt;&gt;0,'Modified Weights'!N$5,0)</f>
        <v>0.290591240789001</v>
      </c>
      <c r="O328" s="26">
        <f>IF(correlations!O361&lt;&gt;0,'Modified Weights'!O$5,0)</f>
        <v>0</v>
      </c>
      <c r="P328" s="26">
        <f>IF(correlations!P361&lt;&gt;0,'Modified Weights'!P$5,0)</f>
        <v>0.29682614716644024</v>
      </c>
      <c r="Q328" s="26">
        <f>IF(correlations!Q361&lt;&gt;0,'Modified Weights'!Q$5,0)</f>
        <v>0</v>
      </c>
      <c r="R328" s="26">
        <f>IF(correlations!R361&lt;&gt;0,'Modified Weights'!R$5,0)</f>
        <v>0</v>
      </c>
      <c r="S328" s="26">
        <f>IF(correlations!S361&lt;&gt;0,'Modified Weights'!S$5,0)</f>
        <v>0.42223642660835542</v>
      </c>
      <c r="T328" s="26">
        <f>IF(correlations!T361&lt;&gt;0,'Modified Weights'!T$5,0)</f>
        <v>0</v>
      </c>
      <c r="U328" s="26">
        <f>IF(correlations!U361&lt;&gt;0,'Modified Weights'!U$5,0)</f>
        <v>0.40380887559327872</v>
      </c>
      <c r="V328" s="26">
        <f>IF(correlations!V361&lt;&gt;0,'Modified Weights'!V$5,0)</f>
        <v>0</v>
      </c>
      <c r="W328" s="26">
        <f>IF(correlations!W361&lt;&gt;0,'Modified Weights'!W$5,0)</f>
        <v>0.31571202585390812</v>
      </c>
      <c r="X328" s="26">
        <f>IF(correlations!X361&lt;&gt;0,'Modified Weights'!X$5,0)</f>
        <v>0</v>
      </c>
      <c r="Y328" s="26">
        <f>IF(correlations!Y361&lt;&gt;0,'Modified Weights'!Y$5,0)</f>
        <v>0</v>
      </c>
      <c r="Z328" s="26">
        <f>IF(correlations!Z361&lt;&gt;0,'Modified Weights'!Z$5,0)</f>
        <v>0</v>
      </c>
      <c r="AA328" s="26"/>
      <c r="AB328" s="40">
        <f ca="1">SUMIF(OFFSET(correlations!B$46,_xlfn.FLOOR.MATH((ROW(A316)-1)/5)*5,0,5),"&lt;&gt;0")/COUNTIF(OFFSET(correlations!B$46,_xlfn.FLOOR.MATH((ROW(A316)-1)/5)*5,0,5),"&lt;&gt;0")</f>
        <v>3.75</v>
      </c>
      <c r="AC328" s="40">
        <f ca="1">SUMIF(OFFSET(correlations!C$46,_xlfn.FLOOR.MATH((ROW(B316)-1)/5)*5,0,5),"&lt;&gt;0")/COUNTIF(OFFSET(correlations!C$46,_xlfn.FLOOR.MATH((ROW(B316)-1)/5)*5,0,5),"&lt;&gt;0")</f>
        <v>3</v>
      </c>
      <c r="AD328" s="40">
        <f ca="1">SUMIF(OFFSET(correlations!D$46,_xlfn.FLOOR.MATH((ROW(C316)-1)/5)*5,0,5),"&lt;&gt;0")/COUNTIF(OFFSET(correlations!D$46,_xlfn.FLOOR.MATH((ROW(C316)-1)/5)*5,0,5),"&lt;&gt;0")</f>
        <v>3.125</v>
      </c>
      <c r="AE328" s="40">
        <f ca="1">SUMIF(OFFSET(correlations!E$46,_xlfn.FLOOR.MATH((ROW(D316)-1)/5)*5,0,5),"&lt;&gt;0")/COUNTIF(OFFSET(correlations!E$46,_xlfn.FLOOR.MATH((ROW(D316)-1)/5)*5,0,5),"&lt;&gt;0")</f>
        <v>3.5</v>
      </c>
      <c r="AF328" s="40">
        <f ca="1">SUMIF(OFFSET(correlations!F$46,_xlfn.FLOOR.MATH((ROW(E316)-1)/5)*5,0,5),"&lt;&gt;0")/COUNTIF(OFFSET(correlations!F$46,_xlfn.FLOOR.MATH((ROW(E316)-1)/5)*5,0,5),"&lt;&gt;0")</f>
        <v>2</v>
      </c>
      <c r="AG328" s="40">
        <f ca="1">SUMIF(OFFSET(correlations!G$46,_xlfn.FLOOR.MATH((ROW(F316)-1)/5)*5,0,5),"&lt;&gt;0")/COUNTIF(OFFSET(correlations!G$46,_xlfn.FLOOR.MATH((ROW(F316)-1)/5)*5,0,5),"&lt;&gt;0")</f>
        <v>3.5</v>
      </c>
      <c r="AH328" s="40">
        <f ca="1">SUMIF(OFFSET(correlations!H$46,_xlfn.FLOOR.MATH((ROW(G316)-1)/5)*5,0,5),"&lt;&gt;0")/COUNTIF(OFFSET(correlations!H$46,_xlfn.FLOOR.MATH((ROW(G316)-1)/5)*5,0,5),"&lt;&gt;0")</f>
        <v>2.5</v>
      </c>
      <c r="AI328" s="40">
        <f ca="1">SUMIF(OFFSET(correlations!I$46,_xlfn.FLOOR.MATH((ROW(H316)-1)/5)*5,0,5),"&lt;&gt;0")/COUNTIF(OFFSET(correlations!I$46,_xlfn.FLOOR.MATH((ROW(H316)-1)/5)*5,0,5),"&lt;&gt;0")</f>
        <v>2.25</v>
      </c>
      <c r="AJ328" s="40">
        <f ca="1">SUMIF(OFFSET(correlations!J$46,_xlfn.FLOOR.MATH((ROW(I316)-1)/5)*5,0,5),"&lt;&gt;0")/COUNTIF(OFFSET(correlations!J$46,_xlfn.FLOOR.MATH((ROW(I316)-1)/5)*5,0,5),"&lt;&gt;0")</f>
        <v>4.166666666666667</v>
      </c>
      <c r="AK328" s="40">
        <f ca="1">SUMIF(OFFSET(correlations!K$46,_xlfn.FLOOR.MATH((ROW(J316)-1)/5)*5,0,5),"&lt;&gt;0")/COUNTIF(OFFSET(correlations!K$46,_xlfn.FLOOR.MATH((ROW(J316)-1)/5)*5,0,5),"&lt;&gt;0")</f>
        <v>3.3333333333333335</v>
      </c>
      <c r="AL328" s="40">
        <f ca="1">SUMIF(OFFSET(correlations!L$46,_xlfn.FLOOR.MATH((ROW(K316)-1)/5)*5,0,5),"&lt;&gt;0")/COUNTIF(OFFSET(correlations!L$46,_xlfn.FLOOR.MATH((ROW(K316)-1)/5)*5,0,5),"&lt;&gt;0")</f>
        <v>2.75</v>
      </c>
      <c r="AM328" s="40">
        <f ca="1">SUMIF(OFFSET(correlations!M$46,_xlfn.FLOOR.MATH((ROW(L316)-1)/5)*5,0,5),"&lt;&gt;0")/COUNTIF(OFFSET(correlations!M$46,_xlfn.FLOOR.MATH((ROW(L316)-1)/5)*5,0,5),"&lt;&gt;0")</f>
        <v>3.25</v>
      </c>
      <c r="AN328" s="40">
        <f ca="1">SUMIF(OFFSET(correlations!N$46,_xlfn.FLOOR.MATH((ROW(M316)-1)/5)*5,0,5),"&lt;&gt;0")/COUNTIF(OFFSET(correlations!N$46,_xlfn.FLOOR.MATH((ROW(M316)-1)/5)*5,0,5),"&lt;&gt;0")</f>
        <v>2.6666666666666665</v>
      </c>
      <c r="AO328" s="40">
        <f ca="1">SUMIF(OFFSET(correlations!O$46,_xlfn.FLOOR.MATH((ROW(N316)-1)/5)*5,0,5),"&lt;&gt;0")/COUNTIF(OFFSET(correlations!O$46,_xlfn.FLOOR.MATH((ROW(N316)-1)/5)*5,0,5),"&lt;&gt;0")</f>
        <v>4</v>
      </c>
      <c r="AP328" s="40">
        <f ca="1">SUMIF(OFFSET(correlations!P$46,_xlfn.FLOOR.MATH((ROW(O316)-1)/5)*5,0,5),"&lt;&gt;0")/COUNTIF(OFFSET(correlations!P$46,_xlfn.FLOOR.MATH((ROW(O316)-1)/5)*5,0,5),"&lt;&gt;0")</f>
        <v>3.5</v>
      </c>
      <c r="AQ328" s="40">
        <f ca="1">SUMIF(OFFSET(correlations!Q$46,_xlfn.FLOOR.MATH((ROW(P316)-1)/5)*5,0,5),"&lt;&gt;0")/COUNTIF(OFFSET(correlations!Q$46,_xlfn.FLOOR.MATH((ROW(P316)-1)/5)*5,0,5),"&lt;&gt;0")</f>
        <v>3.3333333333333335</v>
      </c>
      <c r="AR328" s="40">
        <f ca="1">SUMIF(OFFSET(correlations!R$46,_xlfn.FLOOR.MATH((ROW(Q316)-1)/5)*5,0,5),"&lt;&gt;0")/COUNTIF(OFFSET(correlations!R$46,_xlfn.FLOOR.MATH((ROW(Q316)-1)/5)*5,0,5),"&lt;&gt;0")</f>
        <v>3</v>
      </c>
      <c r="AS328" s="40">
        <f ca="1">SUMIF(OFFSET(correlations!S$46,_xlfn.FLOOR.MATH((ROW(R316)-1)/5)*5,0,5),"&lt;&gt;0")/COUNTIF(OFFSET(correlations!S$46,_xlfn.FLOOR.MATH((ROW(R316)-1)/5)*5,0,5),"&lt;&gt;0")</f>
        <v>3.75</v>
      </c>
      <c r="AT328" s="40">
        <f ca="1">SUMIF(OFFSET(correlations!T$46,_xlfn.FLOOR.MATH((ROW(S316)-1)/5)*5,0,5),"&lt;&gt;0")/COUNTIF(OFFSET(correlations!T$46,_xlfn.FLOOR.MATH((ROW(S316)-1)/5)*5,0,5),"&lt;&gt;0")</f>
        <v>1.75</v>
      </c>
      <c r="AU328" s="40">
        <f ca="1">SUMIF(OFFSET(correlations!U$46,_xlfn.FLOOR.MATH((ROW(T316)-1)/5)*5,0,5),"&lt;&gt;0")/COUNTIF(OFFSET(correlations!U$46,_xlfn.FLOOR.MATH((ROW(T316)-1)/5)*5,0,5),"&lt;&gt;0")</f>
        <v>3.125</v>
      </c>
      <c r="AV328" s="40">
        <f ca="1">SUMIF(OFFSET(correlations!V$46,_xlfn.FLOOR.MATH((ROW(U316)-1)/5)*5,0,5),"&lt;&gt;0")/COUNTIF(OFFSET(correlations!V$46,_xlfn.FLOOR.MATH((ROW(U316)-1)/5)*5,0,5),"&lt;&gt;0")</f>
        <v>1.5</v>
      </c>
      <c r="AW328" s="40">
        <f ca="1">SUMIF(OFFSET(correlations!W$46,_xlfn.FLOOR.MATH((ROW(V316)-1)/5)*5,0,5),"&lt;&gt;0")/COUNTIF(OFFSET(correlations!W$46,_xlfn.FLOOR.MATH((ROW(V316)-1)/5)*5,0,5),"&lt;&gt;0")</f>
        <v>4.125</v>
      </c>
      <c r="AX328" s="40">
        <f ca="1">SUMIF(OFFSET(correlations!X$46,_xlfn.FLOOR.MATH((ROW(W316)-1)/5)*5,0,5),"&lt;&gt;0")/COUNTIF(OFFSET(correlations!X$46,_xlfn.FLOOR.MATH((ROW(W316)-1)/5)*5,0,5),"&lt;&gt;0")</f>
        <v>2</v>
      </c>
      <c r="AY328" s="40">
        <f ca="1">SUMIF(OFFSET(correlations!Y$46,_xlfn.FLOOR.MATH((ROW(X316)-1)/5)*5,0,5),"&lt;&gt;0")/COUNTIF(OFFSET(correlations!Y$46,_xlfn.FLOOR.MATH((ROW(X316)-1)/5)*5,0,5),"&lt;&gt;0")</f>
        <v>2.6666666666666665</v>
      </c>
      <c r="AZ328" s="40">
        <f ca="1">SUMIF(OFFSET(correlations!Z$46,_xlfn.FLOOR.MATH((ROW(Y316)-1)/5)*5,0,5),"&lt;&gt;0")/COUNTIF(OFFSET(correlations!Z$46,_xlfn.FLOOR.MATH((ROW(Y316)-1)/5)*5,0,5),"&lt;&gt;0")</f>
        <v>3.8333333333333335</v>
      </c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</row>
    <row r="329" spans="1:76">
      <c r="A329" s="1" t="str">
        <f t="shared" ref="A329:A332" si="63">A328</f>
        <v>788: Mrs. Doubtfire (1993)</v>
      </c>
      <c r="B329" s="26">
        <f>IF(correlations!B362&lt;&gt;0,'Modified Weights'!B$6,0)</f>
        <v>0</v>
      </c>
      <c r="C329" s="26">
        <f>IF(correlations!C362&lt;&gt;0,'Modified Weights'!C$6,0)</f>
        <v>0.41443820151070604</v>
      </c>
      <c r="D329" s="26">
        <f>IF(correlations!D362&lt;&gt;0,'Modified Weights'!D$6,0)</f>
        <v>0</v>
      </c>
      <c r="E329" s="26">
        <f>IF(correlations!E362&lt;&gt;0,'Modified Weights'!E$6,0)</f>
        <v>0</v>
      </c>
      <c r="F329" s="26">
        <f>IF(correlations!F362&lt;&gt;0,'Modified Weights'!F$6,0)</f>
        <v>0.40027450425381639</v>
      </c>
      <c r="G329" s="26">
        <f>IF(correlations!G362&lt;&gt;0,'Modified Weights'!G$6,0)</f>
        <v>0</v>
      </c>
      <c r="H329" s="26">
        <f>IF(correlations!H362&lt;&gt;0,'Modified Weights'!H$6,0)</f>
        <v>0.2271298649307886</v>
      </c>
      <c r="I329" s="26">
        <f>IF(correlations!I362&lt;&gt;0,'Modified Weights'!I$6,0)</f>
        <v>0</v>
      </c>
      <c r="J329" s="26">
        <f>IF(correlations!J362&lt;&gt;0,'Modified Weights'!J$6,0)</f>
        <v>0</v>
      </c>
      <c r="K329" s="26">
        <f>IF(correlations!K362&lt;&gt;0,'Modified Weights'!K$6,0)</f>
        <v>0.25252866387786765</v>
      </c>
      <c r="L329" s="26">
        <f>IF(correlations!L362&lt;&gt;0,'Modified Weights'!L$6,0)</f>
        <v>0</v>
      </c>
      <c r="M329" s="26">
        <f>IF(correlations!M362&lt;&gt;0,'Modified Weights'!M$6,0)</f>
        <v>0.25252866387786765</v>
      </c>
      <c r="N329" s="26">
        <f>IF(correlations!N362&lt;&gt;0,'Modified Weights'!N$6,0)</f>
        <v>0.26126836282372301</v>
      </c>
      <c r="O329" s="26">
        <f>IF(correlations!O362&lt;&gt;0,'Modified Weights'!O$6,0)</f>
        <v>0.52599044278760332</v>
      </c>
      <c r="P329" s="26">
        <f>IF(correlations!P362&lt;&gt;0,'Modified Weights'!P$6,0)</f>
        <v>0</v>
      </c>
      <c r="Q329" s="26">
        <f>IF(correlations!Q362&lt;&gt;0,'Modified Weights'!Q$6,0)</f>
        <v>0.42322462884387124</v>
      </c>
      <c r="R329" s="26">
        <f>IF(correlations!R362&lt;&gt;0,'Modified Weights'!R$6,0)</f>
        <v>0</v>
      </c>
      <c r="S329" s="26">
        <f>IF(correlations!S362&lt;&gt;0,'Modified Weights'!S$6,0)</f>
        <v>0</v>
      </c>
      <c r="T329" s="26">
        <f>IF(correlations!T362&lt;&gt;0,'Modified Weights'!T$6,0)</f>
        <v>0</v>
      </c>
      <c r="U329" s="26">
        <f>IF(correlations!U362&lt;&gt;0,'Modified Weights'!U$6,0)</f>
        <v>0.30580326092025339</v>
      </c>
      <c r="V329" s="26">
        <f>IF(correlations!V362&lt;&gt;0,'Modified Weights'!V$6,0)</f>
        <v>0</v>
      </c>
      <c r="W329" s="26">
        <f>IF(correlations!W362&lt;&gt;0,'Modified Weights'!W$6,0)</f>
        <v>0.26252037536330569</v>
      </c>
      <c r="X329" s="26">
        <f>IF(correlations!X362&lt;&gt;0,'Modified Weights'!X$6,0)</f>
        <v>0.45527378286540937</v>
      </c>
      <c r="Y329" s="26">
        <f>IF(correlations!Y362&lt;&gt;0,'Modified Weights'!Y$6,0)</f>
        <v>0</v>
      </c>
      <c r="Z329" s="26">
        <f>IF(correlations!Z362&lt;&gt;0,'Modified Weights'!Z$6,0)</f>
        <v>0.37426379831369133</v>
      </c>
      <c r="AA329" s="26"/>
      <c r="AB329" s="40">
        <f ca="1">SUMIF(OFFSET(correlations!B$46,_xlfn.FLOOR.MATH((ROW(A317)-1)/5)*5,0,5),"&lt;&gt;0")/COUNTIF(OFFSET(correlations!B$46,_xlfn.FLOOR.MATH((ROW(A317)-1)/5)*5,0,5),"&lt;&gt;0")</f>
        <v>3.75</v>
      </c>
      <c r="AC329" s="40">
        <f ca="1">SUMIF(OFFSET(correlations!C$46,_xlfn.FLOOR.MATH((ROW(B317)-1)/5)*5,0,5),"&lt;&gt;0")/COUNTIF(OFFSET(correlations!C$46,_xlfn.FLOOR.MATH((ROW(B317)-1)/5)*5,0,5),"&lt;&gt;0")</f>
        <v>3</v>
      </c>
      <c r="AD329" s="40">
        <f ca="1">SUMIF(OFFSET(correlations!D$46,_xlfn.FLOOR.MATH((ROW(C317)-1)/5)*5,0,5),"&lt;&gt;0")/COUNTIF(OFFSET(correlations!D$46,_xlfn.FLOOR.MATH((ROW(C317)-1)/5)*5,0,5),"&lt;&gt;0")</f>
        <v>3.125</v>
      </c>
      <c r="AE329" s="40">
        <f ca="1">SUMIF(OFFSET(correlations!E$46,_xlfn.FLOOR.MATH((ROW(D317)-1)/5)*5,0,5),"&lt;&gt;0")/COUNTIF(OFFSET(correlations!E$46,_xlfn.FLOOR.MATH((ROW(D317)-1)/5)*5,0,5),"&lt;&gt;0")</f>
        <v>3.5</v>
      </c>
      <c r="AF329" s="40">
        <f ca="1">SUMIF(OFFSET(correlations!F$46,_xlfn.FLOOR.MATH((ROW(E317)-1)/5)*5,0,5),"&lt;&gt;0")/COUNTIF(OFFSET(correlations!F$46,_xlfn.FLOOR.MATH((ROW(E317)-1)/5)*5,0,5),"&lt;&gt;0")</f>
        <v>2</v>
      </c>
      <c r="AG329" s="40">
        <f ca="1">SUMIF(OFFSET(correlations!G$46,_xlfn.FLOOR.MATH((ROW(F317)-1)/5)*5,0,5),"&lt;&gt;0")/COUNTIF(OFFSET(correlations!G$46,_xlfn.FLOOR.MATH((ROW(F317)-1)/5)*5,0,5),"&lt;&gt;0")</f>
        <v>3.5</v>
      </c>
      <c r="AH329" s="40">
        <f ca="1">SUMIF(OFFSET(correlations!H$46,_xlfn.FLOOR.MATH((ROW(G317)-1)/5)*5,0,5),"&lt;&gt;0")/COUNTIF(OFFSET(correlations!H$46,_xlfn.FLOOR.MATH((ROW(G317)-1)/5)*5,0,5),"&lt;&gt;0")</f>
        <v>2.5</v>
      </c>
      <c r="AI329" s="40">
        <f ca="1">SUMIF(OFFSET(correlations!I$46,_xlfn.FLOOR.MATH((ROW(H317)-1)/5)*5,0,5),"&lt;&gt;0")/COUNTIF(OFFSET(correlations!I$46,_xlfn.FLOOR.MATH((ROW(H317)-1)/5)*5,0,5),"&lt;&gt;0")</f>
        <v>2.25</v>
      </c>
      <c r="AJ329" s="40">
        <f ca="1">SUMIF(OFFSET(correlations!J$46,_xlfn.FLOOR.MATH((ROW(I317)-1)/5)*5,0,5),"&lt;&gt;0")/COUNTIF(OFFSET(correlations!J$46,_xlfn.FLOOR.MATH((ROW(I317)-1)/5)*5,0,5),"&lt;&gt;0")</f>
        <v>4.166666666666667</v>
      </c>
      <c r="AK329" s="40">
        <f ca="1">SUMIF(OFFSET(correlations!K$46,_xlfn.FLOOR.MATH((ROW(J317)-1)/5)*5,0,5),"&lt;&gt;0")/COUNTIF(OFFSET(correlations!K$46,_xlfn.FLOOR.MATH((ROW(J317)-1)/5)*5,0,5),"&lt;&gt;0")</f>
        <v>3.3333333333333335</v>
      </c>
      <c r="AL329" s="40">
        <f ca="1">SUMIF(OFFSET(correlations!L$46,_xlfn.FLOOR.MATH((ROW(K317)-1)/5)*5,0,5),"&lt;&gt;0")/COUNTIF(OFFSET(correlations!L$46,_xlfn.FLOOR.MATH((ROW(K317)-1)/5)*5,0,5),"&lt;&gt;0")</f>
        <v>2.75</v>
      </c>
      <c r="AM329" s="40">
        <f ca="1">SUMIF(OFFSET(correlations!M$46,_xlfn.FLOOR.MATH((ROW(L317)-1)/5)*5,0,5),"&lt;&gt;0")/COUNTIF(OFFSET(correlations!M$46,_xlfn.FLOOR.MATH((ROW(L317)-1)/5)*5,0,5),"&lt;&gt;0")</f>
        <v>3.25</v>
      </c>
      <c r="AN329" s="40">
        <f ca="1">SUMIF(OFFSET(correlations!N$46,_xlfn.FLOOR.MATH((ROW(M317)-1)/5)*5,0,5),"&lt;&gt;0")/COUNTIF(OFFSET(correlations!N$46,_xlfn.FLOOR.MATH((ROW(M317)-1)/5)*5,0,5),"&lt;&gt;0")</f>
        <v>2.6666666666666665</v>
      </c>
      <c r="AO329" s="40">
        <f ca="1">SUMIF(OFFSET(correlations!O$46,_xlfn.FLOOR.MATH((ROW(N317)-1)/5)*5,0,5),"&lt;&gt;0")/COUNTIF(OFFSET(correlations!O$46,_xlfn.FLOOR.MATH((ROW(N317)-1)/5)*5,0,5),"&lt;&gt;0")</f>
        <v>4</v>
      </c>
      <c r="AP329" s="40">
        <f ca="1">SUMIF(OFFSET(correlations!P$46,_xlfn.FLOOR.MATH((ROW(O317)-1)/5)*5,0,5),"&lt;&gt;0")/COUNTIF(OFFSET(correlations!P$46,_xlfn.FLOOR.MATH((ROW(O317)-1)/5)*5,0,5),"&lt;&gt;0")</f>
        <v>3.5</v>
      </c>
      <c r="AQ329" s="40">
        <f ca="1">SUMIF(OFFSET(correlations!Q$46,_xlfn.FLOOR.MATH((ROW(P317)-1)/5)*5,0,5),"&lt;&gt;0")/COUNTIF(OFFSET(correlations!Q$46,_xlfn.FLOOR.MATH((ROW(P317)-1)/5)*5,0,5),"&lt;&gt;0")</f>
        <v>3.3333333333333335</v>
      </c>
      <c r="AR329" s="40">
        <f ca="1">SUMIF(OFFSET(correlations!R$46,_xlfn.FLOOR.MATH((ROW(Q317)-1)/5)*5,0,5),"&lt;&gt;0")/COUNTIF(OFFSET(correlations!R$46,_xlfn.FLOOR.MATH((ROW(Q317)-1)/5)*5,0,5),"&lt;&gt;0")</f>
        <v>3</v>
      </c>
      <c r="AS329" s="40">
        <f ca="1">SUMIF(OFFSET(correlations!S$46,_xlfn.FLOOR.MATH((ROW(R317)-1)/5)*5,0,5),"&lt;&gt;0")/COUNTIF(OFFSET(correlations!S$46,_xlfn.FLOOR.MATH((ROW(R317)-1)/5)*5,0,5),"&lt;&gt;0")</f>
        <v>3.75</v>
      </c>
      <c r="AT329" s="40">
        <f ca="1">SUMIF(OFFSET(correlations!T$46,_xlfn.FLOOR.MATH((ROW(S317)-1)/5)*5,0,5),"&lt;&gt;0")/COUNTIF(OFFSET(correlations!T$46,_xlfn.FLOOR.MATH((ROW(S317)-1)/5)*5,0,5),"&lt;&gt;0")</f>
        <v>1.75</v>
      </c>
      <c r="AU329" s="40">
        <f ca="1">SUMIF(OFFSET(correlations!U$46,_xlfn.FLOOR.MATH((ROW(T317)-1)/5)*5,0,5),"&lt;&gt;0")/COUNTIF(OFFSET(correlations!U$46,_xlfn.FLOOR.MATH((ROW(T317)-1)/5)*5,0,5),"&lt;&gt;0")</f>
        <v>3.125</v>
      </c>
      <c r="AV329" s="40">
        <f ca="1">SUMIF(OFFSET(correlations!V$46,_xlfn.FLOOR.MATH((ROW(U317)-1)/5)*5,0,5),"&lt;&gt;0")/COUNTIF(OFFSET(correlations!V$46,_xlfn.FLOOR.MATH((ROW(U317)-1)/5)*5,0,5),"&lt;&gt;0")</f>
        <v>1.5</v>
      </c>
      <c r="AW329" s="40">
        <f ca="1">SUMIF(OFFSET(correlations!W$46,_xlfn.FLOOR.MATH((ROW(V317)-1)/5)*5,0,5),"&lt;&gt;0")/COUNTIF(OFFSET(correlations!W$46,_xlfn.FLOOR.MATH((ROW(V317)-1)/5)*5,0,5),"&lt;&gt;0")</f>
        <v>4.125</v>
      </c>
      <c r="AX329" s="40">
        <f ca="1">SUMIF(OFFSET(correlations!X$46,_xlfn.FLOOR.MATH((ROW(W317)-1)/5)*5,0,5),"&lt;&gt;0")/COUNTIF(OFFSET(correlations!X$46,_xlfn.FLOOR.MATH((ROW(W317)-1)/5)*5,0,5),"&lt;&gt;0")</f>
        <v>2</v>
      </c>
      <c r="AY329" s="40">
        <f ca="1">SUMIF(OFFSET(correlations!Y$46,_xlfn.FLOOR.MATH((ROW(X317)-1)/5)*5,0,5),"&lt;&gt;0")/COUNTIF(OFFSET(correlations!Y$46,_xlfn.FLOOR.MATH((ROW(X317)-1)/5)*5,0,5),"&lt;&gt;0")</f>
        <v>2.6666666666666665</v>
      </c>
      <c r="AZ329" s="40">
        <f ca="1">SUMIF(OFFSET(correlations!Z$46,_xlfn.FLOOR.MATH((ROW(Y317)-1)/5)*5,0,5),"&lt;&gt;0")/COUNTIF(OFFSET(correlations!Z$46,_xlfn.FLOOR.MATH((ROW(Y317)-1)/5)*5,0,5),"&lt;&gt;0")</f>
        <v>3.8333333333333335</v>
      </c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</row>
    <row r="330" spans="1:76">
      <c r="A330" s="1" t="str">
        <f t="shared" si="63"/>
        <v>788: Mrs. Doubtfire (1993)</v>
      </c>
      <c r="B330" s="26">
        <f>IF(correlations!B363&lt;&gt;0,'Modified Weights'!B$7,0)</f>
        <v>0</v>
      </c>
      <c r="C330" s="26">
        <f>IF(correlations!C363&lt;&gt;0,'Modified Weights'!C$7,0)</f>
        <v>0.41167618541813644</v>
      </c>
      <c r="D330" s="26">
        <f>IF(correlations!D363&lt;&gt;0,'Modified Weights'!D$7,0)</f>
        <v>0.36756756756756787</v>
      </c>
      <c r="E330" s="26">
        <f>IF(correlations!E363&lt;&gt;0,'Modified Weights'!E$7,0)</f>
        <v>0</v>
      </c>
      <c r="F330" s="26">
        <f>IF(correlations!F363&lt;&gt;0,'Modified Weights'!F$7,0)</f>
        <v>0.37985626502293046</v>
      </c>
      <c r="G330" s="26">
        <f>IF(correlations!G363&lt;&gt;0,'Modified Weights'!G$7,0)</f>
        <v>0</v>
      </c>
      <c r="H330" s="26">
        <f>IF(correlations!H363&lt;&gt;0,'Modified Weights'!H$7,0)</f>
        <v>0.19365960183726966</v>
      </c>
      <c r="I330" s="26">
        <f>IF(correlations!I363&lt;&gt;0,'Modified Weights'!I$7,0)</f>
        <v>0.21476007349626267</v>
      </c>
      <c r="J330" s="26">
        <f>IF(correlations!J363&lt;&gt;0,'Modified Weights'!J$7,0)</f>
        <v>0.36005629545020651</v>
      </c>
      <c r="K330" s="26">
        <f>IF(correlations!K363&lt;&gt;0,'Modified Weights'!K$7,0)</f>
        <v>0</v>
      </c>
      <c r="L330" s="26">
        <f>IF(correlations!L363&lt;&gt;0,'Modified Weights'!L$7,0)</f>
        <v>0</v>
      </c>
      <c r="M330" s="26">
        <f>IF(correlations!M363&lt;&gt;0,'Modified Weights'!M$7,0)</f>
        <v>0</v>
      </c>
      <c r="N330" s="26">
        <f>IF(correlations!N363&lt;&gt;0,'Modified Weights'!N$7,0)</f>
        <v>0</v>
      </c>
      <c r="O330" s="26">
        <f>IF(correlations!O363&lt;&gt;0,'Modified Weights'!O$7,0)</f>
        <v>0.47549485227568483</v>
      </c>
      <c r="P330" s="26">
        <f>IF(correlations!P363&lt;&gt;0,'Modified Weights'!P$7,0)</f>
        <v>0</v>
      </c>
      <c r="Q330" s="26">
        <f>IF(correlations!Q363&lt;&gt;0,'Modified Weights'!Q$7,0)</f>
        <v>0.37322578372742299</v>
      </c>
      <c r="R330" s="26">
        <f>IF(correlations!R363&lt;&gt;0,'Modified Weights'!R$7,0)</f>
        <v>0</v>
      </c>
      <c r="S330" s="26">
        <f>IF(correlations!S363&lt;&gt;0,'Modified Weights'!S$7,0)</f>
        <v>0.36064387194709613</v>
      </c>
      <c r="T330" s="26">
        <f>IF(correlations!T363&lt;&gt;0,'Modified Weights'!T$7,0)</f>
        <v>0</v>
      </c>
      <c r="U330" s="26">
        <f>IF(correlations!U363&lt;&gt;0,'Modified Weights'!U$7,0)</f>
        <v>0.28039233696684568</v>
      </c>
      <c r="V330" s="26">
        <f>IF(correlations!V363&lt;&gt;0,'Modified Weights'!V$7,0)</f>
        <v>0</v>
      </c>
      <c r="W330" s="26">
        <f>IF(correlations!W363&lt;&gt;0,'Modified Weights'!W$7,0)</f>
        <v>0.24072770522228643</v>
      </c>
      <c r="X330" s="26">
        <f>IF(correlations!X363&lt;&gt;0,'Modified Weights'!X$7,0)</f>
        <v>0</v>
      </c>
      <c r="Y330" s="26">
        <f>IF(correlations!Y363&lt;&gt;0,'Modified Weights'!Y$7,0)</f>
        <v>0.42322462884387124</v>
      </c>
      <c r="Z330" s="26">
        <f>IF(correlations!Z363&lt;&gt;0,'Modified Weights'!Z$7,0)</f>
        <v>0.27967705678590876</v>
      </c>
      <c r="AA330" s="26"/>
      <c r="AB330" s="40">
        <f ca="1">SUMIF(OFFSET(correlations!B$46,_xlfn.FLOOR.MATH((ROW(A318)-1)/5)*5,0,5),"&lt;&gt;0")/COUNTIF(OFFSET(correlations!B$46,_xlfn.FLOOR.MATH((ROW(A318)-1)/5)*5,0,5),"&lt;&gt;0")</f>
        <v>3.75</v>
      </c>
      <c r="AC330" s="40">
        <f ca="1">SUMIF(OFFSET(correlations!C$46,_xlfn.FLOOR.MATH((ROW(B318)-1)/5)*5,0,5),"&lt;&gt;0")/COUNTIF(OFFSET(correlations!C$46,_xlfn.FLOOR.MATH((ROW(B318)-1)/5)*5,0,5),"&lt;&gt;0")</f>
        <v>3</v>
      </c>
      <c r="AD330" s="40">
        <f ca="1">SUMIF(OFFSET(correlations!D$46,_xlfn.FLOOR.MATH((ROW(C318)-1)/5)*5,0,5),"&lt;&gt;0")/COUNTIF(OFFSET(correlations!D$46,_xlfn.FLOOR.MATH((ROW(C318)-1)/5)*5,0,5),"&lt;&gt;0")</f>
        <v>3.125</v>
      </c>
      <c r="AE330" s="40">
        <f ca="1">SUMIF(OFFSET(correlations!E$46,_xlfn.FLOOR.MATH((ROW(D318)-1)/5)*5,0,5),"&lt;&gt;0")/COUNTIF(OFFSET(correlations!E$46,_xlfn.FLOOR.MATH((ROW(D318)-1)/5)*5,0,5),"&lt;&gt;0")</f>
        <v>3.5</v>
      </c>
      <c r="AF330" s="40">
        <f ca="1">SUMIF(OFFSET(correlations!F$46,_xlfn.FLOOR.MATH((ROW(E318)-1)/5)*5,0,5),"&lt;&gt;0")/COUNTIF(OFFSET(correlations!F$46,_xlfn.FLOOR.MATH((ROW(E318)-1)/5)*5,0,5),"&lt;&gt;0")</f>
        <v>2</v>
      </c>
      <c r="AG330" s="40">
        <f ca="1">SUMIF(OFFSET(correlations!G$46,_xlfn.FLOOR.MATH((ROW(F318)-1)/5)*5,0,5),"&lt;&gt;0")/COUNTIF(OFFSET(correlations!G$46,_xlfn.FLOOR.MATH((ROW(F318)-1)/5)*5,0,5),"&lt;&gt;0")</f>
        <v>3.5</v>
      </c>
      <c r="AH330" s="40">
        <f ca="1">SUMIF(OFFSET(correlations!H$46,_xlfn.FLOOR.MATH((ROW(G318)-1)/5)*5,0,5),"&lt;&gt;0")/COUNTIF(OFFSET(correlations!H$46,_xlfn.FLOOR.MATH((ROW(G318)-1)/5)*5,0,5),"&lt;&gt;0")</f>
        <v>2.5</v>
      </c>
      <c r="AI330" s="40">
        <f ca="1">SUMIF(OFFSET(correlations!I$46,_xlfn.FLOOR.MATH((ROW(H318)-1)/5)*5,0,5),"&lt;&gt;0")/COUNTIF(OFFSET(correlations!I$46,_xlfn.FLOOR.MATH((ROW(H318)-1)/5)*5,0,5),"&lt;&gt;0")</f>
        <v>2.25</v>
      </c>
      <c r="AJ330" s="40">
        <f ca="1">SUMIF(OFFSET(correlations!J$46,_xlfn.FLOOR.MATH((ROW(I318)-1)/5)*5,0,5),"&lt;&gt;0")/COUNTIF(OFFSET(correlations!J$46,_xlfn.FLOOR.MATH((ROW(I318)-1)/5)*5,0,5),"&lt;&gt;0")</f>
        <v>4.166666666666667</v>
      </c>
      <c r="AK330" s="40">
        <f ca="1">SUMIF(OFFSET(correlations!K$46,_xlfn.FLOOR.MATH((ROW(J318)-1)/5)*5,0,5),"&lt;&gt;0")/COUNTIF(OFFSET(correlations!K$46,_xlfn.FLOOR.MATH((ROW(J318)-1)/5)*5,0,5),"&lt;&gt;0")</f>
        <v>3.3333333333333335</v>
      </c>
      <c r="AL330" s="40">
        <f ca="1">SUMIF(OFFSET(correlations!L$46,_xlfn.FLOOR.MATH((ROW(K318)-1)/5)*5,0,5),"&lt;&gt;0")/COUNTIF(OFFSET(correlations!L$46,_xlfn.FLOOR.MATH((ROW(K318)-1)/5)*5,0,5),"&lt;&gt;0")</f>
        <v>2.75</v>
      </c>
      <c r="AM330" s="40">
        <f ca="1">SUMIF(OFFSET(correlations!M$46,_xlfn.FLOOR.MATH((ROW(L318)-1)/5)*5,0,5),"&lt;&gt;0")/COUNTIF(OFFSET(correlations!M$46,_xlfn.FLOOR.MATH((ROW(L318)-1)/5)*5,0,5),"&lt;&gt;0")</f>
        <v>3.25</v>
      </c>
      <c r="AN330" s="40">
        <f ca="1">SUMIF(OFFSET(correlations!N$46,_xlfn.FLOOR.MATH((ROW(M318)-1)/5)*5,0,5),"&lt;&gt;0")/COUNTIF(OFFSET(correlations!N$46,_xlfn.FLOOR.MATH((ROW(M318)-1)/5)*5,0,5),"&lt;&gt;0")</f>
        <v>2.6666666666666665</v>
      </c>
      <c r="AO330" s="40">
        <f ca="1">SUMIF(OFFSET(correlations!O$46,_xlfn.FLOOR.MATH((ROW(N318)-1)/5)*5,0,5),"&lt;&gt;0")/COUNTIF(OFFSET(correlations!O$46,_xlfn.FLOOR.MATH((ROW(N318)-1)/5)*5,0,5),"&lt;&gt;0")</f>
        <v>4</v>
      </c>
      <c r="AP330" s="40">
        <f ca="1">SUMIF(OFFSET(correlations!P$46,_xlfn.FLOOR.MATH((ROW(O318)-1)/5)*5,0,5),"&lt;&gt;0")/COUNTIF(OFFSET(correlations!P$46,_xlfn.FLOOR.MATH((ROW(O318)-1)/5)*5,0,5),"&lt;&gt;0")</f>
        <v>3.5</v>
      </c>
      <c r="AQ330" s="40">
        <f ca="1">SUMIF(OFFSET(correlations!Q$46,_xlfn.FLOOR.MATH((ROW(P318)-1)/5)*5,0,5),"&lt;&gt;0")/COUNTIF(OFFSET(correlations!Q$46,_xlfn.FLOOR.MATH((ROW(P318)-1)/5)*5,0,5),"&lt;&gt;0")</f>
        <v>3.3333333333333335</v>
      </c>
      <c r="AR330" s="40">
        <f ca="1">SUMIF(OFFSET(correlations!R$46,_xlfn.FLOOR.MATH((ROW(Q318)-1)/5)*5,0,5),"&lt;&gt;0")/COUNTIF(OFFSET(correlations!R$46,_xlfn.FLOOR.MATH((ROW(Q318)-1)/5)*5,0,5),"&lt;&gt;0")</f>
        <v>3</v>
      </c>
      <c r="AS330" s="40">
        <f ca="1">SUMIF(OFFSET(correlations!S$46,_xlfn.FLOOR.MATH((ROW(R318)-1)/5)*5,0,5),"&lt;&gt;0")/COUNTIF(OFFSET(correlations!S$46,_xlfn.FLOOR.MATH((ROW(R318)-1)/5)*5,0,5),"&lt;&gt;0")</f>
        <v>3.75</v>
      </c>
      <c r="AT330" s="40">
        <f ca="1">SUMIF(OFFSET(correlations!T$46,_xlfn.FLOOR.MATH((ROW(S318)-1)/5)*5,0,5),"&lt;&gt;0")/COUNTIF(OFFSET(correlations!T$46,_xlfn.FLOOR.MATH((ROW(S318)-1)/5)*5,0,5),"&lt;&gt;0")</f>
        <v>1.75</v>
      </c>
      <c r="AU330" s="40">
        <f ca="1">SUMIF(OFFSET(correlations!U$46,_xlfn.FLOOR.MATH((ROW(T318)-1)/5)*5,0,5),"&lt;&gt;0")/COUNTIF(OFFSET(correlations!U$46,_xlfn.FLOOR.MATH((ROW(T318)-1)/5)*5,0,5),"&lt;&gt;0")</f>
        <v>3.125</v>
      </c>
      <c r="AV330" s="40">
        <f ca="1">SUMIF(OFFSET(correlations!V$46,_xlfn.FLOOR.MATH((ROW(U318)-1)/5)*5,0,5),"&lt;&gt;0")/COUNTIF(OFFSET(correlations!V$46,_xlfn.FLOOR.MATH((ROW(U318)-1)/5)*5,0,5),"&lt;&gt;0")</f>
        <v>1.5</v>
      </c>
      <c r="AW330" s="40">
        <f ca="1">SUMIF(OFFSET(correlations!W$46,_xlfn.FLOOR.MATH((ROW(V318)-1)/5)*5,0,5),"&lt;&gt;0")/COUNTIF(OFFSET(correlations!W$46,_xlfn.FLOOR.MATH((ROW(V318)-1)/5)*5,0,5),"&lt;&gt;0")</f>
        <v>4.125</v>
      </c>
      <c r="AX330" s="40">
        <f ca="1">SUMIF(OFFSET(correlations!X$46,_xlfn.FLOOR.MATH((ROW(W318)-1)/5)*5,0,5),"&lt;&gt;0")/COUNTIF(OFFSET(correlations!X$46,_xlfn.FLOOR.MATH((ROW(W318)-1)/5)*5,0,5),"&lt;&gt;0")</f>
        <v>2</v>
      </c>
      <c r="AY330" s="40">
        <f ca="1">SUMIF(OFFSET(correlations!Y$46,_xlfn.FLOOR.MATH((ROW(X318)-1)/5)*5,0,5),"&lt;&gt;0")/COUNTIF(OFFSET(correlations!Y$46,_xlfn.FLOOR.MATH((ROW(X318)-1)/5)*5,0,5),"&lt;&gt;0")</f>
        <v>2.6666666666666665</v>
      </c>
      <c r="AZ330" s="40">
        <f ca="1">SUMIF(OFFSET(correlations!Z$46,_xlfn.FLOOR.MATH((ROW(Y318)-1)/5)*5,0,5),"&lt;&gt;0")/COUNTIF(OFFSET(correlations!Z$46,_xlfn.FLOOR.MATH((ROW(Y318)-1)/5)*5,0,5),"&lt;&gt;0")</f>
        <v>3.8333333333333335</v>
      </c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</row>
    <row r="331" spans="1:76">
      <c r="A331" s="1" t="str">
        <f t="shared" si="63"/>
        <v>788: Mrs. Doubtfire (1993)</v>
      </c>
      <c r="B331" s="26">
        <f>IF(correlations!B364&lt;&gt;0,'Modified Weights'!B$3,0)</f>
        <v>0.55108883721563151</v>
      </c>
      <c r="C331" s="26">
        <f>IF(correlations!C364&lt;&gt;0,'Modified Weights'!C$3,0)</f>
        <v>0</v>
      </c>
      <c r="D331" s="26">
        <f>IF(correlations!D364&lt;&gt;0,'Modified Weights'!D$3,0)</f>
        <v>0.66716825348801723</v>
      </c>
      <c r="E331" s="26">
        <f>IF(correlations!E364&lt;&gt;0,'Modified Weights'!E$3,0)</f>
        <v>0</v>
      </c>
      <c r="F331" s="26">
        <f>IF(correlations!F364&lt;&gt;0,'Modified Weights'!F$3,0)</f>
        <v>0</v>
      </c>
      <c r="G331" s="26">
        <f>IF(correlations!G364&lt;&gt;0,'Modified Weights'!G$3,0)</f>
        <v>0</v>
      </c>
      <c r="H331" s="26">
        <f>IF(correlations!H364&lt;&gt;0,'Modified Weights'!H$3,0)</f>
        <v>0</v>
      </c>
      <c r="I331" s="26">
        <f>IF(correlations!I364&lt;&gt;0,'Modified Weights'!I$3,0)</f>
        <v>0.38334847991865839</v>
      </c>
      <c r="J331" s="26">
        <f>IF(correlations!J364&lt;&gt;0,'Modified Weights'!J$3,0)</f>
        <v>0</v>
      </c>
      <c r="K331" s="26">
        <f>IF(correlations!K364&lt;&gt;0,'Modified Weights'!K$3,0)</f>
        <v>0.31571202585390812</v>
      </c>
      <c r="L331" s="26">
        <f>IF(correlations!L364&lt;&gt;0,'Modified Weights'!L$3,0)</f>
        <v>0</v>
      </c>
      <c r="M331" s="26">
        <f>IF(correlations!M364&lt;&gt;0,'Modified Weights'!M$3,0)</f>
        <v>0.40859237613621341</v>
      </c>
      <c r="N331" s="26">
        <f>IF(correlations!N364&lt;&gt;0,'Modified Weights'!N$3,0)</f>
        <v>0</v>
      </c>
      <c r="O331" s="26">
        <f>IF(correlations!O364&lt;&gt;0,'Modified Weights'!O$3,0)</f>
        <v>0.66851595362183669</v>
      </c>
      <c r="P331" s="26">
        <f>IF(correlations!P364&lt;&gt;0,'Modified Weights'!P$3,0)</f>
        <v>0.41443820151070604</v>
      </c>
      <c r="Q331" s="26">
        <f>IF(correlations!Q364&lt;&gt;0,'Modified Weights'!Q$3,0)</f>
        <v>0.50324684492481753</v>
      </c>
      <c r="R331" s="26">
        <f>IF(correlations!R364&lt;&gt;0,'Modified Weights'!R$3,0)</f>
        <v>0.49300760515325925</v>
      </c>
      <c r="S331" s="26">
        <f>IF(correlations!S364&lt;&gt;0,'Modified Weights'!S$3,0)</f>
        <v>0</v>
      </c>
      <c r="T331" s="26">
        <f>IF(correlations!T364&lt;&gt;0,'Modified Weights'!T$3,0)</f>
        <v>0.55108883721563151</v>
      </c>
      <c r="U331" s="26">
        <f>IF(correlations!U364&lt;&gt;0,'Modified Weights'!U$3,0)</f>
        <v>0.47236055541883315</v>
      </c>
      <c r="V331" s="26">
        <f>IF(correlations!V364&lt;&gt;0,'Modified Weights'!V$3,0)</f>
        <v>0</v>
      </c>
      <c r="W331" s="26">
        <f>IF(correlations!W364&lt;&gt;0,'Modified Weights'!W$3,0)</f>
        <v>0</v>
      </c>
      <c r="X331" s="26">
        <f>IF(correlations!X364&lt;&gt;0,'Modified Weights'!X$3,0)</f>
        <v>0</v>
      </c>
      <c r="Y331" s="26">
        <f>IF(correlations!Y364&lt;&gt;0,'Modified Weights'!Y$3,0)</f>
        <v>0.66716825348801723</v>
      </c>
      <c r="Z331" s="26">
        <f>IF(correlations!Z364&lt;&gt;0,'Modified Weights'!Z$3,0)</f>
        <v>0</v>
      </c>
      <c r="AA331" s="26"/>
      <c r="AB331" s="40">
        <f ca="1">SUMIF(OFFSET(correlations!B$46,_xlfn.FLOOR.MATH((ROW(A319)-1)/5)*5,0,5),"&lt;&gt;0")/COUNTIF(OFFSET(correlations!B$46,_xlfn.FLOOR.MATH((ROW(A319)-1)/5)*5,0,5),"&lt;&gt;0")</f>
        <v>3.75</v>
      </c>
      <c r="AC331" s="40">
        <f ca="1">SUMIF(OFFSET(correlations!C$46,_xlfn.FLOOR.MATH((ROW(B319)-1)/5)*5,0,5),"&lt;&gt;0")/COUNTIF(OFFSET(correlations!C$46,_xlfn.FLOOR.MATH((ROW(B319)-1)/5)*5,0,5),"&lt;&gt;0")</f>
        <v>3</v>
      </c>
      <c r="AD331" s="40">
        <f ca="1">SUMIF(OFFSET(correlations!D$46,_xlfn.FLOOR.MATH((ROW(C319)-1)/5)*5,0,5),"&lt;&gt;0")/COUNTIF(OFFSET(correlations!D$46,_xlfn.FLOOR.MATH((ROW(C319)-1)/5)*5,0,5),"&lt;&gt;0")</f>
        <v>3.125</v>
      </c>
      <c r="AE331" s="40">
        <f ca="1">SUMIF(OFFSET(correlations!E$46,_xlfn.FLOOR.MATH((ROW(D319)-1)/5)*5,0,5),"&lt;&gt;0")/COUNTIF(OFFSET(correlations!E$46,_xlfn.FLOOR.MATH((ROW(D319)-1)/5)*5,0,5),"&lt;&gt;0")</f>
        <v>3.5</v>
      </c>
      <c r="AF331" s="40">
        <f ca="1">SUMIF(OFFSET(correlations!F$46,_xlfn.FLOOR.MATH((ROW(E319)-1)/5)*5,0,5),"&lt;&gt;0")/COUNTIF(OFFSET(correlations!F$46,_xlfn.FLOOR.MATH((ROW(E319)-1)/5)*5,0,5),"&lt;&gt;0")</f>
        <v>2</v>
      </c>
      <c r="AG331" s="40">
        <f ca="1">SUMIF(OFFSET(correlations!G$46,_xlfn.FLOOR.MATH((ROW(F319)-1)/5)*5,0,5),"&lt;&gt;0")/COUNTIF(OFFSET(correlations!G$46,_xlfn.FLOOR.MATH((ROW(F319)-1)/5)*5,0,5),"&lt;&gt;0")</f>
        <v>3.5</v>
      </c>
      <c r="AH331" s="40">
        <f ca="1">SUMIF(OFFSET(correlations!H$46,_xlfn.FLOOR.MATH((ROW(G319)-1)/5)*5,0,5),"&lt;&gt;0")/COUNTIF(OFFSET(correlations!H$46,_xlfn.FLOOR.MATH((ROW(G319)-1)/5)*5,0,5),"&lt;&gt;0")</f>
        <v>2.5</v>
      </c>
      <c r="AI331" s="40">
        <f ca="1">SUMIF(OFFSET(correlations!I$46,_xlfn.FLOOR.MATH((ROW(H319)-1)/5)*5,0,5),"&lt;&gt;0")/COUNTIF(OFFSET(correlations!I$46,_xlfn.FLOOR.MATH((ROW(H319)-1)/5)*5,0,5),"&lt;&gt;0")</f>
        <v>2.25</v>
      </c>
      <c r="AJ331" s="40">
        <f ca="1">SUMIF(OFFSET(correlations!J$46,_xlfn.FLOOR.MATH((ROW(I319)-1)/5)*5,0,5),"&lt;&gt;0")/COUNTIF(OFFSET(correlations!J$46,_xlfn.FLOOR.MATH((ROW(I319)-1)/5)*5,0,5),"&lt;&gt;0")</f>
        <v>4.166666666666667</v>
      </c>
      <c r="AK331" s="40">
        <f ca="1">SUMIF(OFFSET(correlations!K$46,_xlfn.FLOOR.MATH((ROW(J319)-1)/5)*5,0,5),"&lt;&gt;0")/COUNTIF(OFFSET(correlations!K$46,_xlfn.FLOOR.MATH((ROW(J319)-1)/5)*5,0,5),"&lt;&gt;0")</f>
        <v>3.3333333333333335</v>
      </c>
      <c r="AL331" s="40">
        <f ca="1">SUMIF(OFFSET(correlations!L$46,_xlfn.FLOOR.MATH((ROW(K319)-1)/5)*5,0,5),"&lt;&gt;0")/COUNTIF(OFFSET(correlations!L$46,_xlfn.FLOOR.MATH((ROW(K319)-1)/5)*5,0,5),"&lt;&gt;0")</f>
        <v>2.75</v>
      </c>
      <c r="AM331" s="40">
        <f ca="1">SUMIF(OFFSET(correlations!M$46,_xlfn.FLOOR.MATH((ROW(L319)-1)/5)*5,0,5),"&lt;&gt;0")/COUNTIF(OFFSET(correlations!M$46,_xlfn.FLOOR.MATH((ROW(L319)-1)/5)*5,0,5),"&lt;&gt;0")</f>
        <v>3.25</v>
      </c>
      <c r="AN331" s="40">
        <f ca="1">SUMIF(OFFSET(correlations!N$46,_xlfn.FLOOR.MATH((ROW(M319)-1)/5)*5,0,5),"&lt;&gt;0")/COUNTIF(OFFSET(correlations!N$46,_xlfn.FLOOR.MATH((ROW(M319)-1)/5)*5,0,5),"&lt;&gt;0")</f>
        <v>2.6666666666666665</v>
      </c>
      <c r="AO331" s="40">
        <f ca="1">SUMIF(OFFSET(correlations!O$46,_xlfn.FLOOR.MATH((ROW(N319)-1)/5)*5,0,5),"&lt;&gt;0")/COUNTIF(OFFSET(correlations!O$46,_xlfn.FLOOR.MATH((ROW(N319)-1)/5)*5,0,5),"&lt;&gt;0")</f>
        <v>4</v>
      </c>
      <c r="AP331" s="40">
        <f ca="1">SUMIF(OFFSET(correlations!P$46,_xlfn.FLOOR.MATH((ROW(O319)-1)/5)*5,0,5),"&lt;&gt;0")/COUNTIF(OFFSET(correlations!P$46,_xlfn.FLOOR.MATH((ROW(O319)-1)/5)*5,0,5),"&lt;&gt;0")</f>
        <v>3.5</v>
      </c>
      <c r="AQ331" s="40">
        <f ca="1">SUMIF(OFFSET(correlations!Q$46,_xlfn.FLOOR.MATH((ROW(P319)-1)/5)*5,0,5),"&lt;&gt;0")/COUNTIF(OFFSET(correlations!Q$46,_xlfn.FLOOR.MATH((ROW(P319)-1)/5)*5,0,5),"&lt;&gt;0")</f>
        <v>3.3333333333333335</v>
      </c>
      <c r="AR331" s="40">
        <f ca="1">SUMIF(OFFSET(correlations!R$46,_xlfn.FLOOR.MATH((ROW(Q319)-1)/5)*5,0,5),"&lt;&gt;0")/COUNTIF(OFFSET(correlations!R$46,_xlfn.FLOOR.MATH((ROW(Q319)-1)/5)*5,0,5),"&lt;&gt;0")</f>
        <v>3</v>
      </c>
      <c r="AS331" s="40">
        <f ca="1">SUMIF(OFFSET(correlations!S$46,_xlfn.FLOOR.MATH((ROW(R319)-1)/5)*5,0,5),"&lt;&gt;0")/COUNTIF(OFFSET(correlations!S$46,_xlfn.FLOOR.MATH((ROW(R319)-1)/5)*5,0,5),"&lt;&gt;0")</f>
        <v>3.75</v>
      </c>
      <c r="AT331" s="40">
        <f ca="1">SUMIF(OFFSET(correlations!T$46,_xlfn.FLOOR.MATH((ROW(S319)-1)/5)*5,0,5),"&lt;&gt;0")/COUNTIF(OFFSET(correlations!T$46,_xlfn.FLOOR.MATH((ROW(S319)-1)/5)*5,0,5),"&lt;&gt;0")</f>
        <v>1.75</v>
      </c>
      <c r="AU331" s="40">
        <f ca="1">SUMIF(OFFSET(correlations!U$46,_xlfn.FLOOR.MATH((ROW(T319)-1)/5)*5,0,5),"&lt;&gt;0")/COUNTIF(OFFSET(correlations!U$46,_xlfn.FLOOR.MATH((ROW(T319)-1)/5)*5,0,5),"&lt;&gt;0")</f>
        <v>3.125</v>
      </c>
      <c r="AV331" s="40">
        <f ca="1">SUMIF(OFFSET(correlations!V$46,_xlfn.FLOOR.MATH((ROW(U319)-1)/5)*5,0,5),"&lt;&gt;0")/COUNTIF(OFFSET(correlations!V$46,_xlfn.FLOOR.MATH((ROW(U319)-1)/5)*5,0,5),"&lt;&gt;0")</f>
        <v>1.5</v>
      </c>
      <c r="AW331" s="40">
        <f ca="1">SUMIF(OFFSET(correlations!W$46,_xlfn.FLOOR.MATH((ROW(V319)-1)/5)*5,0,5),"&lt;&gt;0")/COUNTIF(OFFSET(correlations!W$46,_xlfn.FLOOR.MATH((ROW(V319)-1)/5)*5,0,5),"&lt;&gt;0")</f>
        <v>4.125</v>
      </c>
      <c r="AX331" s="40">
        <f ca="1">SUMIF(OFFSET(correlations!X$46,_xlfn.FLOOR.MATH((ROW(W319)-1)/5)*5,0,5),"&lt;&gt;0")/COUNTIF(OFFSET(correlations!X$46,_xlfn.FLOOR.MATH((ROW(W319)-1)/5)*5,0,5),"&lt;&gt;0")</f>
        <v>2</v>
      </c>
      <c r="AY331" s="40">
        <f ca="1">SUMIF(OFFSET(correlations!Y$46,_xlfn.FLOOR.MATH((ROW(X319)-1)/5)*5,0,5),"&lt;&gt;0")/COUNTIF(OFFSET(correlations!Y$46,_xlfn.FLOOR.MATH((ROW(X319)-1)/5)*5,0,5),"&lt;&gt;0")</f>
        <v>2.6666666666666665</v>
      </c>
      <c r="AZ331" s="40">
        <f ca="1">SUMIF(OFFSET(correlations!Z$46,_xlfn.FLOOR.MATH((ROW(Y319)-1)/5)*5,0,5),"&lt;&gt;0")/COUNTIF(OFFSET(correlations!Z$46,_xlfn.FLOOR.MATH((ROW(Y319)-1)/5)*5,0,5),"&lt;&gt;0")</f>
        <v>3.8333333333333335</v>
      </c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</row>
    <row r="332" spans="1:76">
      <c r="A332" s="1" t="str">
        <f t="shared" si="63"/>
        <v>788: Mrs. Doubtfire (1993)</v>
      </c>
      <c r="B332" s="26">
        <f>IF(correlations!B365&lt;&gt;0,'Modified Weights'!B$4,0)</f>
        <v>0</v>
      </c>
      <c r="C332" s="26">
        <f>IF(correlations!C365&lt;&gt;0,'Modified Weights'!C$4,0)</f>
        <v>0</v>
      </c>
      <c r="D332" s="26">
        <f>IF(correlations!D365&lt;&gt;0,'Modified Weights'!D$4,0)</f>
        <v>0.47097212266638172</v>
      </c>
      <c r="E332" s="26">
        <f>IF(correlations!E365&lt;&gt;0,'Modified Weights'!E$4,0)</f>
        <v>0.47497369617752921</v>
      </c>
      <c r="F332" s="26">
        <f>IF(correlations!F365&lt;&gt;0,'Modified Weights'!F$4,0)</f>
        <v>0.46411014776485626</v>
      </c>
      <c r="G332" s="26">
        <f>IF(correlations!G365&lt;&gt;0,'Modified Weights'!G$4,0)</f>
        <v>0.48053660218278615</v>
      </c>
      <c r="H332" s="26">
        <f>IF(correlations!H365&lt;&gt;0,'Modified Weights'!H$4,0)</f>
        <v>0.40027450425381639</v>
      </c>
      <c r="I332" s="26">
        <f>IF(correlations!I365&lt;&gt;0,'Modified Weights'!I$4,0)</f>
        <v>0</v>
      </c>
      <c r="J332" s="26">
        <f>IF(correlations!J365&lt;&gt;0,'Modified Weights'!J$4,0)</f>
        <v>0.47549485227568483</v>
      </c>
      <c r="K332" s="26">
        <f>IF(correlations!K365&lt;&gt;0,'Modified Weights'!K$4,0)</f>
        <v>0.26365446983714974</v>
      </c>
      <c r="L332" s="26">
        <f>IF(correlations!L365&lt;&gt;0,'Modified Weights'!L$4,0)</f>
        <v>0.28275572409412869</v>
      </c>
      <c r="M332" s="26">
        <f>IF(correlations!M365&lt;&gt;0,'Modified Weights'!M$4,0)</f>
        <v>0</v>
      </c>
      <c r="N332" s="26">
        <f>IF(correlations!N365&lt;&gt;0,'Modified Weights'!N$4,0)</f>
        <v>0.31010409033155772</v>
      </c>
      <c r="O332" s="26">
        <f>IF(correlations!O365&lt;&gt;0,'Modified Weights'!O$4,0)</f>
        <v>0.56244873874488854</v>
      </c>
      <c r="P332" s="26">
        <f>IF(correlations!P365&lt;&gt;0,'Modified Weights'!P$4,0)</f>
        <v>0</v>
      </c>
      <c r="Q332" s="26">
        <f>IF(correlations!Q365&lt;&gt;0,'Modified Weights'!Q$4,0)</f>
        <v>0</v>
      </c>
      <c r="R332" s="26">
        <f>IF(correlations!R365&lt;&gt;0,'Modified Weights'!R$4,0)</f>
        <v>0.47097212266638172</v>
      </c>
      <c r="S332" s="26">
        <f>IF(correlations!S365&lt;&gt;0,'Modified Weights'!S$4,0)</f>
        <v>0</v>
      </c>
      <c r="T332" s="26">
        <f>IF(correlations!T365&lt;&gt;0,'Modified Weights'!T$4,0)</f>
        <v>0.52599044278760332</v>
      </c>
      <c r="U332" s="26">
        <f>IF(correlations!U365&lt;&gt;0,'Modified Weights'!U$4,0)</f>
        <v>0</v>
      </c>
      <c r="V332" s="26">
        <f>IF(correlations!V365&lt;&gt;0,'Modified Weights'!V$4,0)</f>
        <v>0.17808764796017454</v>
      </c>
      <c r="W332" s="26">
        <f>IF(correlations!W365&lt;&gt;0,'Modified Weights'!W$4,0)</f>
        <v>0.40859237613621341</v>
      </c>
      <c r="X332" s="26">
        <f>IF(correlations!X365&lt;&gt;0,'Modified Weights'!X$4,0)</f>
        <v>0.54219187817609293</v>
      </c>
      <c r="Y332" s="26">
        <f>IF(correlations!Y365&lt;&gt;0,'Modified Weights'!Y$4,0)</f>
        <v>0.54219187817609293</v>
      </c>
      <c r="Z332" s="26">
        <f>IF(correlations!Z365&lt;&gt;0,'Modified Weights'!Z$4,0)</f>
        <v>0.39006674934025765</v>
      </c>
      <c r="AA332" s="26"/>
      <c r="AB332" s="40">
        <f ca="1">SUMIF(OFFSET(correlations!B$46,_xlfn.FLOOR.MATH((ROW(A320)-1)/5)*5,0,5),"&lt;&gt;0")/COUNTIF(OFFSET(correlations!B$46,_xlfn.FLOOR.MATH((ROW(A320)-1)/5)*5,0,5),"&lt;&gt;0")</f>
        <v>3.75</v>
      </c>
      <c r="AC332" s="40">
        <f ca="1">SUMIF(OFFSET(correlations!C$46,_xlfn.FLOOR.MATH((ROW(B320)-1)/5)*5,0,5),"&lt;&gt;0")/COUNTIF(OFFSET(correlations!C$46,_xlfn.FLOOR.MATH((ROW(B320)-1)/5)*5,0,5),"&lt;&gt;0")</f>
        <v>3</v>
      </c>
      <c r="AD332" s="40">
        <f ca="1">SUMIF(OFFSET(correlations!D$46,_xlfn.FLOOR.MATH((ROW(C320)-1)/5)*5,0,5),"&lt;&gt;0")/COUNTIF(OFFSET(correlations!D$46,_xlfn.FLOOR.MATH((ROW(C320)-1)/5)*5,0,5),"&lt;&gt;0")</f>
        <v>3.125</v>
      </c>
      <c r="AE332" s="40">
        <f ca="1">SUMIF(OFFSET(correlations!E$46,_xlfn.FLOOR.MATH((ROW(D320)-1)/5)*5,0,5),"&lt;&gt;0")/COUNTIF(OFFSET(correlations!E$46,_xlfn.FLOOR.MATH((ROW(D320)-1)/5)*5,0,5),"&lt;&gt;0")</f>
        <v>3.5</v>
      </c>
      <c r="AF332" s="40">
        <f ca="1">SUMIF(OFFSET(correlations!F$46,_xlfn.FLOOR.MATH((ROW(E320)-1)/5)*5,0,5),"&lt;&gt;0")/COUNTIF(OFFSET(correlations!F$46,_xlfn.FLOOR.MATH((ROW(E320)-1)/5)*5,0,5),"&lt;&gt;0")</f>
        <v>2</v>
      </c>
      <c r="AG332" s="40">
        <f ca="1">SUMIF(OFFSET(correlations!G$46,_xlfn.FLOOR.MATH((ROW(F320)-1)/5)*5,0,5),"&lt;&gt;0")/COUNTIF(OFFSET(correlations!G$46,_xlfn.FLOOR.MATH((ROW(F320)-1)/5)*5,0,5),"&lt;&gt;0")</f>
        <v>3.5</v>
      </c>
      <c r="AH332" s="40">
        <f ca="1">SUMIF(OFFSET(correlations!H$46,_xlfn.FLOOR.MATH((ROW(G320)-1)/5)*5,0,5),"&lt;&gt;0")/COUNTIF(OFFSET(correlations!H$46,_xlfn.FLOOR.MATH((ROW(G320)-1)/5)*5,0,5),"&lt;&gt;0")</f>
        <v>2.5</v>
      </c>
      <c r="AI332" s="40">
        <f ca="1">SUMIF(OFFSET(correlations!I$46,_xlfn.FLOOR.MATH((ROW(H320)-1)/5)*5,0,5),"&lt;&gt;0")/COUNTIF(OFFSET(correlations!I$46,_xlfn.FLOOR.MATH((ROW(H320)-1)/5)*5,0,5),"&lt;&gt;0")</f>
        <v>2.25</v>
      </c>
      <c r="AJ332" s="40">
        <f ca="1">SUMIF(OFFSET(correlations!J$46,_xlfn.FLOOR.MATH((ROW(I320)-1)/5)*5,0,5),"&lt;&gt;0")/COUNTIF(OFFSET(correlations!J$46,_xlfn.FLOOR.MATH((ROW(I320)-1)/5)*5,0,5),"&lt;&gt;0")</f>
        <v>4.166666666666667</v>
      </c>
      <c r="AK332" s="40">
        <f ca="1">SUMIF(OFFSET(correlations!K$46,_xlfn.FLOOR.MATH((ROW(J320)-1)/5)*5,0,5),"&lt;&gt;0")/COUNTIF(OFFSET(correlations!K$46,_xlfn.FLOOR.MATH((ROW(J320)-1)/5)*5,0,5),"&lt;&gt;0")</f>
        <v>3.3333333333333335</v>
      </c>
      <c r="AL332" s="40">
        <f ca="1">SUMIF(OFFSET(correlations!L$46,_xlfn.FLOOR.MATH((ROW(K320)-1)/5)*5,0,5),"&lt;&gt;0")/COUNTIF(OFFSET(correlations!L$46,_xlfn.FLOOR.MATH((ROW(K320)-1)/5)*5,0,5),"&lt;&gt;0")</f>
        <v>2.75</v>
      </c>
      <c r="AM332" s="40">
        <f ca="1">SUMIF(OFFSET(correlations!M$46,_xlfn.FLOOR.MATH((ROW(L320)-1)/5)*5,0,5),"&lt;&gt;0")/COUNTIF(OFFSET(correlations!M$46,_xlfn.FLOOR.MATH((ROW(L320)-1)/5)*5,0,5),"&lt;&gt;0")</f>
        <v>3.25</v>
      </c>
      <c r="AN332" s="40">
        <f ca="1">SUMIF(OFFSET(correlations!N$46,_xlfn.FLOOR.MATH((ROW(M320)-1)/5)*5,0,5),"&lt;&gt;0")/COUNTIF(OFFSET(correlations!N$46,_xlfn.FLOOR.MATH((ROW(M320)-1)/5)*5,0,5),"&lt;&gt;0")</f>
        <v>2.6666666666666665</v>
      </c>
      <c r="AO332" s="40">
        <f ca="1">SUMIF(OFFSET(correlations!O$46,_xlfn.FLOOR.MATH((ROW(N320)-1)/5)*5,0,5),"&lt;&gt;0")/COUNTIF(OFFSET(correlations!O$46,_xlfn.FLOOR.MATH((ROW(N320)-1)/5)*5,0,5),"&lt;&gt;0")</f>
        <v>4</v>
      </c>
      <c r="AP332" s="40">
        <f ca="1">SUMIF(OFFSET(correlations!P$46,_xlfn.FLOOR.MATH((ROW(O320)-1)/5)*5,0,5),"&lt;&gt;0")/COUNTIF(OFFSET(correlations!P$46,_xlfn.FLOOR.MATH((ROW(O320)-1)/5)*5,0,5),"&lt;&gt;0")</f>
        <v>3.5</v>
      </c>
      <c r="AQ332" s="40">
        <f ca="1">SUMIF(OFFSET(correlations!Q$46,_xlfn.FLOOR.MATH((ROW(P320)-1)/5)*5,0,5),"&lt;&gt;0")/COUNTIF(OFFSET(correlations!Q$46,_xlfn.FLOOR.MATH((ROW(P320)-1)/5)*5,0,5),"&lt;&gt;0")</f>
        <v>3.3333333333333335</v>
      </c>
      <c r="AR332" s="40">
        <f ca="1">SUMIF(OFFSET(correlations!R$46,_xlfn.FLOOR.MATH((ROW(Q320)-1)/5)*5,0,5),"&lt;&gt;0")/COUNTIF(OFFSET(correlations!R$46,_xlfn.FLOOR.MATH((ROW(Q320)-1)/5)*5,0,5),"&lt;&gt;0")</f>
        <v>3</v>
      </c>
      <c r="AS332" s="40">
        <f ca="1">SUMIF(OFFSET(correlations!S$46,_xlfn.FLOOR.MATH((ROW(R320)-1)/5)*5,0,5),"&lt;&gt;0")/COUNTIF(OFFSET(correlations!S$46,_xlfn.FLOOR.MATH((ROW(R320)-1)/5)*5,0,5),"&lt;&gt;0")</f>
        <v>3.75</v>
      </c>
      <c r="AT332" s="40">
        <f ca="1">SUMIF(OFFSET(correlations!T$46,_xlfn.FLOOR.MATH((ROW(S320)-1)/5)*5,0,5),"&lt;&gt;0")/COUNTIF(OFFSET(correlations!T$46,_xlfn.FLOOR.MATH((ROW(S320)-1)/5)*5,0,5),"&lt;&gt;0")</f>
        <v>1.75</v>
      </c>
      <c r="AU332" s="40">
        <f ca="1">SUMIF(OFFSET(correlations!U$46,_xlfn.FLOOR.MATH((ROW(T320)-1)/5)*5,0,5),"&lt;&gt;0")/COUNTIF(OFFSET(correlations!U$46,_xlfn.FLOOR.MATH((ROW(T320)-1)/5)*5,0,5),"&lt;&gt;0")</f>
        <v>3.125</v>
      </c>
      <c r="AV332" s="40">
        <f ca="1">SUMIF(OFFSET(correlations!V$46,_xlfn.FLOOR.MATH((ROW(U320)-1)/5)*5,0,5),"&lt;&gt;0")/COUNTIF(OFFSET(correlations!V$46,_xlfn.FLOOR.MATH((ROW(U320)-1)/5)*5,0,5),"&lt;&gt;0")</f>
        <v>1.5</v>
      </c>
      <c r="AW332" s="40">
        <f ca="1">SUMIF(OFFSET(correlations!W$46,_xlfn.FLOOR.MATH((ROW(V320)-1)/5)*5,0,5),"&lt;&gt;0")/COUNTIF(OFFSET(correlations!W$46,_xlfn.FLOOR.MATH((ROW(V320)-1)/5)*5,0,5),"&lt;&gt;0")</f>
        <v>4.125</v>
      </c>
      <c r="AX332" s="40">
        <f ca="1">SUMIF(OFFSET(correlations!X$46,_xlfn.FLOOR.MATH((ROW(W320)-1)/5)*5,0,5),"&lt;&gt;0")/COUNTIF(OFFSET(correlations!X$46,_xlfn.FLOOR.MATH((ROW(W320)-1)/5)*5,0,5),"&lt;&gt;0")</f>
        <v>2</v>
      </c>
      <c r="AY332" s="40">
        <f ca="1">SUMIF(OFFSET(correlations!Y$46,_xlfn.FLOOR.MATH((ROW(X320)-1)/5)*5,0,5),"&lt;&gt;0")/COUNTIF(OFFSET(correlations!Y$46,_xlfn.FLOOR.MATH((ROW(X320)-1)/5)*5,0,5),"&lt;&gt;0")</f>
        <v>2.6666666666666665</v>
      </c>
      <c r="AZ332" s="40">
        <f ca="1">SUMIF(OFFSET(correlations!Z$46,_xlfn.FLOOR.MATH((ROW(Y320)-1)/5)*5,0,5),"&lt;&gt;0")/COUNTIF(OFFSET(correlations!Z$46,_xlfn.FLOOR.MATH((ROW(Y320)-1)/5)*5,0,5),"&lt;&gt;0")</f>
        <v>3.8333333333333335</v>
      </c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</row>
    <row r="333" spans="1:76">
      <c r="A333" s="21" t="s">
        <v>64</v>
      </c>
      <c r="B333" s="26">
        <f>IF(correlations!B366&lt;&gt;0,'Modified Weights'!B$3,0)</f>
        <v>0</v>
      </c>
      <c r="C333" s="26">
        <f>IF(correlations!C366&lt;&gt;0,'Modified Weights'!C$3,0)</f>
        <v>0</v>
      </c>
      <c r="D333" s="26">
        <f>IF(correlations!D366&lt;&gt;0,'Modified Weights'!D$3,0)</f>
        <v>0.66716825348801723</v>
      </c>
      <c r="E333" s="26">
        <f>IF(correlations!E366&lt;&gt;0,'Modified Weights'!E$3,0)</f>
        <v>0</v>
      </c>
      <c r="F333" s="26">
        <f>IF(correlations!F366&lt;&gt;0,'Modified Weights'!F$3,0)</f>
        <v>0</v>
      </c>
      <c r="G333" s="26">
        <f>IF(correlations!G366&lt;&gt;0,'Modified Weights'!G$3,0)</f>
        <v>0</v>
      </c>
      <c r="H333" s="26">
        <f>IF(correlations!H366&lt;&gt;0,'Modified Weights'!H$3,0)</f>
        <v>0.46291004988627577</v>
      </c>
      <c r="I333" s="26">
        <f>IF(correlations!I366&lt;&gt;0,'Modified Weights'!I$3,0)</f>
        <v>0</v>
      </c>
      <c r="J333" s="26">
        <f>IF(correlations!J366&lt;&gt;0,'Modified Weights'!J$3,0)</f>
        <v>0</v>
      </c>
      <c r="K333" s="26">
        <f>IF(correlations!K366&lt;&gt;0,'Modified Weights'!K$3,0)</f>
        <v>0.31571202585390812</v>
      </c>
      <c r="L333" s="26">
        <f>IF(correlations!L366&lt;&gt;0,'Modified Weights'!L$3,0)</f>
        <v>0.31257295249758305</v>
      </c>
      <c r="M333" s="26">
        <f>IF(correlations!M366&lt;&gt;0,'Modified Weights'!M$3,0)</f>
        <v>0.40859237613621341</v>
      </c>
      <c r="N333" s="26">
        <f>IF(correlations!N366&lt;&gt;0,'Modified Weights'!N$3,0)</f>
        <v>0.32349910970108381</v>
      </c>
      <c r="O333" s="26">
        <f>IF(correlations!O366&lt;&gt;0,'Modified Weights'!O$3,0)</f>
        <v>0.66851595362183669</v>
      </c>
      <c r="P333" s="26">
        <f>IF(correlations!P366&lt;&gt;0,'Modified Weights'!P$3,0)</f>
        <v>0.41443820151070604</v>
      </c>
      <c r="Q333" s="26">
        <f>IF(correlations!Q366&lt;&gt;0,'Modified Weights'!Q$3,0)</f>
        <v>0.50324684492481753</v>
      </c>
      <c r="R333" s="26">
        <f>IF(correlations!R366&lt;&gt;0,'Modified Weights'!R$3,0)</f>
        <v>0</v>
      </c>
      <c r="S333" s="26">
        <f>IF(correlations!S366&lt;&gt;0,'Modified Weights'!S$3,0)</f>
        <v>0</v>
      </c>
      <c r="T333" s="26">
        <f>IF(correlations!T366&lt;&gt;0,'Modified Weights'!T$3,0)</f>
        <v>0</v>
      </c>
      <c r="U333" s="26">
        <f>IF(correlations!U366&lt;&gt;0,'Modified Weights'!U$3,0)</f>
        <v>0.47236055541883315</v>
      </c>
      <c r="V333" s="26">
        <f>IF(correlations!V366&lt;&gt;0,'Modified Weights'!V$3,0)</f>
        <v>0.27092801416163931</v>
      </c>
      <c r="W333" s="26">
        <f>IF(correlations!W366&lt;&gt;0,'Modified Weights'!W$3,0)</f>
        <v>0</v>
      </c>
      <c r="X333" s="26">
        <f>IF(correlations!X366&lt;&gt;0,'Modified Weights'!X$3,0)</f>
        <v>0</v>
      </c>
      <c r="Y333" s="26">
        <f>IF(correlations!Y366&lt;&gt;0,'Modified Weights'!Y$3,0)</f>
        <v>0.66716825348801723</v>
      </c>
      <c r="Z333" s="26">
        <f>IF(correlations!Z366&lt;&gt;0,'Modified Weights'!Z$3,0)</f>
        <v>0.43552033876932245</v>
      </c>
      <c r="AA333" s="26"/>
      <c r="AB333" s="40">
        <f ca="1">SUMIF(OFFSET(correlations!B$46,_xlfn.FLOOR.MATH((ROW(A321)-1)/5)*5,0,5),"&lt;&gt;0")/COUNTIF(OFFSET(correlations!B$46,_xlfn.FLOOR.MATH((ROW(A321)-1)/5)*5,0,5),"&lt;&gt;0")</f>
        <v>4.5</v>
      </c>
      <c r="AC333" s="40">
        <f ca="1">SUMIF(OFFSET(correlations!C$46,_xlfn.FLOOR.MATH((ROW(B321)-1)/5)*5,0,5),"&lt;&gt;0")/COUNTIF(OFFSET(correlations!C$46,_xlfn.FLOOR.MATH((ROW(B321)-1)/5)*5,0,5),"&lt;&gt;0")</f>
        <v>4</v>
      </c>
      <c r="AD333" s="40">
        <f ca="1">SUMIF(OFFSET(correlations!D$46,_xlfn.FLOOR.MATH((ROW(C321)-1)/5)*5,0,5),"&lt;&gt;0")/COUNTIF(OFFSET(correlations!D$46,_xlfn.FLOOR.MATH((ROW(C321)-1)/5)*5,0,5),"&lt;&gt;0")</f>
        <v>4.5</v>
      </c>
      <c r="AE333" s="40">
        <f ca="1">SUMIF(OFFSET(correlations!E$46,_xlfn.FLOOR.MATH((ROW(D321)-1)/5)*5,0,5),"&lt;&gt;0")/COUNTIF(OFFSET(correlations!E$46,_xlfn.FLOOR.MATH((ROW(D321)-1)/5)*5,0,5),"&lt;&gt;0")</f>
        <v>5</v>
      </c>
      <c r="AF333" s="40">
        <f ca="1">SUMIF(OFFSET(correlations!F$46,_xlfn.FLOOR.MATH((ROW(E321)-1)/5)*5,0,5),"&lt;&gt;0")/COUNTIF(OFFSET(correlations!F$46,_xlfn.FLOOR.MATH((ROW(E321)-1)/5)*5,0,5),"&lt;&gt;0")</f>
        <v>4.333333333333333</v>
      </c>
      <c r="AG333" s="40">
        <f ca="1">SUMIF(OFFSET(correlations!G$46,_xlfn.FLOOR.MATH((ROW(F321)-1)/5)*5,0,5),"&lt;&gt;0")/COUNTIF(OFFSET(correlations!G$46,_xlfn.FLOOR.MATH((ROW(F321)-1)/5)*5,0,5),"&lt;&gt;0")</f>
        <v>4.833333333333333</v>
      </c>
      <c r="AH333" s="40">
        <f ca="1">SUMIF(OFFSET(correlations!H$46,_xlfn.FLOOR.MATH((ROW(G321)-1)/5)*5,0,5),"&lt;&gt;0")/COUNTIF(OFFSET(correlations!H$46,_xlfn.FLOOR.MATH((ROW(G321)-1)/5)*5,0,5),"&lt;&gt;0")</f>
        <v>3.6666666666666665</v>
      </c>
      <c r="AI333" s="40">
        <f ca="1">SUMIF(OFFSET(correlations!I$46,_xlfn.FLOOR.MATH((ROW(H321)-1)/5)*5,0,5),"&lt;&gt;0")/COUNTIF(OFFSET(correlations!I$46,_xlfn.FLOOR.MATH((ROW(H321)-1)/5)*5,0,5),"&lt;&gt;0")</f>
        <v>4.25</v>
      </c>
      <c r="AJ333" s="40">
        <f ca="1">SUMIF(OFFSET(correlations!J$46,_xlfn.FLOOR.MATH((ROW(I321)-1)/5)*5,0,5),"&lt;&gt;0")/COUNTIF(OFFSET(correlations!J$46,_xlfn.FLOOR.MATH((ROW(I321)-1)/5)*5,0,5),"&lt;&gt;0")</f>
        <v>4.833333333333333</v>
      </c>
      <c r="AK333" s="40">
        <f ca="1">SUMIF(OFFSET(correlations!K$46,_xlfn.FLOOR.MATH((ROW(J321)-1)/5)*5,0,5),"&lt;&gt;0")/COUNTIF(OFFSET(correlations!K$46,_xlfn.FLOOR.MATH((ROW(J321)-1)/5)*5,0,5),"&lt;&gt;0")</f>
        <v>3.25</v>
      </c>
      <c r="AL333" s="40">
        <f ca="1">SUMIF(OFFSET(correlations!L$46,_xlfn.FLOOR.MATH((ROW(K321)-1)/5)*5,0,5),"&lt;&gt;0")/COUNTIF(OFFSET(correlations!L$46,_xlfn.FLOOR.MATH((ROW(K321)-1)/5)*5,0,5),"&lt;&gt;0")</f>
        <v>3.625</v>
      </c>
      <c r="AM333" s="40">
        <f ca="1">SUMIF(OFFSET(correlations!M$46,_xlfn.FLOOR.MATH((ROW(L321)-1)/5)*5,0,5),"&lt;&gt;0")/COUNTIF(OFFSET(correlations!M$46,_xlfn.FLOOR.MATH((ROW(L321)-1)/5)*5,0,5),"&lt;&gt;0")</f>
        <v>3.5</v>
      </c>
      <c r="AN333" s="40">
        <f ca="1">SUMIF(OFFSET(correlations!N$46,_xlfn.FLOOR.MATH((ROW(M321)-1)/5)*5,0,5),"&lt;&gt;0")/COUNTIF(OFFSET(correlations!N$46,_xlfn.FLOOR.MATH((ROW(M321)-1)/5)*5,0,5),"&lt;&gt;0")</f>
        <v>4.25</v>
      </c>
      <c r="AO333" s="40">
        <f ca="1">SUMIF(OFFSET(correlations!O$46,_xlfn.FLOOR.MATH((ROW(N321)-1)/5)*5,0,5),"&lt;&gt;0")/COUNTIF(OFFSET(correlations!O$46,_xlfn.FLOOR.MATH((ROW(N321)-1)/5)*5,0,5),"&lt;&gt;0")</f>
        <v>4.75</v>
      </c>
      <c r="AP333" s="40">
        <f ca="1">SUMIF(OFFSET(correlations!P$46,_xlfn.FLOOR.MATH((ROW(O321)-1)/5)*5,0,5),"&lt;&gt;0")/COUNTIF(OFFSET(correlations!P$46,_xlfn.FLOOR.MATH((ROW(O321)-1)/5)*5,0,5),"&lt;&gt;0")</f>
        <v>4.125</v>
      </c>
      <c r="AQ333" s="40">
        <f ca="1">SUMIF(OFFSET(correlations!Q$46,_xlfn.FLOOR.MATH((ROW(P321)-1)/5)*5,0,5),"&lt;&gt;0")/COUNTIF(OFFSET(correlations!Q$46,_xlfn.FLOOR.MATH((ROW(P321)-1)/5)*5,0,5),"&lt;&gt;0")</f>
        <v>4.0999999999999996</v>
      </c>
      <c r="AR333" s="40">
        <f ca="1">SUMIF(OFFSET(correlations!R$46,_xlfn.FLOOR.MATH((ROW(Q321)-1)/5)*5,0,5),"&lt;&gt;0")/COUNTIF(OFFSET(correlations!R$46,_xlfn.FLOOR.MATH((ROW(Q321)-1)/5)*5,0,5),"&lt;&gt;0")</f>
        <v>4.75</v>
      </c>
      <c r="AS333" s="40">
        <f ca="1">SUMIF(OFFSET(correlations!S$46,_xlfn.FLOOR.MATH((ROW(R321)-1)/5)*5,0,5),"&lt;&gt;0")/COUNTIF(OFFSET(correlations!S$46,_xlfn.FLOOR.MATH((ROW(R321)-1)/5)*5,0,5),"&lt;&gt;0")</f>
        <v>5</v>
      </c>
      <c r="AT333" s="40">
        <f ca="1">SUMIF(OFFSET(correlations!T$46,_xlfn.FLOOR.MATH((ROW(S321)-1)/5)*5,0,5),"&lt;&gt;0")/COUNTIF(OFFSET(correlations!T$46,_xlfn.FLOOR.MATH((ROW(S321)-1)/5)*5,0,5),"&lt;&gt;0")</f>
        <v>4.5</v>
      </c>
      <c r="AU333" s="40">
        <f ca="1">SUMIF(OFFSET(correlations!U$46,_xlfn.FLOOR.MATH((ROW(T321)-1)/5)*5,0,5),"&lt;&gt;0")/COUNTIF(OFFSET(correlations!U$46,_xlfn.FLOOR.MATH((ROW(T321)-1)/5)*5,0,5),"&lt;&gt;0")</f>
        <v>4</v>
      </c>
      <c r="AV333" s="40">
        <f ca="1">SUMIF(OFFSET(correlations!V$46,_xlfn.FLOOR.MATH((ROW(U321)-1)/5)*5,0,5),"&lt;&gt;0")/COUNTIF(OFFSET(correlations!V$46,_xlfn.FLOOR.MATH((ROW(U321)-1)/5)*5,0,5),"&lt;&gt;0")</f>
        <v>4.333333333333333</v>
      </c>
      <c r="AW333" s="40">
        <f ca="1">SUMIF(OFFSET(correlations!W$46,_xlfn.FLOOR.MATH((ROW(V321)-1)/5)*5,0,5),"&lt;&gt;0")/COUNTIF(OFFSET(correlations!W$46,_xlfn.FLOOR.MATH((ROW(V321)-1)/5)*5,0,5),"&lt;&gt;0")</f>
        <v>4.333333333333333</v>
      </c>
      <c r="AX333" s="40">
        <f ca="1">SUMIF(OFFSET(correlations!X$46,_xlfn.FLOOR.MATH((ROW(W321)-1)/5)*5,0,5),"&lt;&gt;0")/COUNTIF(OFFSET(correlations!X$46,_xlfn.FLOOR.MATH((ROW(W321)-1)/5)*5,0,5),"&lt;&gt;0")</f>
        <v>4.333333333333333</v>
      </c>
      <c r="AY333" s="40">
        <f ca="1">SUMIF(OFFSET(correlations!Y$46,_xlfn.FLOOR.MATH((ROW(X321)-1)/5)*5,0,5),"&lt;&gt;0")/COUNTIF(OFFSET(correlations!Y$46,_xlfn.FLOOR.MATH((ROW(X321)-1)/5)*5,0,5),"&lt;&gt;0")</f>
        <v>4.833333333333333</v>
      </c>
      <c r="AZ333" s="40">
        <f ca="1">SUMIF(OFFSET(correlations!Z$46,_xlfn.FLOOR.MATH((ROW(Y321)-1)/5)*5,0,5),"&lt;&gt;0")/COUNTIF(OFFSET(correlations!Z$46,_xlfn.FLOOR.MATH((ROW(Y321)-1)/5)*5,0,5),"&lt;&gt;0")</f>
        <v>4.875</v>
      </c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</row>
    <row r="334" spans="1:76">
      <c r="A334" s="1" t="str">
        <f t="shared" ref="A334:A337" si="64">A333</f>
        <v>807: Seven (a.k.a. Se7en) (1995)</v>
      </c>
      <c r="B334" s="26">
        <f>IF(correlations!B367&lt;&gt;0,'Modified Weights'!B$4,0)</f>
        <v>0.51761980439715483</v>
      </c>
      <c r="C334" s="26">
        <f>IF(correlations!C367&lt;&gt;0,'Modified Weights'!C$4,0)</f>
        <v>0</v>
      </c>
      <c r="D334" s="26">
        <f>IF(correlations!D367&lt;&gt;0,'Modified Weights'!D$4,0)</f>
        <v>0.47097212266638172</v>
      </c>
      <c r="E334" s="26">
        <f>IF(correlations!E367&lt;&gt;0,'Modified Weights'!E$4,0)</f>
        <v>0.47497369617752921</v>
      </c>
      <c r="F334" s="26">
        <f>IF(correlations!F367&lt;&gt;0,'Modified Weights'!F$4,0)</f>
        <v>0.46411014776485626</v>
      </c>
      <c r="G334" s="26">
        <f>IF(correlations!G367&lt;&gt;0,'Modified Weights'!G$4,0)</f>
        <v>0</v>
      </c>
      <c r="H334" s="26">
        <f>IF(correlations!H367&lt;&gt;0,'Modified Weights'!H$4,0)</f>
        <v>0</v>
      </c>
      <c r="I334" s="26">
        <f>IF(correlations!I367&lt;&gt;0,'Modified Weights'!I$4,0)</f>
        <v>0</v>
      </c>
      <c r="J334" s="26">
        <f>IF(correlations!J367&lt;&gt;0,'Modified Weights'!J$4,0)</f>
        <v>0</v>
      </c>
      <c r="K334" s="26">
        <f>IF(correlations!K367&lt;&gt;0,'Modified Weights'!K$4,0)</f>
        <v>0</v>
      </c>
      <c r="L334" s="26">
        <f>IF(correlations!L367&lt;&gt;0,'Modified Weights'!L$4,0)</f>
        <v>0.28275572409412869</v>
      </c>
      <c r="M334" s="26">
        <f>IF(correlations!M367&lt;&gt;0,'Modified Weights'!M$4,0)</f>
        <v>0.28040224837668803</v>
      </c>
      <c r="N334" s="26">
        <f>IF(correlations!N367&lt;&gt;0,'Modified Weights'!N$4,0)</f>
        <v>0</v>
      </c>
      <c r="O334" s="26">
        <f>IF(correlations!O367&lt;&gt;0,'Modified Weights'!O$4,0)</f>
        <v>0.56244873874488854</v>
      </c>
      <c r="P334" s="26">
        <f>IF(correlations!P367&lt;&gt;0,'Modified Weights'!P$4,0)</f>
        <v>0.30413903573293405</v>
      </c>
      <c r="Q334" s="26">
        <f>IF(correlations!Q367&lt;&gt;0,'Modified Weights'!Q$4,0)</f>
        <v>0.48860698263640312</v>
      </c>
      <c r="R334" s="26">
        <f>IF(correlations!R367&lt;&gt;0,'Modified Weights'!R$4,0)</f>
        <v>0.47097212266638172</v>
      </c>
      <c r="S334" s="26">
        <f>IF(correlations!S367&lt;&gt;0,'Modified Weights'!S$4,0)</f>
        <v>0.44902524381160436</v>
      </c>
      <c r="T334" s="26">
        <f>IF(correlations!T367&lt;&gt;0,'Modified Weights'!T$4,0)</f>
        <v>0</v>
      </c>
      <c r="U334" s="26">
        <f>IF(correlations!U367&lt;&gt;0,'Modified Weights'!U$4,0)</f>
        <v>0</v>
      </c>
      <c r="V334" s="26">
        <f>IF(correlations!V367&lt;&gt;0,'Modified Weights'!V$4,0)</f>
        <v>0</v>
      </c>
      <c r="W334" s="26">
        <f>IF(correlations!W367&lt;&gt;0,'Modified Weights'!W$4,0)</f>
        <v>0</v>
      </c>
      <c r="X334" s="26">
        <f>IF(correlations!X367&lt;&gt;0,'Modified Weights'!X$4,0)</f>
        <v>0.54219187817609293</v>
      </c>
      <c r="Y334" s="26">
        <f>IF(correlations!Y367&lt;&gt;0,'Modified Weights'!Y$4,0)</f>
        <v>0.54219187817609293</v>
      </c>
      <c r="Z334" s="26">
        <f>IF(correlations!Z367&lt;&gt;0,'Modified Weights'!Z$4,0)</f>
        <v>0.39006674934025765</v>
      </c>
      <c r="AA334" s="26"/>
      <c r="AB334" s="40">
        <f ca="1">SUMIF(OFFSET(correlations!B$46,_xlfn.FLOOR.MATH((ROW(A322)-1)/5)*5,0,5),"&lt;&gt;0")/COUNTIF(OFFSET(correlations!B$46,_xlfn.FLOOR.MATH((ROW(A322)-1)/5)*5,0,5),"&lt;&gt;0")</f>
        <v>4.5</v>
      </c>
      <c r="AC334" s="40">
        <f ca="1">SUMIF(OFFSET(correlations!C$46,_xlfn.FLOOR.MATH((ROW(B322)-1)/5)*5,0,5),"&lt;&gt;0")/COUNTIF(OFFSET(correlations!C$46,_xlfn.FLOOR.MATH((ROW(B322)-1)/5)*5,0,5),"&lt;&gt;0")</f>
        <v>4</v>
      </c>
      <c r="AD334" s="40">
        <f ca="1">SUMIF(OFFSET(correlations!D$46,_xlfn.FLOOR.MATH((ROW(C322)-1)/5)*5,0,5),"&lt;&gt;0")/COUNTIF(OFFSET(correlations!D$46,_xlfn.FLOOR.MATH((ROW(C322)-1)/5)*5,0,5),"&lt;&gt;0")</f>
        <v>4.5</v>
      </c>
      <c r="AE334" s="40">
        <f ca="1">SUMIF(OFFSET(correlations!E$46,_xlfn.FLOOR.MATH((ROW(D322)-1)/5)*5,0,5),"&lt;&gt;0")/COUNTIF(OFFSET(correlations!E$46,_xlfn.FLOOR.MATH((ROW(D322)-1)/5)*5,0,5),"&lt;&gt;0")</f>
        <v>5</v>
      </c>
      <c r="AF334" s="40">
        <f ca="1">SUMIF(OFFSET(correlations!F$46,_xlfn.FLOOR.MATH((ROW(E322)-1)/5)*5,0,5),"&lt;&gt;0")/COUNTIF(OFFSET(correlations!F$46,_xlfn.FLOOR.MATH((ROW(E322)-1)/5)*5,0,5),"&lt;&gt;0")</f>
        <v>4.333333333333333</v>
      </c>
      <c r="AG334" s="40">
        <f ca="1">SUMIF(OFFSET(correlations!G$46,_xlfn.FLOOR.MATH((ROW(F322)-1)/5)*5,0,5),"&lt;&gt;0")/COUNTIF(OFFSET(correlations!G$46,_xlfn.FLOOR.MATH((ROW(F322)-1)/5)*5,0,5),"&lt;&gt;0")</f>
        <v>4.833333333333333</v>
      </c>
      <c r="AH334" s="40">
        <f ca="1">SUMIF(OFFSET(correlations!H$46,_xlfn.FLOOR.MATH((ROW(G322)-1)/5)*5,0,5),"&lt;&gt;0")/COUNTIF(OFFSET(correlations!H$46,_xlfn.FLOOR.MATH((ROW(G322)-1)/5)*5,0,5),"&lt;&gt;0")</f>
        <v>3.6666666666666665</v>
      </c>
      <c r="AI334" s="40">
        <f ca="1">SUMIF(OFFSET(correlations!I$46,_xlfn.FLOOR.MATH((ROW(H322)-1)/5)*5,0,5),"&lt;&gt;0")/COUNTIF(OFFSET(correlations!I$46,_xlfn.FLOOR.MATH((ROW(H322)-1)/5)*5,0,5),"&lt;&gt;0")</f>
        <v>4.25</v>
      </c>
      <c r="AJ334" s="40">
        <f ca="1">SUMIF(OFFSET(correlations!J$46,_xlfn.FLOOR.MATH((ROW(I322)-1)/5)*5,0,5),"&lt;&gt;0")/COUNTIF(OFFSET(correlations!J$46,_xlfn.FLOOR.MATH((ROW(I322)-1)/5)*5,0,5),"&lt;&gt;0")</f>
        <v>4.833333333333333</v>
      </c>
      <c r="AK334" s="40">
        <f ca="1">SUMIF(OFFSET(correlations!K$46,_xlfn.FLOOR.MATH((ROW(J322)-1)/5)*5,0,5),"&lt;&gt;0")/COUNTIF(OFFSET(correlations!K$46,_xlfn.FLOOR.MATH((ROW(J322)-1)/5)*5,0,5),"&lt;&gt;0")</f>
        <v>3.25</v>
      </c>
      <c r="AL334" s="40">
        <f ca="1">SUMIF(OFFSET(correlations!L$46,_xlfn.FLOOR.MATH((ROW(K322)-1)/5)*5,0,5),"&lt;&gt;0")/COUNTIF(OFFSET(correlations!L$46,_xlfn.FLOOR.MATH((ROW(K322)-1)/5)*5,0,5),"&lt;&gt;0")</f>
        <v>3.625</v>
      </c>
      <c r="AM334" s="40">
        <f ca="1">SUMIF(OFFSET(correlations!M$46,_xlfn.FLOOR.MATH((ROW(L322)-1)/5)*5,0,5),"&lt;&gt;0")/COUNTIF(OFFSET(correlations!M$46,_xlfn.FLOOR.MATH((ROW(L322)-1)/5)*5,0,5),"&lt;&gt;0")</f>
        <v>3.5</v>
      </c>
      <c r="AN334" s="40">
        <f ca="1">SUMIF(OFFSET(correlations!N$46,_xlfn.FLOOR.MATH((ROW(M322)-1)/5)*5,0,5),"&lt;&gt;0")/COUNTIF(OFFSET(correlations!N$46,_xlfn.FLOOR.MATH((ROW(M322)-1)/5)*5,0,5),"&lt;&gt;0")</f>
        <v>4.25</v>
      </c>
      <c r="AO334" s="40">
        <f ca="1">SUMIF(OFFSET(correlations!O$46,_xlfn.FLOOR.MATH((ROW(N322)-1)/5)*5,0,5),"&lt;&gt;0")/COUNTIF(OFFSET(correlations!O$46,_xlfn.FLOOR.MATH((ROW(N322)-1)/5)*5,0,5),"&lt;&gt;0")</f>
        <v>4.75</v>
      </c>
      <c r="AP334" s="40">
        <f ca="1">SUMIF(OFFSET(correlations!P$46,_xlfn.FLOOR.MATH((ROW(O322)-1)/5)*5,0,5),"&lt;&gt;0")/COUNTIF(OFFSET(correlations!P$46,_xlfn.FLOOR.MATH((ROW(O322)-1)/5)*5,0,5),"&lt;&gt;0")</f>
        <v>4.125</v>
      </c>
      <c r="AQ334" s="40">
        <f ca="1">SUMIF(OFFSET(correlations!Q$46,_xlfn.FLOOR.MATH((ROW(P322)-1)/5)*5,0,5),"&lt;&gt;0")/COUNTIF(OFFSET(correlations!Q$46,_xlfn.FLOOR.MATH((ROW(P322)-1)/5)*5,0,5),"&lt;&gt;0")</f>
        <v>4.0999999999999996</v>
      </c>
      <c r="AR334" s="40">
        <f ca="1">SUMIF(OFFSET(correlations!R$46,_xlfn.FLOOR.MATH((ROW(Q322)-1)/5)*5,0,5),"&lt;&gt;0")/COUNTIF(OFFSET(correlations!R$46,_xlfn.FLOOR.MATH((ROW(Q322)-1)/5)*5,0,5),"&lt;&gt;0")</f>
        <v>4.75</v>
      </c>
      <c r="AS334" s="40">
        <f ca="1">SUMIF(OFFSET(correlations!S$46,_xlfn.FLOOR.MATH((ROW(R322)-1)/5)*5,0,5),"&lt;&gt;0")/COUNTIF(OFFSET(correlations!S$46,_xlfn.FLOOR.MATH((ROW(R322)-1)/5)*5,0,5),"&lt;&gt;0")</f>
        <v>5</v>
      </c>
      <c r="AT334" s="40">
        <f ca="1">SUMIF(OFFSET(correlations!T$46,_xlfn.FLOOR.MATH((ROW(S322)-1)/5)*5,0,5),"&lt;&gt;0")/COUNTIF(OFFSET(correlations!T$46,_xlfn.FLOOR.MATH((ROW(S322)-1)/5)*5,0,5),"&lt;&gt;0")</f>
        <v>4.5</v>
      </c>
      <c r="AU334" s="40">
        <f ca="1">SUMIF(OFFSET(correlations!U$46,_xlfn.FLOOR.MATH((ROW(T322)-1)/5)*5,0,5),"&lt;&gt;0")/COUNTIF(OFFSET(correlations!U$46,_xlfn.FLOOR.MATH((ROW(T322)-1)/5)*5,0,5),"&lt;&gt;0")</f>
        <v>4</v>
      </c>
      <c r="AV334" s="40">
        <f ca="1">SUMIF(OFFSET(correlations!V$46,_xlfn.FLOOR.MATH((ROW(U322)-1)/5)*5,0,5),"&lt;&gt;0")/COUNTIF(OFFSET(correlations!V$46,_xlfn.FLOOR.MATH((ROW(U322)-1)/5)*5,0,5),"&lt;&gt;0")</f>
        <v>4.333333333333333</v>
      </c>
      <c r="AW334" s="40">
        <f ca="1">SUMIF(OFFSET(correlations!W$46,_xlfn.FLOOR.MATH((ROW(V322)-1)/5)*5,0,5),"&lt;&gt;0")/COUNTIF(OFFSET(correlations!W$46,_xlfn.FLOOR.MATH((ROW(V322)-1)/5)*5,0,5),"&lt;&gt;0")</f>
        <v>4.333333333333333</v>
      </c>
      <c r="AX334" s="40">
        <f ca="1">SUMIF(OFFSET(correlations!X$46,_xlfn.FLOOR.MATH((ROW(W322)-1)/5)*5,0,5),"&lt;&gt;0")/COUNTIF(OFFSET(correlations!X$46,_xlfn.FLOOR.MATH((ROW(W322)-1)/5)*5,0,5),"&lt;&gt;0")</f>
        <v>4.333333333333333</v>
      </c>
      <c r="AY334" s="40">
        <f ca="1">SUMIF(OFFSET(correlations!Y$46,_xlfn.FLOOR.MATH((ROW(X322)-1)/5)*5,0,5),"&lt;&gt;0")/COUNTIF(OFFSET(correlations!Y$46,_xlfn.FLOOR.MATH((ROW(X322)-1)/5)*5,0,5),"&lt;&gt;0")</f>
        <v>4.833333333333333</v>
      </c>
      <c r="AZ334" s="40">
        <f ca="1">SUMIF(OFFSET(correlations!Z$46,_xlfn.FLOOR.MATH((ROW(Y322)-1)/5)*5,0,5),"&lt;&gt;0")/COUNTIF(OFFSET(correlations!Z$46,_xlfn.FLOOR.MATH((ROW(Y322)-1)/5)*5,0,5),"&lt;&gt;0")</f>
        <v>4.875</v>
      </c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</row>
    <row r="335" spans="1:76">
      <c r="A335" s="1" t="str">
        <f t="shared" si="64"/>
        <v>807: Seven (a.k.a. Se7en) (1995)</v>
      </c>
      <c r="B335" s="26">
        <f>IF(correlations!B368&lt;&gt;0,'Modified Weights'!B$5,0)</f>
        <v>0.49300760515325925</v>
      </c>
      <c r="C335" s="26">
        <f>IF(correlations!C368&lt;&gt;0,'Modified Weights'!C$5,0)</f>
        <v>0</v>
      </c>
      <c r="D335" s="26">
        <f>IF(correlations!D368&lt;&gt;0,'Modified Weights'!D$5,0)</f>
        <v>0.46833329437099369</v>
      </c>
      <c r="E335" s="26">
        <f>IF(correlations!E368&lt;&gt;0,'Modified Weights'!E$5,0)</f>
        <v>0</v>
      </c>
      <c r="F335" s="26">
        <f>IF(correlations!F368&lt;&gt;0,'Modified Weights'!F$5,0)</f>
        <v>0.43899155441463594</v>
      </c>
      <c r="G335" s="26">
        <f>IF(correlations!G368&lt;&gt;0,'Modified Weights'!G$5,0)</f>
        <v>0.46833329437099369</v>
      </c>
      <c r="H335" s="26">
        <f>IF(correlations!H368&lt;&gt;0,'Modified Weights'!H$5,0)</f>
        <v>0</v>
      </c>
      <c r="I335" s="26">
        <f>IF(correlations!I368&lt;&gt;0,'Modified Weights'!I$5,0)</f>
        <v>0</v>
      </c>
      <c r="J335" s="26">
        <f>IF(correlations!J368&lt;&gt;0,'Modified Weights'!J$5,0)</f>
        <v>0.38713264586848378</v>
      </c>
      <c r="K335" s="26">
        <f>IF(correlations!K368&lt;&gt;0,'Modified Weights'!K$5,0)</f>
        <v>0</v>
      </c>
      <c r="L335" s="26">
        <f>IF(correlations!L368&lt;&gt;0,'Modified Weights'!L$5,0)</f>
        <v>0</v>
      </c>
      <c r="M335" s="26">
        <f>IF(correlations!M368&lt;&gt;0,'Modified Weights'!M$5,0)</f>
        <v>0</v>
      </c>
      <c r="N335" s="26">
        <f>IF(correlations!N368&lt;&gt;0,'Modified Weights'!N$5,0)</f>
        <v>0</v>
      </c>
      <c r="O335" s="26">
        <f>IF(correlations!O368&lt;&gt;0,'Modified Weights'!O$5,0)</f>
        <v>0.53906585139435703</v>
      </c>
      <c r="P335" s="26">
        <f>IF(correlations!P368&lt;&gt;0,'Modified Weights'!P$5,0)</f>
        <v>0</v>
      </c>
      <c r="Q335" s="26">
        <f>IF(correlations!Q368&lt;&gt;0,'Modified Weights'!Q$5,0)</f>
        <v>0.47571090136593314</v>
      </c>
      <c r="R335" s="26">
        <f>IF(correlations!R368&lt;&gt;0,'Modified Weights'!R$5,0)</f>
        <v>0.45527378286540937</v>
      </c>
      <c r="S335" s="26">
        <f>IF(correlations!S368&lt;&gt;0,'Modified Weights'!S$5,0)</f>
        <v>0.42223642660835542</v>
      </c>
      <c r="T335" s="26">
        <f>IF(correlations!T368&lt;&gt;0,'Modified Weights'!T$5,0)</f>
        <v>0.42805472768971564</v>
      </c>
      <c r="U335" s="26">
        <f>IF(correlations!U368&lt;&gt;0,'Modified Weights'!U$5,0)</f>
        <v>0</v>
      </c>
      <c r="V335" s="26">
        <f>IF(correlations!V368&lt;&gt;0,'Modified Weights'!V$5,0)</f>
        <v>0.14924669844661778</v>
      </c>
      <c r="W335" s="26">
        <f>IF(correlations!W368&lt;&gt;0,'Modified Weights'!W$5,0)</f>
        <v>0.31571202585390812</v>
      </c>
      <c r="X335" s="26">
        <f>IF(correlations!X368&lt;&gt;0,'Modified Weights'!X$5,0)</f>
        <v>0.47497369617752921</v>
      </c>
      <c r="Y335" s="26">
        <f>IF(correlations!Y368&lt;&gt;0,'Modified Weights'!Y$5,0)</f>
        <v>0.47236055541883315</v>
      </c>
      <c r="Z335" s="26">
        <f>IF(correlations!Z368&lt;&gt;0,'Modified Weights'!Z$5,0)</f>
        <v>0</v>
      </c>
      <c r="AA335" s="26"/>
      <c r="AB335" s="40">
        <f ca="1">SUMIF(OFFSET(correlations!B$46,_xlfn.FLOOR.MATH((ROW(A323)-1)/5)*5,0,5),"&lt;&gt;0")/COUNTIF(OFFSET(correlations!B$46,_xlfn.FLOOR.MATH((ROW(A323)-1)/5)*5,0,5),"&lt;&gt;0")</f>
        <v>4.5</v>
      </c>
      <c r="AC335" s="40">
        <f ca="1">SUMIF(OFFSET(correlations!C$46,_xlfn.FLOOR.MATH((ROW(B323)-1)/5)*5,0,5),"&lt;&gt;0")/COUNTIF(OFFSET(correlations!C$46,_xlfn.FLOOR.MATH((ROW(B323)-1)/5)*5,0,5),"&lt;&gt;0")</f>
        <v>4</v>
      </c>
      <c r="AD335" s="40">
        <f ca="1">SUMIF(OFFSET(correlations!D$46,_xlfn.FLOOR.MATH((ROW(C323)-1)/5)*5,0,5),"&lt;&gt;0")/COUNTIF(OFFSET(correlations!D$46,_xlfn.FLOOR.MATH((ROW(C323)-1)/5)*5,0,5),"&lt;&gt;0")</f>
        <v>4.5</v>
      </c>
      <c r="AE335" s="40">
        <f ca="1">SUMIF(OFFSET(correlations!E$46,_xlfn.FLOOR.MATH((ROW(D323)-1)/5)*5,0,5),"&lt;&gt;0")/COUNTIF(OFFSET(correlations!E$46,_xlfn.FLOOR.MATH((ROW(D323)-1)/5)*5,0,5),"&lt;&gt;0")</f>
        <v>5</v>
      </c>
      <c r="AF335" s="40">
        <f ca="1">SUMIF(OFFSET(correlations!F$46,_xlfn.FLOOR.MATH((ROW(E323)-1)/5)*5,0,5),"&lt;&gt;0")/COUNTIF(OFFSET(correlations!F$46,_xlfn.FLOOR.MATH((ROW(E323)-1)/5)*5,0,5),"&lt;&gt;0")</f>
        <v>4.333333333333333</v>
      </c>
      <c r="AG335" s="40">
        <f ca="1">SUMIF(OFFSET(correlations!G$46,_xlfn.FLOOR.MATH((ROW(F323)-1)/5)*5,0,5),"&lt;&gt;0")/COUNTIF(OFFSET(correlations!G$46,_xlfn.FLOOR.MATH((ROW(F323)-1)/5)*5,0,5),"&lt;&gt;0")</f>
        <v>4.833333333333333</v>
      </c>
      <c r="AH335" s="40">
        <f ca="1">SUMIF(OFFSET(correlations!H$46,_xlfn.FLOOR.MATH((ROW(G323)-1)/5)*5,0,5),"&lt;&gt;0")/COUNTIF(OFFSET(correlations!H$46,_xlfn.FLOOR.MATH((ROW(G323)-1)/5)*5,0,5),"&lt;&gt;0")</f>
        <v>3.6666666666666665</v>
      </c>
      <c r="AI335" s="40">
        <f ca="1">SUMIF(OFFSET(correlations!I$46,_xlfn.FLOOR.MATH((ROW(H323)-1)/5)*5,0,5),"&lt;&gt;0")/COUNTIF(OFFSET(correlations!I$46,_xlfn.FLOOR.MATH((ROW(H323)-1)/5)*5,0,5),"&lt;&gt;0")</f>
        <v>4.25</v>
      </c>
      <c r="AJ335" s="40">
        <f ca="1">SUMIF(OFFSET(correlations!J$46,_xlfn.FLOOR.MATH((ROW(I323)-1)/5)*5,0,5),"&lt;&gt;0")/COUNTIF(OFFSET(correlations!J$46,_xlfn.FLOOR.MATH((ROW(I323)-1)/5)*5,0,5),"&lt;&gt;0")</f>
        <v>4.833333333333333</v>
      </c>
      <c r="AK335" s="40">
        <f ca="1">SUMIF(OFFSET(correlations!K$46,_xlfn.FLOOR.MATH((ROW(J323)-1)/5)*5,0,5),"&lt;&gt;0")/COUNTIF(OFFSET(correlations!K$46,_xlfn.FLOOR.MATH((ROW(J323)-1)/5)*5,0,5),"&lt;&gt;0")</f>
        <v>3.25</v>
      </c>
      <c r="AL335" s="40">
        <f ca="1">SUMIF(OFFSET(correlations!L$46,_xlfn.FLOOR.MATH((ROW(K323)-1)/5)*5,0,5),"&lt;&gt;0")/COUNTIF(OFFSET(correlations!L$46,_xlfn.FLOOR.MATH((ROW(K323)-1)/5)*5,0,5),"&lt;&gt;0")</f>
        <v>3.625</v>
      </c>
      <c r="AM335" s="40">
        <f ca="1">SUMIF(OFFSET(correlations!M$46,_xlfn.FLOOR.MATH((ROW(L323)-1)/5)*5,0,5),"&lt;&gt;0")/COUNTIF(OFFSET(correlations!M$46,_xlfn.FLOOR.MATH((ROW(L323)-1)/5)*5,0,5),"&lt;&gt;0")</f>
        <v>3.5</v>
      </c>
      <c r="AN335" s="40">
        <f ca="1">SUMIF(OFFSET(correlations!N$46,_xlfn.FLOOR.MATH((ROW(M323)-1)/5)*5,0,5),"&lt;&gt;0")/COUNTIF(OFFSET(correlations!N$46,_xlfn.FLOOR.MATH((ROW(M323)-1)/5)*5,0,5),"&lt;&gt;0")</f>
        <v>4.25</v>
      </c>
      <c r="AO335" s="40">
        <f ca="1">SUMIF(OFFSET(correlations!O$46,_xlfn.FLOOR.MATH((ROW(N323)-1)/5)*5,0,5),"&lt;&gt;0")/COUNTIF(OFFSET(correlations!O$46,_xlfn.FLOOR.MATH((ROW(N323)-1)/5)*5,0,5),"&lt;&gt;0")</f>
        <v>4.75</v>
      </c>
      <c r="AP335" s="40">
        <f ca="1">SUMIF(OFFSET(correlations!P$46,_xlfn.FLOOR.MATH((ROW(O323)-1)/5)*5,0,5),"&lt;&gt;0")/COUNTIF(OFFSET(correlations!P$46,_xlfn.FLOOR.MATH((ROW(O323)-1)/5)*5,0,5),"&lt;&gt;0")</f>
        <v>4.125</v>
      </c>
      <c r="AQ335" s="40">
        <f ca="1">SUMIF(OFFSET(correlations!Q$46,_xlfn.FLOOR.MATH((ROW(P323)-1)/5)*5,0,5),"&lt;&gt;0")/COUNTIF(OFFSET(correlations!Q$46,_xlfn.FLOOR.MATH((ROW(P323)-1)/5)*5,0,5),"&lt;&gt;0")</f>
        <v>4.0999999999999996</v>
      </c>
      <c r="AR335" s="40">
        <f ca="1">SUMIF(OFFSET(correlations!R$46,_xlfn.FLOOR.MATH((ROW(Q323)-1)/5)*5,0,5),"&lt;&gt;0")/COUNTIF(OFFSET(correlations!R$46,_xlfn.FLOOR.MATH((ROW(Q323)-1)/5)*5,0,5),"&lt;&gt;0")</f>
        <v>4.75</v>
      </c>
      <c r="AS335" s="40">
        <f ca="1">SUMIF(OFFSET(correlations!S$46,_xlfn.FLOOR.MATH((ROW(R323)-1)/5)*5,0,5),"&lt;&gt;0")/COUNTIF(OFFSET(correlations!S$46,_xlfn.FLOOR.MATH((ROW(R323)-1)/5)*5,0,5),"&lt;&gt;0")</f>
        <v>5</v>
      </c>
      <c r="AT335" s="40">
        <f ca="1">SUMIF(OFFSET(correlations!T$46,_xlfn.FLOOR.MATH((ROW(S323)-1)/5)*5,0,5),"&lt;&gt;0")/COUNTIF(OFFSET(correlations!T$46,_xlfn.FLOOR.MATH((ROW(S323)-1)/5)*5,0,5),"&lt;&gt;0")</f>
        <v>4.5</v>
      </c>
      <c r="AU335" s="40">
        <f ca="1">SUMIF(OFFSET(correlations!U$46,_xlfn.FLOOR.MATH((ROW(T323)-1)/5)*5,0,5),"&lt;&gt;0")/COUNTIF(OFFSET(correlations!U$46,_xlfn.FLOOR.MATH((ROW(T323)-1)/5)*5,0,5),"&lt;&gt;0")</f>
        <v>4</v>
      </c>
      <c r="AV335" s="40">
        <f ca="1">SUMIF(OFFSET(correlations!V$46,_xlfn.FLOOR.MATH((ROW(U323)-1)/5)*5,0,5),"&lt;&gt;0")/COUNTIF(OFFSET(correlations!V$46,_xlfn.FLOOR.MATH((ROW(U323)-1)/5)*5,0,5),"&lt;&gt;0")</f>
        <v>4.333333333333333</v>
      </c>
      <c r="AW335" s="40">
        <f ca="1">SUMIF(OFFSET(correlations!W$46,_xlfn.FLOOR.MATH((ROW(V323)-1)/5)*5,0,5),"&lt;&gt;0")/COUNTIF(OFFSET(correlations!W$46,_xlfn.FLOOR.MATH((ROW(V323)-1)/5)*5,0,5),"&lt;&gt;0")</f>
        <v>4.333333333333333</v>
      </c>
      <c r="AX335" s="40">
        <f ca="1">SUMIF(OFFSET(correlations!X$46,_xlfn.FLOOR.MATH((ROW(W323)-1)/5)*5,0,5),"&lt;&gt;0")/COUNTIF(OFFSET(correlations!X$46,_xlfn.FLOOR.MATH((ROW(W323)-1)/5)*5,0,5),"&lt;&gt;0")</f>
        <v>4.333333333333333</v>
      </c>
      <c r="AY335" s="40">
        <f ca="1">SUMIF(OFFSET(correlations!Y$46,_xlfn.FLOOR.MATH((ROW(X323)-1)/5)*5,0,5),"&lt;&gt;0")/COUNTIF(OFFSET(correlations!Y$46,_xlfn.FLOOR.MATH((ROW(X323)-1)/5)*5,0,5),"&lt;&gt;0")</f>
        <v>4.833333333333333</v>
      </c>
      <c r="AZ335" s="40">
        <f ca="1">SUMIF(OFFSET(correlations!Z$46,_xlfn.FLOOR.MATH((ROW(Y323)-1)/5)*5,0,5),"&lt;&gt;0")/COUNTIF(OFFSET(correlations!Z$46,_xlfn.FLOOR.MATH((ROW(Y323)-1)/5)*5,0,5),"&lt;&gt;0")</f>
        <v>4.875</v>
      </c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</row>
    <row r="336" spans="1:76">
      <c r="A336" s="1" t="str">
        <f t="shared" si="64"/>
        <v>807: Seven (a.k.a. Se7en) (1995)</v>
      </c>
      <c r="B336" s="26">
        <f>IF(correlations!B369&lt;&gt;0,'Modified Weights'!B$6,0)</f>
        <v>0.48053660218278615</v>
      </c>
      <c r="C336" s="26">
        <f>IF(correlations!C369&lt;&gt;0,'Modified Weights'!C$6,0)</f>
        <v>0.41443820151070604</v>
      </c>
      <c r="D336" s="26">
        <f>IF(correlations!D369&lt;&gt;0,'Modified Weights'!D$6,0)</f>
        <v>0</v>
      </c>
      <c r="E336" s="26">
        <f>IF(correlations!E369&lt;&gt;0,'Modified Weights'!E$6,0)</f>
        <v>0</v>
      </c>
      <c r="F336" s="26">
        <f>IF(correlations!F369&lt;&gt;0,'Modified Weights'!F$6,0)</f>
        <v>0</v>
      </c>
      <c r="G336" s="26">
        <f>IF(correlations!G369&lt;&gt;0,'Modified Weights'!G$6,0)</f>
        <v>0.39943642888722536</v>
      </c>
      <c r="H336" s="26">
        <f>IF(correlations!H369&lt;&gt;0,'Modified Weights'!H$6,0)</f>
        <v>0.2271298649307886</v>
      </c>
      <c r="I336" s="26">
        <f>IF(correlations!I369&lt;&gt;0,'Modified Weights'!I$6,0)</f>
        <v>0.22921932957789437</v>
      </c>
      <c r="J336" s="26">
        <f>IF(correlations!J369&lt;&gt;0,'Modified Weights'!J$6,0)</f>
        <v>0.36756756756756787</v>
      </c>
      <c r="K336" s="26">
        <f>IF(correlations!K369&lt;&gt;0,'Modified Weights'!K$6,0)</f>
        <v>0</v>
      </c>
      <c r="L336" s="26">
        <f>IF(correlations!L369&lt;&gt;0,'Modified Weights'!L$6,0)</f>
        <v>0.2685953793136418</v>
      </c>
      <c r="M336" s="26">
        <f>IF(correlations!M369&lt;&gt;0,'Modified Weights'!M$6,0)</f>
        <v>0.25252866387786765</v>
      </c>
      <c r="N336" s="26">
        <f>IF(correlations!N369&lt;&gt;0,'Modified Weights'!N$6,0)</f>
        <v>0</v>
      </c>
      <c r="O336" s="26">
        <f>IF(correlations!O369&lt;&gt;0,'Modified Weights'!O$6,0)</f>
        <v>0</v>
      </c>
      <c r="P336" s="26">
        <f>IF(correlations!P369&lt;&gt;0,'Modified Weights'!P$6,0)</f>
        <v>0.28039233696684568</v>
      </c>
      <c r="Q336" s="26">
        <f>IF(correlations!Q369&lt;&gt;0,'Modified Weights'!Q$6,0)</f>
        <v>0.42322462884387124</v>
      </c>
      <c r="R336" s="26">
        <f>IF(correlations!R369&lt;&gt;0,'Modified Weights'!R$6,0)</f>
        <v>0.39943642888722536</v>
      </c>
      <c r="S336" s="26">
        <f>IF(correlations!S369&lt;&gt;0,'Modified Weights'!S$6,0)</f>
        <v>0</v>
      </c>
      <c r="T336" s="26">
        <f>IF(correlations!T369&lt;&gt;0,'Modified Weights'!T$6,0)</f>
        <v>0.40704352695380308</v>
      </c>
      <c r="U336" s="26">
        <f>IF(correlations!U369&lt;&gt;0,'Modified Weights'!U$6,0)</f>
        <v>0.30580326092025339</v>
      </c>
      <c r="V336" s="26">
        <f>IF(correlations!V369&lt;&gt;0,'Modified Weights'!V$6,0)</f>
        <v>0</v>
      </c>
      <c r="W336" s="26">
        <f>IF(correlations!W369&lt;&gt;0,'Modified Weights'!W$6,0)</f>
        <v>0.26252037536330569</v>
      </c>
      <c r="X336" s="26">
        <f>IF(correlations!X369&lt;&gt;0,'Modified Weights'!X$6,0)</f>
        <v>0.45527378286540937</v>
      </c>
      <c r="Y336" s="26">
        <f>IF(correlations!Y369&lt;&gt;0,'Modified Weights'!Y$6,0)</f>
        <v>0</v>
      </c>
      <c r="Z336" s="26">
        <f>IF(correlations!Z369&lt;&gt;0,'Modified Weights'!Z$6,0)</f>
        <v>0.37426379831369133</v>
      </c>
      <c r="AA336" s="26"/>
      <c r="AB336" s="40">
        <f ca="1">SUMIF(OFFSET(correlations!B$46,_xlfn.FLOOR.MATH((ROW(A324)-1)/5)*5,0,5),"&lt;&gt;0")/COUNTIF(OFFSET(correlations!B$46,_xlfn.FLOOR.MATH((ROW(A324)-1)/5)*5,0,5),"&lt;&gt;0")</f>
        <v>4.5</v>
      </c>
      <c r="AC336" s="40">
        <f ca="1">SUMIF(OFFSET(correlations!C$46,_xlfn.FLOOR.MATH((ROW(B324)-1)/5)*5,0,5),"&lt;&gt;0")/COUNTIF(OFFSET(correlations!C$46,_xlfn.FLOOR.MATH((ROW(B324)-1)/5)*5,0,5),"&lt;&gt;0")</f>
        <v>4</v>
      </c>
      <c r="AD336" s="40">
        <f ca="1">SUMIF(OFFSET(correlations!D$46,_xlfn.FLOOR.MATH((ROW(C324)-1)/5)*5,0,5),"&lt;&gt;0")/COUNTIF(OFFSET(correlations!D$46,_xlfn.FLOOR.MATH((ROW(C324)-1)/5)*5,0,5),"&lt;&gt;0")</f>
        <v>4.5</v>
      </c>
      <c r="AE336" s="40">
        <f ca="1">SUMIF(OFFSET(correlations!E$46,_xlfn.FLOOR.MATH((ROW(D324)-1)/5)*5,0,5),"&lt;&gt;0")/COUNTIF(OFFSET(correlations!E$46,_xlfn.FLOOR.MATH((ROW(D324)-1)/5)*5,0,5),"&lt;&gt;0")</f>
        <v>5</v>
      </c>
      <c r="AF336" s="40">
        <f ca="1">SUMIF(OFFSET(correlations!F$46,_xlfn.FLOOR.MATH((ROW(E324)-1)/5)*5,0,5),"&lt;&gt;0")/COUNTIF(OFFSET(correlations!F$46,_xlfn.FLOOR.MATH((ROW(E324)-1)/5)*5,0,5),"&lt;&gt;0")</f>
        <v>4.333333333333333</v>
      </c>
      <c r="AG336" s="40">
        <f ca="1">SUMIF(OFFSET(correlations!G$46,_xlfn.FLOOR.MATH((ROW(F324)-1)/5)*5,0,5),"&lt;&gt;0")/COUNTIF(OFFSET(correlations!G$46,_xlfn.FLOOR.MATH((ROW(F324)-1)/5)*5,0,5),"&lt;&gt;0")</f>
        <v>4.833333333333333</v>
      </c>
      <c r="AH336" s="40">
        <f ca="1">SUMIF(OFFSET(correlations!H$46,_xlfn.FLOOR.MATH((ROW(G324)-1)/5)*5,0,5),"&lt;&gt;0")/COUNTIF(OFFSET(correlations!H$46,_xlfn.FLOOR.MATH((ROW(G324)-1)/5)*5,0,5),"&lt;&gt;0")</f>
        <v>3.6666666666666665</v>
      </c>
      <c r="AI336" s="40">
        <f ca="1">SUMIF(OFFSET(correlations!I$46,_xlfn.FLOOR.MATH((ROW(H324)-1)/5)*5,0,5),"&lt;&gt;0")/COUNTIF(OFFSET(correlations!I$46,_xlfn.FLOOR.MATH((ROW(H324)-1)/5)*5,0,5),"&lt;&gt;0")</f>
        <v>4.25</v>
      </c>
      <c r="AJ336" s="40">
        <f ca="1">SUMIF(OFFSET(correlations!J$46,_xlfn.FLOOR.MATH((ROW(I324)-1)/5)*5,0,5),"&lt;&gt;0")/COUNTIF(OFFSET(correlations!J$46,_xlfn.FLOOR.MATH((ROW(I324)-1)/5)*5,0,5),"&lt;&gt;0")</f>
        <v>4.833333333333333</v>
      </c>
      <c r="AK336" s="40">
        <f ca="1">SUMIF(OFFSET(correlations!K$46,_xlfn.FLOOR.MATH((ROW(J324)-1)/5)*5,0,5),"&lt;&gt;0")/COUNTIF(OFFSET(correlations!K$46,_xlfn.FLOOR.MATH((ROW(J324)-1)/5)*5,0,5),"&lt;&gt;0")</f>
        <v>3.25</v>
      </c>
      <c r="AL336" s="40">
        <f ca="1">SUMIF(OFFSET(correlations!L$46,_xlfn.FLOOR.MATH((ROW(K324)-1)/5)*5,0,5),"&lt;&gt;0")/COUNTIF(OFFSET(correlations!L$46,_xlfn.FLOOR.MATH((ROW(K324)-1)/5)*5,0,5),"&lt;&gt;0")</f>
        <v>3.625</v>
      </c>
      <c r="AM336" s="40">
        <f ca="1">SUMIF(OFFSET(correlations!M$46,_xlfn.FLOOR.MATH((ROW(L324)-1)/5)*5,0,5),"&lt;&gt;0")/COUNTIF(OFFSET(correlations!M$46,_xlfn.FLOOR.MATH((ROW(L324)-1)/5)*5,0,5),"&lt;&gt;0")</f>
        <v>3.5</v>
      </c>
      <c r="AN336" s="40">
        <f ca="1">SUMIF(OFFSET(correlations!N$46,_xlfn.FLOOR.MATH((ROW(M324)-1)/5)*5,0,5),"&lt;&gt;0")/COUNTIF(OFFSET(correlations!N$46,_xlfn.FLOOR.MATH((ROW(M324)-1)/5)*5,0,5),"&lt;&gt;0")</f>
        <v>4.25</v>
      </c>
      <c r="AO336" s="40">
        <f ca="1">SUMIF(OFFSET(correlations!O$46,_xlfn.FLOOR.MATH((ROW(N324)-1)/5)*5,0,5),"&lt;&gt;0")/COUNTIF(OFFSET(correlations!O$46,_xlfn.FLOOR.MATH((ROW(N324)-1)/5)*5,0,5),"&lt;&gt;0")</f>
        <v>4.75</v>
      </c>
      <c r="AP336" s="40">
        <f ca="1">SUMIF(OFFSET(correlations!P$46,_xlfn.FLOOR.MATH((ROW(O324)-1)/5)*5,0,5),"&lt;&gt;0")/COUNTIF(OFFSET(correlations!P$46,_xlfn.FLOOR.MATH((ROW(O324)-1)/5)*5,0,5),"&lt;&gt;0")</f>
        <v>4.125</v>
      </c>
      <c r="AQ336" s="40">
        <f ca="1">SUMIF(OFFSET(correlations!Q$46,_xlfn.FLOOR.MATH((ROW(P324)-1)/5)*5,0,5),"&lt;&gt;0")/COUNTIF(OFFSET(correlations!Q$46,_xlfn.FLOOR.MATH((ROW(P324)-1)/5)*5,0,5),"&lt;&gt;0")</f>
        <v>4.0999999999999996</v>
      </c>
      <c r="AR336" s="40">
        <f ca="1">SUMIF(OFFSET(correlations!R$46,_xlfn.FLOOR.MATH((ROW(Q324)-1)/5)*5,0,5),"&lt;&gt;0")/COUNTIF(OFFSET(correlations!R$46,_xlfn.FLOOR.MATH((ROW(Q324)-1)/5)*5,0,5),"&lt;&gt;0")</f>
        <v>4.75</v>
      </c>
      <c r="AS336" s="40">
        <f ca="1">SUMIF(OFFSET(correlations!S$46,_xlfn.FLOOR.MATH((ROW(R324)-1)/5)*5,0,5),"&lt;&gt;0")/COUNTIF(OFFSET(correlations!S$46,_xlfn.FLOOR.MATH((ROW(R324)-1)/5)*5,0,5),"&lt;&gt;0")</f>
        <v>5</v>
      </c>
      <c r="AT336" s="40">
        <f ca="1">SUMIF(OFFSET(correlations!T$46,_xlfn.FLOOR.MATH((ROW(S324)-1)/5)*5,0,5),"&lt;&gt;0")/COUNTIF(OFFSET(correlations!T$46,_xlfn.FLOOR.MATH((ROW(S324)-1)/5)*5,0,5),"&lt;&gt;0")</f>
        <v>4.5</v>
      </c>
      <c r="AU336" s="40">
        <f ca="1">SUMIF(OFFSET(correlations!U$46,_xlfn.FLOOR.MATH((ROW(T324)-1)/5)*5,0,5),"&lt;&gt;0")/COUNTIF(OFFSET(correlations!U$46,_xlfn.FLOOR.MATH((ROW(T324)-1)/5)*5,0,5),"&lt;&gt;0")</f>
        <v>4</v>
      </c>
      <c r="AV336" s="40">
        <f ca="1">SUMIF(OFFSET(correlations!V$46,_xlfn.FLOOR.MATH((ROW(U324)-1)/5)*5,0,5),"&lt;&gt;0")/COUNTIF(OFFSET(correlations!V$46,_xlfn.FLOOR.MATH((ROW(U324)-1)/5)*5,0,5),"&lt;&gt;0")</f>
        <v>4.333333333333333</v>
      </c>
      <c r="AW336" s="40">
        <f ca="1">SUMIF(OFFSET(correlations!W$46,_xlfn.FLOOR.MATH((ROW(V324)-1)/5)*5,0,5),"&lt;&gt;0")/COUNTIF(OFFSET(correlations!W$46,_xlfn.FLOOR.MATH((ROW(V324)-1)/5)*5,0,5),"&lt;&gt;0")</f>
        <v>4.333333333333333</v>
      </c>
      <c r="AX336" s="40">
        <f ca="1">SUMIF(OFFSET(correlations!X$46,_xlfn.FLOOR.MATH((ROW(W324)-1)/5)*5,0,5),"&lt;&gt;0")/COUNTIF(OFFSET(correlations!X$46,_xlfn.FLOOR.MATH((ROW(W324)-1)/5)*5,0,5),"&lt;&gt;0")</f>
        <v>4.333333333333333</v>
      </c>
      <c r="AY336" s="40">
        <f ca="1">SUMIF(OFFSET(correlations!Y$46,_xlfn.FLOOR.MATH((ROW(X324)-1)/5)*5,0,5),"&lt;&gt;0")/COUNTIF(OFFSET(correlations!Y$46,_xlfn.FLOOR.MATH((ROW(X324)-1)/5)*5,0,5),"&lt;&gt;0")</f>
        <v>4.833333333333333</v>
      </c>
      <c r="AZ336" s="40">
        <f ca="1">SUMIF(OFFSET(correlations!Z$46,_xlfn.FLOOR.MATH((ROW(Y324)-1)/5)*5,0,5),"&lt;&gt;0")/COUNTIF(OFFSET(correlations!Z$46,_xlfn.FLOOR.MATH((ROW(Y324)-1)/5)*5,0,5),"&lt;&gt;0")</f>
        <v>4.875</v>
      </c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</row>
    <row r="337" spans="1:76">
      <c r="A337" s="1" t="str">
        <f t="shared" si="64"/>
        <v>807: Seven (a.k.a. Se7en) (1995)</v>
      </c>
      <c r="B337" s="26">
        <f>IF(correlations!B370&lt;&gt;0,'Modified Weights'!B$7,0)</f>
        <v>0</v>
      </c>
      <c r="C337" s="26">
        <f>IF(correlations!C370&lt;&gt;0,'Modified Weights'!C$7,0)</f>
        <v>0.41167618541813644</v>
      </c>
      <c r="D337" s="26">
        <f>IF(correlations!D370&lt;&gt;0,'Modified Weights'!D$7,0)</f>
        <v>0.36756756756756787</v>
      </c>
      <c r="E337" s="26">
        <f>IF(correlations!E370&lt;&gt;0,'Modified Weights'!E$7,0)</f>
        <v>0</v>
      </c>
      <c r="F337" s="26">
        <f>IF(correlations!F370&lt;&gt;0,'Modified Weights'!F$7,0)</f>
        <v>0.37985626502293046</v>
      </c>
      <c r="G337" s="26">
        <f>IF(correlations!G370&lt;&gt;0,'Modified Weights'!G$7,0)</f>
        <v>0.38713264586848378</v>
      </c>
      <c r="H337" s="26">
        <f>IF(correlations!H370&lt;&gt;0,'Modified Weights'!H$7,0)</f>
        <v>0.19365960183726966</v>
      </c>
      <c r="I337" s="26">
        <f>IF(correlations!I370&lt;&gt;0,'Modified Weights'!I$7,0)</f>
        <v>0.21476007349626267</v>
      </c>
      <c r="J337" s="26">
        <f>IF(correlations!J370&lt;&gt;0,'Modified Weights'!J$7,0)</f>
        <v>0.36005629545020651</v>
      </c>
      <c r="K337" s="26">
        <f>IF(correlations!K370&lt;&gt;0,'Modified Weights'!K$7,0)</f>
        <v>0.21087949693739588</v>
      </c>
      <c r="L337" s="26">
        <f>IF(correlations!L370&lt;&gt;0,'Modified Weights'!L$7,0)</f>
        <v>0.24328325135114928</v>
      </c>
      <c r="M337" s="26">
        <f>IF(correlations!M370&lt;&gt;0,'Modified Weights'!M$7,0)</f>
        <v>0.19710516591041297</v>
      </c>
      <c r="N337" s="26">
        <f>IF(correlations!N370&lt;&gt;0,'Modified Weights'!N$7,0)</f>
        <v>0.18121021790485745</v>
      </c>
      <c r="O337" s="26">
        <f>IF(correlations!O370&lt;&gt;0,'Modified Weights'!O$7,0)</f>
        <v>0.47549485227568483</v>
      </c>
      <c r="P337" s="26">
        <f>IF(correlations!P370&lt;&gt;0,'Modified Weights'!P$7,0)</f>
        <v>0.26252037536330569</v>
      </c>
      <c r="Q337" s="26">
        <f>IF(correlations!Q370&lt;&gt;0,'Modified Weights'!Q$7,0)</f>
        <v>0.37322578372742299</v>
      </c>
      <c r="R337" s="26">
        <f>IF(correlations!R370&lt;&gt;0,'Modified Weights'!R$7,0)</f>
        <v>0.37426379831369133</v>
      </c>
      <c r="S337" s="26">
        <f>IF(correlations!S370&lt;&gt;0,'Modified Weights'!S$7,0)</f>
        <v>0</v>
      </c>
      <c r="T337" s="26">
        <f>IF(correlations!T370&lt;&gt;0,'Modified Weights'!T$7,0)</f>
        <v>0.40380887559327872</v>
      </c>
      <c r="U337" s="26">
        <f>IF(correlations!U370&lt;&gt;0,'Modified Weights'!U$7,0)</f>
        <v>0.28039233696684568</v>
      </c>
      <c r="V337" s="26">
        <f>IF(correlations!V370&lt;&gt;0,'Modified Weights'!V$7,0)</f>
        <v>0.14367186460137429</v>
      </c>
      <c r="W337" s="26">
        <f>IF(correlations!W370&lt;&gt;0,'Modified Weights'!W$7,0)</f>
        <v>0.24072770522228643</v>
      </c>
      <c r="X337" s="26">
        <f>IF(correlations!X370&lt;&gt;0,'Modified Weights'!X$7,0)</f>
        <v>0</v>
      </c>
      <c r="Y337" s="26">
        <f>IF(correlations!Y370&lt;&gt;0,'Modified Weights'!Y$7,0)</f>
        <v>0</v>
      </c>
      <c r="Z337" s="26">
        <f>IF(correlations!Z370&lt;&gt;0,'Modified Weights'!Z$7,0)</f>
        <v>0.27967705678590876</v>
      </c>
      <c r="AA337" s="26"/>
      <c r="AB337" s="40">
        <f ca="1">SUMIF(OFFSET(correlations!B$46,_xlfn.FLOOR.MATH((ROW(A325)-1)/5)*5,0,5),"&lt;&gt;0")/COUNTIF(OFFSET(correlations!B$46,_xlfn.FLOOR.MATH((ROW(A325)-1)/5)*5,0,5),"&lt;&gt;0")</f>
        <v>4.5</v>
      </c>
      <c r="AC337" s="40">
        <f ca="1">SUMIF(OFFSET(correlations!C$46,_xlfn.FLOOR.MATH((ROW(B325)-1)/5)*5,0,5),"&lt;&gt;0")/COUNTIF(OFFSET(correlations!C$46,_xlfn.FLOOR.MATH((ROW(B325)-1)/5)*5,0,5),"&lt;&gt;0")</f>
        <v>4</v>
      </c>
      <c r="AD337" s="40">
        <f ca="1">SUMIF(OFFSET(correlations!D$46,_xlfn.FLOOR.MATH((ROW(C325)-1)/5)*5,0,5),"&lt;&gt;0")/COUNTIF(OFFSET(correlations!D$46,_xlfn.FLOOR.MATH((ROW(C325)-1)/5)*5,0,5),"&lt;&gt;0")</f>
        <v>4.5</v>
      </c>
      <c r="AE337" s="40">
        <f ca="1">SUMIF(OFFSET(correlations!E$46,_xlfn.FLOOR.MATH((ROW(D325)-1)/5)*5,0,5),"&lt;&gt;0")/COUNTIF(OFFSET(correlations!E$46,_xlfn.FLOOR.MATH((ROW(D325)-1)/5)*5,0,5),"&lt;&gt;0")</f>
        <v>5</v>
      </c>
      <c r="AF337" s="40">
        <f ca="1">SUMIF(OFFSET(correlations!F$46,_xlfn.FLOOR.MATH((ROW(E325)-1)/5)*5,0,5),"&lt;&gt;0")/COUNTIF(OFFSET(correlations!F$46,_xlfn.FLOOR.MATH((ROW(E325)-1)/5)*5,0,5),"&lt;&gt;0")</f>
        <v>4.333333333333333</v>
      </c>
      <c r="AG337" s="40">
        <f ca="1">SUMIF(OFFSET(correlations!G$46,_xlfn.FLOOR.MATH((ROW(F325)-1)/5)*5,0,5),"&lt;&gt;0")/COUNTIF(OFFSET(correlations!G$46,_xlfn.FLOOR.MATH((ROW(F325)-1)/5)*5,0,5),"&lt;&gt;0")</f>
        <v>4.833333333333333</v>
      </c>
      <c r="AH337" s="40">
        <f ca="1">SUMIF(OFFSET(correlations!H$46,_xlfn.FLOOR.MATH((ROW(G325)-1)/5)*5,0,5),"&lt;&gt;0")/COUNTIF(OFFSET(correlations!H$46,_xlfn.FLOOR.MATH((ROW(G325)-1)/5)*5,0,5),"&lt;&gt;0")</f>
        <v>3.6666666666666665</v>
      </c>
      <c r="AI337" s="40">
        <f ca="1">SUMIF(OFFSET(correlations!I$46,_xlfn.FLOOR.MATH((ROW(H325)-1)/5)*5,0,5),"&lt;&gt;0")/COUNTIF(OFFSET(correlations!I$46,_xlfn.FLOOR.MATH((ROW(H325)-1)/5)*5,0,5),"&lt;&gt;0")</f>
        <v>4.25</v>
      </c>
      <c r="AJ337" s="40">
        <f ca="1">SUMIF(OFFSET(correlations!J$46,_xlfn.FLOOR.MATH((ROW(I325)-1)/5)*5,0,5),"&lt;&gt;0")/COUNTIF(OFFSET(correlations!J$46,_xlfn.FLOOR.MATH((ROW(I325)-1)/5)*5,0,5),"&lt;&gt;0")</f>
        <v>4.833333333333333</v>
      </c>
      <c r="AK337" s="40">
        <f ca="1">SUMIF(OFFSET(correlations!K$46,_xlfn.FLOOR.MATH((ROW(J325)-1)/5)*5,0,5),"&lt;&gt;0")/COUNTIF(OFFSET(correlations!K$46,_xlfn.FLOOR.MATH((ROW(J325)-1)/5)*5,0,5),"&lt;&gt;0")</f>
        <v>3.25</v>
      </c>
      <c r="AL337" s="40">
        <f ca="1">SUMIF(OFFSET(correlations!L$46,_xlfn.FLOOR.MATH((ROW(K325)-1)/5)*5,0,5),"&lt;&gt;0")/COUNTIF(OFFSET(correlations!L$46,_xlfn.FLOOR.MATH((ROW(K325)-1)/5)*5,0,5),"&lt;&gt;0")</f>
        <v>3.625</v>
      </c>
      <c r="AM337" s="40">
        <f ca="1">SUMIF(OFFSET(correlations!M$46,_xlfn.FLOOR.MATH((ROW(L325)-1)/5)*5,0,5),"&lt;&gt;0")/COUNTIF(OFFSET(correlations!M$46,_xlfn.FLOOR.MATH((ROW(L325)-1)/5)*5,0,5),"&lt;&gt;0")</f>
        <v>3.5</v>
      </c>
      <c r="AN337" s="40">
        <f ca="1">SUMIF(OFFSET(correlations!N$46,_xlfn.FLOOR.MATH((ROW(M325)-1)/5)*5,0,5),"&lt;&gt;0")/COUNTIF(OFFSET(correlations!N$46,_xlfn.FLOOR.MATH((ROW(M325)-1)/5)*5,0,5),"&lt;&gt;0")</f>
        <v>4.25</v>
      </c>
      <c r="AO337" s="40">
        <f ca="1">SUMIF(OFFSET(correlations!O$46,_xlfn.FLOOR.MATH((ROW(N325)-1)/5)*5,0,5),"&lt;&gt;0")/COUNTIF(OFFSET(correlations!O$46,_xlfn.FLOOR.MATH((ROW(N325)-1)/5)*5,0,5),"&lt;&gt;0")</f>
        <v>4.75</v>
      </c>
      <c r="AP337" s="40">
        <f ca="1">SUMIF(OFFSET(correlations!P$46,_xlfn.FLOOR.MATH((ROW(O325)-1)/5)*5,0,5),"&lt;&gt;0")/COUNTIF(OFFSET(correlations!P$46,_xlfn.FLOOR.MATH((ROW(O325)-1)/5)*5,0,5),"&lt;&gt;0")</f>
        <v>4.125</v>
      </c>
      <c r="AQ337" s="40">
        <f ca="1">SUMIF(OFFSET(correlations!Q$46,_xlfn.FLOOR.MATH((ROW(P325)-1)/5)*5,0,5),"&lt;&gt;0")/COUNTIF(OFFSET(correlations!Q$46,_xlfn.FLOOR.MATH((ROW(P325)-1)/5)*5,0,5),"&lt;&gt;0")</f>
        <v>4.0999999999999996</v>
      </c>
      <c r="AR337" s="40">
        <f ca="1">SUMIF(OFFSET(correlations!R$46,_xlfn.FLOOR.MATH((ROW(Q325)-1)/5)*5,0,5),"&lt;&gt;0")/COUNTIF(OFFSET(correlations!R$46,_xlfn.FLOOR.MATH((ROW(Q325)-1)/5)*5,0,5),"&lt;&gt;0")</f>
        <v>4.75</v>
      </c>
      <c r="AS337" s="40">
        <f ca="1">SUMIF(OFFSET(correlations!S$46,_xlfn.FLOOR.MATH((ROW(R325)-1)/5)*5,0,5),"&lt;&gt;0")/COUNTIF(OFFSET(correlations!S$46,_xlfn.FLOOR.MATH((ROW(R325)-1)/5)*5,0,5),"&lt;&gt;0")</f>
        <v>5</v>
      </c>
      <c r="AT337" s="40">
        <f ca="1">SUMIF(OFFSET(correlations!T$46,_xlfn.FLOOR.MATH((ROW(S325)-1)/5)*5,0,5),"&lt;&gt;0")/COUNTIF(OFFSET(correlations!T$46,_xlfn.FLOOR.MATH((ROW(S325)-1)/5)*5,0,5),"&lt;&gt;0")</f>
        <v>4.5</v>
      </c>
      <c r="AU337" s="40">
        <f ca="1">SUMIF(OFFSET(correlations!U$46,_xlfn.FLOOR.MATH((ROW(T325)-1)/5)*5,0,5),"&lt;&gt;0")/COUNTIF(OFFSET(correlations!U$46,_xlfn.FLOOR.MATH((ROW(T325)-1)/5)*5,0,5),"&lt;&gt;0")</f>
        <v>4</v>
      </c>
      <c r="AV337" s="40">
        <f ca="1">SUMIF(OFFSET(correlations!V$46,_xlfn.FLOOR.MATH((ROW(U325)-1)/5)*5,0,5),"&lt;&gt;0")/COUNTIF(OFFSET(correlations!V$46,_xlfn.FLOOR.MATH((ROW(U325)-1)/5)*5,0,5),"&lt;&gt;0")</f>
        <v>4.333333333333333</v>
      </c>
      <c r="AW337" s="40">
        <f ca="1">SUMIF(OFFSET(correlations!W$46,_xlfn.FLOOR.MATH((ROW(V325)-1)/5)*5,0,5),"&lt;&gt;0")/COUNTIF(OFFSET(correlations!W$46,_xlfn.FLOOR.MATH((ROW(V325)-1)/5)*5,0,5),"&lt;&gt;0")</f>
        <v>4.333333333333333</v>
      </c>
      <c r="AX337" s="40">
        <f ca="1">SUMIF(OFFSET(correlations!X$46,_xlfn.FLOOR.MATH((ROW(W325)-1)/5)*5,0,5),"&lt;&gt;0")/COUNTIF(OFFSET(correlations!X$46,_xlfn.FLOOR.MATH((ROW(W325)-1)/5)*5,0,5),"&lt;&gt;0")</f>
        <v>4.333333333333333</v>
      </c>
      <c r="AY337" s="40">
        <f ca="1">SUMIF(OFFSET(correlations!Y$46,_xlfn.FLOOR.MATH((ROW(X325)-1)/5)*5,0,5),"&lt;&gt;0")/COUNTIF(OFFSET(correlations!Y$46,_xlfn.FLOOR.MATH((ROW(X325)-1)/5)*5,0,5),"&lt;&gt;0")</f>
        <v>4.833333333333333</v>
      </c>
      <c r="AZ337" s="40">
        <f ca="1">SUMIF(OFFSET(correlations!Z$46,_xlfn.FLOOR.MATH((ROW(Y325)-1)/5)*5,0,5),"&lt;&gt;0")/COUNTIF(OFFSET(correlations!Z$46,_xlfn.FLOOR.MATH((ROW(Y325)-1)/5)*5,0,5),"&lt;&gt;0")</f>
        <v>4.875</v>
      </c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</row>
    <row r="338" spans="1:76">
      <c r="A338" s="21" t="s">
        <v>65</v>
      </c>
      <c r="B338" s="26">
        <f>IF(correlations!B371&lt;&gt;0,'Modified Weights'!B$3,0)</f>
        <v>0.55108883721563151</v>
      </c>
      <c r="C338" s="26">
        <f>IF(correlations!C371&lt;&gt;0,'Modified Weights'!C$3,0)</f>
        <v>0.56244873874488854</v>
      </c>
      <c r="D338" s="26">
        <f>IF(correlations!D371&lt;&gt;0,'Modified Weights'!D$3,0)</f>
        <v>0.66716825348801723</v>
      </c>
      <c r="E338" s="26">
        <f>IF(correlations!E371&lt;&gt;0,'Modified Weights'!E$3,0)</f>
        <v>0</v>
      </c>
      <c r="F338" s="26">
        <f>IF(correlations!F371&lt;&gt;0,'Modified Weights'!F$3,0)</f>
        <v>0.47668328054517961</v>
      </c>
      <c r="G338" s="26">
        <f>IF(correlations!G371&lt;&gt;0,'Modified Weights'!G$3,0)</f>
        <v>0.53906585139435703</v>
      </c>
      <c r="H338" s="26">
        <f>IF(correlations!H371&lt;&gt;0,'Modified Weights'!H$3,0)</f>
        <v>0.46291004988627577</v>
      </c>
      <c r="I338" s="26">
        <f>IF(correlations!I371&lt;&gt;0,'Modified Weights'!I$3,0)</f>
        <v>0</v>
      </c>
      <c r="J338" s="26">
        <f>IF(correlations!J371&lt;&gt;0,'Modified Weights'!J$3,0)</f>
        <v>0.47571090136593314</v>
      </c>
      <c r="K338" s="26">
        <f>IF(correlations!K371&lt;&gt;0,'Modified Weights'!K$3,0)</f>
        <v>0</v>
      </c>
      <c r="L338" s="26">
        <f>IF(correlations!L371&lt;&gt;0,'Modified Weights'!L$3,0)</f>
        <v>0.31257295249758305</v>
      </c>
      <c r="M338" s="26">
        <f>IF(correlations!M371&lt;&gt;0,'Modified Weights'!M$3,0)</f>
        <v>0</v>
      </c>
      <c r="N338" s="26">
        <f>IF(correlations!N371&lt;&gt;0,'Modified Weights'!N$3,0)</f>
        <v>0.32349910970108381</v>
      </c>
      <c r="O338" s="26">
        <f>IF(correlations!O371&lt;&gt;0,'Modified Weights'!O$3,0)</f>
        <v>0.66851595362183669</v>
      </c>
      <c r="P338" s="26">
        <f>IF(correlations!P371&lt;&gt;0,'Modified Weights'!P$3,0)</f>
        <v>0.41443820151070604</v>
      </c>
      <c r="Q338" s="26">
        <f>IF(correlations!Q371&lt;&gt;0,'Modified Weights'!Q$3,0)</f>
        <v>0</v>
      </c>
      <c r="R338" s="26">
        <f>IF(correlations!R371&lt;&gt;0,'Modified Weights'!R$3,0)</f>
        <v>0</v>
      </c>
      <c r="S338" s="26">
        <f>IF(correlations!S371&lt;&gt;0,'Modified Weights'!S$3,0)</f>
        <v>0.47668328054517961</v>
      </c>
      <c r="T338" s="26">
        <f>IF(correlations!T371&lt;&gt;0,'Modified Weights'!T$3,0)</f>
        <v>0</v>
      </c>
      <c r="U338" s="26">
        <f>IF(correlations!U371&lt;&gt;0,'Modified Weights'!U$3,0)</f>
        <v>0.47236055541883315</v>
      </c>
      <c r="V338" s="26">
        <f>IF(correlations!V371&lt;&gt;0,'Modified Weights'!V$3,0)</f>
        <v>0.27092801416163931</v>
      </c>
      <c r="W338" s="26">
        <f>IF(correlations!W371&lt;&gt;0,'Modified Weights'!W$3,0)</f>
        <v>0.50324684492481753</v>
      </c>
      <c r="X338" s="26">
        <f>IF(correlations!X371&lt;&gt;0,'Modified Weights'!X$3,0)</f>
        <v>0.66851595362183669</v>
      </c>
      <c r="Y338" s="26">
        <f>IF(correlations!Y371&lt;&gt;0,'Modified Weights'!Y$3,0)</f>
        <v>0.66716825348801723</v>
      </c>
      <c r="Z338" s="26">
        <f>IF(correlations!Z371&lt;&gt;0,'Modified Weights'!Z$3,0)</f>
        <v>0.43552033876932245</v>
      </c>
      <c r="AA338" s="26"/>
      <c r="AB338" s="40">
        <f ca="1">SUMIF(OFFSET(correlations!B$46,_xlfn.FLOOR.MATH((ROW(A326)-1)/5)*5,0,5),"&lt;&gt;0")/COUNTIF(OFFSET(correlations!B$46,_xlfn.FLOOR.MATH((ROW(A326)-1)/5)*5,0,5),"&lt;&gt;0")</f>
        <v>3.2</v>
      </c>
      <c r="AC338" s="40">
        <f ca="1">SUMIF(OFFSET(correlations!C$46,_xlfn.FLOOR.MATH((ROW(B326)-1)/5)*5,0,5),"&lt;&gt;0")/COUNTIF(OFFSET(correlations!C$46,_xlfn.FLOOR.MATH((ROW(B326)-1)/5)*5,0,5),"&lt;&gt;0")</f>
        <v>3.7</v>
      </c>
      <c r="AD338" s="40">
        <f ca="1">SUMIF(OFFSET(correlations!D$46,_xlfn.FLOOR.MATH((ROW(C326)-1)/5)*5,0,5),"&lt;&gt;0")/COUNTIF(OFFSET(correlations!D$46,_xlfn.FLOOR.MATH((ROW(C326)-1)/5)*5,0,5),"&lt;&gt;0")</f>
        <v>3.6</v>
      </c>
      <c r="AE338" s="40">
        <f ca="1">SUMIF(OFFSET(correlations!E$46,_xlfn.FLOOR.MATH((ROW(D326)-1)/5)*5,0,5),"&lt;&gt;0")/COUNTIF(OFFSET(correlations!E$46,_xlfn.FLOOR.MATH((ROW(D326)-1)/5)*5,0,5),"&lt;&gt;0")</f>
        <v>4.25</v>
      </c>
      <c r="AF338" s="40">
        <f ca="1">SUMIF(OFFSET(correlations!F$46,_xlfn.FLOOR.MATH((ROW(E326)-1)/5)*5,0,5),"&lt;&gt;0")/COUNTIF(OFFSET(correlations!F$46,_xlfn.FLOOR.MATH((ROW(E326)-1)/5)*5,0,5),"&lt;&gt;0")</f>
        <v>3.9</v>
      </c>
      <c r="AG338" s="40">
        <f ca="1">SUMIF(OFFSET(correlations!G$46,_xlfn.FLOOR.MATH((ROW(F326)-1)/5)*5,0,5),"&lt;&gt;0")/COUNTIF(OFFSET(correlations!G$46,_xlfn.FLOOR.MATH((ROW(F326)-1)/5)*5,0,5),"&lt;&gt;0")</f>
        <v>3.5</v>
      </c>
      <c r="AH338" s="40">
        <f ca="1">SUMIF(OFFSET(correlations!H$46,_xlfn.FLOOR.MATH((ROW(G326)-1)/5)*5,0,5),"&lt;&gt;0")/COUNTIF(OFFSET(correlations!H$46,_xlfn.FLOOR.MATH((ROW(G326)-1)/5)*5,0,5),"&lt;&gt;0")</f>
        <v>3.7</v>
      </c>
      <c r="AI338" s="40">
        <f ca="1">SUMIF(OFFSET(correlations!I$46,_xlfn.FLOOR.MATH((ROW(H326)-1)/5)*5,0,5),"&lt;&gt;0")/COUNTIF(OFFSET(correlations!I$46,_xlfn.FLOOR.MATH((ROW(H326)-1)/5)*5,0,5),"&lt;&gt;0")</f>
        <v>4.125</v>
      </c>
      <c r="AJ338" s="40">
        <f ca="1">SUMIF(OFFSET(correlations!J$46,_xlfn.FLOOR.MATH((ROW(I326)-1)/5)*5,0,5),"&lt;&gt;0")/COUNTIF(OFFSET(correlations!J$46,_xlfn.FLOOR.MATH((ROW(I326)-1)/5)*5,0,5),"&lt;&gt;0")</f>
        <v>4.3</v>
      </c>
      <c r="AK338" s="40">
        <f ca="1">SUMIF(OFFSET(correlations!K$46,_xlfn.FLOOR.MATH((ROW(J326)-1)/5)*5,0,5),"&lt;&gt;0")/COUNTIF(OFFSET(correlations!K$46,_xlfn.FLOOR.MATH((ROW(J326)-1)/5)*5,0,5),"&lt;&gt;0")</f>
        <v>3.375</v>
      </c>
      <c r="AL338" s="40">
        <f ca="1">SUMIF(OFFSET(correlations!L$46,_xlfn.FLOOR.MATH((ROW(K326)-1)/5)*5,0,5),"&lt;&gt;0")/COUNTIF(OFFSET(correlations!L$46,_xlfn.FLOOR.MATH((ROW(K326)-1)/5)*5,0,5),"&lt;&gt;0")</f>
        <v>3.8</v>
      </c>
      <c r="AM338" s="40">
        <f ca="1">SUMIF(OFFSET(correlations!M$46,_xlfn.FLOOR.MATH((ROW(L326)-1)/5)*5,0,5),"&lt;&gt;0")/COUNTIF(OFFSET(correlations!M$46,_xlfn.FLOOR.MATH((ROW(L326)-1)/5)*5,0,5),"&lt;&gt;0")</f>
        <v>2.8333333333333335</v>
      </c>
      <c r="AN338" s="40">
        <f ca="1">SUMIF(OFFSET(correlations!N$46,_xlfn.FLOOR.MATH((ROW(M326)-1)/5)*5,0,5),"&lt;&gt;0")/COUNTIF(OFFSET(correlations!N$46,_xlfn.FLOOR.MATH((ROW(M326)-1)/5)*5,0,5),"&lt;&gt;0")</f>
        <v>4.125</v>
      </c>
      <c r="AO338" s="40">
        <f ca="1">SUMIF(OFFSET(correlations!O$46,_xlfn.FLOOR.MATH((ROW(N326)-1)/5)*5,0,5),"&lt;&gt;0")/COUNTIF(OFFSET(correlations!O$46,_xlfn.FLOOR.MATH((ROW(N326)-1)/5)*5,0,5),"&lt;&gt;0")</f>
        <v>3.9</v>
      </c>
      <c r="AP338" s="40">
        <f ca="1">SUMIF(OFFSET(correlations!P$46,_xlfn.FLOOR.MATH((ROW(O326)-1)/5)*5,0,5),"&lt;&gt;0")/COUNTIF(OFFSET(correlations!P$46,_xlfn.FLOOR.MATH((ROW(O326)-1)/5)*5,0,5),"&lt;&gt;0")</f>
        <v>4</v>
      </c>
      <c r="AQ338" s="40">
        <f ca="1">SUMIF(OFFSET(correlations!Q$46,_xlfn.FLOOR.MATH((ROW(P326)-1)/5)*5,0,5),"&lt;&gt;0")/COUNTIF(OFFSET(correlations!Q$46,_xlfn.FLOOR.MATH((ROW(P326)-1)/5)*5,0,5),"&lt;&gt;0")</f>
        <v>4.25</v>
      </c>
      <c r="AR338" s="40">
        <f ca="1">SUMIF(OFFSET(correlations!R$46,_xlfn.FLOOR.MATH((ROW(Q326)-1)/5)*5,0,5),"&lt;&gt;0")/COUNTIF(OFFSET(correlations!R$46,_xlfn.FLOOR.MATH((ROW(Q326)-1)/5)*5,0,5),"&lt;&gt;0")</f>
        <v>4.25</v>
      </c>
      <c r="AS338" s="40">
        <f ca="1">SUMIF(OFFSET(correlations!S$46,_xlfn.FLOOR.MATH((ROW(R326)-1)/5)*5,0,5),"&lt;&gt;0")/COUNTIF(OFFSET(correlations!S$46,_xlfn.FLOOR.MATH((ROW(R326)-1)/5)*5,0,5),"&lt;&gt;0")</f>
        <v>4.25</v>
      </c>
      <c r="AT338" s="40">
        <f ca="1">SUMIF(OFFSET(correlations!T$46,_xlfn.FLOOR.MATH((ROW(S326)-1)/5)*5,0,5),"&lt;&gt;0")/COUNTIF(OFFSET(correlations!T$46,_xlfn.FLOOR.MATH((ROW(S326)-1)/5)*5,0,5),"&lt;&gt;0")</f>
        <v>3.625</v>
      </c>
      <c r="AU338" s="40">
        <f ca="1">SUMIF(OFFSET(correlations!U$46,_xlfn.FLOOR.MATH((ROW(T326)-1)/5)*5,0,5),"&lt;&gt;0")/COUNTIF(OFFSET(correlations!U$46,_xlfn.FLOOR.MATH((ROW(T326)-1)/5)*5,0,5),"&lt;&gt;0")</f>
        <v>4</v>
      </c>
      <c r="AV338" s="40">
        <f ca="1">SUMIF(OFFSET(correlations!V$46,_xlfn.FLOOR.MATH((ROW(U326)-1)/5)*5,0,5),"&lt;&gt;0")/COUNTIF(OFFSET(correlations!V$46,_xlfn.FLOOR.MATH((ROW(U326)-1)/5)*5,0,5),"&lt;&gt;0")</f>
        <v>3.5</v>
      </c>
      <c r="AW338" s="40">
        <f ca="1">SUMIF(OFFSET(correlations!W$46,_xlfn.FLOOR.MATH((ROW(V326)-1)/5)*5,0,5),"&lt;&gt;0")/COUNTIF(OFFSET(correlations!W$46,_xlfn.FLOOR.MATH((ROW(V326)-1)/5)*5,0,5),"&lt;&gt;0")</f>
        <v>3.3</v>
      </c>
      <c r="AX338" s="40">
        <f ca="1">SUMIF(OFFSET(correlations!X$46,_xlfn.FLOOR.MATH((ROW(W326)-1)/5)*5,0,5),"&lt;&gt;0")/COUNTIF(OFFSET(correlations!X$46,_xlfn.FLOOR.MATH((ROW(W326)-1)/5)*5,0,5),"&lt;&gt;0")</f>
        <v>3.2</v>
      </c>
      <c r="AY338" s="40">
        <f ca="1">SUMIF(OFFSET(correlations!Y$46,_xlfn.FLOOR.MATH((ROW(X326)-1)/5)*5,0,5),"&lt;&gt;0")/COUNTIF(OFFSET(correlations!Y$46,_xlfn.FLOOR.MATH((ROW(X326)-1)/5)*5,0,5),"&lt;&gt;0")</f>
        <v>4.3</v>
      </c>
      <c r="AZ338" s="40">
        <f ca="1">SUMIF(OFFSET(correlations!Z$46,_xlfn.FLOOR.MATH((ROW(Y326)-1)/5)*5,0,5),"&lt;&gt;0")/COUNTIF(OFFSET(correlations!Z$46,_xlfn.FLOOR.MATH((ROW(Y326)-1)/5)*5,0,5),"&lt;&gt;0")</f>
        <v>3.9</v>
      </c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</row>
    <row r="339" spans="1:76">
      <c r="A339" s="1" t="str">
        <f t="shared" ref="A339:A342" si="65">A338</f>
        <v>808: Shrek (2001)</v>
      </c>
      <c r="B339" s="26">
        <f>IF(correlations!B372&lt;&gt;0,'Modified Weights'!B$4,0)</f>
        <v>0.51761980439715483</v>
      </c>
      <c r="C339" s="26">
        <f>IF(correlations!C372&lt;&gt;0,'Modified Weights'!C$4,0)</f>
        <v>0.48860698263640312</v>
      </c>
      <c r="D339" s="26">
        <f>IF(correlations!D372&lt;&gt;0,'Modified Weights'!D$4,0)</f>
        <v>0.47097212266638172</v>
      </c>
      <c r="E339" s="26">
        <f>IF(correlations!E372&lt;&gt;0,'Modified Weights'!E$4,0)</f>
        <v>0.47497369617752921</v>
      </c>
      <c r="F339" s="26">
        <f>IF(correlations!F372&lt;&gt;0,'Modified Weights'!F$4,0)</f>
        <v>0.46411014776485626</v>
      </c>
      <c r="G339" s="26">
        <f>IF(correlations!G372&lt;&gt;0,'Modified Weights'!G$4,0)</f>
        <v>0</v>
      </c>
      <c r="H339" s="26">
        <f>IF(correlations!H372&lt;&gt;0,'Modified Weights'!H$4,0)</f>
        <v>0.40027450425381639</v>
      </c>
      <c r="I339" s="26">
        <f>IF(correlations!I372&lt;&gt;0,'Modified Weights'!I$4,0)</f>
        <v>0.31257295249758305</v>
      </c>
      <c r="J339" s="26">
        <f>IF(correlations!J372&lt;&gt;0,'Modified Weights'!J$4,0)</f>
        <v>0.47549485227568483</v>
      </c>
      <c r="K339" s="26">
        <f>IF(correlations!K372&lt;&gt;0,'Modified Weights'!K$4,0)</f>
        <v>0.26365446983714974</v>
      </c>
      <c r="L339" s="26">
        <f>IF(correlations!L372&lt;&gt;0,'Modified Weights'!L$4,0)</f>
        <v>0.28275572409412869</v>
      </c>
      <c r="M339" s="26">
        <f>IF(correlations!M372&lt;&gt;0,'Modified Weights'!M$4,0)</f>
        <v>0.28040224837668803</v>
      </c>
      <c r="N339" s="26">
        <f>IF(correlations!N372&lt;&gt;0,'Modified Weights'!N$4,0)</f>
        <v>0.31010409033155772</v>
      </c>
      <c r="O339" s="26">
        <f>IF(correlations!O372&lt;&gt;0,'Modified Weights'!O$4,0)</f>
        <v>0.56244873874488854</v>
      </c>
      <c r="P339" s="26">
        <f>IF(correlations!P372&lt;&gt;0,'Modified Weights'!P$4,0)</f>
        <v>0.30413903573293405</v>
      </c>
      <c r="Q339" s="26">
        <f>IF(correlations!Q372&lt;&gt;0,'Modified Weights'!Q$4,0)</f>
        <v>0.48860698263640312</v>
      </c>
      <c r="R339" s="26">
        <f>IF(correlations!R372&lt;&gt;0,'Modified Weights'!R$4,0)</f>
        <v>0.47097212266638172</v>
      </c>
      <c r="S339" s="26">
        <f>IF(correlations!S372&lt;&gt;0,'Modified Weights'!S$4,0)</f>
        <v>0.44902524381160436</v>
      </c>
      <c r="T339" s="26">
        <f>IF(correlations!T372&lt;&gt;0,'Modified Weights'!T$4,0)</f>
        <v>0.52599044278760332</v>
      </c>
      <c r="U339" s="26">
        <f>IF(correlations!U372&lt;&gt;0,'Modified Weights'!U$4,0)</f>
        <v>0.43899155441463594</v>
      </c>
      <c r="V339" s="26">
        <f>IF(correlations!V372&lt;&gt;0,'Modified Weights'!V$4,0)</f>
        <v>0.17808764796017454</v>
      </c>
      <c r="W339" s="26">
        <f>IF(correlations!W372&lt;&gt;0,'Modified Weights'!W$4,0)</f>
        <v>0.40859237613621341</v>
      </c>
      <c r="X339" s="26">
        <f>IF(correlations!X372&lt;&gt;0,'Modified Weights'!X$4,0)</f>
        <v>0.54219187817609293</v>
      </c>
      <c r="Y339" s="26">
        <f>IF(correlations!Y372&lt;&gt;0,'Modified Weights'!Y$4,0)</f>
        <v>0.54219187817609293</v>
      </c>
      <c r="Z339" s="26">
        <f>IF(correlations!Z372&lt;&gt;0,'Modified Weights'!Z$4,0)</f>
        <v>0.39006674934025765</v>
      </c>
      <c r="AA339" s="26"/>
      <c r="AB339" s="40">
        <f ca="1">SUMIF(OFFSET(correlations!B$46,_xlfn.FLOOR.MATH((ROW(A327)-1)/5)*5,0,5),"&lt;&gt;0")/COUNTIF(OFFSET(correlations!B$46,_xlfn.FLOOR.MATH((ROW(A327)-1)/5)*5,0,5),"&lt;&gt;0")</f>
        <v>3.2</v>
      </c>
      <c r="AC339" s="40">
        <f ca="1">SUMIF(OFFSET(correlations!C$46,_xlfn.FLOOR.MATH((ROW(B327)-1)/5)*5,0,5),"&lt;&gt;0")/COUNTIF(OFFSET(correlations!C$46,_xlfn.FLOOR.MATH((ROW(B327)-1)/5)*5,0,5),"&lt;&gt;0")</f>
        <v>3.7</v>
      </c>
      <c r="AD339" s="40">
        <f ca="1">SUMIF(OFFSET(correlations!D$46,_xlfn.FLOOR.MATH((ROW(C327)-1)/5)*5,0,5),"&lt;&gt;0")/COUNTIF(OFFSET(correlations!D$46,_xlfn.FLOOR.MATH((ROW(C327)-1)/5)*5,0,5),"&lt;&gt;0")</f>
        <v>3.6</v>
      </c>
      <c r="AE339" s="40">
        <f ca="1">SUMIF(OFFSET(correlations!E$46,_xlfn.FLOOR.MATH((ROW(D327)-1)/5)*5,0,5),"&lt;&gt;0")/COUNTIF(OFFSET(correlations!E$46,_xlfn.FLOOR.MATH((ROW(D327)-1)/5)*5,0,5),"&lt;&gt;0")</f>
        <v>4.25</v>
      </c>
      <c r="AF339" s="40">
        <f ca="1">SUMIF(OFFSET(correlations!F$46,_xlfn.FLOOR.MATH((ROW(E327)-1)/5)*5,0,5),"&lt;&gt;0")/COUNTIF(OFFSET(correlations!F$46,_xlfn.FLOOR.MATH((ROW(E327)-1)/5)*5,0,5),"&lt;&gt;0")</f>
        <v>3.9</v>
      </c>
      <c r="AG339" s="40">
        <f ca="1">SUMIF(OFFSET(correlations!G$46,_xlfn.FLOOR.MATH((ROW(F327)-1)/5)*5,0,5),"&lt;&gt;0")/COUNTIF(OFFSET(correlations!G$46,_xlfn.FLOOR.MATH((ROW(F327)-1)/5)*5,0,5),"&lt;&gt;0")</f>
        <v>3.5</v>
      </c>
      <c r="AH339" s="40">
        <f ca="1">SUMIF(OFFSET(correlations!H$46,_xlfn.FLOOR.MATH((ROW(G327)-1)/5)*5,0,5),"&lt;&gt;0")/COUNTIF(OFFSET(correlations!H$46,_xlfn.FLOOR.MATH((ROW(G327)-1)/5)*5,0,5),"&lt;&gt;0")</f>
        <v>3.7</v>
      </c>
      <c r="AI339" s="40">
        <f ca="1">SUMIF(OFFSET(correlations!I$46,_xlfn.FLOOR.MATH((ROW(H327)-1)/5)*5,0,5),"&lt;&gt;0")/COUNTIF(OFFSET(correlations!I$46,_xlfn.FLOOR.MATH((ROW(H327)-1)/5)*5,0,5),"&lt;&gt;0")</f>
        <v>4.125</v>
      </c>
      <c r="AJ339" s="40">
        <f ca="1">SUMIF(OFFSET(correlations!J$46,_xlfn.FLOOR.MATH((ROW(I327)-1)/5)*5,0,5),"&lt;&gt;0")/COUNTIF(OFFSET(correlations!J$46,_xlfn.FLOOR.MATH((ROW(I327)-1)/5)*5,0,5),"&lt;&gt;0")</f>
        <v>4.3</v>
      </c>
      <c r="AK339" s="40">
        <f ca="1">SUMIF(OFFSET(correlations!K$46,_xlfn.FLOOR.MATH((ROW(J327)-1)/5)*5,0,5),"&lt;&gt;0")/COUNTIF(OFFSET(correlations!K$46,_xlfn.FLOOR.MATH((ROW(J327)-1)/5)*5,0,5),"&lt;&gt;0")</f>
        <v>3.375</v>
      </c>
      <c r="AL339" s="40">
        <f ca="1">SUMIF(OFFSET(correlations!L$46,_xlfn.FLOOR.MATH((ROW(K327)-1)/5)*5,0,5),"&lt;&gt;0")/COUNTIF(OFFSET(correlations!L$46,_xlfn.FLOOR.MATH((ROW(K327)-1)/5)*5,0,5),"&lt;&gt;0")</f>
        <v>3.8</v>
      </c>
      <c r="AM339" s="40">
        <f ca="1">SUMIF(OFFSET(correlations!M$46,_xlfn.FLOOR.MATH((ROW(L327)-1)/5)*5,0,5),"&lt;&gt;0")/COUNTIF(OFFSET(correlations!M$46,_xlfn.FLOOR.MATH((ROW(L327)-1)/5)*5,0,5),"&lt;&gt;0")</f>
        <v>2.8333333333333335</v>
      </c>
      <c r="AN339" s="40">
        <f ca="1">SUMIF(OFFSET(correlations!N$46,_xlfn.FLOOR.MATH((ROW(M327)-1)/5)*5,0,5),"&lt;&gt;0")/COUNTIF(OFFSET(correlations!N$46,_xlfn.FLOOR.MATH((ROW(M327)-1)/5)*5,0,5),"&lt;&gt;0")</f>
        <v>4.125</v>
      </c>
      <c r="AO339" s="40">
        <f ca="1">SUMIF(OFFSET(correlations!O$46,_xlfn.FLOOR.MATH((ROW(N327)-1)/5)*5,0,5),"&lt;&gt;0")/COUNTIF(OFFSET(correlations!O$46,_xlfn.FLOOR.MATH((ROW(N327)-1)/5)*5,0,5),"&lt;&gt;0")</f>
        <v>3.9</v>
      </c>
      <c r="AP339" s="40">
        <f ca="1">SUMIF(OFFSET(correlations!P$46,_xlfn.FLOOR.MATH((ROW(O327)-1)/5)*5,0,5),"&lt;&gt;0")/COUNTIF(OFFSET(correlations!P$46,_xlfn.FLOOR.MATH((ROW(O327)-1)/5)*5,0,5),"&lt;&gt;0")</f>
        <v>4</v>
      </c>
      <c r="AQ339" s="40">
        <f ca="1">SUMIF(OFFSET(correlations!Q$46,_xlfn.FLOOR.MATH((ROW(P327)-1)/5)*5,0,5),"&lt;&gt;0")/COUNTIF(OFFSET(correlations!Q$46,_xlfn.FLOOR.MATH((ROW(P327)-1)/5)*5,0,5),"&lt;&gt;0")</f>
        <v>4.25</v>
      </c>
      <c r="AR339" s="40">
        <f ca="1">SUMIF(OFFSET(correlations!R$46,_xlfn.FLOOR.MATH((ROW(Q327)-1)/5)*5,0,5),"&lt;&gt;0")/COUNTIF(OFFSET(correlations!R$46,_xlfn.FLOOR.MATH((ROW(Q327)-1)/5)*5,0,5),"&lt;&gt;0")</f>
        <v>4.25</v>
      </c>
      <c r="AS339" s="40">
        <f ca="1">SUMIF(OFFSET(correlations!S$46,_xlfn.FLOOR.MATH((ROW(R327)-1)/5)*5,0,5),"&lt;&gt;0")/COUNTIF(OFFSET(correlations!S$46,_xlfn.FLOOR.MATH((ROW(R327)-1)/5)*5,0,5),"&lt;&gt;0")</f>
        <v>4.25</v>
      </c>
      <c r="AT339" s="40">
        <f ca="1">SUMIF(OFFSET(correlations!T$46,_xlfn.FLOOR.MATH((ROW(S327)-1)/5)*5,0,5),"&lt;&gt;0")/COUNTIF(OFFSET(correlations!T$46,_xlfn.FLOOR.MATH((ROW(S327)-1)/5)*5,0,5),"&lt;&gt;0")</f>
        <v>3.625</v>
      </c>
      <c r="AU339" s="40">
        <f ca="1">SUMIF(OFFSET(correlations!U$46,_xlfn.FLOOR.MATH((ROW(T327)-1)/5)*5,0,5),"&lt;&gt;0")/COUNTIF(OFFSET(correlations!U$46,_xlfn.FLOOR.MATH((ROW(T327)-1)/5)*5,0,5),"&lt;&gt;0")</f>
        <v>4</v>
      </c>
      <c r="AV339" s="40">
        <f ca="1">SUMIF(OFFSET(correlations!V$46,_xlfn.FLOOR.MATH((ROW(U327)-1)/5)*5,0,5),"&lt;&gt;0")/COUNTIF(OFFSET(correlations!V$46,_xlfn.FLOOR.MATH((ROW(U327)-1)/5)*5,0,5),"&lt;&gt;0")</f>
        <v>3.5</v>
      </c>
      <c r="AW339" s="40">
        <f ca="1">SUMIF(OFFSET(correlations!W$46,_xlfn.FLOOR.MATH((ROW(V327)-1)/5)*5,0,5),"&lt;&gt;0")/COUNTIF(OFFSET(correlations!W$46,_xlfn.FLOOR.MATH((ROW(V327)-1)/5)*5,0,5),"&lt;&gt;0")</f>
        <v>3.3</v>
      </c>
      <c r="AX339" s="40">
        <f ca="1">SUMIF(OFFSET(correlations!X$46,_xlfn.FLOOR.MATH((ROW(W327)-1)/5)*5,0,5),"&lt;&gt;0")/COUNTIF(OFFSET(correlations!X$46,_xlfn.FLOOR.MATH((ROW(W327)-1)/5)*5,0,5),"&lt;&gt;0")</f>
        <v>3.2</v>
      </c>
      <c r="AY339" s="40">
        <f ca="1">SUMIF(OFFSET(correlations!Y$46,_xlfn.FLOOR.MATH((ROW(X327)-1)/5)*5,0,5),"&lt;&gt;0")/COUNTIF(OFFSET(correlations!Y$46,_xlfn.FLOOR.MATH((ROW(X327)-1)/5)*5,0,5),"&lt;&gt;0")</f>
        <v>4.3</v>
      </c>
      <c r="AZ339" s="40">
        <f ca="1">SUMIF(OFFSET(correlations!Z$46,_xlfn.FLOOR.MATH((ROW(Y327)-1)/5)*5,0,5),"&lt;&gt;0")/COUNTIF(OFFSET(correlations!Z$46,_xlfn.FLOOR.MATH((ROW(Y327)-1)/5)*5,0,5),"&lt;&gt;0")</f>
        <v>3.9</v>
      </c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</row>
    <row r="340" spans="1:76">
      <c r="A340" s="1" t="str">
        <f t="shared" si="65"/>
        <v>808: Shrek (2001)</v>
      </c>
      <c r="B340" s="26">
        <f>IF(correlations!B373&lt;&gt;0,'Modified Weights'!B$5,0)</f>
        <v>0.49300760515325925</v>
      </c>
      <c r="C340" s="26">
        <f>IF(correlations!C373&lt;&gt;0,'Modified Weights'!C$5,0)</f>
        <v>0.42223642660835542</v>
      </c>
      <c r="D340" s="26">
        <f>IF(correlations!D373&lt;&gt;0,'Modified Weights'!D$5,0)</f>
        <v>0.46833329437099369</v>
      </c>
      <c r="E340" s="26">
        <f>IF(correlations!E373&lt;&gt;0,'Modified Weights'!E$5,0)</f>
        <v>0.46291004988627577</v>
      </c>
      <c r="F340" s="26">
        <f>IF(correlations!F373&lt;&gt;0,'Modified Weights'!F$5,0)</f>
        <v>0.43899155441463594</v>
      </c>
      <c r="G340" s="26">
        <f>IF(correlations!G373&lt;&gt;0,'Modified Weights'!G$5,0)</f>
        <v>0.46833329437099369</v>
      </c>
      <c r="H340" s="26">
        <f>IF(correlations!H373&lt;&gt;0,'Modified Weights'!H$5,0)</f>
        <v>0.24769327229404767</v>
      </c>
      <c r="I340" s="26">
        <f>IF(correlations!I373&lt;&gt;0,'Modified Weights'!I$5,0)</f>
        <v>0.26424949075041737</v>
      </c>
      <c r="J340" s="26">
        <f>IF(correlations!J373&lt;&gt;0,'Modified Weights'!J$5,0)</f>
        <v>0.38713264586848378</v>
      </c>
      <c r="K340" s="26">
        <f>IF(correlations!K373&lt;&gt;0,'Modified Weights'!K$5,0)</f>
        <v>0.25886569181649749</v>
      </c>
      <c r="L340" s="26">
        <f>IF(correlations!L373&lt;&gt;0,'Modified Weights'!L$5,0)</f>
        <v>0.27833468677407003</v>
      </c>
      <c r="M340" s="26">
        <f>IF(correlations!M373&lt;&gt;0,'Modified Weights'!M$5,0)</f>
        <v>0</v>
      </c>
      <c r="N340" s="26">
        <f>IF(correlations!N373&lt;&gt;0,'Modified Weights'!N$5,0)</f>
        <v>0.290591240789001</v>
      </c>
      <c r="O340" s="26">
        <f>IF(correlations!O373&lt;&gt;0,'Modified Weights'!O$5,0)</f>
        <v>0.53906585139435703</v>
      </c>
      <c r="P340" s="26">
        <f>IF(correlations!P373&lt;&gt;0,'Modified Weights'!P$5,0)</f>
        <v>0.29682614716644024</v>
      </c>
      <c r="Q340" s="26">
        <f>IF(correlations!Q373&lt;&gt;0,'Modified Weights'!Q$5,0)</f>
        <v>0.47571090136593314</v>
      </c>
      <c r="R340" s="26">
        <f>IF(correlations!R373&lt;&gt;0,'Modified Weights'!R$5,0)</f>
        <v>0.45527378286540937</v>
      </c>
      <c r="S340" s="26">
        <f>IF(correlations!S373&lt;&gt;0,'Modified Weights'!S$5,0)</f>
        <v>0.42223642660835542</v>
      </c>
      <c r="T340" s="26">
        <f>IF(correlations!T373&lt;&gt;0,'Modified Weights'!T$5,0)</f>
        <v>0.42805472768971564</v>
      </c>
      <c r="U340" s="26">
        <f>IF(correlations!U373&lt;&gt;0,'Modified Weights'!U$5,0)</f>
        <v>0.40380887559327872</v>
      </c>
      <c r="V340" s="26">
        <f>IF(correlations!V373&lt;&gt;0,'Modified Weights'!V$5,0)</f>
        <v>0.14924669844661778</v>
      </c>
      <c r="W340" s="26">
        <f>IF(correlations!W373&lt;&gt;0,'Modified Weights'!W$5,0)</f>
        <v>0.31571202585390812</v>
      </c>
      <c r="X340" s="26">
        <f>IF(correlations!X373&lt;&gt;0,'Modified Weights'!X$5,0)</f>
        <v>0.47497369617752921</v>
      </c>
      <c r="Y340" s="26">
        <f>IF(correlations!Y373&lt;&gt;0,'Modified Weights'!Y$5,0)</f>
        <v>0.47236055541883315</v>
      </c>
      <c r="Z340" s="26">
        <f>IF(correlations!Z373&lt;&gt;0,'Modified Weights'!Z$5,0)</f>
        <v>0.37985626502293046</v>
      </c>
      <c r="AA340" s="26"/>
      <c r="AB340" s="40">
        <f ca="1">SUMIF(OFFSET(correlations!B$46,_xlfn.FLOOR.MATH((ROW(A328)-1)/5)*5,0,5),"&lt;&gt;0")/COUNTIF(OFFSET(correlations!B$46,_xlfn.FLOOR.MATH((ROW(A328)-1)/5)*5,0,5),"&lt;&gt;0")</f>
        <v>3.2</v>
      </c>
      <c r="AC340" s="40">
        <f ca="1">SUMIF(OFFSET(correlations!C$46,_xlfn.FLOOR.MATH((ROW(B328)-1)/5)*5,0,5),"&lt;&gt;0")/COUNTIF(OFFSET(correlations!C$46,_xlfn.FLOOR.MATH((ROW(B328)-1)/5)*5,0,5),"&lt;&gt;0")</f>
        <v>3.7</v>
      </c>
      <c r="AD340" s="40">
        <f ca="1">SUMIF(OFFSET(correlations!D$46,_xlfn.FLOOR.MATH((ROW(C328)-1)/5)*5,0,5),"&lt;&gt;0")/COUNTIF(OFFSET(correlations!D$46,_xlfn.FLOOR.MATH((ROW(C328)-1)/5)*5,0,5),"&lt;&gt;0")</f>
        <v>3.6</v>
      </c>
      <c r="AE340" s="40">
        <f ca="1">SUMIF(OFFSET(correlations!E$46,_xlfn.FLOOR.MATH((ROW(D328)-1)/5)*5,0,5),"&lt;&gt;0")/COUNTIF(OFFSET(correlations!E$46,_xlfn.FLOOR.MATH((ROW(D328)-1)/5)*5,0,5),"&lt;&gt;0")</f>
        <v>4.25</v>
      </c>
      <c r="AF340" s="40">
        <f ca="1">SUMIF(OFFSET(correlations!F$46,_xlfn.FLOOR.MATH((ROW(E328)-1)/5)*5,0,5),"&lt;&gt;0")/COUNTIF(OFFSET(correlations!F$46,_xlfn.FLOOR.MATH((ROW(E328)-1)/5)*5,0,5),"&lt;&gt;0")</f>
        <v>3.9</v>
      </c>
      <c r="AG340" s="40">
        <f ca="1">SUMIF(OFFSET(correlations!G$46,_xlfn.FLOOR.MATH((ROW(F328)-1)/5)*5,0,5),"&lt;&gt;0")/COUNTIF(OFFSET(correlations!G$46,_xlfn.FLOOR.MATH((ROW(F328)-1)/5)*5,0,5),"&lt;&gt;0")</f>
        <v>3.5</v>
      </c>
      <c r="AH340" s="40">
        <f ca="1">SUMIF(OFFSET(correlations!H$46,_xlfn.FLOOR.MATH((ROW(G328)-1)/5)*5,0,5),"&lt;&gt;0")/COUNTIF(OFFSET(correlations!H$46,_xlfn.FLOOR.MATH((ROW(G328)-1)/5)*5,0,5),"&lt;&gt;0")</f>
        <v>3.7</v>
      </c>
      <c r="AI340" s="40">
        <f ca="1">SUMIF(OFFSET(correlations!I$46,_xlfn.FLOOR.MATH((ROW(H328)-1)/5)*5,0,5),"&lt;&gt;0")/COUNTIF(OFFSET(correlations!I$46,_xlfn.FLOOR.MATH((ROW(H328)-1)/5)*5,0,5),"&lt;&gt;0")</f>
        <v>4.125</v>
      </c>
      <c r="AJ340" s="40">
        <f ca="1">SUMIF(OFFSET(correlations!J$46,_xlfn.FLOOR.MATH((ROW(I328)-1)/5)*5,0,5),"&lt;&gt;0")/COUNTIF(OFFSET(correlations!J$46,_xlfn.FLOOR.MATH((ROW(I328)-1)/5)*5,0,5),"&lt;&gt;0")</f>
        <v>4.3</v>
      </c>
      <c r="AK340" s="40">
        <f ca="1">SUMIF(OFFSET(correlations!K$46,_xlfn.FLOOR.MATH((ROW(J328)-1)/5)*5,0,5),"&lt;&gt;0")/COUNTIF(OFFSET(correlations!K$46,_xlfn.FLOOR.MATH((ROW(J328)-1)/5)*5,0,5),"&lt;&gt;0")</f>
        <v>3.375</v>
      </c>
      <c r="AL340" s="40">
        <f ca="1">SUMIF(OFFSET(correlations!L$46,_xlfn.FLOOR.MATH((ROW(K328)-1)/5)*5,0,5),"&lt;&gt;0")/COUNTIF(OFFSET(correlations!L$46,_xlfn.FLOOR.MATH((ROW(K328)-1)/5)*5,0,5),"&lt;&gt;0")</f>
        <v>3.8</v>
      </c>
      <c r="AM340" s="40">
        <f ca="1">SUMIF(OFFSET(correlations!M$46,_xlfn.FLOOR.MATH((ROW(L328)-1)/5)*5,0,5),"&lt;&gt;0")/COUNTIF(OFFSET(correlations!M$46,_xlfn.FLOOR.MATH((ROW(L328)-1)/5)*5,0,5),"&lt;&gt;0")</f>
        <v>2.8333333333333335</v>
      </c>
      <c r="AN340" s="40">
        <f ca="1">SUMIF(OFFSET(correlations!N$46,_xlfn.FLOOR.MATH((ROW(M328)-1)/5)*5,0,5),"&lt;&gt;0")/COUNTIF(OFFSET(correlations!N$46,_xlfn.FLOOR.MATH((ROW(M328)-1)/5)*5,0,5),"&lt;&gt;0")</f>
        <v>4.125</v>
      </c>
      <c r="AO340" s="40">
        <f ca="1">SUMIF(OFFSET(correlations!O$46,_xlfn.FLOOR.MATH((ROW(N328)-1)/5)*5,0,5),"&lt;&gt;0")/COUNTIF(OFFSET(correlations!O$46,_xlfn.FLOOR.MATH((ROW(N328)-1)/5)*5,0,5),"&lt;&gt;0")</f>
        <v>3.9</v>
      </c>
      <c r="AP340" s="40">
        <f ca="1">SUMIF(OFFSET(correlations!P$46,_xlfn.FLOOR.MATH((ROW(O328)-1)/5)*5,0,5),"&lt;&gt;0")/COUNTIF(OFFSET(correlations!P$46,_xlfn.FLOOR.MATH((ROW(O328)-1)/5)*5,0,5),"&lt;&gt;0")</f>
        <v>4</v>
      </c>
      <c r="AQ340" s="40">
        <f ca="1">SUMIF(OFFSET(correlations!Q$46,_xlfn.FLOOR.MATH((ROW(P328)-1)/5)*5,0,5),"&lt;&gt;0")/COUNTIF(OFFSET(correlations!Q$46,_xlfn.FLOOR.MATH((ROW(P328)-1)/5)*5,0,5),"&lt;&gt;0")</f>
        <v>4.25</v>
      </c>
      <c r="AR340" s="40">
        <f ca="1">SUMIF(OFFSET(correlations!R$46,_xlfn.FLOOR.MATH((ROW(Q328)-1)/5)*5,0,5),"&lt;&gt;0")/COUNTIF(OFFSET(correlations!R$46,_xlfn.FLOOR.MATH((ROW(Q328)-1)/5)*5,0,5),"&lt;&gt;0")</f>
        <v>4.25</v>
      </c>
      <c r="AS340" s="40">
        <f ca="1">SUMIF(OFFSET(correlations!S$46,_xlfn.FLOOR.MATH((ROW(R328)-1)/5)*5,0,5),"&lt;&gt;0")/COUNTIF(OFFSET(correlations!S$46,_xlfn.FLOOR.MATH((ROW(R328)-1)/5)*5,0,5),"&lt;&gt;0")</f>
        <v>4.25</v>
      </c>
      <c r="AT340" s="40">
        <f ca="1">SUMIF(OFFSET(correlations!T$46,_xlfn.FLOOR.MATH((ROW(S328)-1)/5)*5,0,5),"&lt;&gt;0")/COUNTIF(OFFSET(correlations!T$46,_xlfn.FLOOR.MATH((ROW(S328)-1)/5)*5,0,5),"&lt;&gt;0")</f>
        <v>3.625</v>
      </c>
      <c r="AU340" s="40">
        <f ca="1">SUMIF(OFFSET(correlations!U$46,_xlfn.FLOOR.MATH((ROW(T328)-1)/5)*5,0,5),"&lt;&gt;0")/COUNTIF(OFFSET(correlations!U$46,_xlfn.FLOOR.MATH((ROW(T328)-1)/5)*5,0,5),"&lt;&gt;0")</f>
        <v>4</v>
      </c>
      <c r="AV340" s="40">
        <f ca="1">SUMIF(OFFSET(correlations!V$46,_xlfn.FLOOR.MATH((ROW(U328)-1)/5)*5,0,5),"&lt;&gt;0")/COUNTIF(OFFSET(correlations!V$46,_xlfn.FLOOR.MATH((ROW(U328)-1)/5)*5,0,5),"&lt;&gt;0")</f>
        <v>3.5</v>
      </c>
      <c r="AW340" s="40">
        <f ca="1">SUMIF(OFFSET(correlations!W$46,_xlfn.FLOOR.MATH((ROW(V328)-1)/5)*5,0,5),"&lt;&gt;0")/COUNTIF(OFFSET(correlations!W$46,_xlfn.FLOOR.MATH((ROW(V328)-1)/5)*5,0,5),"&lt;&gt;0")</f>
        <v>3.3</v>
      </c>
      <c r="AX340" s="40">
        <f ca="1">SUMIF(OFFSET(correlations!X$46,_xlfn.FLOOR.MATH((ROW(W328)-1)/5)*5,0,5),"&lt;&gt;0")/COUNTIF(OFFSET(correlations!X$46,_xlfn.FLOOR.MATH((ROW(W328)-1)/5)*5,0,5),"&lt;&gt;0")</f>
        <v>3.2</v>
      </c>
      <c r="AY340" s="40">
        <f ca="1">SUMIF(OFFSET(correlations!Y$46,_xlfn.FLOOR.MATH((ROW(X328)-1)/5)*5,0,5),"&lt;&gt;0")/COUNTIF(OFFSET(correlations!Y$46,_xlfn.FLOOR.MATH((ROW(X328)-1)/5)*5,0,5),"&lt;&gt;0")</f>
        <v>4.3</v>
      </c>
      <c r="AZ340" s="40">
        <f ca="1">SUMIF(OFFSET(correlations!Z$46,_xlfn.FLOOR.MATH((ROW(Y328)-1)/5)*5,0,5),"&lt;&gt;0")/COUNTIF(OFFSET(correlations!Z$46,_xlfn.FLOOR.MATH((ROW(Y328)-1)/5)*5,0,5),"&lt;&gt;0")</f>
        <v>3.9</v>
      </c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</row>
    <row r="341" spans="1:76">
      <c r="A341" s="1" t="str">
        <f t="shared" si="65"/>
        <v>808: Shrek (2001)</v>
      </c>
      <c r="B341" s="26">
        <f>IF(correlations!B374&lt;&gt;0,'Modified Weights'!B$6,0)</f>
        <v>0.48053660218278615</v>
      </c>
      <c r="C341" s="26">
        <f>IF(correlations!C374&lt;&gt;0,'Modified Weights'!C$6,0)</f>
        <v>0.41443820151070604</v>
      </c>
      <c r="D341" s="26">
        <f>IF(correlations!D374&lt;&gt;0,'Modified Weights'!D$6,0)</f>
        <v>0.37322578372742299</v>
      </c>
      <c r="E341" s="26">
        <f>IF(correlations!E374&lt;&gt;0,'Modified Weights'!E$6,0)</f>
        <v>0.28275572409412869</v>
      </c>
      <c r="F341" s="26">
        <f>IF(correlations!F374&lt;&gt;0,'Modified Weights'!F$6,0)</f>
        <v>0.40027450425381639</v>
      </c>
      <c r="G341" s="26">
        <f>IF(correlations!G374&lt;&gt;0,'Modified Weights'!G$6,0)</f>
        <v>0.39943642888722536</v>
      </c>
      <c r="H341" s="26">
        <f>IF(correlations!H374&lt;&gt;0,'Modified Weights'!H$6,0)</f>
        <v>0.2271298649307886</v>
      </c>
      <c r="I341" s="26">
        <f>IF(correlations!I374&lt;&gt;0,'Modified Weights'!I$6,0)</f>
        <v>0.22921932957789437</v>
      </c>
      <c r="J341" s="26">
        <f>IF(correlations!J374&lt;&gt;0,'Modified Weights'!J$6,0)</f>
        <v>0.36756756756756787</v>
      </c>
      <c r="K341" s="26">
        <f>IF(correlations!K374&lt;&gt;0,'Modified Weights'!K$6,0)</f>
        <v>0.25252866387786765</v>
      </c>
      <c r="L341" s="26">
        <f>IF(correlations!L374&lt;&gt;0,'Modified Weights'!L$6,0)</f>
        <v>0.2685953793136418</v>
      </c>
      <c r="M341" s="26">
        <f>IF(correlations!M374&lt;&gt;0,'Modified Weights'!M$6,0)</f>
        <v>0.25252866387786765</v>
      </c>
      <c r="N341" s="26">
        <f>IF(correlations!N374&lt;&gt;0,'Modified Weights'!N$6,0)</f>
        <v>0</v>
      </c>
      <c r="O341" s="26">
        <f>IF(correlations!O374&lt;&gt;0,'Modified Weights'!O$6,0)</f>
        <v>0.52599044278760332</v>
      </c>
      <c r="P341" s="26">
        <f>IF(correlations!P374&lt;&gt;0,'Modified Weights'!P$6,0)</f>
        <v>0.28039233696684568</v>
      </c>
      <c r="Q341" s="26">
        <f>IF(correlations!Q374&lt;&gt;0,'Modified Weights'!Q$6,0)</f>
        <v>0.42322462884387124</v>
      </c>
      <c r="R341" s="26">
        <f>IF(correlations!R374&lt;&gt;0,'Modified Weights'!R$6,0)</f>
        <v>0.39943642888722536</v>
      </c>
      <c r="S341" s="26">
        <f>IF(correlations!S374&lt;&gt;0,'Modified Weights'!S$6,0)</f>
        <v>0.37267558897264119</v>
      </c>
      <c r="T341" s="26">
        <f>IF(correlations!T374&lt;&gt;0,'Modified Weights'!T$6,0)</f>
        <v>0.40704352695380308</v>
      </c>
      <c r="U341" s="26">
        <f>IF(correlations!U374&lt;&gt;0,'Modified Weights'!U$6,0)</f>
        <v>0.30580326092025339</v>
      </c>
      <c r="V341" s="26">
        <f>IF(correlations!V374&lt;&gt;0,'Modified Weights'!V$6,0)</f>
        <v>0.14601110225769576</v>
      </c>
      <c r="W341" s="26">
        <f>IF(correlations!W374&lt;&gt;0,'Modified Weights'!W$6,0)</f>
        <v>0.26252037536330569</v>
      </c>
      <c r="X341" s="26">
        <f>IF(correlations!X374&lt;&gt;0,'Modified Weights'!X$6,0)</f>
        <v>0.45527378286540937</v>
      </c>
      <c r="Y341" s="26">
        <f>IF(correlations!Y374&lt;&gt;0,'Modified Weights'!Y$6,0)</f>
        <v>0.46411014776485626</v>
      </c>
      <c r="Z341" s="26">
        <f>IF(correlations!Z374&lt;&gt;0,'Modified Weights'!Z$6,0)</f>
        <v>0.37426379831369133</v>
      </c>
      <c r="AA341" s="26"/>
      <c r="AB341" s="40">
        <f ca="1">SUMIF(OFFSET(correlations!B$46,_xlfn.FLOOR.MATH((ROW(A329)-1)/5)*5,0,5),"&lt;&gt;0")/COUNTIF(OFFSET(correlations!B$46,_xlfn.FLOOR.MATH((ROW(A329)-1)/5)*5,0,5),"&lt;&gt;0")</f>
        <v>3.2</v>
      </c>
      <c r="AC341" s="40">
        <f ca="1">SUMIF(OFFSET(correlations!C$46,_xlfn.FLOOR.MATH((ROW(B329)-1)/5)*5,0,5),"&lt;&gt;0")/COUNTIF(OFFSET(correlations!C$46,_xlfn.FLOOR.MATH((ROW(B329)-1)/5)*5,0,5),"&lt;&gt;0")</f>
        <v>3.7</v>
      </c>
      <c r="AD341" s="40">
        <f ca="1">SUMIF(OFFSET(correlations!D$46,_xlfn.FLOOR.MATH((ROW(C329)-1)/5)*5,0,5),"&lt;&gt;0")/COUNTIF(OFFSET(correlations!D$46,_xlfn.FLOOR.MATH((ROW(C329)-1)/5)*5,0,5),"&lt;&gt;0")</f>
        <v>3.6</v>
      </c>
      <c r="AE341" s="40">
        <f ca="1">SUMIF(OFFSET(correlations!E$46,_xlfn.FLOOR.MATH((ROW(D329)-1)/5)*5,0,5),"&lt;&gt;0")/COUNTIF(OFFSET(correlations!E$46,_xlfn.FLOOR.MATH((ROW(D329)-1)/5)*5,0,5),"&lt;&gt;0")</f>
        <v>4.25</v>
      </c>
      <c r="AF341" s="40">
        <f ca="1">SUMIF(OFFSET(correlations!F$46,_xlfn.FLOOR.MATH((ROW(E329)-1)/5)*5,0,5),"&lt;&gt;0")/COUNTIF(OFFSET(correlations!F$46,_xlfn.FLOOR.MATH((ROW(E329)-1)/5)*5,0,5),"&lt;&gt;0")</f>
        <v>3.9</v>
      </c>
      <c r="AG341" s="40">
        <f ca="1">SUMIF(OFFSET(correlations!G$46,_xlfn.FLOOR.MATH((ROW(F329)-1)/5)*5,0,5),"&lt;&gt;0")/COUNTIF(OFFSET(correlations!G$46,_xlfn.FLOOR.MATH((ROW(F329)-1)/5)*5,0,5),"&lt;&gt;0")</f>
        <v>3.5</v>
      </c>
      <c r="AH341" s="40">
        <f ca="1">SUMIF(OFFSET(correlations!H$46,_xlfn.FLOOR.MATH((ROW(G329)-1)/5)*5,0,5),"&lt;&gt;0")/COUNTIF(OFFSET(correlations!H$46,_xlfn.FLOOR.MATH((ROW(G329)-1)/5)*5,0,5),"&lt;&gt;0")</f>
        <v>3.7</v>
      </c>
      <c r="AI341" s="40">
        <f ca="1">SUMIF(OFFSET(correlations!I$46,_xlfn.FLOOR.MATH((ROW(H329)-1)/5)*5,0,5),"&lt;&gt;0")/COUNTIF(OFFSET(correlations!I$46,_xlfn.FLOOR.MATH((ROW(H329)-1)/5)*5,0,5),"&lt;&gt;0")</f>
        <v>4.125</v>
      </c>
      <c r="AJ341" s="40">
        <f ca="1">SUMIF(OFFSET(correlations!J$46,_xlfn.FLOOR.MATH((ROW(I329)-1)/5)*5,0,5),"&lt;&gt;0")/COUNTIF(OFFSET(correlations!J$46,_xlfn.FLOOR.MATH((ROW(I329)-1)/5)*5,0,5),"&lt;&gt;0")</f>
        <v>4.3</v>
      </c>
      <c r="AK341" s="40">
        <f ca="1">SUMIF(OFFSET(correlations!K$46,_xlfn.FLOOR.MATH((ROW(J329)-1)/5)*5,0,5),"&lt;&gt;0")/COUNTIF(OFFSET(correlations!K$46,_xlfn.FLOOR.MATH((ROW(J329)-1)/5)*5,0,5),"&lt;&gt;0")</f>
        <v>3.375</v>
      </c>
      <c r="AL341" s="40">
        <f ca="1">SUMIF(OFFSET(correlations!L$46,_xlfn.FLOOR.MATH((ROW(K329)-1)/5)*5,0,5),"&lt;&gt;0")/COUNTIF(OFFSET(correlations!L$46,_xlfn.FLOOR.MATH((ROW(K329)-1)/5)*5,0,5),"&lt;&gt;0")</f>
        <v>3.8</v>
      </c>
      <c r="AM341" s="40">
        <f ca="1">SUMIF(OFFSET(correlations!M$46,_xlfn.FLOOR.MATH((ROW(L329)-1)/5)*5,0,5),"&lt;&gt;0")/COUNTIF(OFFSET(correlations!M$46,_xlfn.FLOOR.MATH((ROW(L329)-1)/5)*5,0,5),"&lt;&gt;0")</f>
        <v>2.8333333333333335</v>
      </c>
      <c r="AN341" s="40">
        <f ca="1">SUMIF(OFFSET(correlations!N$46,_xlfn.FLOOR.MATH((ROW(M329)-1)/5)*5,0,5),"&lt;&gt;0")/COUNTIF(OFFSET(correlations!N$46,_xlfn.FLOOR.MATH((ROW(M329)-1)/5)*5,0,5),"&lt;&gt;0")</f>
        <v>4.125</v>
      </c>
      <c r="AO341" s="40">
        <f ca="1">SUMIF(OFFSET(correlations!O$46,_xlfn.FLOOR.MATH((ROW(N329)-1)/5)*5,0,5),"&lt;&gt;0")/COUNTIF(OFFSET(correlations!O$46,_xlfn.FLOOR.MATH((ROW(N329)-1)/5)*5,0,5),"&lt;&gt;0")</f>
        <v>3.9</v>
      </c>
      <c r="AP341" s="40">
        <f ca="1">SUMIF(OFFSET(correlations!P$46,_xlfn.FLOOR.MATH((ROW(O329)-1)/5)*5,0,5),"&lt;&gt;0")/COUNTIF(OFFSET(correlations!P$46,_xlfn.FLOOR.MATH((ROW(O329)-1)/5)*5,0,5),"&lt;&gt;0")</f>
        <v>4</v>
      </c>
      <c r="AQ341" s="40">
        <f ca="1">SUMIF(OFFSET(correlations!Q$46,_xlfn.FLOOR.MATH((ROW(P329)-1)/5)*5,0,5),"&lt;&gt;0")/COUNTIF(OFFSET(correlations!Q$46,_xlfn.FLOOR.MATH((ROW(P329)-1)/5)*5,0,5),"&lt;&gt;0")</f>
        <v>4.25</v>
      </c>
      <c r="AR341" s="40">
        <f ca="1">SUMIF(OFFSET(correlations!R$46,_xlfn.FLOOR.MATH((ROW(Q329)-1)/5)*5,0,5),"&lt;&gt;0")/COUNTIF(OFFSET(correlations!R$46,_xlfn.FLOOR.MATH((ROW(Q329)-1)/5)*5,0,5),"&lt;&gt;0")</f>
        <v>4.25</v>
      </c>
      <c r="AS341" s="40">
        <f ca="1">SUMIF(OFFSET(correlations!S$46,_xlfn.FLOOR.MATH((ROW(R329)-1)/5)*5,0,5),"&lt;&gt;0")/COUNTIF(OFFSET(correlations!S$46,_xlfn.FLOOR.MATH((ROW(R329)-1)/5)*5,0,5),"&lt;&gt;0")</f>
        <v>4.25</v>
      </c>
      <c r="AT341" s="40">
        <f ca="1">SUMIF(OFFSET(correlations!T$46,_xlfn.FLOOR.MATH((ROW(S329)-1)/5)*5,0,5),"&lt;&gt;0")/COUNTIF(OFFSET(correlations!T$46,_xlfn.FLOOR.MATH((ROW(S329)-1)/5)*5,0,5),"&lt;&gt;0")</f>
        <v>3.625</v>
      </c>
      <c r="AU341" s="40">
        <f ca="1">SUMIF(OFFSET(correlations!U$46,_xlfn.FLOOR.MATH((ROW(T329)-1)/5)*5,0,5),"&lt;&gt;0")/COUNTIF(OFFSET(correlations!U$46,_xlfn.FLOOR.MATH((ROW(T329)-1)/5)*5,0,5),"&lt;&gt;0")</f>
        <v>4</v>
      </c>
      <c r="AV341" s="40">
        <f ca="1">SUMIF(OFFSET(correlations!V$46,_xlfn.FLOOR.MATH((ROW(U329)-1)/5)*5,0,5),"&lt;&gt;0")/COUNTIF(OFFSET(correlations!V$46,_xlfn.FLOOR.MATH((ROW(U329)-1)/5)*5,0,5),"&lt;&gt;0")</f>
        <v>3.5</v>
      </c>
      <c r="AW341" s="40">
        <f ca="1">SUMIF(OFFSET(correlations!W$46,_xlfn.FLOOR.MATH((ROW(V329)-1)/5)*5,0,5),"&lt;&gt;0")/COUNTIF(OFFSET(correlations!W$46,_xlfn.FLOOR.MATH((ROW(V329)-1)/5)*5,0,5),"&lt;&gt;0")</f>
        <v>3.3</v>
      </c>
      <c r="AX341" s="40">
        <f ca="1">SUMIF(OFFSET(correlations!X$46,_xlfn.FLOOR.MATH((ROW(W329)-1)/5)*5,0,5),"&lt;&gt;0")/COUNTIF(OFFSET(correlations!X$46,_xlfn.FLOOR.MATH((ROW(W329)-1)/5)*5,0,5),"&lt;&gt;0")</f>
        <v>3.2</v>
      </c>
      <c r="AY341" s="40">
        <f ca="1">SUMIF(OFFSET(correlations!Y$46,_xlfn.FLOOR.MATH((ROW(X329)-1)/5)*5,0,5),"&lt;&gt;0")/COUNTIF(OFFSET(correlations!Y$46,_xlfn.FLOOR.MATH((ROW(X329)-1)/5)*5,0,5),"&lt;&gt;0")</f>
        <v>4.3</v>
      </c>
      <c r="AZ341" s="40">
        <f ca="1">SUMIF(OFFSET(correlations!Z$46,_xlfn.FLOOR.MATH((ROW(Y329)-1)/5)*5,0,5),"&lt;&gt;0")/COUNTIF(OFFSET(correlations!Z$46,_xlfn.FLOOR.MATH((ROW(Y329)-1)/5)*5,0,5),"&lt;&gt;0")</f>
        <v>3.9</v>
      </c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</row>
    <row r="342" spans="1:76">
      <c r="A342" s="1" t="str">
        <f t="shared" si="65"/>
        <v>808: Shrek (2001)</v>
      </c>
      <c r="B342" s="26">
        <f>IF(correlations!B375&lt;&gt;0,'Modified Weights'!B$7,0)</f>
        <v>0.46460996868120108</v>
      </c>
      <c r="C342" s="26">
        <f>IF(correlations!C375&lt;&gt;0,'Modified Weights'!C$7,0)</f>
        <v>0.41167618541813644</v>
      </c>
      <c r="D342" s="26">
        <f>IF(correlations!D375&lt;&gt;0,'Modified Weights'!D$7,0)</f>
        <v>0.36756756756756787</v>
      </c>
      <c r="E342" s="26">
        <f>IF(correlations!E375&lt;&gt;0,'Modified Weights'!E$7,0)</f>
        <v>0.25965984359917371</v>
      </c>
      <c r="F342" s="26">
        <f>IF(correlations!F375&lt;&gt;0,'Modified Weights'!F$7,0)</f>
        <v>0.37985626502293046</v>
      </c>
      <c r="G342" s="26">
        <f>IF(correlations!G375&lt;&gt;0,'Modified Weights'!G$7,0)</f>
        <v>0.38713264586848378</v>
      </c>
      <c r="H342" s="26">
        <f>IF(correlations!H375&lt;&gt;0,'Modified Weights'!H$7,0)</f>
        <v>0.19365960183726966</v>
      </c>
      <c r="I342" s="26">
        <f>IF(correlations!I375&lt;&gt;0,'Modified Weights'!I$7,0)</f>
        <v>0.21476007349626267</v>
      </c>
      <c r="J342" s="26">
        <f>IF(correlations!J375&lt;&gt;0,'Modified Weights'!J$7,0)</f>
        <v>0.36005629545020651</v>
      </c>
      <c r="K342" s="26">
        <f>IF(correlations!K375&lt;&gt;0,'Modified Weights'!K$7,0)</f>
        <v>0.21087949693739588</v>
      </c>
      <c r="L342" s="26">
        <f>IF(correlations!L375&lt;&gt;0,'Modified Weights'!L$7,0)</f>
        <v>0.24328325135114928</v>
      </c>
      <c r="M342" s="26">
        <f>IF(correlations!M375&lt;&gt;0,'Modified Weights'!M$7,0)</f>
        <v>0.19710516591041297</v>
      </c>
      <c r="N342" s="26">
        <f>IF(correlations!N375&lt;&gt;0,'Modified Weights'!N$7,0)</f>
        <v>0.18121021790485745</v>
      </c>
      <c r="O342" s="26">
        <f>IF(correlations!O375&lt;&gt;0,'Modified Weights'!O$7,0)</f>
        <v>0.47549485227568483</v>
      </c>
      <c r="P342" s="26">
        <f>IF(correlations!P375&lt;&gt;0,'Modified Weights'!P$7,0)</f>
        <v>0</v>
      </c>
      <c r="Q342" s="26">
        <f>IF(correlations!Q375&lt;&gt;0,'Modified Weights'!Q$7,0)</f>
        <v>0.37322578372742299</v>
      </c>
      <c r="R342" s="26">
        <f>IF(correlations!R375&lt;&gt;0,'Modified Weights'!R$7,0)</f>
        <v>0.37426379831369133</v>
      </c>
      <c r="S342" s="26">
        <f>IF(correlations!S375&lt;&gt;0,'Modified Weights'!S$7,0)</f>
        <v>0</v>
      </c>
      <c r="T342" s="26">
        <f>IF(correlations!T375&lt;&gt;0,'Modified Weights'!T$7,0)</f>
        <v>0.40380887559327872</v>
      </c>
      <c r="U342" s="26">
        <f>IF(correlations!U375&lt;&gt;0,'Modified Weights'!U$7,0)</f>
        <v>0.28039233696684568</v>
      </c>
      <c r="V342" s="26">
        <f>IF(correlations!V375&lt;&gt;0,'Modified Weights'!V$7,0)</f>
        <v>0.14367186460137429</v>
      </c>
      <c r="W342" s="26">
        <f>IF(correlations!W375&lt;&gt;0,'Modified Weights'!W$7,0)</f>
        <v>0.24072770522228643</v>
      </c>
      <c r="X342" s="26">
        <f>IF(correlations!X375&lt;&gt;0,'Modified Weights'!X$7,0)</f>
        <v>0.44902524381160436</v>
      </c>
      <c r="Y342" s="26">
        <f>IF(correlations!Y375&lt;&gt;0,'Modified Weights'!Y$7,0)</f>
        <v>0.42322462884387124</v>
      </c>
      <c r="Z342" s="26">
        <f>IF(correlations!Z375&lt;&gt;0,'Modified Weights'!Z$7,0)</f>
        <v>0.27967705678590876</v>
      </c>
      <c r="AA342" s="26"/>
      <c r="AB342" s="40">
        <f ca="1">SUMIF(OFFSET(correlations!B$46,_xlfn.FLOOR.MATH((ROW(A330)-1)/5)*5,0,5),"&lt;&gt;0")/COUNTIF(OFFSET(correlations!B$46,_xlfn.FLOOR.MATH((ROW(A330)-1)/5)*5,0,5),"&lt;&gt;0")</f>
        <v>3.2</v>
      </c>
      <c r="AC342" s="40">
        <f ca="1">SUMIF(OFFSET(correlations!C$46,_xlfn.FLOOR.MATH((ROW(B330)-1)/5)*5,0,5),"&lt;&gt;0")/COUNTIF(OFFSET(correlations!C$46,_xlfn.FLOOR.MATH((ROW(B330)-1)/5)*5,0,5),"&lt;&gt;0")</f>
        <v>3.7</v>
      </c>
      <c r="AD342" s="40">
        <f ca="1">SUMIF(OFFSET(correlations!D$46,_xlfn.FLOOR.MATH((ROW(C330)-1)/5)*5,0,5),"&lt;&gt;0")/COUNTIF(OFFSET(correlations!D$46,_xlfn.FLOOR.MATH((ROW(C330)-1)/5)*5,0,5),"&lt;&gt;0")</f>
        <v>3.6</v>
      </c>
      <c r="AE342" s="40">
        <f ca="1">SUMIF(OFFSET(correlations!E$46,_xlfn.FLOOR.MATH((ROW(D330)-1)/5)*5,0,5),"&lt;&gt;0")/COUNTIF(OFFSET(correlations!E$46,_xlfn.FLOOR.MATH((ROW(D330)-1)/5)*5,0,5),"&lt;&gt;0")</f>
        <v>4.25</v>
      </c>
      <c r="AF342" s="40">
        <f ca="1">SUMIF(OFFSET(correlations!F$46,_xlfn.FLOOR.MATH((ROW(E330)-1)/5)*5,0,5),"&lt;&gt;0")/COUNTIF(OFFSET(correlations!F$46,_xlfn.FLOOR.MATH((ROW(E330)-1)/5)*5,0,5),"&lt;&gt;0")</f>
        <v>3.9</v>
      </c>
      <c r="AG342" s="40">
        <f ca="1">SUMIF(OFFSET(correlations!G$46,_xlfn.FLOOR.MATH((ROW(F330)-1)/5)*5,0,5),"&lt;&gt;0")/COUNTIF(OFFSET(correlations!G$46,_xlfn.FLOOR.MATH((ROW(F330)-1)/5)*5,0,5),"&lt;&gt;0")</f>
        <v>3.5</v>
      </c>
      <c r="AH342" s="40">
        <f ca="1">SUMIF(OFFSET(correlations!H$46,_xlfn.FLOOR.MATH((ROW(G330)-1)/5)*5,0,5),"&lt;&gt;0")/COUNTIF(OFFSET(correlations!H$46,_xlfn.FLOOR.MATH((ROW(G330)-1)/5)*5,0,5),"&lt;&gt;0")</f>
        <v>3.7</v>
      </c>
      <c r="AI342" s="40">
        <f ca="1">SUMIF(OFFSET(correlations!I$46,_xlfn.FLOOR.MATH((ROW(H330)-1)/5)*5,0,5),"&lt;&gt;0")/COUNTIF(OFFSET(correlations!I$46,_xlfn.FLOOR.MATH((ROW(H330)-1)/5)*5,0,5),"&lt;&gt;0")</f>
        <v>4.125</v>
      </c>
      <c r="AJ342" s="40">
        <f ca="1">SUMIF(OFFSET(correlations!J$46,_xlfn.FLOOR.MATH((ROW(I330)-1)/5)*5,0,5),"&lt;&gt;0")/COUNTIF(OFFSET(correlations!J$46,_xlfn.FLOOR.MATH((ROW(I330)-1)/5)*5,0,5),"&lt;&gt;0")</f>
        <v>4.3</v>
      </c>
      <c r="AK342" s="40">
        <f ca="1">SUMIF(OFFSET(correlations!K$46,_xlfn.FLOOR.MATH((ROW(J330)-1)/5)*5,0,5),"&lt;&gt;0")/COUNTIF(OFFSET(correlations!K$46,_xlfn.FLOOR.MATH((ROW(J330)-1)/5)*5,0,5),"&lt;&gt;0")</f>
        <v>3.375</v>
      </c>
      <c r="AL342" s="40">
        <f ca="1">SUMIF(OFFSET(correlations!L$46,_xlfn.FLOOR.MATH((ROW(K330)-1)/5)*5,0,5),"&lt;&gt;0")/COUNTIF(OFFSET(correlations!L$46,_xlfn.FLOOR.MATH((ROW(K330)-1)/5)*5,0,5),"&lt;&gt;0")</f>
        <v>3.8</v>
      </c>
      <c r="AM342" s="40">
        <f ca="1">SUMIF(OFFSET(correlations!M$46,_xlfn.FLOOR.MATH((ROW(L330)-1)/5)*5,0,5),"&lt;&gt;0")/COUNTIF(OFFSET(correlations!M$46,_xlfn.FLOOR.MATH((ROW(L330)-1)/5)*5,0,5),"&lt;&gt;0")</f>
        <v>2.8333333333333335</v>
      </c>
      <c r="AN342" s="40">
        <f ca="1">SUMIF(OFFSET(correlations!N$46,_xlfn.FLOOR.MATH((ROW(M330)-1)/5)*5,0,5),"&lt;&gt;0")/COUNTIF(OFFSET(correlations!N$46,_xlfn.FLOOR.MATH((ROW(M330)-1)/5)*5,0,5),"&lt;&gt;0")</f>
        <v>4.125</v>
      </c>
      <c r="AO342" s="40">
        <f ca="1">SUMIF(OFFSET(correlations!O$46,_xlfn.FLOOR.MATH((ROW(N330)-1)/5)*5,0,5),"&lt;&gt;0")/COUNTIF(OFFSET(correlations!O$46,_xlfn.FLOOR.MATH((ROW(N330)-1)/5)*5,0,5),"&lt;&gt;0")</f>
        <v>3.9</v>
      </c>
      <c r="AP342" s="40">
        <f ca="1">SUMIF(OFFSET(correlations!P$46,_xlfn.FLOOR.MATH((ROW(O330)-1)/5)*5,0,5),"&lt;&gt;0")/COUNTIF(OFFSET(correlations!P$46,_xlfn.FLOOR.MATH((ROW(O330)-1)/5)*5,0,5),"&lt;&gt;0")</f>
        <v>4</v>
      </c>
      <c r="AQ342" s="40">
        <f ca="1">SUMIF(OFFSET(correlations!Q$46,_xlfn.FLOOR.MATH((ROW(P330)-1)/5)*5,0,5),"&lt;&gt;0")/COUNTIF(OFFSET(correlations!Q$46,_xlfn.FLOOR.MATH((ROW(P330)-1)/5)*5,0,5),"&lt;&gt;0")</f>
        <v>4.25</v>
      </c>
      <c r="AR342" s="40">
        <f ca="1">SUMIF(OFFSET(correlations!R$46,_xlfn.FLOOR.MATH((ROW(Q330)-1)/5)*5,0,5),"&lt;&gt;0")/COUNTIF(OFFSET(correlations!R$46,_xlfn.FLOOR.MATH((ROW(Q330)-1)/5)*5,0,5),"&lt;&gt;0")</f>
        <v>4.25</v>
      </c>
      <c r="AS342" s="40">
        <f ca="1">SUMIF(OFFSET(correlations!S$46,_xlfn.FLOOR.MATH((ROW(R330)-1)/5)*5,0,5),"&lt;&gt;0")/COUNTIF(OFFSET(correlations!S$46,_xlfn.FLOOR.MATH((ROW(R330)-1)/5)*5,0,5),"&lt;&gt;0")</f>
        <v>4.25</v>
      </c>
      <c r="AT342" s="40">
        <f ca="1">SUMIF(OFFSET(correlations!T$46,_xlfn.FLOOR.MATH((ROW(S330)-1)/5)*5,0,5),"&lt;&gt;0")/COUNTIF(OFFSET(correlations!T$46,_xlfn.FLOOR.MATH((ROW(S330)-1)/5)*5,0,5),"&lt;&gt;0")</f>
        <v>3.625</v>
      </c>
      <c r="AU342" s="40">
        <f ca="1">SUMIF(OFFSET(correlations!U$46,_xlfn.FLOOR.MATH((ROW(T330)-1)/5)*5,0,5),"&lt;&gt;0")/COUNTIF(OFFSET(correlations!U$46,_xlfn.FLOOR.MATH((ROW(T330)-1)/5)*5,0,5),"&lt;&gt;0")</f>
        <v>4</v>
      </c>
      <c r="AV342" s="40">
        <f ca="1">SUMIF(OFFSET(correlations!V$46,_xlfn.FLOOR.MATH((ROW(U330)-1)/5)*5,0,5),"&lt;&gt;0")/COUNTIF(OFFSET(correlations!V$46,_xlfn.FLOOR.MATH((ROW(U330)-1)/5)*5,0,5),"&lt;&gt;0")</f>
        <v>3.5</v>
      </c>
      <c r="AW342" s="40">
        <f ca="1">SUMIF(OFFSET(correlations!W$46,_xlfn.FLOOR.MATH((ROW(V330)-1)/5)*5,0,5),"&lt;&gt;0")/COUNTIF(OFFSET(correlations!W$46,_xlfn.FLOOR.MATH((ROW(V330)-1)/5)*5,0,5),"&lt;&gt;0")</f>
        <v>3.3</v>
      </c>
      <c r="AX342" s="40">
        <f ca="1">SUMIF(OFFSET(correlations!X$46,_xlfn.FLOOR.MATH((ROW(W330)-1)/5)*5,0,5),"&lt;&gt;0")/COUNTIF(OFFSET(correlations!X$46,_xlfn.FLOOR.MATH((ROW(W330)-1)/5)*5,0,5),"&lt;&gt;0")</f>
        <v>3.2</v>
      </c>
      <c r="AY342" s="40">
        <f ca="1">SUMIF(OFFSET(correlations!Y$46,_xlfn.FLOOR.MATH((ROW(X330)-1)/5)*5,0,5),"&lt;&gt;0")/COUNTIF(OFFSET(correlations!Y$46,_xlfn.FLOOR.MATH((ROW(X330)-1)/5)*5,0,5),"&lt;&gt;0")</f>
        <v>4.3</v>
      </c>
      <c r="AZ342" s="40">
        <f ca="1">SUMIF(OFFSET(correlations!Z$46,_xlfn.FLOOR.MATH((ROW(Y330)-1)/5)*5,0,5),"&lt;&gt;0")/COUNTIF(OFFSET(correlations!Z$46,_xlfn.FLOOR.MATH((ROW(Y330)-1)/5)*5,0,5),"&lt;&gt;0")</f>
        <v>3.9</v>
      </c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</row>
    <row r="343" spans="1:76">
      <c r="A343" s="21" t="s">
        <v>66</v>
      </c>
      <c r="B343" s="26">
        <f>IF(correlations!B376&lt;&gt;0,'Modified Weights'!B$3,0)</f>
        <v>0</v>
      </c>
      <c r="C343" s="26">
        <f>IF(correlations!C376&lt;&gt;0,'Modified Weights'!C$3,0)</f>
        <v>0</v>
      </c>
      <c r="D343" s="26">
        <f>IF(correlations!D376&lt;&gt;0,'Modified Weights'!D$3,0)</f>
        <v>0</v>
      </c>
      <c r="E343" s="26">
        <f>IF(correlations!E376&lt;&gt;0,'Modified Weights'!E$3,0)</f>
        <v>0</v>
      </c>
      <c r="F343" s="26">
        <f>IF(correlations!F376&lt;&gt;0,'Modified Weights'!F$3,0)</f>
        <v>0.47668328054517961</v>
      </c>
      <c r="G343" s="26">
        <f>IF(correlations!G376&lt;&gt;0,'Modified Weights'!G$3,0)</f>
        <v>0</v>
      </c>
      <c r="H343" s="26">
        <f>IF(correlations!H376&lt;&gt;0,'Modified Weights'!H$3,0)</f>
        <v>0.46291004988627577</v>
      </c>
      <c r="I343" s="26">
        <f>IF(correlations!I376&lt;&gt;0,'Modified Weights'!I$3,0)</f>
        <v>0</v>
      </c>
      <c r="J343" s="26">
        <f>IF(correlations!J376&lt;&gt;0,'Modified Weights'!J$3,0)</f>
        <v>0.47571090136593314</v>
      </c>
      <c r="K343" s="26">
        <f>IF(correlations!K376&lt;&gt;0,'Modified Weights'!K$3,0)</f>
        <v>0</v>
      </c>
      <c r="L343" s="26">
        <f>IF(correlations!L376&lt;&gt;0,'Modified Weights'!L$3,0)</f>
        <v>0.31257295249758305</v>
      </c>
      <c r="M343" s="26">
        <f>IF(correlations!M376&lt;&gt;0,'Modified Weights'!M$3,0)</f>
        <v>0</v>
      </c>
      <c r="N343" s="26">
        <f>IF(correlations!N376&lt;&gt;0,'Modified Weights'!N$3,0)</f>
        <v>0.32349910970108381</v>
      </c>
      <c r="O343" s="26">
        <f>IF(correlations!O376&lt;&gt;0,'Modified Weights'!O$3,0)</f>
        <v>0.66851595362183669</v>
      </c>
      <c r="P343" s="26">
        <f>IF(correlations!P376&lt;&gt;0,'Modified Weights'!P$3,0)</f>
        <v>0.41443820151070604</v>
      </c>
      <c r="Q343" s="26">
        <f>IF(correlations!Q376&lt;&gt;0,'Modified Weights'!Q$3,0)</f>
        <v>0</v>
      </c>
      <c r="R343" s="26">
        <f>IF(correlations!R376&lt;&gt;0,'Modified Weights'!R$3,0)</f>
        <v>0</v>
      </c>
      <c r="S343" s="26">
        <f>IF(correlations!S376&lt;&gt;0,'Modified Weights'!S$3,0)</f>
        <v>0.47668328054517961</v>
      </c>
      <c r="T343" s="26">
        <f>IF(correlations!T376&lt;&gt;0,'Modified Weights'!T$3,0)</f>
        <v>0</v>
      </c>
      <c r="U343" s="26">
        <f>IF(correlations!U376&lt;&gt;0,'Modified Weights'!U$3,0)</f>
        <v>0</v>
      </c>
      <c r="V343" s="26">
        <f>IF(correlations!V376&lt;&gt;0,'Modified Weights'!V$3,0)</f>
        <v>0.27092801416163931</v>
      </c>
      <c r="W343" s="26">
        <f>IF(correlations!W376&lt;&gt;0,'Modified Weights'!W$3,0)</f>
        <v>0.50324684492481753</v>
      </c>
      <c r="X343" s="26">
        <f>IF(correlations!X376&lt;&gt;0,'Modified Weights'!X$3,0)</f>
        <v>0</v>
      </c>
      <c r="Y343" s="26">
        <f>IF(correlations!Y376&lt;&gt;0,'Modified Weights'!Y$3,0)</f>
        <v>0.66716825348801723</v>
      </c>
      <c r="Z343" s="26">
        <f>IF(correlations!Z376&lt;&gt;0,'Modified Weights'!Z$3,0)</f>
        <v>0.43552033876932245</v>
      </c>
      <c r="AA343" s="26"/>
      <c r="AB343" s="40">
        <f ca="1">SUMIF(OFFSET(correlations!B$46,_xlfn.FLOOR.MATH((ROW(A331)-1)/5)*5,0,5),"&lt;&gt;0")/COUNTIF(OFFSET(correlations!B$46,_xlfn.FLOOR.MATH((ROW(A331)-1)/5)*5,0,5),"&lt;&gt;0")</f>
        <v>3</v>
      </c>
      <c r="AC343" s="40">
        <f ca="1">SUMIF(OFFSET(correlations!C$46,_xlfn.FLOOR.MATH((ROW(B331)-1)/5)*5,0,5),"&lt;&gt;0")/COUNTIF(OFFSET(correlations!C$46,_xlfn.FLOOR.MATH((ROW(B331)-1)/5)*5,0,5),"&lt;&gt;0")</f>
        <v>3</v>
      </c>
      <c r="AD343" s="40">
        <f ca="1">SUMIF(OFFSET(correlations!D$46,_xlfn.FLOOR.MATH((ROW(C331)-1)/5)*5,0,5),"&lt;&gt;0")/COUNTIF(OFFSET(correlations!D$46,_xlfn.FLOOR.MATH((ROW(C331)-1)/5)*5,0,5),"&lt;&gt;0")</f>
        <v>3.125</v>
      </c>
      <c r="AE343" s="40">
        <f ca="1">SUMIF(OFFSET(correlations!E$46,_xlfn.FLOOR.MATH((ROW(D331)-1)/5)*5,0,5),"&lt;&gt;0")/COUNTIF(OFFSET(correlations!E$46,_xlfn.FLOOR.MATH((ROW(D331)-1)/5)*5,0,5),"&lt;&gt;0")</f>
        <v>4.333333333333333</v>
      </c>
      <c r="AF343" s="40">
        <f ca="1">SUMIF(OFFSET(correlations!F$46,_xlfn.FLOOR.MATH((ROW(E331)-1)/5)*5,0,5),"&lt;&gt;0")/COUNTIF(OFFSET(correlations!F$46,_xlfn.FLOOR.MATH((ROW(E331)-1)/5)*5,0,5),"&lt;&gt;0")</f>
        <v>3.25</v>
      </c>
      <c r="AG343" s="40">
        <f ca="1">SUMIF(OFFSET(correlations!G$46,_xlfn.FLOOR.MATH((ROW(F331)-1)/5)*5,0,5),"&lt;&gt;0")/COUNTIF(OFFSET(correlations!G$46,_xlfn.FLOOR.MATH((ROW(F331)-1)/5)*5,0,5),"&lt;&gt;0")</f>
        <v>3.3333333333333335</v>
      </c>
      <c r="AH343" s="40">
        <f ca="1">SUMIF(OFFSET(correlations!H$46,_xlfn.FLOOR.MATH((ROW(G331)-1)/5)*5,0,5),"&lt;&gt;0")/COUNTIF(OFFSET(correlations!H$46,_xlfn.FLOOR.MATH((ROW(G331)-1)/5)*5,0,5),"&lt;&gt;0")</f>
        <v>3.5</v>
      </c>
      <c r="AI343" s="40">
        <f ca="1">SUMIF(OFFSET(correlations!I$46,_xlfn.FLOOR.MATH((ROW(H331)-1)/5)*5,0,5),"&lt;&gt;0")/COUNTIF(OFFSET(correlations!I$46,_xlfn.FLOOR.MATH((ROW(H331)-1)/5)*5,0,5),"&lt;&gt;0")</f>
        <v>3.875</v>
      </c>
      <c r="AJ343" s="40">
        <f ca="1">SUMIF(OFFSET(correlations!J$46,_xlfn.FLOOR.MATH((ROW(I331)-1)/5)*5,0,5),"&lt;&gt;0")/COUNTIF(OFFSET(correlations!J$46,_xlfn.FLOOR.MATH((ROW(I331)-1)/5)*5,0,5),"&lt;&gt;0")</f>
        <v>4.125</v>
      </c>
      <c r="AK343" s="40">
        <f ca="1">SUMIF(OFFSET(correlations!K$46,_xlfn.FLOOR.MATH((ROW(J331)-1)/5)*5,0,5),"&lt;&gt;0")/COUNTIF(OFFSET(correlations!K$46,_xlfn.FLOOR.MATH((ROW(J331)-1)/5)*5,0,5),"&lt;&gt;0")</f>
        <v>3.25</v>
      </c>
      <c r="AL343" s="40">
        <f ca="1">SUMIF(OFFSET(correlations!L$46,_xlfn.FLOOR.MATH((ROW(K331)-1)/5)*5,0,5),"&lt;&gt;0")/COUNTIF(OFFSET(correlations!L$46,_xlfn.FLOOR.MATH((ROW(K331)-1)/5)*5,0,5),"&lt;&gt;0")</f>
        <v>3.875</v>
      </c>
      <c r="AM343" s="40">
        <f ca="1">SUMIF(OFFSET(correlations!M$46,_xlfn.FLOOR.MATH((ROW(L331)-1)/5)*5,0,5),"&lt;&gt;0")/COUNTIF(OFFSET(correlations!M$46,_xlfn.FLOOR.MATH((ROW(L331)-1)/5)*5,0,5),"&lt;&gt;0")</f>
        <v>3</v>
      </c>
      <c r="AN343" s="40">
        <f ca="1">SUMIF(OFFSET(correlations!N$46,_xlfn.FLOOR.MATH((ROW(M331)-1)/5)*5,0,5),"&lt;&gt;0")/COUNTIF(OFFSET(correlations!N$46,_xlfn.FLOOR.MATH((ROW(M331)-1)/5)*5,0,5),"&lt;&gt;0")</f>
        <v>3.5</v>
      </c>
      <c r="AO343" s="40">
        <f ca="1">SUMIF(OFFSET(correlations!O$46,_xlfn.FLOOR.MATH((ROW(N331)-1)/5)*5,0,5),"&lt;&gt;0")/COUNTIF(OFFSET(correlations!O$46,_xlfn.FLOOR.MATH((ROW(N331)-1)/5)*5,0,5),"&lt;&gt;0")</f>
        <v>3.625</v>
      </c>
      <c r="AP343" s="40">
        <f ca="1">SUMIF(OFFSET(correlations!P$46,_xlfn.FLOOR.MATH((ROW(O331)-1)/5)*5,0,5),"&lt;&gt;0")/COUNTIF(OFFSET(correlations!P$46,_xlfn.FLOOR.MATH((ROW(O331)-1)/5)*5,0,5),"&lt;&gt;0")</f>
        <v>4</v>
      </c>
      <c r="AQ343" s="40">
        <f ca="1">SUMIF(OFFSET(correlations!Q$46,_xlfn.FLOOR.MATH((ROW(P331)-1)/5)*5,0,5),"&lt;&gt;0")/COUNTIF(OFFSET(correlations!Q$46,_xlfn.FLOOR.MATH((ROW(P331)-1)/5)*5,0,5),"&lt;&gt;0")</f>
        <v>4.166666666666667</v>
      </c>
      <c r="AR343" s="40">
        <f ca="1">SUMIF(OFFSET(correlations!R$46,_xlfn.FLOOR.MATH((ROW(Q331)-1)/5)*5,0,5),"&lt;&gt;0")/COUNTIF(OFFSET(correlations!R$46,_xlfn.FLOOR.MATH((ROW(Q331)-1)/5)*5,0,5),"&lt;&gt;0")</f>
        <v>3.875</v>
      </c>
      <c r="AS343" s="40">
        <f ca="1">SUMIF(OFFSET(correlations!S$46,_xlfn.FLOOR.MATH((ROW(R331)-1)/5)*5,0,5),"&lt;&gt;0")/COUNTIF(OFFSET(correlations!S$46,_xlfn.FLOOR.MATH((ROW(R331)-1)/5)*5,0,5),"&lt;&gt;0")</f>
        <v>3.6666666666666665</v>
      </c>
      <c r="AT343" s="40">
        <f ca="1">SUMIF(OFFSET(correlations!T$46,_xlfn.FLOOR.MATH((ROW(S331)-1)/5)*5,0,5),"&lt;&gt;0")/COUNTIF(OFFSET(correlations!T$46,_xlfn.FLOOR.MATH((ROW(S331)-1)/5)*5,0,5),"&lt;&gt;0")</f>
        <v>3.25</v>
      </c>
      <c r="AU343" s="40">
        <f ca="1">SUMIF(OFFSET(correlations!U$46,_xlfn.FLOOR.MATH((ROW(T331)-1)/5)*5,0,5),"&lt;&gt;0")/COUNTIF(OFFSET(correlations!U$46,_xlfn.FLOOR.MATH((ROW(T331)-1)/5)*5,0,5),"&lt;&gt;0")</f>
        <v>3.5</v>
      </c>
      <c r="AV343" s="40">
        <f ca="1">SUMIF(OFFSET(correlations!V$46,_xlfn.FLOOR.MATH((ROW(U331)-1)/5)*5,0,5),"&lt;&gt;0")/COUNTIF(OFFSET(correlations!V$46,_xlfn.FLOOR.MATH((ROW(U331)-1)/5)*5,0,5),"&lt;&gt;0")</f>
        <v>3.5</v>
      </c>
      <c r="AW343" s="40">
        <f ca="1">SUMIF(OFFSET(correlations!W$46,_xlfn.FLOOR.MATH((ROW(V331)-1)/5)*5,0,5),"&lt;&gt;0")/COUNTIF(OFFSET(correlations!W$46,_xlfn.FLOOR.MATH((ROW(V331)-1)/5)*5,0,5),"&lt;&gt;0")</f>
        <v>3.5</v>
      </c>
      <c r="AX343" s="40">
        <f ca="1">SUMIF(OFFSET(correlations!X$46,_xlfn.FLOOR.MATH((ROW(W331)-1)/5)*5,0,5),"&lt;&gt;0")/COUNTIF(OFFSET(correlations!X$46,_xlfn.FLOOR.MATH((ROW(W331)-1)/5)*5,0,5),"&lt;&gt;0")</f>
        <v>2.3333333333333335</v>
      </c>
      <c r="AY343" s="40">
        <f ca="1">SUMIF(OFFSET(correlations!Y$46,_xlfn.FLOOR.MATH((ROW(X331)-1)/5)*5,0,5),"&lt;&gt;0")/COUNTIF(OFFSET(correlations!Y$46,_xlfn.FLOOR.MATH((ROW(X331)-1)/5)*5,0,5),"&lt;&gt;0")</f>
        <v>3.8</v>
      </c>
      <c r="AZ343" s="40">
        <f ca="1">SUMIF(OFFSET(correlations!Z$46,_xlfn.FLOOR.MATH((ROW(Y331)-1)/5)*5,0,5),"&lt;&gt;0")/COUNTIF(OFFSET(correlations!Z$46,_xlfn.FLOOR.MATH((ROW(Y331)-1)/5)*5,0,5),"&lt;&gt;0")</f>
        <v>3.2</v>
      </c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</row>
    <row r="344" spans="1:76">
      <c r="A344" s="1" t="str">
        <f t="shared" ref="A344:A347" si="66">A343</f>
        <v>809: Shrek 2 (2004)</v>
      </c>
      <c r="B344" s="26">
        <f>IF(correlations!B377&lt;&gt;0,'Modified Weights'!B$4,0)</f>
        <v>0.51761980439715483</v>
      </c>
      <c r="C344" s="26">
        <f>IF(correlations!C377&lt;&gt;0,'Modified Weights'!C$4,0)</f>
        <v>0.48860698263640312</v>
      </c>
      <c r="D344" s="26">
        <f>IF(correlations!D377&lt;&gt;0,'Modified Weights'!D$4,0)</f>
        <v>0.47097212266638172</v>
      </c>
      <c r="E344" s="26">
        <f>IF(correlations!E377&lt;&gt;0,'Modified Weights'!E$4,0)</f>
        <v>0.47497369617752921</v>
      </c>
      <c r="F344" s="26">
        <f>IF(correlations!F377&lt;&gt;0,'Modified Weights'!F$4,0)</f>
        <v>0</v>
      </c>
      <c r="G344" s="26">
        <f>IF(correlations!G377&lt;&gt;0,'Modified Weights'!G$4,0)</f>
        <v>0</v>
      </c>
      <c r="H344" s="26">
        <f>IF(correlations!H377&lt;&gt;0,'Modified Weights'!H$4,0)</f>
        <v>0.40027450425381639</v>
      </c>
      <c r="I344" s="26">
        <f>IF(correlations!I377&lt;&gt;0,'Modified Weights'!I$4,0)</f>
        <v>0.31257295249758305</v>
      </c>
      <c r="J344" s="26">
        <f>IF(correlations!J377&lt;&gt;0,'Modified Weights'!J$4,0)</f>
        <v>0</v>
      </c>
      <c r="K344" s="26">
        <f>IF(correlations!K377&lt;&gt;0,'Modified Weights'!K$4,0)</f>
        <v>0</v>
      </c>
      <c r="L344" s="26">
        <f>IF(correlations!L377&lt;&gt;0,'Modified Weights'!L$4,0)</f>
        <v>0.28275572409412869</v>
      </c>
      <c r="M344" s="26">
        <f>IF(correlations!M377&lt;&gt;0,'Modified Weights'!M$4,0)</f>
        <v>0</v>
      </c>
      <c r="N344" s="26">
        <f>IF(correlations!N377&lt;&gt;0,'Modified Weights'!N$4,0)</f>
        <v>0.31010409033155772</v>
      </c>
      <c r="O344" s="26">
        <f>IF(correlations!O377&lt;&gt;0,'Modified Weights'!O$4,0)</f>
        <v>0.56244873874488854</v>
      </c>
      <c r="P344" s="26">
        <f>IF(correlations!P377&lt;&gt;0,'Modified Weights'!P$4,0)</f>
        <v>0.30413903573293405</v>
      </c>
      <c r="Q344" s="26">
        <f>IF(correlations!Q377&lt;&gt;0,'Modified Weights'!Q$4,0)</f>
        <v>0.48860698263640312</v>
      </c>
      <c r="R344" s="26">
        <f>IF(correlations!R377&lt;&gt;0,'Modified Weights'!R$4,0)</f>
        <v>0.47097212266638172</v>
      </c>
      <c r="S344" s="26">
        <f>IF(correlations!S377&lt;&gt;0,'Modified Weights'!S$4,0)</f>
        <v>0.44902524381160436</v>
      </c>
      <c r="T344" s="26">
        <f>IF(correlations!T377&lt;&gt;0,'Modified Weights'!T$4,0)</f>
        <v>0</v>
      </c>
      <c r="U344" s="26">
        <f>IF(correlations!U377&lt;&gt;0,'Modified Weights'!U$4,0)</f>
        <v>0.43899155441463594</v>
      </c>
      <c r="V344" s="26">
        <f>IF(correlations!V377&lt;&gt;0,'Modified Weights'!V$4,0)</f>
        <v>0</v>
      </c>
      <c r="W344" s="26">
        <f>IF(correlations!W377&lt;&gt;0,'Modified Weights'!W$4,0)</f>
        <v>0.40859237613621341</v>
      </c>
      <c r="X344" s="26">
        <f>IF(correlations!X377&lt;&gt;0,'Modified Weights'!X$4,0)</f>
        <v>0</v>
      </c>
      <c r="Y344" s="26">
        <f>IF(correlations!Y377&lt;&gt;0,'Modified Weights'!Y$4,0)</f>
        <v>0.54219187817609293</v>
      </c>
      <c r="Z344" s="26">
        <f>IF(correlations!Z377&lt;&gt;0,'Modified Weights'!Z$4,0)</f>
        <v>0.39006674934025765</v>
      </c>
      <c r="AA344" s="26"/>
      <c r="AB344" s="40">
        <f ca="1">SUMIF(OFFSET(correlations!B$46,_xlfn.FLOOR.MATH((ROW(A332)-1)/5)*5,0,5),"&lt;&gt;0")/COUNTIF(OFFSET(correlations!B$46,_xlfn.FLOOR.MATH((ROW(A332)-1)/5)*5,0,5),"&lt;&gt;0")</f>
        <v>3</v>
      </c>
      <c r="AC344" s="40">
        <f ca="1">SUMIF(OFFSET(correlations!C$46,_xlfn.FLOOR.MATH((ROW(B332)-1)/5)*5,0,5),"&lt;&gt;0")/COUNTIF(OFFSET(correlations!C$46,_xlfn.FLOOR.MATH((ROW(B332)-1)/5)*5,0,5),"&lt;&gt;0")</f>
        <v>3</v>
      </c>
      <c r="AD344" s="40">
        <f ca="1">SUMIF(OFFSET(correlations!D$46,_xlfn.FLOOR.MATH((ROW(C332)-1)/5)*5,0,5),"&lt;&gt;0")/COUNTIF(OFFSET(correlations!D$46,_xlfn.FLOOR.MATH((ROW(C332)-1)/5)*5,0,5),"&lt;&gt;0")</f>
        <v>3.125</v>
      </c>
      <c r="AE344" s="40">
        <f ca="1">SUMIF(OFFSET(correlations!E$46,_xlfn.FLOOR.MATH((ROW(D332)-1)/5)*5,0,5),"&lt;&gt;0")/COUNTIF(OFFSET(correlations!E$46,_xlfn.FLOOR.MATH((ROW(D332)-1)/5)*5,0,5),"&lt;&gt;0")</f>
        <v>4.333333333333333</v>
      </c>
      <c r="AF344" s="40">
        <f ca="1">SUMIF(OFFSET(correlations!F$46,_xlfn.FLOOR.MATH((ROW(E332)-1)/5)*5,0,5),"&lt;&gt;0")/COUNTIF(OFFSET(correlations!F$46,_xlfn.FLOOR.MATH((ROW(E332)-1)/5)*5,0,5),"&lt;&gt;0")</f>
        <v>3.25</v>
      </c>
      <c r="AG344" s="40">
        <f ca="1">SUMIF(OFFSET(correlations!G$46,_xlfn.FLOOR.MATH((ROW(F332)-1)/5)*5,0,5),"&lt;&gt;0")/COUNTIF(OFFSET(correlations!G$46,_xlfn.FLOOR.MATH((ROW(F332)-1)/5)*5,0,5),"&lt;&gt;0")</f>
        <v>3.3333333333333335</v>
      </c>
      <c r="AH344" s="40">
        <f ca="1">SUMIF(OFFSET(correlations!H$46,_xlfn.FLOOR.MATH((ROW(G332)-1)/5)*5,0,5),"&lt;&gt;0")/COUNTIF(OFFSET(correlations!H$46,_xlfn.FLOOR.MATH((ROW(G332)-1)/5)*5,0,5),"&lt;&gt;0")</f>
        <v>3.5</v>
      </c>
      <c r="AI344" s="40">
        <f ca="1">SUMIF(OFFSET(correlations!I$46,_xlfn.FLOOR.MATH((ROW(H332)-1)/5)*5,0,5),"&lt;&gt;0")/COUNTIF(OFFSET(correlations!I$46,_xlfn.FLOOR.MATH((ROW(H332)-1)/5)*5,0,5),"&lt;&gt;0")</f>
        <v>3.875</v>
      </c>
      <c r="AJ344" s="40">
        <f ca="1">SUMIF(OFFSET(correlations!J$46,_xlfn.FLOOR.MATH((ROW(I332)-1)/5)*5,0,5),"&lt;&gt;0")/COUNTIF(OFFSET(correlations!J$46,_xlfn.FLOOR.MATH((ROW(I332)-1)/5)*5,0,5),"&lt;&gt;0")</f>
        <v>4.125</v>
      </c>
      <c r="AK344" s="40">
        <f ca="1">SUMIF(OFFSET(correlations!K$46,_xlfn.FLOOR.MATH((ROW(J332)-1)/5)*5,0,5),"&lt;&gt;0")/COUNTIF(OFFSET(correlations!K$46,_xlfn.FLOOR.MATH((ROW(J332)-1)/5)*5,0,5),"&lt;&gt;0")</f>
        <v>3.25</v>
      </c>
      <c r="AL344" s="40">
        <f ca="1">SUMIF(OFFSET(correlations!L$46,_xlfn.FLOOR.MATH((ROW(K332)-1)/5)*5,0,5),"&lt;&gt;0")/COUNTIF(OFFSET(correlations!L$46,_xlfn.FLOOR.MATH((ROW(K332)-1)/5)*5,0,5),"&lt;&gt;0")</f>
        <v>3.875</v>
      </c>
      <c r="AM344" s="40">
        <f ca="1">SUMIF(OFFSET(correlations!M$46,_xlfn.FLOOR.MATH((ROW(L332)-1)/5)*5,0,5),"&lt;&gt;0")/COUNTIF(OFFSET(correlations!M$46,_xlfn.FLOOR.MATH((ROW(L332)-1)/5)*5,0,5),"&lt;&gt;0")</f>
        <v>3</v>
      </c>
      <c r="AN344" s="40">
        <f ca="1">SUMIF(OFFSET(correlations!N$46,_xlfn.FLOOR.MATH((ROW(M332)-1)/5)*5,0,5),"&lt;&gt;0")/COUNTIF(OFFSET(correlations!N$46,_xlfn.FLOOR.MATH((ROW(M332)-1)/5)*5,0,5),"&lt;&gt;0")</f>
        <v>3.5</v>
      </c>
      <c r="AO344" s="40">
        <f ca="1">SUMIF(OFFSET(correlations!O$46,_xlfn.FLOOR.MATH((ROW(N332)-1)/5)*5,0,5),"&lt;&gt;0")/COUNTIF(OFFSET(correlations!O$46,_xlfn.FLOOR.MATH((ROW(N332)-1)/5)*5,0,5),"&lt;&gt;0")</f>
        <v>3.625</v>
      </c>
      <c r="AP344" s="40">
        <f ca="1">SUMIF(OFFSET(correlations!P$46,_xlfn.FLOOR.MATH((ROW(O332)-1)/5)*5,0,5),"&lt;&gt;0")/COUNTIF(OFFSET(correlations!P$46,_xlfn.FLOOR.MATH((ROW(O332)-1)/5)*5,0,5),"&lt;&gt;0")</f>
        <v>4</v>
      </c>
      <c r="AQ344" s="40">
        <f ca="1">SUMIF(OFFSET(correlations!Q$46,_xlfn.FLOOR.MATH((ROW(P332)-1)/5)*5,0,5),"&lt;&gt;0")/COUNTIF(OFFSET(correlations!Q$46,_xlfn.FLOOR.MATH((ROW(P332)-1)/5)*5,0,5),"&lt;&gt;0")</f>
        <v>4.166666666666667</v>
      </c>
      <c r="AR344" s="40">
        <f ca="1">SUMIF(OFFSET(correlations!R$46,_xlfn.FLOOR.MATH((ROW(Q332)-1)/5)*5,0,5),"&lt;&gt;0")/COUNTIF(OFFSET(correlations!R$46,_xlfn.FLOOR.MATH((ROW(Q332)-1)/5)*5,0,5),"&lt;&gt;0")</f>
        <v>3.875</v>
      </c>
      <c r="AS344" s="40">
        <f ca="1">SUMIF(OFFSET(correlations!S$46,_xlfn.FLOOR.MATH((ROW(R332)-1)/5)*5,0,5),"&lt;&gt;0")/COUNTIF(OFFSET(correlations!S$46,_xlfn.FLOOR.MATH((ROW(R332)-1)/5)*5,0,5),"&lt;&gt;0")</f>
        <v>3.6666666666666665</v>
      </c>
      <c r="AT344" s="40">
        <f ca="1">SUMIF(OFFSET(correlations!T$46,_xlfn.FLOOR.MATH((ROW(S332)-1)/5)*5,0,5),"&lt;&gt;0")/COUNTIF(OFFSET(correlations!T$46,_xlfn.FLOOR.MATH((ROW(S332)-1)/5)*5,0,5),"&lt;&gt;0")</f>
        <v>3.25</v>
      </c>
      <c r="AU344" s="40">
        <f ca="1">SUMIF(OFFSET(correlations!U$46,_xlfn.FLOOR.MATH((ROW(T332)-1)/5)*5,0,5),"&lt;&gt;0")/COUNTIF(OFFSET(correlations!U$46,_xlfn.FLOOR.MATH((ROW(T332)-1)/5)*5,0,5),"&lt;&gt;0")</f>
        <v>3.5</v>
      </c>
      <c r="AV344" s="40">
        <f ca="1">SUMIF(OFFSET(correlations!V$46,_xlfn.FLOOR.MATH((ROW(U332)-1)/5)*5,0,5),"&lt;&gt;0")/COUNTIF(OFFSET(correlations!V$46,_xlfn.FLOOR.MATH((ROW(U332)-1)/5)*5,0,5),"&lt;&gt;0")</f>
        <v>3.5</v>
      </c>
      <c r="AW344" s="40">
        <f ca="1">SUMIF(OFFSET(correlations!W$46,_xlfn.FLOOR.MATH((ROW(V332)-1)/5)*5,0,5),"&lt;&gt;0")/COUNTIF(OFFSET(correlations!W$46,_xlfn.FLOOR.MATH((ROW(V332)-1)/5)*5,0,5),"&lt;&gt;0")</f>
        <v>3.5</v>
      </c>
      <c r="AX344" s="40">
        <f ca="1">SUMIF(OFFSET(correlations!X$46,_xlfn.FLOOR.MATH((ROW(W332)-1)/5)*5,0,5),"&lt;&gt;0")/COUNTIF(OFFSET(correlations!X$46,_xlfn.FLOOR.MATH((ROW(W332)-1)/5)*5,0,5),"&lt;&gt;0")</f>
        <v>2.3333333333333335</v>
      </c>
      <c r="AY344" s="40">
        <f ca="1">SUMIF(OFFSET(correlations!Y$46,_xlfn.FLOOR.MATH((ROW(X332)-1)/5)*5,0,5),"&lt;&gt;0")/COUNTIF(OFFSET(correlations!Y$46,_xlfn.FLOOR.MATH((ROW(X332)-1)/5)*5,0,5),"&lt;&gt;0")</f>
        <v>3.8</v>
      </c>
      <c r="AZ344" s="40">
        <f ca="1">SUMIF(OFFSET(correlations!Z$46,_xlfn.FLOOR.MATH((ROW(Y332)-1)/5)*5,0,5),"&lt;&gt;0")/COUNTIF(OFFSET(correlations!Z$46,_xlfn.FLOOR.MATH((ROW(Y332)-1)/5)*5,0,5),"&lt;&gt;0")</f>
        <v>3.2</v>
      </c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</row>
    <row r="345" spans="1:76">
      <c r="A345" s="1" t="str">
        <f t="shared" si="66"/>
        <v>809: Shrek 2 (2004)</v>
      </c>
      <c r="B345" s="26">
        <f>IF(correlations!B378&lt;&gt;0,'Modified Weights'!B$5,0)</f>
        <v>0.49300760515325925</v>
      </c>
      <c r="C345" s="26">
        <f>IF(correlations!C378&lt;&gt;0,'Modified Weights'!C$5,0)</f>
        <v>0.42223642660835542</v>
      </c>
      <c r="D345" s="26">
        <f>IF(correlations!D378&lt;&gt;0,'Modified Weights'!D$5,0)</f>
        <v>0.46833329437099369</v>
      </c>
      <c r="E345" s="26">
        <f>IF(correlations!E378&lt;&gt;0,'Modified Weights'!E$5,0)</f>
        <v>0.46291004988627577</v>
      </c>
      <c r="F345" s="26">
        <f>IF(correlations!F378&lt;&gt;0,'Modified Weights'!F$5,0)</f>
        <v>0.43899155441463594</v>
      </c>
      <c r="G345" s="26">
        <f>IF(correlations!G378&lt;&gt;0,'Modified Weights'!G$5,0)</f>
        <v>0.46833329437099369</v>
      </c>
      <c r="H345" s="26">
        <f>IF(correlations!H378&lt;&gt;0,'Modified Weights'!H$5,0)</f>
        <v>0</v>
      </c>
      <c r="I345" s="26">
        <f>IF(correlations!I378&lt;&gt;0,'Modified Weights'!I$5,0)</f>
        <v>0.26424949075041737</v>
      </c>
      <c r="J345" s="26">
        <f>IF(correlations!J378&lt;&gt;0,'Modified Weights'!J$5,0)</f>
        <v>0.38713264586848378</v>
      </c>
      <c r="K345" s="26">
        <f>IF(correlations!K378&lt;&gt;0,'Modified Weights'!K$5,0)</f>
        <v>0</v>
      </c>
      <c r="L345" s="26">
        <f>IF(correlations!L378&lt;&gt;0,'Modified Weights'!L$5,0)</f>
        <v>0</v>
      </c>
      <c r="M345" s="26">
        <f>IF(correlations!M378&lt;&gt;0,'Modified Weights'!M$5,0)</f>
        <v>0</v>
      </c>
      <c r="N345" s="26">
        <f>IF(correlations!N378&lt;&gt;0,'Modified Weights'!N$5,0)</f>
        <v>0</v>
      </c>
      <c r="O345" s="26">
        <f>IF(correlations!O378&lt;&gt;0,'Modified Weights'!O$5,0)</f>
        <v>0.53906585139435703</v>
      </c>
      <c r="P345" s="26">
        <f>IF(correlations!P378&lt;&gt;0,'Modified Weights'!P$5,0)</f>
        <v>0</v>
      </c>
      <c r="Q345" s="26">
        <f>IF(correlations!Q378&lt;&gt;0,'Modified Weights'!Q$5,0)</f>
        <v>0.47571090136593314</v>
      </c>
      <c r="R345" s="26">
        <f>IF(correlations!R378&lt;&gt;0,'Modified Weights'!R$5,0)</f>
        <v>0.45527378286540937</v>
      </c>
      <c r="S345" s="26">
        <f>IF(correlations!S378&lt;&gt;0,'Modified Weights'!S$5,0)</f>
        <v>0.42223642660835542</v>
      </c>
      <c r="T345" s="26">
        <f>IF(correlations!T378&lt;&gt;0,'Modified Weights'!T$5,0)</f>
        <v>0.42805472768971564</v>
      </c>
      <c r="U345" s="26">
        <f>IF(correlations!U378&lt;&gt;0,'Modified Weights'!U$5,0)</f>
        <v>0</v>
      </c>
      <c r="V345" s="26">
        <f>IF(correlations!V378&lt;&gt;0,'Modified Weights'!V$5,0)</f>
        <v>0.14924669844661778</v>
      </c>
      <c r="W345" s="26">
        <f>IF(correlations!W378&lt;&gt;0,'Modified Weights'!W$5,0)</f>
        <v>0</v>
      </c>
      <c r="X345" s="26">
        <f>IF(correlations!X378&lt;&gt;0,'Modified Weights'!X$5,0)</f>
        <v>0.47497369617752921</v>
      </c>
      <c r="Y345" s="26">
        <f>IF(correlations!Y378&lt;&gt;0,'Modified Weights'!Y$5,0)</f>
        <v>0.47236055541883315</v>
      </c>
      <c r="Z345" s="26">
        <f>IF(correlations!Z378&lt;&gt;0,'Modified Weights'!Z$5,0)</f>
        <v>0.37985626502293046</v>
      </c>
      <c r="AA345" s="26"/>
      <c r="AB345" s="40">
        <f ca="1">SUMIF(OFFSET(correlations!B$46,_xlfn.FLOOR.MATH((ROW(A333)-1)/5)*5,0,5),"&lt;&gt;0")/COUNTIF(OFFSET(correlations!B$46,_xlfn.FLOOR.MATH((ROW(A333)-1)/5)*5,0,5),"&lt;&gt;0")</f>
        <v>3</v>
      </c>
      <c r="AC345" s="40">
        <f ca="1">SUMIF(OFFSET(correlations!C$46,_xlfn.FLOOR.MATH((ROW(B333)-1)/5)*5,0,5),"&lt;&gt;0")/COUNTIF(OFFSET(correlations!C$46,_xlfn.FLOOR.MATH((ROW(B333)-1)/5)*5,0,5),"&lt;&gt;0")</f>
        <v>3</v>
      </c>
      <c r="AD345" s="40">
        <f ca="1">SUMIF(OFFSET(correlations!D$46,_xlfn.FLOOR.MATH((ROW(C333)-1)/5)*5,0,5),"&lt;&gt;0")/COUNTIF(OFFSET(correlations!D$46,_xlfn.FLOOR.MATH((ROW(C333)-1)/5)*5,0,5),"&lt;&gt;0")</f>
        <v>3.125</v>
      </c>
      <c r="AE345" s="40">
        <f ca="1">SUMIF(OFFSET(correlations!E$46,_xlfn.FLOOR.MATH((ROW(D333)-1)/5)*5,0,5),"&lt;&gt;0")/COUNTIF(OFFSET(correlations!E$46,_xlfn.FLOOR.MATH((ROW(D333)-1)/5)*5,0,5),"&lt;&gt;0")</f>
        <v>4.333333333333333</v>
      </c>
      <c r="AF345" s="40">
        <f ca="1">SUMIF(OFFSET(correlations!F$46,_xlfn.FLOOR.MATH((ROW(E333)-1)/5)*5,0,5),"&lt;&gt;0")/COUNTIF(OFFSET(correlations!F$46,_xlfn.FLOOR.MATH((ROW(E333)-1)/5)*5,0,5),"&lt;&gt;0")</f>
        <v>3.25</v>
      </c>
      <c r="AG345" s="40">
        <f ca="1">SUMIF(OFFSET(correlations!G$46,_xlfn.FLOOR.MATH((ROW(F333)-1)/5)*5,0,5),"&lt;&gt;0")/COUNTIF(OFFSET(correlations!G$46,_xlfn.FLOOR.MATH((ROW(F333)-1)/5)*5,0,5),"&lt;&gt;0")</f>
        <v>3.3333333333333335</v>
      </c>
      <c r="AH345" s="40">
        <f ca="1">SUMIF(OFFSET(correlations!H$46,_xlfn.FLOOR.MATH((ROW(G333)-1)/5)*5,0,5),"&lt;&gt;0")/COUNTIF(OFFSET(correlations!H$46,_xlfn.FLOOR.MATH((ROW(G333)-1)/5)*5,0,5),"&lt;&gt;0")</f>
        <v>3.5</v>
      </c>
      <c r="AI345" s="40">
        <f ca="1">SUMIF(OFFSET(correlations!I$46,_xlfn.FLOOR.MATH((ROW(H333)-1)/5)*5,0,5),"&lt;&gt;0")/COUNTIF(OFFSET(correlations!I$46,_xlfn.FLOOR.MATH((ROW(H333)-1)/5)*5,0,5),"&lt;&gt;0")</f>
        <v>3.875</v>
      </c>
      <c r="AJ345" s="40">
        <f ca="1">SUMIF(OFFSET(correlations!J$46,_xlfn.FLOOR.MATH((ROW(I333)-1)/5)*5,0,5),"&lt;&gt;0")/COUNTIF(OFFSET(correlations!J$46,_xlfn.FLOOR.MATH((ROW(I333)-1)/5)*5,0,5),"&lt;&gt;0")</f>
        <v>4.125</v>
      </c>
      <c r="AK345" s="40">
        <f ca="1">SUMIF(OFFSET(correlations!K$46,_xlfn.FLOOR.MATH((ROW(J333)-1)/5)*5,0,5),"&lt;&gt;0")/COUNTIF(OFFSET(correlations!K$46,_xlfn.FLOOR.MATH((ROW(J333)-1)/5)*5,0,5),"&lt;&gt;0")</f>
        <v>3.25</v>
      </c>
      <c r="AL345" s="40">
        <f ca="1">SUMIF(OFFSET(correlations!L$46,_xlfn.FLOOR.MATH((ROW(K333)-1)/5)*5,0,5),"&lt;&gt;0")/COUNTIF(OFFSET(correlations!L$46,_xlfn.FLOOR.MATH((ROW(K333)-1)/5)*5,0,5),"&lt;&gt;0")</f>
        <v>3.875</v>
      </c>
      <c r="AM345" s="40">
        <f ca="1">SUMIF(OFFSET(correlations!M$46,_xlfn.FLOOR.MATH((ROW(L333)-1)/5)*5,0,5),"&lt;&gt;0")/COUNTIF(OFFSET(correlations!M$46,_xlfn.FLOOR.MATH((ROW(L333)-1)/5)*5,0,5),"&lt;&gt;0")</f>
        <v>3</v>
      </c>
      <c r="AN345" s="40">
        <f ca="1">SUMIF(OFFSET(correlations!N$46,_xlfn.FLOOR.MATH((ROW(M333)-1)/5)*5,0,5),"&lt;&gt;0")/COUNTIF(OFFSET(correlations!N$46,_xlfn.FLOOR.MATH((ROW(M333)-1)/5)*5,0,5),"&lt;&gt;0")</f>
        <v>3.5</v>
      </c>
      <c r="AO345" s="40">
        <f ca="1">SUMIF(OFFSET(correlations!O$46,_xlfn.FLOOR.MATH((ROW(N333)-1)/5)*5,0,5),"&lt;&gt;0")/COUNTIF(OFFSET(correlations!O$46,_xlfn.FLOOR.MATH((ROW(N333)-1)/5)*5,0,5),"&lt;&gt;0")</f>
        <v>3.625</v>
      </c>
      <c r="AP345" s="40">
        <f ca="1">SUMIF(OFFSET(correlations!P$46,_xlfn.FLOOR.MATH((ROW(O333)-1)/5)*5,0,5),"&lt;&gt;0")/COUNTIF(OFFSET(correlations!P$46,_xlfn.FLOOR.MATH((ROW(O333)-1)/5)*5,0,5),"&lt;&gt;0")</f>
        <v>4</v>
      </c>
      <c r="AQ345" s="40">
        <f ca="1">SUMIF(OFFSET(correlations!Q$46,_xlfn.FLOOR.MATH((ROW(P333)-1)/5)*5,0,5),"&lt;&gt;0")/COUNTIF(OFFSET(correlations!Q$46,_xlfn.FLOOR.MATH((ROW(P333)-1)/5)*5,0,5),"&lt;&gt;0")</f>
        <v>4.166666666666667</v>
      </c>
      <c r="AR345" s="40">
        <f ca="1">SUMIF(OFFSET(correlations!R$46,_xlfn.FLOOR.MATH((ROW(Q333)-1)/5)*5,0,5),"&lt;&gt;0")/COUNTIF(OFFSET(correlations!R$46,_xlfn.FLOOR.MATH((ROW(Q333)-1)/5)*5,0,5),"&lt;&gt;0")</f>
        <v>3.875</v>
      </c>
      <c r="AS345" s="40">
        <f ca="1">SUMIF(OFFSET(correlations!S$46,_xlfn.FLOOR.MATH((ROW(R333)-1)/5)*5,0,5),"&lt;&gt;0")/COUNTIF(OFFSET(correlations!S$46,_xlfn.FLOOR.MATH((ROW(R333)-1)/5)*5,0,5),"&lt;&gt;0")</f>
        <v>3.6666666666666665</v>
      </c>
      <c r="AT345" s="40">
        <f ca="1">SUMIF(OFFSET(correlations!T$46,_xlfn.FLOOR.MATH((ROW(S333)-1)/5)*5,0,5),"&lt;&gt;0")/COUNTIF(OFFSET(correlations!T$46,_xlfn.FLOOR.MATH((ROW(S333)-1)/5)*5,0,5),"&lt;&gt;0")</f>
        <v>3.25</v>
      </c>
      <c r="AU345" s="40">
        <f ca="1">SUMIF(OFFSET(correlations!U$46,_xlfn.FLOOR.MATH((ROW(T333)-1)/5)*5,0,5),"&lt;&gt;0")/COUNTIF(OFFSET(correlations!U$46,_xlfn.FLOOR.MATH((ROW(T333)-1)/5)*5,0,5),"&lt;&gt;0")</f>
        <v>3.5</v>
      </c>
      <c r="AV345" s="40">
        <f ca="1">SUMIF(OFFSET(correlations!V$46,_xlfn.FLOOR.MATH((ROW(U333)-1)/5)*5,0,5),"&lt;&gt;0")/COUNTIF(OFFSET(correlations!V$46,_xlfn.FLOOR.MATH((ROW(U333)-1)/5)*5,0,5),"&lt;&gt;0")</f>
        <v>3.5</v>
      </c>
      <c r="AW345" s="40">
        <f ca="1">SUMIF(OFFSET(correlations!W$46,_xlfn.FLOOR.MATH((ROW(V333)-1)/5)*5,0,5),"&lt;&gt;0")/COUNTIF(OFFSET(correlations!W$46,_xlfn.FLOOR.MATH((ROW(V333)-1)/5)*5,0,5),"&lt;&gt;0")</f>
        <v>3.5</v>
      </c>
      <c r="AX345" s="40">
        <f ca="1">SUMIF(OFFSET(correlations!X$46,_xlfn.FLOOR.MATH((ROW(W333)-1)/5)*5,0,5),"&lt;&gt;0")/COUNTIF(OFFSET(correlations!X$46,_xlfn.FLOOR.MATH((ROW(W333)-1)/5)*5,0,5),"&lt;&gt;0")</f>
        <v>2.3333333333333335</v>
      </c>
      <c r="AY345" s="40">
        <f ca="1">SUMIF(OFFSET(correlations!Y$46,_xlfn.FLOOR.MATH((ROW(X333)-1)/5)*5,0,5),"&lt;&gt;0")/COUNTIF(OFFSET(correlations!Y$46,_xlfn.FLOOR.MATH((ROW(X333)-1)/5)*5,0,5),"&lt;&gt;0")</f>
        <v>3.8</v>
      </c>
      <c r="AZ345" s="40">
        <f ca="1">SUMIF(OFFSET(correlations!Z$46,_xlfn.FLOOR.MATH((ROW(Y333)-1)/5)*5,0,5),"&lt;&gt;0")/COUNTIF(OFFSET(correlations!Z$46,_xlfn.FLOOR.MATH((ROW(Y333)-1)/5)*5,0,5),"&lt;&gt;0")</f>
        <v>3.2</v>
      </c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</row>
    <row r="346" spans="1:76">
      <c r="A346" s="1" t="str">
        <f t="shared" si="66"/>
        <v>809: Shrek 2 (2004)</v>
      </c>
      <c r="B346" s="26">
        <f>IF(correlations!B379&lt;&gt;0,'Modified Weights'!B$6,0)</f>
        <v>0.48053660218278615</v>
      </c>
      <c r="C346" s="26">
        <f>IF(correlations!C379&lt;&gt;0,'Modified Weights'!C$6,0)</f>
        <v>0.41443820151070604</v>
      </c>
      <c r="D346" s="26">
        <f>IF(correlations!D379&lt;&gt;0,'Modified Weights'!D$6,0)</f>
        <v>0.37322578372742299</v>
      </c>
      <c r="E346" s="26">
        <f>IF(correlations!E379&lt;&gt;0,'Modified Weights'!E$6,0)</f>
        <v>0.28275572409412869</v>
      </c>
      <c r="F346" s="26">
        <f>IF(correlations!F379&lt;&gt;0,'Modified Weights'!F$6,0)</f>
        <v>0.40027450425381639</v>
      </c>
      <c r="G346" s="26">
        <f>IF(correlations!G379&lt;&gt;0,'Modified Weights'!G$6,0)</f>
        <v>0.39943642888722536</v>
      </c>
      <c r="H346" s="26">
        <f>IF(correlations!H379&lt;&gt;0,'Modified Weights'!H$6,0)</f>
        <v>0.2271298649307886</v>
      </c>
      <c r="I346" s="26">
        <f>IF(correlations!I379&lt;&gt;0,'Modified Weights'!I$6,0)</f>
        <v>0.22921932957789437</v>
      </c>
      <c r="J346" s="26">
        <f>IF(correlations!J379&lt;&gt;0,'Modified Weights'!J$6,0)</f>
        <v>0.36756756756756787</v>
      </c>
      <c r="K346" s="26">
        <f>IF(correlations!K379&lt;&gt;0,'Modified Weights'!K$6,0)</f>
        <v>0.25252866387786765</v>
      </c>
      <c r="L346" s="26">
        <f>IF(correlations!L379&lt;&gt;0,'Modified Weights'!L$6,0)</f>
        <v>0.2685953793136418</v>
      </c>
      <c r="M346" s="26">
        <f>IF(correlations!M379&lt;&gt;0,'Modified Weights'!M$6,0)</f>
        <v>0</v>
      </c>
      <c r="N346" s="26">
        <f>IF(correlations!N379&lt;&gt;0,'Modified Weights'!N$6,0)</f>
        <v>0</v>
      </c>
      <c r="O346" s="26">
        <f>IF(correlations!O379&lt;&gt;0,'Modified Weights'!O$6,0)</f>
        <v>0</v>
      </c>
      <c r="P346" s="26">
        <f>IF(correlations!P379&lt;&gt;0,'Modified Weights'!P$6,0)</f>
        <v>0.28039233696684568</v>
      </c>
      <c r="Q346" s="26">
        <f>IF(correlations!Q379&lt;&gt;0,'Modified Weights'!Q$6,0)</f>
        <v>0</v>
      </c>
      <c r="R346" s="26">
        <f>IF(correlations!R379&lt;&gt;0,'Modified Weights'!R$6,0)</f>
        <v>0.39943642888722536</v>
      </c>
      <c r="S346" s="26">
        <f>IF(correlations!S379&lt;&gt;0,'Modified Weights'!S$6,0)</f>
        <v>0</v>
      </c>
      <c r="T346" s="26">
        <f>IF(correlations!T379&lt;&gt;0,'Modified Weights'!T$6,0)</f>
        <v>0</v>
      </c>
      <c r="U346" s="26">
        <f>IF(correlations!U379&lt;&gt;0,'Modified Weights'!U$6,0)</f>
        <v>0.30580326092025339</v>
      </c>
      <c r="V346" s="26">
        <f>IF(correlations!V379&lt;&gt;0,'Modified Weights'!V$6,0)</f>
        <v>0.14601110225769576</v>
      </c>
      <c r="W346" s="26">
        <f>IF(correlations!W379&lt;&gt;0,'Modified Weights'!W$6,0)</f>
        <v>0.26252037536330569</v>
      </c>
      <c r="X346" s="26">
        <f>IF(correlations!X379&lt;&gt;0,'Modified Weights'!X$6,0)</f>
        <v>0.45527378286540937</v>
      </c>
      <c r="Y346" s="26">
        <f>IF(correlations!Y379&lt;&gt;0,'Modified Weights'!Y$6,0)</f>
        <v>0.46411014776485626</v>
      </c>
      <c r="Z346" s="26">
        <f>IF(correlations!Z379&lt;&gt;0,'Modified Weights'!Z$6,0)</f>
        <v>0.37426379831369133</v>
      </c>
      <c r="AA346" s="26"/>
      <c r="AB346" s="40">
        <f ca="1">SUMIF(OFFSET(correlations!B$46,_xlfn.FLOOR.MATH((ROW(A334)-1)/5)*5,0,5),"&lt;&gt;0")/COUNTIF(OFFSET(correlations!B$46,_xlfn.FLOOR.MATH((ROW(A334)-1)/5)*5,0,5),"&lt;&gt;0")</f>
        <v>3</v>
      </c>
      <c r="AC346" s="40">
        <f ca="1">SUMIF(OFFSET(correlations!C$46,_xlfn.FLOOR.MATH((ROW(B334)-1)/5)*5,0,5),"&lt;&gt;0")/COUNTIF(OFFSET(correlations!C$46,_xlfn.FLOOR.MATH((ROW(B334)-1)/5)*5,0,5),"&lt;&gt;0")</f>
        <v>3</v>
      </c>
      <c r="AD346" s="40">
        <f ca="1">SUMIF(OFFSET(correlations!D$46,_xlfn.FLOOR.MATH((ROW(C334)-1)/5)*5,0,5),"&lt;&gt;0")/COUNTIF(OFFSET(correlations!D$46,_xlfn.FLOOR.MATH((ROW(C334)-1)/5)*5,0,5),"&lt;&gt;0")</f>
        <v>3.125</v>
      </c>
      <c r="AE346" s="40">
        <f ca="1">SUMIF(OFFSET(correlations!E$46,_xlfn.FLOOR.MATH((ROW(D334)-1)/5)*5,0,5),"&lt;&gt;0")/COUNTIF(OFFSET(correlations!E$46,_xlfn.FLOOR.MATH((ROW(D334)-1)/5)*5,0,5),"&lt;&gt;0")</f>
        <v>4.333333333333333</v>
      </c>
      <c r="AF346" s="40">
        <f ca="1">SUMIF(OFFSET(correlations!F$46,_xlfn.FLOOR.MATH((ROW(E334)-1)/5)*5,0,5),"&lt;&gt;0")/COUNTIF(OFFSET(correlations!F$46,_xlfn.FLOOR.MATH((ROW(E334)-1)/5)*5,0,5),"&lt;&gt;0")</f>
        <v>3.25</v>
      </c>
      <c r="AG346" s="40">
        <f ca="1">SUMIF(OFFSET(correlations!G$46,_xlfn.FLOOR.MATH((ROW(F334)-1)/5)*5,0,5),"&lt;&gt;0")/COUNTIF(OFFSET(correlations!G$46,_xlfn.FLOOR.MATH((ROW(F334)-1)/5)*5,0,5),"&lt;&gt;0")</f>
        <v>3.3333333333333335</v>
      </c>
      <c r="AH346" s="40">
        <f ca="1">SUMIF(OFFSET(correlations!H$46,_xlfn.FLOOR.MATH((ROW(G334)-1)/5)*5,0,5),"&lt;&gt;0")/COUNTIF(OFFSET(correlations!H$46,_xlfn.FLOOR.MATH((ROW(G334)-1)/5)*5,0,5),"&lt;&gt;0")</f>
        <v>3.5</v>
      </c>
      <c r="AI346" s="40">
        <f ca="1">SUMIF(OFFSET(correlations!I$46,_xlfn.FLOOR.MATH((ROW(H334)-1)/5)*5,0,5),"&lt;&gt;0")/COUNTIF(OFFSET(correlations!I$46,_xlfn.FLOOR.MATH((ROW(H334)-1)/5)*5,0,5),"&lt;&gt;0")</f>
        <v>3.875</v>
      </c>
      <c r="AJ346" s="40">
        <f ca="1">SUMIF(OFFSET(correlations!J$46,_xlfn.FLOOR.MATH((ROW(I334)-1)/5)*5,0,5),"&lt;&gt;0")/COUNTIF(OFFSET(correlations!J$46,_xlfn.FLOOR.MATH((ROW(I334)-1)/5)*5,0,5),"&lt;&gt;0")</f>
        <v>4.125</v>
      </c>
      <c r="AK346" s="40">
        <f ca="1">SUMIF(OFFSET(correlations!K$46,_xlfn.FLOOR.MATH((ROW(J334)-1)/5)*5,0,5),"&lt;&gt;0")/COUNTIF(OFFSET(correlations!K$46,_xlfn.FLOOR.MATH((ROW(J334)-1)/5)*5,0,5),"&lt;&gt;0")</f>
        <v>3.25</v>
      </c>
      <c r="AL346" s="40">
        <f ca="1">SUMIF(OFFSET(correlations!L$46,_xlfn.FLOOR.MATH((ROW(K334)-1)/5)*5,0,5),"&lt;&gt;0")/COUNTIF(OFFSET(correlations!L$46,_xlfn.FLOOR.MATH((ROW(K334)-1)/5)*5,0,5),"&lt;&gt;0")</f>
        <v>3.875</v>
      </c>
      <c r="AM346" s="40">
        <f ca="1">SUMIF(OFFSET(correlations!M$46,_xlfn.FLOOR.MATH((ROW(L334)-1)/5)*5,0,5),"&lt;&gt;0")/COUNTIF(OFFSET(correlations!M$46,_xlfn.FLOOR.MATH((ROW(L334)-1)/5)*5,0,5),"&lt;&gt;0")</f>
        <v>3</v>
      </c>
      <c r="AN346" s="40">
        <f ca="1">SUMIF(OFFSET(correlations!N$46,_xlfn.FLOOR.MATH((ROW(M334)-1)/5)*5,0,5),"&lt;&gt;0")/COUNTIF(OFFSET(correlations!N$46,_xlfn.FLOOR.MATH((ROW(M334)-1)/5)*5,0,5),"&lt;&gt;0")</f>
        <v>3.5</v>
      </c>
      <c r="AO346" s="40">
        <f ca="1">SUMIF(OFFSET(correlations!O$46,_xlfn.FLOOR.MATH((ROW(N334)-1)/5)*5,0,5),"&lt;&gt;0")/COUNTIF(OFFSET(correlations!O$46,_xlfn.FLOOR.MATH((ROW(N334)-1)/5)*5,0,5),"&lt;&gt;0")</f>
        <v>3.625</v>
      </c>
      <c r="AP346" s="40">
        <f ca="1">SUMIF(OFFSET(correlations!P$46,_xlfn.FLOOR.MATH((ROW(O334)-1)/5)*5,0,5),"&lt;&gt;0")/COUNTIF(OFFSET(correlations!P$46,_xlfn.FLOOR.MATH((ROW(O334)-1)/5)*5,0,5),"&lt;&gt;0")</f>
        <v>4</v>
      </c>
      <c r="AQ346" s="40">
        <f ca="1">SUMIF(OFFSET(correlations!Q$46,_xlfn.FLOOR.MATH((ROW(P334)-1)/5)*5,0,5),"&lt;&gt;0")/COUNTIF(OFFSET(correlations!Q$46,_xlfn.FLOOR.MATH((ROW(P334)-1)/5)*5,0,5),"&lt;&gt;0")</f>
        <v>4.166666666666667</v>
      </c>
      <c r="AR346" s="40">
        <f ca="1">SUMIF(OFFSET(correlations!R$46,_xlfn.FLOOR.MATH((ROW(Q334)-1)/5)*5,0,5),"&lt;&gt;0")/COUNTIF(OFFSET(correlations!R$46,_xlfn.FLOOR.MATH((ROW(Q334)-1)/5)*5,0,5),"&lt;&gt;0")</f>
        <v>3.875</v>
      </c>
      <c r="AS346" s="40">
        <f ca="1">SUMIF(OFFSET(correlations!S$46,_xlfn.FLOOR.MATH((ROW(R334)-1)/5)*5,0,5),"&lt;&gt;0")/COUNTIF(OFFSET(correlations!S$46,_xlfn.FLOOR.MATH((ROW(R334)-1)/5)*5,0,5),"&lt;&gt;0")</f>
        <v>3.6666666666666665</v>
      </c>
      <c r="AT346" s="40">
        <f ca="1">SUMIF(OFFSET(correlations!T$46,_xlfn.FLOOR.MATH((ROW(S334)-1)/5)*5,0,5),"&lt;&gt;0")/COUNTIF(OFFSET(correlations!T$46,_xlfn.FLOOR.MATH((ROW(S334)-1)/5)*5,0,5),"&lt;&gt;0")</f>
        <v>3.25</v>
      </c>
      <c r="AU346" s="40">
        <f ca="1">SUMIF(OFFSET(correlations!U$46,_xlfn.FLOOR.MATH((ROW(T334)-1)/5)*5,0,5),"&lt;&gt;0")/COUNTIF(OFFSET(correlations!U$46,_xlfn.FLOOR.MATH((ROW(T334)-1)/5)*5,0,5),"&lt;&gt;0")</f>
        <v>3.5</v>
      </c>
      <c r="AV346" s="40">
        <f ca="1">SUMIF(OFFSET(correlations!V$46,_xlfn.FLOOR.MATH((ROW(U334)-1)/5)*5,0,5),"&lt;&gt;0")/COUNTIF(OFFSET(correlations!V$46,_xlfn.FLOOR.MATH((ROW(U334)-1)/5)*5,0,5),"&lt;&gt;0")</f>
        <v>3.5</v>
      </c>
      <c r="AW346" s="40">
        <f ca="1">SUMIF(OFFSET(correlations!W$46,_xlfn.FLOOR.MATH((ROW(V334)-1)/5)*5,0,5),"&lt;&gt;0")/COUNTIF(OFFSET(correlations!W$46,_xlfn.FLOOR.MATH((ROW(V334)-1)/5)*5,0,5),"&lt;&gt;0")</f>
        <v>3.5</v>
      </c>
      <c r="AX346" s="40">
        <f ca="1">SUMIF(OFFSET(correlations!X$46,_xlfn.FLOOR.MATH((ROW(W334)-1)/5)*5,0,5),"&lt;&gt;0")/COUNTIF(OFFSET(correlations!X$46,_xlfn.FLOOR.MATH((ROW(W334)-1)/5)*5,0,5),"&lt;&gt;0")</f>
        <v>2.3333333333333335</v>
      </c>
      <c r="AY346" s="40">
        <f ca="1">SUMIF(OFFSET(correlations!Y$46,_xlfn.FLOOR.MATH((ROW(X334)-1)/5)*5,0,5),"&lt;&gt;0")/COUNTIF(OFFSET(correlations!Y$46,_xlfn.FLOOR.MATH((ROW(X334)-1)/5)*5,0,5),"&lt;&gt;0")</f>
        <v>3.8</v>
      </c>
      <c r="AZ346" s="40">
        <f ca="1">SUMIF(OFFSET(correlations!Z$46,_xlfn.FLOOR.MATH((ROW(Y334)-1)/5)*5,0,5),"&lt;&gt;0")/COUNTIF(OFFSET(correlations!Z$46,_xlfn.FLOOR.MATH((ROW(Y334)-1)/5)*5,0,5),"&lt;&gt;0")</f>
        <v>3.2</v>
      </c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</row>
    <row r="347" spans="1:76">
      <c r="A347" s="1" t="str">
        <f t="shared" si="66"/>
        <v>809: Shrek 2 (2004)</v>
      </c>
      <c r="B347" s="26">
        <f>IF(correlations!B380&lt;&gt;0,'Modified Weights'!B$7,0)</f>
        <v>0</v>
      </c>
      <c r="C347" s="26">
        <f>IF(correlations!C380&lt;&gt;0,'Modified Weights'!C$7,0)</f>
        <v>0.41167618541813644</v>
      </c>
      <c r="D347" s="26">
        <f>IF(correlations!D380&lt;&gt;0,'Modified Weights'!D$7,0)</f>
        <v>0.36756756756756787</v>
      </c>
      <c r="E347" s="26">
        <f>IF(correlations!E380&lt;&gt;0,'Modified Weights'!E$7,0)</f>
        <v>0</v>
      </c>
      <c r="F347" s="26">
        <f>IF(correlations!F380&lt;&gt;0,'Modified Weights'!F$7,0)</f>
        <v>0.37985626502293046</v>
      </c>
      <c r="G347" s="26">
        <f>IF(correlations!G380&lt;&gt;0,'Modified Weights'!G$7,0)</f>
        <v>0.38713264586848378</v>
      </c>
      <c r="H347" s="26">
        <f>IF(correlations!H380&lt;&gt;0,'Modified Weights'!H$7,0)</f>
        <v>0</v>
      </c>
      <c r="I347" s="26">
        <f>IF(correlations!I380&lt;&gt;0,'Modified Weights'!I$7,0)</f>
        <v>0.21476007349626267</v>
      </c>
      <c r="J347" s="26">
        <f>IF(correlations!J380&lt;&gt;0,'Modified Weights'!J$7,0)</f>
        <v>0.36005629545020651</v>
      </c>
      <c r="K347" s="26">
        <f>IF(correlations!K380&lt;&gt;0,'Modified Weights'!K$7,0)</f>
        <v>0.21087949693739588</v>
      </c>
      <c r="L347" s="26">
        <f>IF(correlations!L380&lt;&gt;0,'Modified Weights'!L$7,0)</f>
        <v>0.24328325135114928</v>
      </c>
      <c r="M347" s="26">
        <f>IF(correlations!M380&lt;&gt;0,'Modified Weights'!M$7,0)</f>
        <v>0.19710516591041297</v>
      </c>
      <c r="N347" s="26">
        <f>IF(correlations!N380&lt;&gt;0,'Modified Weights'!N$7,0)</f>
        <v>0</v>
      </c>
      <c r="O347" s="26">
        <f>IF(correlations!O380&lt;&gt;0,'Modified Weights'!O$7,0)</f>
        <v>0.47549485227568483</v>
      </c>
      <c r="P347" s="26">
        <f>IF(correlations!P380&lt;&gt;0,'Modified Weights'!P$7,0)</f>
        <v>0</v>
      </c>
      <c r="Q347" s="26">
        <f>IF(correlations!Q380&lt;&gt;0,'Modified Weights'!Q$7,0)</f>
        <v>0.37322578372742299</v>
      </c>
      <c r="R347" s="26">
        <f>IF(correlations!R380&lt;&gt;0,'Modified Weights'!R$7,0)</f>
        <v>0.37426379831369133</v>
      </c>
      <c r="S347" s="26">
        <f>IF(correlations!S380&lt;&gt;0,'Modified Weights'!S$7,0)</f>
        <v>0</v>
      </c>
      <c r="T347" s="26">
        <f>IF(correlations!T380&lt;&gt;0,'Modified Weights'!T$7,0)</f>
        <v>0.40380887559327872</v>
      </c>
      <c r="U347" s="26">
        <f>IF(correlations!U380&lt;&gt;0,'Modified Weights'!U$7,0)</f>
        <v>0.28039233696684568</v>
      </c>
      <c r="V347" s="26">
        <f>IF(correlations!V380&lt;&gt;0,'Modified Weights'!V$7,0)</f>
        <v>0</v>
      </c>
      <c r="W347" s="26">
        <f>IF(correlations!W380&lt;&gt;0,'Modified Weights'!W$7,0)</f>
        <v>0.24072770522228643</v>
      </c>
      <c r="X347" s="26">
        <f>IF(correlations!X380&lt;&gt;0,'Modified Weights'!X$7,0)</f>
        <v>0.44902524381160436</v>
      </c>
      <c r="Y347" s="26">
        <f>IF(correlations!Y380&lt;&gt;0,'Modified Weights'!Y$7,0)</f>
        <v>0.42322462884387124</v>
      </c>
      <c r="Z347" s="26">
        <f>IF(correlations!Z380&lt;&gt;0,'Modified Weights'!Z$7,0)</f>
        <v>0.27967705678590876</v>
      </c>
      <c r="AA347" s="26"/>
      <c r="AB347" s="40">
        <f ca="1">SUMIF(OFFSET(correlations!B$46,_xlfn.FLOOR.MATH((ROW(A335)-1)/5)*5,0,5),"&lt;&gt;0")/COUNTIF(OFFSET(correlations!B$46,_xlfn.FLOOR.MATH((ROW(A335)-1)/5)*5,0,5),"&lt;&gt;0")</f>
        <v>3</v>
      </c>
      <c r="AC347" s="40">
        <f ca="1">SUMIF(OFFSET(correlations!C$46,_xlfn.FLOOR.MATH((ROW(B335)-1)/5)*5,0,5),"&lt;&gt;0")/COUNTIF(OFFSET(correlations!C$46,_xlfn.FLOOR.MATH((ROW(B335)-1)/5)*5,0,5),"&lt;&gt;0")</f>
        <v>3</v>
      </c>
      <c r="AD347" s="40">
        <f ca="1">SUMIF(OFFSET(correlations!D$46,_xlfn.FLOOR.MATH((ROW(C335)-1)/5)*5,0,5),"&lt;&gt;0")/COUNTIF(OFFSET(correlations!D$46,_xlfn.FLOOR.MATH((ROW(C335)-1)/5)*5,0,5),"&lt;&gt;0")</f>
        <v>3.125</v>
      </c>
      <c r="AE347" s="40">
        <f ca="1">SUMIF(OFFSET(correlations!E$46,_xlfn.FLOOR.MATH((ROW(D335)-1)/5)*5,0,5),"&lt;&gt;0")/COUNTIF(OFFSET(correlations!E$46,_xlfn.FLOOR.MATH((ROW(D335)-1)/5)*5,0,5),"&lt;&gt;0")</f>
        <v>4.333333333333333</v>
      </c>
      <c r="AF347" s="40">
        <f ca="1">SUMIF(OFFSET(correlations!F$46,_xlfn.FLOOR.MATH((ROW(E335)-1)/5)*5,0,5),"&lt;&gt;0")/COUNTIF(OFFSET(correlations!F$46,_xlfn.FLOOR.MATH((ROW(E335)-1)/5)*5,0,5),"&lt;&gt;0")</f>
        <v>3.25</v>
      </c>
      <c r="AG347" s="40">
        <f ca="1">SUMIF(OFFSET(correlations!G$46,_xlfn.FLOOR.MATH((ROW(F335)-1)/5)*5,0,5),"&lt;&gt;0")/COUNTIF(OFFSET(correlations!G$46,_xlfn.FLOOR.MATH((ROW(F335)-1)/5)*5,0,5),"&lt;&gt;0")</f>
        <v>3.3333333333333335</v>
      </c>
      <c r="AH347" s="40">
        <f ca="1">SUMIF(OFFSET(correlations!H$46,_xlfn.FLOOR.MATH((ROW(G335)-1)/5)*5,0,5),"&lt;&gt;0")/COUNTIF(OFFSET(correlations!H$46,_xlfn.FLOOR.MATH((ROW(G335)-1)/5)*5,0,5),"&lt;&gt;0")</f>
        <v>3.5</v>
      </c>
      <c r="AI347" s="40">
        <f ca="1">SUMIF(OFFSET(correlations!I$46,_xlfn.FLOOR.MATH((ROW(H335)-1)/5)*5,0,5),"&lt;&gt;0")/COUNTIF(OFFSET(correlations!I$46,_xlfn.FLOOR.MATH((ROW(H335)-1)/5)*5,0,5),"&lt;&gt;0")</f>
        <v>3.875</v>
      </c>
      <c r="AJ347" s="40">
        <f ca="1">SUMIF(OFFSET(correlations!J$46,_xlfn.FLOOR.MATH((ROW(I335)-1)/5)*5,0,5),"&lt;&gt;0")/COUNTIF(OFFSET(correlations!J$46,_xlfn.FLOOR.MATH((ROW(I335)-1)/5)*5,0,5),"&lt;&gt;0")</f>
        <v>4.125</v>
      </c>
      <c r="AK347" s="40">
        <f ca="1">SUMIF(OFFSET(correlations!K$46,_xlfn.FLOOR.MATH((ROW(J335)-1)/5)*5,0,5),"&lt;&gt;0")/COUNTIF(OFFSET(correlations!K$46,_xlfn.FLOOR.MATH((ROW(J335)-1)/5)*5,0,5),"&lt;&gt;0")</f>
        <v>3.25</v>
      </c>
      <c r="AL347" s="40">
        <f ca="1">SUMIF(OFFSET(correlations!L$46,_xlfn.FLOOR.MATH((ROW(K335)-1)/5)*5,0,5),"&lt;&gt;0")/COUNTIF(OFFSET(correlations!L$46,_xlfn.FLOOR.MATH((ROW(K335)-1)/5)*5,0,5),"&lt;&gt;0")</f>
        <v>3.875</v>
      </c>
      <c r="AM347" s="40">
        <f ca="1">SUMIF(OFFSET(correlations!M$46,_xlfn.FLOOR.MATH((ROW(L335)-1)/5)*5,0,5),"&lt;&gt;0")/COUNTIF(OFFSET(correlations!M$46,_xlfn.FLOOR.MATH((ROW(L335)-1)/5)*5,0,5),"&lt;&gt;0")</f>
        <v>3</v>
      </c>
      <c r="AN347" s="40">
        <f ca="1">SUMIF(OFFSET(correlations!N$46,_xlfn.FLOOR.MATH((ROW(M335)-1)/5)*5,0,5),"&lt;&gt;0")/COUNTIF(OFFSET(correlations!N$46,_xlfn.FLOOR.MATH((ROW(M335)-1)/5)*5,0,5),"&lt;&gt;0")</f>
        <v>3.5</v>
      </c>
      <c r="AO347" s="40">
        <f ca="1">SUMIF(OFFSET(correlations!O$46,_xlfn.FLOOR.MATH((ROW(N335)-1)/5)*5,0,5),"&lt;&gt;0")/COUNTIF(OFFSET(correlations!O$46,_xlfn.FLOOR.MATH((ROW(N335)-1)/5)*5,0,5),"&lt;&gt;0")</f>
        <v>3.625</v>
      </c>
      <c r="AP347" s="40">
        <f ca="1">SUMIF(OFFSET(correlations!P$46,_xlfn.FLOOR.MATH((ROW(O335)-1)/5)*5,0,5),"&lt;&gt;0")/COUNTIF(OFFSET(correlations!P$46,_xlfn.FLOOR.MATH((ROW(O335)-1)/5)*5,0,5),"&lt;&gt;0")</f>
        <v>4</v>
      </c>
      <c r="AQ347" s="40">
        <f ca="1">SUMIF(OFFSET(correlations!Q$46,_xlfn.FLOOR.MATH((ROW(P335)-1)/5)*5,0,5),"&lt;&gt;0")/COUNTIF(OFFSET(correlations!Q$46,_xlfn.FLOOR.MATH((ROW(P335)-1)/5)*5,0,5),"&lt;&gt;0")</f>
        <v>4.166666666666667</v>
      </c>
      <c r="AR347" s="40">
        <f ca="1">SUMIF(OFFSET(correlations!R$46,_xlfn.FLOOR.MATH((ROW(Q335)-1)/5)*5,0,5),"&lt;&gt;0")/COUNTIF(OFFSET(correlations!R$46,_xlfn.FLOOR.MATH((ROW(Q335)-1)/5)*5,0,5),"&lt;&gt;0")</f>
        <v>3.875</v>
      </c>
      <c r="AS347" s="40">
        <f ca="1">SUMIF(OFFSET(correlations!S$46,_xlfn.FLOOR.MATH((ROW(R335)-1)/5)*5,0,5),"&lt;&gt;0")/COUNTIF(OFFSET(correlations!S$46,_xlfn.FLOOR.MATH((ROW(R335)-1)/5)*5,0,5),"&lt;&gt;0")</f>
        <v>3.6666666666666665</v>
      </c>
      <c r="AT347" s="40">
        <f ca="1">SUMIF(OFFSET(correlations!T$46,_xlfn.FLOOR.MATH((ROW(S335)-1)/5)*5,0,5),"&lt;&gt;0")/COUNTIF(OFFSET(correlations!T$46,_xlfn.FLOOR.MATH((ROW(S335)-1)/5)*5,0,5),"&lt;&gt;0")</f>
        <v>3.25</v>
      </c>
      <c r="AU347" s="40">
        <f ca="1">SUMIF(OFFSET(correlations!U$46,_xlfn.FLOOR.MATH((ROW(T335)-1)/5)*5,0,5),"&lt;&gt;0")/COUNTIF(OFFSET(correlations!U$46,_xlfn.FLOOR.MATH((ROW(T335)-1)/5)*5,0,5),"&lt;&gt;0")</f>
        <v>3.5</v>
      </c>
      <c r="AV347" s="40">
        <f ca="1">SUMIF(OFFSET(correlations!V$46,_xlfn.FLOOR.MATH((ROW(U335)-1)/5)*5,0,5),"&lt;&gt;0")/COUNTIF(OFFSET(correlations!V$46,_xlfn.FLOOR.MATH((ROW(U335)-1)/5)*5,0,5),"&lt;&gt;0")</f>
        <v>3.5</v>
      </c>
      <c r="AW347" s="40">
        <f ca="1">SUMIF(OFFSET(correlations!W$46,_xlfn.FLOOR.MATH((ROW(V335)-1)/5)*5,0,5),"&lt;&gt;0")/COUNTIF(OFFSET(correlations!W$46,_xlfn.FLOOR.MATH((ROW(V335)-1)/5)*5,0,5),"&lt;&gt;0")</f>
        <v>3.5</v>
      </c>
      <c r="AX347" s="40">
        <f ca="1">SUMIF(OFFSET(correlations!X$46,_xlfn.FLOOR.MATH((ROW(W335)-1)/5)*5,0,5),"&lt;&gt;0")/COUNTIF(OFFSET(correlations!X$46,_xlfn.FLOOR.MATH((ROW(W335)-1)/5)*5,0,5),"&lt;&gt;0")</f>
        <v>2.3333333333333335</v>
      </c>
      <c r="AY347" s="40">
        <f ca="1">SUMIF(OFFSET(correlations!Y$46,_xlfn.FLOOR.MATH((ROW(X335)-1)/5)*5,0,5),"&lt;&gt;0")/COUNTIF(OFFSET(correlations!Y$46,_xlfn.FLOOR.MATH((ROW(X335)-1)/5)*5,0,5),"&lt;&gt;0")</f>
        <v>3.8</v>
      </c>
      <c r="AZ347" s="40">
        <f ca="1">SUMIF(OFFSET(correlations!Z$46,_xlfn.FLOOR.MATH((ROW(Y335)-1)/5)*5,0,5),"&lt;&gt;0")/COUNTIF(OFFSET(correlations!Z$46,_xlfn.FLOOR.MATH((ROW(Y335)-1)/5)*5,0,5),"&lt;&gt;0")</f>
        <v>3.2</v>
      </c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</row>
    <row r="348" spans="1:76">
      <c r="A348" s="21" t="s">
        <v>67</v>
      </c>
      <c r="B348" s="26">
        <f>IF(correlations!B381&lt;&gt;0,'Modified Weights'!B$3,0)</f>
        <v>0.55108883721563151</v>
      </c>
      <c r="C348" s="26">
        <f>IF(correlations!C381&lt;&gt;0,'Modified Weights'!C$3,0)</f>
        <v>0</v>
      </c>
      <c r="D348" s="26">
        <f>IF(correlations!D381&lt;&gt;0,'Modified Weights'!D$3,0)</f>
        <v>0</v>
      </c>
      <c r="E348" s="26">
        <f>IF(correlations!E381&lt;&gt;0,'Modified Weights'!E$3,0)</f>
        <v>0</v>
      </c>
      <c r="F348" s="26">
        <f>IF(correlations!F381&lt;&gt;0,'Modified Weights'!F$3,0)</f>
        <v>0.47668328054517961</v>
      </c>
      <c r="G348" s="26">
        <f>IF(correlations!G381&lt;&gt;0,'Modified Weights'!G$3,0)</f>
        <v>0</v>
      </c>
      <c r="H348" s="26">
        <f>IF(correlations!H381&lt;&gt;0,'Modified Weights'!H$3,0)</f>
        <v>0.46291004988627577</v>
      </c>
      <c r="I348" s="26">
        <f>IF(correlations!I381&lt;&gt;0,'Modified Weights'!I$3,0)</f>
        <v>0</v>
      </c>
      <c r="J348" s="26">
        <f>IF(correlations!J381&lt;&gt;0,'Modified Weights'!J$3,0)</f>
        <v>0.47571090136593314</v>
      </c>
      <c r="K348" s="26">
        <f>IF(correlations!K381&lt;&gt;0,'Modified Weights'!K$3,0)</f>
        <v>0</v>
      </c>
      <c r="L348" s="26">
        <f>IF(correlations!L381&lt;&gt;0,'Modified Weights'!L$3,0)</f>
        <v>0.31257295249758305</v>
      </c>
      <c r="M348" s="26">
        <f>IF(correlations!M381&lt;&gt;0,'Modified Weights'!M$3,0)</f>
        <v>0</v>
      </c>
      <c r="N348" s="26">
        <f>IF(correlations!N381&lt;&gt;0,'Modified Weights'!N$3,0)</f>
        <v>0.32349910970108381</v>
      </c>
      <c r="O348" s="26">
        <f>IF(correlations!O381&lt;&gt;0,'Modified Weights'!O$3,0)</f>
        <v>0.66851595362183669</v>
      </c>
      <c r="P348" s="26">
        <f>IF(correlations!P381&lt;&gt;0,'Modified Weights'!P$3,0)</f>
        <v>0.41443820151070604</v>
      </c>
      <c r="Q348" s="26">
        <f>IF(correlations!Q381&lt;&gt;0,'Modified Weights'!Q$3,0)</f>
        <v>0</v>
      </c>
      <c r="R348" s="26">
        <f>IF(correlations!R381&lt;&gt;0,'Modified Weights'!R$3,0)</f>
        <v>0</v>
      </c>
      <c r="S348" s="26">
        <f>IF(correlations!S381&lt;&gt;0,'Modified Weights'!S$3,0)</f>
        <v>0.47668328054517961</v>
      </c>
      <c r="T348" s="26">
        <f>IF(correlations!T381&lt;&gt;0,'Modified Weights'!T$3,0)</f>
        <v>0</v>
      </c>
      <c r="U348" s="26">
        <f>IF(correlations!U381&lt;&gt;0,'Modified Weights'!U$3,0)</f>
        <v>0</v>
      </c>
      <c r="V348" s="26">
        <f>IF(correlations!V381&lt;&gt;0,'Modified Weights'!V$3,0)</f>
        <v>0</v>
      </c>
      <c r="W348" s="26">
        <f>IF(correlations!W381&lt;&gt;0,'Modified Weights'!W$3,0)</f>
        <v>0.50324684492481753</v>
      </c>
      <c r="X348" s="26">
        <f>IF(correlations!X381&lt;&gt;0,'Modified Weights'!X$3,0)</f>
        <v>0</v>
      </c>
      <c r="Y348" s="26">
        <f>IF(correlations!Y381&lt;&gt;0,'Modified Weights'!Y$3,0)</f>
        <v>0</v>
      </c>
      <c r="Z348" s="26">
        <f>IF(correlations!Z381&lt;&gt;0,'Modified Weights'!Z$3,0)</f>
        <v>0.43552033876932245</v>
      </c>
      <c r="AA348" s="26"/>
      <c r="AB348" s="40">
        <f ca="1">SUMIF(OFFSET(correlations!B$46,_xlfn.FLOOR.MATH((ROW(A336)-1)/5)*5,0,5),"&lt;&gt;0")/COUNTIF(OFFSET(correlations!B$46,_xlfn.FLOOR.MATH((ROW(A336)-1)/5)*5,0,5),"&lt;&gt;0")</f>
        <v>3</v>
      </c>
      <c r="AC348" s="40">
        <f ca="1">SUMIF(OFFSET(correlations!C$46,_xlfn.FLOOR.MATH((ROW(B336)-1)/5)*5,0,5),"&lt;&gt;0")/COUNTIF(OFFSET(correlations!C$46,_xlfn.FLOOR.MATH((ROW(B336)-1)/5)*5,0,5),"&lt;&gt;0")</f>
        <v>3.3333333333333335</v>
      </c>
      <c r="AD348" s="40">
        <f ca="1">SUMIF(OFFSET(correlations!D$46,_xlfn.FLOOR.MATH((ROW(C336)-1)/5)*5,0,5),"&lt;&gt;0")/COUNTIF(OFFSET(correlations!D$46,_xlfn.FLOOR.MATH((ROW(C336)-1)/5)*5,0,5),"&lt;&gt;0")</f>
        <v>3.3333333333333335</v>
      </c>
      <c r="AE348" s="40">
        <f ca="1">SUMIF(OFFSET(correlations!E$46,_xlfn.FLOOR.MATH((ROW(D336)-1)/5)*5,0,5),"&lt;&gt;0")/COUNTIF(OFFSET(correlations!E$46,_xlfn.FLOOR.MATH((ROW(D336)-1)/5)*5,0,5),"&lt;&gt;0")</f>
        <v>3.75</v>
      </c>
      <c r="AF348" s="40">
        <f ca="1">SUMIF(OFFSET(correlations!F$46,_xlfn.FLOOR.MATH((ROW(E336)-1)/5)*5,0,5),"&lt;&gt;0")/COUNTIF(OFFSET(correlations!F$46,_xlfn.FLOOR.MATH((ROW(E336)-1)/5)*5,0,5),"&lt;&gt;0")</f>
        <v>2.25</v>
      </c>
      <c r="AG348" s="40">
        <f ca="1">SUMIF(OFFSET(correlations!G$46,_xlfn.FLOOR.MATH((ROW(F336)-1)/5)*5,0,5),"&lt;&gt;0")/COUNTIF(OFFSET(correlations!G$46,_xlfn.FLOOR.MATH((ROW(F336)-1)/5)*5,0,5),"&lt;&gt;0")</f>
        <v>3.5</v>
      </c>
      <c r="AH348" s="40">
        <f ca="1">SUMIF(OFFSET(correlations!H$46,_xlfn.FLOOR.MATH((ROW(G336)-1)/5)*5,0,5),"&lt;&gt;0")/COUNTIF(OFFSET(correlations!H$46,_xlfn.FLOOR.MATH((ROW(G336)-1)/5)*5,0,5),"&lt;&gt;0")</f>
        <v>3</v>
      </c>
      <c r="AI348" s="40">
        <f ca="1">SUMIF(OFFSET(correlations!I$46,_xlfn.FLOOR.MATH((ROW(H336)-1)/5)*5,0,5),"&lt;&gt;0")/COUNTIF(OFFSET(correlations!I$46,_xlfn.FLOOR.MATH((ROW(H336)-1)/5)*5,0,5),"&lt;&gt;0")</f>
        <v>2.75</v>
      </c>
      <c r="AJ348" s="40">
        <f ca="1">SUMIF(OFFSET(correlations!J$46,_xlfn.FLOOR.MATH((ROW(I336)-1)/5)*5,0,5),"&lt;&gt;0")/COUNTIF(OFFSET(correlations!J$46,_xlfn.FLOOR.MATH((ROW(I336)-1)/5)*5,0,5),"&lt;&gt;0")</f>
        <v>3.8333333333333335</v>
      </c>
      <c r="AK348" s="40">
        <f ca="1">SUMIF(OFFSET(correlations!K$46,_xlfn.FLOOR.MATH((ROW(J336)-1)/5)*5,0,5),"&lt;&gt;0")/COUNTIF(OFFSET(correlations!K$46,_xlfn.FLOOR.MATH((ROW(J336)-1)/5)*5,0,5),"&lt;&gt;0")</f>
        <v>3.6666666666666665</v>
      </c>
      <c r="AL348" s="40">
        <f ca="1">SUMIF(OFFSET(correlations!L$46,_xlfn.FLOOR.MATH((ROW(K336)-1)/5)*5,0,5),"&lt;&gt;0")/COUNTIF(OFFSET(correlations!L$46,_xlfn.FLOOR.MATH((ROW(K336)-1)/5)*5,0,5),"&lt;&gt;0")</f>
        <v>2.875</v>
      </c>
      <c r="AM348" s="40">
        <f ca="1">SUMIF(OFFSET(correlations!M$46,_xlfn.FLOOR.MATH((ROW(L336)-1)/5)*5,0,5),"&lt;&gt;0")/COUNTIF(OFFSET(correlations!M$46,_xlfn.FLOOR.MATH((ROW(L336)-1)/5)*5,0,5),"&lt;&gt;0")</f>
        <v>3</v>
      </c>
      <c r="AN348" s="40">
        <f ca="1">SUMIF(OFFSET(correlations!N$46,_xlfn.FLOOR.MATH((ROW(M336)-1)/5)*5,0,5),"&lt;&gt;0")/COUNTIF(OFFSET(correlations!N$46,_xlfn.FLOOR.MATH((ROW(M336)-1)/5)*5,0,5),"&lt;&gt;0")</f>
        <v>3</v>
      </c>
      <c r="AO348" s="40">
        <f ca="1">SUMIF(OFFSET(correlations!O$46,_xlfn.FLOOR.MATH((ROW(N336)-1)/5)*5,0,5),"&lt;&gt;0")/COUNTIF(OFFSET(correlations!O$46,_xlfn.FLOOR.MATH((ROW(N336)-1)/5)*5,0,5),"&lt;&gt;0")</f>
        <v>3.8</v>
      </c>
      <c r="AP348" s="40">
        <f ca="1">SUMIF(OFFSET(correlations!P$46,_xlfn.FLOOR.MATH((ROW(O336)-1)/5)*5,0,5),"&lt;&gt;0")/COUNTIF(OFFSET(correlations!P$46,_xlfn.FLOOR.MATH((ROW(O336)-1)/5)*5,0,5),"&lt;&gt;0")</f>
        <v>3.5</v>
      </c>
      <c r="AQ348" s="40">
        <f ca="1">SUMIF(OFFSET(correlations!Q$46,_xlfn.FLOOR.MATH((ROW(P336)-1)/5)*5,0,5),"&lt;&gt;0")/COUNTIF(OFFSET(correlations!Q$46,_xlfn.FLOOR.MATH((ROW(P336)-1)/5)*5,0,5),"&lt;&gt;0")</f>
        <v>4.25</v>
      </c>
      <c r="AR348" s="40">
        <f ca="1">SUMIF(OFFSET(correlations!R$46,_xlfn.FLOOR.MATH((ROW(Q336)-1)/5)*5,0,5),"&lt;&gt;0")/COUNTIF(OFFSET(correlations!R$46,_xlfn.FLOOR.MATH((ROW(Q336)-1)/5)*5,0,5),"&lt;&gt;0")</f>
        <v>3.5</v>
      </c>
      <c r="AS348" s="40">
        <f ca="1">SUMIF(OFFSET(correlations!S$46,_xlfn.FLOOR.MATH((ROW(R336)-1)/5)*5,0,5),"&lt;&gt;0")/COUNTIF(OFFSET(correlations!S$46,_xlfn.FLOOR.MATH((ROW(R336)-1)/5)*5,0,5),"&lt;&gt;0")</f>
        <v>4</v>
      </c>
      <c r="AT348" s="40">
        <f ca="1">SUMIF(OFFSET(correlations!T$46,_xlfn.FLOOR.MATH((ROW(S336)-1)/5)*5,0,5),"&lt;&gt;0")/COUNTIF(OFFSET(correlations!T$46,_xlfn.FLOOR.MATH((ROW(S336)-1)/5)*5,0,5),"&lt;&gt;0")</f>
        <v>3</v>
      </c>
      <c r="AU348" s="40">
        <f ca="1">SUMIF(OFFSET(correlations!U$46,_xlfn.FLOOR.MATH((ROW(T336)-1)/5)*5,0,5),"&lt;&gt;0")/COUNTIF(OFFSET(correlations!U$46,_xlfn.FLOOR.MATH((ROW(T336)-1)/5)*5,0,5),"&lt;&gt;0")</f>
        <v>3.8333333333333335</v>
      </c>
      <c r="AV348" s="40">
        <f ca="1">SUMIF(OFFSET(correlations!V$46,_xlfn.FLOOR.MATH((ROW(U336)-1)/5)*5,0,5),"&lt;&gt;0")/COUNTIF(OFFSET(correlations!V$46,_xlfn.FLOOR.MATH((ROW(U336)-1)/5)*5,0,5),"&lt;&gt;0")</f>
        <v>2.5</v>
      </c>
      <c r="AW348" s="40">
        <f ca="1">SUMIF(OFFSET(correlations!W$46,_xlfn.FLOOR.MATH((ROW(V336)-1)/5)*5,0,5),"&lt;&gt;0")/COUNTIF(OFFSET(correlations!W$46,_xlfn.FLOOR.MATH((ROW(V336)-1)/5)*5,0,5),"&lt;&gt;0")</f>
        <v>3.875</v>
      </c>
      <c r="AX348" s="40">
        <f ca="1">SUMIF(OFFSET(correlations!X$46,_xlfn.FLOOR.MATH((ROW(W336)-1)/5)*5,0,5),"&lt;&gt;0")/COUNTIF(OFFSET(correlations!X$46,_xlfn.FLOOR.MATH((ROW(W336)-1)/5)*5,0,5),"&lt;&gt;0")</f>
        <v>2.5</v>
      </c>
      <c r="AY348" s="40">
        <f ca="1">SUMIF(OFFSET(correlations!Y$46,_xlfn.FLOOR.MATH((ROW(X336)-1)/5)*5,0,5),"&lt;&gt;0")/COUNTIF(OFFSET(correlations!Y$46,_xlfn.FLOOR.MATH((ROW(X336)-1)/5)*5,0,5),"&lt;&gt;0")</f>
        <v>3.125</v>
      </c>
      <c r="AZ348" s="40">
        <f ca="1">SUMIF(OFFSET(correlations!Z$46,_xlfn.FLOOR.MATH((ROW(Y336)-1)/5)*5,0,5),"&lt;&gt;0")/COUNTIF(OFFSET(correlations!Z$46,_xlfn.FLOOR.MATH((ROW(Y336)-1)/5)*5,0,5),"&lt;&gt;0")</f>
        <v>3.75</v>
      </c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</row>
    <row r="349" spans="1:76">
      <c r="A349" s="1" t="str">
        <f t="shared" ref="A349:A352" si="67">A348</f>
        <v>812: Aladdin (1992)</v>
      </c>
      <c r="B349" s="26">
        <f>IF(correlations!B382&lt;&gt;0,'Modified Weights'!B$4,0)</f>
        <v>0.51761980439715483</v>
      </c>
      <c r="C349" s="26">
        <f>IF(correlations!C382&lt;&gt;0,'Modified Weights'!C$4,0)</f>
        <v>0.48860698263640312</v>
      </c>
      <c r="D349" s="26">
        <f>IF(correlations!D382&lt;&gt;0,'Modified Weights'!D$4,0)</f>
        <v>0</v>
      </c>
      <c r="E349" s="26">
        <f>IF(correlations!E382&lt;&gt;0,'Modified Weights'!E$4,0)</f>
        <v>0.47497369617752921</v>
      </c>
      <c r="F349" s="26">
        <f>IF(correlations!F382&lt;&gt;0,'Modified Weights'!F$4,0)</f>
        <v>0</v>
      </c>
      <c r="G349" s="26">
        <f>IF(correlations!G382&lt;&gt;0,'Modified Weights'!G$4,0)</f>
        <v>0</v>
      </c>
      <c r="H349" s="26">
        <f>IF(correlations!H382&lt;&gt;0,'Modified Weights'!H$4,0)</f>
        <v>0.40027450425381639</v>
      </c>
      <c r="I349" s="26">
        <f>IF(correlations!I382&lt;&gt;0,'Modified Weights'!I$4,0)</f>
        <v>0</v>
      </c>
      <c r="J349" s="26">
        <f>IF(correlations!J382&lt;&gt;0,'Modified Weights'!J$4,0)</f>
        <v>0</v>
      </c>
      <c r="K349" s="26">
        <f>IF(correlations!K382&lt;&gt;0,'Modified Weights'!K$4,0)</f>
        <v>0.26365446983714974</v>
      </c>
      <c r="L349" s="26">
        <f>IF(correlations!L382&lt;&gt;0,'Modified Weights'!L$4,0)</f>
        <v>0.28275572409412869</v>
      </c>
      <c r="M349" s="26">
        <f>IF(correlations!M382&lt;&gt;0,'Modified Weights'!M$4,0)</f>
        <v>0</v>
      </c>
      <c r="N349" s="26">
        <f>IF(correlations!N382&lt;&gt;0,'Modified Weights'!N$4,0)</f>
        <v>0.31010409033155772</v>
      </c>
      <c r="O349" s="26">
        <f>IF(correlations!O382&lt;&gt;0,'Modified Weights'!O$4,0)</f>
        <v>0.56244873874488854</v>
      </c>
      <c r="P349" s="26">
        <f>IF(correlations!P382&lt;&gt;0,'Modified Weights'!P$4,0)</f>
        <v>0</v>
      </c>
      <c r="Q349" s="26">
        <f>IF(correlations!Q382&lt;&gt;0,'Modified Weights'!Q$4,0)</f>
        <v>0.48860698263640312</v>
      </c>
      <c r="R349" s="26">
        <f>IF(correlations!R382&lt;&gt;0,'Modified Weights'!R$4,0)</f>
        <v>0</v>
      </c>
      <c r="S349" s="26">
        <f>IF(correlations!S382&lt;&gt;0,'Modified Weights'!S$4,0)</f>
        <v>0.44902524381160436</v>
      </c>
      <c r="T349" s="26">
        <f>IF(correlations!T382&lt;&gt;0,'Modified Weights'!T$4,0)</f>
        <v>0</v>
      </c>
      <c r="U349" s="26">
        <f>IF(correlations!U382&lt;&gt;0,'Modified Weights'!U$4,0)</f>
        <v>0.43899155441463594</v>
      </c>
      <c r="V349" s="26">
        <f>IF(correlations!V382&lt;&gt;0,'Modified Weights'!V$4,0)</f>
        <v>0</v>
      </c>
      <c r="W349" s="26">
        <f>IF(correlations!W382&lt;&gt;0,'Modified Weights'!W$4,0)</f>
        <v>0.40859237613621341</v>
      </c>
      <c r="X349" s="26">
        <f>IF(correlations!X382&lt;&gt;0,'Modified Weights'!X$4,0)</f>
        <v>0</v>
      </c>
      <c r="Y349" s="26">
        <f>IF(correlations!Y382&lt;&gt;0,'Modified Weights'!Y$4,0)</f>
        <v>0.54219187817609293</v>
      </c>
      <c r="Z349" s="26">
        <f>IF(correlations!Z382&lt;&gt;0,'Modified Weights'!Z$4,0)</f>
        <v>0.39006674934025765</v>
      </c>
      <c r="AA349" s="26"/>
      <c r="AB349" s="40">
        <f ca="1">SUMIF(OFFSET(correlations!B$46,_xlfn.FLOOR.MATH((ROW(A337)-1)/5)*5,0,5),"&lt;&gt;0")/COUNTIF(OFFSET(correlations!B$46,_xlfn.FLOOR.MATH((ROW(A337)-1)/5)*5,0,5),"&lt;&gt;0")</f>
        <v>3</v>
      </c>
      <c r="AC349" s="40">
        <f ca="1">SUMIF(OFFSET(correlations!C$46,_xlfn.FLOOR.MATH((ROW(B337)-1)/5)*5,0,5),"&lt;&gt;0")/COUNTIF(OFFSET(correlations!C$46,_xlfn.FLOOR.MATH((ROW(B337)-1)/5)*5,0,5),"&lt;&gt;0")</f>
        <v>3.3333333333333335</v>
      </c>
      <c r="AD349" s="40">
        <f ca="1">SUMIF(OFFSET(correlations!D$46,_xlfn.FLOOR.MATH((ROW(C337)-1)/5)*5,0,5),"&lt;&gt;0")/COUNTIF(OFFSET(correlations!D$46,_xlfn.FLOOR.MATH((ROW(C337)-1)/5)*5,0,5),"&lt;&gt;0")</f>
        <v>3.3333333333333335</v>
      </c>
      <c r="AE349" s="40">
        <f ca="1">SUMIF(OFFSET(correlations!E$46,_xlfn.FLOOR.MATH((ROW(D337)-1)/5)*5,0,5),"&lt;&gt;0")/COUNTIF(OFFSET(correlations!E$46,_xlfn.FLOOR.MATH((ROW(D337)-1)/5)*5,0,5),"&lt;&gt;0")</f>
        <v>3.75</v>
      </c>
      <c r="AF349" s="40">
        <f ca="1">SUMIF(OFFSET(correlations!F$46,_xlfn.FLOOR.MATH((ROW(E337)-1)/5)*5,0,5),"&lt;&gt;0")/COUNTIF(OFFSET(correlations!F$46,_xlfn.FLOOR.MATH((ROW(E337)-1)/5)*5,0,5),"&lt;&gt;0")</f>
        <v>2.25</v>
      </c>
      <c r="AG349" s="40">
        <f ca="1">SUMIF(OFFSET(correlations!G$46,_xlfn.FLOOR.MATH((ROW(F337)-1)/5)*5,0,5),"&lt;&gt;0")/COUNTIF(OFFSET(correlations!G$46,_xlfn.FLOOR.MATH((ROW(F337)-1)/5)*5,0,5),"&lt;&gt;0")</f>
        <v>3.5</v>
      </c>
      <c r="AH349" s="40">
        <f ca="1">SUMIF(OFFSET(correlations!H$46,_xlfn.FLOOR.MATH((ROW(G337)-1)/5)*5,0,5),"&lt;&gt;0")/COUNTIF(OFFSET(correlations!H$46,_xlfn.FLOOR.MATH((ROW(G337)-1)/5)*5,0,5),"&lt;&gt;0")</f>
        <v>3</v>
      </c>
      <c r="AI349" s="40">
        <f ca="1">SUMIF(OFFSET(correlations!I$46,_xlfn.FLOOR.MATH((ROW(H337)-1)/5)*5,0,5),"&lt;&gt;0")/COUNTIF(OFFSET(correlations!I$46,_xlfn.FLOOR.MATH((ROW(H337)-1)/5)*5,0,5),"&lt;&gt;0")</f>
        <v>2.75</v>
      </c>
      <c r="AJ349" s="40">
        <f ca="1">SUMIF(OFFSET(correlations!J$46,_xlfn.FLOOR.MATH((ROW(I337)-1)/5)*5,0,5),"&lt;&gt;0")/COUNTIF(OFFSET(correlations!J$46,_xlfn.FLOOR.MATH((ROW(I337)-1)/5)*5,0,5),"&lt;&gt;0")</f>
        <v>3.8333333333333335</v>
      </c>
      <c r="AK349" s="40">
        <f ca="1">SUMIF(OFFSET(correlations!K$46,_xlfn.FLOOR.MATH((ROW(J337)-1)/5)*5,0,5),"&lt;&gt;0")/COUNTIF(OFFSET(correlations!K$46,_xlfn.FLOOR.MATH((ROW(J337)-1)/5)*5,0,5),"&lt;&gt;0")</f>
        <v>3.6666666666666665</v>
      </c>
      <c r="AL349" s="40">
        <f ca="1">SUMIF(OFFSET(correlations!L$46,_xlfn.FLOOR.MATH((ROW(K337)-1)/5)*5,0,5),"&lt;&gt;0")/COUNTIF(OFFSET(correlations!L$46,_xlfn.FLOOR.MATH((ROW(K337)-1)/5)*5,0,5),"&lt;&gt;0")</f>
        <v>2.875</v>
      </c>
      <c r="AM349" s="40">
        <f ca="1">SUMIF(OFFSET(correlations!M$46,_xlfn.FLOOR.MATH((ROW(L337)-1)/5)*5,0,5),"&lt;&gt;0")/COUNTIF(OFFSET(correlations!M$46,_xlfn.FLOOR.MATH((ROW(L337)-1)/5)*5,0,5),"&lt;&gt;0")</f>
        <v>3</v>
      </c>
      <c r="AN349" s="40">
        <f ca="1">SUMIF(OFFSET(correlations!N$46,_xlfn.FLOOR.MATH((ROW(M337)-1)/5)*5,0,5),"&lt;&gt;0")/COUNTIF(OFFSET(correlations!N$46,_xlfn.FLOOR.MATH((ROW(M337)-1)/5)*5,0,5),"&lt;&gt;0")</f>
        <v>3</v>
      </c>
      <c r="AO349" s="40">
        <f ca="1">SUMIF(OFFSET(correlations!O$46,_xlfn.FLOOR.MATH((ROW(N337)-1)/5)*5,0,5),"&lt;&gt;0")/COUNTIF(OFFSET(correlations!O$46,_xlfn.FLOOR.MATH((ROW(N337)-1)/5)*5,0,5),"&lt;&gt;0")</f>
        <v>3.8</v>
      </c>
      <c r="AP349" s="40">
        <f ca="1">SUMIF(OFFSET(correlations!P$46,_xlfn.FLOOR.MATH((ROW(O337)-1)/5)*5,0,5),"&lt;&gt;0")/COUNTIF(OFFSET(correlations!P$46,_xlfn.FLOOR.MATH((ROW(O337)-1)/5)*5,0,5),"&lt;&gt;0")</f>
        <v>3.5</v>
      </c>
      <c r="AQ349" s="40">
        <f ca="1">SUMIF(OFFSET(correlations!Q$46,_xlfn.FLOOR.MATH((ROW(P337)-1)/5)*5,0,5),"&lt;&gt;0")/COUNTIF(OFFSET(correlations!Q$46,_xlfn.FLOOR.MATH((ROW(P337)-1)/5)*5,0,5),"&lt;&gt;0")</f>
        <v>4.25</v>
      </c>
      <c r="AR349" s="40">
        <f ca="1">SUMIF(OFFSET(correlations!R$46,_xlfn.FLOOR.MATH((ROW(Q337)-1)/5)*5,0,5),"&lt;&gt;0")/COUNTIF(OFFSET(correlations!R$46,_xlfn.FLOOR.MATH((ROW(Q337)-1)/5)*5,0,5),"&lt;&gt;0")</f>
        <v>3.5</v>
      </c>
      <c r="AS349" s="40">
        <f ca="1">SUMIF(OFFSET(correlations!S$46,_xlfn.FLOOR.MATH((ROW(R337)-1)/5)*5,0,5),"&lt;&gt;0")/COUNTIF(OFFSET(correlations!S$46,_xlfn.FLOOR.MATH((ROW(R337)-1)/5)*5,0,5),"&lt;&gt;0")</f>
        <v>4</v>
      </c>
      <c r="AT349" s="40">
        <f ca="1">SUMIF(OFFSET(correlations!T$46,_xlfn.FLOOR.MATH((ROW(S337)-1)/5)*5,0,5),"&lt;&gt;0")/COUNTIF(OFFSET(correlations!T$46,_xlfn.FLOOR.MATH((ROW(S337)-1)/5)*5,0,5),"&lt;&gt;0")</f>
        <v>3</v>
      </c>
      <c r="AU349" s="40">
        <f ca="1">SUMIF(OFFSET(correlations!U$46,_xlfn.FLOOR.MATH((ROW(T337)-1)/5)*5,0,5),"&lt;&gt;0")/COUNTIF(OFFSET(correlations!U$46,_xlfn.FLOOR.MATH((ROW(T337)-1)/5)*5,0,5),"&lt;&gt;0")</f>
        <v>3.8333333333333335</v>
      </c>
      <c r="AV349" s="40">
        <f ca="1">SUMIF(OFFSET(correlations!V$46,_xlfn.FLOOR.MATH((ROW(U337)-1)/5)*5,0,5),"&lt;&gt;0")/COUNTIF(OFFSET(correlations!V$46,_xlfn.FLOOR.MATH((ROW(U337)-1)/5)*5,0,5),"&lt;&gt;0")</f>
        <v>2.5</v>
      </c>
      <c r="AW349" s="40">
        <f ca="1">SUMIF(OFFSET(correlations!W$46,_xlfn.FLOOR.MATH((ROW(V337)-1)/5)*5,0,5),"&lt;&gt;0")/COUNTIF(OFFSET(correlations!W$46,_xlfn.FLOOR.MATH((ROW(V337)-1)/5)*5,0,5),"&lt;&gt;0")</f>
        <v>3.875</v>
      </c>
      <c r="AX349" s="40">
        <f ca="1">SUMIF(OFFSET(correlations!X$46,_xlfn.FLOOR.MATH((ROW(W337)-1)/5)*5,0,5),"&lt;&gt;0")/COUNTIF(OFFSET(correlations!X$46,_xlfn.FLOOR.MATH((ROW(W337)-1)/5)*5,0,5),"&lt;&gt;0")</f>
        <v>2.5</v>
      </c>
      <c r="AY349" s="40">
        <f ca="1">SUMIF(OFFSET(correlations!Y$46,_xlfn.FLOOR.MATH((ROW(X337)-1)/5)*5,0,5),"&lt;&gt;0")/COUNTIF(OFFSET(correlations!Y$46,_xlfn.FLOOR.MATH((ROW(X337)-1)/5)*5,0,5),"&lt;&gt;0")</f>
        <v>3.125</v>
      </c>
      <c r="AZ349" s="40">
        <f ca="1">SUMIF(OFFSET(correlations!Z$46,_xlfn.FLOOR.MATH((ROW(Y337)-1)/5)*5,0,5),"&lt;&gt;0")/COUNTIF(OFFSET(correlations!Z$46,_xlfn.FLOOR.MATH((ROW(Y337)-1)/5)*5,0,5),"&lt;&gt;0")</f>
        <v>3.75</v>
      </c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</row>
    <row r="350" spans="1:76">
      <c r="A350" s="1" t="str">
        <f t="shared" si="67"/>
        <v>812: Aladdin (1992)</v>
      </c>
      <c r="B350" s="26">
        <f>IF(correlations!B383&lt;&gt;0,'Modified Weights'!B$5,0)</f>
        <v>0</v>
      </c>
      <c r="C350" s="26">
        <f>IF(correlations!C383&lt;&gt;0,'Modified Weights'!C$5,0)</f>
        <v>0.42223642660835542</v>
      </c>
      <c r="D350" s="26">
        <f>IF(correlations!D383&lt;&gt;0,'Modified Weights'!D$5,0)</f>
        <v>0.46833329437099369</v>
      </c>
      <c r="E350" s="26">
        <f>IF(correlations!E383&lt;&gt;0,'Modified Weights'!E$5,0)</f>
        <v>0</v>
      </c>
      <c r="F350" s="26">
        <f>IF(correlations!F383&lt;&gt;0,'Modified Weights'!F$5,0)</f>
        <v>0.43899155441463594</v>
      </c>
      <c r="G350" s="26">
        <f>IF(correlations!G383&lt;&gt;0,'Modified Weights'!G$5,0)</f>
        <v>0</v>
      </c>
      <c r="H350" s="26">
        <f>IF(correlations!H383&lt;&gt;0,'Modified Weights'!H$5,0)</f>
        <v>0.24769327229404767</v>
      </c>
      <c r="I350" s="26">
        <f>IF(correlations!I383&lt;&gt;0,'Modified Weights'!I$5,0)</f>
        <v>0.26424949075041737</v>
      </c>
      <c r="J350" s="26">
        <f>IF(correlations!J383&lt;&gt;0,'Modified Weights'!J$5,0)</f>
        <v>0.38713264586848378</v>
      </c>
      <c r="K350" s="26">
        <f>IF(correlations!K383&lt;&gt;0,'Modified Weights'!K$5,0)</f>
        <v>0</v>
      </c>
      <c r="L350" s="26">
        <f>IF(correlations!L383&lt;&gt;0,'Modified Weights'!L$5,0)</f>
        <v>0</v>
      </c>
      <c r="M350" s="26">
        <f>IF(correlations!M383&lt;&gt;0,'Modified Weights'!M$5,0)</f>
        <v>0</v>
      </c>
      <c r="N350" s="26">
        <f>IF(correlations!N383&lt;&gt;0,'Modified Weights'!N$5,0)</f>
        <v>0</v>
      </c>
      <c r="O350" s="26">
        <f>IF(correlations!O383&lt;&gt;0,'Modified Weights'!O$5,0)</f>
        <v>0.53906585139435703</v>
      </c>
      <c r="P350" s="26">
        <f>IF(correlations!P383&lt;&gt;0,'Modified Weights'!P$5,0)</f>
        <v>0</v>
      </c>
      <c r="Q350" s="26">
        <f>IF(correlations!Q383&lt;&gt;0,'Modified Weights'!Q$5,0)</f>
        <v>0.47571090136593314</v>
      </c>
      <c r="R350" s="26">
        <f>IF(correlations!R383&lt;&gt;0,'Modified Weights'!R$5,0)</f>
        <v>0.45527378286540937</v>
      </c>
      <c r="S350" s="26">
        <f>IF(correlations!S383&lt;&gt;0,'Modified Weights'!S$5,0)</f>
        <v>0.42223642660835542</v>
      </c>
      <c r="T350" s="26">
        <f>IF(correlations!T383&lt;&gt;0,'Modified Weights'!T$5,0)</f>
        <v>0.42805472768971564</v>
      </c>
      <c r="U350" s="26">
        <f>IF(correlations!U383&lt;&gt;0,'Modified Weights'!U$5,0)</f>
        <v>0.40380887559327872</v>
      </c>
      <c r="V350" s="26">
        <f>IF(correlations!V383&lt;&gt;0,'Modified Weights'!V$5,0)</f>
        <v>0.14924669844661778</v>
      </c>
      <c r="W350" s="26">
        <f>IF(correlations!W383&lt;&gt;0,'Modified Weights'!W$5,0)</f>
        <v>0.31571202585390812</v>
      </c>
      <c r="X350" s="26">
        <f>IF(correlations!X383&lt;&gt;0,'Modified Weights'!X$5,0)</f>
        <v>0.47497369617752921</v>
      </c>
      <c r="Y350" s="26">
        <f>IF(correlations!Y383&lt;&gt;0,'Modified Weights'!Y$5,0)</f>
        <v>0.47236055541883315</v>
      </c>
      <c r="Z350" s="26">
        <f>IF(correlations!Z383&lt;&gt;0,'Modified Weights'!Z$5,0)</f>
        <v>0.37985626502293046</v>
      </c>
      <c r="AA350" s="26"/>
      <c r="AB350" s="40">
        <f ca="1">SUMIF(OFFSET(correlations!B$46,_xlfn.FLOOR.MATH((ROW(A338)-1)/5)*5,0,5),"&lt;&gt;0")/COUNTIF(OFFSET(correlations!B$46,_xlfn.FLOOR.MATH((ROW(A338)-1)/5)*5,0,5),"&lt;&gt;0")</f>
        <v>3</v>
      </c>
      <c r="AC350" s="40">
        <f ca="1">SUMIF(OFFSET(correlations!C$46,_xlfn.FLOOR.MATH((ROW(B338)-1)/5)*5,0,5),"&lt;&gt;0")/COUNTIF(OFFSET(correlations!C$46,_xlfn.FLOOR.MATH((ROW(B338)-1)/5)*5,0,5),"&lt;&gt;0")</f>
        <v>3.3333333333333335</v>
      </c>
      <c r="AD350" s="40">
        <f ca="1">SUMIF(OFFSET(correlations!D$46,_xlfn.FLOOR.MATH((ROW(C338)-1)/5)*5,0,5),"&lt;&gt;0")/COUNTIF(OFFSET(correlations!D$46,_xlfn.FLOOR.MATH((ROW(C338)-1)/5)*5,0,5),"&lt;&gt;0")</f>
        <v>3.3333333333333335</v>
      </c>
      <c r="AE350" s="40">
        <f ca="1">SUMIF(OFFSET(correlations!E$46,_xlfn.FLOOR.MATH((ROW(D338)-1)/5)*5,0,5),"&lt;&gt;0")/COUNTIF(OFFSET(correlations!E$46,_xlfn.FLOOR.MATH((ROW(D338)-1)/5)*5,0,5),"&lt;&gt;0")</f>
        <v>3.75</v>
      </c>
      <c r="AF350" s="40">
        <f ca="1">SUMIF(OFFSET(correlations!F$46,_xlfn.FLOOR.MATH((ROW(E338)-1)/5)*5,0,5),"&lt;&gt;0")/COUNTIF(OFFSET(correlations!F$46,_xlfn.FLOOR.MATH((ROW(E338)-1)/5)*5,0,5),"&lt;&gt;0")</f>
        <v>2.25</v>
      </c>
      <c r="AG350" s="40">
        <f ca="1">SUMIF(OFFSET(correlations!G$46,_xlfn.FLOOR.MATH((ROW(F338)-1)/5)*5,0,5),"&lt;&gt;0")/COUNTIF(OFFSET(correlations!G$46,_xlfn.FLOOR.MATH((ROW(F338)-1)/5)*5,0,5),"&lt;&gt;0")</f>
        <v>3.5</v>
      </c>
      <c r="AH350" s="40">
        <f ca="1">SUMIF(OFFSET(correlations!H$46,_xlfn.FLOOR.MATH((ROW(G338)-1)/5)*5,0,5),"&lt;&gt;0")/COUNTIF(OFFSET(correlations!H$46,_xlfn.FLOOR.MATH((ROW(G338)-1)/5)*5,0,5),"&lt;&gt;0")</f>
        <v>3</v>
      </c>
      <c r="AI350" s="40">
        <f ca="1">SUMIF(OFFSET(correlations!I$46,_xlfn.FLOOR.MATH((ROW(H338)-1)/5)*5,0,5),"&lt;&gt;0")/COUNTIF(OFFSET(correlations!I$46,_xlfn.FLOOR.MATH((ROW(H338)-1)/5)*5,0,5),"&lt;&gt;0")</f>
        <v>2.75</v>
      </c>
      <c r="AJ350" s="40">
        <f ca="1">SUMIF(OFFSET(correlations!J$46,_xlfn.FLOOR.MATH((ROW(I338)-1)/5)*5,0,5),"&lt;&gt;0")/COUNTIF(OFFSET(correlations!J$46,_xlfn.FLOOR.MATH((ROW(I338)-1)/5)*5,0,5),"&lt;&gt;0")</f>
        <v>3.8333333333333335</v>
      </c>
      <c r="AK350" s="40">
        <f ca="1">SUMIF(OFFSET(correlations!K$46,_xlfn.FLOOR.MATH((ROW(J338)-1)/5)*5,0,5),"&lt;&gt;0")/COUNTIF(OFFSET(correlations!K$46,_xlfn.FLOOR.MATH((ROW(J338)-1)/5)*5,0,5),"&lt;&gt;0")</f>
        <v>3.6666666666666665</v>
      </c>
      <c r="AL350" s="40">
        <f ca="1">SUMIF(OFFSET(correlations!L$46,_xlfn.FLOOR.MATH((ROW(K338)-1)/5)*5,0,5),"&lt;&gt;0")/COUNTIF(OFFSET(correlations!L$46,_xlfn.FLOOR.MATH((ROW(K338)-1)/5)*5,0,5),"&lt;&gt;0")</f>
        <v>2.875</v>
      </c>
      <c r="AM350" s="40">
        <f ca="1">SUMIF(OFFSET(correlations!M$46,_xlfn.FLOOR.MATH((ROW(L338)-1)/5)*5,0,5),"&lt;&gt;0")/COUNTIF(OFFSET(correlations!M$46,_xlfn.FLOOR.MATH((ROW(L338)-1)/5)*5,0,5),"&lt;&gt;0")</f>
        <v>3</v>
      </c>
      <c r="AN350" s="40">
        <f ca="1">SUMIF(OFFSET(correlations!N$46,_xlfn.FLOOR.MATH((ROW(M338)-1)/5)*5,0,5),"&lt;&gt;0")/COUNTIF(OFFSET(correlations!N$46,_xlfn.FLOOR.MATH((ROW(M338)-1)/5)*5,0,5),"&lt;&gt;0")</f>
        <v>3</v>
      </c>
      <c r="AO350" s="40">
        <f ca="1">SUMIF(OFFSET(correlations!O$46,_xlfn.FLOOR.MATH((ROW(N338)-1)/5)*5,0,5),"&lt;&gt;0")/COUNTIF(OFFSET(correlations!O$46,_xlfn.FLOOR.MATH((ROW(N338)-1)/5)*5,0,5),"&lt;&gt;0")</f>
        <v>3.8</v>
      </c>
      <c r="AP350" s="40">
        <f ca="1">SUMIF(OFFSET(correlations!P$46,_xlfn.FLOOR.MATH((ROW(O338)-1)/5)*5,0,5),"&lt;&gt;0")/COUNTIF(OFFSET(correlations!P$46,_xlfn.FLOOR.MATH((ROW(O338)-1)/5)*5,0,5),"&lt;&gt;0")</f>
        <v>3.5</v>
      </c>
      <c r="AQ350" s="40">
        <f ca="1">SUMIF(OFFSET(correlations!Q$46,_xlfn.FLOOR.MATH((ROW(P338)-1)/5)*5,0,5),"&lt;&gt;0")/COUNTIF(OFFSET(correlations!Q$46,_xlfn.FLOOR.MATH((ROW(P338)-1)/5)*5,0,5),"&lt;&gt;0")</f>
        <v>4.25</v>
      </c>
      <c r="AR350" s="40">
        <f ca="1">SUMIF(OFFSET(correlations!R$46,_xlfn.FLOOR.MATH((ROW(Q338)-1)/5)*5,0,5),"&lt;&gt;0")/COUNTIF(OFFSET(correlations!R$46,_xlfn.FLOOR.MATH((ROW(Q338)-1)/5)*5,0,5),"&lt;&gt;0")</f>
        <v>3.5</v>
      </c>
      <c r="AS350" s="40">
        <f ca="1">SUMIF(OFFSET(correlations!S$46,_xlfn.FLOOR.MATH((ROW(R338)-1)/5)*5,0,5),"&lt;&gt;0")/COUNTIF(OFFSET(correlations!S$46,_xlfn.FLOOR.MATH((ROW(R338)-1)/5)*5,0,5),"&lt;&gt;0")</f>
        <v>4</v>
      </c>
      <c r="AT350" s="40">
        <f ca="1">SUMIF(OFFSET(correlations!T$46,_xlfn.FLOOR.MATH((ROW(S338)-1)/5)*5,0,5),"&lt;&gt;0")/COUNTIF(OFFSET(correlations!T$46,_xlfn.FLOOR.MATH((ROW(S338)-1)/5)*5,0,5),"&lt;&gt;0")</f>
        <v>3</v>
      </c>
      <c r="AU350" s="40">
        <f ca="1">SUMIF(OFFSET(correlations!U$46,_xlfn.FLOOR.MATH((ROW(T338)-1)/5)*5,0,5),"&lt;&gt;0")/COUNTIF(OFFSET(correlations!U$46,_xlfn.FLOOR.MATH((ROW(T338)-1)/5)*5,0,5),"&lt;&gt;0")</f>
        <v>3.8333333333333335</v>
      </c>
      <c r="AV350" s="40">
        <f ca="1">SUMIF(OFFSET(correlations!V$46,_xlfn.FLOOR.MATH((ROW(U338)-1)/5)*5,0,5),"&lt;&gt;0")/COUNTIF(OFFSET(correlations!V$46,_xlfn.FLOOR.MATH((ROW(U338)-1)/5)*5,0,5),"&lt;&gt;0")</f>
        <v>2.5</v>
      </c>
      <c r="AW350" s="40">
        <f ca="1">SUMIF(OFFSET(correlations!W$46,_xlfn.FLOOR.MATH((ROW(V338)-1)/5)*5,0,5),"&lt;&gt;0")/COUNTIF(OFFSET(correlations!W$46,_xlfn.FLOOR.MATH((ROW(V338)-1)/5)*5,0,5),"&lt;&gt;0")</f>
        <v>3.875</v>
      </c>
      <c r="AX350" s="40">
        <f ca="1">SUMIF(OFFSET(correlations!X$46,_xlfn.FLOOR.MATH((ROW(W338)-1)/5)*5,0,5),"&lt;&gt;0")/COUNTIF(OFFSET(correlations!X$46,_xlfn.FLOOR.MATH((ROW(W338)-1)/5)*5,0,5),"&lt;&gt;0")</f>
        <v>2.5</v>
      </c>
      <c r="AY350" s="40">
        <f ca="1">SUMIF(OFFSET(correlations!Y$46,_xlfn.FLOOR.MATH((ROW(X338)-1)/5)*5,0,5),"&lt;&gt;0")/COUNTIF(OFFSET(correlations!Y$46,_xlfn.FLOOR.MATH((ROW(X338)-1)/5)*5,0,5),"&lt;&gt;0")</f>
        <v>3.125</v>
      </c>
      <c r="AZ350" s="40">
        <f ca="1">SUMIF(OFFSET(correlations!Z$46,_xlfn.FLOOR.MATH((ROW(Y338)-1)/5)*5,0,5),"&lt;&gt;0")/COUNTIF(OFFSET(correlations!Z$46,_xlfn.FLOOR.MATH((ROW(Y338)-1)/5)*5,0,5),"&lt;&gt;0")</f>
        <v>3.75</v>
      </c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</row>
    <row r="351" spans="1:76">
      <c r="A351" s="1" t="str">
        <f t="shared" si="67"/>
        <v>812: Aladdin (1992)</v>
      </c>
      <c r="B351" s="26">
        <f>IF(correlations!B384&lt;&gt;0,'Modified Weights'!B$6,0)</f>
        <v>0.48053660218278615</v>
      </c>
      <c r="C351" s="26">
        <f>IF(correlations!C384&lt;&gt;0,'Modified Weights'!C$6,0)</f>
        <v>0</v>
      </c>
      <c r="D351" s="26">
        <f>IF(correlations!D384&lt;&gt;0,'Modified Weights'!D$6,0)</f>
        <v>0.37322578372742299</v>
      </c>
      <c r="E351" s="26">
        <f>IF(correlations!E384&lt;&gt;0,'Modified Weights'!E$6,0)</f>
        <v>0</v>
      </c>
      <c r="F351" s="26">
        <f>IF(correlations!F384&lt;&gt;0,'Modified Weights'!F$6,0)</f>
        <v>0</v>
      </c>
      <c r="G351" s="26">
        <f>IF(correlations!G384&lt;&gt;0,'Modified Weights'!G$6,0)</f>
        <v>0</v>
      </c>
      <c r="H351" s="26">
        <f>IF(correlations!H384&lt;&gt;0,'Modified Weights'!H$6,0)</f>
        <v>0</v>
      </c>
      <c r="I351" s="26">
        <f>IF(correlations!I384&lt;&gt;0,'Modified Weights'!I$6,0)</f>
        <v>0</v>
      </c>
      <c r="J351" s="26">
        <f>IF(correlations!J384&lt;&gt;0,'Modified Weights'!J$6,0)</f>
        <v>0</v>
      </c>
      <c r="K351" s="26">
        <f>IF(correlations!K384&lt;&gt;0,'Modified Weights'!K$6,0)</f>
        <v>0.25252866387786765</v>
      </c>
      <c r="L351" s="26">
        <f>IF(correlations!L384&lt;&gt;0,'Modified Weights'!L$6,0)</f>
        <v>0.2685953793136418</v>
      </c>
      <c r="M351" s="26">
        <f>IF(correlations!M384&lt;&gt;0,'Modified Weights'!M$6,0)</f>
        <v>0.25252866387786765</v>
      </c>
      <c r="N351" s="26">
        <f>IF(correlations!N384&lt;&gt;0,'Modified Weights'!N$6,0)</f>
        <v>0</v>
      </c>
      <c r="O351" s="26">
        <f>IF(correlations!O384&lt;&gt;0,'Modified Weights'!O$6,0)</f>
        <v>0.52599044278760332</v>
      </c>
      <c r="P351" s="26">
        <f>IF(correlations!P384&lt;&gt;0,'Modified Weights'!P$6,0)</f>
        <v>0.28039233696684568</v>
      </c>
      <c r="Q351" s="26">
        <f>IF(correlations!Q384&lt;&gt;0,'Modified Weights'!Q$6,0)</f>
        <v>0</v>
      </c>
      <c r="R351" s="26">
        <f>IF(correlations!R384&lt;&gt;0,'Modified Weights'!R$6,0)</f>
        <v>0.39943642888722536</v>
      </c>
      <c r="S351" s="26">
        <f>IF(correlations!S384&lt;&gt;0,'Modified Weights'!S$6,0)</f>
        <v>0</v>
      </c>
      <c r="T351" s="26">
        <f>IF(correlations!T384&lt;&gt;0,'Modified Weights'!T$6,0)</f>
        <v>0</v>
      </c>
      <c r="U351" s="26">
        <f>IF(correlations!U384&lt;&gt;0,'Modified Weights'!U$6,0)</f>
        <v>0.30580326092025339</v>
      </c>
      <c r="V351" s="26">
        <f>IF(correlations!V384&lt;&gt;0,'Modified Weights'!V$6,0)</f>
        <v>0</v>
      </c>
      <c r="W351" s="26">
        <f>IF(correlations!W384&lt;&gt;0,'Modified Weights'!W$6,0)</f>
        <v>0</v>
      </c>
      <c r="X351" s="26">
        <f>IF(correlations!X384&lt;&gt;0,'Modified Weights'!X$6,0)</f>
        <v>0</v>
      </c>
      <c r="Y351" s="26">
        <f>IF(correlations!Y384&lt;&gt;0,'Modified Weights'!Y$6,0)</f>
        <v>0.46411014776485626</v>
      </c>
      <c r="Z351" s="26">
        <f>IF(correlations!Z384&lt;&gt;0,'Modified Weights'!Z$6,0)</f>
        <v>0</v>
      </c>
      <c r="AA351" s="26"/>
      <c r="AB351" s="40">
        <f ca="1">SUMIF(OFFSET(correlations!B$46,_xlfn.FLOOR.MATH((ROW(A339)-1)/5)*5,0,5),"&lt;&gt;0")/COUNTIF(OFFSET(correlations!B$46,_xlfn.FLOOR.MATH((ROW(A339)-1)/5)*5,0,5),"&lt;&gt;0")</f>
        <v>3</v>
      </c>
      <c r="AC351" s="40">
        <f ca="1">SUMIF(OFFSET(correlations!C$46,_xlfn.FLOOR.MATH((ROW(B339)-1)/5)*5,0,5),"&lt;&gt;0")/COUNTIF(OFFSET(correlations!C$46,_xlfn.FLOOR.MATH((ROW(B339)-1)/5)*5,0,5),"&lt;&gt;0")</f>
        <v>3.3333333333333335</v>
      </c>
      <c r="AD351" s="40">
        <f ca="1">SUMIF(OFFSET(correlations!D$46,_xlfn.FLOOR.MATH((ROW(C339)-1)/5)*5,0,5),"&lt;&gt;0")/COUNTIF(OFFSET(correlations!D$46,_xlfn.FLOOR.MATH((ROW(C339)-1)/5)*5,0,5),"&lt;&gt;0")</f>
        <v>3.3333333333333335</v>
      </c>
      <c r="AE351" s="40">
        <f ca="1">SUMIF(OFFSET(correlations!E$46,_xlfn.FLOOR.MATH((ROW(D339)-1)/5)*5,0,5),"&lt;&gt;0")/COUNTIF(OFFSET(correlations!E$46,_xlfn.FLOOR.MATH((ROW(D339)-1)/5)*5,0,5),"&lt;&gt;0")</f>
        <v>3.75</v>
      </c>
      <c r="AF351" s="40">
        <f ca="1">SUMIF(OFFSET(correlations!F$46,_xlfn.FLOOR.MATH((ROW(E339)-1)/5)*5,0,5),"&lt;&gt;0")/COUNTIF(OFFSET(correlations!F$46,_xlfn.FLOOR.MATH((ROW(E339)-1)/5)*5,0,5),"&lt;&gt;0")</f>
        <v>2.25</v>
      </c>
      <c r="AG351" s="40">
        <f ca="1">SUMIF(OFFSET(correlations!G$46,_xlfn.FLOOR.MATH((ROW(F339)-1)/5)*5,0,5),"&lt;&gt;0")/COUNTIF(OFFSET(correlations!G$46,_xlfn.FLOOR.MATH((ROW(F339)-1)/5)*5,0,5),"&lt;&gt;0")</f>
        <v>3.5</v>
      </c>
      <c r="AH351" s="40">
        <f ca="1">SUMIF(OFFSET(correlations!H$46,_xlfn.FLOOR.MATH((ROW(G339)-1)/5)*5,0,5),"&lt;&gt;0")/COUNTIF(OFFSET(correlations!H$46,_xlfn.FLOOR.MATH((ROW(G339)-1)/5)*5,0,5),"&lt;&gt;0")</f>
        <v>3</v>
      </c>
      <c r="AI351" s="40">
        <f ca="1">SUMIF(OFFSET(correlations!I$46,_xlfn.FLOOR.MATH((ROW(H339)-1)/5)*5,0,5),"&lt;&gt;0")/COUNTIF(OFFSET(correlations!I$46,_xlfn.FLOOR.MATH((ROW(H339)-1)/5)*5,0,5),"&lt;&gt;0")</f>
        <v>2.75</v>
      </c>
      <c r="AJ351" s="40">
        <f ca="1">SUMIF(OFFSET(correlations!J$46,_xlfn.FLOOR.MATH((ROW(I339)-1)/5)*5,0,5),"&lt;&gt;0")/COUNTIF(OFFSET(correlations!J$46,_xlfn.FLOOR.MATH((ROW(I339)-1)/5)*5,0,5),"&lt;&gt;0")</f>
        <v>3.8333333333333335</v>
      </c>
      <c r="AK351" s="40">
        <f ca="1">SUMIF(OFFSET(correlations!K$46,_xlfn.FLOOR.MATH((ROW(J339)-1)/5)*5,0,5),"&lt;&gt;0")/COUNTIF(OFFSET(correlations!K$46,_xlfn.FLOOR.MATH((ROW(J339)-1)/5)*5,0,5),"&lt;&gt;0")</f>
        <v>3.6666666666666665</v>
      </c>
      <c r="AL351" s="40">
        <f ca="1">SUMIF(OFFSET(correlations!L$46,_xlfn.FLOOR.MATH((ROW(K339)-1)/5)*5,0,5),"&lt;&gt;0")/COUNTIF(OFFSET(correlations!L$46,_xlfn.FLOOR.MATH((ROW(K339)-1)/5)*5,0,5),"&lt;&gt;0")</f>
        <v>2.875</v>
      </c>
      <c r="AM351" s="40">
        <f ca="1">SUMIF(OFFSET(correlations!M$46,_xlfn.FLOOR.MATH((ROW(L339)-1)/5)*5,0,5),"&lt;&gt;0")/COUNTIF(OFFSET(correlations!M$46,_xlfn.FLOOR.MATH((ROW(L339)-1)/5)*5,0,5),"&lt;&gt;0")</f>
        <v>3</v>
      </c>
      <c r="AN351" s="40">
        <f ca="1">SUMIF(OFFSET(correlations!N$46,_xlfn.FLOOR.MATH((ROW(M339)-1)/5)*5,0,5),"&lt;&gt;0")/COUNTIF(OFFSET(correlations!N$46,_xlfn.FLOOR.MATH((ROW(M339)-1)/5)*5,0,5),"&lt;&gt;0")</f>
        <v>3</v>
      </c>
      <c r="AO351" s="40">
        <f ca="1">SUMIF(OFFSET(correlations!O$46,_xlfn.FLOOR.MATH((ROW(N339)-1)/5)*5,0,5),"&lt;&gt;0")/COUNTIF(OFFSET(correlations!O$46,_xlfn.FLOOR.MATH((ROW(N339)-1)/5)*5,0,5),"&lt;&gt;0")</f>
        <v>3.8</v>
      </c>
      <c r="AP351" s="40">
        <f ca="1">SUMIF(OFFSET(correlations!P$46,_xlfn.FLOOR.MATH((ROW(O339)-1)/5)*5,0,5),"&lt;&gt;0")/COUNTIF(OFFSET(correlations!P$46,_xlfn.FLOOR.MATH((ROW(O339)-1)/5)*5,0,5),"&lt;&gt;0")</f>
        <v>3.5</v>
      </c>
      <c r="AQ351" s="40">
        <f ca="1">SUMIF(OFFSET(correlations!Q$46,_xlfn.FLOOR.MATH((ROW(P339)-1)/5)*5,0,5),"&lt;&gt;0")/COUNTIF(OFFSET(correlations!Q$46,_xlfn.FLOOR.MATH((ROW(P339)-1)/5)*5,0,5),"&lt;&gt;0")</f>
        <v>4.25</v>
      </c>
      <c r="AR351" s="40">
        <f ca="1">SUMIF(OFFSET(correlations!R$46,_xlfn.FLOOR.MATH((ROW(Q339)-1)/5)*5,0,5),"&lt;&gt;0")/COUNTIF(OFFSET(correlations!R$46,_xlfn.FLOOR.MATH((ROW(Q339)-1)/5)*5,0,5),"&lt;&gt;0")</f>
        <v>3.5</v>
      </c>
      <c r="AS351" s="40">
        <f ca="1">SUMIF(OFFSET(correlations!S$46,_xlfn.FLOOR.MATH((ROW(R339)-1)/5)*5,0,5),"&lt;&gt;0")/COUNTIF(OFFSET(correlations!S$46,_xlfn.FLOOR.MATH((ROW(R339)-1)/5)*5,0,5),"&lt;&gt;0")</f>
        <v>4</v>
      </c>
      <c r="AT351" s="40">
        <f ca="1">SUMIF(OFFSET(correlations!T$46,_xlfn.FLOOR.MATH((ROW(S339)-1)/5)*5,0,5),"&lt;&gt;0")/COUNTIF(OFFSET(correlations!T$46,_xlfn.FLOOR.MATH((ROW(S339)-1)/5)*5,0,5),"&lt;&gt;0")</f>
        <v>3</v>
      </c>
      <c r="AU351" s="40">
        <f ca="1">SUMIF(OFFSET(correlations!U$46,_xlfn.FLOOR.MATH((ROW(T339)-1)/5)*5,0,5),"&lt;&gt;0")/COUNTIF(OFFSET(correlations!U$46,_xlfn.FLOOR.MATH((ROW(T339)-1)/5)*5,0,5),"&lt;&gt;0")</f>
        <v>3.8333333333333335</v>
      </c>
      <c r="AV351" s="40">
        <f ca="1">SUMIF(OFFSET(correlations!V$46,_xlfn.FLOOR.MATH((ROW(U339)-1)/5)*5,0,5),"&lt;&gt;0")/COUNTIF(OFFSET(correlations!V$46,_xlfn.FLOOR.MATH((ROW(U339)-1)/5)*5,0,5),"&lt;&gt;0")</f>
        <v>2.5</v>
      </c>
      <c r="AW351" s="40">
        <f ca="1">SUMIF(OFFSET(correlations!W$46,_xlfn.FLOOR.MATH((ROW(V339)-1)/5)*5,0,5),"&lt;&gt;0")/COUNTIF(OFFSET(correlations!W$46,_xlfn.FLOOR.MATH((ROW(V339)-1)/5)*5,0,5),"&lt;&gt;0")</f>
        <v>3.875</v>
      </c>
      <c r="AX351" s="40">
        <f ca="1">SUMIF(OFFSET(correlations!X$46,_xlfn.FLOOR.MATH((ROW(W339)-1)/5)*5,0,5),"&lt;&gt;0")/COUNTIF(OFFSET(correlations!X$46,_xlfn.FLOOR.MATH((ROW(W339)-1)/5)*5,0,5),"&lt;&gt;0")</f>
        <v>2.5</v>
      </c>
      <c r="AY351" s="40">
        <f ca="1">SUMIF(OFFSET(correlations!Y$46,_xlfn.FLOOR.MATH((ROW(X339)-1)/5)*5,0,5),"&lt;&gt;0")/COUNTIF(OFFSET(correlations!Y$46,_xlfn.FLOOR.MATH((ROW(X339)-1)/5)*5,0,5),"&lt;&gt;0")</f>
        <v>3.125</v>
      </c>
      <c r="AZ351" s="40">
        <f ca="1">SUMIF(OFFSET(correlations!Z$46,_xlfn.FLOOR.MATH((ROW(Y339)-1)/5)*5,0,5),"&lt;&gt;0")/COUNTIF(OFFSET(correlations!Z$46,_xlfn.FLOOR.MATH((ROW(Y339)-1)/5)*5,0,5),"&lt;&gt;0")</f>
        <v>3.75</v>
      </c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</row>
    <row r="352" spans="1:76">
      <c r="A352" s="1" t="str">
        <f t="shared" si="67"/>
        <v>812: Aladdin (1992)</v>
      </c>
      <c r="B352" s="26">
        <f>IF(correlations!B385&lt;&gt;0,'Modified Weights'!B$7,0)</f>
        <v>0</v>
      </c>
      <c r="C352" s="26">
        <f>IF(correlations!C385&lt;&gt;0,'Modified Weights'!C$7,0)</f>
        <v>0.41167618541813644</v>
      </c>
      <c r="D352" s="26">
        <f>IF(correlations!D385&lt;&gt;0,'Modified Weights'!D$7,0)</f>
        <v>0.36756756756756787</v>
      </c>
      <c r="E352" s="26">
        <f>IF(correlations!E385&lt;&gt;0,'Modified Weights'!E$7,0)</f>
        <v>0.25965984359917371</v>
      </c>
      <c r="F352" s="26">
        <f>IF(correlations!F385&lt;&gt;0,'Modified Weights'!F$7,0)</f>
        <v>0</v>
      </c>
      <c r="G352" s="26">
        <f>IF(correlations!G385&lt;&gt;0,'Modified Weights'!G$7,0)</f>
        <v>0.38713264586848378</v>
      </c>
      <c r="H352" s="26">
        <f>IF(correlations!H385&lt;&gt;0,'Modified Weights'!H$7,0)</f>
        <v>0</v>
      </c>
      <c r="I352" s="26">
        <f>IF(correlations!I385&lt;&gt;0,'Modified Weights'!I$7,0)</f>
        <v>0.21476007349626267</v>
      </c>
      <c r="J352" s="26">
        <f>IF(correlations!J385&lt;&gt;0,'Modified Weights'!J$7,0)</f>
        <v>0.36005629545020651</v>
      </c>
      <c r="K352" s="26">
        <f>IF(correlations!K385&lt;&gt;0,'Modified Weights'!K$7,0)</f>
        <v>0.21087949693739588</v>
      </c>
      <c r="L352" s="26">
        <f>IF(correlations!L385&lt;&gt;0,'Modified Weights'!L$7,0)</f>
        <v>0.24328325135114928</v>
      </c>
      <c r="M352" s="26">
        <f>IF(correlations!M385&lt;&gt;0,'Modified Weights'!M$7,0)</f>
        <v>0</v>
      </c>
      <c r="N352" s="26">
        <f>IF(correlations!N385&lt;&gt;0,'Modified Weights'!N$7,0)</f>
        <v>0</v>
      </c>
      <c r="O352" s="26">
        <f>IF(correlations!O385&lt;&gt;0,'Modified Weights'!O$7,0)</f>
        <v>0.47549485227568483</v>
      </c>
      <c r="P352" s="26">
        <f>IF(correlations!P385&lt;&gt;0,'Modified Weights'!P$7,0)</f>
        <v>0</v>
      </c>
      <c r="Q352" s="26">
        <f>IF(correlations!Q385&lt;&gt;0,'Modified Weights'!Q$7,0)</f>
        <v>0</v>
      </c>
      <c r="R352" s="26">
        <f>IF(correlations!R385&lt;&gt;0,'Modified Weights'!R$7,0)</f>
        <v>0</v>
      </c>
      <c r="S352" s="26">
        <f>IF(correlations!S385&lt;&gt;0,'Modified Weights'!S$7,0)</f>
        <v>0</v>
      </c>
      <c r="T352" s="26">
        <f>IF(correlations!T385&lt;&gt;0,'Modified Weights'!T$7,0)</f>
        <v>0.40380887559327872</v>
      </c>
      <c r="U352" s="26">
        <f>IF(correlations!U385&lt;&gt;0,'Modified Weights'!U$7,0)</f>
        <v>0</v>
      </c>
      <c r="V352" s="26">
        <f>IF(correlations!V385&lt;&gt;0,'Modified Weights'!V$7,0)</f>
        <v>0</v>
      </c>
      <c r="W352" s="26">
        <f>IF(correlations!W385&lt;&gt;0,'Modified Weights'!W$7,0)</f>
        <v>0.24072770522228643</v>
      </c>
      <c r="X352" s="26">
        <f>IF(correlations!X385&lt;&gt;0,'Modified Weights'!X$7,0)</f>
        <v>0.44902524381160436</v>
      </c>
      <c r="Y352" s="26">
        <f>IF(correlations!Y385&lt;&gt;0,'Modified Weights'!Y$7,0)</f>
        <v>0.42322462884387124</v>
      </c>
      <c r="Z352" s="26">
        <f>IF(correlations!Z385&lt;&gt;0,'Modified Weights'!Z$7,0)</f>
        <v>0.27967705678590876</v>
      </c>
      <c r="AA352" s="26"/>
      <c r="AB352" s="40">
        <f ca="1">SUMIF(OFFSET(correlations!B$46,_xlfn.FLOOR.MATH((ROW(A340)-1)/5)*5,0,5),"&lt;&gt;0")/COUNTIF(OFFSET(correlations!B$46,_xlfn.FLOOR.MATH((ROW(A340)-1)/5)*5,0,5),"&lt;&gt;0")</f>
        <v>3</v>
      </c>
      <c r="AC352" s="40">
        <f ca="1">SUMIF(OFFSET(correlations!C$46,_xlfn.FLOOR.MATH((ROW(B340)-1)/5)*5,0,5),"&lt;&gt;0")/COUNTIF(OFFSET(correlations!C$46,_xlfn.FLOOR.MATH((ROW(B340)-1)/5)*5,0,5),"&lt;&gt;0")</f>
        <v>3.3333333333333335</v>
      </c>
      <c r="AD352" s="40">
        <f ca="1">SUMIF(OFFSET(correlations!D$46,_xlfn.FLOOR.MATH((ROW(C340)-1)/5)*5,0,5),"&lt;&gt;0")/COUNTIF(OFFSET(correlations!D$46,_xlfn.FLOOR.MATH((ROW(C340)-1)/5)*5,0,5),"&lt;&gt;0")</f>
        <v>3.3333333333333335</v>
      </c>
      <c r="AE352" s="40">
        <f ca="1">SUMIF(OFFSET(correlations!E$46,_xlfn.FLOOR.MATH((ROW(D340)-1)/5)*5,0,5),"&lt;&gt;0")/COUNTIF(OFFSET(correlations!E$46,_xlfn.FLOOR.MATH((ROW(D340)-1)/5)*5,0,5),"&lt;&gt;0")</f>
        <v>3.75</v>
      </c>
      <c r="AF352" s="40">
        <f ca="1">SUMIF(OFFSET(correlations!F$46,_xlfn.FLOOR.MATH((ROW(E340)-1)/5)*5,0,5),"&lt;&gt;0")/COUNTIF(OFFSET(correlations!F$46,_xlfn.FLOOR.MATH((ROW(E340)-1)/5)*5,0,5),"&lt;&gt;0")</f>
        <v>2.25</v>
      </c>
      <c r="AG352" s="40">
        <f ca="1">SUMIF(OFFSET(correlations!G$46,_xlfn.FLOOR.MATH((ROW(F340)-1)/5)*5,0,5),"&lt;&gt;0")/COUNTIF(OFFSET(correlations!G$46,_xlfn.FLOOR.MATH((ROW(F340)-1)/5)*5,0,5),"&lt;&gt;0")</f>
        <v>3.5</v>
      </c>
      <c r="AH352" s="40">
        <f ca="1">SUMIF(OFFSET(correlations!H$46,_xlfn.FLOOR.MATH((ROW(G340)-1)/5)*5,0,5),"&lt;&gt;0")/COUNTIF(OFFSET(correlations!H$46,_xlfn.FLOOR.MATH((ROW(G340)-1)/5)*5,0,5),"&lt;&gt;0")</f>
        <v>3</v>
      </c>
      <c r="AI352" s="40">
        <f ca="1">SUMIF(OFFSET(correlations!I$46,_xlfn.FLOOR.MATH((ROW(H340)-1)/5)*5,0,5),"&lt;&gt;0")/COUNTIF(OFFSET(correlations!I$46,_xlfn.FLOOR.MATH((ROW(H340)-1)/5)*5,0,5),"&lt;&gt;0")</f>
        <v>2.75</v>
      </c>
      <c r="AJ352" s="40">
        <f ca="1">SUMIF(OFFSET(correlations!J$46,_xlfn.FLOOR.MATH((ROW(I340)-1)/5)*5,0,5),"&lt;&gt;0")/COUNTIF(OFFSET(correlations!J$46,_xlfn.FLOOR.MATH((ROW(I340)-1)/5)*5,0,5),"&lt;&gt;0")</f>
        <v>3.8333333333333335</v>
      </c>
      <c r="AK352" s="40">
        <f ca="1">SUMIF(OFFSET(correlations!K$46,_xlfn.FLOOR.MATH((ROW(J340)-1)/5)*5,0,5),"&lt;&gt;0")/COUNTIF(OFFSET(correlations!K$46,_xlfn.FLOOR.MATH((ROW(J340)-1)/5)*5,0,5),"&lt;&gt;0")</f>
        <v>3.6666666666666665</v>
      </c>
      <c r="AL352" s="40">
        <f ca="1">SUMIF(OFFSET(correlations!L$46,_xlfn.FLOOR.MATH((ROW(K340)-1)/5)*5,0,5),"&lt;&gt;0")/COUNTIF(OFFSET(correlations!L$46,_xlfn.FLOOR.MATH((ROW(K340)-1)/5)*5,0,5),"&lt;&gt;0")</f>
        <v>2.875</v>
      </c>
      <c r="AM352" s="40">
        <f ca="1">SUMIF(OFFSET(correlations!M$46,_xlfn.FLOOR.MATH((ROW(L340)-1)/5)*5,0,5),"&lt;&gt;0")/COUNTIF(OFFSET(correlations!M$46,_xlfn.FLOOR.MATH((ROW(L340)-1)/5)*5,0,5),"&lt;&gt;0")</f>
        <v>3</v>
      </c>
      <c r="AN352" s="40">
        <f ca="1">SUMIF(OFFSET(correlations!N$46,_xlfn.FLOOR.MATH((ROW(M340)-1)/5)*5,0,5),"&lt;&gt;0")/COUNTIF(OFFSET(correlations!N$46,_xlfn.FLOOR.MATH((ROW(M340)-1)/5)*5,0,5),"&lt;&gt;0")</f>
        <v>3</v>
      </c>
      <c r="AO352" s="40">
        <f ca="1">SUMIF(OFFSET(correlations!O$46,_xlfn.FLOOR.MATH((ROW(N340)-1)/5)*5,0,5),"&lt;&gt;0")/COUNTIF(OFFSET(correlations!O$46,_xlfn.FLOOR.MATH((ROW(N340)-1)/5)*5,0,5),"&lt;&gt;0")</f>
        <v>3.8</v>
      </c>
      <c r="AP352" s="40">
        <f ca="1">SUMIF(OFFSET(correlations!P$46,_xlfn.FLOOR.MATH((ROW(O340)-1)/5)*5,0,5),"&lt;&gt;0")/COUNTIF(OFFSET(correlations!P$46,_xlfn.FLOOR.MATH((ROW(O340)-1)/5)*5,0,5),"&lt;&gt;0")</f>
        <v>3.5</v>
      </c>
      <c r="AQ352" s="40">
        <f ca="1">SUMIF(OFFSET(correlations!Q$46,_xlfn.FLOOR.MATH((ROW(P340)-1)/5)*5,0,5),"&lt;&gt;0")/COUNTIF(OFFSET(correlations!Q$46,_xlfn.FLOOR.MATH((ROW(P340)-1)/5)*5,0,5),"&lt;&gt;0")</f>
        <v>4.25</v>
      </c>
      <c r="AR352" s="40">
        <f ca="1">SUMIF(OFFSET(correlations!R$46,_xlfn.FLOOR.MATH((ROW(Q340)-1)/5)*5,0,5),"&lt;&gt;0")/COUNTIF(OFFSET(correlations!R$46,_xlfn.FLOOR.MATH((ROW(Q340)-1)/5)*5,0,5),"&lt;&gt;0")</f>
        <v>3.5</v>
      </c>
      <c r="AS352" s="40">
        <f ca="1">SUMIF(OFFSET(correlations!S$46,_xlfn.FLOOR.MATH((ROW(R340)-1)/5)*5,0,5),"&lt;&gt;0")/COUNTIF(OFFSET(correlations!S$46,_xlfn.FLOOR.MATH((ROW(R340)-1)/5)*5,0,5),"&lt;&gt;0")</f>
        <v>4</v>
      </c>
      <c r="AT352" s="40">
        <f ca="1">SUMIF(OFFSET(correlations!T$46,_xlfn.FLOOR.MATH((ROW(S340)-1)/5)*5,0,5),"&lt;&gt;0")/COUNTIF(OFFSET(correlations!T$46,_xlfn.FLOOR.MATH((ROW(S340)-1)/5)*5,0,5),"&lt;&gt;0")</f>
        <v>3</v>
      </c>
      <c r="AU352" s="40">
        <f ca="1">SUMIF(OFFSET(correlations!U$46,_xlfn.FLOOR.MATH((ROW(T340)-1)/5)*5,0,5),"&lt;&gt;0")/COUNTIF(OFFSET(correlations!U$46,_xlfn.FLOOR.MATH((ROW(T340)-1)/5)*5,0,5),"&lt;&gt;0")</f>
        <v>3.8333333333333335</v>
      </c>
      <c r="AV352" s="40">
        <f ca="1">SUMIF(OFFSET(correlations!V$46,_xlfn.FLOOR.MATH((ROW(U340)-1)/5)*5,0,5),"&lt;&gt;0")/COUNTIF(OFFSET(correlations!V$46,_xlfn.FLOOR.MATH((ROW(U340)-1)/5)*5,0,5),"&lt;&gt;0")</f>
        <v>2.5</v>
      </c>
      <c r="AW352" s="40">
        <f ca="1">SUMIF(OFFSET(correlations!W$46,_xlfn.FLOOR.MATH((ROW(V340)-1)/5)*5,0,5),"&lt;&gt;0")/COUNTIF(OFFSET(correlations!W$46,_xlfn.FLOOR.MATH((ROW(V340)-1)/5)*5,0,5),"&lt;&gt;0")</f>
        <v>3.875</v>
      </c>
      <c r="AX352" s="40">
        <f ca="1">SUMIF(OFFSET(correlations!X$46,_xlfn.FLOOR.MATH((ROW(W340)-1)/5)*5,0,5),"&lt;&gt;0")/COUNTIF(OFFSET(correlations!X$46,_xlfn.FLOOR.MATH((ROW(W340)-1)/5)*5,0,5),"&lt;&gt;0")</f>
        <v>2.5</v>
      </c>
      <c r="AY352" s="40">
        <f ca="1">SUMIF(OFFSET(correlations!Y$46,_xlfn.FLOOR.MATH((ROW(X340)-1)/5)*5,0,5),"&lt;&gt;0")/COUNTIF(OFFSET(correlations!Y$46,_xlfn.FLOOR.MATH((ROW(X340)-1)/5)*5,0,5),"&lt;&gt;0")</f>
        <v>3.125</v>
      </c>
      <c r="AZ352" s="40">
        <f ca="1">SUMIF(OFFSET(correlations!Z$46,_xlfn.FLOOR.MATH((ROW(Y340)-1)/5)*5,0,5),"&lt;&gt;0")/COUNTIF(OFFSET(correlations!Z$46,_xlfn.FLOOR.MATH((ROW(Y340)-1)/5)*5,0,5),"&lt;&gt;0")</f>
        <v>3.75</v>
      </c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</row>
    <row r="353" spans="1:76">
      <c r="A353" s="21" t="s">
        <v>68</v>
      </c>
      <c r="B353" s="26">
        <f>IF(correlations!B386&lt;&gt;0,'Modified Weights'!B$3,0)</f>
        <v>0.55108883721563151</v>
      </c>
      <c r="C353" s="26">
        <f>IF(correlations!C386&lt;&gt;0,'Modified Weights'!C$3,0)</f>
        <v>0</v>
      </c>
      <c r="D353" s="26">
        <f>IF(correlations!D386&lt;&gt;0,'Modified Weights'!D$3,0)</f>
        <v>0.66716825348801723</v>
      </c>
      <c r="E353" s="26">
        <f>IF(correlations!E386&lt;&gt;0,'Modified Weights'!E$3,0)</f>
        <v>0</v>
      </c>
      <c r="F353" s="26">
        <f>IF(correlations!F386&lt;&gt;0,'Modified Weights'!F$3,0)</f>
        <v>0.47668328054517961</v>
      </c>
      <c r="G353" s="26">
        <f>IF(correlations!G386&lt;&gt;0,'Modified Weights'!G$3,0)</f>
        <v>0</v>
      </c>
      <c r="H353" s="26">
        <f>IF(correlations!H386&lt;&gt;0,'Modified Weights'!H$3,0)</f>
        <v>0</v>
      </c>
      <c r="I353" s="26">
        <f>IF(correlations!I386&lt;&gt;0,'Modified Weights'!I$3,0)</f>
        <v>0</v>
      </c>
      <c r="J353" s="26">
        <f>IF(correlations!J386&lt;&gt;0,'Modified Weights'!J$3,0)</f>
        <v>0.47571090136593314</v>
      </c>
      <c r="K353" s="26">
        <f>IF(correlations!K386&lt;&gt;0,'Modified Weights'!K$3,0)</f>
        <v>0</v>
      </c>
      <c r="L353" s="26">
        <f>IF(correlations!L386&lt;&gt;0,'Modified Weights'!L$3,0)</f>
        <v>0.31257295249758305</v>
      </c>
      <c r="M353" s="26">
        <f>IF(correlations!M386&lt;&gt;0,'Modified Weights'!M$3,0)</f>
        <v>0</v>
      </c>
      <c r="N353" s="26">
        <f>IF(correlations!N386&lt;&gt;0,'Modified Weights'!N$3,0)</f>
        <v>0.32349910970108381</v>
      </c>
      <c r="O353" s="26">
        <f>IF(correlations!O386&lt;&gt;0,'Modified Weights'!O$3,0)</f>
        <v>0.66851595362183669</v>
      </c>
      <c r="P353" s="26">
        <f>IF(correlations!P386&lt;&gt;0,'Modified Weights'!P$3,0)</f>
        <v>0.41443820151070604</v>
      </c>
      <c r="Q353" s="26">
        <f>IF(correlations!Q386&lt;&gt;0,'Modified Weights'!Q$3,0)</f>
        <v>0</v>
      </c>
      <c r="R353" s="26">
        <f>IF(correlations!R386&lt;&gt;0,'Modified Weights'!R$3,0)</f>
        <v>0</v>
      </c>
      <c r="S353" s="26">
        <f>IF(correlations!S386&lt;&gt;0,'Modified Weights'!S$3,0)</f>
        <v>0.47668328054517961</v>
      </c>
      <c r="T353" s="26">
        <f>IF(correlations!T386&lt;&gt;0,'Modified Weights'!T$3,0)</f>
        <v>0</v>
      </c>
      <c r="U353" s="26">
        <f>IF(correlations!U386&lt;&gt;0,'Modified Weights'!U$3,0)</f>
        <v>0.47236055541883315</v>
      </c>
      <c r="V353" s="26">
        <f>IF(correlations!V386&lt;&gt;0,'Modified Weights'!V$3,0)</f>
        <v>0.27092801416163931</v>
      </c>
      <c r="W353" s="26">
        <f>IF(correlations!W386&lt;&gt;0,'Modified Weights'!W$3,0)</f>
        <v>0.50324684492481753</v>
      </c>
      <c r="X353" s="26">
        <f>IF(correlations!X386&lt;&gt;0,'Modified Weights'!X$3,0)</f>
        <v>0</v>
      </c>
      <c r="Y353" s="26">
        <f>IF(correlations!Y386&lt;&gt;0,'Modified Weights'!Y$3,0)</f>
        <v>0</v>
      </c>
      <c r="Z353" s="26">
        <f>IF(correlations!Z386&lt;&gt;0,'Modified Weights'!Z$3,0)</f>
        <v>0.43552033876932245</v>
      </c>
      <c r="AA353" s="26"/>
      <c r="AB353" s="40">
        <f ca="1">SUMIF(OFFSET(correlations!B$46,_xlfn.FLOOR.MATH((ROW(A341)-1)/5)*5,0,5),"&lt;&gt;0")/COUNTIF(OFFSET(correlations!B$46,_xlfn.FLOOR.MATH((ROW(A341)-1)/5)*5,0,5),"&lt;&gt;0")</f>
        <v>3.1666666666666665</v>
      </c>
      <c r="AC353" s="40">
        <f ca="1">SUMIF(OFFSET(correlations!C$46,_xlfn.FLOOR.MATH((ROW(B341)-1)/5)*5,0,5),"&lt;&gt;0")/COUNTIF(OFFSET(correlations!C$46,_xlfn.FLOOR.MATH((ROW(B341)-1)/5)*5,0,5),"&lt;&gt;0")</f>
        <v>2.75</v>
      </c>
      <c r="AD353" s="40">
        <f ca="1">SUMIF(OFFSET(correlations!D$46,_xlfn.FLOOR.MATH((ROW(C341)-1)/5)*5,0,5),"&lt;&gt;0")/COUNTIF(OFFSET(correlations!D$46,_xlfn.FLOOR.MATH((ROW(C341)-1)/5)*5,0,5),"&lt;&gt;0")</f>
        <v>2.9</v>
      </c>
      <c r="AE353" s="40">
        <f ca="1">SUMIF(OFFSET(correlations!E$46,_xlfn.FLOOR.MATH((ROW(D341)-1)/5)*5,0,5),"&lt;&gt;0")/COUNTIF(OFFSET(correlations!E$46,_xlfn.FLOOR.MATH((ROW(D341)-1)/5)*5,0,5),"&lt;&gt;0")</f>
        <v>4.5</v>
      </c>
      <c r="AF353" s="40">
        <f ca="1">SUMIF(OFFSET(correlations!F$46,_xlfn.FLOOR.MATH((ROW(E341)-1)/5)*5,0,5),"&lt;&gt;0")/COUNTIF(OFFSET(correlations!F$46,_xlfn.FLOOR.MATH((ROW(E341)-1)/5)*5,0,5),"&lt;&gt;0")</f>
        <v>3.1</v>
      </c>
      <c r="AG353" s="40">
        <f ca="1">SUMIF(OFFSET(correlations!G$46,_xlfn.FLOOR.MATH((ROW(F341)-1)/5)*5,0,5),"&lt;&gt;0")/COUNTIF(OFFSET(correlations!G$46,_xlfn.FLOOR.MATH((ROW(F341)-1)/5)*5,0,5),"&lt;&gt;0")</f>
        <v>2.75</v>
      </c>
      <c r="AH353" s="40">
        <f ca="1">SUMIF(OFFSET(correlations!H$46,_xlfn.FLOOR.MATH((ROW(G341)-1)/5)*5,0,5),"&lt;&gt;0")/COUNTIF(OFFSET(correlations!H$46,_xlfn.FLOOR.MATH((ROW(G341)-1)/5)*5,0,5),"&lt;&gt;0")</f>
        <v>3</v>
      </c>
      <c r="AI353" s="40">
        <f ca="1">SUMIF(OFFSET(correlations!I$46,_xlfn.FLOOR.MATH((ROW(H341)-1)/5)*5,0,5),"&lt;&gt;0")/COUNTIF(OFFSET(correlations!I$46,_xlfn.FLOOR.MATH((ROW(H341)-1)/5)*5,0,5),"&lt;&gt;0")</f>
        <v>3</v>
      </c>
      <c r="AJ353" s="40">
        <f ca="1">SUMIF(OFFSET(correlations!J$46,_xlfn.FLOOR.MATH((ROW(I341)-1)/5)*5,0,5),"&lt;&gt;0")/COUNTIF(OFFSET(correlations!J$46,_xlfn.FLOOR.MATH((ROW(I341)-1)/5)*5,0,5),"&lt;&gt;0")</f>
        <v>2.6666666666666665</v>
      </c>
      <c r="AK353" s="40">
        <f ca="1">SUMIF(OFFSET(correlations!K$46,_xlfn.FLOOR.MATH((ROW(J341)-1)/5)*5,0,5),"&lt;&gt;0")/COUNTIF(OFFSET(correlations!K$46,_xlfn.FLOOR.MATH((ROW(J341)-1)/5)*5,0,5),"&lt;&gt;0")</f>
        <v>3</v>
      </c>
      <c r="AL353" s="40">
        <f ca="1">SUMIF(OFFSET(correlations!L$46,_xlfn.FLOOR.MATH((ROW(K341)-1)/5)*5,0,5),"&lt;&gt;0")/COUNTIF(OFFSET(correlations!L$46,_xlfn.FLOOR.MATH((ROW(K341)-1)/5)*5,0,5),"&lt;&gt;0")</f>
        <v>3.3333333333333335</v>
      </c>
      <c r="AM353" s="40">
        <f ca="1">SUMIF(OFFSET(correlations!M$46,_xlfn.FLOOR.MATH((ROW(L341)-1)/5)*5,0,5),"&lt;&gt;0")/COUNTIF(OFFSET(correlations!M$46,_xlfn.FLOOR.MATH((ROW(L341)-1)/5)*5,0,5),"&lt;&gt;0")</f>
        <v>2.8333333333333335</v>
      </c>
      <c r="AN353" s="40">
        <f ca="1">SUMIF(OFFSET(correlations!N$46,_xlfn.FLOOR.MATH((ROW(M341)-1)/5)*5,0,5),"&lt;&gt;0")/COUNTIF(OFFSET(correlations!N$46,_xlfn.FLOOR.MATH((ROW(M341)-1)/5)*5,0,5),"&lt;&gt;0")</f>
        <v>3.3333333333333335</v>
      </c>
      <c r="AO353" s="40">
        <f ca="1">SUMIF(OFFSET(correlations!O$46,_xlfn.FLOOR.MATH((ROW(N341)-1)/5)*5,0,5),"&lt;&gt;0")/COUNTIF(OFFSET(correlations!O$46,_xlfn.FLOOR.MATH((ROW(N341)-1)/5)*5,0,5),"&lt;&gt;0")</f>
        <v>3.5</v>
      </c>
      <c r="AP353" s="40">
        <f ca="1">SUMIF(OFFSET(correlations!P$46,_xlfn.FLOOR.MATH((ROW(O341)-1)/5)*5,0,5),"&lt;&gt;0")/COUNTIF(OFFSET(correlations!P$46,_xlfn.FLOOR.MATH((ROW(O341)-1)/5)*5,0,5),"&lt;&gt;0")</f>
        <v>2.5</v>
      </c>
      <c r="AQ353" s="40">
        <f ca="1">SUMIF(OFFSET(correlations!Q$46,_xlfn.FLOOR.MATH((ROW(P341)-1)/5)*5,0,5),"&lt;&gt;0")/COUNTIF(OFFSET(correlations!Q$46,_xlfn.FLOOR.MATH((ROW(P341)-1)/5)*5,0,5),"&lt;&gt;0")</f>
        <v>3</v>
      </c>
      <c r="AR353" s="40">
        <f ca="1">SUMIF(OFFSET(correlations!R$46,_xlfn.FLOOR.MATH((ROW(Q341)-1)/5)*5,0,5),"&lt;&gt;0")/COUNTIF(OFFSET(correlations!R$46,_xlfn.FLOOR.MATH((ROW(Q341)-1)/5)*5,0,5),"&lt;&gt;0")</f>
        <v>3.5</v>
      </c>
      <c r="AS353" s="40">
        <f ca="1">SUMIF(OFFSET(correlations!S$46,_xlfn.FLOOR.MATH((ROW(R341)-1)/5)*5,0,5),"&lt;&gt;0")/COUNTIF(OFFSET(correlations!S$46,_xlfn.FLOOR.MATH((ROW(R341)-1)/5)*5,0,5),"&lt;&gt;0")</f>
        <v>3.6666666666666665</v>
      </c>
      <c r="AT353" s="40">
        <f ca="1">SUMIF(OFFSET(correlations!T$46,_xlfn.FLOOR.MATH((ROW(S341)-1)/5)*5,0,5),"&lt;&gt;0")/COUNTIF(OFFSET(correlations!T$46,_xlfn.FLOOR.MATH((ROW(S341)-1)/5)*5,0,5),"&lt;&gt;0")</f>
        <v>3.6666666666666665</v>
      </c>
      <c r="AU353" s="40">
        <f ca="1">SUMIF(OFFSET(correlations!U$46,_xlfn.FLOOR.MATH((ROW(T341)-1)/5)*5,0,5),"&lt;&gt;0")/COUNTIF(OFFSET(correlations!U$46,_xlfn.FLOOR.MATH((ROW(T341)-1)/5)*5,0,5),"&lt;&gt;0")</f>
        <v>2.9</v>
      </c>
      <c r="AV353" s="40">
        <f ca="1">SUMIF(OFFSET(correlations!V$46,_xlfn.FLOOR.MATH((ROW(U341)-1)/5)*5,0,5),"&lt;&gt;0")/COUNTIF(OFFSET(correlations!V$46,_xlfn.FLOOR.MATH((ROW(U341)-1)/5)*5,0,5),"&lt;&gt;0")</f>
        <v>3.5</v>
      </c>
      <c r="AW353" s="40">
        <f ca="1">SUMIF(OFFSET(correlations!W$46,_xlfn.FLOOR.MATH((ROW(V341)-1)/5)*5,0,5),"&lt;&gt;0")/COUNTIF(OFFSET(correlations!W$46,_xlfn.FLOOR.MATH((ROW(V341)-1)/5)*5,0,5),"&lt;&gt;0")</f>
        <v>2.4</v>
      </c>
      <c r="AX353" s="40">
        <f ca="1">SUMIF(OFFSET(correlations!X$46,_xlfn.FLOOR.MATH((ROW(W341)-1)/5)*5,0,5),"&lt;&gt;0")/COUNTIF(OFFSET(correlations!X$46,_xlfn.FLOOR.MATH((ROW(W341)-1)/5)*5,0,5),"&lt;&gt;0")</f>
        <v>2.8333333333333335</v>
      </c>
      <c r="AY353" s="40">
        <f ca="1">SUMIF(OFFSET(correlations!Y$46,_xlfn.FLOOR.MATH((ROW(X341)-1)/5)*5,0,5),"&lt;&gt;0")/COUNTIF(OFFSET(correlations!Y$46,_xlfn.FLOOR.MATH((ROW(X341)-1)/5)*5,0,5),"&lt;&gt;0")</f>
        <v>3.375</v>
      </c>
      <c r="AZ353" s="40">
        <f ca="1">SUMIF(OFFSET(correlations!Z$46,_xlfn.FLOOR.MATH((ROW(Y341)-1)/5)*5,0,5),"&lt;&gt;0")/COUNTIF(OFFSET(correlations!Z$46,_xlfn.FLOOR.MATH((ROW(Y341)-1)/5)*5,0,5),"&lt;&gt;0")</f>
        <v>3.3</v>
      </c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</row>
    <row r="354" spans="1:76">
      <c r="A354" s="1" t="str">
        <f t="shared" ref="A354:A357" si="68">A353</f>
        <v>854: The Mask (1994)</v>
      </c>
      <c r="B354" s="26">
        <f>IF(correlations!B387&lt;&gt;0,'Modified Weights'!B$4,0)</f>
        <v>0</v>
      </c>
      <c r="C354" s="26">
        <f>IF(correlations!C387&lt;&gt;0,'Modified Weights'!C$4,0)</f>
        <v>0.48860698263640312</v>
      </c>
      <c r="D354" s="26">
        <f>IF(correlations!D387&lt;&gt;0,'Modified Weights'!D$4,0)</f>
        <v>0.47097212266638172</v>
      </c>
      <c r="E354" s="26">
        <f>IF(correlations!E387&lt;&gt;0,'Modified Weights'!E$4,0)</f>
        <v>0.47497369617752921</v>
      </c>
      <c r="F354" s="26">
        <f>IF(correlations!F387&lt;&gt;0,'Modified Weights'!F$4,0)</f>
        <v>0.46411014776485626</v>
      </c>
      <c r="G354" s="26">
        <f>IF(correlations!G387&lt;&gt;0,'Modified Weights'!G$4,0)</f>
        <v>0</v>
      </c>
      <c r="H354" s="26">
        <f>IF(correlations!H387&lt;&gt;0,'Modified Weights'!H$4,0)</f>
        <v>0.40027450425381639</v>
      </c>
      <c r="I354" s="26">
        <f>IF(correlations!I387&lt;&gt;0,'Modified Weights'!I$4,0)</f>
        <v>0</v>
      </c>
      <c r="J354" s="26">
        <f>IF(correlations!J387&lt;&gt;0,'Modified Weights'!J$4,0)</f>
        <v>0</v>
      </c>
      <c r="K354" s="26">
        <f>IF(correlations!K387&lt;&gt;0,'Modified Weights'!K$4,0)</f>
        <v>0.26365446983714974</v>
      </c>
      <c r="L354" s="26">
        <f>IF(correlations!L387&lt;&gt;0,'Modified Weights'!L$4,0)</f>
        <v>0</v>
      </c>
      <c r="M354" s="26">
        <f>IF(correlations!M387&lt;&gt;0,'Modified Weights'!M$4,0)</f>
        <v>0.28040224837668803</v>
      </c>
      <c r="N354" s="26">
        <f>IF(correlations!N387&lt;&gt;0,'Modified Weights'!N$4,0)</f>
        <v>0.31010409033155772</v>
      </c>
      <c r="O354" s="26">
        <f>IF(correlations!O387&lt;&gt;0,'Modified Weights'!O$4,0)</f>
        <v>0.56244873874488854</v>
      </c>
      <c r="P354" s="26">
        <f>IF(correlations!P387&lt;&gt;0,'Modified Weights'!P$4,0)</f>
        <v>0</v>
      </c>
      <c r="Q354" s="26">
        <f>IF(correlations!Q387&lt;&gt;0,'Modified Weights'!Q$4,0)</f>
        <v>0.48860698263640312</v>
      </c>
      <c r="R354" s="26">
        <f>IF(correlations!R387&lt;&gt;0,'Modified Weights'!R$4,0)</f>
        <v>0</v>
      </c>
      <c r="S354" s="26">
        <f>IF(correlations!S387&lt;&gt;0,'Modified Weights'!S$4,0)</f>
        <v>0.44902524381160436</v>
      </c>
      <c r="T354" s="26">
        <f>IF(correlations!T387&lt;&gt;0,'Modified Weights'!T$4,0)</f>
        <v>0</v>
      </c>
      <c r="U354" s="26">
        <f>IF(correlations!U387&lt;&gt;0,'Modified Weights'!U$4,0)</f>
        <v>0.43899155441463594</v>
      </c>
      <c r="V354" s="26">
        <f>IF(correlations!V387&lt;&gt;0,'Modified Weights'!V$4,0)</f>
        <v>0</v>
      </c>
      <c r="W354" s="26">
        <f>IF(correlations!W387&lt;&gt;0,'Modified Weights'!W$4,0)</f>
        <v>0.40859237613621341</v>
      </c>
      <c r="X354" s="26">
        <f>IF(correlations!X387&lt;&gt;0,'Modified Weights'!X$4,0)</f>
        <v>0.54219187817609293</v>
      </c>
      <c r="Y354" s="26">
        <f>IF(correlations!Y387&lt;&gt;0,'Modified Weights'!Y$4,0)</f>
        <v>0.54219187817609293</v>
      </c>
      <c r="Z354" s="26">
        <f>IF(correlations!Z387&lt;&gt;0,'Modified Weights'!Z$4,0)</f>
        <v>0.39006674934025765</v>
      </c>
      <c r="AA354" s="26"/>
      <c r="AB354" s="40">
        <f ca="1">SUMIF(OFFSET(correlations!B$46,_xlfn.FLOOR.MATH((ROW(A342)-1)/5)*5,0,5),"&lt;&gt;0")/COUNTIF(OFFSET(correlations!B$46,_xlfn.FLOOR.MATH((ROW(A342)-1)/5)*5,0,5),"&lt;&gt;0")</f>
        <v>3.1666666666666665</v>
      </c>
      <c r="AC354" s="40">
        <f ca="1">SUMIF(OFFSET(correlations!C$46,_xlfn.FLOOR.MATH((ROW(B342)-1)/5)*5,0,5),"&lt;&gt;0")/COUNTIF(OFFSET(correlations!C$46,_xlfn.FLOOR.MATH((ROW(B342)-1)/5)*5,0,5),"&lt;&gt;0")</f>
        <v>2.75</v>
      </c>
      <c r="AD354" s="40">
        <f ca="1">SUMIF(OFFSET(correlations!D$46,_xlfn.FLOOR.MATH((ROW(C342)-1)/5)*5,0,5),"&lt;&gt;0")/COUNTIF(OFFSET(correlations!D$46,_xlfn.FLOOR.MATH((ROW(C342)-1)/5)*5,0,5),"&lt;&gt;0")</f>
        <v>2.9</v>
      </c>
      <c r="AE354" s="40">
        <f ca="1">SUMIF(OFFSET(correlations!E$46,_xlfn.FLOOR.MATH((ROW(D342)-1)/5)*5,0,5),"&lt;&gt;0")/COUNTIF(OFFSET(correlations!E$46,_xlfn.FLOOR.MATH((ROW(D342)-1)/5)*5,0,5),"&lt;&gt;0")</f>
        <v>4.5</v>
      </c>
      <c r="AF354" s="40">
        <f ca="1">SUMIF(OFFSET(correlations!F$46,_xlfn.FLOOR.MATH((ROW(E342)-1)/5)*5,0,5),"&lt;&gt;0")/COUNTIF(OFFSET(correlations!F$46,_xlfn.FLOOR.MATH((ROW(E342)-1)/5)*5,0,5),"&lt;&gt;0")</f>
        <v>3.1</v>
      </c>
      <c r="AG354" s="40">
        <f ca="1">SUMIF(OFFSET(correlations!G$46,_xlfn.FLOOR.MATH((ROW(F342)-1)/5)*5,0,5),"&lt;&gt;0")/COUNTIF(OFFSET(correlations!G$46,_xlfn.FLOOR.MATH((ROW(F342)-1)/5)*5,0,5),"&lt;&gt;0")</f>
        <v>2.75</v>
      </c>
      <c r="AH354" s="40">
        <f ca="1">SUMIF(OFFSET(correlations!H$46,_xlfn.FLOOR.MATH((ROW(G342)-1)/5)*5,0,5),"&lt;&gt;0")/COUNTIF(OFFSET(correlations!H$46,_xlfn.FLOOR.MATH((ROW(G342)-1)/5)*5,0,5),"&lt;&gt;0")</f>
        <v>3</v>
      </c>
      <c r="AI354" s="40">
        <f ca="1">SUMIF(OFFSET(correlations!I$46,_xlfn.FLOOR.MATH((ROW(H342)-1)/5)*5,0,5),"&lt;&gt;0")/COUNTIF(OFFSET(correlations!I$46,_xlfn.FLOOR.MATH((ROW(H342)-1)/5)*5,0,5),"&lt;&gt;0")</f>
        <v>3</v>
      </c>
      <c r="AJ354" s="40">
        <f ca="1">SUMIF(OFFSET(correlations!J$46,_xlfn.FLOOR.MATH((ROW(I342)-1)/5)*5,0,5),"&lt;&gt;0")/COUNTIF(OFFSET(correlations!J$46,_xlfn.FLOOR.MATH((ROW(I342)-1)/5)*5,0,5),"&lt;&gt;0")</f>
        <v>2.6666666666666665</v>
      </c>
      <c r="AK354" s="40">
        <f ca="1">SUMIF(OFFSET(correlations!K$46,_xlfn.FLOOR.MATH((ROW(J342)-1)/5)*5,0,5),"&lt;&gt;0")/COUNTIF(OFFSET(correlations!K$46,_xlfn.FLOOR.MATH((ROW(J342)-1)/5)*5,0,5),"&lt;&gt;0")</f>
        <v>3</v>
      </c>
      <c r="AL354" s="40">
        <f ca="1">SUMIF(OFFSET(correlations!L$46,_xlfn.FLOOR.MATH((ROW(K342)-1)/5)*5,0,5),"&lt;&gt;0")/COUNTIF(OFFSET(correlations!L$46,_xlfn.FLOOR.MATH((ROW(K342)-1)/5)*5,0,5),"&lt;&gt;0")</f>
        <v>3.3333333333333335</v>
      </c>
      <c r="AM354" s="40">
        <f ca="1">SUMIF(OFFSET(correlations!M$46,_xlfn.FLOOR.MATH((ROW(L342)-1)/5)*5,0,5),"&lt;&gt;0")/COUNTIF(OFFSET(correlations!M$46,_xlfn.FLOOR.MATH((ROW(L342)-1)/5)*5,0,5),"&lt;&gt;0")</f>
        <v>2.8333333333333335</v>
      </c>
      <c r="AN354" s="40">
        <f ca="1">SUMIF(OFFSET(correlations!N$46,_xlfn.FLOOR.MATH((ROW(M342)-1)/5)*5,0,5),"&lt;&gt;0")/COUNTIF(OFFSET(correlations!N$46,_xlfn.FLOOR.MATH((ROW(M342)-1)/5)*5,0,5),"&lt;&gt;0")</f>
        <v>3.3333333333333335</v>
      </c>
      <c r="AO354" s="40">
        <f ca="1">SUMIF(OFFSET(correlations!O$46,_xlfn.FLOOR.MATH((ROW(N342)-1)/5)*5,0,5),"&lt;&gt;0")/COUNTIF(OFFSET(correlations!O$46,_xlfn.FLOOR.MATH((ROW(N342)-1)/5)*5,0,5),"&lt;&gt;0")</f>
        <v>3.5</v>
      </c>
      <c r="AP354" s="40">
        <f ca="1">SUMIF(OFFSET(correlations!P$46,_xlfn.FLOOR.MATH((ROW(O342)-1)/5)*5,0,5),"&lt;&gt;0")/COUNTIF(OFFSET(correlations!P$46,_xlfn.FLOOR.MATH((ROW(O342)-1)/5)*5,0,5),"&lt;&gt;0")</f>
        <v>2.5</v>
      </c>
      <c r="AQ354" s="40">
        <f ca="1">SUMIF(OFFSET(correlations!Q$46,_xlfn.FLOOR.MATH((ROW(P342)-1)/5)*5,0,5),"&lt;&gt;0")/COUNTIF(OFFSET(correlations!Q$46,_xlfn.FLOOR.MATH((ROW(P342)-1)/5)*5,0,5),"&lt;&gt;0")</f>
        <v>3</v>
      </c>
      <c r="AR354" s="40">
        <f ca="1">SUMIF(OFFSET(correlations!R$46,_xlfn.FLOOR.MATH((ROW(Q342)-1)/5)*5,0,5),"&lt;&gt;0")/COUNTIF(OFFSET(correlations!R$46,_xlfn.FLOOR.MATH((ROW(Q342)-1)/5)*5,0,5),"&lt;&gt;0")</f>
        <v>3.5</v>
      </c>
      <c r="AS354" s="40">
        <f ca="1">SUMIF(OFFSET(correlations!S$46,_xlfn.FLOOR.MATH((ROW(R342)-1)/5)*5,0,5),"&lt;&gt;0")/COUNTIF(OFFSET(correlations!S$46,_xlfn.FLOOR.MATH((ROW(R342)-1)/5)*5,0,5),"&lt;&gt;0")</f>
        <v>3.6666666666666665</v>
      </c>
      <c r="AT354" s="40">
        <f ca="1">SUMIF(OFFSET(correlations!T$46,_xlfn.FLOOR.MATH((ROW(S342)-1)/5)*5,0,5),"&lt;&gt;0")/COUNTIF(OFFSET(correlations!T$46,_xlfn.FLOOR.MATH((ROW(S342)-1)/5)*5,0,5),"&lt;&gt;0")</f>
        <v>3.6666666666666665</v>
      </c>
      <c r="AU354" s="40">
        <f ca="1">SUMIF(OFFSET(correlations!U$46,_xlfn.FLOOR.MATH((ROW(T342)-1)/5)*5,0,5),"&lt;&gt;0")/COUNTIF(OFFSET(correlations!U$46,_xlfn.FLOOR.MATH((ROW(T342)-1)/5)*5,0,5),"&lt;&gt;0")</f>
        <v>2.9</v>
      </c>
      <c r="AV354" s="40">
        <f ca="1">SUMIF(OFFSET(correlations!V$46,_xlfn.FLOOR.MATH((ROW(U342)-1)/5)*5,0,5),"&lt;&gt;0")/COUNTIF(OFFSET(correlations!V$46,_xlfn.FLOOR.MATH((ROW(U342)-1)/5)*5,0,5),"&lt;&gt;0")</f>
        <v>3.5</v>
      </c>
      <c r="AW354" s="40">
        <f ca="1">SUMIF(OFFSET(correlations!W$46,_xlfn.FLOOR.MATH((ROW(V342)-1)/5)*5,0,5),"&lt;&gt;0")/COUNTIF(OFFSET(correlations!W$46,_xlfn.FLOOR.MATH((ROW(V342)-1)/5)*5,0,5),"&lt;&gt;0")</f>
        <v>2.4</v>
      </c>
      <c r="AX354" s="40">
        <f ca="1">SUMIF(OFFSET(correlations!X$46,_xlfn.FLOOR.MATH((ROW(W342)-1)/5)*5,0,5),"&lt;&gt;0")/COUNTIF(OFFSET(correlations!X$46,_xlfn.FLOOR.MATH((ROW(W342)-1)/5)*5,0,5),"&lt;&gt;0")</f>
        <v>2.8333333333333335</v>
      </c>
      <c r="AY354" s="40">
        <f ca="1">SUMIF(OFFSET(correlations!Y$46,_xlfn.FLOOR.MATH((ROW(X342)-1)/5)*5,0,5),"&lt;&gt;0")/COUNTIF(OFFSET(correlations!Y$46,_xlfn.FLOOR.MATH((ROW(X342)-1)/5)*5,0,5),"&lt;&gt;0")</f>
        <v>3.375</v>
      </c>
      <c r="AZ354" s="40">
        <f ca="1">SUMIF(OFFSET(correlations!Z$46,_xlfn.FLOOR.MATH((ROW(Y342)-1)/5)*5,0,5),"&lt;&gt;0")/COUNTIF(OFFSET(correlations!Z$46,_xlfn.FLOOR.MATH((ROW(Y342)-1)/5)*5,0,5),"&lt;&gt;0")</f>
        <v>3.3</v>
      </c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</row>
    <row r="355" spans="1:76">
      <c r="A355" s="1" t="str">
        <f t="shared" si="68"/>
        <v>854: The Mask (1994)</v>
      </c>
      <c r="B355" s="26">
        <f>IF(correlations!B388&lt;&gt;0,'Modified Weights'!B$5,0)</f>
        <v>0.49300760515325925</v>
      </c>
      <c r="C355" s="26">
        <f>IF(correlations!C388&lt;&gt;0,'Modified Weights'!C$5,0)</f>
        <v>0.42223642660835542</v>
      </c>
      <c r="D355" s="26">
        <f>IF(correlations!D388&lt;&gt;0,'Modified Weights'!D$5,0)</f>
        <v>0.46833329437099369</v>
      </c>
      <c r="E355" s="26">
        <f>IF(correlations!E388&lt;&gt;0,'Modified Weights'!E$5,0)</f>
        <v>0.46291004988627577</v>
      </c>
      <c r="F355" s="26">
        <f>IF(correlations!F388&lt;&gt;0,'Modified Weights'!F$5,0)</f>
        <v>0.43899155441463594</v>
      </c>
      <c r="G355" s="26">
        <f>IF(correlations!G388&lt;&gt;0,'Modified Weights'!G$5,0)</f>
        <v>0</v>
      </c>
      <c r="H355" s="26">
        <f>IF(correlations!H388&lt;&gt;0,'Modified Weights'!H$5,0)</f>
        <v>0.24769327229404767</v>
      </c>
      <c r="I355" s="26">
        <f>IF(correlations!I388&lt;&gt;0,'Modified Weights'!I$5,0)</f>
        <v>0.26424949075041737</v>
      </c>
      <c r="J355" s="26">
        <f>IF(correlations!J388&lt;&gt;0,'Modified Weights'!J$5,0)</f>
        <v>0.38713264586848378</v>
      </c>
      <c r="K355" s="26">
        <f>IF(correlations!K388&lt;&gt;0,'Modified Weights'!K$5,0)</f>
        <v>0</v>
      </c>
      <c r="L355" s="26">
        <f>IF(correlations!L388&lt;&gt;0,'Modified Weights'!L$5,0)</f>
        <v>0</v>
      </c>
      <c r="M355" s="26">
        <f>IF(correlations!M388&lt;&gt;0,'Modified Weights'!M$5,0)</f>
        <v>0</v>
      </c>
      <c r="N355" s="26">
        <f>IF(correlations!N388&lt;&gt;0,'Modified Weights'!N$5,0)</f>
        <v>0</v>
      </c>
      <c r="O355" s="26">
        <f>IF(correlations!O388&lt;&gt;0,'Modified Weights'!O$5,0)</f>
        <v>0.53906585139435703</v>
      </c>
      <c r="P355" s="26">
        <f>IF(correlations!P388&lt;&gt;0,'Modified Weights'!P$5,0)</f>
        <v>0</v>
      </c>
      <c r="Q355" s="26">
        <f>IF(correlations!Q388&lt;&gt;0,'Modified Weights'!Q$5,0)</f>
        <v>0.47571090136593314</v>
      </c>
      <c r="R355" s="26">
        <f>IF(correlations!R388&lt;&gt;0,'Modified Weights'!R$5,0)</f>
        <v>0.45527378286540937</v>
      </c>
      <c r="S355" s="26">
        <f>IF(correlations!S388&lt;&gt;0,'Modified Weights'!S$5,0)</f>
        <v>0.42223642660835542</v>
      </c>
      <c r="T355" s="26">
        <f>IF(correlations!T388&lt;&gt;0,'Modified Weights'!T$5,0)</f>
        <v>0.42805472768971564</v>
      </c>
      <c r="U355" s="26">
        <f>IF(correlations!U388&lt;&gt;0,'Modified Weights'!U$5,0)</f>
        <v>0.40380887559327872</v>
      </c>
      <c r="V355" s="26">
        <f>IF(correlations!V388&lt;&gt;0,'Modified Weights'!V$5,0)</f>
        <v>0</v>
      </c>
      <c r="W355" s="26">
        <f>IF(correlations!W388&lt;&gt;0,'Modified Weights'!W$5,0)</f>
        <v>0.31571202585390812</v>
      </c>
      <c r="X355" s="26">
        <f>IF(correlations!X388&lt;&gt;0,'Modified Weights'!X$5,0)</f>
        <v>0</v>
      </c>
      <c r="Y355" s="26">
        <f>IF(correlations!Y388&lt;&gt;0,'Modified Weights'!Y$5,0)</f>
        <v>0.47236055541883315</v>
      </c>
      <c r="Z355" s="26">
        <f>IF(correlations!Z388&lt;&gt;0,'Modified Weights'!Z$5,0)</f>
        <v>0.37985626502293046</v>
      </c>
      <c r="AA355" s="26"/>
      <c r="AB355" s="40">
        <f ca="1">SUMIF(OFFSET(correlations!B$46,_xlfn.FLOOR.MATH((ROW(A343)-1)/5)*5,0,5),"&lt;&gt;0")/COUNTIF(OFFSET(correlations!B$46,_xlfn.FLOOR.MATH((ROW(A343)-1)/5)*5,0,5),"&lt;&gt;0")</f>
        <v>3.1666666666666665</v>
      </c>
      <c r="AC355" s="40">
        <f ca="1">SUMIF(OFFSET(correlations!C$46,_xlfn.FLOOR.MATH((ROW(B343)-1)/5)*5,0,5),"&lt;&gt;0")/COUNTIF(OFFSET(correlations!C$46,_xlfn.FLOOR.MATH((ROW(B343)-1)/5)*5,0,5),"&lt;&gt;0")</f>
        <v>2.75</v>
      </c>
      <c r="AD355" s="40">
        <f ca="1">SUMIF(OFFSET(correlations!D$46,_xlfn.FLOOR.MATH((ROW(C343)-1)/5)*5,0,5),"&lt;&gt;0")/COUNTIF(OFFSET(correlations!D$46,_xlfn.FLOOR.MATH((ROW(C343)-1)/5)*5,0,5),"&lt;&gt;0")</f>
        <v>2.9</v>
      </c>
      <c r="AE355" s="40">
        <f ca="1">SUMIF(OFFSET(correlations!E$46,_xlfn.FLOOR.MATH((ROW(D343)-1)/5)*5,0,5),"&lt;&gt;0")/COUNTIF(OFFSET(correlations!E$46,_xlfn.FLOOR.MATH((ROW(D343)-1)/5)*5,0,5),"&lt;&gt;0")</f>
        <v>4.5</v>
      </c>
      <c r="AF355" s="40">
        <f ca="1">SUMIF(OFFSET(correlations!F$46,_xlfn.FLOOR.MATH((ROW(E343)-1)/5)*5,0,5),"&lt;&gt;0")/COUNTIF(OFFSET(correlations!F$46,_xlfn.FLOOR.MATH((ROW(E343)-1)/5)*5,0,5),"&lt;&gt;0")</f>
        <v>3.1</v>
      </c>
      <c r="AG355" s="40">
        <f ca="1">SUMIF(OFFSET(correlations!G$46,_xlfn.FLOOR.MATH((ROW(F343)-1)/5)*5,0,5),"&lt;&gt;0")/COUNTIF(OFFSET(correlations!G$46,_xlfn.FLOOR.MATH((ROW(F343)-1)/5)*5,0,5),"&lt;&gt;0")</f>
        <v>2.75</v>
      </c>
      <c r="AH355" s="40">
        <f ca="1">SUMIF(OFFSET(correlations!H$46,_xlfn.FLOOR.MATH((ROW(G343)-1)/5)*5,0,5),"&lt;&gt;0")/COUNTIF(OFFSET(correlations!H$46,_xlfn.FLOOR.MATH((ROW(G343)-1)/5)*5,0,5),"&lt;&gt;0")</f>
        <v>3</v>
      </c>
      <c r="AI355" s="40">
        <f ca="1">SUMIF(OFFSET(correlations!I$46,_xlfn.FLOOR.MATH((ROW(H343)-1)/5)*5,0,5),"&lt;&gt;0")/COUNTIF(OFFSET(correlations!I$46,_xlfn.FLOOR.MATH((ROW(H343)-1)/5)*5,0,5),"&lt;&gt;0")</f>
        <v>3</v>
      </c>
      <c r="AJ355" s="40">
        <f ca="1">SUMIF(OFFSET(correlations!J$46,_xlfn.FLOOR.MATH((ROW(I343)-1)/5)*5,0,5),"&lt;&gt;0")/COUNTIF(OFFSET(correlations!J$46,_xlfn.FLOOR.MATH((ROW(I343)-1)/5)*5,0,5),"&lt;&gt;0")</f>
        <v>2.6666666666666665</v>
      </c>
      <c r="AK355" s="40">
        <f ca="1">SUMIF(OFFSET(correlations!K$46,_xlfn.FLOOR.MATH((ROW(J343)-1)/5)*5,0,5),"&lt;&gt;0")/COUNTIF(OFFSET(correlations!K$46,_xlfn.FLOOR.MATH((ROW(J343)-1)/5)*5,0,5),"&lt;&gt;0")</f>
        <v>3</v>
      </c>
      <c r="AL355" s="40">
        <f ca="1">SUMIF(OFFSET(correlations!L$46,_xlfn.FLOOR.MATH((ROW(K343)-1)/5)*5,0,5),"&lt;&gt;0")/COUNTIF(OFFSET(correlations!L$46,_xlfn.FLOOR.MATH((ROW(K343)-1)/5)*5,0,5),"&lt;&gt;0")</f>
        <v>3.3333333333333335</v>
      </c>
      <c r="AM355" s="40">
        <f ca="1">SUMIF(OFFSET(correlations!M$46,_xlfn.FLOOR.MATH((ROW(L343)-1)/5)*5,0,5),"&lt;&gt;0")/COUNTIF(OFFSET(correlations!M$46,_xlfn.FLOOR.MATH((ROW(L343)-1)/5)*5,0,5),"&lt;&gt;0")</f>
        <v>2.8333333333333335</v>
      </c>
      <c r="AN355" s="40">
        <f ca="1">SUMIF(OFFSET(correlations!N$46,_xlfn.FLOOR.MATH((ROW(M343)-1)/5)*5,0,5),"&lt;&gt;0")/COUNTIF(OFFSET(correlations!N$46,_xlfn.FLOOR.MATH((ROW(M343)-1)/5)*5,0,5),"&lt;&gt;0")</f>
        <v>3.3333333333333335</v>
      </c>
      <c r="AO355" s="40">
        <f ca="1">SUMIF(OFFSET(correlations!O$46,_xlfn.FLOOR.MATH((ROW(N343)-1)/5)*5,0,5),"&lt;&gt;0")/COUNTIF(OFFSET(correlations!O$46,_xlfn.FLOOR.MATH((ROW(N343)-1)/5)*5,0,5),"&lt;&gt;0")</f>
        <v>3.5</v>
      </c>
      <c r="AP355" s="40">
        <f ca="1">SUMIF(OFFSET(correlations!P$46,_xlfn.FLOOR.MATH((ROW(O343)-1)/5)*5,0,5),"&lt;&gt;0")/COUNTIF(OFFSET(correlations!P$46,_xlfn.FLOOR.MATH((ROW(O343)-1)/5)*5,0,5),"&lt;&gt;0")</f>
        <v>2.5</v>
      </c>
      <c r="AQ355" s="40">
        <f ca="1">SUMIF(OFFSET(correlations!Q$46,_xlfn.FLOOR.MATH((ROW(P343)-1)/5)*5,0,5),"&lt;&gt;0")/COUNTIF(OFFSET(correlations!Q$46,_xlfn.FLOOR.MATH((ROW(P343)-1)/5)*5,0,5),"&lt;&gt;0")</f>
        <v>3</v>
      </c>
      <c r="AR355" s="40">
        <f ca="1">SUMIF(OFFSET(correlations!R$46,_xlfn.FLOOR.MATH((ROW(Q343)-1)/5)*5,0,5),"&lt;&gt;0")/COUNTIF(OFFSET(correlations!R$46,_xlfn.FLOOR.MATH((ROW(Q343)-1)/5)*5,0,5),"&lt;&gt;0")</f>
        <v>3.5</v>
      </c>
      <c r="AS355" s="40">
        <f ca="1">SUMIF(OFFSET(correlations!S$46,_xlfn.FLOOR.MATH((ROW(R343)-1)/5)*5,0,5),"&lt;&gt;0")/COUNTIF(OFFSET(correlations!S$46,_xlfn.FLOOR.MATH((ROW(R343)-1)/5)*5,0,5),"&lt;&gt;0")</f>
        <v>3.6666666666666665</v>
      </c>
      <c r="AT355" s="40">
        <f ca="1">SUMIF(OFFSET(correlations!T$46,_xlfn.FLOOR.MATH((ROW(S343)-1)/5)*5,0,5),"&lt;&gt;0")/COUNTIF(OFFSET(correlations!T$46,_xlfn.FLOOR.MATH((ROW(S343)-1)/5)*5,0,5),"&lt;&gt;0")</f>
        <v>3.6666666666666665</v>
      </c>
      <c r="AU355" s="40">
        <f ca="1">SUMIF(OFFSET(correlations!U$46,_xlfn.FLOOR.MATH((ROW(T343)-1)/5)*5,0,5),"&lt;&gt;0")/COUNTIF(OFFSET(correlations!U$46,_xlfn.FLOOR.MATH((ROW(T343)-1)/5)*5,0,5),"&lt;&gt;0")</f>
        <v>2.9</v>
      </c>
      <c r="AV355" s="40">
        <f ca="1">SUMIF(OFFSET(correlations!V$46,_xlfn.FLOOR.MATH((ROW(U343)-1)/5)*5,0,5),"&lt;&gt;0")/COUNTIF(OFFSET(correlations!V$46,_xlfn.FLOOR.MATH((ROW(U343)-1)/5)*5,0,5),"&lt;&gt;0")</f>
        <v>3.5</v>
      </c>
      <c r="AW355" s="40">
        <f ca="1">SUMIF(OFFSET(correlations!W$46,_xlfn.FLOOR.MATH((ROW(V343)-1)/5)*5,0,5),"&lt;&gt;0")/COUNTIF(OFFSET(correlations!W$46,_xlfn.FLOOR.MATH((ROW(V343)-1)/5)*5,0,5),"&lt;&gt;0")</f>
        <v>2.4</v>
      </c>
      <c r="AX355" s="40">
        <f ca="1">SUMIF(OFFSET(correlations!X$46,_xlfn.FLOOR.MATH((ROW(W343)-1)/5)*5,0,5),"&lt;&gt;0")/COUNTIF(OFFSET(correlations!X$46,_xlfn.FLOOR.MATH((ROW(W343)-1)/5)*5,0,5),"&lt;&gt;0")</f>
        <v>2.8333333333333335</v>
      </c>
      <c r="AY355" s="40">
        <f ca="1">SUMIF(OFFSET(correlations!Y$46,_xlfn.FLOOR.MATH((ROW(X343)-1)/5)*5,0,5),"&lt;&gt;0")/COUNTIF(OFFSET(correlations!Y$46,_xlfn.FLOOR.MATH((ROW(X343)-1)/5)*5,0,5),"&lt;&gt;0")</f>
        <v>3.375</v>
      </c>
      <c r="AZ355" s="40">
        <f ca="1">SUMIF(OFFSET(correlations!Z$46,_xlfn.FLOOR.MATH((ROW(Y343)-1)/5)*5,0,5),"&lt;&gt;0")/COUNTIF(OFFSET(correlations!Z$46,_xlfn.FLOOR.MATH((ROW(Y343)-1)/5)*5,0,5),"&lt;&gt;0")</f>
        <v>3.3</v>
      </c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</row>
    <row r="356" spans="1:76">
      <c r="A356" s="1" t="str">
        <f t="shared" si="68"/>
        <v>854: The Mask (1994)</v>
      </c>
      <c r="B356" s="26">
        <f>IF(correlations!B389&lt;&gt;0,'Modified Weights'!B$6,0)</f>
        <v>0.48053660218278615</v>
      </c>
      <c r="C356" s="26">
        <f>IF(correlations!C389&lt;&gt;0,'Modified Weights'!C$6,0)</f>
        <v>0.41443820151070604</v>
      </c>
      <c r="D356" s="26">
        <f>IF(correlations!D389&lt;&gt;0,'Modified Weights'!D$6,0)</f>
        <v>0.37322578372742299</v>
      </c>
      <c r="E356" s="26">
        <f>IF(correlations!E389&lt;&gt;0,'Modified Weights'!E$6,0)</f>
        <v>0</v>
      </c>
      <c r="F356" s="26">
        <f>IF(correlations!F389&lt;&gt;0,'Modified Weights'!F$6,0)</f>
        <v>0.40027450425381639</v>
      </c>
      <c r="G356" s="26">
        <f>IF(correlations!G389&lt;&gt;0,'Modified Weights'!G$6,0)</f>
        <v>0.39943642888722536</v>
      </c>
      <c r="H356" s="26">
        <f>IF(correlations!H389&lt;&gt;0,'Modified Weights'!H$6,0)</f>
        <v>0.2271298649307886</v>
      </c>
      <c r="I356" s="26">
        <f>IF(correlations!I389&lt;&gt;0,'Modified Weights'!I$6,0)</f>
        <v>0.22921932957789437</v>
      </c>
      <c r="J356" s="26">
        <f>IF(correlations!J389&lt;&gt;0,'Modified Weights'!J$6,0)</f>
        <v>0</v>
      </c>
      <c r="K356" s="26">
        <f>IF(correlations!K389&lt;&gt;0,'Modified Weights'!K$6,0)</f>
        <v>0.25252866387786765</v>
      </c>
      <c r="L356" s="26">
        <f>IF(correlations!L389&lt;&gt;0,'Modified Weights'!L$6,0)</f>
        <v>0.2685953793136418</v>
      </c>
      <c r="M356" s="26">
        <f>IF(correlations!M389&lt;&gt;0,'Modified Weights'!M$6,0)</f>
        <v>0.25252866387786765</v>
      </c>
      <c r="N356" s="26">
        <f>IF(correlations!N389&lt;&gt;0,'Modified Weights'!N$6,0)</f>
        <v>0</v>
      </c>
      <c r="O356" s="26">
        <f>IF(correlations!O389&lt;&gt;0,'Modified Weights'!O$6,0)</f>
        <v>0.52599044278760332</v>
      </c>
      <c r="P356" s="26">
        <f>IF(correlations!P389&lt;&gt;0,'Modified Weights'!P$6,0)</f>
        <v>0.28039233696684568</v>
      </c>
      <c r="Q356" s="26">
        <f>IF(correlations!Q389&lt;&gt;0,'Modified Weights'!Q$6,0)</f>
        <v>0.42322462884387124</v>
      </c>
      <c r="R356" s="26">
        <f>IF(correlations!R389&lt;&gt;0,'Modified Weights'!R$6,0)</f>
        <v>0.39943642888722536</v>
      </c>
      <c r="S356" s="26">
        <f>IF(correlations!S389&lt;&gt;0,'Modified Weights'!S$6,0)</f>
        <v>0</v>
      </c>
      <c r="T356" s="26">
        <f>IF(correlations!T389&lt;&gt;0,'Modified Weights'!T$6,0)</f>
        <v>0.40704352695380308</v>
      </c>
      <c r="U356" s="26">
        <f>IF(correlations!U389&lt;&gt;0,'Modified Weights'!U$6,0)</f>
        <v>0.30580326092025339</v>
      </c>
      <c r="V356" s="26">
        <f>IF(correlations!V389&lt;&gt;0,'Modified Weights'!V$6,0)</f>
        <v>0.14601110225769576</v>
      </c>
      <c r="W356" s="26">
        <f>IF(correlations!W389&lt;&gt;0,'Modified Weights'!W$6,0)</f>
        <v>0.26252037536330569</v>
      </c>
      <c r="X356" s="26">
        <f>IF(correlations!X389&lt;&gt;0,'Modified Weights'!X$6,0)</f>
        <v>0.45527378286540937</v>
      </c>
      <c r="Y356" s="26">
        <f>IF(correlations!Y389&lt;&gt;0,'Modified Weights'!Y$6,0)</f>
        <v>0.46411014776485626</v>
      </c>
      <c r="Z356" s="26">
        <f>IF(correlations!Z389&lt;&gt;0,'Modified Weights'!Z$6,0)</f>
        <v>0.37426379831369133</v>
      </c>
      <c r="AA356" s="26"/>
      <c r="AB356" s="40">
        <f ca="1">SUMIF(OFFSET(correlations!B$46,_xlfn.FLOOR.MATH((ROW(A344)-1)/5)*5,0,5),"&lt;&gt;0")/COUNTIF(OFFSET(correlations!B$46,_xlfn.FLOOR.MATH((ROW(A344)-1)/5)*5,0,5),"&lt;&gt;0")</f>
        <v>3.1666666666666665</v>
      </c>
      <c r="AC356" s="40">
        <f ca="1">SUMIF(OFFSET(correlations!C$46,_xlfn.FLOOR.MATH((ROW(B344)-1)/5)*5,0,5),"&lt;&gt;0")/COUNTIF(OFFSET(correlations!C$46,_xlfn.FLOOR.MATH((ROW(B344)-1)/5)*5,0,5),"&lt;&gt;0")</f>
        <v>2.75</v>
      </c>
      <c r="AD356" s="40">
        <f ca="1">SUMIF(OFFSET(correlations!D$46,_xlfn.FLOOR.MATH((ROW(C344)-1)/5)*5,0,5),"&lt;&gt;0")/COUNTIF(OFFSET(correlations!D$46,_xlfn.FLOOR.MATH((ROW(C344)-1)/5)*5,0,5),"&lt;&gt;0")</f>
        <v>2.9</v>
      </c>
      <c r="AE356" s="40">
        <f ca="1">SUMIF(OFFSET(correlations!E$46,_xlfn.FLOOR.MATH((ROW(D344)-1)/5)*5,0,5),"&lt;&gt;0")/COUNTIF(OFFSET(correlations!E$46,_xlfn.FLOOR.MATH((ROW(D344)-1)/5)*5,0,5),"&lt;&gt;0")</f>
        <v>4.5</v>
      </c>
      <c r="AF356" s="40">
        <f ca="1">SUMIF(OFFSET(correlations!F$46,_xlfn.FLOOR.MATH((ROW(E344)-1)/5)*5,0,5),"&lt;&gt;0")/COUNTIF(OFFSET(correlations!F$46,_xlfn.FLOOR.MATH((ROW(E344)-1)/5)*5,0,5),"&lt;&gt;0")</f>
        <v>3.1</v>
      </c>
      <c r="AG356" s="40">
        <f ca="1">SUMIF(OFFSET(correlations!G$46,_xlfn.FLOOR.MATH((ROW(F344)-1)/5)*5,0,5),"&lt;&gt;0")/COUNTIF(OFFSET(correlations!G$46,_xlfn.FLOOR.MATH((ROW(F344)-1)/5)*5,0,5),"&lt;&gt;0")</f>
        <v>2.75</v>
      </c>
      <c r="AH356" s="40">
        <f ca="1">SUMIF(OFFSET(correlations!H$46,_xlfn.FLOOR.MATH((ROW(G344)-1)/5)*5,0,5),"&lt;&gt;0")/COUNTIF(OFFSET(correlations!H$46,_xlfn.FLOOR.MATH((ROW(G344)-1)/5)*5,0,5),"&lt;&gt;0")</f>
        <v>3</v>
      </c>
      <c r="AI356" s="40">
        <f ca="1">SUMIF(OFFSET(correlations!I$46,_xlfn.FLOOR.MATH((ROW(H344)-1)/5)*5,0,5),"&lt;&gt;0")/COUNTIF(OFFSET(correlations!I$46,_xlfn.FLOOR.MATH((ROW(H344)-1)/5)*5,0,5),"&lt;&gt;0")</f>
        <v>3</v>
      </c>
      <c r="AJ356" s="40">
        <f ca="1">SUMIF(OFFSET(correlations!J$46,_xlfn.FLOOR.MATH((ROW(I344)-1)/5)*5,0,5),"&lt;&gt;0")/COUNTIF(OFFSET(correlations!J$46,_xlfn.FLOOR.MATH((ROW(I344)-1)/5)*5,0,5),"&lt;&gt;0")</f>
        <v>2.6666666666666665</v>
      </c>
      <c r="AK356" s="40">
        <f ca="1">SUMIF(OFFSET(correlations!K$46,_xlfn.FLOOR.MATH((ROW(J344)-1)/5)*5,0,5),"&lt;&gt;0")/COUNTIF(OFFSET(correlations!K$46,_xlfn.FLOOR.MATH((ROW(J344)-1)/5)*5,0,5),"&lt;&gt;0")</f>
        <v>3</v>
      </c>
      <c r="AL356" s="40">
        <f ca="1">SUMIF(OFFSET(correlations!L$46,_xlfn.FLOOR.MATH((ROW(K344)-1)/5)*5,0,5),"&lt;&gt;0")/COUNTIF(OFFSET(correlations!L$46,_xlfn.FLOOR.MATH((ROW(K344)-1)/5)*5,0,5),"&lt;&gt;0")</f>
        <v>3.3333333333333335</v>
      </c>
      <c r="AM356" s="40">
        <f ca="1">SUMIF(OFFSET(correlations!M$46,_xlfn.FLOOR.MATH((ROW(L344)-1)/5)*5,0,5),"&lt;&gt;0")/COUNTIF(OFFSET(correlations!M$46,_xlfn.FLOOR.MATH((ROW(L344)-1)/5)*5,0,5),"&lt;&gt;0")</f>
        <v>2.8333333333333335</v>
      </c>
      <c r="AN356" s="40">
        <f ca="1">SUMIF(OFFSET(correlations!N$46,_xlfn.FLOOR.MATH((ROW(M344)-1)/5)*5,0,5),"&lt;&gt;0")/COUNTIF(OFFSET(correlations!N$46,_xlfn.FLOOR.MATH((ROW(M344)-1)/5)*5,0,5),"&lt;&gt;0")</f>
        <v>3.3333333333333335</v>
      </c>
      <c r="AO356" s="40">
        <f ca="1">SUMIF(OFFSET(correlations!O$46,_xlfn.FLOOR.MATH((ROW(N344)-1)/5)*5,0,5),"&lt;&gt;0")/COUNTIF(OFFSET(correlations!O$46,_xlfn.FLOOR.MATH((ROW(N344)-1)/5)*5,0,5),"&lt;&gt;0")</f>
        <v>3.5</v>
      </c>
      <c r="AP356" s="40">
        <f ca="1">SUMIF(OFFSET(correlations!P$46,_xlfn.FLOOR.MATH((ROW(O344)-1)/5)*5,0,5),"&lt;&gt;0")/COUNTIF(OFFSET(correlations!P$46,_xlfn.FLOOR.MATH((ROW(O344)-1)/5)*5,0,5),"&lt;&gt;0")</f>
        <v>2.5</v>
      </c>
      <c r="AQ356" s="40">
        <f ca="1">SUMIF(OFFSET(correlations!Q$46,_xlfn.FLOOR.MATH((ROW(P344)-1)/5)*5,0,5),"&lt;&gt;0")/COUNTIF(OFFSET(correlations!Q$46,_xlfn.FLOOR.MATH((ROW(P344)-1)/5)*5,0,5),"&lt;&gt;0")</f>
        <v>3</v>
      </c>
      <c r="AR356" s="40">
        <f ca="1">SUMIF(OFFSET(correlations!R$46,_xlfn.FLOOR.MATH((ROW(Q344)-1)/5)*5,0,5),"&lt;&gt;0")/COUNTIF(OFFSET(correlations!R$46,_xlfn.FLOOR.MATH((ROW(Q344)-1)/5)*5,0,5),"&lt;&gt;0")</f>
        <v>3.5</v>
      </c>
      <c r="AS356" s="40">
        <f ca="1">SUMIF(OFFSET(correlations!S$46,_xlfn.FLOOR.MATH((ROW(R344)-1)/5)*5,0,5),"&lt;&gt;0")/COUNTIF(OFFSET(correlations!S$46,_xlfn.FLOOR.MATH((ROW(R344)-1)/5)*5,0,5),"&lt;&gt;0")</f>
        <v>3.6666666666666665</v>
      </c>
      <c r="AT356" s="40">
        <f ca="1">SUMIF(OFFSET(correlations!T$46,_xlfn.FLOOR.MATH((ROW(S344)-1)/5)*5,0,5),"&lt;&gt;0")/COUNTIF(OFFSET(correlations!T$46,_xlfn.FLOOR.MATH((ROW(S344)-1)/5)*5,0,5),"&lt;&gt;0")</f>
        <v>3.6666666666666665</v>
      </c>
      <c r="AU356" s="40">
        <f ca="1">SUMIF(OFFSET(correlations!U$46,_xlfn.FLOOR.MATH((ROW(T344)-1)/5)*5,0,5),"&lt;&gt;0")/COUNTIF(OFFSET(correlations!U$46,_xlfn.FLOOR.MATH((ROW(T344)-1)/5)*5,0,5),"&lt;&gt;0")</f>
        <v>2.9</v>
      </c>
      <c r="AV356" s="40">
        <f ca="1">SUMIF(OFFSET(correlations!V$46,_xlfn.FLOOR.MATH((ROW(U344)-1)/5)*5,0,5),"&lt;&gt;0")/COUNTIF(OFFSET(correlations!V$46,_xlfn.FLOOR.MATH((ROW(U344)-1)/5)*5,0,5),"&lt;&gt;0")</f>
        <v>3.5</v>
      </c>
      <c r="AW356" s="40">
        <f ca="1">SUMIF(OFFSET(correlations!W$46,_xlfn.FLOOR.MATH((ROW(V344)-1)/5)*5,0,5),"&lt;&gt;0")/COUNTIF(OFFSET(correlations!W$46,_xlfn.FLOOR.MATH((ROW(V344)-1)/5)*5,0,5),"&lt;&gt;0")</f>
        <v>2.4</v>
      </c>
      <c r="AX356" s="40">
        <f ca="1">SUMIF(OFFSET(correlations!X$46,_xlfn.FLOOR.MATH((ROW(W344)-1)/5)*5,0,5),"&lt;&gt;0")/COUNTIF(OFFSET(correlations!X$46,_xlfn.FLOOR.MATH((ROW(W344)-1)/5)*5,0,5),"&lt;&gt;0")</f>
        <v>2.8333333333333335</v>
      </c>
      <c r="AY356" s="40">
        <f ca="1">SUMIF(OFFSET(correlations!Y$46,_xlfn.FLOOR.MATH((ROW(X344)-1)/5)*5,0,5),"&lt;&gt;0")/COUNTIF(OFFSET(correlations!Y$46,_xlfn.FLOOR.MATH((ROW(X344)-1)/5)*5,0,5),"&lt;&gt;0")</f>
        <v>3.375</v>
      </c>
      <c r="AZ356" s="40">
        <f ca="1">SUMIF(OFFSET(correlations!Z$46,_xlfn.FLOOR.MATH((ROW(Y344)-1)/5)*5,0,5),"&lt;&gt;0")/COUNTIF(OFFSET(correlations!Z$46,_xlfn.FLOOR.MATH((ROW(Y344)-1)/5)*5,0,5),"&lt;&gt;0")</f>
        <v>3.3</v>
      </c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</row>
    <row r="357" spans="1:76">
      <c r="A357" s="1" t="str">
        <f t="shared" si="68"/>
        <v>854: The Mask (1994)</v>
      </c>
      <c r="B357" s="26">
        <f>IF(correlations!B390&lt;&gt;0,'Modified Weights'!B$7,0)</f>
        <v>0</v>
      </c>
      <c r="C357" s="26">
        <f>IF(correlations!C390&lt;&gt;0,'Modified Weights'!C$7,0)</f>
        <v>0.41167618541813644</v>
      </c>
      <c r="D357" s="26">
        <f>IF(correlations!D390&lt;&gt;0,'Modified Weights'!D$7,0)</f>
        <v>0.36756756756756787</v>
      </c>
      <c r="E357" s="26">
        <f>IF(correlations!E390&lt;&gt;0,'Modified Weights'!E$7,0)</f>
        <v>0.25965984359917371</v>
      </c>
      <c r="F357" s="26">
        <f>IF(correlations!F390&lt;&gt;0,'Modified Weights'!F$7,0)</f>
        <v>0.37985626502293046</v>
      </c>
      <c r="G357" s="26">
        <f>IF(correlations!G390&lt;&gt;0,'Modified Weights'!G$7,0)</f>
        <v>0.38713264586848378</v>
      </c>
      <c r="H357" s="26">
        <f>IF(correlations!H390&lt;&gt;0,'Modified Weights'!H$7,0)</f>
        <v>0.19365960183726966</v>
      </c>
      <c r="I357" s="26">
        <f>IF(correlations!I390&lt;&gt;0,'Modified Weights'!I$7,0)</f>
        <v>0</v>
      </c>
      <c r="J357" s="26">
        <f>IF(correlations!J390&lt;&gt;0,'Modified Weights'!J$7,0)</f>
        <v>0.36005629545020651</v>
      </c>
      <c r="K357" s="26">
        <f>IF(correlations!K390&lt;&gt;0,'Modified Weights'!K$7,0)</f>
        <v>0.21087949693739588</v>
      </c>
      <c r="L357" s="26">
        <f>IF(correlations!L390&lt;&gt;0,'Modified Weights'!L$7,0)</f>
        <v>0.24328325135114928</v>
      </c>
      <c r="M357" s="26">
        <f>IF(correlations!M390&lt;&gt;0,'Modified Weights'!M$7,0)</f>
        <v>0.19710516591041297</v>
      </c>
      <c r="N357" s="26">
        <f>IF(correlations!N390&lt;&gt;0,'Modified Weights'!N$7,0)</f>
        <v>0.18121021790485745</v>
      </c>
      <c r="O357" s="26">
        <f>IF(correlations!O390&lt;&gt;0,'Modified Weights'!O$7,0)</f>
        <v>0.47549485227568483</v>
      </c>
      <c r="P357" s="26">
        <f>IF(correlations!P390&lt;&gt;0,'Modified Weights'!P$7,0)</f>
        <v>0</v>
      </c>
      <c r="Q357" s="26">
        <f>IF(correlations!Q390&lt;&gt;0,'Modified Weights'!Q$7,0)</f>
        <v>0</v>
      </c>
      <c r="R357" s="26">
        <f>IF(correlations!R390&lt;&gt;0,'Modified Weights'!R$7,0)</f>
        <v>0.37426379831369133</v>
      </c>
      <c r="S357" s="26">
        <f>IF(correlations!S390&lt;&gt;0,'Modified Weights'!S$7,0)</f>
        <v>0</v>
      </c>
      <c r="T357" s="26">
        <f>IF(correlations!T390&lt;&gt;0,'Modified Weights'!T$7,0)</f>
        <v>0.40380887559327872</v>
      </c>
      <c r="U357" s="26">
        <f>IF(correlations!U390&lt;&gt;0,'Modified Weights'!U$7,0)</f>
        <v>0.28039233696684568</v>
      </c>
      <c r="V357" s="26">
        <f>IF(correlations!V390&lt;&gt;0,'Modified Weights'!V$7,0)</f>
        <v>0.14367186460137429</v>
      </c>
      <c r="W357" s="26">
        <f>IF(correlations!W390&lt;&gt;0,'Modified Weights'!W$7,0)</f>
        <v>0.24072770522228643</v>
      </c>
      <c r="X357" s="26">
        <f>IF(correlations!X390&lt;&gt;0,'Modified Weights'!X$7,0)</f>
        <v>0.44902524381160436</v>
      </c>
      <c r="Y357" s="26">
        <f>IF(correlations!Y390&lt;&gt;0,'Modified Weights'!Y$7,0)</f>
        <v>0.42322462884387124</v>
      </c>
      <c r="Z357" s="26">
        <f>IF(correlations!Z390&lt;&gt;0,'Modified Weights'!Z$7,0)</f>
        <v>0.27967705678590876</v>
      </c>
      <c r="AA357" s="26"/>
      <c r="AB357" s="40">
        <f ca="1">SUMIF(OFFSET(correlations!B$46,_xlfn.FLOOR.MATH((ROW(A345)-1)/5)*5,0,5),"&lt;&gt;0")/COUNTIF(OFFSET(correlations!B$46,_xlfn.FLOOR.MATH((ROW(A345)-1)/5)*5,0,5),"&lt;&gt;0")</f>
        <v>3.1666666666666665</v>
      </c>
      <c r="AC357" s="40">
        <f ca="1">SUMIF(OFFSET(correlations!C$46,_xlfn.FLOOR.MATH((ROW(B345)-1)/5)*5,0,5),"&lt;&gt;0")/COUNTIF(OFFSET(correlations!C$46,_xlfn.FLOOR.MATH((ROW(B345)-1)/5)*5,0,5),"&lt;&gt;0")</f>
        <v>2.75</v>
      </c>
      <c r="AD357" s="40">
        <f ca="1">SUMIF(OFFSET(correlations!D$46,_xlfn.FLOOR.MATH((ROW(C345)-1)/5)*5,0,5),"&lt;&gt;0")/COUNTIF(OFFSET(correlations!D$46,_xlfn.FLOOR.MATH((ROW(C345)-1)/5)*5,0,5),"&lt;&gt;0")</f>
        <v>2.9</v>
      </c>
      <c r="AE357" s="40">
        <f ca="1">SUMIF(OFFSET(correlations!E$46,_xlfn.FLOOR.MATH((ROW(D345)-1)/5)*5,0,5),"&lt;&gt;0")/COUNTIF(OFFSET(correlations!E$46,_xlfn.FLOOR.MATH((ROW(D345)-1)/5)*5,0,5),"&lt;&gt;0")</f>
        <v>4.5</v>
      </c>
      <c r="AF357" s="40">
        <f ca="1">SUMIF(OFFSET(correlations!F$46,_xlfn.FLOOR.MATH((ROW(E345)-1)/5)*5,0,5),"&lt;&gt;0")/COUNTIF(OFFSET(correlations!F$46,_xlfn.FLOOR.MATH((ROW(E345)-1)/5)*5,0,5),"&lt;&gt;0")</f>
        <v>3.1</v>
      </c>
      <c r="AG357" s="40">
        <f ca="1">SUMIF(OFFSET(correlations!G$46,_xlfn.FLOOR.MATH((ROW(F345)-1)/5)*5,0,5),"&lt;&gt;0")/COUNTIF(OFFSET(correlations!G$46,_xlfn.FLOOR.MATH((ROW(F345)-1)/5)*5,0,5),"&lt;&gt;0")</f>
        <v>2.75</v>
      </c>
      <c r="AH357" s="40">
        <f ca="1">SUMIF(OFFSET(correlations!H$46,_xlfn.FLOOR.MATH((ROW(G345)-1)/5)*5,0,5),"&lt;&gt;0")/COUNTIF(OFFSET(correlations!H$46,_xlfn.FLOOR.MATH((ROW(G345)-1)/5)*5,0,5),"&lt;&gt;0")</f>
        <v>3</v>
      </c>
      <c r="AI357" s="40">
        <f ca="1">SUMIF(OFFSET(correlations!I$46,_xlfn.FLOOR.MATH((ROW(H345)-1)/5)*5,0,5),"&lt;&gt;0")/COUNTIF(OFFSET(correlations!I$46,_xlfn.FLOOR.MATH((ROW(H345)-1)/5)*5,0,5),"&lt;&gt;0")</f>
        <v>3</v>
      </c>
      <c r="AJ357" s="40">
        <f ca="1">SUMIF(OFFSET(correlations!J$46,_xlfn.FLOOR.MATH((ROW(I345)-1)/5)*5,0,5),"&lt;&gt;0")/COUNTIF(OFFSET(correlations!J$46,_xlfn.FLOOR.MATH((ROW(I345)-1)/5)*5,0,5),"&lt;&gt;0")</f>
        <v>2.6666666666666665</v>
      </c>
      <c r="AK357" s="40">
        <f ca="1">SUMIF(OFFSET(correlations!K$46,_xlfn.FLOOR.MATH((ROW(J345)-1)/5)*5,0,5),"&lt;&gt;0")/COUNTIF(OFFSET(correlations!K$46,_xlfn.FLOOR.MATH((ROW(J345)-1)/5)*5,0,5),"&lt;&gt;0")</f>
        <v>3</v>
      </c>
      <c r="AL357" s="40">
        <f ca="1">SUMIF(OFFSET(correlations!L$46,_xlfn.FLOOR.MATH((ROW(K345)-1)/5)*5,0,5),"&lt;&gt;0")/COUNTIF(OFFSET(correlations!L$46,_xlfn.FLOOR.MATH((ROW(K345)-1)/5)*5,0,5),"&lt;&gt;0")</f>
        <v>3.3333333333333335</v>
      </c>
      <c r="AM357" s="40">
        <f ca="1">SUMIF(OFFSET(correlations!M$46,_xlfn.FLOOR.MATH((ROW(L345)-1)/5)*5,0,5),"&lt;&gt;0")/COUNTIF(OFFSET(correlations!M$46,_xlfn.FLOOR.MATH((ROW(L345)-1)/5)*5,0,5),"&lt;&gt;0")</f>
        <v>2.8333333333333335</v>
      </c>
      <c r="AN357" s="40">
        <f ca="1">SUMIF(OFFSET(correlations!N$46,_xlfn.FLOOR.MATH((ROW(M345)-1)/5)*5,0,5),"&lt;&gt;0")/COUNTIF(OFFSET(correlations!N$46,_xlfn.FLOOR.MATH((ROW(M345)-1)/5)*5,0,5),"&lt;&gt;0")</f>
        <v>3.3333333333333335</v>
      </c>
      <c r="AO357" s="40">
        <f ca="1">SUMIF(OFFSET(correlations!O$46,_xlfn.FLOOR.MATH((ROW(N345)-1)/5)*5,0,5),"&lt;&gt;0")/COUNTIF(OFFSET(correlations!O$46,_xlfn.FLOOR.MATH((ROW(N345)-1)/5)*5,0,5),"&lt;&gt;0")</f>
        <v>3.5</v>
      </c>
      <c r="AP357" s="40">
        <f ca="1">SUMIF(OFFSET(correlations!P$46,_xlfn.FLOOR.MATH((ROW(O345)-1)/5)*5,0,5),"&lt;&gt;0")/COUNTIF(OFFSET(correlations!P$46,_xlfn.FLOOR.MATH((ROW(O345)-1)/5)*5,0,5),"&lt;&gt;0")</f>
        <v>2.5</v>
      </c>
      <c r="AQ357" s="40">
        <f ca="1">SUMIF(OFFSET(correlations!Q$46,_xlfn.FLOOR.MATH((ROW(P345)-1)/5)*5,0,5),"&lt;&gt;0")/COUNTIF(OFFSET(correlations!Q$46,_xlfn.FLOOR.MATH((ROW(P345)-1)/5)*5,0,5),"&lt;&gt;0")</f>
        <v>3</v>
      </c>
      <c r="AR357" s="40">
        <f ca="1">SUMIF(OFFSET(correlations!R$46,_xlfn.FLOOR.MATH((ROW(Q345)-1)/5)*5,0,5),"&lt;&gt;0")/COUNTIF(OFFSET(correlations!R$46,_xlfn.FLOOR.MATH((ROW(Q345)-1)/5)*5,0,5),"&lt;&gt;0")</f>
        <v>3.5</v>
      </c>
      <c r="AS357" s="40">
        <f ca="1">SUMIF(OFFSET(correlations!S$46,_xlfn.FLOOR.MATH((ROW(R345)-1)/5)*5,0,5),"&lt;&gt;0")/COUNTIF(OFFSET(correlations!S$46,_xlfn.FLOOR.MATH((ROW(R345)-1)/5)*5,0,5),"&lt;&gt;0")</f>
        <v>3.6666666666666665</v>
      </c>
      <c r="AT357" s="40">
        <f ca="1">SUMIF(OFFSET(correlations!T$46,_xlfn.FLOOR.MATH((ROW(S345)-1)/5)*5,0,5),"&lt;&gt;0")/COUNTIF(OFFSET(correlations!T$46,_xlfn.FLOOR.MATH((ROW(S345)-1)/5)*5,0,5),"&lt;&gt;0")</f>
        <v>3.6666666666666665</v>
      </c>
      <c r="AU357" s="40">
        <f ca="1">SUMIF(OFFSET(correlations!U$46,_xlfn.FLOOR.MATH((ROW(T345)-1)/5)*5,0,5),"&lt;&gt;0")/COUNTIF(OFFSET(correlations!U$46,_xlfn.FLOOR.MATH((ROW(T345)-1)/5)*5,0,5),"&lt;&gt;0")</f>
        <v>2.9</v>
      </c>
      <c r="AV357" s="40">
        <f ca="1">SUMIF(OFFSET(correlations!V$46,_xlfn.FLOOR.MATH((ROW(U345)-1)/5)*5,0,5),"&lt;&gt;0")/COUNTIF(OFFSET(correlations!V$46,_xlfn.FLOOR.MATH((ROW(U345)-1)/5)*5,0,5),"&lt;&gt;0")</f>
        <v>3.5</v>
      </c>
      <c r="AW357" s="40">
        <f ca="1">SUMIF(OFFSET(correlations!W$46,_xlfn.FLOOR.MATH((ROW(V345)-1)/5)*5,0,5),"&lt;&gt;0")/COUNTIF(OFFSET(correlations!W$46,_xlfn.FLOOR.MATH((ROW(V345)-1)/5)*5,0,5),"&lt;&gt;0")</f>
        <v>2.4</v>
      </c>
      <c r="AX357" s="40">
        <f ca="1">SUMIF(OFFSET(correlations!X$46,_xlfn.FLOOR.MATH((ROW(W345)-1)/5)*5,0,5),"&lt;&gt;0")/COUNTIF(OFFSET(correlations!X$46,_xlfn.FLOOR.MATH((ROW(W345)-1)/5)*5,0,5),"&lt;&gt;0")</f>
        <v>2.8333333333333335</v>
      </c>
      <c r="AY357" s="40">
        <f ca="1">SUMIF(OFFSET(correlations!Y$46,_xlfn.FLOOR.MATH((ROW(X345)-1)/5)*5,0,5),"&lt;&gt;0")/COUNTIF(OFFSET(correlations!Y$46,_xlfn.FLOOR.MATH((ROW(X345)-1)/5)*5,0,5),"&lt;&gt;0")</f>
        <v>3.375</v>
      </c>
      <c r="AZ357" s="40">
        <f ca="1">SUMIF(OFFSET(correlations!Z$46,_xlfn.FLOOR.MATH((ROW(Y345)-1)/5)*5,0,5),"&lt;&gt;0")/COUNTIF(OFFSET(correlations!Z$46,_xlfn.FLOOR.MATH((ROW(Y345)-1)/5)*5,0,5),"&lt;&gt;0")</f>
        <v>3.3</v>
      </c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</row>
    <row r="358" spans="1:76">
      <c r="A358" s="21" t="s">
        <v>69</v>
      </c>
      <c r="B358" s="26">
        <f>IF(correlations!B391&lt;&gt;0,'Modified Weights'!B$3,0)</f>
        <v>0</v>
      </c>
      <c r="C358" s="26">
        <f>IF(correlations!C391&lt;&gt;0,'Modified Weights'!C$3,0)</f>
        <v>0.56244873874488854</v>
      </c>
      <c r="D358" s="26">
        <f>IF(correlations!D391&lt;&gt;0,'Modified Weights'!D$3,0)</f>
        <v>0.66716825348801723</v>
      </c>
      <c r="E358" s="26">
        <f>IF(correlations!E391&lt;&gt;0,'Modified Weights'!E$3,0)</f>
        <v>0</v>
      </c>
      <c r="F358" s="26">
        <f>IF(correlations!F391&lt;&gt;0,'Modified Weights'!F$3,0)</f>
        <v>0</v>
      </c>
      <c r="G358" s="26">
        <f>IF(correlations!G391&lt;&gt;0,'Modified Weights'!G$3,0)</f>
        <v>0.53906585139435703</v>
      </c>
      <c r="H358" s="26">
        <f>IF(correlations!H391&lt;&gt;0,'Modified Weights'!H$3,0)</f>
        <v>0</v>
      </c>
      <c r="I358" s="26">
        <f>IF(correlations!I391&lt;&gt;0,'Modified Weights'!I$3,0)</f>
        <v>0</v>
      </c>
      <c r="J358" s="26">
        <f>IF(correlations!J391&lt;&gt;0,'Modified Weights'!J$3,0)</f>
        <v>0.47571090136593314</v>
      </c>
      <c r="K358" s="26">
        <f>IF(correlations!K391&lt;&gt;0,'Modified Weights'!K$3,0)</f>
        <v>0.31571202585390812</v>
      </c>
      <c r="L358" s="26">
        <f>IF(correlations!L391&lt;&gt;0,'Modified Weights'!L$3,0)</f>
        <v>0.31257295249758305</v>
      </c>
      <c r="M358" s="26">
        <f>IF(correlations!M391&lt;&gt;0,'Modified Weights'!M$3,0)</f>
        <v>0.40859237613621341</v>
      </c>
      <c r="N358" s="26">
        <f>IF(correlations!N391&lt;&gt;0,'Modified Weights'!N$3,0)</f>
        <v>0.32349910970108381</v>
      </c>
      <c r="O358" s="26">
        <f>IF(correlations!O391&lt;&gt;0,'Modified Weights'!O$3,0)</f>
        <v>0.66851595362183669</v>
      </c>
      <c r="P358" s="26">
        <f>IF(correlations!P391&lt;&gt;0,'Modified Weights'!P$3,0)</f>
        <v>0.41443820151070604</v>
      </c>
      <c r="Q358" s="26">
        <f>IF(correlations!Q391&lt;&gt;0,'Modified Weights'!Q$3,0)</f>
        <v>0.50324684492481753</v>
      </c>
      <c r="R358" s="26">
        <f>IF(correlations!R391&lt;&gt;0,'Modified Weights'!R$3,0)</f>
        <v>0</v>
      </c>
      <c r="S358" s="26">
        <f>IF(correlations!S391&lt;&gt;0,'Modified Weights'!S$3,0)</f>
        <v>0.47668328054517961</v>
      </c>
      <c r="T358" s="26">
        <f>IF(correlations!T391&lt;&gt;0,'Modified Weights'!T$3,0)</f>
        <v>0</v>
      </c>
      <c r="U358" s="26">
        <f>IF(correlations!U391&lt;&gt;0,'Modified Weights'!U$3,0)</f>
        <v>0.47236055541883315</v>
      </c>
      <c r="V358" s="26">
        <f>IF(correlations!V391&lt;&gt;0,'Modified Weights'!V$3,0)</f>
        <v>0.27092801416163931</v>
      </c>
      <c r="W358" s="26">
        <f>IF(correlations!W391&lt;&gt;0,'Modified Weights'!W$3,0)</f>
        <v>0.50324684492481753</v>
      </c>
      <c r="X358" s="26">
        <f>IF(correlations!X391&lt;&gt;0,'Modified Weights'!X$3,0)</f>
        <v>0.66851595362183669</v>
      </c>
      <c r="Y358" s="26">
        <f>IF(correlations!Y391&lt;&gt;0,'Modified Weights'!Y$3,0)</f>
        <v>0</v>
      </c>
      <c r="Z358" s="26">
        <f>IF(correlations!Z391&lt;&gt;0,'Modified Weights'!Z$3,0)</f>
        <v>0.43552033876932245</v>
      </c>
      <c r="AA358" s="26"/>
      <c r="AB358" s="40">
        <f ca="1">SUMIF(OFFSET(correlations!B$46,_xlfn.FLOOR.MATH((ROW(A346)-1)/5)*5,0,5),"&lt;&gt;0")/COUNTIF(OFFSET(correlations!B$46,_xlfn.FLOOR.MATH((ROW(A346)-1)/5)*5,0,5),"&lt;&gt;0")</f>
        <v>4</v>
      </c>
      <c r="AC358" s="40">
        <f ca="1">SUMIF(OFFSET(correlations!C$46,_xlfn.FLOOR.MATH((ROW(B346)-1)/5)*5,0,5),"&lt;&gt;0")/COUNTIF(OFFSET(correlations!C$46,_xlfn.FLOOR.MATH((ROW(B346)-1)/5)*5,0,5),"&lt;&gt;0")</f>
        <v>3.75</v>
      </c>
      <c r="AD358" s="40">
        <f ca="1">SUMIF(OFFSET(correlations!D$46,_xlfn.FLOOR.MATH((ROW(C346)-1)/5)*5,0,5),"&lt;&gt;0")/COUNTIF(OFFSET(correlations!D$46,_xlfn.FLOOR.MATH((ROW(C346)-1)/5)*5,0,5),"&lt;&gt;0")</f>
        <v>3.7</v>
      </c>
      <c r="AE358" s="40">
        <f ca="1">SUMIF(OFFSET(correlations!E$46,_xlfn.FLOOR.MATH((ROW(D346)-1)/5)*5,0,5),"&lt;&gt;0")/COUNTIF(OFFSET(correlations!E$46,_xlfn.FLOOR.MATH((ROW(D346)-1)/5)*5,0,5),"&lt;&gt;0")</f>
        <v>4.5</v>
      </c>
      <c r="AF358" s="40">
        <f ca="1">SUMIF(OFFSET(correlations!F$46,_xlfn.FLOOR.MATH((ROW(E346)-1)/5)*5,0,5),"&lt;&gt;0")/COUNTIF(OFFSET(correlations!F$46,_xlfn.FLOOR.MATH((ROW(E346)-1)/5)*5,0,5),"&lt;&gt;0")</f>
        <v>3.625</v>
      </c>
      <c r="AG358" s="40">
        <f ca="1">SUMIF(OFFSET(correlations!G$46,_xlfn.FLOOR.MATH((ROW(F346)-1)/5)*5,0,5),"&lt;&gt;0")/COUNTIF(OFFSET(correlations!G$46,_xlfn.FLOOR.MATH((ROW(F346)-1)/5)*5,0,5),"&lt;&gt;0")</f>
        <v>3.8333333333333335</v>
      </c>
      <c r="AH358" s="40">
        <f ca="1">SUMIF(OFFSET(correlations!H$46,_xlfn.FLOOR.MATH((ROW(G346)-1)/5)*5,0,5),"&lt;&gt;0")/COUNTIF(OFFSET(correlations!H$46,_xlfn.FLOOR.MATH((ROW(G346)-1)/5)*5,0,5),"&lt;&gt;0")</f>
        <v>2.8333333333333335</v>
      </c>
      <c r="AI358" s="40">
        <f ca="1">SUMIF(OFFSET(correlations!I$46,_xlfn.FLOOR.MATH((ROW(H346)-1)/5)*5,0,5),"&lt;&gt;0")/COUNTIF(OFFSET(correlations!I$46,_xlfn.FLOOR.MATH((ROW(H346)-1)/5)*5,0,5),"&lt;&gt;0")</f>
        <v>4</v>
      </c>
      <c r="AJ358" s="40">
        <f ca="1">SUMIF(OFFSET(correlations!J$46,_xlfn.FLOOR.MATH((ROW(I346)-1)/5)*5,0,5),"&lt;&gt;0")/COUNTIF(OFFSET(correlations!J$46,_xlfn.FLOOR.MATH((ROW(I346)-1)/5)*5,0,5),"&lt;&gt;0")</f>
        <v>4.5</v>
      </c>
      <c r="AK358" s="40">
        <f ca="1">SUMIF(OFFSET(correlations!K$46,_xlfn.FLOOR.MATH((ROW(J346)-1)/5)*5,0,5),"&lt;&gt;0")/COUNTIF(OFFSET(correlations!K$46,_xlfn.FLOOR.MATH((ROW(J346)-1)/5)*5,0,5),"&lt;&gt;0")</f>
        <v>4.5</v>
      </c>
      <c r="AL358" s="40">
        <f ca="1">SUMIF(OFFSET(correlations!L$46,_xlfn.FLOOR.MATH((ROW(K346)-1)/5)*5,0,5),"&lt;&gt;0")/COUNTIF(OFFSET(correlations!L$46,_xlfn.FLOOR.MATH((ROW(K346)-1)/5)*5,0,5),"&lt;&gt;0")</f>
        <v>4.5</v>
      </c>
      <c r="AM358" s="40">
        <f ca="1">SUMIF(OFFSET(correlations!M$46,_xlfn.FLOOR.MATH((ROW(L346)-1)/5)*5,0,5),"&lt;&gt;0")/COUNTIF(OFFSET(correlations!M$46,_xlfn.FLOOR.MATH((ROW(L346)-1)/5)*5,0,5),"&lt;&gt;0")</f>
        <v>3.375</v>
      </c>
      <c r="AN358" s="40">
        <f ca="1">SUMIF(OFFSET(correlations!N$46,_xlfn.FLOOR.MATH((ROW(M346)-1)/5)*5,0,5),"&lt;&gt;0")/COUNTIF(OFFSET(correlations!N$46,_xlfn.FLOOR.MATH((ROW(M346)-1)/5)*5,0,5),"&lt;&gt;0")</f>
        <v>4.125</v>
      </c>
      <c r="AO358" s="40">
        <f ca="1">SUMIF(OFFSET(correlations!O$46,_xlfn.FLOOR.MATH((ROW(N346)-1)/5)*5,0,5),"&lt;&gt;0")/COUNTIF(OFFSET(correlations!O$46,_xlfn.FLOOR.MATH((ROW(N346)-1)/5)*5,0,5),"&lt;&gt;0")</f>
        <v>4.375</v>
      </c>
      <c r="AP358" s="40">
        <f ca="1">SUMIF(OFFSET(correlations!P$46,_xlfn.FLOOR.MATH((ROW(O346)-1)/5)*5,0,5),"&lt;&gt;0")/COUNTIF(OFFSET(correlations!P$46,_xlfn.FLOOR.MATH((ROW(O346)-1)/5)*5,0,5),"&lt;&gt;0")</f>
        <v>4.375</v>
      </c>
      <c r="AQ358" s="40">
        <f ca="1">SUMIF(OFFSET(correlations!Q$46,_xlfn.FLOOR.MATH((ROW(P346)-1)/5)*5,0,5),"&lt;&gt;0")/COUNTIF(OFFSET(correlations!Q$46,_xlfn.FLOOR.MATH((ROW(P346)-1)/5)*5,0,5),"&lt;&gt;0")</f>
        <v>4.125</v>
      </c>
      <c r="AR358" s="40">
        <f ca="1">SUMIF(OFFSET(correlations!R$46,_xlfn.FLOOR.MATH((ROW(Q346)-1)/5)*5,0,5),"&lt;&gt;0")/COUNTIF(OFFSET(correlations!R$46,_xlfn.FLOOR.MATH((ROW(Q346)-1)/5)*5,0,5),"&lt;&gt;0")</f>
        <v>4.166666666666667</v>
      </c>
      <c r="AS358" s="40">
        <f ca="1">SUMIF(OFFSET(correlations!S$46,_xlfn.FLOOR.MATH((ROW(R346)-1)/5)*5,0,5),"&lt;&gt;0")/COUNTIF(OFFSET(correlations!S$46,_xlfn.FLOOR.MATH((ROW(R346)-1)/5)*5,0,5),"&lt;&gt;0")</f>
        <v>4.125</v>
      </c>
      <c r="AT358" s="40">
        <f ca="1">SUMIF(OFFSET(correlations!T$46,_xlfn.FLOOR.MATH((ROW(S346)-1)/5)*5,0,5),"&lt;&gt;0")/COUNTIF(OFFSET(correlations!T$46,_xlfn.FLOOR.MATH((ROW(S346)-1)/5)*5,0,5),"&lt;&gt;0")</f>
        <v>3.875</v>
      </c>
      <c r="AU358" s="40">
        <f ca="1">SUMIF(OFFSET(correlations!U$46,_xlfn.FLOOR.MATH((ROW(T346)-1)/5)*5,0,5),"&lt;&gt;0")/COUNTIF(OFFSET(correlations!U$46,_xlfn.FLOOR.MATH((ROW(T346)-1)/5)*5,0,5),"&lt;&gt;0")</f>
        <v>3.125</v>
      </c>
      <c r="AV358" s="40">
        <f ca="1">SUMIF(OFFSET(correlations!V$46,_xlfn.FLOOR.MATH((ROW(U346)-1)/5)*5,0,5),"&lt;&gt;0")/COUNTIF(OFFSET(correlations!V$46,_xlfn.FLOOR.MATH((ROW(U346)-1)/5)*5,0,5),"&lt;&gt;0")</f>
        <v>3.625</v>
      </c>
      <c r="AW358" s="40">
        <f ca="1">SUMIF(OFFSET(correlations!W$46,_xlfn.FLOOR.MATH((ROW(V346)-1)/5)*5,0,5),"&lt;&gt;0")/COUNTIF(OFFSET(correlations!W$46,_xlfn.FLOOR.MATH((ROW(V346)-1)/5)*5,0,5),"&lt;&gt;0")</f>
        <v>3.4</v>
      </c>
      <c r="AX358" s="40">
        <f ca="1">SUMIF(OFFSET(correlations!X$46,_xlfn.FLOOR.MATH((ROW(W346)-1)/5)*5,0,5),"&lt;&gt;0")/COUNTIF(OFFSET(correlations!X$46,_xlfn.FLOOR.MATH((ROW(W346)-1)/5)*5,0,5),"&lt;&gt;0")</f>
        <v>3.3333333333333335</v>
      </c>
      <c r="AY358" s="40">
        <f ca="1">SUMIF(OFFSET(correlations!Y$46,_xlfn.FLOOR.MATH((ROW(X346)-1)/5)*5,0,5),"&lt;&gt;0")/COUNTIF(OFFSET(correlations!Y$46,_xlfn.FLOOR.MATH((ROW(X346)-1)/5)*5,0,5),"&lt;&gt;0")</f>
        <v>3.75</v>
      </c>
      <c r="AZ358" s="40">
        <f ca="1">SUMIF(OFFSET(correlations!Z$46,_xlfn.FLOOR.MATH((ROW(Y346)-1)/5)*5,0,5),"&lt;&gt;0")/COUNTIF(OFFSET(correlations!Z$46,_xlfn.FLOOR.MATH((ROW(Y346)-1)/5)*5,0,5),"&lt;&gt;0")</f>
        <v>3.7</v>
      </c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</row>
    <row r="359" spans="1:76">
      <c r="A359" s="1" t="str">
        <f t="shared" ref="A359:A362" si="69">A358</f>
        <v>857: Saving Private Ryan (1998)</v>
      </c>
      <c r="B359" s="26">
        <f>IF(correlations!B392&lt;&gt;0,'Modified Weights'!B$4,0)</f>
        <v>0</v>
      </c>
      <c r="C359" s="26">
        <f>IF(correlations!C392&lt;&gt;0,'Modified Weights'!C$4,0)</f>
        <v>0.48860698263640312</v>
      </c>
      <c r="D359" s="26">
        <f>IF(correlations!D392&lt;&gt;0,'Modified Weights'!D$4,0)</f>
        <v>0.47097212266638172</v>
      </c>
      <c r="E359" s="26">
        <f>IF(correlations!E392&lt;&gt;0,'Modified Weights'!E$4,0)</f>
        <v>0.47497369617752921</v>
      </c>
      <c r="F359" s="26">
        <f>IF(correlations!F392&lt;&gt;0,'Modified Weights'!F$4,0)</f>
        <v>0.46411014776485626</v>
      </c>
      <c r="G359" s="26">
        <f>IF(correlations!G392&lt;&gt;0,'Modified Weights'!G$4,0)</f>
        <v>0</v>
      </c>
      <c r="H359" s="26">
        <f>IF(correlations!H392&lt;&gt;0,'Modified Weights'!H$4,0)</f>
        <v>0.40027450425381639</v>
      </c>
      <c r="I359" s="26">
        <f>IF(correlations!I392&lt;&gt;0,'Modified Weights'!I$4,0)</f>
        <v>0.31257295249758305</v>
      </c>
      <c r="J359" s="26">
        <f>IF(correlations!J392&lt;&gt;0,'Modified Weights'!J$4,0)</f>
        <v>0.47549485227568483</v>
      </c>
      <c r="K359" s="26">
        <f>IF(correlations!K392&lt;&gt;0,'Modified Weights'!K$4,0)</f>
        <v>0</v>
      </c>
      <c r="L359" s="26">
        <f>IF(correlations!L392&lt;&gt;0,'Modified Weights'!L$4,0)</f>
        <v>0</v>
      </c>
      <c r="M359" s="26">
        <f>IF(correlations!M392&lt;&gt;0,'Modified Weights'!M$4,0)</f>
        <v>0.28040224837668803</v>
      </c>
      <c r="N359" s="26">
        <f>IF(correlations!N392&lt;&gt;0,'Modified Weights'!N$4,0)</f>
        <v>0.31010409033155772</v>
      </c>
      <c r="O359" s="26">
        <f>IF(correlations!O392&lt;&gt;0,'Modified Weights'!O$4,0)</f>
        <v>0.56244873874488854</v>
      </c>
      <c r="P359" s="26">
        <f>IF(correlations!P392&lt;&gt;0,'Modified Weights'!P$4,0)</f>
        <v>0</v>
      </c>
      <c r="Q359" s="26">
        <f>IF(correlations!Q392&lt;&gt;0,'Modified Weights'!Q$4,0)</f>
        <v>0.48860698263640312</v>
      </c>
      <c r="R359" s="26">
        <f>IF(correlations!R392&lt;&gt;0,'Modified Weights'!R$4,0)</f>
        <v>0</v>
      </c>
      <c r="S359" s="26">
        <f>IF(correlations!S392&lt;&gt;0,'Modified Weights'!S$4,0)</f>
        <v>0.44902524381160436</v>
      </c>
      <c r="T359" s="26">
        <f>IF(correlations!T392&lt;&gt;0,'Modified Weights'!T$4,0)</f>
        <v>0.52599044278760332</v>
      </c>
      <c r="U359" s="26">
        <f>IF(correlations!U392&lt;&gt;0,'Modified Weights'!U$4,0)</f>
        <v>0.43899155441463594</v>
      </c>
      <c r="V359" s="26">
        <f>IF(correlations!V392&lt;&gt;0,'Modified Weights'!V$4,0)</f>
        <v>0.17808764796017454</v>
      </c>
      <c r="W359" s="26">
        <f>IF(correlations!W392&lt;&gt;0,'Modified Weights'!W$4,0)</f>
        <v>0.40859237613621341</v>
      </c>
      <c r="X359" s="26">
        <f>IF(correlations!X392&lt;&gt;0,'Modified Weights'!X$4,0)</f>
        <v>0.54219187817609293</v>
      </c>
      <c r="Y359" s="26">
        <f>IF(correlations!Y392&lt;&gt;0,'Modified Weights'!Y$4,0)</f>
        <v>0.54219187817609293</v>
      </c>
      <c r="Z359" s="26">
        <f>IF(correlations!Z392&lt;&gt;0,'Modified Weights'!Z$4,0)</f>
        <v>0.39006674934025765</v>
      </c>
      <c r="AA359" s="26"/>
      <c r="AB359" s="40">
        <f ca="1">SUMIF(OFFSET(correlations!B$46,_xlfn.FLOOR.MATH((ROW(A347)-1)/5)*5,0,5),"&lt;&gt;0")/COUNTIF(OFFSET(correlations!B$46,_xlfn.FLOOR.MATH((ROW(A347)-1)/5)*5,0,5),"&lt;&gt;0")</f>
        <v>4</v>
      </c>
      <c r="AC359" s="40">
        <f ca="1">SUMIF(OFFSET(correlations!C$46,_xlfn.FLOOR.MATH((ROW(B347)-1)/5)*5,0,5),"&lt;&gt;0")/COUNTIF(OFFSET(correlations!C$46,_xlfn.FLOOR.MATH((ROW(B347)-1)/5)*5,0,5),"&lt;&gt;0")</f>
        <v>3.75</v>
      </c>
      <c r="AD359" s="40">
        <f ca="1">SUMIF(OFFSET(correlations!D$46,_xlfn.FLOOR.MATH((ROW(C347)-1)/5)*5,0,5),"&lt;&gt;0")/COUNTIF(OFFSET(correlations!D$46,_xlfn.FLOOR.MATH((ROW(C347)-1)/5)*5,0,5),"&lt;&gt;0")</f>
        <v>3.7</v>
      </c>
      <c r="AE359" s="40">
        <f ca="1">SUMIF(OFFSET(correlations!E$46,_xlfn.FLOOR.MATH((ROW(D347)-1)/5)*5,0,5),"&lt;&gt;0")/COUNTIF(OFFSET(correlations!E$46,_xlfn.FLOOR.MATH((ROW(D347)-1)/5)*5,0,5),"&lt;&gt;0")</f>
        <v>4.5</v>
      </c>
      <c r="AF359" s="40">
        <f ca="1">SUMIF(OFFSET(correlations!F$46,_xlfn.FLOOR.MATH((ROW(E347)-1)/5)*5,0,5),"&lt;&gt;0")/COUNTIF(OFFSET(correlations!F$46,_xlfn.FLOOR.MATH((ROW(E347)-1)/5)*5,0,5),"&lt;&gt;0")</f>
        <v>3.625</v>
      </c>
      <c r="AG359" s="40">
        <f ca="1">SUMIF(OFFSET(correlations!G$46,_xlfn.FLOOR.MATH((ROW(F347)-1)/5)*5,0,5),"&lt;&gt;0")/COUNTIF(OFFSET(correlations!G$46,_xlfn.FLOOR.MATH((ROW(F347)-1)/5)*5,0,5),"&lt;&gt;0")</f>
        <v>3.8333333333333335</v>
      </c>
      <c r="AH359" s="40">
        <f ca="1">SUMIF(OFFSET(correlations!H$46,_xlfn.FLOOR.MATH((ROW(G347)-1)/5)*5,0,5),"&lt;&gt;0")/COUNTIF(OFFSET(correlations!H$46,_xlfn.FLOOR.MATH((ROW(G347)-1)/5)*5,0,5),"&lt;&gt;0")</f>
        <v>2.8333333333333335</v>
      </c>
      <c r="AI359" s="40">
        <f ca="1">SUMIF(OFFSET(correlations!I$46,_xlfn.FLOOR.MATH((ROW(H347)-1)/5)*5,0,5),"&lt;&gt;0")/COUNTIF(OFFSET(correlations!I$46,_xlfn.FLOOR.MATH((ROW(H347)-1)/5)*5,0,5),"&lt;&gt;0")</f>
        <v>4</v>
      </c>
      <c r="AJ359" s="40">
        <f ca="1">SUMIF(OFFSET(correlations!J$46,_xlfn.FLOOR.MATH((ROW(I347)-1)/5)*5,0,5),"&lt;&gt;0")/COUNTIF(OFFSET(correlations!J$46,_xlfn.FLOOR.MATH((ROW(I347)-1)/5)*5,0,5),"&lt;&gt;0")</f>
        <v>4.5</v>
      </c>
      <c r="AK359" s="40">
        <f ca="1">SUMIF(OFFSET(correlations!K$46,_xlfn.FLOOR.MATH((ROW(J347)-1)/5)*5,0,5),"&lt;&gt;0")/COUNTIF(OFFSET(correlations!K$46,_xlfn.FLOOR.MATH((ROW(J347)-1)/5)*5,0,5),"&lt;&gt;0")</f>
        <v>4.5</v>
      </c>
      <c r="AL359" s="40">
        <f ca="1">SUMIF(OFFSET(correlations!L$46,_xlfn.FLOOR.MATH((ROW(K347)-1)/5)*5,0,5),"&lt;&gt;0")/COUNTIF(OFFSET(correlations!L$46,_xlfn.FLOOR.MATH((ROW(K347)-1)/5)*5,0,5),"&lt;&gt;0")</f>
        <v>4.5</v>
      </c>
      <c r="AM359" s="40">
        <f ca="1">SUMIF(OFFSET(correlations!M$46,_xlfn.FLOOR.MATH((ROW(L347)-1)/5)*5,0,5),"&lt;&gt;0")/COUNTIF(OFFSET(correlations!M$46,_xlfn.FLOOR.MATH((ROW(L347)-1)/5)*5,0,5),"&lt;&gt;0")</f>
        <v>3.375</v>
      </c>
      <c r="AN359" s="40">
        <f ca="1">SUMIF(OFFSET(correlations!N$46,_xlfn.FLOOR.MATH((ROW(M347)-1)/5)*5,0,5),"&lt;&gt;0")/COUNTIF(OFFSET(correlations!N$46,_xlfn.FLOOR.MATH((ROW(M347)-1)/5)*5,0,5),"&lt;&gt;0")</f>
        <v>4.125</v>
      </c>
      <c r="AO359" s="40">
        <f ca="1">SUMIF(OFFSET(correlations!O$46,_xlfn.FLOOR.MATH((ROW(N347)-1)/5)*5,0,5),"&lt;&gt;0")/COUNTIF(OFFSET(correlations!O$46,_xlfn.FLOOR.MATH((ROW(N347)-1)/5)*5,0,5),"&lt;&gt;0")</f>
        <v>4.375</v>
      </c>
      <c r="AP359" s="40">
        <f ca="1">SUMIF(OFFSET(correlations!P$46,_xlfn.FLOOR.MATH((ROW(O347)-1)/5)*5,0,5),"&lt;&gt;0")/COUNTIF(OFFSET(correlations!P$46,_xlfn.FLOOR.MATH((ROW(O347)-1)/5)*5,0,5),"&lt;&gt;0")</f>
        <v>4.375</v>
      </c>
      <c r="AQ359" s="40">
        <f ca="1">SUMIF(OFFSET(correlations!Q$46,_xlfn.FLOOR.MATH((ROW(P347)-1)/5)*5,0,5),"&lt;&gt;0")/COUNTIF(OFFSET(correlations!Q$46,_xlfn.FLOOR.MATH((ROW(P347)-1)/5)*5,0,5),"&lt;&gt;0")</f>
        <v>4.125</v>
      </c>
      <c r="AR359" s="40">
        <f ca="1">SUMIF(OFFSET(correlations!R$46,_xlfn.FLOOR.MATH((ROW(Q347)-1)/5)*5,0,5),"&lt;&gt;0")/COUNTIF(OFFSET(correlations!R$46,_xlfn.FLOOR.MATH((ROW(Q347)-1)/5)*5,0,5),"&lt;&gt;0")</f>
        <v>4.166666666666667</v>
      </c>
      <c r="AS359" s="40">
        <f ca="1">SUMIF(OFFSET(correlations!S$46,_xlfn.FLOOR.MATH((ROW(R347)-1)/5)*5,0,5),"&lt;&gt;0")/COUNTIF(OFFSET(correlations!S$46,_xlfn.FLOOR.MATH((ROW(R347)-1)/5)*5,0,5),"&lt;&gt;0")</f>
        <v>4.125</v>
      </c>
      <c r="AT359" s="40">
        <f ca="1">SUMIF(OFFSET(correlations!T$46,_xlfn.FLOOR.MATH((ROW(S347)-1)/5)*5,0,5),"&lt;&gt;0")/COUNTIF(OFFSET(correlations!T$46,_xlfn.FLOOR.MATH((ROW(S347)-1)/5)*5,0,5),"&lt;&gt;0")</f>
        <v>3.875</v>
      </c>
      <c r="AU359" s="40">
        <f ca="1">SUMIF(OFFSET(correlations!U$46,_xlfn.FLOOR.MATH((ROW(T347)-1)/5)*5,0,5),"&lt;&gt;0")/COUNTIF(OFFSET(correlations!U$46,_xlfn.FLOOR.MATH((ROW(T347)-1)/5)*5,0,5),"&lt;&gt;0")</f>
        <v>3.125</v>
      </c>
      <c r="AV359" s="40">
        <f ca="1">SUMIF(OFFSET(correlations!V$46,_xlfn.FLOOR.MATH((ROW(U347)-1)/5)*5,0,5),"&lt;&gt;0")/COUNTIF(OFFSET(correlations!V$46,_xlfn.FLOOR.MATH((ROW(U347)-1)/5)*5,0,5),"&lt;&gt;0")</f>
        <v>3.625</v>
      </c>
      <c r="AW359" s="40">
        <f ca="1">SUMIF(OFFSET(correlations!W$46,_xlfn.FLOOR.MATH((ROW(V347)-1)/5)*5,0,5),"&lt;&gt;0")/COUNTIF(OFFSET(correlations!W$46,_xlfn.FLOOR.MATH((ROW(V347)-1)/5)*5,0,5),"&lt;&gt;0")</f>
        <v>3.4</v>
      </c>
      <c r="AX359" s="40">
        <f ca="1">SUMIF(OFFSET(correlations!X$46,_xlfn.FLOOR.MATH((ROW(W347)-1)/5)*5,0,5),"&lt;&gt;0")/COUNTIF(OFFSET(correlations!X$46,_xlfn.FLOOR.MATH((ROW(W347)-1)/5)*5,0,5),"&lt;&gt;0")</f>
        <v>3.3333333333333335</v>
      </c>
      <c r="AY359" s="40">
        <f ca="1">SUMIF(OFFSET(correlations!Y$46,_xlfn.FLOOR.MATH((ROW(X347)-1)/5)*5,0,5),"&lt;&gt;0")/COUNTIF(OFFSET(correlations!Y$46,_xlfn.FLOOR.MATH((ROW(X347)-1)/5)*5,0,5),"&lt;&gt;0")</f>
        <v>3.75</v>
      </c>
      <c r="AZ359" s="40">
        <f ca="1">SUMIF(OFFSET(correlations!Z$46,_xlfn.FLOOR.MATH((ROW(Y347)-1)/5)*5,0,5),"&lt;&gt;0")/COUNTIF(OFFSET(correlations!Z$46,_xlfn.FLOOR.MATH((ROW(Y347)-1)/5)*5,0,5),"&lt;&gt;0")</f>
        <v>3.7</v>
      </c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</row>
    <row r="360" spans="1:76">
      <c r="A360" s="1" t="str">
        <f t="shared" si="69"/>
        <v>857: Saving Private Ryan (1998)</v>
      </c>
      <c r="B360" s="26">
        <f>IF(correlations!B393&lt;&gt;0,'Modified Weights'!B$5,0)</f>
        <v>0.49300760515325925</v>
      </c>
      <c r="C360" s="26">
        <f>IF(correlations!C393&lt;&gt;0,'Modified Weights'!C$5,0)</f>
        <v>0</v>
      </c>
      <c r="D360" s="26">
        <f>IF(correlations!D393&lt;&gt;0,'Modified Weights'!D$5,0)</f>
        <v>0.46833329437099369</v>
      </c>
      <c r="E360" s="26">
        <f>IF(correlations!E393&lt;&gt;0,'Modified Weights'!E$5,0)</f>
        <v>0.46291004988627577</v>
      </c>
      <c r="F360" s="26">
        <f>IF(correlations!F393&lt;&gt;0,'Modified Weights'!F$5,0)</f>
        <v>0.43899155441463594</v>
      </c>
      <c r="G360" s="26">
        <f>IF(correlations!G393&lt;&gt;0,'Modified Weights'!G$5,0)</f>
        <v>0</v>
      </c>
      <c r="H360" s="26">
        <f>IF(correlations!H393&lt;&gt;0,'Modified Weights'!H$5,0)</f>
        <v>0</v>
      </c>
      <c r="I360" s="26">
        <f>IF(correlations!I393&lt;&gt;0,'Modified Weights'!I$5,0)</f>
        <v>0.26424949075041737</v>
      </c>
      <c r="J360" s="26">
        <f>IF(correlations!J393&lt;&gt;0,'Modified Weights'!J$5,0)</f>
        <v>0.38713264586848378</v>
      </c>
      <c r="K360" s="26">
        <f>IF(correlations!K393&lt;&gt;0,'Modified Weights'!K$5,0)</f>
        <v>0.25886569181649749</v>
      </c>
      <c r="L360" s="26">
        <f>IF(correlations!L393&lt;&gt;0,'Modified Weights'!L$5,0)</f>
        <v>0.27833468677407003</v>
      </c>
      <c r="M360" s="26">
        <f>IF(correlations!M393&lt;&gt;0,'Modified Weights'!M$5,0)</f>
        <v>0</v>
      </c>
      <c r="N360" s="26">
        <f>IF(correlations!N393&lt;&gt;0,'Modified Weights'!N$5,0)</f>
        <v>0.290591240789001</v>
      </c>
      <c r="O360" s="26">
        <f>IF(correlations!O393&lt;&gt;0,'Modified Weights'!O$5,0)</f>
        <v>0.53906585139435703</v>
      </c>
      <c r="P360" s="26">
        <f>IF(correlations!P393&lt;&gt;0,'Modified Weights'!P$5,0)</f>
        <v>0.29682614716644024</v>
      </c>
      <c r="Q360" s="26">
        <f>IF(correlations!Q393&lt;&gt;0,'Modified Weights'!Q$5,0)</f>
        <v>0.47571090136593314</v>
      </c>
      <c r="R360" s="26">
        <f>IF(correlations!R393&lt;&gt;0,'Modified Weights'!R$5,0)</f>
        <v>0.45527378286540937</v>
      </c>
      <c r="S360" s="26">
        <f>IF(correlations!S393&lt;&gt;0,'Modified Weights'!S$5,0)</f>
        <v>0.42223642660835542</v>
      </c>
      <c r="T360" s="26">
        <f>IF(correlations!T393&lt;&gt;0,'Modified Weights'!T$5,0)</f>
        <v>0.42805472768971564</v>
      </c>
      <c r="U360" s="26">
        <f>IF(correlations!U393&lt;&gt;0,'Modified Weights'!U$5,0)</f>
        <v>0</v>
      </c>
      <c r="V360" s="26">
        <f>IF(correlations!V393&lt;&gt;0,'Modified Weights'!V$5,0)</f>
        <v>0</v>
      </c>
      <c r="W360" s="26">
        <f>IF(correlations!W393&lt;&gt;0,'Modified Weights'!W$5,0)</f>
        <v>0.31571202585390812</v>
      </c>
      <c r="X360" s="26">
        <f>IF(correlations!X393&lt;&gt;0,'Modified Weights'!X$5,0)</f>
        <v>0</v>
      </c>
      <c r="Y360" s="26">
        <f>IF(correlations!Y393&lt;&gt;0,'Modified Weights'!Y$5,0)</f>
        <v>0.47236055541883315</v>
      </c>
      <c r="Z360" s="26">
        <f>IF(correlations!Z393&lt;&gt;0,'Modified Weights'!Z$5,0)</f>
        <v>0.37985626502293046</v>
      </c>
      <c r="AA360" s="26"/>
      <c r="AB360" s="40">
        <f ca="1">SUMIF(OFFSET(correlations!B$46,_xlfn.FLOOR.MATH((ROW(A348)-1)/5)*5,0,5),"&lt;&gt;0")/COUNTIF(OFFSET(correlations!B$46,_xlfn.FLOOR.MATH((ROW(A348)-1)/5)*5,0,5),"&lt;&gt;0")</f>
        <v>4</v>
      </c>
      <c r="AC360" s="40">
        <f ca="1">SUMIF(OFFSET(correlations!C$46,_xlfn.FLOOR.MATH((ROW(B348)-1)/5)*5,0,5),"&lt;&gt;0")/COUNTIF(OFFSET(correlations!C$46,_xlfn.FLOOR.MATH((ROW(B348)-1)/5)*5,0,5),"&lt;&gt;0")</f>
        <v>3.75</v>
      </c>
      <c r="AD360" s="40">
        <f ca="1">SUMIF(OFFSET(correlations!D$46,_xlfn.FLOOR.MATH((ROW(C348)-1)/5)*5,0,5),"&lt;&gt;0")/COUNTIF(OFFSET(correlations!D$46,_xlfn.FLOOR.MATH((ROW(C348)-1)/5)*5,0,5),"&lt;&gt;0")</f>
        <v>3.7</v>
      </c>
      <c r="AE360" s="40">
        <f ca="1">SUMIF(OFFSET(correlations!E$46,_xlfn.FLOOR.MATH((ROW(D348)-1)/5)*5,0,5),"&lt;&gt;0")/COUNTIF(OFFSET(correlations!E$46,_xlfn.FLOOR.MATH((ROW(D348)-1)/5)*5,0,5),"&lt;&gt;0")</f>
        <v>4.5</v>
      </c>
      <c r="AF360" s="40">
        <f ca="1">SUMIF(OFFSET(correlations!F$46,_xlfn.FLOOR.MATH((ROW(E348)-1)/5)*5,0,5),"&lt;&gt;0")/COUNTIF(OFFSET(correlations!F$46,_xlfn.FLOOR.MATH((ROW(E348)-1)/5)*5,0,5),"&lt;&gt;0")</f>
        <v>3.625</v>
      </c>
      <c r="AG360" s="40">
        <f ca="1">SUMIF(OFFSET(correlations!G$46,_xlfn.FLOOR.MATH((ROW(F348)-1)/5)*5,0,5),"&lt;&gt;0")/COUNTIF(OFFSET(correlations!G$46,_xlfn.FLOOR.MATH((ROW(F348)-1)/5)*5,0,5),"&lt;&gt;0")</f>
        <v>3.8333333333333335</v>
      </c>
      <c r="AH360" s="40">
        <f ca="1">SUMIF(OFFSET(correlations!H$46,_xlfn.FLOOR.MATH((ROW(G348)-1)/5)*5,0,5),"&lt;&gt;0")/COUNTIF(OFFSET(correlations!H$46,_xlfn.FLOOR.MATH((ROW(G348)-1)/5)*5,0,5),"&lt;&gt;0")</f>
        <v>2.8333333333333335</v>
      </c>
      <c r="AI360" s="40">
        <f ca="1">SUMIF(OFFSET(correlations!I$46,_xlfn.FLOOR.MATH((ROW(H348)-1)/5)*5,0,5),"&lt;&gt;0")/COUNTIF(OFFSET(correlations!I$46,_xlfn.FLOOR.MATH((ROW(H348)-1)/5)*5,0,5),"&lt;&gt;0")</f>
        <v>4</v>
      </c>
      <c r="AJ360" s="40">
        <f ca="1">SUMIF(OFFSET(correlations!J$46,_xlfn.FLOOR.MATH((ROW(I348)-1)/5)*5,0,5),"&lt;&gt;0")/COUNTIF(OFFSET(correlations!J$46,_xlfn.FLOOR.MATH((ROW(I348)-1)/5)*5,0,5),"&lt;&gt;0")</f>
        <v>4.5</v>
      </c>
      <c r="AK360" s="40">
        <f ca="1">SUMIF(OFFSET(correlations!K$46,_xlfn.FLOOR.MATH((ROW(J348)-1)/5)*5,0,5),"&lt;&gt;0")/COUNTIF(OFFSET(correlations!K$46,_xlfn.FLOOR.MATH((ROW(J348)-1)/5)*5,0,5),"&lt;&gt;0")</f>
        <v>4.5</v>
      </c>
      <c r="AL360" s="40">
        <f ca="1">SUMIF(OFFSET(correlations!L$46,_xlfn.FLOOR.MATH((ROW(K348)-1)/5)*5,0,5),"&lt;&gt;0")/COUNTIF(OFFSET(correlations!L$46,_xlfn.FLOOR.MATH((ROW(K348)-1)/5)*5,0,5),"&lt;&gt;0")</f>
        <v>4.5</v>
      </c>
      <c r="AM360" s="40">
        <f ca="1">SUMIF(OFFSET(correlations!M$46,_xlfn.FLOOR.MATH((ROW(L348)-1)/5)*5,0,5),"&lt;&gt;0")/COUNTIF(OFFSET(correlations!M$46,_xlfn.FLOOR.MATH((ROW(L348)-1)/5)*5,0,5),"&lt;&gt;0")</f>
        <v>3.375</v>
      </c>
      <c r="AN360" s="40">
        <f ca="1">SUMIF(OFFSET(correlations!N$46,_xlfn.FLOOR.MATH((ROW(M348)-1)/5)*5,0,5),"&lt;&gt;0")/COUNTIF(OFFSET(correlations!N$46,_xlfn.FLOOR.MATH((ROW(M348)-1)/5)*5,0,5),"&lt;&gt;0")</f>
        <v>4.125</v>
      </c>
      <c r="AO360" s="40">
        <f ca="1">SUMIF(OFFSET(correlations!O$46,_xlfn.FLOOR.MATH((ROW(N348)-1)/5)*5,0,5),"&lt;&gt;0")/COUNTIF(OFFSET(correlations!O$46,_xlfn.FLOOR.MATH((ROW(N348)-1)/5)*5,0,5),"&lt;&gt;0")</f>
        <v>4.375</v>
      </c>
      <c r="AP360" s="40">
        <f ca="1">SUMIF(OFFSET(correlations!P$46,_xlfn.FLOOR.MATH((ROW(O348)-1)/5)*5,0,5),"&lt;&gt;0")/COUNTIF(OFFSET(correlations!P$46,_xlfn.FLOOR.MATH((ROW(O348)-1)/5)*5,0,5),"&lt;&gt;0")</f>
        <v>4.375</v>
      </c>
      <c r="AQ360" s="40">
        <f ca="1">SUMIF(OFFSET(correlations!Q$46,_xlfn.FLOOR.MATH((ROW(P348)-1)/5)*5,0,5),"&lt;&gt;0")/COUNTIF(OFFSET(correlations!Q$46,_xlfn.FLOOR.MATH((ROW(P348)-1)/5)*5,0,5),"&lt;&gt;0")</f>
        <v>4.125</v>
      </c>
      <c r="AR360" s="40">
        <f ca="1">SUMIF(OFFSET(correlations!R$46,_xlfn.FLOOR.MATH((ROW(Q348)-1)/5)*5,0,5),"&lt;&gt;0")/COUNTIF(OFFSET(correlations!R$46,_xlfn.FLOOR.MATH((ROW(Q348)-1)/5)*5,0,5),"&lt;&gt;0")</f>
        <v>4.166666666666667</v>
      </c>
      <c r="AS360" s="40">
        <f ca="1">SUMIF(OFFSET(correlations!S$46,_xlfn.FLOOR.MATH((ROW(R348)-1)/5)*5,0,5),"&lt;&gt;0")/COUNTIF(OFFSET(correlations!S$46,_xlfn.FLOOR.MATH((ROW(R348)-1)/5)*5,0,5),"&lt;&gt;0")</f>
        <v>4.125</v>
      </c>
      <c r="AT360" s="40">
        <f ca="1">SUMIF(OFFSET(correlations!T$46,_xlfn.FLOOR.MATH((ROW(S348)-1)/5)*5,0,5),"&lt;&gt;0")/COUNTIF(OFFSET(correlations!T$46,_xlfn.FLOOR.MATH((ROW(S348)-1)/5)*5,0,5),"&lt;&gt;0")</f>
        <v>3.875</v>
      </c>
      <c r="AU360" s="40">
        <f ca="1">SUMIF(OFFSET(correlations!U$46,_xlfn.FLOOR.MATH((ROW(T348)-1)/5)*5,0,5),"&lt;&gt;0")/COUNTIF(OFFSET(correlations!U$46,_xlfn.FLOOR.MATH((ROW(T348)-1)/5)*5,0,5),"&lt;&gt;0")</f>
        <v>3.125</v>
      </c>
      <c r="AV360" s="40">
        <f ca="1">SUMIF(OFFSET(correlations!V$46,_xlfn.FLOOR.MATH((ROW(U348)-1)/5)*5,0,5),"&lt;&gt;0")/COUNTIF(OFFSET(correlations!V$46,_xlfn.FLOOR.MATH((ROW(U348)-1)/5)*5,0,5),"&lt;&gt;0")</f>
        <v>3.625</v>
      </c>
      <c r="AW360" s="40">
        <f ca="1">SUMIF(OFFSET(correlations!W$46,_xlfn.FLOOR.MATH((ROW(V348)-1)/5)*5,0,5),"&lt;&gt;0")/COUNTIF(OFFSET(correlations!W$46,_xlfn.FLOOR.MATH((ROW(V348)-1)/5)*5,0,5),"&lt;&gt;0")</f>
        <v>3.4</v>
      </c>
      <c r="AX360" s="40">
        <f ca="1">SUMIF(OFFSET(correlations!X$46,_xlfn.FLOOR.MATH((ROW(W348)-1)/5)*5,0,5),"&lt;&gt;0")/COUNTIF(OFFSET(correlations!X$46,_xlfn.FLOOR.MATH((ROW(W348)-1)/5)*5,0,5),"&lt;&gt;0")</f>
        <v>3.3333333333333335</v>
      </c>
      <c r="AY360" s="40">
        <f ca="1">SUMIF(OFFSET(correlations!Y$46,_xlfn.FLOOR.MATH((ROW(X348)-1)/5)*5,0,5),"&lt;&gt;0")/COUNTIF(OFFSET(correlations!Y$46,_xlfn.FLOOR.MATH((ROW(X348)-1)/5)*5,0,5),"&lt;&gt;0")</f>
        <v>3.75</v>
      </c>
      <c r="AZ360" s="40">
        <f ca="1">SUMIF(OFFSET(correlations!Z$46,_xlfn.FLOOR.MATH((ROW(Y348)-1)/5)*5,0,5),"&lt;&gt;0")/COUNTIF(OFFSET(correlations!Z$46,_xlfn.FLOOR.MATH((ROW(Y348)-1)/5)*5,0,5),"&lt;&gt;0")</f>
        <v>3.7</v>
      </c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</row>
    <row r="361" spans="1:76">
      <c r="A361" s="1" t="str">
        <f t="shared" si="69"/>
        <v>857: Saving Private Ryan (1998)</v>
      </c>
      <c r="B361" s="26">
        <f>IF(correlations!B394&lt;&gt;0,'Modified Weights'!B$6,0)</f>
        <v>0.48053660218278615</v>
      </c>
      <c r="C361" s="26">
        <f>IF(correlations!C394&lt;&gt;0,'Modified Weights'!C$6,0)</f>
        <v>0.41443820151070604</v>
      </c>
      <c r="D361" s="26">
        <f>IF(correlations!D394&lt;&gt;0,'Modified Weights'!D$6,0)</f>
        <v>0.37322578372742299</v>
      </c>
      <c r="E361" s="26">
        <f>IF(correlations!E394&lt;&gt;0,'Modified Weights'!E$6,0)</f>
        <v>0.28275572409412869</v>
      </c>
      <c r="F361" s="26">
        <f>IF(correlations!F394&lt;&gt;0,'Modified Weights'!F$6,0)</f>
        <v>0.40027450425381639</v>
      </c>
      <c r="G361" s="26">
        <f>IF(correlations!G394&lt;&gt;0,'Modified Weights'!G$6,0)</f>
        <v>0.39943642888722536</v>
      </c>
      <c r="H361" s="26">
        <f>IF(correlations!H394&lt;&gt;0,'Modified Weights'!H$6,0)</f>
        <v>0.2271298649307886</v>
      </c>
      <c r="I361" s="26">
        <f>IF(correlations!I394&lt;&gt;0,'Modified Weights'!I$6,0)</f>
        <v>0.22921932957789437</v>
      </c>
      <c r="J361" s="26">
        <f>IF(correlations!J394&lt;&gt;0,'Modified Weights'!J$6,0)</f>
        <v>0</v>
      </c>
      <c r="K361" s="26">
        <f>IF(correlations!K394&lt;&gt;0,'Modified Weights'!K$6,0)</f>
        <v>0.25252866387786765</v>
      </c>
      <c r="L361" s="26">
        <f>IF(correlations!L394&lt;&gt;0,'Modified Weights'!L$6,0)</f>
        <v>0.2685953793136418</v>
      </c>
      <c r="M361" s="26">
        <f>IF(correlations!M394&lt;&gt;0,'Modified Weights'!M$6,0)</f>
        <v>0.25252866387786765</v>
      </c>
      <c r="N361" s="26">
        <f>IF(correlations!N394&lt;&gt;0,'Modified Weights'!N$6,0)</f>
        <v>0</v>
      </c>
      <c r="O361" s="26">
        <f>IF(correlations!O394&lt;&gt;0,'Modified Weights'!O$6,0)</f>
        <v>0</v>
      </c>
      <c r="P361" s="26">
        <f>IF(correlations!P394&lt;&gt;0,'Modified Weights'!P$6,0)</f>
        <v>0.28039233696684568</v>
      </c>
      <c r="Q361" s="26">
        <f>IF(correlations!Q394&lt;&gt;0,'Modified Weights'!Q$6,0)</f>
        <v>0.42322462884387124</v>
      </c>
      <c r="R361" s="26">
        <f>IF(correlations!R394&lt;&gt;0,'Modified Weights'!R$6,0)</f>
        <v>0.39943642888722536</v>
      </c>
      <c r="S361" s="26">
        <f>IF(correlations!S394&lt;&gt;0,'Modified Weights'!S$6,0)</f>
        <v>0.37267558897264119</v>
      </c>
      <c r="T361" s="26">
        <f>IF(correlations!T394&lt;&gt;0,'Modified Weights'!T$6,0)</f>
        <v>0.40704352695380308</v>
      </c>
      <c r="U361" s="26">
        <f>IF(correlations!U394&lt;&gt;0,'Modified Weights'!U$6,0)</f>
        <v>0.30580326092025339</v>
      </c>
      <c r="V361" s="26">
        <f>IF(correlations!V394&lt;&gt;0,'Modified Weights'!V$6,0)</f>
        <v>0.14601110225769576</v>
      </c>
      <c r="W361" s="26">
        <f>IF(correlations!W394&lt;&gt;0,'Modified Weights'!W$6,0)</f>
        <v>0.26252037536330569</v>
      </c>
      <c r="X361" s="26">
        <f>IF(correlations!X394&lt;&gt;0,'Modified Weights'!X$6,0)</f>
        <v>0.45527378286540937</v>
      </c>
      <c r="Y361" s="26">
        <f>IF(correlations!Y394&lt;&gt;0,'Modified Weights'!Y$6,0)</f>
        <v>0.46411014776485626</v>
      </c>
      <c r="Z361" s="26">
        <f>IF(correlations!Z394&lt;&gt;0,'Modified Weights'!Z$6,0)</f>
        <v>0.37426379831369133</v>
      </c>
      <c r="AA361" s="26"/>
      <c r="AB361" s="40">
        <f ca="1">SUMIF(OFFSET(correlations!B$46,_xlfn.FLOOR.MATH((ROW(A349)-1)/5)*5,0,5),"&lt;&gt;0")/COUNTIF(OFFSET(correlations!B$46,_xlfn.FLOOR.MATH((ROW(A349)-1)/5)*5,0,5),"&lt;&gt;0")</f>
        <v>4</v>
      </c>
      <c r="AC361" s="40">
        <f ca="1">SUMIF(OFFSET(correlations!C$46,_xlfn.FLOOR.MATH((ROW(B349)-1)/5)*5,0,5),"&lt;&gt;0")/COUNTIF(OFFSET(correlations!C$46,_xlfn.FLOOR.MATH((ROW(B349)-1)/5)*5,0,5),"&lt;&gt;0")</f>
        <v>3.75</v>
      </c>
      <c r="AD361" s="40">
        <f ca="1">SUMIF(OFFSET(correlations!D$46,_xlfn.FLOOR.MATH((ROW(C349)-1)/5)*5,0,5),"&lt;&gt;0")/COUNTIF(OFFSET(correlations!D$46,_xlfn.FLOOR.MATH((ROW(C349)-1)/5)*5,0,5),"&lt;&gt;0")</f>
        <v>3.7</v>
      </c>
      <c r="AE361" s="40">
        <f ca="1">SUMIF(OFFSET(correlations!E$46,_xlfn.FLOOR.MATH((ROW(D349)-1)/5)*5,0,5),"&lt;&gt;0")/COUNTIF(OFFSET(correlations!E$46,_xlfn.FLOOR.MATH((ROW(D349)-1)/5)*5,0,5),"&lt;&gt;0")</f>
        <v>4.5</v>
      </c>
      <c r="AF361" s="40">
        <f ca="1">SUMIF(OFFSET(correlations!F$46,_xlfn.FLOOR.MATH((ROW(E349)-1)/5)*5,0,5),"&lt;&gt;0")/COUNTIF(OFFSET(correlations!F$46,_xlfn.FLOOR.MATH((ROW(E349)-1)/5)*5,0,5),"&lt;&gt;0")</f>
        <v>3.625</v>
      </c>
      <c r="AG361" s="40">
        <f ca="1">SUMIF(OFFSET(correlations!G$46,_xlfn.FLOOR.MATH((ROW(F349)-1)/5)*5,0,5),"&lt;&gt;0")/COUNTIF(OFFSET(correlations!G$46,_xlfn.FLOOR.MATH((ROW(F349)-1)/5)*5,0,5),"&lt;&gt;0")</f>
        <v>3.8333333333333335</v>
      </c>
      <c r="AH361" s="40">
        <f ca="1">SUMIF(OFFSET(correlations!H$46,_xlfn.FLOOR.MATH((ROW(G349)-1)/5)*5,0,5),"&lt;&gt;0")/COUNTIF(OFFSET(correlations!H$46,_xlfn.FLOOR.MATH((ROW(G349)-1)/5)*5,0,5),"&lt;&gt;0")</f>
        <v>2.8333333333333335</v>
      </c>
      <c r="AI361" s="40">
        <f ca="1">SUMIF(OFFSET(correlations!I$46,_xlfn.FLOOR.MATH((ROW(H349)-1)/5)*5,0,5),"&lt;&gt;0")/COUNTIF(OFFSET(correlations!I$46,_xlfn.FLOOR.MATH((ROW(H349)-1)/5)*5,0,5),"&lt;&gt;0")</f>
        <v>4</v>
      </c>
      <c r="AJ361" s="40">
        <f ca="1">SUMIF(OFFSET(correlations!J$46,_xlfn.FLOOR.MATH((ROW(I349)-1)/5)*5,0,5),"&lt;&gt;0")/COUNTIF(OFFSET(correlations!J$46,_xlfn.FLOOR.MATH((ROW(I349)-1)/5)*5,0,5),"&lt;&gt;0")</f>
        <v>4.5</v>
      </c>
      <c r="AK361" s="40">
        <f ca="1">SUMIF(OFFSET(correlations!K$46,_xlfn.FLOOR.MATH((ROW(J349)-1)/5)*5,0,5),"&lt;&gt;0")/COUNTIF(OFFSET(correlations!K$46,_xlfn.FLOOR.MATH((ROW(J349)-1)/5)*5,0,5),"&lt;&gt;0")</f>
        <v>4.5</v>
      </c>
      <c r="AL361" s="40">
        <f ca="1">SUMIF(OFFSET(correlations!L$46,_xlfn.FLOOR.MATH((ROW(K349)-1)/5)*5,0,5),"&lt;&gt;0")/COUNTIF(OFFSET(correlations!L$46,_xlfn.FLOOR.MATH((ROW(K349)-1)/5)*5,0,5),"&lt;&gt;0")</f>
        <v>4.5</v>
      </c>
      <c r="AM361" s="40">
        <f ca="1">SUMIF(OFFSET(correlations!M$46,_xlfn.FLOOR.MATH((ROW(L349)-1)/5)*5,0,5),"&lt;&gt;0")/COUNTIF(OFFSET(correlations!M$46,_xlfn.FLOOR.MATH((ROW(L349)-1)/5)*5,0,5),"&lt;&gt;0")</f>
        <v>3.375</v>
      </c>
      <c r="AN361" s="40">
        <f ca="1">SUMIF(OFFSET(correlations!N$46,_xlfn.FLOOR.MATH((ROW(M349)-1)/5)*5,0,5),"&lt;&gt;0")/COUNTIF(OFFSET(correlations!N$46,_xlfn.FLOOR.MATH((ROW(M349)-1)/5)*5,0,5),"&lt;&gt;0")</f>
        <v>4.125</v>
      </c>
      <c r="AO361" s="40">
        <f ca="1">SUMIF(OFFSET(correlations!O$46,_xlfn.FLOOR.MATH((ROW(N349)-1)/5)*5,0,5),"&lt;&gt;0")/COUNTIF(OFFSET(correlations!O$46,_xlfn.FLOOR.MATH((ROW(N349)-1)/5)*5,0,5),"&lt;&gt;0")</f>
        <v>4.375</v>
      </c>
      <c r="AP361" s="40">
        <f ca="1">SUMIF(OFFSET(correlations!P$46,_xlfn.FLOOR.MATH((ROW(O349)-1)/5)*5,0,5),"&lt;&gt;0")/COUNTIF(OFFSET(correlations!P$46,_xlfn.FLOOR.MATH((ROW(O349)-1)/5)*5,0,5),"&lt;&gt;0")</f>
        <v>4.375</v>
      </c>
      <c r="AQ361" s="40">
        <f ca="1">SUMIF(OFFSET(correlations!Q$46,_xlfn.FLOOR.MATH((ROW(P349)-1)/5)*5,0,5),"&lt;&gt;0")/COUNTIF(OFFSET(correlations!Q$46,_xlfn.FLOOR.MATH((ROW(P349)-1)/5)*5,0,5),"&lt;&gt;0")</f>
        <v>4.125</v>
      </c>
      <c r="AR361" s="40">
        <f ca="1">SUMIF(OFFSET(correlations!R$46,_xlfn.FLOOR.MATH((ROW(Q349)-1)/5)*5,0,5),"&lt;&gt;0")/COUNTIF(OFFSET(correlations!R$46,_xlfn.FLOOR.MATH((ROW(Q349)-1)/5)*5,0,5),"&lt;&gt;0")</f>
        <v>4.166666666666667</v>
      </c>
      <c r="AS361" s="40">
        <f ca="1">SUMIF(OFFSET(correlations!S$46,_xlfn.FLOOR.MATH((ROW(R349)-1)/5)*5,0,5),"&lt;&gt;0")/COUNTIF(OFFSET(correlations!S$46,_xlfn.FLOOR.MATH((ROW(R349)-1)/5)*5,0,5),"&lt;&gt;0")</f>
        <v>4.125</v>
      </c>
      <c r="AT361" s="40">
        <f ca="1">SUMIF(OFFSET(correlations!T$46,_xlfn.FLOOR.MATH((ROW(S349)-1)/5)*5,0,5),"&lt;&gt;0")/COUNTIF(OFFSET(correlations!T$46,_xlfn.FLOOR.MATH((ROW(S349)-1)/5)*5,0,5),"&lt;&gt;0")</f>
        <v>3.875</v>
      </c>
      <c r="AU361" s="40">
        <f ca="1">SUMIF(OFFSET(correlations!U$46,_xlfn.FLOOR.MATH((ROW(T349)-1)/5)*5,0,5),"&lt;&gt;0")/COUNTIF(OFFSET(correlations!U$46,_xlfn.FLOOR.MATH((ROW(T349)-1)/5)*5,0,5),"&lt;&gt;0")</f>
        <v>3.125</v>
      </c>
      <c r="AV361" s="40">
        <f ca="1">SUMIF(OFFSET(correlations!V$46,_xlfn.FLOOR.MATH((ROW(U349)-1)/5)*5,0,5),"&lt;&gt;0")/COUNTIF(OFFSET(correlations!V$46,_xlfn.FLOOR.MATH((ROW(U349)-1)/5)*5,0,5),"&lt;&gt;0")</f>
        <v>3.625</v>
      </c>
      <c r="AW361" s="40">
        <f ca="1">SUMIF(OFFSET(correlations!W$46,_xlfn.FLOOR.MATH((ROW(V349)-1)/5)*5,0,5),"&lt;&gt;0")/COUNTIF(OFFSET(correlations!W$46,_xlfn.FLOOR.MATH((ROW(V349)-1)/5)*5,0,5),"&lt;&gt;0")</f>
        <v>3.4</v>
      </c>
      <c r="AX361" s="40">
        <f ca="1">SUMIF(OFFSET(correlations!X$46,_xlfn.FLOOR.MATH((ROW(W349)-1)/5)*5,0,5),"&lt;&gt;0")/COUNTIF(OFFSET(correlations!X$46,_xlfn.FLOOR.MATH((ROW(W349)-1)/5)*5,0,5),"&lt;&gt;0")</f>
        <v>3.3333333333333335</v>
      </c>
      <c r="AY361" s="40">
        <f ca="1">SUMIF(OFFSET(correlations!Y$46,_xlfn.FLOOR.MATH((ROW(X349)-1)/5)*5,0,5),"&lt;&gt;0")/COUNTIF(OFFSET(correlations!Y$46,_xlfn.FLOOR.MATH((ROW(X349)-1)/5)*5,0,5),"&lt;&gt;0")</f>
        <v>3.75</v>
      </c>
      <c r="AZ361" s="40">
        <f ca="1">SUMIF(OFFSET(correlations!Z$46,_xlfn.FLOOR.MATH((ROW(Y349)-1)/5)*5,0,5),"&lt;&gt;0")/COUNTIF(OFFSET(correlations!Z$46,_xlfn.FLOOR.MATH((ROW(Y349)-1)/5)*5,0,5),"&lt;&gt;0")</f>
        <v>3.7</v>
      </c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</row>
    <row r="362" spans="1:76">
      <c r="A362" s="1" t="str">
        <f t="shared" si="69"/>
        <v>857: Saving Private Ryan (1998)</v>
      </c>
      <c r="B362" s="26">
        <f>IF(correlations!B395&lt;&gt;0,'Modified Weights'!B$7,0)</f>
        <v>0.46460996868120108</v>
      </c>
      <c r="C362" s="26">
        <f>IF(correlations!C395&lt;&gt;0,'Modified Weights'!C$7,0)</f>
        <v>0.41167618541813644</v>
      </c>
      <c r="D362" s="26">
        <f>IF(correlations!D395&lt;&gt;0,'Modified Weights'!D$7,0)</f>
        <v>0.36756756756756787</v>
      </c>
      <c r="E362" s="26">
        <f>IF(correlations!E395&lt;&gt;0,'Modified Weights'!E$7,0)</f>
        <v>0</v>
      </c>
      <c r="F362" s="26">
        <f>IF(correlations!F395&lt;&gt;0,'Modified Weights'!F$7,0)</f>
        <v>0.37985626502293046</v>
      </c>
      <c r="G362" s="26">
        <f>IF(correlations!G395&lt;&gt;0,'Modified Weights'!G$7,0)</f>
        <v>0.38713264586848378</v>
      </c>
      <c r="H362" s="26">
        <f>IF(correlations!H395&lt;&gt;0,'Modified Weights'!H$7,0)</f>
        <v>0.19365960183726966</v>
      </c>
      <c r="I362" s="26">
        <f>IF(correlations!I395&lt;&gt;0,'Modified Weights'!I$7,0)</f>
        <v>0</v>
      </c>
      <c r="J362" s="26">
        <f>IF(correlations!J395&lt;&gt;0,'Modified Weights'!J$7,0)</f>
        <v>0.36005629545020651</v>
      </c>
      <c r="K362" s="26">
        <f>IF(correlations!K395&lt;&gt;0,'Modified Weights'!K$7,0)</f>
        <v>0.21087949693739588</v>
      </c>
      <c r="L362" s="26">
        <f>IF(correlations!L395&lt;&gt;0,'Modified Weights'!L$7,0)</f>
        <v>0.24328325135114928</v>
      </c>
      <c r="M362" s="26">
        <f>IF(correlations!M395&lt;&gt;0,'Modified Weights'!M$7,0)</f>
        <v>0.19710516591041297</v>
      </c>
      <c r="N362" s="26">
        <f>IF(correlations!N395&lt;&gt;0,'Modified Weights'!N$7,0)</f>
        <v>0.18121021790485745</v>
      </c>
      <c r="O362" s="26">
        <f>IF(correlations!O395&lt;&gt;0,'Modified Weights'!O$7,0)</f>
        <v>0.47549485227568483</v>
      </c>
      <c r="P362" s="26">
        <f>IF(correlations!P395&lt;&gt;0,'Modified Weights'!P$7,0)</f>
        <v>0.26252037536330569</v>
      </c>
      <c r="Q362" s="26">
        <f>IF(correlations!Q395&lt;&gt;0,'Modified Weights'!Q$7,0)</f>
        <v>0</v>
      </c>
      <c r="R362" s="26">
        <f>IF(correlations!R395&lt;&gt;0,'Modified Weights'!R$7,0)</f>
        <v>0.37426379831369133</v>
      </c>
      <c r="S362" s="26">
        <f>IF(correlations!S395&lt;&gt;0,'Modified Weights'!S$7,0)</f>
        <v>0</v>
      </c>
      <c r="T362" s="26">
        <f>IF(correlations!T395&lt;&gt;0,'Modified Weights'!T$7,0)</f>
        <v>0.40380887559327872</v>
      </c>
      <c r="U362" s="26">
        <f>IF(correlations!U395&lt;&gt;0,'Modified Weights'!U$7,0)</f>
        <v>0.28039233696684568</v>
      </c>
      <c r="V362" s="26">
        <f>IF(correlations!V395&lt;&gt;0,'Modified Weights'!V$7,0)</f>
        <v>0.14367186460137429</v>
      </c>
      <c r="W362" s="26">
        <f>IF(correlations!W395&lt;&gt;0,'Modified Weights'!W$7,0)</f>
        <v>0.24072770522228643</v>
      </c>
      <c r="X362" s="26">
        <f>IF(correlations!X395&lt;&gt;0,'Modified Weights'!X$7,0)</f>
        <v>0</v>
      </c>
      <c r="Y362" s="26">
        <f>IF(correlations!Y395&lt;&gt;0,'Modified Weights'!Y$7,0)</f>
        <v>0.42322462884387124</v>
      </c>
      <c r="Z362" s="26">
        <f>IF(correlations!Z395&lt;&gt;0,'Modified Weights'!Z$7,0)</f>
        <v>0.27967705678590876</v>
      </c>
      <c r="AA362" s="26"/>
      <c r="AB362" s="40">
        <f ca="1">SUMIF(OFFSET(correlations!B$46,_xlfn.FLOOR.MATH((ROW(A350)-1)/5)*5,0,5),"&lt;&gt;0")/COUNTIF(OFFSET(correlations!B$46,_xlfn.FLOOR.MATH((ROW(A350)-1)/5)*5,0,5),"&lt;&gt;0")</f>
        <v>4</v>
      </c>
      <c r="AC362" s="40">
        <f ca="1">SUMIF(OFFSET(correlations!C$46,_xlfn.FLOOR.MATH((ROW(B350)-1)/5)*5,0,5),"&lt;&gt;0")/COUNTIF(OFFSET(correlations!C$46,_xlfn.FLOOR.MATH((ROW(B350)-1)/5)*5,0,5),"&lt;&gt;0")</f>
        <v>3.75</v>
      </c>
      <c r="AD362" s="40">
        <f ca="1">SUMIF(OFFSET(correlations!D$46,_xlfn.FLOOR.MATH((ROW(C350)-1)/5)*5,0,5),"&lt;&gt;0")/COUNTIF(OFFSET(correlations!D$46,_xlfn.FLOOR.MATH((ROW(C350)-1)/5)*5,0,5),"&lt;&gt;0")</f>
        <v>3.7</v>
      </c>
      <c r="AE362" s="40">
        <f ca="1">SUMIF(OFFSET(correlations!E$46,_xlfn.FLOOR.MATH((ROW(D350)-1)/5)*5,0,5),"&lt;&gt;0")/COUNTIF(OFFSET(correlations!E$46,_xlfn.FLOOR.MATH((ROW(D350)-1)/5)*5,0,5),"&lt;&gt;0")</f>
        <v>4.5</v>
      </c>
      <c r="AF362" s="40">
        <f ca="1">SUMIF(OFFSET(correlations!F$46,_xlfn.FLOOR.MATH((ROW(E350)-1)/5)*5,0,5),"&lt;&gt;0")/COUNTIF(OFFSET(correlations!F$46,_xlfn.FLOOR.MATH((ROW(E350)-1)/5)*5,0,5),"&lt;&gt;0")</f>
        <v>3.625</v>
      </c>
      <c r="AG362" s="40">
        <f ca="1">SUMIF(OFFSET(correlations!G$46,_xlfn.FLOOR.MATH((ROW(F350)-1)/5)*5,0,5),"&lt;&gt;0")/COUNTIF(OFFSET(correlations!G$46,_xlfn.FLOOR.MATH((ROW(F350)-1)/5)*5,0,5),"&lt;&gt;0")</f>
        <v>3.8333333333333335</v>
      </c>
      <c r="AH362" s="40">
        <f ca="1">SUMIF(OFFSET(correlations!H$46,_xlfn.FLOOR.MATH((ROW(G350)-1)/5)*5,0,5),"&lt;&gt;0")/COUNTIF(OFFSET(correlations!H$46,_xlfn.FLOOR.MATH((ROW(G350)-1)/5)*5,0,5),"&lt;&gt;0")</f>
        <v>2.8333333333333335</v>
      </c>
      <c r="AI362" s="40">
        <f ca="1">SUMIF(OFFSET(correlations!I$46,_xlfn.FLOOR.MATH((ROW(H350)-1)/5)*5,0,5),"&lt;&gt;0")/COUNTIF(OFFSET(correlations!I$46,_xlfn.FLOOR.MATH((ROW(H350)-1)/5)*5,0,5),"&lt;&gt;0")</f>
        <v>4</v>
      </c>
      <c r="AJ362" s="40">
        <f ca="1">SUMIF(OFFSET(correlations!J$46,_xlfn.FLOOR.MATH((ROW(I350)-1)/5)*5,0,5),"&lt;&gt;0")/COUNTIF(OFFSET(correlations!J$46,_xlfn.FLOOR.MATH((ROW(I350)-1)/5)*5,0,5),"&lt;&gt;0")</f>
        <v>4.5</v>
      </c>
      <c r="AK362" s="40">
        <f ca="1">SUMIF(OFFSET(correlations!K$46,_xlfn.FLOOR.MATH((ROW(J350)-1)/5)*5,0,5),"&lt;&gt;0")/COUNTIF(OFFSET(correlations!K$46,_xlfn.FLOOR.MATH((ROW(J350)-1)/5)*5,0,5),"&lt;&gt;0")</f>
        <v>4.5</v>
      </c>
      <c r="AL362" s="40">
        <f ca="1">SUMIF(OFFSET(correlations!L$46,_xlfn.FLOOR.MATH((ROW(K350)-1)/5)*5,0,5),"&lt;&gt;0")/COUNTIF(OFFSET(correlations!L$46,_xlfn.FLOOR.MATH((ROW(K350)-1)/5)*5,0,5),"&lt;&gt;0")</f>
        <v>4.5</v>
      </c>
      <c r="AM362" s="40">
        <f ca="1">SUMIF(OFFSET(correlations!M$46,_xlfn.FLOOR.MATH((ROW(L350)-1)/5)*5,0,5),"&lt;&gt;0")/COUNTIF(OFFSET(correlations!M$46,_xlfn.FLOOR.MATH((ROW(L350)-1)/5)*5,0,5),"&lt;&gt;0")</f>
        <v>3.375</v>
      </c>
      <c r="AN362" s="40">
        <f ca="1">SUMIF(OFFSET(correlations!N$46,_xlfn.FLOOR.MATH((ROW(M350)-1)/5)*5,0,5),"&lt;&gt;0")/COUNTIF(OFFSET(correlations!N$46,_xlfn.FLOOR.MATH((ROW(M350)-1)/5)*5,0,5),"&lt;&gt;0")</f>
        <v>4.125</v>
      </c>
      <c r="AO362" s="40">
        <f ca="1">SUMIF(OFFSET(correlations!O$46,_xlfn.FLOOR.MATH((ROW(N350)-1)/5)*5,0,5),"&lt;&gt;0")/COUNTIF(OFFSET(correlations!O$46,_xlfn.FLOOR.MATH((ROW(N350)-1)/5)*5,0,5),"&lt;&gt;0")</f>
        <v>4.375</v>
      </c>
      <c r="AP362" s="40">
        <f ca="1">SUMIF(OFFSET(correlations!P$46,_xlfn.FLOOR.MATH((ROW(O350)-1)/5)*5,0,5),"&lt;&gt;0")/COUNTIF(OFFSET(correlations!P$46,_xlfn.FLOOR.MATH((ROW(O350)-1)/5)*5,0,5),"&lt;&gt;0")</f>
        <v>4.375</v>
      </c>
      <c r="AQ362" s="40">
        <f ca="1">SUMIF(OFFSET(correlations!Q$46,_xlfn.FLOOR.MATH((ROW(P350)-1)/5)*5,0,5),"&lt;&gt;0")/COUNTIF(OFFSET(correlations!Q$46,_xlfn.FLOOR.MATH((ROW(P350)-1)/5)*5,0,5),"&lt;&gt;0")</f>
        <v>4.125</v>
      </c>
      <c r="AR362" s="40">
        <f ca="1">SUMIF(OFFSET(correlations!R$46,_xlfn.FLOOR.MATH((ROW(Q350)-1)/5)*5,0,5),"&lt;&gt;0")/COUNTIF(OFFSET(correlations!R$46,_xlfn.FLOOR.MATH((ROW(Q350)-1)/5)*5,0,5),"&lt;&gt;0")</f>
        <v>4.166666666666667</v>
      </c>
      <c r="AS362" s="40">
        <f ca="1">SUMIF(OFFSET(correlations!S$46,_xlfn.FLOOR.MATH((ROW(R350)-1)/5)*5,0,5),"&lt;&gt;0")/COUNTIF(OFFSET(correlations!S$46,_xlfn.FLOOR.MATH((ROW(R350)-1)/5)*5,0,5),"&lt;&gt;0")</f>
        <v>4.125</v>
      </c>
      <c r="AT362" s="40">
        <f ca="1">SUMIF(OFFSET(correlations!T$46,_xlfn.FLOOR.MATH((ROW(S350)-1)/5)*5,0,5),"&lt;&gt;0")/COUNTIF(OFFSET(correlations!T$46,_xlfn.FLOOR.MATH((ROW(S350)-1)/5)*5,0,5),"&lt;&gt;0")</f>
        <v>3.875</v>
      </c>
      <c r="AU362" s="40">
        <f ca="1">SUMIF(OFFSET(correlations!U$46,_xlfn.FLOOR.MATH((ROW(T350)-1)/5)*5,0,5),"&lt;&gt;0")/COUNTIF(OFFSET(correlations!U$46,_xlfn.FLOOR.MATH((ROW(T350)-1)/5)*5,0,5),"&lt;&gt;0")</f>
        <v>3.125</v>
      </c>
      <c r="AV362" s="40">
        <f ca="1">SUMIF(OFFSET(correlations!V$46,_xlfn.FLOOR.MATH((ROW(U350)-1)/5)*5,0,5),"&lt;&gt;0")/COUNTIF(OFFSET(correlations!V$46,_xlfn.FLOOR.MATH((ROW(U350)-1)/5)*5,0,5),"&lt;&gt;0")</f>
        <v>3.625</v>
      </c>
      <c r="AW362" s="40">
        <f ca="1">SUMIF(OFFSET(correlations!W$46,_xlfn.FLOOR.MATH((ROW(V350)-1)/5)*5,0,5),"&lt;&gt;0")/COUNTIF(OFFSET(correlations!W$46,_xlfn.FLOOR.MATH((ROW(V350)-1)/5)*5,0,5),"&lt;&gt;0")</f>
        <v>3.4</v>
      </c>
      <c r="AX362" s="40">
        <f ca="1">SUMIF(OFFSET(correlations!X$46,_xlfn.FLOOR.MATH((ROW(W350)-1)/5)*5,0,5),"&lt;&gt;0")/COUNTIF(OFFSET(correlations!X$46,_xlfn.FLOOR.MATH((ROW(W350)-1)/5)*5,0,5),"&lt;&gt;0")</f>
        <v>3.3333333333333335</v>
      </c>
      <c r="AY362" s="40">
        <f ca="1">SUMIF(OFFSET(correlations!Y$46,_xlfn.FLOOR.MATH((ROW(X350)-1)/5)*5,0,5),"&lt;&gt;0")/COUNTIF(OFFSET(correlations!Y$46,_xlfn.FLOOR.MATH((ROW(X350)-1)/5)*5,0,5),"&lt;&gt;0")</f>
        <v>3.75</v>
      </c>
      <c r="AZ362" s="40">
        <f ca="1">SUMIF(OFFSET(correlations!Z$46,_xlfn.FLOOR.MATH((ROW(Y350)-1)/5)*5,0,5),"&lt;&gt;0")/COUNTIF(OFFSET(correlations!Z$46,_xlfn.FLOOR.MATH((ROW(Y350)-1)/5)*5,0,5),"&lt;&gt;0")</f>
        <v>3.7</v>
      </c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</row>
    <row r="363" spans="1:76">
      <c r="A363" s="21" t="s">
        <v>70</v>
      </c>
      <c r="B363" s="26">
        <f>IF(correlations!B396&lt;&gt;0,'Modified Weights'!B$3,0)</f>
        <v>0.55108883721563151</v>
      </c>
      <c r="C363" s="26">
        <f>IF(correlations!C396&lt;&gt;0,'Modified Weights'!C$3,0)</f>
        <v>0.56244873874488854</v>
      </c>
      <c r="D363" s="26">
        <f>IF(correlations!D396&lt;&gt;0,'Modified Weights'!D$3,0)</f>
        <v>0</v>
      </c>
      <c r="E363" s="26">
        <f>IF(correlations!E396&lt;&gt;0,'Modified Weights'!E$3,0)</f>
        <v>0.51761980439715483</v>
      </c>
      <c r="F363" s="26">
        <f>IF(correlations!F396&lt;&gt;0,'Modified Weights'!F$3,0)</f>
        <v>0.47668328054517961</v>
      </c>
      <c r="G363" s="26">
        <f>IF(correlations!G396&lt;&gt;0,'Modified Weights'!G$3,0)</f>
        <v>0.53906585139435703</v>
      </c>
      <c r="H363" s="26">
        <f>IF(correlations!H396&lt;&gt;0,'Modified Weights'!H$3,0)</f>
        <v>0</v>
      </c>
      <c r="I363" s="26">
        <f>IF(correlations!I396&lt;&gt;0,'Modified Weights'!I$3,0)</f>
        <v>0.38334847991865839</v>
      </c>
      <c r="J363" s="26">
        <f>IF(correlations!J396&lt;&gt;0,'Modified Weights'!J$3,0)</f>
        <v>0.47571090136593314</v>
      </c>
      <c r="K363" s="26">
        <f>IF(correlations!K396&lt;&gt;0,'Modified Weights'!K$3,0)</f>
        <v>0.31571202585390812</v>
      </c>
      <c r="L363" s="26">
        <f>IF(correlations!L396&lt;&gt;0,'Modified Weights'!L$3,0)</f>
        <v>0.31257295249758305</v>
      </c>
      <c r="M363" s="26">
        <f>IF(correlations!M396&lt;&gt;0,'Modified Weights'!M$3,0)</f>
        <v>0.40859237613621341</v>
      </c>
      <c r="N363" s="26">
        <f>IF(correlations!N396&lt;&gt;0,'Modified Weights'!N$3,0)</f>
        <v>0.32349910970108381</v>
      </c>
      <c r="O363" s="26">
        <f>IF(correlations!O396&lt;&gt;0,'Modified Weights'!O$3,0)</f>
        <v>0</v>
      </c>
      <c r="P363" s="26">
        <f>IF(correlations!P396&lt;&gt;0,'Modified Weights'!P$3,0)</f>
        <v>0.41443820151070604</v>
      </c>
      <c r="Q363" s="26">
        <f>IF(correlations!Q396&lt;&gt;0,'Modified Weights'!Q$3,0)</f>
        <v>0.50324684492481753</v>
      </c>
      <c r="R363" s="26">
        <f>IF(correlations!R396&lt;&gt;0,'Modified Weights'!R$3,0)</f>
        <v>0.49300760515325925</v>
      </c>
      <c r="S363" s="26">
        <f>IF(correlations!S396&lt;&gt;0,'Modified Weights'!S$3,0)</f>
        <v>0.47668328054517961</v>
      </c>
      <c r="T363" s="26">
        <f>IF(correlations!T396&lt;&gt;0,'Modified Weights'!T$3,0)</f>
        <v>0.55108883721563151</v>
      </c>
      <c r="U363" s="26">
        <f>IF(correlations!U396&lt;&gt;0,'Modified Weights'!U$3,0)</f>
        <v>0</v>
      </c>
      <c r="V363" s="26">
        <f>IF(correlations!V396&lt;&gt;0,'Modified Weights'!V$3,0)</f>
        <v>0.27092801416163931</v>
      </c>
      <c r="W363" s="26">
        <f>IF(correlations!W396&lt;&gt;0,'Modified Weights'!W$3,0)</f>
        <v>0.50324684492481753</v>
      </c>
      <c r="X363" s="26">
        <f>IF(correlations!X396&lt;&gt;0,'Modified Weights'!X$3,0)</f>
        <v>0.66851595362183669</v>
      </c>
      <c r="Y363" s="26">
        <f>IF(correlations!Y396&lt;&gt;0,'Modified Weights'!Y$3,0)</f>
        <v>0.66716825348801723</v>
      </c>
      <c r="Z363" s="26">
        <f>IF(correlations!Z396&lt;&gt;0,'Modified Weights'!Z$3,0)</f>
        <v>0</v>
      </c>
      <c r="AA363" s="26"/>
      <c r="AB363" s="40">
        <f ca="1">SUMIF(OFFSET(correlations!B$46,_xlfn.FLOOR.MATH((ROW(A351)-1)/5)*5,0,5),"&lt;&gt;0")/COUNTIF(OFFSET(correlations!B$46,_xlfn.FLOOR.MATH((ROW(A351)-1)/5)*5,0,5),"&lt;&gt;0")</f>
        <v>4.25</v>
      </c>
      <c r="AC363" s="40">
        <f ca="1">SUMIF(OFFSET(correlations!C$46,_xlfn.FLOOR.MATH((ROW(B351)-1)/5)*5,0,5),"&lt;&gt;0")/COUNTIF(OFFSET(correlations!C$46,_xlfn.FLOOR.MATH((ROW(B351)-1)/5)*5,0,5),"&lt;&gt;0")</f>
        <v>4.333333333333333</v>
      </c>
      <c r="AD363" s="40">
        <f ca="1">SUMIF(OFFSET(correlations!D$46,_xlfn.FLOOR.MATH((ROW(C351)-1)/5)*5,0,5),"&lt;&gt;0")/COUNTIF(OFFSET(correlations!D$46,_xlfn.FLOOR.MATH((ROW(C351)-1)/5)*5,0,5),"&lt;&gt;0")</f>
        <v>4.5</v>
      </c>
      <c r="AE363" s="40">
        <f ca="1">SUMIF(OFFSET(correlations!E$46,_xlfn.FLOOR.MATH((ROW(D351)-1)/5)*5,0,5),"&lt;&gt;0")/COUNTIF(OFFSET(correlations!E$46,_xlfn.FLOOR.MATH((ROW(D351)-1)/5)*5,0,5),"&lt;&gt;0")</f>
        <v>3.75</v>
      </c>
      <c r="AF363" s="40">
        <f ca="1">SUMIF(OFFSET(correlations!F$46,_xlfn.FLOOR.MATH((ROW(E351)-1)/5)*5,0,5),"&lt;&gt;0")/COUNTIF(OFFSET(correlations!F$46,_xlfn.FLOOR.MATH((ROW(E351)-1)/5)*5,0,5),"&lt;&gt;0")</f>
        <v>3.5</v>
      </c>
      <c r="AG363" s="40">
        <f ca="1">SUMIF(OFFSET(correlations!G$46,_xlfn.FLOOR.MATH((ROW(F351)-1)/5)*5,0,5),"&lt;&gt;0")/COUNTIF(OFFSET(correlations!G$46,_xlfn.FLOOR.MATH((ROW(F351)-1)/5)*5,0,5),"&lt;&gt;0")</f>
        <v>4.5999999999999996</v>
      </c>
      <c r="AH363" s="40">
        <f ca="1">SUMIF(OFFSET(correlations!H$46,_xlfn.FLOOR.MATH((ROW(G351)-1)/5)*5,0,5),"&lt;&gt;0")/COUNTIF(OFFSET(correlations!H$46,_xlfn.FLOOR.MATH((ROW(G351)-1)/5)*5,0,5),"&lt;&gt;0")</f>
        <v>3.25</v>
      </c>
      <c r="AI363" s="40">
        <f ca="1">SUMIF(OFFSET(correlations!I$46,_xlfn.FLOOR.MATH((ROW(H351)-1)/5)*5,0,5),"&lt;&gt;0")/COUNTIF(OFFSET(correlations!I$46,_xlfn.FLOOR.MATH((ROW(H351)-1)/5)*5,0,5),"&lt;&gt;0")</f>
        <v>3.5</v>
      </c>
      <c r="AJ363" s="40">
        <f ca="1">SUMIF(OFFSET(correlations!J$46,_xlfn.FLOOR.MATH((ROW(I351)-1)/5)*5,0,5),"&lt;&gt;0")/COUNTIF(OFFSET(correlations!J$46,_xlfn.FLOOR.MATH((ROW(I351)-1)/5)*5,0,5),"&lt;&gt;0")</f>
        <v>4.5999999999999996</v>
      </c>
      <c r="AK363" s="40">
        <f ca="1">SUMIF(OFFSET(correlations!K$46,_xlfn.FLOOR.MATH((ROW(J351)-1)/5)*5,0,5),"&lt;&gt;0")/COUNTIF(OFFSET(correlations!K$46,_xlfn.FLOOR.MATH((ROW(J351)-1)/5)*5,0,5),"&lt;&gt;0")</f>
        <v>3.875</v>
      </c>
      <c r="AL363" s="40">
        <f ca="1">SUMIF(OFFSET(correlations!L$46,_xlfn.FLOOR.MATH((ROW(K351)-1)/5)*5,0,5),"&lt;&gt;0")/COUNTIF(OFFSET(correlations!L$46,_xlfn.FLOOR.MATH((ROW(K351)-1)/5)*5,0,5),"&lt;&gt;0")</f>
        <v>4.666666666666667</v>
      </c>
      <c r="AM363" s="40">
        <f ca="1">SUMIF(OFFSET(correlations!M$46,_xlfn.FLOOR.MATH((ROW(L351)-1)/5)*5,0,5),"&lt;&gt;0")/COUNTIF(OFFSET(correlations!M$46,_xlfn.FLOOR.MATH((ROW(L351)-1)/5)*5,0,5),"&lt;&gt;0")</f>
        <v>3.6666666666666665</v>
      </c>
      <c r="AN363" s="40">
        <f ca="1">SUMIF(OFFSET(correlations!N$46,_xlfn.FLOOR.MATH((ROW(M351)-1)/5)*5,0,5),"&lt;&gt;0")/COUNTIF(OFFSET(correlations!N$46,_xlfn.FLOOR.MATH((ROW(M351)-1)/5)*5,0,5),"&lt;&gt;0")</f>
        <v>3.875</v>
      </c>
      <c r="AO363" s="40">
        <f ca="1">SUMIF(OFFSET(correlations!O$46,_xlfn.FLOOR.MATH((ROW(N351)-1)/5)*5,0,5),"&lt;&gt;0")/COUNTIF(OFFSET(correlations!O$46,_xlfn.FLOOR.MATH((ROW(N351)-1)/5)*5,0,5),"&lt;&gt;0")</f>
        <v>4.25</v>
      </c>
      <c r="AP363" s="40">
        <f ca="1">SUMIF(OFFSET(correlations!P$46,_xlfn.FLOOR.MATH((ROW(O351)-1)/5)*5,0,5),"&lt;&gt;0")/COUNTIF(OFFSET(correlations!P$46,_xlfn.FLOOR.MATH((ROW(O351)-1)/5)*5,0,5),"&lt;&gt;0")</f>
        <v>4.2</v>
      </c>
      <c r="AQ363" s="40">
        <f ca="1">SUMIF(OFFSET(correlations!Q$46,_xlfn.FLOOR.MATH((ROW(P351)-1)/5)*5,0,5),"&lt;&gt;0")/COUNTIF(OFFSET(correlations!Q$46,_xlfn.FLOOR.MATH((ROW(P351)-1)/5)*5,0,5),"&lt;&gt;0")</f>
        <v>4.375</v>
      </c>
      <c r="AR363" s="40">
        <f ca="1">SUMIF(OFFSET(correlations!R$46,_xlfn.FLOOR.MATH((ROW(Q351)-1)/5)*5,0,5),"&lt;&gt;0")/COUNTIF(OFFSET(correlations!R$46,_xlfn.FLOOR.MATH((ROW(Q351)-1)/5)*5,0,5),"&lt;&gt;0")</f>
        <v>4</v>
      </c>
      <c r="AS363" s="40">
        <f ca="1">SUMIF(OFFSET(correlations!S$46,_xlfn.FLOOR.MATH((ROW(R351)-1)/5)*5,0,5),"&lt;&gt;0")/COUNTIF(OFFSET(correlations!S$46,_xlfn.FLOOR.MATH((ROW(R351)-1)/5)*5,0,5),"&lt;&gt;0")</f>
        <v>4.125</v>
      </c>
      <c r="AT363" s="40">
        <f ca="1">SUMIF(OFFSET(correlations!T$46,_xlfn.FLOOR.MATH((ROW(S351)-1)/5)*5,0,5),"&lt;&gt;0")/COUNTIF(OFFSET(correlations!T$46,_xlfn.FLOOR.MATH((ROW(S351)-1)/5)*5,0,5),"&lt;&gt;0")</f>
        <v>4</v>
      </c>
      <c r="AU363" s="40">
        <f ca="1">SUMIF(OFFSET(correlations!U$46,_xlfn.FLOOR.MATH((ROW(T351)-1)/5)*5,0,5),"&lt;&gt;0")/COUNTIF(OFFSET(correlations!U$46,_xlfn.FLOOR.MATH((ROW(T351)-1)/5)*5,0,5),"&lt;&gt;0")</f>
        <v>3.8333333333333335</v>
      </c>
      <c r="AV363" s="40">
        <f ca="1">SUMIF(OFFSET(correlations!V$46,_xlfn.FLOOR.MATH((ROW(U351)-1)/5)*5,0,5),"&lt;&gt;0")/COUNTIF(OFFSET(correlations!V$46,_xlfn.FLOOR.MATH((ROW(U351)-1)/5)*5,0,5),"&lt;&gt;0")</f>
        <v>4.333333333333333</v>
      </c>
      <c r="AW363" s="40">
        <f ca="1">SUMIF(OFFSET(correlations!W$46,_xlfn.FLOOR.MATH((ROW(V351)-1)/5)*5,0,5),"&lt;&gt;0")/COUNTIF(OFFSET(correlations!W$46,_xlfn.FLOOR.MATH((ROW(V351)-1)/5)*5,0,5),"&lt;&gt;0")</f>
        <v>4.5</v>
      </c>
      <c r="AX363" s="40">
        <f ca="1">SUMIF(OFFSET(correlations!X$46,_xlfn.FLOOR.MATH((ROW(W351)-1)/5)*5,0,5),"&lt;&gt;0")/COUNTIF(OFFSET(correlations!X$46,_xlfn.FLOOR.MATH((ROW(W351)-1)/5)*5,0,5),"&lt;&gt;0")</f>
        <v>4.5</v>
      </c>
      <c r="AY363" s="40">
        <f ca="1">SUMIF(OFFSET(correlations!Y$46,_xlfn.FLOOR.MATH((ROW(X351)-1)/5)*5,0,5),"&lt;&gt;0")/COUNTIF(OFFSET(correlations!Y$46,_xlfn.FLOOR.MATH((ROW(X351)-1)/5)*5,0,5),"&lt;&gt;0")</f>
        <v>4</v>
      </c>
      <c r="AZ363" s="40">
        <f ca="1">SUMIF(OFFSET(correlations!Z$46,_xlfn.FLOOR.MATH((ROW(Y351)-1)/5)*5,0,5),"&lt;&gt;0")/COUNTIF(OFFSET(correlations!Z$46,_xlfn.FLOOR.MATH((ROW(Y351)-1)/5)*5,0,5),"&lt;&gt;0")</f>
        <v>4.25</v>
      </c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</row>
    <row r="364" spans="1:76">
      <c r="A364" s="1" t="str">
        <f t="shared" ref="A364:A367" si="70">A363</f>
        <v>862: Toy Story (1995)</v>
      </c>
      <c r="B364" s="26">
        <f>IF(correlations!B397&lt;&gt;0,'Modified Weights'!B$4,0)</f>
        <v>0</v>
      </c>
      <c r="C364" s="26">
        <f>IF(correlations!C397&lt;&gt;0,'Modified Weights'!C$4,0)</f>
        <v>0.48860698263640312</v>
      </c>
      <c r="D364" s="26">
        <f>IF(correlations!D397&lt;&gt;0,'Modified Weights'!D$4,0)</f>
        <v>0.47097212266638172</v>
      </c>
      <c r="E364" s="26">
        <f>IF(correlations!E397&lt;&gt;0,'Modified Weights'!E$4,0)</f>
        <v>0</v>
      </c>
      <c r="F364" s="26">
        <f>IF(correlations!F397&lt;&gt;0,'Modified Weights'!F$4,0)</f>
        <v>0</v>
      </c>
      <c r="G364" s="26">
        <f>IF(correlations!G397&lt;&gt;0,'Modified Weights'!G$4,0)</f>
        <v>0.48053660218278615</v>
      </c>
      <c r="H364" s="26">
        <f>IF(correlations!H397&lt;&gt;0,'Modified Weights'!H$4,0)</f>
        <v>0.40027450425381639</v>
      </c>
      <c r="I364" s="26">
        <f>IF(correlations!I397&lt;&gt;0,'Modified Weights'!I$4,0)</f>
        <v>0.31257295249758305</v>
      </c>
      <c r="J364" s="26">
        <f>IF(correlations!J397&lt;&gt;0,'Modified Weights'!J$4,0)</f>
        <v>0.47549485227568483</v>
      </c>
      <c r="K364" s="26">
        <f>IF(correlations!K397&lt;&gt;0,'Modified Weights'!K$4,0)</f>
        <v>0.26365446983714974</v>
      </c>
      <c r="L364" s="26">
        <f>IF(correlations!L397&lt;&gt;0,'Modified Weights'!L$4,0)</f>
        <v>0</v>
      </c>
      <c r="M364" s="26">
        <f>IF(correlations!M397&lt;&gt;0,'Modified Weights'!M$4,0)</f>
        <v>0</v>
      </c>
      <c r="N364" s="26">
        <f>IF(correlations!N397&lt;&gt;0,'Modified Weights'!N$4,0)</f>
        <v>0.31010409033155772</v>
      </c>
      <c r="O364" s="26">
        <f>IF(correlations!O397&lt;&gt;0,'Modified Weights'!O$4,0)</f>
        <v>0.56244873874488854</v>
      </c>
      <c r="P364" s="26">
        <f>IF(correlations!P397&lt;&gt;0,'Modified Weights'!P$4,0)</f>
        <v>0.30413903573293405</v>
      </c>
      <c r="Q364" s="26">
        <f>IF(correlations!Q397&lt;&gt;0,'Modified Weights'!Q$4,0)</f>
        <v>0.48860698263640312</v>
      </c>
      <c r="R364" s="26">
        <f>IF(correlations!R397&lt;&gt;0,'Modified Weights'!R$4,0)</f>
        <v>0.47097212266638172</v>
      </c>
      <c r="S364" s="26">
        <f>IF(correlations!S397&lt;&gt;0,'Modified Weights'!S$4,0)</f>
        <v>0</v>
      </c>
      <c r="T364" s="26">
        <f>IF(correlations!T397&lt;&gt;0,'Modified Weights'!T$4,0)</f>
        <v>0.52599044278760332</v>
      </c>
      <c r="U364" s="26">
        <f>IF(correlations!U397&lt;&gt;0,'Modified Weights'!U$4,0)</f>
        <v>0.43899155441463594</v>
      </c>
      <c r="V364" s="26">
        <f>IF(correlations!V397&lt;&gt;0,'Modified Weights'!V$4,0)</f>
        <v>0.17808764796017454</v>
      </c>
      <c r="W364" s="26">
        <f>IF(correlations!W397&lt;&gt;0,'Modified Weights'!W$4,0)</f>
        <v>0</v>
      </c>
      <c r="X364" s="26">
        <f>IF(correlations!X397&lt;&gt;0,'Modified Weights'!X$4,0)</f>
        <v>0</v>
      </c>
      <c r="Y364" s="26">
        <f>IF(correlations!Y397&lt;&gt;0,'Modified Weights'!Y$4,0)</f>
        <v>0</v>
      </c>
      <c r="Z364" s="26">
        <f>IF(correlations!Z397&lt;&gt;0,'Modified Weights'!Z$4,0)</f>
        <v>0.39006674934025765</v>
      </c>
      <c r="AA364" s="26"/>
      <c r="AB364" s="40">
        <f ca="1">SUMIF(OFFSET(correlations!B$46,_xlfn.FLOOR.MATH((ROW(A352)-1)/5)*5,0,5),"&lt;&gt;0")/COUNTIF(OFFSET(correlations!B$46,_xlfn.FLOOR.MATH((ROW(A352)-1)/5)*5,0,5),"&lt;&gt;0")</f>
        <v>4.25</v>
      </c>
      <c r="AC364" s="40">
        <f ca="1">SUMIF(OFFSET(correlations!C$46,_xlfn.FLOOR.MATH((ROW(B352)-1)/5)*5,0,5),"&lt;&gt;0")/COUNTIF(OFFSET(correlations!C$46,_xlfn.FLOOR.MATH((ROW(B352)-1)/5)*5,0,5),"&lt;&gt;0")</f>
        <v>4.333333333333333</v>
      </c>
      <c r="AD364" s="40">
        <f ca="1">SUMIF(OFFSET(correlations!D$46,_xlfn.FLOOR.MATH((ROW(C352)-1)/5)*5,0,5),"&lt;&gt;0")/COUNTIF(OFFSET(correlations!D$46,_xlfn.FLOOR.MATH((ROW(C352)-1)/5)*5,0,5),"&lt;&gt;0")</f>
        <v>4.5</v>
      </c>
      <c r="AE364" s="40">
        <f ca="1">SUMIF(OFFSET(correlations!E$46,_xlfn.FLOOR.MATH((ROW(D352)-1)/5)*5,0,5),"&lt;&gt;0")/COUNTIF(OFFSET(correlations!E$46,_xlfn.FLOOR.MATH((ROW(D352)-1)/5)*5,0,5),"&lt;&gt;0")</f>
        <v>3.75</v>
      </c>
      <c r="AF364" s="40">
        <f ca="1">SUMIF(OFFSET(correlations!F$46,_xlfn.FLOOR.MATH((ROW(E352)-1)/5)*5,0,5),"&lt;&gt;0")/COUNTIF(OFFSET(correlations!F$46,_xlfn.FLOOR.MATH((ROW(E352)-1)/5)*5,0,5),"&lt;&gt;0")</f>
        <v>3.5</v>
      </c>
      <c r="AG364" s="40">
        <f ca="1">SUMIF(OFFSET(correlations!G$46,_xlfn.FLOOR.MATH((ROW(F352)-1)/5)*5,0,5),"&lt;&gt;0")/COUNTIF(OFFSET(correlations!G$46,_xlfn.FLOOR.MATH((ROW(F352)-1)/5)*5,0,5),"&lt;&gt;0")</f>
        <v>4.5999999999999996</v>
      </c>
      <c r="AH364" s="40">
        <f ca="1">SUMIF(OFFSET(correlations!H$46,_xlfn.FLOOR.MATH((ROW(G352)-1)/5)*5,0,5),"&lt;&gt;0")/COUNTIF(OFFSET(correlations!H$46,_xlfn.FLOOR.MATH((ROW(G352)-1)/5)*5,0,5),"&lt;&gt;0")</f>
        <v>3.25</v>
      </c>
      <c r="AI364" s="40">
        <f ca="1">SUMIF(OFFSET(correlations!I$46,_xlfn.FLOOR.MATH((ROW(H352)-1)/5)*5,0,5),"&lt;&gt;0")/COUNTIF(OFFSET(correlations!I$46,_xlfn.FLOOR.MATH((ROW(H352)-1)/5)*5,0,5),"&lt;&gt;0")</f>
        <v>3.5</v>
      </c>
      <c r="AJ364" s="40">
        <f ca="1">SUMIF(OFFSET(correlations!J$46,_xlfn.FLOOR.MATH((ROW(I352)-1)/5)*5,0,5),"&lt;&gt;0")/COUNTIF(OFFSET(correlations!J$46,_xlfn.FLOOR.MATH((ROW(I352)-1)/5)*5,0,5),"&lt;&gt;0")</f>
        <v>4.5999999999999996</v>
      </c>
      <c r="AK364" s="40">
        <f ca="1">SUMIF(OFFSET(correlations!K$46,_xlfn.FLOOR.MATH((ROW(J352)-1)/5)*5,0,5),"&lt;&gt;0")/COUNTIF(OFFSET(correlations!K$46,_xlfn.FLOOR.MATH((ROW(J352)-1)/5)*5,0,5),"&lt;&gt;0")</f>
        <v>3.875</v>
      </c>
      <c r="AL364" s="40">
        <f ca="1">SUMIF(OFFSET(correlations!L$46,_xlfn.FLOOR.MATH((ROW(K352)-1)/5)*5,0,5),"&lt;&gt;0")/COUNTIF(OFFSET(correlations!L$46,_xlfn.FLOOR.MATH((ROW(K352)-1)/5)*5,0,5),"&lt;&gt;0")</f>
        <v>4.666666666666667</v>
      </c>
      <c r="AM364" s="40">
        <f ca="1">SUMIF(OFFSET(correlations!M$46,_xlfn.FLOOR.MATH((ROW(L352)-1)/5)*5,0,5),"&lt;&gt;0")/COUNTIF(OFFSET(correlations!M$46,_xlfn.FLOOR.MATH((ROW(L352)-1)/5)*5,0,5),"&lt;&gt;0")</f>
        <v>3.6666666666666665</v>
      </c>
      <c r="AN364" s="40">
        <f ca="1">SUMIF(OFFSET(correlations!N$46,_xlfn.FLOOR.MATH((ROW(M352)-1)/5)*5,0,5),"&lt;&gt;0")/COUNTIF(OFFSET(correlations!N$46,_xlfn.FLOOR.MATH((ROW(M352)-1)/5)*5,0,5),"&lt;&gt;0")</f>
        <v>3.875</v>
      </c>
      <c r="AO364" s="40">
        <f ca="1">SUMIF(OFFSET(correlations!O$46,_xlfn.FLOOR.MATH((ROW(N352)-1)/5)*5,0,5),"&lt;&gt;0")/COUNTIF(OFFSET(correlations!O$46,_xlfn.FLOOR.MATH((ROW(N352)-1)/5)*5,0,5),"&lt;&gt;0")</f>
        <v>4.25</v>
      </c>
      <c r="AP364" s="40">
        <f ca="1">SUMIF(OFFSET(correlations!P$46,_xlfn.FLOOR.MATH((ROW(O352)-1)/5)*5,0,5),"&lt;&gt;0")/COUNTIF(OFFSET(correlations!P$46,_xlfn.FLOOR.MATH((ROW(O352)-1)/5)*5,0,5),"&lt;&gt;0")</f>
        <v>4.2</v>
      </c>
      <c r="AQ364" s="40">
        <f ca="1">SUMIF(OFFSET(correlations!Q$46,_xlfn.FLOOR.MATH((ROW(P352)-1)/5)*5,0,5),"&lt;&gt;0")/COUNTIF(OFFSET(correlations!Q$46,_xlfn.FLOOR.MATH((ROW(P352)-1)/5)*5,0,5),"&lt;&gt;0")</f>
        <v>4.375</v>
      </c>
      <c r="AR364" s="40">
        <f ca="1">SUMIF(OFFSET(correlations!R$46,_xlfn.FLOOR.MATH((ROW(Q352)-1)/5)*5,0,5),"&lt;&gt;0")/COUNTIF(OFFSET(correlations!R$46,_xlfn.FLOOR.MATH((ROW(Q352)-1)/5)*5,0,5),"&lt;&gt;0")</f>
        <v>4</v>
      </c>
      <c r="AS364" s="40">
        <f ca="1">SUMIF(OFFSET(correlations!S$46,_xlfn.FLOOR.MATH((ROW(R352)-1)/5)*5,0,5),"&lt;&gt;0")/COUNTIF(OFFSET(correlations!S$46,_xlfn.FLOOR.MATH((ROW(R352)-1)/5)*5,0,5),"&lt;&gt;0")</f>
        <v>4.125</v>
      </c>
      <c r="AT364" s="40">
        <f ca="1">SUMIF(OFFSET(correlations!T$46,_xlfn.FLOOR.MATH((ROW(S352)-1)/5)*5,0,5),"&lt;&gt;0")/COUNTIF(OFFSET(correlations!T$46,_xlfn.FLOOR.MATH((ROW(S352)-1)/5)*5,0,5),"&lt;&gt;0")</f>
        <v>4</v>
      </c>
      <c r="AU364" s="40">
        <f ca="1">SUMIF(OFFSET(correlations!U$46,_xlfn.FLOOR.MATH((ROW(T352)-1)/5)*5,0,5),"&lt;&gt;0")/COUNTIF(OFFSET(correlations!U$46,_xlfn.FLOOR.MATH((ROW(T352)-1)/5)*5,0,5),"&lt;&gt;0")</f>
        <v>3.8333333333333335</v>
      </c>
      <c r="AV364" s="40">
        <f ca="1">SUMIF(OFFSET(correlations!V$46,_xlfn.FLOOR.MATH((ROW(U352)-1)/5)*5,0,5),"&lt;&gt;0")/COUNTIF(OFFSET(correlations!V$46,_xlfn.FLOOR.MATH((ROW(U352)-1)/5)*5,0,5),"&lt;&gt;0")</f>
        <v>4.333333333333333</v>
      </c>
      <c r="AW364" s="40">
        <f ca="1">SUMIF(OFFSET(correlations!W$46,_xlfn.FLOOR.MATH((ROW(V352)-1)/5)*5,0,5),"&lt;&gt;0")/COUNTIF(OFFSET(correlations!W$46,_xlfn.FLOOR.MATH((ROW(V352)-1)/5)*5,0,5),"&lt;&gt;0")</f>
        <v>4.5</v>
      </c>
      <c r="AX364" s="40">
        <f ca="1">SUMIF(OFFSET(correlations!X$46,_xlfn.FLOOR.MATH((ROW(W352)-1)/5)*5,0,5),"&lt;&gt;0")/COUNTIF(OFFSET(correlations!X$46,_xlfn.FLOOR.MATH((ROW(W352)-1)/5)*5,0,5),"&lt;&gt;0")</f>
        <v>4.5</v>
      </c>
      <c r="AY364" s="40">
        <f ca="1">SUMIF(OFFSET(correlations!Y$46,_xlfn.FLOOR.MATH((ROW(X352)-1)/5)*5,0,5),"&lt;&gt;0")/COUNTIF(OFFSET(correlations!Y$46,_xlfn.FLOOR.MATH((ROW(X352)-1)/5)*5,0,5),"&lt;&gt;0")</f>
        <v>4</v>
      </c>
      <c r="AZ364" s="40">
        <f ca="1">SUMIF(OFFSET(correlations!Z$46,_xlfn.FLOOR.MATH((ROW(Y352)-1)/5)*5,0,5),"&lt;&gt;0")/COUNTIF(OFFSET(correlations!Z$46,_xlfn.FLOOR.MATH((ROW(Y352)-1)/5)*5,0,5),"&lt;&gt;0")</f>
        <v>4.25</v>
      </c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</row>
    <row r="365" spans="1:76">
      <c r="A365" s="1" t="str">
        <f t="shared" si="70"/>
        <v>862: Toy Story (1995)</v>
      </c>
      <c r="B365" s="26">
        <f>IF(correlations!B398&lt;&gt;0,'Modified Weights'!B$3,0)</f>
        <v>0.55108883721563151</v>
      </c>
      <c r="C365" s="26">
        <f>IF(correlations!C398&lt;&gt;0,'Modified Weights'!C$3,0)</f>
        <v>0.56244873874488854</v>
      </c>
      <c r="D365" s="26">
        <f>IF(correlations!D398&lt;&gt;0,'Modified Weights'!D$3,0)</f>
        <v>0.66716825348801723</v>
      </c>
      <c r="E365" s="26">
        <f>IF(correlations!E398&lt;&gt;0,'Modified Weights'!E$3,0)</f>
        <v>0.51761980439715483</v>
      </c>
      <c r="F365" s="26">
        <f>IF(correlations!F398&lt;&gt;0,'Modified Weights'!F$3,0)</f>
        <v>0.47668328054517961</v>
      </c>
      <c r="G365" s="26">
        <f>IF(correlations!G398&lt;&gt;0,'Modified Weights'!G$3,0)</f>
        <v>0.53906585139435703</v>
      </c>
      <c r="H365" s="26">
        <f>IF(correlations!H398&lt;&gt;0,'Modified Weights'!H$3,0)</f>
        <v>0.46291004988627577</v>
      </c>
      <c r="I365" s="26">
        <f>IF(correlations!I398&lt;&gt;0,'Modified Weights'!I$3,0)</f>
        <v>0.38334847991865839</v>
      </c>
      <c r="J365" s="26">
        <f>IF(correlations!J398&lt;&gt;0,'Modified Weights'!J$3,0)</f>
        <v>0.47571090136593314</v>
      </c>
      <c r="K365" s="26">
        <f>IF(correlations!K398&lt;&gt;0,'Modified Weights'!K$3,0)</f>
        <v>0.31571202585390812</v>
      </c>
      <c r="L365" s="26">
        <f>IF(correlations!L398&lt;&gt;0,'Modified Weights'!L$3,0)</f>
        <v>0.31257295249758305</v>
      </c>
      <c r="M365" s="26">
        <f>IF(correlations!M398&lt;&gt;0,'Modified Weights'!M$3,0)</f>
        <v>0.40859237613621341</v>
      </c>
      <c r="N365" s="26">
        <f>IF(correlations!N398&lt;&gt;0,'Modified Weights'!N$3,0)</f>
        <v>0.32349910970108381</v>
      </c>
      <c r="O365" s="26">
        <f>IF(correlations!O398&lt;&gt;0,'Modified Weights'!O$3,0)</f>
        <v>0.66851595362183669</v>
      </c>
      <c r="P365" s="26">
        <f>IF(correlations!P398&lt;&gt;0,'Modified Weights'!P$3,0)</f>
        <v>0.41443820151070604</v>
      </c>
      <c r="Q365" s="26">
        <f>IF(correlations!Q398&lt;&gt;0,'Modified Weights'!Q$3,0)</f>
        <v>0.50324684492481753</v>
      </c>
      <c r="R365" s="26">
        <f>IF(correlations!R398&lt;&gt;0,'Modified Weights'!R$3,0)</f>
        <v>0</v>
      </c>
      <c r="S365" s="26">
        <f>IF(correlations!S398&lt;&gt;0,'Modified Weights'!S$3,0)</f>
        <v>0.47668328054517961</v>
      </c>
      <c r="T365" s="26">
        <f>IF(correlations!T398&lt;&gt;0,'Modified Weights'!T$3,0)</f>
        <v>0</v>
      </c>
      <c r="U365" s="26">
        <f>IF(correlations!U398&lt;&gt;0,'Modified Weights'!U$3,0)</f>
        <v>0.47236055541883315</v>
      </c>
      <c r="V365" s="26">
        <f>IF(correlations!V398&lt;&gt;0,'Modified Weights'!V$3,0)</f>
        <v>0</v>
      </c>
      <c r="W365" s="26">
        <f>IF(correlations!W398&lt;&gt;0,'Modified Weights'!W$3,0)</f>
        <v>0.50324684492481753</v>
      </c>
      <c r="X365" s="26">
        <f>IF(correlations!X398&lt;&gt;0,'Modified Weights'!X$3,0)</f>
        <v>0</v>
      </c>
      <c r="Y365" s="26">
        <f>IF(correlations!Y398&lt;&gt;0,'Modified Weights'!Y$3,0)</f>
        <v>0.66716825348801723</v>
      </c>
      <c r="Z365" s="26">
        <f>IF(correlations!Z398&lt;&gt;0,'Modified Weights'!Z$3,0)</f>
        <v>0.43552033876932245</v>
      </c>
      <c r="AA365" s="26"/>
      <c r="AB365" s="40">
        <f ca="1">SUMIF(OFFSET(correlations!B$46,_xlfn.FLOOR.MATH((ROW(A353)-1)/5)*5,0,5),"&lt;&gt;0")/COUNTIF(OFFSET(correlations!B$46,_xlfn.FLOOR.MATH((ROW(A353)-1)/5)*5,0,5),"&lt;&gt;0")</f>
        <v>4.25</v>
      </c>
      <c r="AC365" s="40">
        <f ca="1">SUMIF(OFFSET(correlations!C$46,_xlfn.FLOOR.MATH((ROW(B353)-1)/5)*5,0,5),"&lt;&gt;0")/COUNTIF(OFFSET(correlations!C$46,_xlfn.FLOOR.MATH((ROW(B353)-1)/5)*5,0,5),"&lt;&gt;0")</f>
        <v>4.333333333333333</v>
      </c>
      <c r="AD365" s="40">
        <f ca="1">SUMIF(OFFSET(correlations!D$46,_xlfn.FLOOR.MATH((ROW(C353)-1)/5)*5,0,5),"&lt;&gt;0")/COUNTIF(OFFSET(correlations!D$46,_xlfn.FLOOR.MATH((ROW(C353)-1)/5)*5,0,5),"&lt;&gt;0")</f>
        <v>4.5</v>
      </c>
      <c r="AE365" s="40">
        <f ca="1">SUMIF(OFFSET(correlations!E$46,_xlfn.FLOOR.MATH((ROW(D353)-1)/5)*5,0,5),"&lt;&gt;0")/COUNTIF(OFFSET(correlations!E$46,_xlfn.FLOOR.MATH((ROW(D353)-1)/5)*5,0,5),"&lt;&gt;0")</f>
        <v>3.75</v>
      </c>
      <c r="AF365" s="40">
        <f ca="1">SUMIF(OFFSET(correlations!F$46,_xlfn.FLOOR.MATH((ROW(E353)-1)/5)*5,0,5),"&lt;&gt;0")/COUNTIF(OFFSET(correlations!F$46,_xlfn.FLOOR.MATH((ROW(E353)-1)/5)*5,0,5),"&lt;&gt;0")</f>
        <v>3.5</v>
      </c>
      <c r="AG365" s="40">
        <f ca="1">SUMIF(OFFSET(correlations!G$46,_xlfn.FLOOR.MATH((ROW(F353)-1)/5)*5,0,5),"&lt;&gt;0")/COUNTIF(OFFSET(correlations!G$46,_xlfn.FLOOR.MATH((ROW(F353)-1)/5)*5,0,5),"&lt;&gt;0")</f>
        <v>4.5999999999999996</v>
      </c>
      <c r="AH365" s="40">
        <f ca="1">SUMIF(OFFSET(correlations!H$46,_xlfn.FLOOR.MATH((ROW(G353)-1)/5)*5,0,5),"&lt;&gt;0")/COUNTIF(OFFSET(correlations!H$46,_xlfn.FLOOR.MATH((ROW(G353)-1)/5)*5,0,5),"&lt;&gt;0")</f>
        <v>3.25</v>
      </c>
      <c r="AI365" s="40">
        <f ca="1">SUMIF(OFFSET(correlations!I$46,_xlfn.FLOOR.MATH((ROW(H353)-1)/5)*5,0,5),"&lt;&gt;0")/COUNTIF(OFFSET(correlations!I$46,_xlfn.FLOOR.MATH((ROW(H353)-1)/5)*5,0,5),"&lt;&gt;0")</f>
        <v>3.5</v>
      </c>
      <c r="AJ365" s="40">
        <f ca="1">SUMIF(OFFSET(correlations!J$46,_xlfn.FLOOR.MATH((ROW(I353)-1)/5)*5,0,5),"&lt;&gt;0")/COUNTIF(OFFSET(correlations!J$46,_xlfn.FLOOR.MATH((ROW(I353)-1)/5)*5,0,5),"&lt;&gt;0")</f>
        <v>4.5999999999999996</v>
      </c>
      <c r="AK365" s="40">
        <f ca="1">SUMIF(OFFSET(correlations!K$46,_xlfn.FLOOR.MATH((ROW(J353)-1)/5)*5,0,5),"&lt;&gt;0")/COUNTIF(OFFSET(correlations!K$46,_xlfn.FLOOR.MATH((ROW(J353)-1)/5)*5,0,5),"&lt;&gt;0")</f>
        <v>3.875</v>
      </c>
      <c r="AL365" s="40">
        <f ca="1">SUMIF(OFFSET(correlations!L$46,_xlfn.FLOOR.MATH((ROW(K353)-1)/5)*5,0,5),"&lt;&gt;0")/COUNTIF(OFFSET(correlations!L$46,_xlfn.FLOOR.MATH((ROW(K353)-1)/5)*5,0,5),"&lt;&gt;0")</f>
        <v>4.666666666666667</v>
      </c>
      <c r="AM365" s="40">
        <f ca="1">SUMIF(OFFSET(correlations!M$46,_xlfn.FLOOR.MATH((ROW(L353)-1)/5)*5,0,5),"&lt;&gt;0")/COUNTIF(OFFSET(correlations!M$46,_xlfn.FLOOR.MATH((ROW(L353)-1)/5)*5,0,5),"&lt;&gt;0")</f>
        <v>3.6666666666666665</v>
      </c>
      <c r="AN365" s="40">
        <f ca="1">SUMIF(OFFSET(correlations!N$46,_xlfn.FLOOR.MATH((ROW(M353)-1)/5)*5,0,5),"&lt;&gt;0")/COUNTIF(OFFSET(correlations!N$46,_xlfn.FLOOR.MATH((ROW(M353)-1)/5)*5,0,5),"&lt;&gt;0")</f>
        <v>3.875</v>
      </c>
      <c r="AO365" s="40">
        <f ca="1">SUMIF(OFFSET(correlations!O$46,_xlfn.FLOOR.MATH((ROW(N353)-1)/5)*5,0,5),"&lt;&gt;0")/COUNTIF(OFFSET(correlations!O$46,_xlfn.FLOOR.MATH((ROW(N353)-1)/5)*5,0,5),"&lt;&gt;0")</f>
        <v>4.25</v>
      </c>
      <c r="AP365" s="40">
        <f ca="1">SUMIF(OFFSET(correlations!P$46,_xlfn.FLOOR.MATH((ROW(O353)-1)/5)*5,0,5),"&lt;&gt;0")/COUNTIF(OFFSET(correlations!P$46,_xlfn.FLOOR.MATH((ROW(O353)-1)/5)*5,0,5),"&lt;&gt;0")</f>
        <v>4.2</v>
      </c>
      <c r="AQ365" s="40">
        <f ca="1">SUMIF(OFFSET(correlations!Q$46,_xlfn.FLOOR.MATH((ROW(P353)-1)/5)*5,0,5),"&lt;&gt;0")/COUNTIF(OFFSET(correlations!Q$46,_xlfn.FLOOR.MATH((ROW(P353)-1)/5)*5,0,5),"&lt;&gt;0")</f>
        <v>4.375</v>
      </c>
      <c r="AR365" s="40">
        <f ca="1">SUMIF(OFFSET(correlations!R$46,_xlfn.FLOOR.MATH((ROW(Q353)-1)/5)*5,0,5),"&lt;&gt;0")/COUNTIF(OFFSET(correlations!R$46,_xlfn.FLOOR.MATH((ROW(Q353)-1)/5)*5,0,5),"&lt;&gt;0")</f>
        <v>4</v>
      </c>
      <c r="AS365" s="40">
        <f ca="1">SUMIF(OFFSET(correlations!S$46,_xlfn.FLOOR.MATH((ROW(R353)-1)/5)*5,0,5),"&lt;&gt;0")/COUNTIF(OFFSET(correlations!S$46,_xlfn.FLOOR.MATH((ROW(R353)-1)/5)*5,0,5),"&lt;&gt;0")</f>
        <v>4.125</v>
      </c>
      <c r="AT365" s="40">
        <f ca="1">SUMIF(OFFSET(correlations!T$46,_xlfn.FLOOR.MATH((ROW(S353)-1)/5)*5,0,5),"&lt;&gt;0")/COUNTIF(OFFSET(correlations!T$46,_xlfn.FLOOR.MATH((ROW(S353)-1)/5)*5,0,5),"&lt;&gt;0")</f>
        <v>4</v>
      </c>
      <c r="AU365" s="40">
        <f ca="1">SUMIF(OFFSET(correlations!U$46,_xlfn.FLOOR.MATH((ROW(T353)-1)/5)*5,0,5),"&lt;&gt;0")/COUNTIF(OFFSET(correlations!U$46,_xlfn.FLOOR.MATH((ROW(T353)-1)/5)*5,0,5),"&lt;&gt;0")</f>
        <v>3.8333333333333335</v>
      </c>
      <c r="AV365" s="40">
        <f ca="1">SUMIF(OFFSET(correlations!V$46,_xlfn.FLOOR.MATH((ROW(U353)-1)/5)*5,0,5),"&lt;&gt;0")/COUNTIF(OFFSET(correlations!V$46,_xlfn.FLOOR.MATH((ROW(U353)-1)/5)*5,0,5),"&lt;&gt;0")</f>
        <v>4.333333333333333</v>
      </c>
      <c r="AW365" s="40">
        <f ca="1">SUMIF(OFFSET(correlations!W$46,_xlfn.FLOOR.MATH((ROW(V353)-1)/5)*5,0,5),"&lt;&gt;0")/COUNTIF(OFFSET(correlations!W$46,_xlfn.FLOOR.MATH((ROW(V353)-1)/5)*5,0,5),"&lt;&gt;0")</f>
        <v>4.5</v>
      </c>
      <c r="AX365" s="40">
        <f ca="1">SUMIF(OFFSET(correlations!X$46,_xlfn.FLOOR.MATH((ROW(W353)-1)/5)*5,0,5),"&lt;&gt;0")/COUNTIF(OFFSET(correlations!X$46,_xlfn.FLOOR.MATH((ROW(W353)-1)/5)*5,0,5),"&lt;&gt;0")</f>
        <v>4.5</v>
      </c>
      <c r="AY365" s="40">
        <f ca="1">SUMIF(OFFSET(correlations!Y$46,_xlfn.FLOOR.MATH((ROW(X353)-1)/5)*5,0,5),"&lt;&gt;0")/COUNTIF(OFFSET(correlations!Y$46,_xlfn.FLOOR.MATH((ROW(X353)-1)/5)*5,0,5),"&lt;&gt;0")</f>
        <v>4</v>
      </c>
      <c r="AZ365" s="40">
        <f ca="1">SUMIF(OFFSET(correlations!Z$46,_xlfn.FLOOR.MATH((ROW(Y353)-1)/5)*5,0,5),"&lt;&gt;0")/COUNTIF(OFFSET(correlations!Z$46,_xlfn.FLOOR.MATH((ROW(Y353)-1)/5)*5,0,5),"&lt;&gt;0")</f>
        <v>4.25</v>
      </c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</row>
    <row r="366" spans="1:76">
      <c r="A366" s="1" t="str">
        <f t="shared" si="70"/>
        <v>862: Toy Story (1995)</v>
      </c>
      <c r="B366" s="26">
        <f>IF(correlations!B399&lt;&gt;0,'Modified Weights'!B$4,0)</f>
        <v>0.51761980439715483</v>
      </c>
      <c r="C366" s="26">
        <f>IF(correlations!C399&lt;&gt;0,'Modified Weights'!C$4,0)</f>
        <v>0</v>
      </c>
      <c r="D366" s="26">
        <f>IF(correlations!D399&lt;&gt;0,'Modified Weights'!D$4,0)</f>
        <v>0.47097212266638172</v>
      </c>
      <c r="E366" s="26">
        <f>IF(correlations!E399&lt;&gt;0,'Modified Weights'!E$4,0)</f>
        <v>0.47497369617752921</v>
      </c>
      <c r="F366" s="26">
        <f>IF(correlations!F399&lt;&gt;0,'Modified Weights'!F$4,0)</f>
        <v>0.46411014776485626</v>
      </c>
      <c r="G366" s="26">
        <f>IF(correlations!G399&lt;&gt;0,'Modified Weights'!G$4,0)</f>
        <v>0.48053660218278615</v>
      </c>
      <c r="H366" s="26">
        <f>IF(correlations!H399&lt;&gt;0,'Modified Weights'!H$4,0)</f>
        <v>0</v>
      </c>
      <c r="I366" s="26">
        <f>IF(correlations!I399&lt;&gt;0,'Modified Weights'!I$4,0)</f>
        <v>0.31257295249758305</v>
      </c>
      <c r="J366" s="26">
        <f>IF(correlations!J399&lt;&gt;0,'Modified Weights'!J$4,0)</f>
        <v>0.47549485227568483</v>
      </c>
      <c r="K366" s="26">
        <f>IF(correlations!K399&lt;&gt;0,'Modified Weights'!K$4,0)</f>
        <v>0</v>
      </c>
      <c r="L366" s="26">
        <f>IF(correlations!L399&lt;&gt;0,'Modified Weights'!L$4,0)</f>
        <v>0</v>
      </c>
      <c r="M366" s="26">
        <f>IF(correlations!M399&lt;&gt;0,'Modified Weights'!M$4,0)</f>
        <v>0.28040224837668803</v>
      </c>
      <c r="N366" s="26">
        <f>IF(correlations!N399&lt;&gt;0,'Modified Weights'!N$4,0)</f>
        <v>0.31010409033155772</v>
      </c>
      <c r="O366" s="26">
        <f>IF(correlations!O399&lt;&gt;0,'Modified Weights'!O$4,0)</f>
        <v>0.56244873874488854</v>
      </c>
      <c r="P366" s="26">
        <f>IF(correlations!P399&lt;&gt;0,'Modified Weights'!P$4,0)</f>
        <v>0.30413903573293405</v>
      </c>
      <c r="Q366" s="26">
        <f>IF(correlations!Q399&lt;&gt;0,'Modified Weights'!Q$4,0)</f>
        <v>0</v>
      </c>
      <c r="R366" s="26">
        <f>IF(correlations!R399&lt;&gt;0,'Modified Weights'!R$4,0)</f>
        <v>0.47097212266638172</v>
      </c>
      <c r="S366" s="26">
        <f>IF(correlations!S399&lt;&gt;0,'Modified Weights'!S$4,0)</f>
        <v>0.44902524381160436</v>
      </c>
      <c r="T366" s="26">
        <f>IF(correlations!T399&lt;&gt;0,'Modified Weights'!T$4,0)</f>
        <v>0</v>
      </c>
      <c r="U366" s="26">
        <f>IF(correlations!U399&lt;&gt;0,'Modified Weights'!U$4,0)</f>
        <v>0.43899155441463594</v>
      </c>
      <c r="V366" s="26">
        <f>IF(correlations!V399&lt;&gt;0,'Modified Weights'!V$4,0)</f>
        <v>0.17808764796017454</v>
      </c>
      <c r="W366" s="26">
        <f>IF(correlations!W399&lt;&gt;0,'Modified Weights'!W$4,0)</f>
        <v>0</v>
      </c>
      <c r="X366" s="26">
        <f>IF(correlations!X399&lt;&gt;0,'Modified Weights'!X$4,0)</f>
        <v>0.54219187817609293</v>
      </c>
      <c r="Y366" s="26">
        <f>IF(correlations!Y399&lt;&gt;0,'Modified Weights'!Y$4,0)</f>
        <v>0.54219187817609293</v>
      </c>
      <c r="Z366" s="26">
        <f>IF(correlations!Z399&lt;&gt;0,'Modified Weights'!Z$4,0)</f>
        <v>0.39006674934025765</v>
      </c>
      <c r="AA366" s="26"/>
      <c r="AB366" s="40">
        <f ca="1">SUMIF(OFFSET(correlations!B$46,_xlfn.FLOOR.MATH((ROW(A354)-1)/5)*5,0,5),"&lt;&gt;0")/COUNTIF(OFFSET(correlations!B$46,_xlfn.FLOOR.MATH((ROW(A354)-1)/5)*5,0,5),"&lt;&gt;0")</f>
        <v>4.25</v>
      </c>
      <c r="AC366" s="40">
        <f ca="1">SUMIF(OFFSET(correlations!C$46,_xlfn.FLOOR.MATH((ROW(B354)-1)/5)*5,0,5),"&lt;&gt;0")/COUNTIF(OFFSET(correlations!C$46,_xlfn.FLOOR.MATH((ROW(B354)-1)/5)*5,0,5),"&lt;&gt;0")</f>
        <v>4.333333333333333</v>
      </c>
      <c r="AD366" s="40">
        <f ca="1">SUMIF(OFFSET(correlations!D$46,_xlfn.FLOOR.MATH((ROW(C354)-1)/5)*5,0,5),"&lt;&gt;0")/COUNTIF(OFFSET(correlations!D$46,_xlfn.FLOOR.MATH((ROW(C354)-1)/5)*5,0,5),"&lt;&gt;0")</f>
        <v>4.5</v>
      </c>
      <c r="AE366" s="40">
        <f ca="1">SUMIF(OFFSET(correlations!E$46,_xlfn.FLOOR.MATH((ROW(D354)-1)/5)*5,0,5),"&lt;&gt;0")/COUNTIF(OFFSET(correlations!E$46,_xlfn.FLOOR.MATH((ROW(D354)-1)/5)*5,0,5),"&lt;&gt;0")</f>
        <v>3.75</v>
      </c>
      <c r="AF366" s="40">
        <f ca="1">SUMIF(OFFSET(correlations!F$46,_xlfn.FLOOR.MATH((ROW(E354)-1)/5)*5,0,5),"&lt;&gt;0")/COUNTIF(OFFSET(correlations!F$46,_xlfn.FLOOR.MATH((ROW(E354)-1)/5)*5,0,5),"&lt;&gt;0")</f>
        <v>3.5</v>
      </c>
      <c r="AG366" s="40">
        <f ca="1">SUMIF(OFFSET(correlations!G$46,_xlfn.FLOOR.MATH((ROW(F354)-1)/5)*5,0,5),"&lt;&gt;0")/COUNTIF(OFFSET(correlations!G$46,_xlfn.FLOOR.MATH((ROW(F354)-1)/5)*5,0,5),"&lt;&gt;0")</f>
        <v>4.5999999999999996</v>
      </c>
      <c r="AH366" s="40">
        <f ca="1">SUMIF(OFFSET(correlations!H$46,_xlfn.FLOOR.MATH((ROW(G354)-1)/5)*5,0,5),"&lt;&gt;0")/COUNTIF(OFFSET(correlations!H$46,_xlfn.FLOOR.MATH((ROW(G354)-1)/5)*5,0,5),"&lt;&gt;0")</f>
        <v>3.25</v>
      </c>
      <c r="AI366" s="40">
        <f ca="1">SUMIF(OFFSET(correlations!I$46,_xlfn.FLOOR.MATH((ROW(H354)-1)/5)*5,0,5),"&lt;&gt;0")/COUNTIF(OFFSET(correlations!I$46,_xlfn.FLOOR.MATH((ROW(H354)-1)/5)*5,0,5),"&lt;&gt;0")</f>
        <v>3.5</v>
      </c>
      <c r="AJ366" s="40">
        <f ca="1">SUMIF(OFFSET(correlations!J$46,_xlfn.FLOOR.MATH((ROW(I354)-1)/5)*5,0,5),"&lt;&gt;0")/COUNTIF(OFFSET(correlations!J$46,_xlfn.FLOOR.MATH((ROW(I354)-1)/5)*5,0,5),"&lt;&gt;0")</f>
        <v>4.5999999999999996</v>
      </c>
      <c r="AK366" s="40">
        <f ca="1">SUMIF(OFFSET(correlations!K$46,_xlfn.FLOOR.MATH((ROW(J354)-1)/5)*5,0,5),"&lt;&gt;0")/COUNTIF(OFFSET(correlations!K$46,_xlfn.FLOOR.MATH((ROW(J354)-1)/5)*5,0,5),"&lt;&gt;0")</f>
        <v>3.875</v>
      </c>
      <c r="AL366" s="40">
        <f ca="1">SUMIF(OFFSET(correlations!L$46,_xlfn.FLOOR.MATH((ROW(K354)-1)/5)*5,0,5),"&lt;&gt;0")/COUNTIF(OFFSET(correlations!L$46,_xlfn.FLOOR.MATH((ROW(K354)-1)/5)*5,0,5),"&lt;&gt;0")</f>
        <v>4.666666666666667</v>
      </c>
      <c r="AM366" s="40">
        <f ca="1">SUMIF(OFFSET(correlations!M$46,_xlfn.FLOOR.MATH((ROW(L354)-1)/5)*5,0,5),"&lt;&gt;0")/COUNTIF(OFFSET(correlations!M$46,_xlfn.FLOOR.MATH((ROW(L354)-1)/5)*5,0,5),"&lt;&gt;0")</f>
        <v>3.6666666666666665</v>
      </c>
      <c r="AN366" s="40">
        <f ca="1">SUMIF(OFFSET(correlations!N$46,_xlfn.FLOOR.MATH((ROW(M354)-1)/5)*5,0,5),"&lt;&gt;0")/COUNTIF(OFFSET(correlations!N$46,_xlfn.FLOOR.MATH((ROW(M354)-1)/5)*5,0,5),"&lt;&gt;0")</f>
        <v>3.875</v>
      </c>
      <c r="AO366" s="40">
        <f ca="1">SUMIF(OFFSET(correlations!O$46,_xlfn.FLOOR.MATH((ROW(N354)-1)/5)*5,0,5),"&lt;&gt;0")/COUNTIF(OFFSET(correlations!O$46,_xlfn.FLOOR.MATH((ROW(N354)-1)/5)*5,0,5),"&lt;&gt;0")</f>
        <v>4.25</v>
      </c>
      <c r="AP366" s="40">
        <f ca="1">SUMIF(OFFSET(correlations!P$46,_xlfn.FLOOR.MATH((ROW(O354)-1)/5)*5,0,5),"&lt;&gt;0")/COUNTIF(OFFSET(correlations!P$46,_xlfn.FLOOR.MATH((ROW(O354)-1)/5)*5,0,5),"&lt;&gt;0")</f>
        <v>4.2</v>
      </c>
      <c r="AQ366" s="40">
        <f ca="1">SUMIF(OFFSET(correlations!Q$46,_xlfn.FLOOR.MATH((ROW(P354)-1)/5)*5,0,5),"&lt;&gt;0")/COUNTIF(OFFSET(correlations!Q$46,_xlfn.FLOOR.MATH((ROW(P354)-1)/5)*5,0,5),"&lt;&gt;0")</f>
        <v>4.375</v>
      </c>
      <c r="AR366" s="40">
        <f ca="1">SUMIF(OFFSET(correlations!R$46,_xlfn.FLOOR.MATH((ROW(Q354)-1)/5)*5,0,5),"&lt;&gt;0")/COUNTIF(OFFSET(correlations!R$46,_xlfn.FLOOR.MATH((ROW(Q354)-1)/5)*5,0,5),"&lt;&gt;0")</f>
        <v>4</v>
      </c>
      <c r="AS366" s="40">
        <f ca="1">SUMIF(OFFSET(correlations!S$46,_xlfn.FLOOR.MATH((ROW(R354)-1)/5)*5,0,5),"&lt;&gt;0")/COUNTIF(OFFSET(correlations!S$46,_xlfn.FLOOR.MATH((ROW(R354)-1)/5)*5,0,5),"&lt;&gt;0")</f>
        <v>4.125</v>
      </c>
      <c r="AT366" s="40">
        <f ca="1">SUMIF(OFFSET(correlations!T$46,_xlfn.FLOOR.MATH((ROW(S354)-1)/5)*5,0,5),"&lt;&gt;0")/COUNTIF(OFFSET(correlations!T$46,_xlfn.FLOOR.MATH((ROW(S354)-1)/5)*5,0,5),"&lt;&gt;0")</f>
        <v>4</v>
      </c>
      <c r="AU366" s="40">
        <f ca="1">SUMIF(OFFSET(correlations!U$46,_xlfn.FLOOR.MATH((ROW(T354)-1)/5)*5,0,5),"&lt;&gt;0")/COUNTIF(OFFSET(correlations!U$46,_xlfn.FLOOR.MATH((ROW(T354)-1)/5)*5,0,5),"&lt;&gt;0")</f>
        <v>3.8333333333333335</v>
      </c>
      <c r="AV366" s="40">
        <f ca="1">SUMIF(OFFSET(correlations!V$46,_xlfn.FLOOR.MATH((ROW(U354)-1)/5)*5,0,5),"&lt;&gt;0")/COUNTIF(OFFSET(correlations!V$46,_xlfn.FLOOR.MATH((ROW(U354)-1)/5)*5,0,5),"&lt;&gt;0")</f>
        <v>4.333333333333333</v>
      </c>
      <c r="AW366" s="40">
        <f ca="1">SUMIF(OFFSET(correlations!W$46,_xlfn.FLOOR.MATH((ROW(V354)-1)/5)*5,0,5),"&lt;&gt;0")/COUNTIF(OFFSET(correlations!W$46,_xlfn.FLOOR.MATH((ROW(V354)-1)/5)*5,0,5),"&lt;&gt;0")</f>
        <v>4.5</v>
      </c>
      <c r="AX366" s="40">
        <f ca="1">SUMIF(OFFSET(correlations!X$46,_xlfn.FLOOR.MATH((ROW(W354)-1)/5)*5,0,5),"&lt;&gt;0")/COUNTIF(OFFSET(correlations!X$46,_xlfn.FLOOR.MATH((ROW(W354)-1)/5)*5,0,5),"&lt;&gt;0")</f>
        <v>4.5</v>
      </c>
      <c r="AY366" s="40">
        <f ca="1">SUMIF(OFFSET(correlations!Y$46,_xlfn.FLOOR.MATH((ROW(X354)-1)/5)*5,0,5),"&lt;&gt;0")/COUNTIF(OFFSET(correlations!Y$46,_xlfn.FLOOR.MATH((ROW(X354)-1)/5)*5,0,5),"&lt;&gt;0")</f>
        <v>4</v>
      </c>
      <c r="AZ366" s="40">
        <f ca="1">SUMIF(OFFSET(correlations!Z$46,_xlfn.FLOOR.MATH((ROW(Y354)-1)/5)*5,0,5),"&lt;&gt;0")/COUNTIF(OFFSET(correlations!Z$46,_xlfn.FLOOR.MATH((ROW(Y354)-1)/5)*5,0,5),"&lt;&gt;0")</f>
        <v>4.25</v>
      </c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</row>
    <row r="367" spans="1:76">
      <c r="A367" s="1" t="str">
        <f t="shared" si="70"/>
        <v>862: Toy Story (1995)</v>
      </c>
      <c r="B367" s="26">
        <f>IF(correlations!B400&lt;&gt;0,'Modified Weights'!B$5,0)</f>
        <v>0.49300760515325925</v>
      </c>
      <c r="C367" s="26">
        <f>IF(correlations!C400&lt;&gt;0,'Modified Weights'!C$5,0)</f>
        <v>0</v>
      </c>
      <c r="D367" s="26">
        <f>IF(correlations!D400&lt;&gt;0,'Modified Weights'!D$5,0)</f>
        <v>0.46833329437099369</v>
      </c>
      <c r="E367" s="26">
        <f>IF(correlations!E400&lt;&gt;0,'Modified Weights'!E$5,0)</f>
        <v>0.46291004988627577</v>
      </c>
      <c r="F367" s="26">
        <f>IF(correlations!F400&lt;&gt;0,'Modified Weights'!F$5,0)</f>
        <v>0.43899155441463594</v>
      </c>
      <c r="G367" s="26">
        <f>IF(correlations!G400&lt;&gt;0,'Modified Weights'!G$5,0)</f>
        <v>0.46833329437099369</v>
      </c>
      <c r="H367" s="26">
        <f>IF(correlations!H400&lt;&gt;0,'Modified Weights'!H$5,0)</f>
        <v>0</v>
      </c>
      <c r="I367" s="26">
        <f>IF(correlations!I400&lt;&gt;0,'Modified Weights'!I$5,0)</f>
        <v>0</v>
      </c>
      <c r="J367" s="26">
        <f>IF(correlations!J400&lt;&gt;0,'Modified Weights'!J$5,0)</f>
        <v>0.38713264586848378</v>
      </c>
      <c r="K367" s="26">
        <f>IF(correlations!K400&lt;&gt;0,'Modified Weights'!K$5,0)</f>
        <v>0.25886569181649749</v>
      </c>
      <c r="L367" s="26">
        <f>IF(correlations!L400&lt;&gt;0,'Modified Weights'!L$5,0)</f>
        <v>0.27833468677407003</v>
      </c>
      <c r="M367" s="26">
        <f>IF(correlations!M400&lt;&gt;0,'Modified Weights'!M$5,0)</f>
        <v>0</v>
      </c>
      <c r="N367" s="26">
        <f>IF(correlations!N400&lt;&gt;0,'Modified Weights'!N$5,0)</f>
        <v>0</v>
      </c>
      <c r="O367" s="26">
        <f>IF(correlations!O400&lt;&gt;0,'Modified Weights'!O$5,0)</f>
        <v>0.53906585139435703</v>
      </c>
      <c r="P367" s="26">
        <f>IF(correlations!P400&lt;&gt;0,'Modified Weights'!P$5,0)</f>
        <v>0.29682614716644024</v>
      </c>
      <c r="Q367" s="26">
        <f>IF(correlations!Q400&lt;&gt;0,'Modified Weights'!Q$5,0)</f>
        <v>0.47571090136593314</v>
      </c>
      <c r="R367" s="26">
        <f>IF(correlations!R400&lt;&gt;0,'Modified Weights'!R$5,0)</f>
        <v>0.45527378286540937</v>
      </c>
      <c r="S367" s="26">
        <f>IF(correlations!S400&lt;&gt;0,'Modified Weights'!S$5,0)</f>
        <v>0.42223642660835542</v>
      </c>
      <c r="T367" s="26">
        <f>IF(correlations!T400&lt;&gt;0,'Modified Weights'!T$5,0)</f>
        <v>0.42805472768971564</v>
      </c>
      <c r="U367" s="26">
        <f>IF(correlations!U400&lt;&gt;0,'Modified Weights'!U$5,0)</f>
        <v>0</v>
      </c>
      <c r="V367" s="26">
        <f>IF(correlations!V400&lt;&gt;0,'Modified Weights'!V$5,0)</f>
        <v>0</v>
      </c>
      <c r="W367" s="26">
        <f>IF(correlations!W400&lt;&gt;0,'Modified Weights'!W$5,0)</f>
        <v>0.31571202585390812</v>
      </c>
      <c r="X367" s="26">
        <f>IF(correlations!X400&lt;&gt;0,'Modified Weights'!X$5,0)</f>
        <v>0.47497369617752921</v>
      </c>
      <c r="Y367" s="26">
        <f>IF(correlations!Y400&lt;&gt;0,'Modified Weights'!Y$5,0)</f>
        <v>0.47236055541883315</v>
      </c>
      <c r="Z367" s="26">
        <f>IF(correlations!Z400&lt;&gt;0,'Modified Weights'!Z$5,0)</f>
        <v>0.37985626502293046</v>
      </c>
      <c r="AA367" s="26"/>
      <c r="AB367" s="40">
        <f ca="1">SUMIF(OFFSET(correlations!B$46,_xlfn.FLOOR.MATH((ROW(A355)-1)/5)*5,0,5),"&lt;&gt;0")/COUNTIF(OFFSET(correlations!B$46,_xlfn.FLOOR.MATH((ROW(A355)-1)/5)*5,0,5),"&lt;&gt;0")</f>
        <v>4.25</v>
      </c>
      <c r="AC367" s="40">
        <f ca="1">SUMIF(OFFSET(correlations!C$46,_xlfn.FLOOR.MATH((ROW(B355)-1)/5)*5,0,5),"&lt;&gt;0")/COUNTIF(OFFSET(correlations!C$46,_xlfn.FLOOR.MATH((ROW(B355)-1)/5)*5,0,5),"&lt;&gt;0")</f>
        <v>4.333333333333333</v>
      </c>
      <c r="AD367" s="40">
        <f ca="1">SUMIF(OFFSET(correlations!D$46,_xlfn.FLOOR.MATH((ROW(C355)-1)/5)*5,0,5),"&lt;&gt;0")/COUNTIF(OFFSET(correlations!D$46,_xlfn.FLOOR.MATH((ROW(C355)-1)/5)*5,0,5),"&lt;&gt;0")</f>
        <v>4.5</v>
      </c>
      <c r="AE367" s="40">
        <f ca="1">SUMIF(OFFSET(correlations!E$46,_xlfn.FLOOR.MATH((ROW(D355)-1)/5)*5,0,5),"&lt;&gt;0")/COUNTIF(OFFSET(correlations!E$46,_xlfn.FLOOR.MATH((ROW(D355)-1)/5)*5,0,5),"&lt;&gt;0")</f>
        <v>3.75</v>
      </c>
      <c r="AF367" s="40">
        <f ca="1">SUMIF(OFFSET(correlations!F$46,_xlfn.FLOOR.MATH((ROW(E355)-1)/5)*5,0,5),"&lt;&gt;0")/COUNTIF(OFFSET(correlations!F$46,_xlfn.FLOOR.MATH((ROW(E355)-1)/5)*5,0,5),"&lt;&gt;0")</f>
        <v>3.5</v>
      </c>
      <c r="AG367" s="40">
        <f ca="1">SUMIF(OFFSET(correlations!G$46,_xlfn.FLOOR.MATH((ROW(F355)-1)/5)*5,0,5),"&lt;&gt;0")/COUNTIF(OFFSET(correlations!G$46,_xlfn.FLOOR.MATH((ROW(F355)-1)/5)*5,0,5),"&lt;&gt;0")</f>
        <v>4.5999999999999996</v>
      </c>
      <c r="AH367" s="40">
        <f ca="1">SUMIF(OFFSET(correlations!H$46,_xlfn.FLOOR.MATH((ROW(G355)-1)/5)*5,0,5),"&lt;&gt;0")/COUNTIF(OFFSET(correlations!H$46,_xlfn.FLOOR.MATH((ROW(G355)-1)/5)*5,0,5),"&lt;&gt;0")</f>
        <v>3.25</v>
      </c>
      <c r="AI367" s="40">
        <f ca="1">SUMIF(OFFSET(correlations!I$46,_xlfn.FLOOR.MATH((ROW(H355)-1)/5)*5,0,5),"&lt;&gt;0")/COUNTIF(OFFSET(correlations!I$46,_xlfn.FLOOR.MATH((ROW(H355)-1)/5)*5,0,5),"&lt;&gt;0")</f>
        <v>3.5</v>
      </c>
      <c r="AJ367" s="40">
        <f ca="1">SUMIF(OFFSET(correlations!J$46,_xlfn.FLOOR.MATH((ROW(I355)-1)/5)*5,0,5),"&lt;&gt;0")/COUNTIF(OFFSET(correlations!J$46,_xlfn.FLOOR.MATH((ROW(I355)-1)/5)*5,0,5),"&lt;&gt;0")</f>
        <v>4.5999999999999996</v>
      </c>
      <c r="AK367" s="40">
        <f ca="1">SUMIF(OFFSET(correlations!K$46,_xlfn.FLOOR.MATH((ROW(J355)-1)/5)*5,0,5),"&lt;&gt;0")/COUNTIF(OFFSET(correlations!K$46,_xlfn.FLOOR.MATH((ROW(J355)-1)/5)*5,0,5),"&lt;&gt;0")</f>
        <v>3.875</v>
      </c>
      <c r="AL367" s="40">
        <f ca="1">SUMIF(OFFSET(correlations!L$46,_xlfn.FLOOR.MATH((ROW(K355)-1)/5)*5,0,5),"&lt;&gt;0")/COUNTIF(OFFSET(correlations!L$46,_xlfn.FLOOR.MATH((ROW(K355)-1)/5)*5,0,5),"&lt;&gt;0")</f>
        <v>4.666666666666667</v>
      </c>
      <c r="AM367" s="40">
        <f ca="1">SUMIF(OFFSET(correlations!M$46,_xlfn.FLOOR.MATH((ROW(L355)-1)/5)*5,0,5),"&lt;&gt;0")/COUNTIF(OFFSET(correlations!M$46,_xlfn.FLOOR.MATH((ROW(L355)-1)/5)*5,0,5),"&lt;&gt;0")</f>
        <v>3.6666666666666665</v>
      </c>
      <c r="AN367" s="40">
        <f ca="1">SUMIF(OFFSET(correlations!N$46,_xlfn.FLOOR.MATH((ROW(M355)-1)/5)*5,0,5),"&lt;&gt;0")/COUNTIF(OFFSET(correlations!N$46,_xlfn.FLOOR.MATH((ROW(M355)-1)/5)*5,0,5),"&lt;&gt;0")</f>
        <v>3.875</v>
      </c>
      <c r="AO367" s="40">
        <f ca="1">SUMIF(OFFSET(correlations!O$46,_xlfn.FLOOR.MATH((ROW(N355)-1)/5)*5,0,5),"&lt;&gt;0")/COUNTIF(OFFSET(correlations!O$46,_xlfn.FLOOR.MATH((ROW(N355)-1)/5)*5,0,5),"&lt;&gt;0")</f>
        <v>4.25</v>
      </c>
      <c r="AP367" s="40">
        <f ca="1">SUMIF(OFFSET(correlations!P$46,_xlfn.FLOOR.MATH((ROW(O355)-1)/5)*5,0,5),"&lt;&gt;0")/COUNTIF(OFFSET(correlations!P$46,_xlfn.FLOOR.MATH((ROW(O355)-1)/5)*5,0,5),"&lt;&gt;0")</f>
        <v>4.2</v>
      </c>
      <c r="AQ367" s="40">
        <f ca="1">SUMIF(OFFSET(correlations!Q$46,_xlfn.FLOOR.MATH((ROW(P355)-1)/5)*5,0,5),"&lt;&gt;0")/COUNTIF(OFFSET(correlations!Q$46,_xlfn.FLOOR.MATH((ROW(P355)-1)/5)*5,0,5),"&lt;&gt;0")</f>
        <v>4.375</v>
      </c>
      <c r="AR367" s="40">
        <f ca="1">SUMIF(OFFSET(correlations!R$46,_xlfn.FLOOR.MATH((ROW(Q355)-1)/5)*5,0,5),"&lt;&gt;0")/COUNTIF(OFFSET(correlations!R$46,_xlfn.FLOOR.MATH((ROW(Q355)-1)/5)*5,0,5),"&lt;&gt;0")</f>
        <v>4</v>
      </c>
      <c r="AS367" s="40">
        <f ca="1">SUMIF(OFFSET(correlations!S$46,_xlfn.FLOOR.MATH((ROW(R355)-1)/5)*5,0,5),"&lt;&gt;0")/COUNTIF(OFFSET(correlations!S$46,_xlfn.FLOOR.MATH((ROW(R355)-1)/5)*5,0,5),"&lt;&gt;0")</f>
        <v>4.125</v>
      </c>
      <c r="AT367" s="40">
        <f ca="1">SUMIF(OFFSET(correlations!T$46,_xlfn.FLOOR.MATH((ROW(S355)-1)/5)*5,0,5),"&lt;&gt;0")/COUNTIF(OFFSET(correlations!T$46,_xlfn.FLOOR.MATH((ROW(S355)-1)/5)*5,0,5),"&lt;&gt;0")</f>
        <v>4</v>
      </c>
      <c r="AU367" s="40">
        <f ca="1">SUMIF(OFFSET(correlations!U$46,_xlfn.FLOOR.MATH((ROW(T355)-1)/5)*5,0,5),"&lt;&gt;0")/COUNTIF(OFFSET(correlations!U$46,_xlfn.FLOOR.MATH((ROW(T355)-1)/5)*5,0,5),"&lt;&gt;0")</f>
        <v>3.8333333333333335</v>
      </c>
      <c r="AV367" s="40">
        <f ca="1">SUMIF(OFFSET(correlations!V$46,_xlfn.FLOOR.MATH((ROW(U355)-1)/5)*5,0,5),"&lt;&gt;0")/COUNTIF(OFFSET(correlations!V$46,_xlfn.FLOOR.MATH((ROW(U355)-1)/5)*5,0,5),"&lt;&gt;0")</f>
        <v>4.333333333333333</v>
      </c>
      <c r="AW367" s="40">
        <f ca="1">SUMIF(OFFSET(correlations!W$46,_xlfn.FLOOR.MATH((ROW(V355)-1)/5)*5,0,5),"&lt;&gt;0")/COUNTIF(OFFSET(correlations!W$46,_xlfn.FLOOR.MATH((ROW(V355)-1)/5)*5,0,5),"&lt;&gt;0")</f>
        <v>4.5</v>
      </c>
      <c r="AX367" s="40">
        <f ca="1">SUMIF(OFFSET(correlations!X$46,_xlfn.FLOOR.MATH((ROW(W355)-1)/5)*5,0,5),"&lt;&gt;0")/COUNTIF(OFFSET(correlations!X$46,_xlfn.FLOOR.MATH((ROW(W355)-1)/5)*5,0,5),"&lt;&gt;0")</f>
        <v>4.5</v>
      </c>
      <c r="AY367" s="40">
        <f ca="1">SUMIF(OFFSET(correlations!Y$46,_xlfn.FLOOR.MATH((ROW(X355)-1)/5)*5,0,5),"&lt;&gt;0")/COUNTIF(OFFSET(correlations!Y$46,_xlfn.FLOOR.MATH((ROW(X355)-1)/5)*5,0,5),"&lt;&gt;0")</f>
        <v>4</v>
      </c>
      <c r="AZ367" s="40">
        <f ca="1">SUMIF(OFFSET(correlations!Z$46,_xlfn.FLOOR.MATH((ROW(Y355)-1)/5)*5,0,5),"&lt;&gt;0")/COUNTIF(OFFSET(correlations!Z$46,_xlfn.FLOOR.MATH((ROW(Y355)-1)/5)*5,0,5),"&lt;&gt;0")</f>
        <v>4.25</v>
      </c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</row>
    <row r="368" spans="1:76">
      <c r="A368" s="21" t="s">
        <v>71</v>
      </c>
      <c r="B368" s="26">
        <f>IF(correlations!B401&lt;&gt;0,'Modified Weights'!B$6,0)</f>
        <v>0.48053660218278615</v>
      </c>
      <c r="C368" s="26">
        <f>IF(correlations!C401&lt;&gt;0,'Modified Weights'!C$6,0)</f>
        <v>0</v>
      </c>
      <c r="D368" s="26">
        <f>IF(correlations!D401&lt;&gt;0,'Modified Weights'!D$6,0)</f>
        <v>0.37322578372742299</v>
      </c>
      <c r="E368" s="26">
        <f>IF(correlations!E401&lt;&gt;0,'Modified Weights'!E$6,0)</f>
        <v>0.28275572409412869</v>
      </c>
      <c r="F368" s="26">
        <f>IF(correlations!F401&lt;&gt;0,'Modified Weights'!F$6,0)</f>
        <v>0.40027450425381639</v>
      </c>
      <c r="G368" s="26">
        <f>IF(correlations!G401&lt;&gt;0,'Modified Weights'!G$6,0)</f>
        <v>0</v>
      </c>
      <c r="H368" s="26">
        <f>IF(correlations!H401&lt;&gt;0,'Modified Weights'!H$6,0)</f>
        <v>0</v>
      </c>
      <c r="I368" s="26">
        <f>IF(correlations!I401&lt;&gt;0,'Modified Weights'!I$6,0)</f>
        <v>0.22921932957789437</v>
      </c>
      <c r="J368" s="26">
        <f>IF(correlations!J401&lt;&gt;0,'Modified Weights'!J$6,0)</f>
        <v>0.36756756756756787</v>
      </c>
      <c r="K368" s="26">
        <f>IF(correlations!K401&lt;&gt;0,'Modified Weights'!K$6,0)</f>
        <v>0</v>
      </c>
      <c r="L368" s="26">
        <f>IF(correlations!L401&lt;&gt;0,'Modified Weights'!L$6,0)</f>
        <v>0.2685953793136418</v>
      </c>
      <c r="M368" s="26">
        <f>IF(correlations!M401&lt;&gt;0,'Modified Weights'!M$6,0)</f>
        <v>0</v>
      </c>
      <c r="N368" s="26">
        <f>IF(correlations!N401&lt;&gt;0,'Modified Weights'!N$6,0)</f>
        <v>0</v>
      </c>
      <c r="O368" s="26">
        <f>IF(correlations!O401&lt;&gt;0,'Modified Weights'!O$6,0)</f>
        <v>0.52599044278760332</v>
      </c>
      <c r="P368" s="26">
        <f>IF(correlations!P401&lt;&gt;0,'Modified Weights'!P$6,0)</f>
        <v>0.28039233696684568</v>
      </c>
      <c r="Q368" s="26">
        <f>IF(correlations!Q401&lt;&gt;0,'Modified Weights'!Q$6,0)</f>
        <v>0</v>
      </c>
      <c r="R368" s="26">
        <f>IF(correlations!R401&lt;&gt;0,'Modified Weights'!R$6,0)</f>
        <v>0.39943642888722536</v>
      </c>
      <c r="S368" s="26">
        <f>IF(correlations!S401&lt;&gt;0,'Modified Weights'!S$6,0)</f>
        <v>0</v>
      </c>
      <c r="T368" s="26">
        <f>IF(correlations!T401&lt;&gt;0,'Modified Weights'!T$6,0)</f>
        <v>0.40704352695380308</v>
      </c>
      <c r="U368" s="26">
        <f>IF(correlations!U401&lt;&gt;0,'Modified Weights'!U$6,0)</f>
        <v>0.30580326092025339</v>
      </c>
      <c r="V368" s="26">
        <f>IF(correlations!V401&lt;&gt;0,'Modified Weights'!V$6,0)</f>
        <v>0.14601110225769576</v>
      </c>
      <c r="W368" s="26">
        <f>IF(correlations!W401&lt;&gt;0,'Modified Weights'!W$6,0)</f>
        <v>0.26252037536330569</v>
      </c>
      <c r="X368" s="26">
        <f>IF(correlations!X401&lt;&gt;0,'Modified Weights'!X$6,0)</f>
        <v>0</v>
      </c>
      <c r="Y368" s="26">
        <f>IF(correlations!Y401&lt;&gt;0,'Modified Weights'!Y$6,0)</f>
        <v>0.46411014776485626</v>
      </c>
      <c r="Z368" s="26">
        <f>IF(correlations!Z401&lt;&gt;0,'Modified Weights'!Z$6,0)</f>
        <v>0.37426379831369133</v>
      </c>
      <c r="AA368" s="26"/>
      <c r="AB368" s="40">
        <f ca="1">SUMIF(OFFSET(correlations!B$46,_xlfn.FLOOR.MATH((ROW(A356)-1)/5)*5,0,5),"&lt;&gt;0")/COUNTIF(OFFSET(correlations!B$46,_xlfn.FLOOR.MATH((ROW(A356)-1)/5)*5,0,5),"&lt;&gt;0")</f>
        <v>3</v>
      </c>
      <c r="AC368" s="40">
        <f ca="1">SUMIF(OFFSET(correlations!C$46,_xlfn.FLOOR.MATH((ROW(B356)-1)/5)*5,0,5),"&lt;&gt;0")/COUNTIF(OFFSET(correlations!C$46,_xlfn.FLOOR.MATH((ROW(B356)-1)/5)*5,0,5),"&lt;&gt;0")</f>
        <v>3.625</v>
      </c>
      <c r="AD368" s="40">
        <f ca="1">SUMIF(OFFSET(correlations!D$46,_xlfn.FLOOR.MATH((ROW(C356)-1)/5)*5,0,5),"&lt;&gt;0")/COUNTIF(OFFSET(correlations!D$46,_xlfn.FLOOR.MATH((ROW(C356)-1)/5)*5,0,5),"&lt;&gt;0")</f>
        <v>2.5</v>
      </c>
      <c r="AE368" s="40">
        <f ca="1">SUMIF(OFFSET(correlations!E$46,_xlfn.FLOOR.MATH((ROW(D356)-1)/5)*5,0,5),"&lt;&gt;0")/COUNTIF(OFFSET(correlations!E$46,_xlfn.FLOOR.MATH((ROW(D356)-1)/5)*5,0,5),"&lt;&gt;0")</f>
        <v>4.0999999999999996</v>
      </c>
      <c r="AF368" s="40">
        <f ca="1">SUMIF(OFFSET(correlations!F$46,_xlfn.FLOOR.MATH((ROW(E356)-1)/5)*5,0,5),"&lt;&gt;0")/COUNTIF(OFFSET(correlations!F$46,_xlfn.FLOOR.MATH((ROW(E356)-1)/5)*5,0,5),"&lt;&gt;0")</f>
        <v>3.4</v>
      </c>
      <c r="AG368" s="40">
        <f ca="1">SUMIF(OFFSET(correlations!G$46,_xlfn.FLOOR.MATH((ROW(F356)-1)/5)*5,0,5),"&lt;&gt;0")/COUNTIF(OFFSET(correlations!G$46,_xlfn.FLOOR.MATH((ROW(F356)-1)/5)*5,0,5),"&lt;&gt;0")</f>
        <v>3.5</v>
      </c>
      <c r="AH368" s="40">
        <f ca="1">SUMIF(OFFSET(correlations!H$46,_xlfn.FLOOR.MATH((ROW(G356)-1)/5)*5,0,5),"&lt;&gt;0")/COUNTIF(OFFSET(correlations!H$46,_xlfn.FLOOR.MATH((ROW(G356)-1)/5)*5,0,5),"&lt;&gt;0")</f>
        <v>3.3333333333333335</v>
      </c>
      <c r="AI368" s="40">
        <f ca="1">SUMIF(OFFSET(correlations!I$46,_xlfn.FLOOR.MATH((ROW(H356)-1)/5)*5,0,5),"&lt;&gt;0")/COUNTIF(OFFSET(correlations!I$46,_xlfn.FLOOR.MATH((ROW(H356)-1)/5)*5,0,5),"&lt;&gt;0")</f>
        <v>4</v>
      </c>
      <c r="AJ368" s="40">
        <f ca="1">SUMIF(OFFSET(correlations!J$46,_xlfn.FLOOR.MATH((ROW(I356)-1)/5)*5,0,5),"&lt;&gt;0")/COUNTIF(OFFSET(correlations!J$46,_xlfn.FLOOR.MATH((ROW(I356)-1)/5)*5,0,5),"&lt;&gt;0")</f>
        <v>3.5</v>
      </c>
      <c r="AK368" s="40">
        <f ca="1">SUMIF(OFFSET(correlations!K$46,_xlfn.FLOOR.MATH((ROW(J356)-1)/5)*5,0,5),"&lt;&gt;0")/COUNTIF(OFFSET(correlations!K$46,_xlfn.FLOOR.MATH((ROW(J356)-1)/5)*5,0,5),"&lt;&gt;0")</f>
        <v>3.75</v>
      </c>
      <c r="AL368" s="40">
        <f ca="1">SUMIF(OFFSET(correlations!L$46,_xlfn.FLOOR.MATH((ROW(K356)-1)/5)*5,0,5),"&lt;&gt;0")/COUNTIF(OFFSET(correlations!L$46,_xlfn.FLOOR.MATH((ROW(K356)-1)/5)*5,0,5),"&lt;&gt;0")</f>
        <v>4</v>
      </c>
      <c r="AM368" s="40">
        <f ca="1">SUMIF(OFFSET(correlations!M$46,_xlfn.FLOOR.MATH((ROW(L356)-1)/5)*5,0,5),"&lt;&gt;0")/COUNTIF(OFFSET(correlations!M$46,_xlfn.FLOOR.MATH((ROW(L356)-1)/5)*5,0,5),"&lt;&gt;0")</f>
        <v>3.5</v>
      </c>
      <c r="AN368" s="40">
        <f ca="1">SUMIF(OFFSET(correlations!N$46,_xlfn.FLOOR.MATH((ROW(M356)-1)/5)*5,0,5),"&lt;&gt;0")/COUNTIF(OFFSET(correlations!N$46,_xlfn.FLOOR.MATH((ROW(M356)-1)/5)*5,0,5),"&lt;&gt;0")</f>
        <v>3.25</v>
      </c>
      <c r="AO368" s="40">
        <f ca="1">SUMIF(OFFSET(correlations!O$46,_xlfn.FLOOR.MATH((ROW(N356)-1)/5)*5,0,5),"&lt;&gt;0")/COUNTIF(OFFSET(correlations!O$46,_xlfn.FLOOR.MATH((ROW(N356)-1)/5)*5,0,5),"&lt;&gt;0")</f>
        <v>3.875</v>
      </c>
      <c r="AP368" s="40">
        <f ca="1">SUMIF(OFFSET(correlations!P$46,_xlfn.FLOOR.MATH((ROW(O356)-1)/5)*5,0,5),"&lt;&gt;0")/COUNTIF(OFFSET(correlations!P$46,_xlfn.FLOOR.MATH((ROW(O356)-1)/5)*5,0,5),"&lt;&gt;0")</f>
        <v>3.5</v>
      </c>
      <c r="AQ368" s="40">
        <f ca="1">SUMIF(OFFSET(correlations!Q$46,_xlfn.FLOOR.MATH((ROW(P356)-1)/5)*5,0,5),"&lt;&gt;0")/COUNTIF(OFFSET(correlations!Q$46,_xlfn.FLOOR.MATH((ROW(P356)-1)/5)*5,0,5),"&lt;&gt;0")</f>
        <v>3.375</v>
      </c>
      <c r="AR368" s="40">
        <f ca="1">SUMIF(OFFSET(correlations!R$46,_xlfn.FLOOR.MATH((ROW(Q356)-1)/5)*5,0,5),"&lt;&gt;0")/COUNTIF(OFFSET(correlations!R$46,_xlfn.FLOOR.MATH((ROW(Q356)-1)/5)*5,0,5),"&lt;&gt;0")</f>
        <v>4.125</v>
      </c>
      <c r="AS368" s="40">
        <f ca="1">SUMIF(OFFSET(correlations!S$46,_xlfn.FLOOR.MATH((ROW(R356)-1)/5)*5,0,5),"&lt;&gt;0")/COUNTIF(OFFSET(correlations!S$46,_xlfn.FLOOR.MATH((ROW(R356)-1)/5)*5,0,5),"&lt;&gt;0")</f>
        <v>4.166666666666667</v>
      </c>
      <c r="AT368" s="40">
        <f ca="1">SUMIF(OFFSET(correlations!T$46,_xlfn.FLOOR.MATH((ROW(S356)-1)/5)*5,0,5),"&lt;&gt;0")/COUNTIF(OFFSET(correlations!T$46,_xlfn.FLOOR.MATH((ROW(S356)-1)/5)*5,0,5),"&lt;&gt;0")</f>
        <v>3.25</v>
      </c>
      <c r="AU368" s="40">
        <f ca="1">SUMIF(OFFSET(correlations!U$46,_xlfn.FLOOR.MATH((ROW(T356)-1)/5)*5,0,5),"&lt;&gt;0")/COUNTIF(OFFSET(correlations!U$46,_xlfn.FLOOR.MATH((ROW(T356)-1)/5)*5,0,5),"&lt;&gt;0")</f>
        <v>3.5</v>
      </c>
      <c r="AV368" s="40">
        <f ca="1">SUMIF(OFFSET(correlations!V$46,_xlfn.FLOOR.MATH((ROW(U356)-1)/5)*5,0,5),"&lt;&gt;0")/COUNTIF(OFFSET(correlations!V$46,_xlfn.FLOOR.MATH((ROW(U356)-1)/5)*5,0,5),"&lt;&gt;0")</f>
        <v>2.8333333333333335</v>
      </c>
      <c r="AW368" s="40">
        <f ca="1">SUMIF(OFFSET(correlations!W$46,_xlfn.FLOOR.MATH((ROW(V356)-1)/5)*5,0,5),"&lt;&gt;0")/COUNTIF(OFFSET(correlations!W$46,_xlfn.FLOOR.MATH((ROW(V356)-1)/5)*5,0,5),"&lt;&gt;0")</f>
        <v>3.5</v>
      </c>
      <c r="AX368" s="40">
        <f ca="1">SUMIF(OFFSET(correlations!X$46,_xlfn.FLOOR.MATH((ROW(W356)-1)/5)*5,0,5),"&lt;&gt;0")/COUNTIF(OFFSET(correlations!X$46,_xlfn.FLOOR.MATH((ROW(W356)-1)/5)*5,0,5),"&lt;&gt;0")</f>
        <v>2.6666666666666665</v>
      </c>
      <c r="AY368" s="40">
        <f ca="1">SUMIF(OFFSET(correlations!Y$46,_xlfn.FLOOR.MATH((ROW(X356)-1)/5)*5,0,5),"&lt;&gt;0")/COUNTIF(OFFSET(correlations!Y$46,_xlfn.FLOOR.MATH((ROW(X356)-1)/5)*5,0,5),"&lt;&gt;0")</f>
        <v>3.25</v>
      </c>
      <c r="AZ368" s="40">
        <f ca="1">SUMIF(OFFSET(correlations!Z$46,_xlfn.FLOOR.MATH((ROW(Y356)-1)/5)*5,0,5),"&lt;&gt;0")/COUNTIF(OFFSET(correlations!Z$46,_xlfn.FLOOR.MATH((ROW(Y356)-1)/5)*5,0,5),"&lt;&gt;0")</f>
        <v>3.3333333333333335</v>
      </c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</row>
    <row r="369" spans="1:76">
      <c r="A369" s="1" t="str">
        <f t="shared" ref="A369:A372" si="71">A368</f>
        <v>954: Mission: Impossible (1996)</v>
      </c>
      <c r="B369" s="26">
        <f>IF(correlations!B402&lt;&gt;0,'Modified Weights'!B$7,0)</f>
        <v>0</v>
      </c>
      <c r="C369" s="26">
        <f>IF(correlations!C402&lt;&gt;0,'Modified Weights'!C$7,0)</f>
        <v>0.41167618541813644</v>
      </c>
      <c r="D369" s="26">
        <f>IF(correlations!D402&lt;&gt;0,'Modified Weights'!D$7,0)</f>
        <v>0.36756756756756787</v>
      </c>
      <c r="E369" s="26">
        <f>IF(correlations!E402&lt;&gt;0,'Modified Weights'!E$7,0)</f>
        <v>0.25965984359917371</v>
      </c>
      <c r="F369" s="26">
        <f>IF(correlations!F402&lt;&gt;0,'Modified Weights'!F$7,0)</f>
        <v>0.37985626502293046</v>
      </c>
      <c r="G369" s="26">
        <f>IF(correlations!G402&lt;&gt;0,'Modified Weights'!G$7,0)</f>
        <v>0.38713264586848378</v>
      </c>
      <c r="H369" s="26">
        <f>IF(correlations!H402&lt;&gt;0,'Modified Weights'!H$7,0)</f>
        <v>0</v>
      </c>
      <c r="I369" s="26">
        <f>IF(correlations!I402&lt;&gt;0,'Modified Weights'!I$7,0)</f>
        <v>0.21476007349626267</v>
      </c>
      <c r="J369" s="26">
        <f>IF(correlations!J402&lt;&gt;0,'Modified Weights'!J$7,0)</f>
        <v>0</v>
      </c>
      <c r="K369" s="26">
        <f>IF(correlations!K402&lt;&gt;0,'Modified Weights'!K$7,0)</f>
        <v>0.21087949693739588</v>
      </c>
      <c r="L369" s="26">
        <f>IF(correlations!L402&lt;&gt;0,'Modified Weights'!L$7,0)</f>
        <v>0</v>
      </c>
      <c r="M369" s="26">
        <f>IF(correlations!M402&lt;&gt;0,'Modified Weights'!M$7,0)</f>
        <v>0.19710516591041297</v>
      </c>
      <c r="N369" s="26">
        <f>IF(correlations!N402&lt;&gt;0,'Modified Weights'!N$7,0)</f>
        <v>0</v>
      </c>
      <c r="O369" s="26">
        <f>IF(correlations!O402&lt;&gt;0,'Modified Weights'!O$7,0)</f>
        <v>0.47549485227568483</v>
      </c>
      <c r="P369" s="26">
        <f>IF(correlations!P402&lt;&gt;0,'Modified Weights'!P$7,0)</f>
        <v>0.26252037536330569</v>
      </c>
      <c r="Q369" s="26">
        <f>IF(correlations!Q402&lt;&gt;0,'Modified Weights'!Q$7,0)</f>
        <v>0.37322578372742299</v>
      </c>
      <c r="R369" s="26">
        <f>IF(correlations!R402&lt;&gt;0,'Modified Weights'!R$7,0)</f>
        <v>0.37426379831369133</v>
      </c>
      <c r="S369" s="26">
        <f>IF(correlations!S402&lt;&gt;0,'Modified Weights'!S$7,0)</f>
        <v>0.36064387194709613</v>
      </c>
      <c r="T369" s="26">
        <f>IF(correlations!T402&lt;&gt;0,'Modified Weights'!T$7,0)</f>
        <v>0</v>
      </c>
      <c r="U369" s="26">
        <f>IF(correlations!U402&lt;&gt;0,'Modified Weights'!U$7,0)</f>
        <v>0</v>
      </c>
      <c r="V369" s="26">
        <f>IF(correlations!V402&lt;&gt;0,'Modified Weights'!V$7,0)</f>
        <v>0</v>
      </c>
      <c r="W369" s="26">
        <f>IF(correlations!W402&lt;&gt;0,'Modified Weights'!W$7,0)</f>
        <v>0</v>
      </c>
      <c r="X369" s="26">
        <f>IF(correlations!X402&lt;&gt;0,'Modified Weights'!X$7,0)</f>
        <v>0.44902524381160436</v>
      </c>
      <c r="Y369" s="26">
        <f>IF(correlations!Y402&lt;&gt;0,'Modified Weights'!Y$7,0)</f>
        <v>0.42322462884387124</v>
      </c>
      <c r="Z369" s="26">
        <f>IF(correlations!Z402&lt;&gt;0,'Modified Weights'!Z$7,0)</f>
        <v>0.27967705678590876</v>
      </c>
      <c r="AA369" s="26"/>
      <c r="AB369" s="40">
        <f ca="1">SUMIF(OFFSET(correlations!B$46,_xlfn.FLOOR.MATH((ROW(A357)-1)/5)*5,0,5),"&lt;&gt;0")/COUNTIF(OFFSET(correlations!B$46,_xlfn.FLOOR.MATH((ROW(A357)-1)/5)*5,0,5),"&lt;&gt;0")</f>
        <v>3</v>
      </c>
      <c r="AC369" s="40">
        <f ca="1">SUMIF(OFFSET(correlations!C$46,_xlfn.FLOOR.MATH((ROW(B357)-1)/5)*5,0,5),"&lt;&gt;0")/COUNTIF(OFFSET(correlations!C$46,_xlfn.FLOOR.MATH((ROW(B357)-1)/5)*5,0,5),"&lt;&gt;0")</f>
        <v>3.625</v>
      </c>
      <c r="AD369" s="40">
        <f ca="1">SUMIF(OFFSET(correlations!D$46,_xlfn.FLOOR.MATH((ROW(C357)-1)/5)*5,0,5),"&lt;&gt;0")/COUNTIF(OFFSET(correlations!D$46,_xlfn.FLOOR.MATH((ROW(C357)-1)/5)*5,0,5),"&lt;&gt;0")</f>
        <v>2.5</v>
      </c>
      <c r="AE369" s="40">
        <f ca="1">SUMIF(OFFSET(correlations!E$46,_xlfn.FLOOR.MATH((ROW(D357)-1)/5)*5,0,5),"&lt;&gt;0")/COUNTIF(OFFSET(correlations!E$46,_xlfn.FLOOR.MATH((ROW(D357)-1)/5)*5,0,5),"&lt;&gt;0")</f>
        <v>4.0999999999999996</v>
      </c>
      <c r="AF369" s="40">
        <f ca="1">SUMIF(OFFSET(correlations!F$46,_xlfn.FLOOR.MATH((ROW(E357)-1)/5)*5,0,5),"&lt;&gt;0")/COUNTIF(OFFSET(correlations!F$46,_xlfn.FLOOR.MATH((ROW(E357)-1)/5)*5,0,5),"&lt;&gt;0")</f>
        <v>3.4</v>
      </c>
      <c r="AG369" s="40">
        <f ca="1">SUMIF(OFFSET(correlations!G$46,_xlfn.FLOOR.MATH((ROW(F357)-1)/5)*5,0,5),"&lt;&gt;0")/COUNTIF(OFFSET(correlations!G$46,_xlfn.FLOOR.MATH((ROW(F357)-1)/5)*5,0,5),"&lt;&gt;0")</f>
        <v>3.5</v>
      </c>
      <c r="AH369" s="40">
        <f ca="1">SUMIF(OFFSET(correlations!H$46,_xlfn.FLOOR.MATH((ROW(G357)-1)/5)*5,0,5),"&lt;&gt;0")/COUNTIF(OFFSET(correlations!H$46,_xlfn.FLOOR.MATH((ROW(G357)-1)/5)*5,0,5),"&lt;&gt;0")</f>
        <v>3.3333333333333335</v>
      </c>
      <c r="AI369" s="40">
        <f ca="1">SUMIF(OFFSET(correlations!I$46,_xlfn.FLOOR.MATH((ROW(H357)-1)/5)*5,0,5),"&lt;&gt;0")/COUNTIF(OFFSET(correlations!I$46,_xlfn.FLOOR.MATH((ROW(H357)-1)/5)*5,0,5),"&lt;&gt;0")</f>
        <v>4</v>
      </c>
      <c r="AJ369" s="40">
        <f ca="1">SUMIF(OFFSET(correlations!J$46,_xlfn.FLOOR.MATH((ROW(I357)-1)/5)*5,0,5),"&lt;&gt;0")/COUNTIF(OFFSET(correlations!J$46,_xlfn.FLOOR.MATH((ROW(I357)-1)/5)*5,0,5),"&lt;&gt;0")</f>
        <v>3.5</v>
      </c>
      <c r="AK369" s="40">
        <f ca="1">SUMIF(OFFSET(correlations!K$46,_xlfn.FLOOR.MATH((ROW(J357)-1)/5)*5,0,5),"&lt;&gt;0")/COUNTIF(OFFSET(correlations!K$46,_xlfn.FLOOR.MATH((ROW(J357)-1)/5)*5,0,5),"&lt;&gt;0")</f>
        <v>3.75</v>
      </c>
      <c r="AL369" s="40">
        <f ca="1">SUMIF(OFFSET(correlations!L$46,_xlfn.FLOOR.MATH((ROW(K357)-1)/5)*5,0,5),"&lt;&gt;0")/COUNTIF(OFFSET(correlations!L$46,_xlfn.FLOOR.MATH((ROW(K357)-1)/5)*5,0,5),"&lt;&gt;0")</f>
        <v>4</v>
      </c>
      <c r="AM369" s="40">
        <f ca="1">SUMIF(OFFSET(correlations!M$46,_xlfn.FLOOR.MATH((ROW(L357)-1)/5)*5,0,5),"&lt;&gt;0")/COUNTIF(OFFSET(correlations!M$46,_xlfn.FLOOR.MATH((ROW(L357)-1)/5)*5,0,5),"&lt;&gt;0")</f>
        <v>3.5</v>
      </c>
      <c r="AN369" s="40">
        <f ca="1">SUMIF(OFFSET(correlations!N$46,_xlfn.FLOOR.MATH((ROW(M357)-1)/5)*5,0,5),"&lt;&gt;0")/COUNTIF(OFFSET(correlations!N$46,_xlfn.FLOOR.MATH((ROW(M357)-1)/5)*5,0,5),"&lt;&gt;0")</f>
        <v>3.25</v>
      </c>
      <c r="AO369" s="40">
        <f ca="1">SUMIF(OFFSET(correlations!O$46,_xlfn.FLOOR.MATH((ROW(N357)-1)/5)*5,0,5),"&lt;&gt;0")/COUNTIF(OFFSET(correlations!O$46,_xlfn.FLOOR.MATH((ROW(N357)-1)/5)*5,0,5),"&lt;&gt;0")</f>
        <v>3.875</v>
      </c>
      <c r="AP369" s="40">
        <f ca="1">SUMIF(OFFSET(correlations!P$46,_xlfn.FLOOR.MATH((ROW(O357)-1)/5)*5,0,5),"&lt;&gt;0")/COUNTIF(OFFSET(correlations!P$46,_xlfn.FLOOR.MATH((ROW(O357)-1)/5)*5,0,5),"&lt;&gt;0")</f>
        <v>3.5</v>
      </c>
      <c r="AQ369" s="40">
        <f ca="1">SUMIF(OFFSET(correlations!Q$46,_xlfn.FLOOR.MATH((ROW(P357)-1)/5)*5,0,5),"&lt;&gt;0")/COUNTIF(OFFSET(correlations!Q$46,_xlfn.FLOOR.MATH((ROW(P357)-1)/5)*5,0,5),"&lt;&gt;0")</f>
        <v>3.375</v>
      </c>
      <c r="AR369" s="40">
        <f ca="1">SUMIF(OFFSET(correlations!R$46,_xlfn.FLOOR.MATH((ROW(Q357)-1)/5)*5,0,5),"&lt;&gt;0")/COUNTIF(OFFSET(correlations!R$46,_xlfn.FLOOR.MATH((ROW(Q357)-1)/5)*5,0,5),"&lt;&gt;0")</f>
        <v>4.125</v>
      </c>
      <c r="AS369" s="40">
        <f ca="1">SUMIF(OFFSET(correlations!S$46,_xlfn.FLOOR.MATH((ROW(R357)-1)/5)*5,0,5),"&lt;&gt;0")/COUNTIF(OFFSET(correlations!S$46,_xlfn.FLOOR.MATH((ROW(R357)-1)/5)*5,0,5),"&lt;&gt;0")</f>
        <v>4.166666666666667</v>
      </c>
      <c r="AT369" s="40">
        <f ca="1">SUMIF(OFFSET(correlations!T$46,_xlfn.FLOOR.MATH((ROW(S357)-1)/5)*5,0,5),"&lt;&gt;0")/COUNTIF(OFFSET(correlations!T$46,_xlfn.FLOOR.MATH((ROW(S357)-1)/5)*5,0,5),"&lt;&gt;0")</f>
        <v>3.25</v>
      </c>
      <c r="AU369" s="40">
        <f ca="1">SUMIF(OFFSET(correlations!U$46,_xlfn.FLOOR.MATH((ROW(T357)-1)/5)*5,0,5),"&lt;&gt;0")/COUNTIF(OFFSET(correlations!U$46,_xlfn.FLOOR.MATH((ROW(T357)-1)/5)*5,0,5),"&lt;&gt;0")</f>
        <v>3.5</v>
      </c>
      <c r="AV369" s="40">
        <f ca="1">SUMIF(OFFSET(correlations!V$46,_xlfn.FLOOR.MATH((ROW(U357)-1)/5)*5,0,5),"&lt;&gt;0")/COUNTIF(OFFSET(correlations!V$46,_xlfn.FLOOR.MATH((ROW(U357)-1)/5)*5,0,5),"&lt;&gt;0")</f>
        <v>2.8333333333333335</v>
      </c>
      <c r="AW369" s="40">
        <f ca="1">SUMIF(OFFSET(correlations!W$46,_xlfn.FLOOR.MATH((ROW(V357)-1)/5)*5,0,5),"&lt;&gt;0")/COUNTIF(OFFSET(correlations!W$46,_xlfn.FLOOR.MATH((ROW(V357)-1)/5)*5,0,5),"&lt;&gt;0")</f>
        <v>3.5</v>
      </c>
      <c r="AX369" s="40">
        <f ca="1">SUMIF(OFFSET(correlations!X$46,_xlfn.FLOOR.MATH((ROW(W357)-1)/5)*5,0,5),"&lt;&gt;0")/COUNTIF(OFFSET(correlations!X$46,_xlfn.FLOOR.MATH((ROW(W357)-1)/5)*5,0,5),"&lt;&gt;0")</f>
        <v>2.6666666666666665</v>
      </c>
      <c r="AY369" s="40">
        <f ca="1">SUMIF(OFFSET(correlations!Y$46,_xlfn.FLOOR.MATH((ROW(X357)-1)/5)*5,0,5),"&lt;&gt;0")/COUNTIF(OFFSET(correlations!Y$46,_xlfn.FLOOR.MATH((ROW(X357)-1)/5)*5,0,5),"&lt;&gt;0")</f>
        <v>3.25</v>
      </c>
      <c r="AZ369" s="40">
        <f ca="1">SUMIF(OFFSET(correlations!Z$46,_xlfn.FLOOR.MATH((ROW(Y357)-1)/5)*5,0,5),"&lt;&gt;0")/COUNTIF(OFFSET(correlations!Z$46,_xlfn.FLOOR.MATH((ROW(Y357)-1)/5)*5,0,5),"&lt;&gt;0")</f>
        <v>3.3333333333333335</v>
      </c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</row>
    <row r="370" spans="1:76">
      <c r="A370" s="1" t="str">
        <f t="shared" si="71"/>
        <v>954: Mission: Impossible (1996)</v>
      </c>
      <c r="B370" s="26">
        <f>IF(correlations!B403&lt;&gt;0,'Modified Weights'!B$3,0)</f>
        <v>0.55108883721563151</v>
      </c>
      <c r="C370" s="26">
        <f>IF(correlations!C403&lt;&gt;0,'Modified Weights'!C$3,0)</f>
        <v>0.56244873874488854</v>
      </c>
      <c r="D370" s="26">
        <f>IF(correlations!D403&lt;&gt;0,'Modified Weights'!D$3,0)</f>
        <v>0</v>
      </c>
      <c r="E370" s="26">
        <f>IF(correlations!E403&lt;&gt;0,'Modified Weights'!E$3,0)</f>
        <v>0.51761980439715483</v>
      </c>
      <c r="F370" s="26">
        <f>IF(correlations!F403&lt;&gt;0,'Modified Weights'!F$3,0)</f>
        <v>0.47668328054517961</v>
      </c>
      <c r="G370" s="26">
        <f>IF(correlations!G403&lt;&gt;0,'Modified Weights'!G$3,0)</f>
        <v>0.53906585139435703</v>
      </c>
      <c r="H370" s="26">
        <f>IF(correlations!H403&lt;&gt;0,'Modified Weights'!H$3,0)</f>
        <v>0.46291004988627577</v>
      </c>
      <c r="I370" s="26">
        <f>IF(correlations!I403&lt;&gt;0,'Modified Weights'!I$3,0)</f>
        <v>0</v>
      </c>
      <c r="J370" s="26">
        <f>IF(correlations!J403&lt;&gt;0,'Modified Weights'!J$3,0)</f>
        <v>0</v>
      </c>
      <c r="K370" s="26">
        <f>IF(correlations!K403&lt;&gt;0,'Modified Weights'!K$3,0)</f>
        <v>0</v>
      </c>
      <c r="L370" s="26">
        <f>IF(correlations!L403&lt;&gt;0,'Modified Weights'!L$3,0)</f>
        <v>0</v>
      </c>
      <c r="M370" s="26">
        <f>IF(correlations!M403&lt;&gt;0,'Modified Weights'!M$3,0)</f>
        <v>0.40859237613621341</v>
      </c>
      <c r="N370" s="26">
        <f>IF(correlations!N403&lt;&gt;0,'Modified Weights'!N$3,0)</f>
        <v>0</v>
      </c>
      <c r="O370" s="26">
        <f>IF(correlations!O403&lt;&gt;0,'Modified Weights'!O$3,0)</f>
        <v>0</v>
      </c>
      <c r="P370" s="26">
        <f>IF(correlations!P403&lt;&gt;0,'Modified Weights'!P$3,0)</f>
        <v>0</v>
      </c>
      <c r="Q370" s="26">
        <f>IF(correlations!Q403&lt;&gt;0,'Modified Weights'!Q$3,0)</f>
        <v>0.50324684492481753</v>
      </c>
      <c r="R370" s="26">
        <f>IF(correlations!R403&lt;&gt;0,'Modified Weights'!R$3,0)</f>
        <v>0.49300760515325925</v>
      </c>
      <c r="S370" s="26">
        <f>IF(correlations!S403&lt;&gt;0,'Modified Weights'!S$3,0)</f>
        <v>0.47668328054517961</v>
      </c>
      <c r="T370" s="26">
        <f>IF(correlations!T403&lt;&gt;0,'Modified Weights'!T$3,0)</f>
        <v>0.55108883721563151</v>
      </c>
      <c r="U370" s="26">
        <f>IF(correlations!U403&lt;&gt;0,'Modified Weights'!U$3,0)</f>
        <v>0.47236055541883315</v>
      </c>
      <c r="V370" s="26">
        <f>IF(correlations!V403&lt;&gt;0,'Modified Weights'!V$3,0)</f>
        <v>0</v>
      </c>
      <c r="W370" s="26">
        <f>IF(correlations!W403&lt;&gt;0,'Modified Weights'!W$3,0)</f>
        <v>0.50324684492481753</v>
      </c>
      <c r="X370" s="26">
        <f>IF(correlations!X403&lt;&gt;0,'Modified Weights'!X$3,0)</f>
        <v>0</v>
      </c>
      <c r="Y370" s="26">
        <f>IF(correlations!Y403&lt;&gt;0,'Modified Weights'!Y$3,0)</f>
        <v>0.66716825348801723</v>
      </c>
      <c r="Z370" s="26">
        <f>IF(correlations!Z403&lt;&gt;0,'Modified Weights'!Z$3,0)</f>
        <v>0</v>
      </c>
      <c r="AA370" s="26"/>
      <c r="AB370" s="40">
        <f ca="1">SUMIF(OFFSET(correlations!B$46,_xlfn.FLOOR.MATH((ROW(A358)-1)/5)*5,0,5),"&lt;&gt;0")/COUNTIF(OFFSET(correlations!B$46,_xlfn.FLOOR.MATH((ROW(A358)-1)/5)*5,0,5),"&lt;&gt;0")</f>
        <v>3</v>
      </c>
      <c r="AC370" s="40">
        <f ca="1">SUMIF(OFFSET(correlations!C$46,_xlfn.FLOOR.MATH((ROW(B358)-1)/5)*5,0,5),"&lt;&gt;0")/COUNTIF(OFFSET(correlations!C$46,_xlfn.FLOOR.MATH((ROW(B358)-1)/5)*5,0,5),"&lt;&gt;0")</f>
        <v>3.625</v>
      </c>
      <c r="AD370" s="40">
        <f ca="1">SUMIF(OFFSET(correlations!D$46,_xlfn.FLOOR.MATH((ROW(C358)-1)/5)*5,0,5),"&lt;&gt;0")/COUNTIF(OFFSET(correlations!D$46,_xlfn.FLOOR.MATH((ROW(C358)-1)/5)*5,0,5),"&lt;&gt;0")</f>
        <v>2.5</v>
      </c>
      <c r="AE370" s="40">
        <f ca="1">SUMIF(OFFSET(correlations!E$46,_xlfn.FLOOR.MATH((ROW(D358)-1)/5)*5,0,5),"&lt;&gt;0")/COUNTIF(OFFSET(correlations!E$46,_xlfn.FLOOR.MATH((ROW(D358)-1)/5)*5,0,5),"&lt;&gt;0")</f>
        <v>4.0999999999999996</v>
      </c>
      <c r="AF370" s="40">
        <f ca="1">SUMIF(OFFSET(correlations!F$46,_xlfn.FLOOR.MATH((ROW(E358)-1)/5)*5,0,5),"&lt;&gt;0")/COUNTIF(OFFSET(correlations!F$46,_xlfn.FLOOR.MATH((ROW(E358)-1)/5)*5,0,5),"&lt;&gt;0")</f>
        <v>3.4</v>
      </c>
      <c r="AG370" s="40">
        <f ca="1">SUMIF(OFFSET(correlations!G$46,_xlfn.FLOOR.MATH((ROW(F358)-1)/5)*5,0,5),"&lt;&gt;0")/COUNTIF(OFFSET(correlations!G$46,_xlfn.FLOOR.MATH((ROW(F358)-1)/5)*5,0,5),"&lt;&gt;0")</f>
        <v>3.5</v>
      </c>
      <c r="AH370" s="40">
        <f ca="1">SUMIF(OFFSET(correlations!H$46,_xlfn.FLOOR.MATH((ROW(G358)-1)/5)*5,0,5),"&lt;&gt;0")/COUNTIF(OFFSET(correlations!H$46,_xlfn.FLOOR.MATH((ROW(G358)-1)/5)*5,0,5),"&lt;&gt;0")</f>
        <v>3.3333333333333335</v>
      </c>
      <c r="AI370" s="40">
        <f ca="1">SUMIF(OFFSET(correlations!I$46,_xlfn.FLOOR.MATH((ROW(H358)-1)/5)*5,0,5),"&lt;&gt;0")/COUNTIF(OFFSET(correlations!I$46,_xlfn.FLOOR.MATH((ROW(H358)-1)/5)*5,0,5),"&lt;&gt;0")</f>
        <v>4</v>
      </c>
      <c r="AJ370" s="40">
        <f ca="1">SUMIF(OFFSET(correlations!J$46,_xlfn.FLOOR.MATH((ROW(I358)-1)/5)*5,0,5),"&lt;&gt;0")/COUNTIF(OFFSET(correlations!J$46,_xlfn.FLOOR.MATH((ROW(I358)-1)/5)*5,0,5),"&lt;&gt;0")</f>
        <v>3.5</v>
      </c>
      <c r="AK370" s="40">
        <f ca="1">SUMIF(OFFSET(correlations!K$46,_xlfn.FLOOR.MATH((ROW(J358)-1)/5)*5,0,5),"&lt;&gt;0")/COUNTIF(OFFSET(correlations!K$46,_xlfn.FLOOR.MATH((ROW(J358)-1)/5)*5,0,5),"&lt;&gt;0")</f>
        <v>3.75</v>
      </c>
      <c r="AL370" s="40">
        <f ca="1">SUMIF(OFFSET(correlations!L$46,_xlfn.FLOOR.MATH((ROW(K358)-1)/5)*5,0,5),"&lt;&gt;0")/COUNTIF(OFFSET(correlations!L$46,_xlfn.FLOOR.MATH((ROW(K358)-1)/5)*5,0,5),"&lt;&gt;0")</f>
        <v>4</v>
      </c>
      <c r="AM370" s="40">
        <f ca="1">SUMIF(OFFSET(correlations!M$46,_xlfn.FLOOR.MATH((ROW(L358)-1)/5)*5,0,5),"&lt;&gt;0")/COUNTIF(OFFSET(correlations!M$46,_xlfn.FLOOR.MATH((ROW(L358)-1)/5)*5,0,5),"&lt;&gt;0")</f>
        <v>3.5</v>
      </c>
      <c r="AN370" s="40">
        <f ca="1">SUMIF(OFFSET(correlations!N$46,_xlfn.FLOOR.MATH((ROW(M358)-1)/5)*5,0,5),"&lt;&gt;0")/COUNTIF(OFFSET(correlations!N$46,_xlfn.FLOOR.MATH((ROW(M358)-1)/5)*5,0,5),"&lt;&gt;0")</f>
        <v>3.25</v>
      </c>
      <c r="AO370" s="40">
        <f ca="1">SUMIF(OFFSET(correlations!O$46,_xlfn.FLOOR.MATH((ROW(N358)-1)/5)*5,0,5),"&lt;&gt;0")/COUNTIF(OFFSET(correlations!O$46,_xlfn.FLOOR.MATH((ROW(N358)-1)/5)*5,0,5),"&lt;&gt;0")</f>
        <v>3.875</v>
      </c>
      <c r="AP370" s="40">
        <f ca="1">SUMIF(OFFSET(correlations!P$46,_xlfn.FLOOR.MATH((ROW(O358)-1)/5)*5,0,5),"&lt;&gt;0")/COUNTIF(OFFSET(correlations!P$46,_xlfn.FLOOR.MATH((ROW(O358)-1)/5)*5,0,5),"&lt;&gt;0")</f>
        <v>3.5</v>
      </c>
      <c r="AQ370" s="40">
        <f ca="1">SUMIF(OFFSET(correlations!Q$46,_xlfn.FLOOR.MATH((ROW(P358)-1)/5)*5,0,5),"&lt;&gt;0")/COUNTIF(OFFSET(correlations!Q$46,_xlfn.FLOOR.MATH((ROW(P358)-1)/5)*5,0,5),"&lt;&gt;0")</f>
        <v>3.375</v>
      </c>
      <c r="AR370" s="40">
        <f ca="1">SUMIF(OFFSET(correlations!R$46,_xlfn.FLOOR.MATH((ROW(Q358)-1)/5)*5,0,5),"&lt;&gt;0")/COUNTIF(OFFSET(correlations!R$46,_xlfn.FLOOR.MATH((ROW(Q358)-1)/5)*5,0,5),"&lt;&gt;0")</f>
        <v>4.125</v>
      </c>
      <c r="AS370" s="40">
        <f ca="1">SUMIF(OFFSET(correlations!S$46,_xlfn.FLOOR.MATH((ROW(R358)-1)/5)*5,0,5),"&lt;&gt;0")/COUNTIF(OFFSET(correlations!S$46,_xlfn.FLOOR.MATH((ROW(R358)-1)/5)*5,0,5),"&lt;&gt;0")</f>
        <v>4.166666666666667</v>
      </c>
      <c r="AT370" s="40">
        <f ca="1">SUMIF(OFFSET(correlations!T$46,_xlfn.FLOOR.MATH((ROW(S358)-1)/5)*5,0,5),"&lt;&gt;0")/COUNTIF(OFFSET(correlations!T$46,_xlfn.FLOOR.MATH((ROW(S358)-1)/5)*5,0,5),"&lt;&gt;0")</f>
        <v>3.25</v>
      </c>
      <c r="AU370" s="40">
        <f ca="1">SUMIF(OFFSET(correlations!U$46,_xlfn.FLOOR.MATH((ROW(T358)-1)/5)*5,0,5),"&lt;&gt;0")/COUNTIF(OFFSET(correlations!U$46,_xlfn.FLOOR.MATH((ROW(T358)-1)/5)*5,0,5),"&lt;&gt;0")</f>
        <v>3.5</v>
      </c>
      <c r="AV370" s="40">
        <f ca="1">SUMIF(OFFSET(correlations!V$46,_xlfn.FLOOR.MATH((ROW(U358)-1)/5)*5,0,5),"&lt;&gt;0")/COUNTIF(OFFSET(correlations!V$46,_xlfn.FLOOR.MATH((ROW(U358)-1)/5)*5,0,5),"&lt;&gt;0")</f>
        <v>2.8333333333333335</v>
      </c>
      <c r="AW370" s="40">
        <f ca="1">SUMIF(OFFSET(correlations!W$46,_xlfn.FLOOR.MATH((ROW(V358)-1)/5)*5,0,5),"&lt;&gt;0")/COUNTIF(OFFSET(correlations!W$46,_xlfn.FLOOR.MATH((ROW(V358)-1)/5)*5,0,5),"&lt;&gt;0")</f>
        <v>3.5</v>
      </c>
      <c r="AX370" s="40">
        <f ca="1">SUMIF(OFFSET(correlations!X$46,_xlfn.FLOOR.MATH((ROW(W358)-1)/5)*5,0,5),"&lt;&gt;0")/COUNTIF(OFFSET(correlations!X$46,_xlfn.FLOOR.MATH((ROW(W358)-1)/5)*5,0,5),"&lt;&gt;0")</f>
        <v>2.6666666666666665</v>
      </c>
      <c r="AY370" s="40">
        <f ca="1">SUMIF(OFFSET(correlations!Y$46,_xlfn.FLOOR.MATH((ROW(X358)-1)/5)*5,0,5),"&lt;&gt;0")/COUNTIF(OFFSET(correlations!Y$46,_xlfn.FLOOR.MATH((ROW(X358)-1)/5)*5,0,5),"&lt;&gt;0")</f>
        <v>3.25</v>
      </c>
      <c r="AZ370" s="40">
        <f ca="1">SUMIF(OFFSET(correlations!Z$46,_xlfn.FLOOR.MATH((ROW(Y358)-1)/5)*5,0,5),"&lt;&gt;0")/COUNTIF(OFFSET(correlations!Z$46,_xlfn.FLOOR.MATH((ROW(Y358)-1)/5)*5,0,5),"&lt;&gt;0")</f>
        <v>3.3333333333333335</v>
      </c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</row>
    <row r="371" spans="1:76">
      <c r="A371" s="1" t="str">
        <f t="shared" si="71"/>
        <v>954: Mission: Impossible (1996)</v>
      </c>
      <c r="B371" s="26">
        <f>IF(correlations!B404&lt;&gt;0,'Modified Weights'!B$4,0)</f>
        <v>0</v>
      </c>
      <c r="C371" s="26">
        <f>IF(correlations!C404&lt;&gt;0,'Modified Weights'!C$4,0)</f>
        <v>0.48860698263640312</v>
      </c>
      <c r="D371" s="26">
        <f>IF(correlations!D404&lt;&gt;0,'Modified Weights'!D$4,0)</f>
        <v>0.47097212266638172</v>
      </c>
      <c r="E371" s="26">
        <f>IF(correlations!E404&lt;&gt;0,'Modified Weights'!E$4,0)</f>
        <v>0.47497369617752921</v>
      </c>
      <c r="F371" s="26">
        <f>IF(correlations!F404&lt;&gt;0,'Modified Weights'!F$4,0)</f>
        <v>0.46411014776485626</v>
      </c>
      <c r="G371" s="26">
        <f>IF(correlations!G404&lt;&gt;0,'Modified Weights'!G$4,0)</f>
        <v>0.48053660218278615</v>
      </c>
      <c r="H371" s="26">
        <f>IF(correlations!H404&lt;&gt;0,'Modified Weights'!H$4,0)</f>
        <v>0.40027450425381639</v>
      </c>
      <c r="I371" s="26">
        <f>IF(correlations!I404&lt;&gt;0,'Modified Weights'!I$4,0)</f>
        <v>0.31257295249758305</v>
      </c>
      <c r="J371" s="26">
        <f>IF(correlations!J404&lt;&gt;0,'Modified Weights'!J$4,0)</f>
        <v>0.47549485227568483</v>
      </c>
      <c r="K371" s="26">
        <f>IF(correlations!K404&lt;&gt;0,'Modified Weights'!K$4,0)</f>
        <v>0</v>
      </c>
      <c r="L371" s="26">
        <f>IF(correlations!L404&lt;&gt;0,'Modified Weights'!L$4,0)</f>
        <v>0.28275572409412869</v>
      </c>
      <c r="M371" s="26">
        <f>IF(correlations!M404&lt;&gt;0,'Modified Weights'!M$4,0)</f>
        <v>0.28040224837668803</v>
      </c>
      <c r="N371" s="26">
        <f>IF(correlations!N404&lt;&gt;0,'Modified Weights'!N$4,0)</f>
        <v>0.31010409033155772</v>
      </c>
      <c r="O371" s="26">
        <f>IF(correlations!O404&lt;&gt;0,'Modified Weights'!O$4,0)</f>
        <v>0.56244873874488854</v>
      </c>
      <c r="P371" s="26">
        <f>IF(correlations!P404&lt;&gt;0,'Modified Weights'!P$4,0)</f>
        <v>0.30413903573293405</v>
      </c>
      <c r="Q371" s="26">
        <f>IF(correlations!Q404&lt;&gt;0,'Modified Weights'!Q$4,0)</f>
        <v>0.48860698263640312</v>
      </c>
      <c r="R371" s="26">
        <f>IF(correlations!R404&lt;&gt;0,'Modified Weights'!R$4,0)</f>
        <v>0</v>
      </c>
      <c r="S371" s="26">
        <f>IF(correlations!S404&lt;&gt;0,'Modified Weights'!S$4,0)</f>
        <v>0</v>
      </c>
      <c r="T371" s="26">
        <f>IF(correlations!T404&lt;&gt;0,'Modified Weights'!T$4,0)</f>
        <v>0.52599044278760332</v>
      </c>
      <c r="U371" s="26">
        <f>IF(correlations!U404&lt;&gt;0,'Modified Weights'!U$4,0)</f>
        <v>0.43899155441463594</v>
      </c>
      <c r="V371" s="26">
        <f>IF(correlations!V404&lt;&gt;0,'Modified Weights'!V$4,0)</f>
        <v>0.17808764796017454</v>
      </c>
      <c r="W371" s="26">
        <f>IF(correlations!W404&lt;&gt;0,'Modified Weights'!W$4,0)</f>
        <v>0.40859237613621341</v>
      </c>
      <c r="X371" s="26">
        <f>IF(correlations!X404&lt;&gt;0,'Modified Weights'!X$4,0)</f>
        <v>0.54219187817609293</v>
      </c>
      <c r="Y371" s="26">
        <f>IF(correlations!Y404&lt;&gt;0,'Modified Weights'!Y$4,0)</f>
        <v>0</v>
      </c>
      <c r="Z371" s="26">
        <f>IF(correlations!Z404&lt;&gt;0,'Modified Weights'!Z$4,0)</f>
        <v>0.39006674934025765</v>
      </c>
      <c r="AA371" s="26"/>
      <c r="AB371" s="40">
        <f ca="1">SUMIF(OFFSET(correlations!B$46,_xlfn.FLOOR.MATH((ROW(A359)-1)/5)*5,0,5),"&lt;&gt;0")/COUNTIF(OFFSET(correlations!B$46,_xlfn.FLOOR.MATH((ROW(A359)-1)/5)*5,0,5),"&lt;&gt;0")</f>
        <v>3</v>
      </c>
      <c r="AC371" s="40">
        <f ca="1">SUMIF(OFFSET(correlations!C$46,_xlfn.FLOOR.MATH((ROW(B359)-1)/5)*5,0,5),"&lt;&gt;0")/COUNTIF(OFFSET(correlations!C$46,_xlfn.FLOOR.MATH((ROW(B359)-1)/5)*5,0,5),"&lt;&gt;0")</f>
        <v>3.625</v>
      </c>
      <c r="AD371" s="40">
        <f ca="1">SUMIF(OFFSET(correlations!D$46,_xlfn.FLOOR.MATH((ROW(C359)-1)/5)*5,0,5),"&lt;&gt;0")/COUNTIF(OFFSET(correlations!D$46,_xlfn.FLOOR.MATH((ROW(C359)-1)/5)*5,0,5),"&lt;&gt;0")</f>
        <v>2.5</v>
      </c>
      <c r="AE371" s="40">
        <f ca="1">SUMIF(OFFSET(correlations!E$46,_xlfn.FLOOR.MATH((ROW(D359)-1)/5)*5,0,5),"&lt;&gt;0")/COUNTIF(OFFSET(correlations!E$46,_xlfn.FLOOR.MATH((ROW(D359)-1)/5)*5,0,5),"&lt;&gt;0")</f>
        <v>4.0999999999999996</v>
      </c>
      <c r="AF371" s="40">
        <f ca="1">SUMIF(OFFSET(correlations!F$46,_xlfn.FLOOR.MATH((ROW(E359)-1)/5)*5,0,5),"&lt;&gt;0")/COUNTIF(OFFSET(correlations!F$46,_xlfn.FLOOR.MATH((ROW(E359)-1)/5)*5,0,5),"&lt;&gt;0")</f>
        <v>3.4</v>
      </c>
      <c r="AG371" s="40">
        <f ca="1">SUMIF(OFFSET(correlations!G$46,_xlfn.FLOOR.MATH((ROW(F359)-1)/5)*5,0,5),"&lt;&gt;0")/COUNTIF(OFFSET(correlations!G$46,_xlfn.FLOOR.MATH((ROW(F359)-1)/5)*5,0,5),"&lt;&gt;0")</f>
        <v>3.5</v>
      </c>
      <c r="AH371" s="40">
        <f ca="1">SUMIF(OFFSET(correlations!H$46,_xlfn.FLOOR.MATH((ROW(G359)-1)/5)*5,0,5),"&lt;&gt;0")/COUNTIF(OFFSET(correlations!H$46,_xlfn.FLOOR.MATH((ROW(G359)-1)/5)*5,0,5),"&lt;&gt;0")</f>
        <v>3.3333333333333335</v>
      </c>
      <c r="AI371" s="40">
        <f ca="1">SUMIF(OFFSET(correlations!I$46,_xlfn.FLOOR.MATH((ROW(H359)-1)/5)*5,0,5),"&lt;&gt;0")/COUNTIF(OFFSET(correlations!I$46,_xlfn.FLOOR.MATH((ROW(H359)-1)/5)*5,0,5),"&lt;&gt;0")</f>
        <v>4</v>
      </c>
      <c r="AJ371" s="40">
        <f ca="1">SUMIF(OFFSET(correlations!J$46,_xlfn.FLOOR.MATH((ROW(I359)-1)/5)*5,0,5),"&lt;&gt;0")/COUNTIF(OFFSET(correlations!J$46,_xlfn.FLOOR.MATH((ROW(I359)-1)/5)*5,0,5),"&lt;&gt;0")</f>
        <v>3.5</v>
      </c>
      <c r="AK371" s="40">
        <f ca="1">SUMIF(OFFSET(correlations!K$46,_xlfn.FLOOR.MATH((ROW(J359)-1)/5)*5,0,5),"&lt;&gt;0")/COUNTIF(OFFSET(correlations!K$46,_xlfn.FLOOR.MATH((ROW(J359)-1)/5)*5,0,5),"&lt;&gt;0")</f>
        <v>3.75</v>
      </c>
      <c r="AL371" s="40">
        <f ca="1">SUMIF(OFFSET(correlations!L$46,_xlfn.FLOOR.MATH((ROW(K359)-1)/5)*5,0,5),"&lt;&gt;0")/COUNTIF(OFFSET(correlations!L$46,_xlfn.FLOOR.MATH((ROW(K359)-1)/5)*5,0,5),"&lt;&gt;0")</f>
        <v>4</v>
      </c>
      <c r="AM371" s="40">
        <f ca="1">SUMIF(OFFSET(correlations!M$46,_xlfn.FLOOR.MATH((ROW(L359)-1)/5)*5,0,5),"&lt;&gt;0")/COUNTIF(OFFSET(correlations!M$46,_xlfn.FLOOR.MATH((ROW(L359)-1)/5)*5,0,5),"&lt;&gt;0")</f>
        <v>3.5</v>
      </c>
      <c r="AN371" s="40">
        <f ca="1">SUMIF(OFFSET(correlations!N$46,_xlfn.FLOOR.MATH((ROW(M359)-1)/5)*5,0,5),"&lt;&gt;0")/COUNTIF(OFFSET(correlations!N$46,_xlfn.FLOOR.MATH((ROW(M359)-1)/5)*5,0,5),"&lt;&gt;0")</f>
        <v>3.25</v>
      </c>
      <c r="AO371" s="40">
        <f ca="1">SUMIF(OFFSET(correlations!O$46,_xlfn.FLOOR.MATH((ROW(N359)-1)/5)*5,0,5),"&lt;&gt;0")/COUNTIF(OFFSET(correlations!O$46,_xlfn.FLOOR.MATH((ROW(N359)-1)/5)*5,0,5),"&lt;&gt;0")</f>
        <v>3.875</v>
      </c>
      <c r="AP371" s="40">
        <f ca="1">SUMIF(OFFSET(correlations!P$46,_xlfn.FLOOR.MATH((ROW(O359)-1)/5)*5,0,5),"&lt;&gt;0")/COUNTIF(OFFSET(correlations!P$46,_xlfn.FLOOR.MATH((ROW(O359)-1)/5)*5,0,5),"&lt;&gt;0")</f>
        <v>3.5</v>
      </c>
      <c r="AQ371" s="40">
        <f ca="1">SUMIF(OFFSET(correlations!Q$46,_xlfn.FLOOR.MATH((ROW(P359)-1)/5)*5,0,5),"&lt;&gt;0")/COUNTIF(OFFSET(correlations!Q$46,_xlfn.FLOOR.MATH((ROW(P359)-1)/5)*5,0,5),"&lt;&gt;0")</f>
        <v>3.375</v>
      </c>
      <c r="AR371" s="40">
        <f ca="1">SUMIF(OFFSET(correlations!R$46,_xlfn.FLOOR.MATH((ROW(Q359)-1)/5)*5,0,5),"&lt;&gt;0")/COUNTIF(OFFSET(correlations!R$46,_xlfn.FLOOR.MATH((ROW(Q359)-1)/5)*5,0,5),"&lt;&gt;0")</f>
        <v>4.125</v>
      </c>
      <c r="AS371" s="40">
        <f ca="1">SUMIF(OFFSET(correlations!S$46,_xlfn.FLOOR.MATH((ROW(R359)-1)/5)*5,0,5),"&lt;&gt;0")/COUNTIF(OFFSET(correlations!S$46,_xlfn.FLOOR.MATH((ROW(R359)-1)/5)*5,0,5),"&lt;&gt;0")</f>
        <v>4.166666666666667</v>
      </c>
      <c r="AT371" s="40">
        <f ca="1">SUMIF(OFFSET(correlations!T$46,_xlfn.FLOOR.MATH((ROW(S359)-1)/5)*5,0,5),"&lt;&gt;0")/COUNTIF(OFFSET(correlations!T$46,_xlfn.FLOOR.MATH((ROW(S359)-1)/5)*5,0,5),"&lt;&gt;0")</f>
        <v>3.25</v>
      </c>
      <c r="AU371" s="40">
        <f ca="1">SUMIF(OFFSET(correlations!U$46,_xlfn.FLOOR.MATH((ROW(T359)-1)/5)*5,0,5),"&lt;&gt;0")/COUNTIF(OFFSET(correlations!U$46,_xlfn.FLOOR.MATH((ROW(T359)-1)/5)*5,0,5),"&lt;&gt;0")</f>
        <v>3.5</v>
      </c>
      <c r="AV371" s="40">
        <f ca="1">SUMIF(OFFSET(correlations!V$46,_xlfn.FLOOR.MATH((ROW(U359)-1)/5)*5,0,5),"&lt;&gt;0")/COUNTIF(OFFSET(correlations!V$46,_xlfn.FLOOR.MATH((ROW(U359)-1)/5)*5,0,5),"&lt;&gt;0")</f>
        <v>2.8333333333333335</v>
      </c>
      <c r="AW371" s="40">
        <f ca="1">SUMIF(OFFSET(correlations!W$46,_xlfn.FLOOR.MATH((ROW(V359)-1)/5)*5,0,5),"&lt;&gt;0")/COUNTIF(OFFSET(correlations!W$46,_xlfn.FLOOR.MATH((ROW(V359)-1)/5)*5,0,5),"&lt;&gt;0")</f>
        <v>3.5</v>
      </c>
      <c r="AX371" s="40">
        <f ca="1">SUMIF(OFFSET(correlations!X$46,_xlfn.FLOOR.MATH((ROW(W359)-1)/5)*5,0,5),"&lt;&gt;0")/COUNTIF(OFFSET(correlations!X$46,_xlfn.FLOOR.MATH((ROW(W359)-1)/5)*5,0,5),"&lt;&gt;0")</f>
        <v>2.6666666666666665</v>
      </c>
      <c r="AY371" s="40">
        <f ca="1">SUMIF(OFFSET(correlations!Y$46,_xlfn.FLOOR.MATH((ROW(X359)-1)/5)*5,0,5),"&lt;&gt;0")/COUNTIF(OFFSET(correlations!Y$46,_xlfn.FLOOR.MATH((ROW(X359)-1)/5)*5,0,5),"&lt;&gt;0")</f>
        <v>3.25</v>
      </c>
      <c r="AZ371" s="40">
        <f ca="1">SUMIF(OFFSET(correlations!Z$46,_xlfn.FLOOR.MATH((ROW(Y359)-1)/5)*5,0,5),"&lt;&gt;0")/COUNTIF(OFFSET(correlations!Z$46,_xlfn.FLOOR.MATH((ROW(Y359)-1)/5)*5,0,5),"&lt;&gt;0")</f>
        <v>3.3333333333333335</v>
      </c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</row>
    <row r="372" spans="1:76">
      <c r="A372" s="1" t="str">
        <f t="shared" si="71"/>
        <v>954: Mission: Impossible (1996)</v>
      </c>
      <c r="B372" s="26">
        <f>IF(correlations!B405&lt;&gt;0,'Modified Weights'!B$5,0)</f>
        <v>0</v>
      </c>
      <c r="C372" s="26">
        <f>IF(correlations!C405&lt;&gt;0,'Modified Weights'!C$5,0)</f>
        <v>0.42223642660835542</v>
      </c>
      <c r="D372" s="26">
        <f>IF(correlations!D405&lt;&gt;0,'Modified Weights'!D$5,0)</f>
        <v>0.46833329437099369</v>
      </c>
      <c r="E372" s="26">
        <f>IF(correlations!E405&lt;&gt;0,'Modified Weights'!E$5,0)</f>
        <v>0.46291004988627577</v>
      </c>
      <c r="F372" s="26">
        <f>IF(correlations!F405&lt;&gt;0,'Modified Weights'!F$5,0)</f>
        <v>0.43899155441463594</v>
      </c>
      <c r="G372" s="26">
        <f>IF(correlations!G405&lt;&gt;0,'Modified Weights'!G$5,0)</f>
        <v>0.46833329437099369</v>
      </c>
      <c r="H372" s="26">
        <f>IF(correlations!H405&lt;&gt;0,'Modified Weights'!H$5,0)</f>
        <v>0.24769327229404767</v>
      </c>
      <c r="I372" s="26">
        <f>IF(correlations!I405&lt;&gt;0,'Modified Weights'!I$5,0)</f>
        <v>0</v>
      </c>
      <c r="J372" s="26">
        <f>IF(correlations!J405&lt;&gt;0,'Modified Weights'!J$5,0)</f>
        <v>0.38713264586848378</v>
      </c>
      <c r="K372" s="26">
        <f>IF(correlations!K405&lt;&gt;0,'Modified Weights'!K$5,0)</f>
        <v>0.25886569181649749</v>
      </c>
      <c r="L372" s="26">
        <f>IF(correlations!L405&lt;&gt;0,'Modified Weights'!L$5,0)</f>
        <v>0.27833468677407003</v>
      </c>
      <c r="M372" s="26">
        <f>IF(correlations!M405&lt;&gt;0,'Modified Weights'!M$5,0)</f>
        <v>0.26442478716072465</v>
      </c>
      <c r="N372" s="26">
        <f>IF(correlations!N405&lt;&gt;0,'Modified Weights'!N$5,0)</f>
        <v>0.290591240789001</v>
      </c>
      <c r="O372" s="26">
        <f>IF(correlations!O405&lt;&gt;0,'Modified Weights'!O$5,0)</f>
        <v>0.53906585139435703</v>
      </c>
      <c r="P372" s="26">
        <f>IF(correlations!P405&lt;&gt;0,'Modified Weights'!P$5,0)</f>
        <v>0</v>
      </c>
      <c r="Q372" s="26">
        <f>IF(correlations!Q405&lt;&gt;0,'Modified Weights'!Q$5,0)</f>
        <v>0.47571090136593314</v>
      </c>
      <c r="R372" s="26">
        <f>IF(correlations!R405&lt;&gt;0,'Modified Weights'!R$5,0)</f>
        <v>0.45527378286540937</v>
      </c>
      <c r="S372" s="26">
        <f>IF(correlations!S405&lt;&gt;0,'Modified Weights'!S$5,0)</f>
        <v>0.42223642660835542</v>
      </c>
      <c r="T372" s="26">
        <f>IF(correlations!T405&lt;&gt;0,'Modified Weights'!T$5,0)</f>
        <v>0.42805472768971564</v>
      </c>
      <c r="U372" s="26">
        <f>IF(correlations!U405&lt;&gt;0,'Modified Weights'!U$5,0)</f>
        <v>0.40380887559327872</v>
      </c>
      <c r="V372" s="26">
        <f>IF(correlations!V405&lt;&gt;0,'Modified Weights'!V$5,0)</f>
        <v>0.14924669844661778</v>
      </c>
      <c r="W372" s="26">
        <f>IF(correlations!W405&lt;&gt;0,'Modified Weights'!W$5,0)</f>
        <v>0.31571202585390812</v>
      </c>
      <c r="X372" s="26">
        <f>IF(correlations!X405&lt;&gt;0,'Modified Weights'!X$5,0)</f>
        <v>0.47497369617752921</v>
      </c>
      <c r="Y372" s="26">
        <f>IF(correlations!Y405&lt;&gt;0,'Modified Weights'!Y$5,0)</f>
        <v>0.47236055541883315</v>
      </c>
      <c r="Z372" s="26">
        <f>IF(correlations!Z405&lt;&gt;0,'Modified Weights'!Z$5,0)</f>
        <v>0</v>
      </c>
      <c r="AA372" s="26"/>
      <c r="AB372" s="40">
        <f ca="1">SUMIF(OFFSET(correlations!B$46,_xlfn.FLOOR.MATH((ROW(A360)-1)/5)*5,0,5),"&lt;&gt;0")/COUNTIF(OFFSET(correlations!B$46,_xlfn.FLOOR.MATH((ROW(A360)-1)/5)*5,0,5),"&lt;&gt;0")</f>
        <v>3</v>
      </c>
      <c r="AC372" s="40">
        <f ca="1">SUMIF(OFFSET(correlations!C$46,_xlfn.FLOOR.MATH((ROW(B360)-1)/5)*5,0,5),"&lt;&gt;0")/COUNTIF(OFFSET(correlations!C$46,_xlfn.FLOOR.MATH((ROW(B360)-1)/5)*5,0,5),"&lt;&gt;0")</f>
        <v>3.625</v>
      </c>
      <c r="AD372" s="40">
        <f ca="1">SUMIF(OFFSET(correlations!D$46,_xlfn.FLOOR.MATH((ROW(C360)-1)/5)*5,0,5),"&lt;&gt;0")/COUNTIF(OFFSET(correlations!D$46,_xlfn.FLOOR.MATH((ROW(C360)-1)/5)*5,0,5),"&lt;&gt;0")</f>
        <v>2.5</v>
      </c>
      <c r="AE372" s="40">
        <f ca="1">SUMIF(OFFSET(correlations!E$46,_xlfn.FLOOR.MATH((ROW(D360)-1)/5)*5,0,5),"&lt;&gt;0")/COUNTIF(OFFSET(correlations!E$46,_xlfn.FLOOR.MATH((ROW(D360)-1)/5)*5,0,5),"&lt;&gt;0")</f>
        <v>4.0999999999999996</v>
      </c>
      <c r="AF372" s="40">
        <f ca="1">SUMIF(OFFSET(correlations!F$46,_xlfn.FLOOR.MATH((ROW(E360)-1)/5)*5,0,5),"&lt;&gt;0")/COUNTIF(OFFSET(correlations!F$46,_xlfn.FLOOR.MATH((ROW(E360)-1)/5)*5,0,5),"&lt;&gt;0")</f>
        <v>3.4</v>
      </c>
      <c r="AG372" s="40">
        <f ca="1">SUMIF(OFFSET(correlations!G$46,_xlfn.FLOOR.MATH((ROW(F360)-1)/5)*5,0,5),"&lt;&gt;0")/COUNTIF(OFFSET(correlations!G$46,_xlfn.FLOOR.MATH((ROW(F360)-1)/5)*5,0,5),"&lt;&gt;0")</f>
        <v>3.5</v>
      </c>
      <c r="AH372" s="40">
        <f ca="1">SUMIF(OFFSET(correlations!H$46,_xlfn.FLOOR.MATH((ROW(G360)-1)/5)*5,0,5),"&lt;&gt;0")/COUNTIF(OFFSET(correlations!H$46,_xlfn.FLOOR.MATH((ROW(G360)-1)/5)*5,0,5),"&lt;&gt;0")</f>
        <v>3.3333333333333335</v>
      </c>
      <c r="AI372" s="40">
        <f ca="1">SUMIF(OFFSET(correlations!I$46,_xlfn.FLOOR.MATH((ROW(H360)-1)/5)*5,0,5),"&lt;&gt;0")/COUNTIF(OFFSET(correlations!I$46,_xlfn.FLOOR.MATH((ROW(H360)-1)/5)*5,0,5),"&lt;&gt;0")</f>
        <v>4</v>
      </c>
      <c r="AJ372" s="40">
        <f ca="1">SUMIF(OFFSET(correlations!J$46,_xlfn.FLOOR.MATH((ROW(I360)-1)/5)*5,0,5),"&lt;&gt;0")/COUNTIF(OFFSET(correlations!J$46,_xlfn.FLOOR.MATH((ROW(I360)-1)/5)*5,0,5),"&lt;&gt;0")</f>
        <v>3.5</v>
      </c>
      <c r="AK372" s="40">
        <f ca="1">SUMIF(OFFSET(correlations!K$46,_xlfn.FLOOR.MATH((ROW(J360)-1)/5)*5,0,5),"&lt;&gt;0")/COUNTIF(OFFSET(correlations!K$46,_xlfn.FLOOR.MATH((ROW(J360)-1)/5)*5,0,5),"&lt;&gt;0")</f>
        <v>3.75</v>
      </c>
      <c r="AL372" s="40">
        <f ca="1">SUMIF(OFFSET(correlations!L$46,_xlfn.FLOOR.MATH((ROW(K360)-1)/5)*5,0,5),"&lt;&gt;0")/COUNTIF(OFFSET(correlations!L$46,_xlfn.FLOOR.MATH((ROW(K360)-1)/5)*5,0,5),"&lt;&gt;0")</f>
        <v>4</v>
      </c>
      <c r="AM372" s="40">
        <f ca="1">SUMIF(OFFSET(correlations!M$46,_xlfn.FLOOR.MATH((ROW(L360)-1)/5)*5,0,5),"&lt;&gt;0")/COUNTIF(OFFSET(correlations!M$46,_xlfn.FLOOR.MATH((ROW(L360)-1)/5)*5,0,5),"&lt;&gt;0")</f>
        <v>3.5</v>
      </c>
      <c r="AN372" s="40">
        <f ca="1">SUMIF(OFFSET(correlations!N$46,_xlfn.FLOOR.MATH((ROW(M360)-1)/5)*5,0,5),"&lt;&gt;0")/COUNTIF(OFFSET(correlations!N$46,_xlfn.FLOOR.MATH((ROW(M360)-1)/5)*5,0,5),"&lt;&gt;0")</f>
        <v>3.25</v>
      </c>
      <c r="AO372" s="40">
        <f ca="1">SUMIF(OFFSET(correlations!O$46,_xlfn.FLOOR.MATH((ROW(N360)-1)/5)*5,0,5),"&lt;&gt;0")/COUNTIF(OFFSET(correlations!O$46,_xlfn.FLOOR.MATH((ROW(N360)-1)/5)*5,0,5),"&lt;&gt;0")</f>
        <v>3.875</v>
      </c>
      <c r="AP372" s="40">
        <f ca="1">SUMIF(OFFSET(correlations!P$46,_xlfn.FLOOR.MATH((ROW(O360)-1)/5)*5,0,5),"&lt;&gt;0")/COUNTIF(OFFSET(correlations!P$46,_xlfn.FLOOR.MATH((ROW(O360)-1)/5)*5,0,5),"&lt;&gt;0")</f>
        <v>3.5</v>
      </c>
      <c r="AQ372" s="40">
        <f ca="1">SUMIF(OFFSET(correlations!Q$46,_xlfn.FLOOR.MATH((ROW(P360)-1)/5)*5,0,5),"&lt;&gt;0")/COUNTIF(OFFSET(correlations!Q$46,_xlfn.FLOOR.MATH((ROW(P360)-1)/5)*5,0,5),"&lt;&gt;0")</f>
        <v>3.375</v>
      </c>
      <c r="AR372" s="40">
        <f ca="1">SUMIF(OFFSET(correlations!R$46,_xlfn.FLOOR.MATH((ROW(Q360)-1)/5)*5,0,5),"&lt;&gt;0")/COUNTIF(OFFSET(correlations!R$46,_xlfn.FLOOR.MATH((ROW(Q360)-1)/5)*5,0,5),"&lt;&gt;0")</f>
        <v>4.125</v>
      </c>
      <c r="AS372" s="40">
        <f ca="1">SUMIF(OFFSET(correlations!S$46,_xlfn.FLOOR.MATH((ROW(R360)-1)/5)*5,0,5),"&lt;&gt;0")/COUNTIF(OFFSET(correlations!S$46,_xlfn.FLOOR.MATH((ROW(R360)-1)/5)*5,0,5),"&lt;&gt;0")</f>
        <v>4.166666666666667</v>
      </c>
      <c r="AT372" s="40">
        <f ca="1">SUMIF(OFFSET(correlations!T$46,_xlfn.FLOOR.MATH((ROW(S360)-1)/5)*5,0,5),"&lt;&gt;0")/COUNTIF(OFFSET(correlations!T$46,_xlfn.FLOOR.MATH((ROW(S360)-1)/5)*5,0,5),"&lt;&gt;0")</f>
        <v>3.25</v>
      </c>
      <c r="AU372" s="40">
        <f ca="1">SUMIF(OFFSET(correlations!U$46,_xlfn.FLOOR.MATH((ROW(T360)-1)/5)*5,0,5),"&lt;&gt;0")/COUNTIF(OFFSET(correlations!U$46,_xlfn.FLOOR.MATH((ROW(T360)-1)/5)*5,0,5),"&lt;&gt;0")</f>
        <v>3.5</v>
      </c>
      <c r="AV372" s="40">
        <f ca="1">SUMIF(OFFSET(correlations!V$46,_xlfn.FLOOR.MATH((ROW(U360)-1)/5)*5,0,5),"&lt;&gt;0")/COUNTIF(OFFSET(correlations!V$46,_xlfn.FLOOR.MATH((ROW(U360)-1)/5)*5,0,5),"&lt;&gt;0")</f>
        <v>2.8333333333333335</v>
      </c>
      <c r="AW372" s="40">
        <f ca="1">SUMIF(OFFSET(correlations!W$46,_xlfn.FLOOR.MATH((ROW(V360)-1)/5)*5,0,5),"&lt;&gt;0")/COUNTIF(OFFSET(correlations!W$46,_xlfn.FLOOR.MATH((ROW(V360)-1)/5)*5,0,5),"&lt;&gt;0")</f>
        <v>3.5</v>
      </c>
      <c r="AX372" s="40">
        <f ca="1">SUMIF(OFFSET(correlations!X$46,_xlfn.FLOOR.MATH((ROW(W360)-1)/5)*5,0,5),"&lt;&gt;0")/COUNTIF(OFFSET(correlations!X$46,_xlfn.FLOOR.MATH((ROW(W360)-1)/5)*5,0,5),"&lt;&gt;0")</f>
        <v>2.6666666666666665</v>
      </c>
      <c r="AY372" s="40">
        <f ca="1">SUMIF(OFFSET(correlations!Y$46,_xlfn.FLOOR.MATH((ROW(X360)-1)/5)*5,0,5),"&lt;&gt;0")/COUNTIF(OFFSET(correlations!Y$46,_xlfn.FLOOR.MATH((ROW(X360)-1)/5)*5,0,5),"&lt;&gt;0")</f>
        <v>3.25</v>
      </c>
      <c r="AZ372" s="40">
        <f ca="1">SUMIF(OFFSET(correlations!Z$46,_xlfn.FLOOR.MATH((ROW(Y360)-1)/5)*5,0,5),"&lt;&gt;0")/COUNTIF(OFFSET(correlations!Z$46,_xlfn.FLOOR.MATH((ROW(Y360)-1)/5)*5,0,5),"&lt;&gt;0")</f>
        <v>3.3333333333333335</v>
      </c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</row>
    <row r="373" spans="1:76">
      <c r="A373" s="21" t="s">
        <v>72</v>
      </c>
      <c r="B373" s="26">
        <f>IF(correlations!B406&lt;&gt;0,'Modified Weights'!B$6,0)</f>
        <v>0.48053660218278615</v>
      </c>
      <c r="C373" s="26">
        <f>IF(correlations!C406&lt;&gt;0,'Modified Weights'!C$6,0)</f>
        <v>0</v>
      </c>
      <c r="D373" s="26">
        <f>IF(correlations!D406&lt;&gt;0,'Modified Weights'!D$6,0)</f>
        <v>0.37322578372742299</v>
      </c>
      <c r="E373" s="26">
        <f>IF(correlations!E406&lt;&gt;0,'Modified Weights'!E$6,0)</f>
        <v>0.28275572409412869</v>
      </c>
      <c r="F373" s="26">
        <f>IF(correlations!F406&lt;&gt;0,'Modified Weights'!F$6,0)</f>
        <v>0.40027450425381639</v>
      </c>
      <c r="G373" s="26">
        <f>IF(correlations!G406&lt;&gt;0,'Modified Weights'!G$6,0)</f>
        <v>0</v>
      </c>
      <c r="H373" s="26">
        <f>IF(correlations!H406&lt;&gt;0,'Modified Weights'!H$6,0)</f>
        <v>0</v>
      </c>
      <c r="I373" s="26">
        <f>IF(correlations!I406&lt;&gt;0,'Modified Weights'!I$6,0)</f>
        <v>0.22921932957789437</v>
      </c>
      <c r="J373" s="26">
        <f>IF(correlations!J406&lt;&gt;0,'Modified Weights'!J$6,0)</f>
        <v>0.36756756756756787</v>
      </c>
      <c r="K373" s="26">
        <f>IF(correlations!K406&lt;&gt;0,'Modified Weights'!K$6,0)</f>
        <v>0</v>
      </c>
      <c r="L373" s="26">
        <f>IF(correlations!L406&lt;&gt;0,'Modified Weights'!L$6,0)</f>
        <v>0.2685953793136418</v>
      </c>
      <c r="M373" s="26">
        <f>IF(correlations!M406&lt;&gt;0,'Modified Weights'!M$6,0)</f>
        <v>0</v>
      </c>
      <c r="N373" s="26">
        <f>IF(correlations!N406&lt;&gt;0,'Modified Weights'!N$6,0)</f>
        <v>0</v>
      </c>
      <c r="O373" s="26">
        <f>IF(correlations!O406&lt;&gt;0,'Modified Weights'!O$6,0)</f>
        <v>0.52599044278760332</v>
      </c>
      <c r="P373" s="26">
        <f>IF(correlations!P406&lt;&gt;0,'Modified Weights'!P$6,0)</f>
        <v>0.28039233696684568</v>
      </c>
      <c r="Q373" s="26">
        <f>IF(correlations!Q406&lt;&gt;0,'Modified Weights'!Q$6,0)</f>
        <v>0</v>
      </c>
      <c r="R373" s="26">
        <f>IF(correlations!R406&lt;&gt;0,'Modified Weights'!R$6,0)</f>
        <v>0.39943642888722536</v>
      </c>
      <c r="S373" s="26">
        <f>IF(correlations!S406&lt;&gt;0,'Modified Weights'!S$6,0)</f>
        <v>0</v>
      </c>
      <c r="T373" s="26">
        <f>IF(correlations!T406&lt;&gt;0,'Modified Weights'!T$6,0)</f>
        <v>0.40704352695380308</v>
      </c>
      <c r="U373" s="26">
        <f>IF(correlations!U406&lt;&gt;0,'Modified Weights'!U$6,0)</f>
        <v>0.30580326092025339</v>
      </c>
      <c r="V373" s="26">
        <f>IF(correlations!V406&lt;&gt;0,'Modified Weights'!V$6,0)</f>
        <v>0</v>
      </c>
      <c r="W373" s="26">
        <f>IF(correlations!W406&lt;&gt;0,'Modified Weights'!W$6,0)</f>
        <v>0.26252037536330569</v>
      </c>
      <c r="X373" s="26">
        <f>IF(correlations!X406&lt;&gt;0,'Modified Weights'!X$6,0)</f>
        <v>0</v>
      </c>
      <c r="Y373" s="26">
        <f>IF(correlations!Y406&lt;&gt;0,'Modified Weights'!Y$6,0)</f>
        <v>0.46411014776485626</v>
      </c>
      <c r="Z373" s="26">
        <f>IF(correlations!Z406&lt;&gt;0,'Modified Weights'!Z$6,0)</f>
        <v>0.37426379831369133</v>
      </c>
      <c r="AA373" s="26"/>
      <c r="AB373" s="40">
        <f ca="1">SUMIF(OFFSET(correlations!B$46,_xlfn.FLOOR.MATH((ROW(A361)-1)/5)*5,0,5),"&lt;&gt;0")/COUNTIF(OFFSET(correlations!B$46,_xlfn.FLOOR.MATH((ROW(A361)-1)/5)*5,0,5),"&lt;&gt;0")</f>
        <v>3.5</v>
      </c>
      <c r="AC373" s="40">
        <f ca="1">SUMIF(OFFSET(correlations!C$46,_xlfn.FLOOR.MATH((ROW(B361)-1)/5)*5,0,5),"&lt;&gt;0")/COUNTIF(OFFSET(correlations!C$46,_xlfn.FLOOR.MATH((ROW(B361)-1)/5)*5,0,5),"&lt;&gt;0")</f>
        <v>3.5</v>
      </c>
      <c r="AD373" s="40">
        <f ca="1">SUMIF(OFFSET(correlations!D$46,_xlfn.FLOOR.MATH((ROW(C361)-1)/5)*5,0,5),"&lt;&gt;0")/COUNTIF(OFFSET(correlations!D$46,_xlfn.FLOOR.MATH((ROW(C361)-1)/5)*5,0,5),"&lt;&gt;0")</f>
        <v>2.8333333333333335</v>
      </c>
      <c r="AE373" s="40">
        <f ca="1">SUMIF(OFFSET(correlations!E$46,_xlfn.FLOOR.MATH((ROW(D361)-1)/5)*5,0,5),"&lt;&gt;0")/COUNTIF(OFFSET(correlations!E$46,_xlfn.FLOOR.MATH((ROW(D361)-1)/5)*5,0,5),"&lt;&gt;0")</f>
        <v>4</v>
      </c>
      <c r="AF373" s="40">
        <f ca="1">SUMIF(OFFSET(correlations!F$46,_xlfn.FLOOR.MATH((ROW(E361)-1)/5)*5,0,5),"&lt;&gt;0")/COUNTIF(OFFSET(correlations!F$46,_xlfn.FLOOR.MATH((ROW(E361)-1)/5)*5,0,5),"&lt;&gt;0")</f>
        <v>3</v>
      </c>
      <c r="AG373" s="40">
        <f ca="1">SUMIF(OFFSET(correlations!G$46,_xlfn.FLOOR.MATH((ROW(F361)-1)/5)*5,0,5),"&lt;&gt;0")/COUNTIF(OFFSET(correlations!G$46,_xlfn.FLOOR.MATH((ROW(F361)-1)/5)*5,0,5),"&lt;&gt;0")</f>
        <v>3.6666666666666665</v>
      </c>
      <c r="AH373" s="40">
        <f ca="1">SUMIF(OFFSET(correlations!H$46,_xlfn.FLOOR.MATH((ROW(G361)-1)/5)*5,0,5),"&lt;&gt;0")/COUNTIF(OFFSET(correlations!H$46,_xlfn.FLOOR.MATH((ROW(G361)-1)/5)*5,0,5),"&lt;&gt;0")</f>
        <v>3.3333333333333335</v>
      </c>
      <c r="AI373" s="40">
        <f ca="1">SUMIF(OFFSET(correlations!I$46,_xlfn.FLOOR.MATH((ROW(H361)-1)/5)*5,0,5),"&lt;&gt;0")/COUNTIF(OFFSET(correlations!I$46,_xlfn.FLOOR.MATH((ROW(H361)-1)/5)*5,0,5),"&lt;&gt;0")</f>
        <v>4</v>
      </c>
      <c r="AJ373" s="40">
        <f ca="1">SUMIF(OFFSET(correlations!J$46,_xlfn.FLOOR.MATH((ROW(I361)-1)/5)*5,0,5),"&lt;&gt;0")/COUNTIF(OFFSET(correlations!J$46,_xlfn.FLOOR.MATH((ROW(I361)-1)/5)*5,0,5),"&lt;&gt;0")</f>
        <v>3.5</v>
      </c>
      <c r="AK373" s="40">
        <f ca="1">SUMIF(OFFSET(correlations!K$46,_xlfn.FLOOR.MATH((ROW(J361)-1)/5)*5,0,5),"&lt;&gt;0")/COUNTIF(OFFSET(correlations!K$46,_xlfn.FLOOR.MATH((ROW(J361)-1)/5)*5,0,5),"&lt;&gt;0")</f>
        <v>3.25</v>
      </c>
      <c r="AL373" s="40">
        <f ca="1">SUMIF(OFFSET(correlations!L$46,_xlfn.FLOOR.MATH((ROW(K361)-1)/5)*5,0,5),"&lt;&gt;0")/COUNTIF(OFFSET(correlations!L$46,_xlfn.FLOOR.MATH((ROW(K361)-1)/5)*5,0,5),"&lt;&gt;0")</f>
        <v>3.8333333333333335</v>
      </c>
      <c r="AM373" s="40">
        <f ca="1">SUMIF(OFFSET(correlations!M$46,_xlfn.FLOOR.MATH((ROW(L361)-1)/5)*5,0,5),"&lt;&gt;0")/COUNTIF(OFFSET(correlations!M$46,_xlfn.FLOOR.MATH((ROW(L361)-1)/5)*5,0,5),"&lt;&gt;0")</f>
        <v>3.875</v>
      </c>
      <c r="AN373" s="40">
        <f ca="1">SUMIF(OFFSET(correlations!N$46,_xlfn.FLOOR.MATH((ROW(M361)-1)/5)*5,0,5),"&lt;&gt;0")/COUNTIF(OFFSET(correlations!N$46,_xlfn.FLOOR.MATH((ROW(M361)-1)/5)*5,0,5),"&lt;&gt;0")</f>
        <v>3.25</v>
      </c>
      <c r="AO373" s="40">
        <f ca="1">SUMIF(OFFSET(correlations!O$46,_xlfn.FLOOR.MATH((ROW(N361)-1)/5)*5,0,5),"&lt;&gt;0")/COUNTIF(OFFSET(correlations!O$46,_xlfn.FLOOR.MATH((ROW(N361)-1)/5)*5,0,5),"&lt;&gt;0")</f>
        <v>3.5</v>
      </c>
      <c r="AP373" s="40">
        <f ca="1">SUMIF(OFFSET(correlations!P$46,_xlfn.FLOOR.MATH((ROW(O361)-1)/5)*5,0,5),"&lt;&gt;0")/COUNTIF(OFFSET(correlations!P$46,_xlfn.FLOOR.MATH((ROW(O361)-1)/5)*5,0,5),"&lt;&gt;0")</f>
        <v>3.1666666666666665</v>
      </c>
      <c r="AQ373" s="40">
        <f ca="1">SUMIF(OFFSET(correlations!Q$46,_xlfn.FLOOR.MATH((ROW(P361)-1)/5)*5,0,5),"&lt;&gt;0")/COUNTIF(OFFSET(correlations!Q$46,_xlfn.FLOOR.MATH((ROW(P361)-1)/5)*5,0,5),"&lt;&gt;0")</f>
        <v>3.25</v>
      </c>
      <c r="AR373" s="40">
        <f ca="1">SUMIF(OFFSET(correlations!R$46,_xlfn.FLOOR.MATH((ROW(Q361)-1)/5)*5,0,5),"&lt;&gt;0")/COUNTIF(OFFSET(correlations!R$46,_xlfn.FLOOR.MATH((ROW(Q361)-1)/5)*5,0,5),"&lt;&gt;0")</f>
        <v>3.875</v>
      </c>
      <c r="AS373" s="40">
        <f ca="1">SUMIF(OFFSET(correlations!S$46,_xlfn.FLOOR.MATH((ROW(R361)-1)/5)*5,0,5),"&lt;&gt;0")/COUNTIF(OFFSET(correlations!S$46,_xlfn.FLOOR.MATH((ROW(R361)-1)/5)*5,0,5),"&lt;&gt;0")</f>
        <v>3.8333333333333335</v>
      </c>
      <c r="AT373" s="40">
        <f ca="1">SUMIF(OFFSET(correlations!T$46,_xlfn.FLOOR.MATH((ROW(S361)-1)/5)*5,0,5),"&lt;&gt;0")/COUNTIF(OFFSET(correlations!T$46,_xlfn.FLOOR.MATH((ROW(S361)-1)/5)*5,0,5),"&lt;&gt;0")</f>
        <v>3.125</v>
      </c>
      <c r="AU373" s="40">
        <f ca="1">SUMIF(OFFSET(correlations!U$46,_xlfn.FLOOR.MATH((ROW(T361)-1)/5)*5,0,5),"&lt;&gt;0")/COUNTIF(OFFSET(correlations!U$46,_xlfn.FLOOR.MATH((ROW(T361)-1)/5)*5,0,5),"&lt;&gt;0")</f>
        <v>3.375</v>
      </c>
      <c r="AV373" s="40">
        <f ca="1">SUMIF(OFFSET(correlations!V$46,_xlfn.FLOOR.MATH((ROW(U361)-1)/5)*5,0,5),"&lt;&gt;0")/COUNTIF(OFFSET(correlations!V$46,_xlfn.FLOOR.MATH((ROW(U361)-1)/5)*5,0,5),"&lt;&gt;0")</f>
        <v>3.25</v>
      </c>
      <c r="AW373" s="40">
        <f ca="1">SUMIF(OFFSET(correlations!W$46,_xlfn.FLOOR.MATH((ROW(V361)-1)/5)*5,0,5),"&lt;&gt;0")/COUNTIF(OFFSET(correlations!W$46,_xlfn.FLOOR.MATH((ROW(V361)-1)/5)*5,0,5),"&lt;&gt;0")</f>
        <v>3.875</v>
      </c>
      <c r="AX373" s="40">
        <f ca="1">SUMIF(OFFSET(correlations!X$46,_xlfn.FLOOR.MATH((ROW(W361)-1)/5)*5,0,5),"&lt;&gt;0")/COUNTIF(OFFSET(correlations!X$46,_xlfn.FLOOR.MATH((ROW(W361)-1)/5)*5,0,5),"&lt;&gt;0")</f>
        <v>2.75</v>
      </c>
      <c r="AY373" s="40">
        <f ca="1">SUMIF(OFFSET(correlations!Y$46,_xlfn.FLOOR.MATH((ROW(X361)-1)/5)*5,0,5),"&lt;&gt;0")/COUNTIF(OFFSET(correlations!Y$46,_xlfn.FLOOR.MATH((ROW(X361)-1)/5)*5,0,5),"&lt;&gt;0")</f>
        <v>3.25</v>
      </c>
      <c r="AZ373" s="40">
        <f ca="1">SUMIF(OFFSET(correlations!Z$46,_xlfn.FLOOR.MATH((ROW(Y361)-1)/5)*5,0,5),"&lt;&gt;0")/COUNTIF(OFFSET(correlations!Z$46,_xlfn.FLOOR.MATH((ROW(Y361)-1)/5)*5,0,5),"&lt;&gt;0")</f>
        <v>3.75</v>
      </c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</row>
    <row r="374" spans="1:76">
      <c r="A374" s="1" t="str">
        <f t="shared" ref="A374:A377" si="72">A373</f>
        <v>955: Mission: Impossible II (2000)</v>
      </c>
      <c r="B374" s="26">
        <f>IF(correlations!B407&lt;&gt;0,'Modified Weights'!B$7,0)</f>
        <v>0</v>
      </c>
      <c r="C374" s="26">
        <f>IF(correlations!C407&lt;&gt;0,'Modified Weights'!C$7,0)</f>
        <v>0.41167618541813644</v>
      </c>
      <c r="D374" s="26">
        <f>IF(correlations!D407&lt;&gt;0,'Modified Weights'!D$7,0)</f>
        <v>0</v>
      </c>
      <c r="E374" s="26">
        <f>IF(correlations!E407&lt;&gt;0,'Modified Weights'!E$7,0)</f>
        <v>0.25965984359917371</v>
      </c>
      <c r="F374" s="26">
        <f>IF(correlations!F407&lt;&gt;0,'Modified Weights'!F$7,0)</f>
        <v>0.37985626502293046</v>
      </c>
      <c r="G374" s="26">
        <f>IF(correlations!G407&lt;&gt;0,'Modified Weights'!G$7,0)</f>
        <v>0.38713264586848378</v>
      </c>
      <c r="H374" s="26">
        <f>IF(correlations!H407&lt;&gt;0,'Modified Weights'!H$7,0)</f>
        <v>0</v>
      </c>
      <c r="I374" s="26">
        <f>IF(correlations!I407&lt;&gt;0,'Modified Weights'!I$7,0)</f>
        <v>0.21476007349626267</v>
      </c>
      <c r="J374" s="26">
        <f>IF(correlations!J407&lt;&gt;0,'Modified Weights'!J$7,0)</f>
        <v>0</v>
      </c>
      <c r="K374" s="26">
        <f>IF(correlations!K407&lt;&gt;0,'Modified Weights'!K$7,0)</f>
        <v>0.21087949693739588</v>
      </c>
      <c r="L374" s="26">
        <f>IF(correlations!L407&lt;&gt;0,'Modified Weights'!L$7,0)</f>
        <v>0</v>
      </c>
      <c r="M374" s="26">
        <f>IF(correlations!M407&lt;&gt;0,'Modified Weights'!M$7,0)</f>
        <v>0.19710516591041297</v>
      </c>
      <c r="N374" s="26">
        <f>IF(correlations!N407&lt;&gt;0,'Modified Weights'!N$7,0)</f>
        <v>0</v>
      </c>
      <c r="O374" s="26">
        <f>IF(correlations!O407&lt;&gt;0,'Modified Weights'!O$7,0)</f>
        <v>0.47549485227568483</v>
      </c>
      <c r="P374" s="26">
        <f>IF(correlations!P407&lt;&gt;0,'Modified Weights'!P$7,0)</f>
        <v>0.26252037536330569</v>
      </c>
      <c r="Q374" s="26">
        <f>IF(correlations!Q407&lt;&gt;0,'Modified Weights'!Q$7,0)</f>
        <v>0.37322578372742299</v>
      </c>
      <c r="R374" s="26">
        <f>IF(correlations!R407&lt;&gt;0,'Modified Weights'!R$7,0)</f>
        <v>0.37426379831369133</v>
      </c>
      <c r="S374" s="26">
        <f>IF(correlations!S407&lt;&gt;0,'Modified Weights'!S$7,0)</f>
        <v>0.36064387194709613</v>
      </c>
      <c r="T374" s="26">
        <f>IF(correlations!T407&lt;&gt;0,'Modified Weights'!T$7,0)</f>
        <v>0</v>
      </c>
      <c r="U374" s="26">
        <f>IF(correlations!U407&lt;&gt;0,'Modified Weights'!U$7,0)</f>
        <v>0</v>
      </c>
      <c r="V374" s="26">
        <f>IF(correlations!V407&lt;&gt;0,'Modified Weights'!V$7,0)</f>
        <v>0</v>
      </c>
      <c r="W374" s="26">
        <f>IF(correlations!W407&lt;&gt;0,'Modified Weights'!W$7,0)</f>
        <v>0</v>
      </c>
      <c r="X374" s="26">
        <f>IF(correlations!X407&lt;&gt;0,'Modified Weights'!X$7,0)</f>
        <v>0.44902524381160436</v>
      </c>
      <c r="Y374" s="26">
        <f>IF(correlations!Y407&lt;&gt;0,'Modified Weights'!Y$7,0)</f>
        <v>0.42322462884387124</v>
      </c>
      <c r="Z374" s="26">
        <f>IF(correlations!Z407&lt;&gt;0,'Modified Weights'!Z$7,0)</f>
        <v>0.27967705678590876</v>
      </c>
      <c r="AA374" s="26"/>
      <c r="AB374" s="40">
        <f ca="1">SUMIF(OFFSET(correlations!B$46,_xlfn.FLOOR.MATH((ROW(A362)-1)/5)*5,0,5),"&lt;&gt;0")/COUNTIF(OFFSET(correlations!B$46,_xlfn.FLOOR.MATH((ROW(A362)-1)/5)*5,0,5),"&lt;&gt;0")</f>
        <v>3.5</v>
      </c>
      <c r="AC374" s="40">
        <f ca="1">SUMIF(OFFSET(correlations!C$46,_xlfn.FLOOR.MATH((ROW(B362)-1)/5)*5,0,5),"&lt;&gt;0")/COUNTIF(OFFSET(correlations!C$46,_xlfn.FLOOR.MATH((ROW(B362)-1)/5)*5,0,5),"&lt;&gt;0")</f>
        <v>3.5</v>
      </c>
      <c r="AD374" s="40">
        <f ca="1">SUMIF(OFFSET(correlations!D$46,_xlfn.FLOOR.MATH((ROW(C362)-1)/5)*5,0,5),"&lt;&gt;0")/COUNTIF(OFFSET(correlations!D$46,_xlfn.FLOOR.MATH((ROW(C362)-1)/5)*5,0,5),"&lt;&gt;0")</f>
        <v>2.8333333333333335</v>
      </c>
      <c r="AE374" s="40">
        <f ca="1">SUMIF(OFFSET(correlations!E$46,_xlfn.FLOOR.MATH((ROW(D362)-1)/5)*5,0,5),"&lt;&gt;0")/COUNTIF(OFFSET(correlations!E$46,_xlfn.FLOOR.MATH((ROW(D362)-1)/5)*5,0,5),"&lt;&gt;0")</f>
        <v>4</v>
      </c>
      <c r="AF374" s="40">
        <f ca="1">SUMIF(OFFSET(correlations!F$46,_xlfn.FLOOR.MATH((ROW(E362)-1)/5)*5,0,5),"&lt;&gt;0")/COUNTIF(OFFSET(correlations!F$46,_xlfn.FLOOR.MATH((ROW(E362)-1)/5)*5,0,5),"&lt;&gt;0")</f>
        <v>3</v>
      </c>
      <c r="AG374" s="40">
        <f ca="1">SUMIF(OFFSET(correlations!G$46,_xlfn.FLOOR.MATH((ROW(F362)-1)/5)*5,0,5),"&lt;&gt;0")/COUNTIF(OFFSET(correlations!G$46,_xlfn.FLOOR.MATH((ROW(F362)-1)/5)*5,0,5),"&lt;&gt;0")</f>
        <v>3.6666666666666665</v>
      </c>
      <c r="AH374" s="40">
        <f ca="1">SUMIF(OFFSET(correlations!H$46,_xlfn.FLOOR.MATH((ROW(G362)-1)/5)*5,0,5),"&lt;&gt;0")/COUNTIF(OFFSET(correlations!H$46,_xlfn.FLOOR.MATH((ROW(G362)-1)/5)*5,0,5),"&lt;&gt;0")</f>
        <v>3.3333333333333335</v>
      </c>
      <c r="AI374" s="40">
        <f ca="1">SUMIF(OFFSET(correlations!I$46,_xlfn.FLOOR.MATH((ROW(H362)-1)/5)*5,0,5),"&lt;&gt;0")/COUNTIF(OFFSET(correlations!I$46,_xlfn.FLOOR.MATH((ROW(H362)-1)/5)*5,0,5),"&lt;&gt;0")</f>
        <v>4</v>
      </c>
      <c r="AJ374" s="40">
        <f ca="1">SUMIF(OFFSET(correlations!J$46,_xlfn.FLOOR.MATH((ROW(I362)-1)/5)*5,0,5),"&lt;&gt;0")/COUNTIF(OFFSET(correlations!J$46,_xlfn.FLOOR.MATH((ROW(I362)-1)/5)*5,0,5),"&lt;&gt;0")</f>
        <v>3.5</v>
      </c>
      <c r="AK374" s="40">
        <f ca="1">SUMIF(OFFSET(correlations!K$46,_xlfn.FLOOR.MATH((ROW(J362)-1)/5)*5,0,5),"&lt;&gt;0")/COUNTIF(OFFSET(correlations!K$46,_xlfn.FLOOR.MATH((ROW(J362)-1)/5)*5,0,5),"&lt;&gt;0")</f>
        <v>3.25</v>
      </c>
      <c r="AL374" s="40">
        <f ca="1">SUMIF(OFFSET(correlations!L$46,_xlfn.FLOOR.MATH((ROW(K362)-1)/5)*5,0,5),"&lt;&gt;0")/COUNTIF(OFFSET(correlations!L$46,_xlfn.FLOOR.MATH((ROW(K362)-1)/5)*5,0,5),"&lt;&gt;0")</f>
        <v>3.8333333333333335</v>
      </c>
      <c r="AM374" s="40">
        <f ca="1">SUMIF(OFFSET(correlations!M$46,_xlfn.FLOOR.MATH((ROW(L362)-1)/5)*5,0,5),"&lt;&gt;0")/COUNTIF(OFFSET(correlations!M$46,_xlfn.FLOOR.MATH((ROW(L362)-1)/5)*5,0,5),"&lt;&gt;0")</f>
        <v>3.875</v>
      </c>
      <c r="AN374" s="40">
        <f ca="1">SUMIF(OFFSET(correlations!N$46,_xlfn.FLOOR.MATH((ROW(M362)-1)/5)*5,0,5),"&lt;&gt;0")/COUNTIF(OFFSET(correlations!N$46,_xlfn.FLOOR.MATH((ROW(M362)-1)/5)*5,0,5),"&lt;&gt;0")</f>
        <v>3.25</v>
      </c>
      <c r="AO374" s="40">
        <f ca="1">SUMIF(OFFSET(correlations!O$46,_xlfn.FLOOR.MATH((ROW(N362)-1)/5)*5,0,5),"&lt;&gt;0")/COUNTIF(OFFSET(correlations!O$46,_xlfn.FLOOR.MATH((ROW(N362)-1)/5)*5,0,5),"&lt;&gt;0")</f>
        <v>3.5</v>
      </c>
      <c r="AP374" s="40">
        <f ca="1">SUMIF(OFFSET(correlations!P$46,_xlfn.FLOOR.MATH((ROW(O362)-1)/5)*5,0,5),"&lt;&gt;0")/COUNTIF(OFFSET(correlations!P$46,_xlfn.FLOOR.MATH((ROW(O362)-1)/5)*5,0,5),"&lt;&gt;0")</f>
        <v>3.1666666666666665</v>
      </c>
      <c r="AQ374" s="40">
        <f ca="1">SUMIF(OFFSET(correlations!Q$46,_xlfn.FLOOR.MATH((ROW(P362)-1)/5)*5,0,5),"&lt;&gt;0")/COUNTIF(OFFSET(correlations!Q$46,_xlfn.FLOOR.MATH((ROW(P362)-1)/5)*5,0,5),"&lt;&gt;0")</f>
        <v>3.25</v>
      </c>
      <c r="AR374" s="40">
        <f ca="1">SUMIF(OFFSET(correlations!R$46,_xlfn.FLOOR.MATH((ROW(Q362)-1)/5)*5,0,5),"&lt;&gt;0")/COUNTIF(OFFSET(correlations!R$46,_xlfn.FLOOR.MATH((ROW(Q362)-1)/5)*5,0,5),"&lt;&gt;0")</f>
        <v>3.875</v>
      </c>
      <c r="AS374" s="40">
        <f ca="1">SUMIF(OFFSET(correlations!S$46,_xlfn.FLOOR.MATH((ROW(R362)-1)/5)*5,0,5),"&lt;&gt;0")/COUNTIF(OFFSET(correlations!S$46,_xlfn.FLOOR.MATH((ROW(R362)-1)/5)*5,0,5),"&lt;&gt;0")</f>
        <v>3.8333333333333335</v>
      </c>
      <c r="AT374" s="40">
        <f ca="1">SUMIF(OFFSET(correlations!T$46,_xlfn.FLOOR.MATH((ROW(S362)-1)/5)*5,0,5),"&lt;&gt;0")/COUNTIF(OFFSET(correlations!T$46,_xlfn.FLOOR.MATH((ROW(S362)-1)/5)*5,0,5),"&lt;&gt;0")</f>
        <v>3.125</v>
      </c>
      <c r="AU374" s="40">
        <f ca="1">SUMIF(OFFSET(correlations!U$46,_xlfn.FLOOR.MATH((ROW(T362)-1)/5)*5,0,5),"&lt;&gt;0")/COUNTIF(OFFSET(correlations!U$46,_xlfn.FLOOR.MATH((ROW(T362)-1)/5)*5,0,5),"&lt;&gt;0")</f>
        <v>3.375</v>
      </c>
      <c r="AV374" s="40">
        <f ca="1">SUMIF(OFFSET(correlations!V$46,_xlfn.FLOOR.MATH((ROW(U362)-1)/5)*5,0,5),"&lt;&gt;0")/COUNTIF(OFFSET(correlations!V$46,_xlfn.FLOOR.MATH((ROW(U362)-1)/5)*5,0,5),"&lt;&gt;0")</f>
        <v>3.25</v>
      </c>
      <c r="AW374" s="40">
        <f ca="1">SUMIF(OFFSET(correlations!W$46,_xlfn.FLOOR.MATH((ROW(V362)-1)/5)*5,0,5),"&lt;&gt;0")/COUNTIF(OFFSET(correlations!W$46,_xlfn.FLOOR.MATH((ROW(V362)-1)/5)*5,0,5),"&lt;&gt;0")</f>
        <v>3.875</v>
      </c>
      <c r="AX374" s="40">
        <f ca="1">SUMIF(OFFSET(correlations!X$46,_xlfn.FLOOR.MATH((ROW(W362)-1)/5)*5,0,5),"&lt;&gt;0")/COUNTIF(OFFSET(correlations!X$46,_xlfn.FLOOR.MATH((ROW(W362)-1)/5)*5,0,5),"&lt;&gt;0")</f>
        <v>2.75</v>
      </c>
      <c r="AY374" s="40">
        <f ca="1">SUMIF(OFFSET(correlations!Y$46,_xlfn.FLOOR.MATH((ROW(X362)-1)/5)*5,0,5),"&lt;&gt;0")/COUNTIF(OFFSET(correlations!Y$46,_xlfn.FLOOR.MATH((ROW(X362)-1)/5)*5,0,5),"&lt;&gt;0")</f>
        <v>3.25</v>
      </c>
      <c r="AZ374" s="40">
        <f ca="1">SUMIF(OFFSET(correlations!Z$46,_xlfn.FLOOR.MATH((ROW(Y362)-1)/5)*5,0,5),"&lt;&gt;0")/COUNTIF(OFFSET(correlations!Z$46,_xlfn.FLOOR.MATH((ROW(Y362)-1)/5)*5,0,5),"&lt;&gt;0")</f>
        <v>3.75</v>
      </c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</row>
    <row r="375" spans="1:76">
      <c r="A375" s="1" t="str">
        <f t="shared" si="72"/>
        <v>955: Mission: Impossible II (2000)</v>
      </c>
      <c r="B375" s="26">
        <f>IF(correlations!B408&lt;&gt;0,'Modified Weights'!B$3,0)</f>
        <v>0</v>
      </c>
      <c r="C375" s="26">
        <f>IF(correlations!C408&lt;&gt;0,'Modified Weights'!C$3,0)</f>
        <v>0.56244873874488854</v>
      </c>
      <c r="D375" s="26">
        <f>IF(correlations!D408&lt;&gt;0,'Modified Weights'!D$3,0)</f>
        <v>0</v>
      </c>
      <c r="E375" s="26">
        <f>IF(correlations!E408&lt;&gt;0,'Modified Weights'!E$3,0)</f>
        <v>0.51761980439715483</v>
      </c>
      <c r="F375" s="26">
        <f>IF(correlations!F408&lt;&gt;0,'Modified Weights'!F$3,0)</f>
        <v>0.47668328054517961</v>
      </c>
      <c r="G375" s="26">
        <f>IF(correlations!G408&lt;&gt;0,'Modified Weights'!G$3,0)</f>
        <v>0.53906585139435703</v>
      </c>
      <c r="H375" s="26">
        <f>IF(correlations!H408&lt;&gt;0,'Modified Weights'!H$3,0)</f>
        <v>0.46291004988627577</v>
      </c>
      <c r="I375" s="26">
        <f>IF(correlations!I408&lt;&gt;0,'Modified Weights'!I$3,0)</f>
        <v>0</v>
      </c>
      <c r="J375" s="26">
        <f>IF(correlations!J408&lt;&gt;0,'Modified Weights'!J$3,0)</f>
        <v>0</v>
      </c>
      <c r="K375" s="26">
        <f>IF(correlations!K408&lt;&gt;0,'Modified Weights'!K$3,0)</f>
        <v>0</v>
      </c>
      <c r="L375" s="26">
        <f>IF(correlations!L408&lt;&gt;0,'Modified Weights'!L$3,0)</f>
        <v>0</v>
      </c>
      <c r="M375" s="26">
        <f>IF(correlations!M408&lt;&gt;0,'Modified Weights'!M$3,0)</f>
        <v>0.40859237613621341</v>
      </c>
      <c r="N375" s="26">
        <f>IF(correlations!N408&lt;&gt;0,'Modified Weights'!N$3,0)</f>
        <v>0</v>
      </c>
      <c r="O375" s="26">
        <f>IF(correlations!O408&lt;&gt;0,'Modified Weights'!O$3,0)</f>
        <v>0</v>
      </c>
      <c r="P375" s="26">
        <f>IF(correlations!P408&lt;&gt;0,'Modified Weights'!P$3,0)</f>
        <v>0</v>
      </c>
      <c r="Q375" s="26">
        <f>IF(correlations!Q408&lt;&gt;0,'Modified Weights'!Q$3,0)</f>
        <v>0.50324684492481753</v>
      </c>
      <c r="R375" s="26">
        <f>IF(correlations!R408&lt;&gt;0,'Modified Weights'!R$3,0)</f>
        <v>0.49300760515325925</v>
      </c>
      <c r="S375" s="26">
        <f>IF(correlations!S408&lt;&gt;0,'Modified Weights'!S$3,0)</f>
        <v>0.47668328054517961</v>
      </c>
      <c r="T375" s="26">
        <f>IF(correlations!T408&lt;&gt;0,'Modified Weights'!T$3,0)</f>
        <v>0.55108883721563151</v>
      </c>
      <c r="U375" s="26">
        <f>IF(correlations!U408&lt;&gt;0,'Modified Weights'!U$3,0)</f>
        <v>0.47236055541883315</v>
      </c>
      <c r="V375" s="26">
        <f>IF(correlations!V408&lt;&gt;0,'Modified Weights'!V$3,0)</f>
        <v>0</v>
      </c>
      <c r="W375" s="26">
        <f>IF(correlations!W408&lt;&gt;0,'Modified Weights'!W$3,0)</f>
        <v>0.50324684492481753</v>
      </c>
      <c r="X375" s="26">
        <f>IF(correlations!X408&lt;&gt;0,'Modified Weights'!X$3,0)</f>
        <v>0</v>
      </c>
      <c r="Y375" s="26">
        <f>IF(correlations!Y408&lt;&gt;0,'Modified Weights'!Y$3,0)</f>
        <v>0.66716825348801723</v>
      </c>
      <c r="Z375" s="26">
        <f>IF(correlations!Z408&lt;&gt;0,'Modified Weights'!Z$3,0)</f>
        <v>0</v>
      </c>
      <c r="AA375" s="26"/>
      <c r="AB375" s="40">
        <f ca="1">SUMIF(OFFSET(correlations!B$46,_xlfn.FLOOR.MATH((ROW(A363)-1)/5)*5,0,5),"&lt;&gt;0")/COUNTIF(OFFSET(correlations!B$46,_xlfn.FLOOR.MATH((ROW(A363)-1)/5)*5,0,5),"&lt;&gt;0")</f>
        <v>3.5</v>
      </c>
      <c r="AC375" s="40">
        <f ca="1">SUMIF(OFFSET(correlations!C$46,_xlfn.FLOOR.MATH((ROW(B363)-1)/5)*5,0,5),"&lt;&gt;0")/COUNTIF(OFFSET(correlations!C$46,_xlfn.FLOOR.MATH((ROW(B363)-1)/5)*5,0,5),"&lt;&gt;0")</f>
        <v>3.5</v>
      </c>
      <c r="AD375" s="40">
        <f ca="1">SUMIF(OFFSET(correlations!D$46,_xlfn.FLOOR.MATH((ROW(C363)-1)/5)*5,0,5),"&lt;&gt;0")/COUNTIF(OFFSET(correlations!D$46,_xlfn.FLOOR.MATH((ROW(C363)-1)/5)*5,0,5),"&lt;&gt;0")</f>
        <v>2.8333333333333335</v>
      </c>
      <c r="AE375" s="40">
        <f ca="1">SUMIF(OFFSET(correlations!E$46,_xlfn.FLOOR.MATH((ROW(D363)-1)/5)*5,0,5),"&lt;&gt;0")/COUNTIF(OFFSET(correlations!E$46,_xlfn.FLOOR.MATH((ROW(D363)-1)/5)*5,0,5),"&lt;&gt;0")</f>
        <v>4</v>
      </c>
      <c r="AF375" s="40">
        <f ca="1">SUMIF(OFFSET(correlations!F$46,_xlfn.FLOOR.MATH((ROW(E363)-1)/5)*5,0,5),"&lt;&gt;0")/COUNTIF(OFFSET(correlations!F$46,_xlfn.FLOOR.MATH((ROW(E363)-1)/5)*5,0,5),"&lt;&gt;0")</f>
        <v>3</v>
      </c>
      <c r="AG375" s="40">
        <f ca="1">SUMIF(OFFSET(correlations!G$46,_xlfn.FLOOR.MATH((ROW(F363)-1)/5)*5,0,5),"&lt;&gt;0")/COUNTIF(OFFSET(correlations!G$46,_xlfn.FLOOR.MATH((ROW(F363)-1)/5)*5,0,5),"&lt;&gt;0")</f>
        <v>3.6666666666666665</v>
      </c>
      <c r="AH375" s="40">
        <f ca="1">SUMIF(OFFSET(correlations!H$46,_xlfn.FLOOR.MATH((ROW(G363)-1)/5)*5,0,5),"&lt;&gt;0")/COUNTIF(OFFSET(correlations!H$46,_xlfn.FLOOR.MATH((ROW(G363)-1)/5)*5,0,5),"&lt;&gt;0")</f>
        <v>3.3333333333333335</v>
      </c>
      <c r="AI375" s="40">
        <f ca="1">SUMIF(OFFSET(correlations!I$46,_xlfn.FLOOR.MATH((ROW(H363)-1)/5)*5,0,5),"&lt;&gt;0")/COUNTIF(OFFSET(correlations!I$46,_xlfn.FLOOR.MATH((ROW(H363)-1)/5)*5,0,5),"&lt;&gt;0")</f>
        <v>4</v>
      </c>
      <c r="AJ375" s="40">
        <f ca="1">SUMIF(OFFSET(correlations!J$46,_xlfn.FLOOR.MATH((ROW(I363)-1)/5)*5,0,5),"&lt;&gt;0")/COUNTIF(OFFSET(correlations!J$46,_xlfn.FLOOR.MATH((ROW(I363)-1)/5)*5,0,5),"&lt;&gt;0")</f>
        <v>3.5</v>
      </c>
      <c r="AK375" s="40">
        <f ca="1">SUMIF(OFFSET(correlations!K$46,_xlfn.FLOOR.MATH((ROW(J363)-1)/5)*5,0,5),"&lt;&gt;0")/COUNTIF(OFFSET(correlations!K$46,_xlfn.FLOOR.MATH((ROW(J363)-1)/5)*5,0,5),"&lt;&gt;0")</f>
        <v>3.25</v>
      </c>
      <c r="AL375" s="40">
        <f ca="1">SUMIF(OFFSET(correlations!L$46,_xlfn.FLOOR.MATH((ROW(K363)-1)/5)*5,0,5),"&lt;&gt;0")/COUNTIF(OFFSET(correlations!L$46,_xlfn.FLOOR.MATH((ROW(K363)-1)/5)*5,0,5),"&lt;&gt;0")</f>
        <v>3.8333333333333335</v>
      </c>
      <c r="AM375" s="40">
        <f ca="1">SUMIF(OFFSET(correlations!M$46,_xlfn.FLOOR.MATH((ROW(L363)-1)/5)*5,0,5),"&lt;&gt;0")/COUNTIF(OFFSET(correlations!M$46,_xlfn.FLOOR.MATH((ROW(L363)-1)/5)*5,0,5),"&lt;&gt;0")</f>
        <v>3.875</v>
      </c>
      <c r="AN375" s="40">
        <f ca="1">SUMIF(OFFSET(correlations!N$46,_xlfn.FLOOR.MATH((ROW(M363)-1)/5)*5,0,5),"&lt;&gt;0")/COUNTIF(OFFSET(correlations!N$46,_xlfn.FLOOR.MATH((ROW(M363)-1)/5)*5,0,5),"&lt;&gt;0")</f>
        <v>3.25</v>
      </c>
      <c r="AO375" s="40">
        <f ca="1">SUMIF(OFFSET(correlations!O$46,_xlfn.FLOOR.MATH((ROW(N363)-1)/5)*5,0,5),"&lt;&gt;0")/COUNTIF(OFFSET(correlations!O$46,_xlfn.FLOOR.MATH((ROW(N363)-1)/5)*5,0,5),"&lt;&gt;0")</f>
        <v>3.5</v>
      </c>
      <c r="AP375" s="40">
        <f ca="1">SUMIF(OFFSET(correlations!P$46,_xlfn.FLOOR.MATH((ROW(O363)-1)/5)*5,0,5),"&lt;&gt;0")/COUNTIF(OFFSET(correlations!P$46,_xlfn.FLOOR.MATH((ROW(O363)-1)/5)*5,0,5),"&lt;&gt;0")</f>
        <v>3.1666666666666665</v>
      </c>
      <c r="AQ375" s="40">
        <f ca="1">SUMIF(OFFSET(correlations!Q$46,_xlfn.FLOOR.MATH((ROW(P363)-1)/5)*5,0,5),"&lt;&gt;0")/COUNTIF(OFFSET(correlations!Q$46,_xlfn.FLOOR.MATH((ROW(P363)-1)/5)*5,0,5),"&lt;&gt;0")</f>
        <v>3.25</v>
      </c>
      <c r="AR375" s="40">
        <f ca="1">SUMIF(OFFSET(correlations!R$46,_xlfn.FLOOR.MATH((ROW(Q363)-1)/5)*5,0,5),"&lt;&gt;0")/COUNTIF(OFFSET(correlations!R$46,_xlfn.FLOOR.MATH((ROW(Q363)-1)/5)*5,0,5),"&lt;&gt;0")</f>
        <v>3.875</v>
      </c>
      <c r="AS375" s="40">
        <f ca="1">SUMIF(OFFSET(correlations!S$46,_xlfn.FLOOR.MATH((ROW(R363)-1)/5)*5,0,5),"&lt;&gt;0")/COUNTIF(OFFSET(correlations!S$46,_xlfn.FLOOR.MATH((ROW(R363)-1)/5)*5,0,5),"&lt;&gt;0")</f>
        <v>3.8333333333333335</v>
      </c>
      <c r="AT375" s="40">
        <f ca="1">SUMIF(OFFSET(correlations!T$46,_xlfn.FLOOR.MATH((ROW(S363)-1)/5)*5,0,5),"&lt;&gt;0")/COUNTIF(OFFSET(correlations!T$46,_xlfn.FLOOR.MATH((ROW(S363)-1)/5)*5,0,5),"&lt;&gt;0")</f>
        <v>3.125</v>
      </c>
      <c r="AU375" s="40">
        <f ca="1">SUMIF(OFFSET(correlations!U$46,_xlfn.FLOOR.MATH((ROW(T363)-1)/5)*5,0,5),"&lt;&gt;0")/COUNTIF(OFFSET(correlations!U$46,_xlfn.FLOOR.MATH((ROW(T363)-1)/5)*5,0,5),"&lt;&gt;0")</f>
        <v>3.375</v>
      </c>
      <c r="AV375" s="40">
        <f ca="1">SUMIF(OFFSET(correlations!V$46,_xlfn.FLOOR.MATH((ROW(U363)-1)/5)*5,0,5),"&lt;&gt;0")/COUNTIF(OFFSET(correlations!V$46,_xlfn.FLOOR.MATH((ROW(U363)-1)/5)*5,0,5),"&lt;&gt;0")</f>
        <v>3.25</v>
      </c>
      <c r="AW375" s="40">
        <f ca="1">SUMIF(OFFSET(correlations!W$46,_xlfn.FLOOR.MATH((ROW(V363)-1)/5)*5,0,5),"&lt;&gt;0")/COUNTIF(OFFSET(correlations!W$46,_xlfn.FLOOR.MATH((ROW(V363)-1)/5)*5,0,5),"&lt;&gt;0")</f>
        <v>3.875</v>
      </c>
      <c r="AX375" s="40">
        <f ca="1">SUMIF(OFFSET(correlations!X$46,_xlfn.FLOOR.MATH((ROW(W363)-1)/5)*5,0,5),"&lt;&gt;0")/COUNTIF(OFFSET(correlations!X$46,_xlfn.FLOOR.MATH((ROW(W363)-1)/5)*5,0,5),"&lt;&gt;0")</f>
        <v>2.75</v>
      </c>
      <c r="AY375" s="40">
        <f ca="1">SUMIF(OFFSET(correlations!Y$46,_xlfn.FLOOR.MATH((ROW(X363)-1)/5)*5,0,5),"&lt;&gt;0")/COUNTIF(OFFSET(correlations!Y$46,_xlfn.FLOOR.MATH((ROW(X363)-1)/5)*5,0,5),"&lt;&gt;0")</f>
        <v>3.25</v>
      </c>
      <c r="AZ375" s="40">
        <f ca="1">SUMIF(OFFSET(correlations!Z$46,_xlfn.FLOOR.MATH((ROW(Y363)-1)/5)*5,0,5),"&lt;&gt;0")/COUNTIF(OFFSET(correlations!Z$46,_xlfn.FLOOR.MATH((ROW(Y363)-1)/5)*5,0,5),"&lt;&gt;0")</f>
        <v>3.75</v>
      </c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</row>
    <row r="376" spans="1:76">
      <c r="A376" s="1" t="str">
        <f t="shared" si="72"/>
        <v>955: Mission: Impossible II (2000)</v>
      </c>
      <c r="B376" s="26">
        <f>IF(correlations!B409&lt;&gt;0,'Modified Weights'!B$4,0)</f>
        <v>0</v>
      </c>
      <c r="C376" s="26">
        <f>IF(correlations!C409&lt;&gt;0,'Modified Weights'!C$4,0)</f>
        <v>0.48860698263640312</v>
      </c>
      <c r="D376" s="26">
        <f>IF(correlations!D409&lt;&gt;0,'Modified Weights'!D$4,0)</f>
        <v>0.47097212266638172</v>
      </c>
      <c r="E376" s="26">
        <f>IF(correlations!E409&lt;&gt;0,'Modified Weights'!E$4,0)</f>
        <v>0.47497369617752921</v>
      </c>
      <c r="F376" s="26">
        <f>IF(correlations!F409&lt;&gt;0,'Modified Weights'!F$4,0)</f>
        <v>0.46411014776485626</v>
      </c>
      <c r="G376" s="26">
        <f>IF(correlations!G409&lt;&gt;0,'Modified Weights'!G$4,0)</f>
        <v>0</v>
      </c>
      <c r="H376" s="26">
        <f>IF(correlations!H409&lt;&gt;0,'Modified Weights'!H$4,0)</f>
        <v>0.40027450425381639</v>
      </c>
      <c r="I376" s="26">
        <f>IF(correlations!I409&lt;&gt;0,'Modified Weights'!I$4,0)</f>
        <v>0.31257295249758305</v>
      </c>
      <c r="J376" s="26">
        <f>IF(correlations!J409&lt;&gt;0,'Modified Weights'!J$4,0)</f>
        <v>0.47549485227568483</v>
      </c>
      <c r="K376" s="26">
        <f>IF(correlations!K409&lt;&gt;0,'Modified Weights'!K$4,0)</f>
        <v>0</v>
      </c>
      <c r="L376" s="26">
        <f>IF(correlations!L409&lt;&gt;0,'Modified Weights'!L$4,0)</f>
        <v>0.28275572409412869</v>
      </c>
      <c r="M376" s="26">
        <f>IF(correlations!M409&lt;&gt;0,'Modified Weights'!M$4,0)</f>
        <v>0.28040224837668803</v>
      </c>
      <c r="N376" s="26">
        <f>IF(correlations!N409&lt;&gt;0,'Modified Weights'!N$4,0)</f>
        <v>0.31010409033155772</v>
      </c>
      <c r="O376" s="26">
        <f>IF(correlations!O409&lt;&gt;0,'Modified Weights'!O$4,0)</f>
        <v>0.56244873874488854</v>
      </c>
      <c r="P376" s="26">
        <f>IF(correlations!P409&lt;&gt;0,'Modified Weights'!P$4,0)</f>
        <v>0.30413903573293405</v>
      </c>
      <c r="Q376" s="26">
        <f>IF(correlations!Q409&lt;&gt;0,'Modified Weights'!Q$4,0)</f>
        <v>0.48860698263640312</v>
      </c>
      <c r="R376" s="26">
        <f>IF(correlations!R409&lt;&gt;0,'Modified Weights'!R$4,0)</f>
        <v>0</v>
      </c>
      <c r="S376" s="26">
        <f>IF(correlations!S409&lt;&gt;0,'Modified Weights'!S$4,0)</f>
        <v>0</v>
      </c>
      <c r="T376" s="26">
        <f>IF(correlations!T409&lt;&gt;0,'Modified Weights'!T$4,0)</f>
        <v>0.52599044278760332</v>
      </c>
      <c r="U376" s="26">
        <f>IF(correlations!U409&lt;&gt;0,'Modified Weights'!U$4,0)</f>
        <v>0.43899155441463594</v>
      </c>
      <c r="V376" s="26">
        <f>IF(correlations!V409&lt;&gt;0,'Modified Weights'!V$4,0)</f>
        <v>0.17808764796017454</v>
      </c>
      <c r="W376" s="26">
        <f>IF(correlations!W409&lt;&gt;0,'Modified Weights'!W$4,0)</f>
        <v>0.40859237613621341</v>
      </c>
      <c r="X376" s="26">
        <f>IF(correlations!X409&lt;&gt;0,'Modified Weights'!X$4,0)</f>
        <v>0</v>
      </c>
      <c r="Y376" s="26">
        <f>IF(correlations!Y409&lt;&gt;0,'Modified Weights'!Y$4,0)</f>
        <v>0</v>
      </c>
      <c r="Z376" s="26">
        <f>IF(correlations!Z409&lt;&gt;0,'Modified Weights'!Z$4,0)</f>
        <v>0</v>
      </c>
      <c r="AA376" s="26"/>
      <c r="AB376" s="40">
        <f ca="1">SUMIF(OFFSET(correlations!B$46,_xlfn.FLOOR.MATH((ROW(A364)-1)/5)*5,0,5),"&lt;&gt;0")/COUNTIF(OFFSET(correlations!B$46,_xlfn.FLOOR.MATH((ROW(A364)-1)/5)*5,0,5),"&lt;&gt;0")</f>
        <v>3.5</v>
      </c>
      <c r="AC376" s="40">
        <f ca="1">SUMIF(OFFSET(correlations!C$46,_xlfn.FLOOR.MATH((ROW(B364)-1)/5)*5,0,5),"&lt;&gt;0")/COUNTIF(OFFSET(correlations!C$46,_xlfn.FLOOR.MATH((ROW(B364)-1)/5)*5,0,5),"&lt;&gt;0")</f>
        <v>3.5</v>
      </c>
      <c r="AD376" s="40">
        <f ca="1">SUMIF(OFFSET(correlations!D$46,_xlfn.FLOOR.MATH((ROW(C364)-1)/5)*5,0,5),"&lt;&gt;0")/COUNTIF(OFFSET(correlations!D$46,_xlfn.FLOOR.MATH((ROW(C364)-1)/5)*5,0,5),"&lt;&gt;0")</f>
        <v>2.8333333333333335</v>
      </c>
      <c r="AE376" s="40">
        <f ca="1">SUMIF(OFFSET(correlations!E$46,_xlfn.FLOOR.MATH((ROW(D364)-1)/5)*5,0,5),"&lt;&gt;0")/COUNTIF(OFFSET(correlations!E$46,_xlfn.FLOOR.MATH((ROW(D364)-1)/5)*5,0,5),"&lt;&gt;0")</f>
        <v>4</v>
      </c>
      <c r="AF376" s="40">
        <f ca="1">SUMIF(OFFSET(correlations!F$46,_xlfn.FLOOR.MATH((ROW(E364)-1)/5)*5,0,5),"&lt;&gt;0")/COUNTIF(OFFSET(correlations!F$46,_xlfn.FLOOR.MATH((ROW(E364)-1)/5)*5,0,5),"&lt;&gt;0")</f>
        <v>3</v>
      </c>
      <c r="AG376" s="40">
        <f ca="1">SUMIF(OFFSET(correlations!G$46,_xlfn.FLOOR.MATH((ROW(F364)-1)/5)*5,0,5),"&lt;&gt;0")/COUNTIF(OFFSET(correlations!G$46,_xlfn.FLOOR.MATH((ROW(F364)-1)/5)*5,0,5),"&lt;&gt;0")</f>
        <v>3.6666666666666665</v>
      </c>
      <c r="AH376" s="40">
        <f ca="1">SUMIF(OFFSET(correlations!H$46,_xlfn.FLOOR.MATH((ROW(G364)-1)/5)*5,0,5),"&lt;&gt;0")/COUNTIF(OFFSET(correlations!H$46,_xlfn.FLOOR.MATH((ROW(G364)-1)/5)*5,0,5),"&lt;&gt;0")</f>
        <v>3.3333333333333335</v>
      </c>
      <c r="AI376" s="40">
        <f ca="1">SUMIF(OFFSET(correlations!I$46,_xlfn.FLOOR.MATH((ROW(H364)-1)/5)*5,0,5),"&lt;&gt;0")/COUNTIF(OFFSET(correlations!I$46,_xlfn.FLOOR.MATH((ROW(H364)-1)/5)*5,0,5),"&lt;&gt;0")</f>
        <v>4</v>
      </c>
      <c r="AJ376" s="40">
        <f ca="1">SUMIF(OFFSET(correlations!J$46,_xlfn.FLOOR.MATH((ROW(I364)-1)/5)*5,0,5),"&lt;&gt;0")/COUNTIF(OFFSET(correlations!J$46,_xlfn.FLOOR.MATH((ROW(I364)-1)/5)*5,0,5),"&lt;&gt;0")</f>
        <v>3.5</v>
      </c>
      <c r="AK376" s="40">
        <f ca="1">SUMIF(OFFSET(correlations!K$46,_xlfn.FLOOR.MATH((ROW(J364)-1)/5)*5,0,5),"&lt;&gt;0")/COUNTIF(OFFSET(correlations!K$46,_xlfn.FLOOR.MATH((ROW(J364)-1)/5)*5,0,5),"&lt;&gt;0")</f>
        <v>3.25</v>
      </c>
      <c r="AL376" s="40">
        <f ca="1">SUMIF(OFFSET(correlations!L$46,_xlfn.FLOOR.MATH((ROW(K364)-1)/5)*5,0,5),"&lt;&gt;0")/COUNTIF(OFFSET(correlations!L$46,_xlfn.FLOOR.MATH((ROW(K364)-1)/5)*5,0,5),"&lt;&gt;0")</f>
        <v>3.8333333333333335</v>
      </c>
      <c r="AM376" s="40">
        <f ca="1">SUMIF(OFFSET(correlations!M$46,_xlfn.FLOOR.MATH((ROW(L364)-1)/5)*5,0,5),"&lt;&gt;0")/COUNTIF(OFFSET(correlations!M$46,_xlfn.FLOOR.MATH((ROW(L364)-1)/5)*5,0,5),"&lt;&gt;0")</f>
        <v>3.875</v>
      </c>
      <c r="AN376" s="40">
        <f ca="1">SUMIF(OFFSET(correlations!N$46,_xlfn.FLOOR.MATH((ROW(M364)-1)/5)*5,0,5),"&lt;&gt;0")/COUNTIF(OFFSET(correlations!N$46,_xlfn.FLOOR.MATH((ROW(M364)-1)/5)*5,0,5),"&lt;&gt;0")</f>
        <v>3.25</v>
      </c>
      <c r="AO376" s="40">
        <f ca="1">SUMIF(OFFSET(correlations!O$46,_xlfn.FLOOR.MATH((ROW(N364)-1)/5)*5,0,5),"&lt;&gt;0")/COUNTIF(OFFSET(correlations!O$46,_xlfn.FLOOR.MATH((ROW(N364)-1)/5)*5,0,5),"&lt;&gt;0")</f>
        <v>3.5</v>
      </c>
      <c r="AP376" s="40">
        <f ca="1">SUMIF(OFFSET(correlations!P$46,_xlfn.FLOOR.MATH((ROW(O364)-1)/5)*5,0,5),"&lt;&gt;0")/COUNTIF(OFFSET(correlations!P$46,_xlfn.FLOOR.MATH((ROW(O364)-1)/5)*5,0,5),"&lt;&gt;0")</f>
        <v>3.1666666666666665</v>
      </c>
      <c r="AQ376" s="40">
        <f ca="1">SUMIF(OFFSET(correlations!Q$46,_xlfn.FLOOR.MATH((ROW(P364)-1)/5)*5,0,5),"&lt;&gt;0")/COUNTIF(OFFSET(correlations!Q$46,_xlfn.FLOOR.MATH((ROW(P364)-1)/5)*5,0,5),"&lt;&gt;0")</f>
        <v>3.25</v>
      </c>
      <c r="AR376" s="40">
        <f ca="1">SUMIF(OFFSET(correlations!R$46,_xlfn.FLOOR.MATH((ROW(Q364)-1)/5)*5,0,5),"&lt;&gt;0")/COUNTIF(OFFSET(correlations!R$46,_xlfn.FLOOR.MATH((ROW(Q364)-1)/5)*5,0,5),"&lt;&gt;0")</f>
        <v>3.875</v>
      </c>
      <c r="AS376" s="40">
        <f ca="1">SUMIF(OFFSET(correlations!S$46,_xlfn.FLOOR.MATH((ROW(R364)-1)/5)*5,0,5),"&lt;&gt;0")/COUNTIF(OFFSET(correlations!S$46,_xlfn.FLOOR.MATH((ROW(R364)-1)/5)*5,0,5),"&lt;&gt;0")</f>
        <v>3.8333333333333335</v>
      </c>
      <c r="AT376" s="40">
        <f ca="1">SUMIF(OFFSET(correlations!T$46,_xlfn.FLOOR.MATH((ROW(S364)-1)/5)*5,0,5),"&lt;&gt;0")/COUNTIF(OFFSET(correlations!T$46,_xlfn.FLOOR.MATH((ROW(S364)-1)/5)*5,0,5),"&lt;&gt;0")</f>
        <v>3.125</v>
      </c>
      <c r="AU376" s="40">
        <f ca="1">SUMIF(OFFSET(correlations!U$46,_xlfn.FLOOR.MATH((ROW(T364)-1)/5)*5,0,5),"&lt;&gt;0")/COUNTIF(OFFSET(correlations!U$46,_xlfn.FLOOR.MATH((ROW(T364)-1)/5)*5,0,5),"&lt;&gt;0")</f>
        <v>3.375</v>
      </c>
      <c r="AV376" s="40">
        <f ca="1">SUMIF(OFFSET(correlations!V$46,_xlfn.FLOOR.MATH((ROW(U364)-1)/5)*5,0,5),"&lt;&gt;0")/COUNTIF(OFFSET(correlations!V$46,_xlfn.FLOOR.MATH((ROW(U364)-1)/5)*5,0,5),"&lt;&gt;0")</f>
        <v>3.25</v>
      </c>
      <c r="AW376" s="40">
        <f ca="1">SUMIF(OFFSET(correlations!W$46,_xlfn.FLOOR.MATH((ROW(V364)-1)/5)*5,0,5),"&lt;&gt;0")/COUNTIF(OFFSET(correlations!W$46,_xlfn.FLOOR.MATH((ROW(V364)-1)/5)*5,0,5),"&lt;&gt;0")</f>
        <v>3.875</v>
      </c>
      <c r="AX376" s="40">
        <f ca="1">SUMIF(OFFSET(correlations!X$46,_xlfn.FLOOR.MATH((ROW(W364)-1)/5)*5,0,5),"&lt;&gt;0")/COUNTIF(OFFSET(correlations!X$46,_xlfn.FLOOR.MATH((ROW(W364)-1)/5)*5,0,5),"&lt;&gt;0")</f>
        <v>2.75</v>
      </c>
      <c r="AY376" s="40">
        <f ca="1">SUMIF(OFFSET(correlations!Y$46,_xlfn.FLOOR.MATH((ROW(X364)-1)/5)*5,0,5),"&lt;&gt;0")/COUNTIF(OFFSET(correlations!Y$46,_xlfn.FLOOR.MATH((ROW(X364)-1)/5)*5,0,5),"&lt;&gt;0")</f>
        <v>3.25</v>
      </c>
      <c r="AZ376" s="40">
        <f ca="1">SUMIF(OFFSET(correlations!Z$46,_xlfn.FLOOR.MATH((ROW(Y364)-1)/5)*5,0,5),"&lt;&gt;0")/COUNTIF(OFFSET(correlations!Z$46,_xlfn.FLOOR.MATH((ROW(Y364)-1)/5)*5,0,5),"&lt;&gt;0")</f>
        <v>3.75</v>
      </c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</row>
    <row r="377" spans="1:76">
      <c r="A377" s="1" t="str">
        <f t="shared" si="72"/>
        <v>955: Mission: Impossible II (2000)</v>
      </c>
      <c r="B377" s="26">
        <f>IF(correlations!B410&lt;&gt;0,'Modified Weights'!B$5,0)</f>
        <v>0</v>
      </c>
      <c r="C377" s="26">
        <f>IF(correlations!C410&lt;&gt;0,'Modified Weights'!C$5,0)</f>
        <v>0.42223642660835542</v>
      </c>
      <c r="D377" s="26">
        <f>IF(correlations!D410&lt;&gt;0,'Modified Weights'!D$5,0)</f>
        <v>0.46833329437099369</v>
      </c>
      <c r="E377" s="26">
        <f>IF(correlations!E410&lt;&gt;0,'Modified Weights'!E$5,0)</f>
        <v>0.46291004988627577</v>
      </c>
      <c r="F377" s="26">
        <f>IF(correlations!F410&lt;&gt;0,'Modified Weights'!F$5,0)</f>
        <v>0.43899155441463594</v>
      </c>
      <c r="G377" s="26">
        <f>IF(correlations!G410&lt;&gt;0,'Modified Weights'!G$5,0)</f>
        <v>0.46833329437099369</v>
      </c>
      <c r="H377" s="26">
        <f>IF(correlations!H410&lt;&gt;0,'Modified Weights'!H$5,0)</f>
        <v>0.24769327229404767</v>
      </c>
      <c r="I377" s="26">
        <f>IF(correlations!I410&lt;&gt;0,'Modified Weights'!I$5,0)</f>
        <v>0</v>
      </c>
      <c r="J377" s="26">
        <f>IF(correlations!J410&lt;&gt;0,'Modified Weights'!J$5,0)</f>
        <v>0.38713264586848378</v>
      </c>
      <c r="K377" s="26">
        <f>IF(correlations!K410&lt;&gt;0,'Modified Weights'!K$5,0)</f>
        <v>0.25886569181649749</v>
      </c>
      <c r="L377" s="26">
        <f>IF(correlations!L410&lt;&gt;0,'Modified Weights'!L$5,0)</f>
        <v>0.27833468677407003</v>
      </c>
      <c r="M377" s="26">
        <f>IF(correlations!M410&lt;&gt;0,'Modified Weights'!M$5,0)</f>
        <v>0.26442478716072465</v>
      </c>
      <c r="N377" s="26">
        <f>IF(correlations!N410&lt;&gt;0,'Modified Weights'!N$5,0)</f>
        <v>0.290591240789001</v>
      </c>
      <c r="O377" s="26">
        <f>IF(correlations!O410&lt;&gt;0,'Modified Weights'!O$5,0)</f>
        <v>0.53906585139435703</v>
      </c>
      <c r="P377" s="26">
        <f>IF(correlations!P410&lt;&gt;0,'Modified Weights'!P$5,0)</f>
        <v>0</v>
      </c>
      <c r="Q377" s="26">
        <f>IF(correlations!Q410&lt;&gt;0,'Modified Weights'!Q$5,0)</f>
        <v>0.47571090136593314</v>
      </c>
      <c r="R377" s="26">
        <f>IF(correlations!R410&lt;&gt;0,'Modified Weights'!R$5,0)</f>
        <v>0.45527378286540937</v>
      </c>
      <c r="S377" s="26">
        <f>IF(correlations!S410&lt;&gt;0,'Modified Weights'!S$5,0)</f>
        <v>0.42223642660835542</v>
      </c>
      <c r="T377" s="26">
        <f>IF(correlations!T410&lt;&gt;0,'Modified Weights'!T$5,0)</f>
        <v>0.42805472768971564</v>
      </c>
      <c r="U377" s="26">
        <f>IF(correlations!U410&lt;&gt;0,'Modified Weights'!U$5,0)</f>
        <v>0.40380887559327872</v>
      </c>
      <c r="V377" s="26">
        <f>IF(correlations!V410&lt;&gt;0,'Modified Weights'!V$5,0)</f>
        <v>0.14924669844661778</v>
      </c>
      <c r="W377" s="26">
        <f>IF(correlations!W410&lt;&gt;0,'Modified Weights'!W$5,0)</f>
        <v>0.31571202585390812</v>
      </c>
      <c r="X377" s="26">
        <f>IF(correlations!X410&lt;&gt;0,'Modified Weights'!X$5,0)</f>
        <v>0.47497369617752921</v>
      </c>
      <c r="Y377" s="26">
        <f>IF(correlations!Y410&lt;&gt;0,'Modified Weights'!Y$5,0)</f>
        <v>0.47236055541883315</v>
      </c>
      <c r="Z377" s="26">
        <f>IF(correlations!Z410&lt;&gt;0,'Modified Weights'!Z$5,0)</f>
        <v>0</v>
      </c>
      <c r="AA377" s="26"/>
      <c r="AB377" s="40">
        <f ca="1">SUMIF(OFFSET(correlations!B$46,_xlfn.FLOOR.MATH((ROW(A365)-1)/5)*5,0,5),"&lt;&gt;0")/COUNTIF(OFFSET(correlations!B$46,_xlfn.FLOOR.MATH((ROW(A365)-1)/5)*5,0,5),"&lt;&gt;0")</f>
        <v>3.5</v>
      </c>
      <c r="AC377" s="40">
        <f ca="1">SUMIF(OFFSET(correlations!C$46,_xlfn.FLOOR.MATH((ROW(B365)-1)/5)*5,0,5),"&lt;&gt;0")/COUNTIF(OFFSET(correlations!C$46,_xlfn.FLOOR.MATH((ROW(B365)-1)/5)*5,0,5),"&lt;&gt;0")</f>
        <v>3.5</v>
      </c>
      <c r="AD377" s="40">
        <f ca="1">SUMIF(OFFSET(correlations!D$46,_xlfn.FLOOR.MATH((ROW(C365)-1)/5)*5,0,5),"&lt;&gt;0")/COUNTIF(OFFSET(correlations!D$46,_xlfn.FLOOR.MATH((ROW(C365)-1)/5)*5,0,5),"&lt;&gt;0")</f>
        <v>2.8333333333333335</v>
      </c>
      <c r="AE377" s="40">
        <f ca="1">SUMIF(OFFSET(correlations!E$46,_xlfn.FLOOR.MATH((ROW(D365)-1)/5)*5,0,5),"&lt;&gt;0")/COUNTIF(OFFSET(correlations!E$46,_xlfn.FLOOR.MATH((ROW(D365)-1)/5)*5,0,5),"&lt;&gt;0")</f>
        <v>4</v>
      </c>
      <c r="AF377" s="40">
        <f ca="1">SUMIF(OFFSET(correlations!F$46,_xlfn.FLOOR.MATH((ROW(E365)-1)/5)*5,0,5),"&lt;&gt;0")/COUNTIF(OFFSET(correlations!F$46,_xlfn.FLOOR.MATH((ROW(E365)-1)/5)*5,0,5),"&lt;&gt;0")</f>
        <v>3</v>
      </c>
      <c r="AG377" s="40">
        <f ca="1">SUMIF(OFFSET(correlations!G$46,_xlfn.FLOOR.MATH((ROW(F365)-1)/5)*5,0,5),"&lt;&gt;0")/COUNTIF(OFFSET(correlations!G$46,_xlfn.FLOOR.MATH((ROW(F365)-1)/5)*5,0,5),"&lt;&gt;0")</f>
        <v>3.6666666666666665</v>
      </c>
      <c r="AH377" s="40">
        <f ca="1">SUMIF(OFFSET(correlations!H$46,_xlfn.FLOOR.MATH((ROW(G365)-1)/5)*5,0,5),"&lt;&gt;0")/COUNTIF(OFFSET(correlations!H$46,_xlfn.FLOOR.MATH((ROW(G365)-1)/5)*5,0,5),"&lt;&gt;0")</f>
        <v>3.3333333333333335</v>
      </c>
      <c r="AI377" s="40">
        <f ca="1">SUMIF(OFFSET(correlations!I$46,_xlfn.FLOOR.MATH((ROW(H365)-1)/5)*5,0,5),"&lt;&gt;0")/COUNTIF(OFFSET(correlations!I$46,_xlfn.FLOOR.MATH((ROW(H365)-1)/5)*5,0,5),"&lt;&gt;0")</f>
        <v>4</v>
      </c>
      <c r="AJ377" s="40">
        <f ca="1">SUMIF(OFFSET(correlations!J$46,_xlfn.FLOOR.MATH((ROW(I365)-1)/5)*5,0,5),"&lt;&gt;0")/COUNTIF(OFFSET(correlations!J$46,_xlfn.FLOOR.MATH((ROW(I365)-1)/5)*5,0,5),"&lt;&gt;0")</f>
        <v>3.5</v>
      </c>
      <c r="AK377" s="40">
        <f ca="1">SUMIF(OFFSET(correlations!K$46,_xlfn.FLOOR.MATH((ROW(J365)-1)/5)*5,0,5),"&lt;&gt;0")/COUNTIF(OFFSET(correlations!K$46,_xlfn.FLOOR.MATH((ROW(J365)-1)/5)*5,0,5),"&lt;&gt;0")</f>
        <v>3.25</v>
      </c>
      <c r="AL377" s="40">
        <f ca="1">SUMIF(OFFSET(correlations!L$46,_xlfn.FLOOR.MATH((ROW(K365)-1)/5)*5,0,5),"&lt;&gt;0")/COUNTIF(OFFSET(correlations!L$46,_xlfn.FLOOR.MATH((ROW(K365)-1)/5)*5,0,5),"&lt;&gt;0")</f>
        <v>3.8333333333333335</v>
      </c>
      <c r="AM377" s="40">
        <f ca="1">SUMIF(OFFSET(correlations!M$46,_xlfn.FLOOR.MATH((ROW(L365)-1)/5)*5,0,5),"&lt;&gt;0")/COUNTIF(OFFSET(correlations!M$46,_xlfn.FLOOR.MATH((ROW(L365)-1)/5)*5,0,5),"&lt;&gt;0")</f>
        <v>3.875</v>
      </c>
      <c r="AN377" s="40">
        <f ca="1">SUMIF(OFFSET(correlations!N$46,_xlfn.FLOOR.MATH((ROW(M365)-1)/5)*5,0,5),"&lt;&gt;0")/COUNTIF(OFFSET(correlations!N$46,_xlfn.FLOOR.MATH((ROW(M365)-1)/5)*5,0,5),"&lt;&gt;0")</f>
        <v>3.25</v>
      </c>
      <c r="AO377" s="40">
        <f ca="1">SUMIF(OFFSET(correlations!O$46,_xlfn.FLOOR.MATH((ROW(N365)-1)/5)*5,0,5),"&lt;&gt;0")/COUNTIF(OFFSET(correlations!O$46,_xlfn.FLOOR.MATH((ROW(N365)-1)/5)*5,0,5),"&lt;&gt;0")</f>
        <v>3.5</v>
      </c>
      <c r="AP377" s="40">
        <f ca="1">SUMIF(OFFSET(correlations!P$46,_xlfn.FLOOR.MATH((ROW(O365)-1)/5)*5,0,5),"&lt;&gt;0")/COUNTIF(OFFSET(correlations!P$46,_xlfn.FLOOR.MATH((ROW(O365)-1)/5)*5,0,5),"&lt;&gt;0")</f>
        <v>3.1666666666666665</v>
      </c>
      <c r="AQ377" s="40">
        <f ca="1">SUMIF(OFFSET(correlations!Q$46,_xlfn.FLOOR.MATH((ROW(P365)-1)/5)*5,0,5),"&lt;&gt;0")/COUNTIF(OFFSET(correlations!Q$46,_xlfn.FLOOR.MATH((ROW(P365)-1)/5)*5,0,5),"&lt;&gt;0")</f>
        <v>3.25</v>
      </c>
      <c r="AR377" s="40">
        <f ca="1">SUMIF(OFFSET(correlations!R$46,_xlfn.FLOOR.MATH((ROW(Q365)-1)/5)*5,0,5),"&lt;&gt;0")/COUNTIF(OFFSET(correlations!R$46,_xlfn.FLOOR.MATH((ROW(Q365)-1)/5)*5,0,5),"&lt;&gt;0")</f>
        <v>3.875</v>
      </c>
      <c r="AS377" s="40">
        <f ca="1">SUMIF(OFFSET(correlations!S$46,_xlfn.FLOOR.MATH((ROW(R365)-1)/5)*5,0,5),"&lt;&gt;0")/COUNTIF(OFFSET(correlations!S$46,_xlfn.FLOOR.MATH((ROW(R365)-1)/5)*5,0,5),"&lt;&gt;0")</f>
        <v>3.8333333333333335</v>
      </c>
      <c r="AT377" s="40">
        <f ca="1">SUMIF(OFFSET(correlations!T$46,_xlfn.FLOOR.MATH((ROW(S365)-1)/5)*5,0,5),"&lt;&gt;0")/COUNTIF(OFFSET(correlations!T$46,_xlfn.FLOOR.MATH((ROW(S365)-1)/5)*5,0,5),"&lt;&gt;0")</f>
        <v>3.125</v>
      </c>
      <c r="AU377" s="40">
        <f ca="1">SUMIF(OFFSET(correlations!U$46,_xlfn.FLOOR.MATH((ROW(T365)-1)/5)*5,0,5),"&lt;&gt;0")/COUNTIF(OFFSET(correlations!U$46,_xlfn.FLOOR.MATH((ROW(T365)-1)/5)*5,0,5),"&lt;&gt;0")</f>
        <v>3.375</v>
      </c>
      <c r="AV377" s="40">
        <f ca="1">SUMIF(OFFSET(correlations!V$46,_xlfn.FLOOR.MATH((ROW(U365)-1)/5)*5,0,5),"&lt;&gt;0")/COUNTIF(OFFSET(correlations!V$46,_xlfn.FLOOR.MATH((ROW(U365)-1)/5)*5,0,5),"&lt;&gt;0")</f>
        <v>3.25</v>
      </c>
      <c r="AW377" s="40">
        <f ca="1">SUMIF(OFFSET(correlations!W$46,_xlfn.FLOOR.MATH((ROW(V365)-1)/5)*5,0,5),"&lt;&gt;0")/COUNTIF(OFFSET(correlations!W$46,_xlfn.FLOOR.MATH((ROW(V365)-1)/5)*5,0,5),"&lt;&gt;0")</f>
        <v>3.875</v>
      </c>
      <c r="AX377" s="40">
        <f ca="1">SUMIF(OFFSET(correlations!X$46,_xlfn.FLOOR.MATH((ROW(W365)-1)/5)*5,0,5),"&lt;&gt;0")/COUNTIF(OFFSET(correlations!X$46,_xlfn.FLOOR.MATH((ROW(W365)-1)/5)*5,0,5),"&lt;&gt;0")</f>
        <v>2.75</v>
      </c>
      <c r="AY377" s="40">
        <f ca="1">SUMIF(OFFSET(correlations!Y$46,_xlfn.FLOOR.MATH((ROW(X365)-1)/5)*5,0,5),"&lt;&gt;0")/COUNTIF(OFFSET(correlations!Y$46,_xlfn.FLOOR.MATH((ROW(X365)-1)/5)*5,0,5),"&lt;&gt;0")</f>
        <v>3.25</v>
      </c>
      <c r="AZ377" s="40">
        <f ca="1">SUMIF(OFFSET(correlations!Z$46,_xlfn.FLOOR.MATH((ROW(Y365)-1)/5)*5,0,5),"&lt;&gt;0")/COUNTIF(OFFSET(correlations!Z$46,_xlfn.FLOOR.MATH((ROW(Y365)-1)/5)*5,0,5),"&lt;&gt;0")</f>
        <v>3.75</v>
      </c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</row>
    <row r="378" spans="1:76">
      <c r="A378" s="21" t="s">
        <v>73</v>
      </c>
      <c r="B378" s="26">
        <f>IF(correlations!B411&lt;&gt;0,'Modified Weights'!B$6,0)</f>
        <v>0</v>
      </c>
      <c r="C378" s="26">
        <f>IF(correlations!C411&lt;&gt;0,'Modified Weights'!C$6,0)</f>
        <v>0</v>
      </c>
      <c r="D378" s="26">
        <f>IF(correlations!D411&lt;&gt;0,'Modified Weights'!D$6,0)</f>
        <v>0</v>
      </c>
      <c r="E378" s="26">
        <f>IF(correlations!E411&lt;&gt;0,'Modified Weights'!E$6,0)</f>
        <v>0</v>
      </c>
      <c r="F378" s="26">
        <f>IF(correlations!F411&lt;&gt;0,'Modified Weights'!F$6,0)</f>
        <v>0</v>
      </c>
      <c r="G378" s="26">
        <f>IF(correlations!G411&lt;&gt;0,'Modified Weights'!G$6,0)</f>
        <v>0</v>
      </c>
      <c r="H378" s="26">
        <f>IF(correlations!H411&lt;&gt;0,'Modified Weights'!H$6,0)</f>
        <v>0.2271298649307886</v>
      </c>
      <c r="I378" s="26">
        <f>IF(correlations!I411&lt;&gt;0,'Modified Weights'!I$6,0)</f>
        <v>0</v>
      </c>
      <c r="J378" s="26">
        <f>IF(correlations!J411&lt;&gt;0,'Modified Weights'!J$6,0)</f>
        <v>0</v>
      </c>
      <c r="K378" s="26">
        <f>IF(correlations!K411&lt;&gt;0,'Modified Weights'!K$6,0)</f>
        <v>0.25252866387786765</v>
      </c>
      <c r="L378" s="26">
        <f>IF(correlations!L411&lt;&gt;0,'Modified Weights'!L$6,0)</f>
        <v>0.2685953793136418</v>
      </c>
      <c r="M378" s="26">
        <f>IF(correlations!M411&lt;&gt;0,'Modified Weights'!M$6,0)</f>
        <v>0.25252866387786765</v>
      </c>
      <c r="N378" s="26">
        <f>IF(correlations!N411&lt;&gt;0,'Modified Weights'!N$6,0)</f>
        <v>0.26126836282372301</v>
      </c>
      <c r="O378" s="26">
        <f>IF(correlations!O411&lt;&gt;0,'Modified Weights'!O$6,0)</f>
        <v>0.52599044278760332</v>
      </c>
      <c r="P378" s="26">
        <f>IF(correlations!P411&lt;&gt;0,'Modified Weights'!P$6,0)</f>
        <v>0.28039233696684568</v>
      </c>
      <c r="Q378" s="26">
        <f>IF(correlations!Q411&lt;&gt;0,'Modified Weights'!Q$6,0)</f>
        <v>0.42322462884387124</v>
      </c>
      <c r="R378" s="26">
        <f>IF(correlations!R411&lt;&gt;0,'Modified Weights'!R$6,0)</f>
        <v>0</v>
      </c>
      <c r="S378" s="26">
        <f>IF(correlations!S411&lt;&gt;0,'Modified Weights'!S$6,0)</f>
        <v>0.37267558897264119</v>
      </c>
      <c r="T378" s="26">
        <f>IF(correlations!T411&lt;&gt;0,'Modified Weights'!T$6,0)</f>
        <v>0</v>
      </c>
      <c r="U378" s="26">
        <f>IF(correlations!U411&lt;&gt;0,'Modified Weights'!U$6,0)</f>
        <v>0</v>
      </c>
      <c r="V378" s="26">
        <f>IF(correlations!V411&lt;&gt;0,'Modified Weights'!V$6,0)</f>
        <v>0.14601110225769576</v>
      </c>
      <c r="W378" s="26">
        <f>IF(correlations!W411&lt;&gt;0,'Modified Weights'!W$6,0)</f>
        <v>0</v>
      </c>
      <c r="X378" s="26">
        <f>IF(correlations!X411&lt;&gt;0,'Modified Weights'!X$6,0)</f>
        <v>0</v>
      </c>
      <c r="Y378" s="26">
        <f>IF(correlations!Y411&lt;&gt;0,'Modified Weights'!Y$6,0)</f>
        <v>0</v>
      </c>
      <c r="Z378" s="26">
        <f>IF(correlations!Z411&lt;&gt;0,'Modified Weights'!Z$6,0)</f>
        <v>0.37426379831369133</v>
      </c>
      <c r="AA378" s="26"/>
      <c r="AB378" s="40">
        <f ca="1">SUMIF(OFFSET(correlations!B$46,_xlfn.FLOOR.MATH((ROW(A366)-1)/5)*5,0,5),"&lt;&gt;0")/COUNTIF(OFFSET(correlations!B$46,_xlfn.FLOOR.MATH((ROW(A366)-1)/5)*5,0,5),"&lt;&gt;0")</f>
        <v>4.166666666666667</v>
      </c>
      <c r="AC378" s="40">
        <f ca="1">SUMIF(OFFSET(correlations!C$46,_xlfn.FLOOR.MATH((ROW(B366)-1)/5)*5,0,5),"&lt;&gt;0")/COUNTIF(OFFSET(correlations!C$46,_xlfn.FLOOR.MATH((ROW(B366)-1)/5)*5,0,5),"&lt;&gt;0")</f>
        <v>4</v>
      </c>
      <c r="AD378" s="40">
        <f ca="1">SUMIF(OFFSET(correlations!D$46,_xlfn.FLOOR.MATH((ROW(C366)-1)/5)*5,0,5),"&lt;&gt;0")/COUNTIF(OFFSET(correlations!D$46,_xlfn.FLOOR.MATH((ROW(C366)-1)/5)*5,0,5),"&lt;&gt;0")</f>
        <v>4.333333333333333</v>
      </c>
      <c r="AE378" s="40">
        <f ca="1">SUMIF(OFFSET(correlations!E$46,_xlfn.FLOOR.MATH((ROW(D366)-1)/5)*5,0,5),"&lt;&gt;0")/COUNTIF(OFFSET(correlations!E$46,_xlfn.FLOOR.MATH((ROW(D366)-1)/5)*5,0,5),"&lt;&gt;0")</f>
        <v>3.75</v>
      </c>
      <c r="AF378" s="40">
        <f ca="1">SUMIF(OFFSET(correlations!F$46,_xlfn.FLOOR.MATH((ROW(E366)-1)/5)*5,0,5),"&lt;&gt;0")/COUNTIF(OFFSET(correlations!F$46,_xlfn.FLOOR.MATH((ROW(E366)-1)/5)*5,0,5),"&lt;&gt;0")</f>
        <v>2</v>
      </c>
      <c r="AG378" s="40">
        <f ca="1">SUMIF(OFFSET(correlations!G$46,_xlfn.FLOOR.MATH((ROW(F366)-1)/5)*5,0,5),"&lt;&gt;0")/COUNTIF(OFFSET(correlations!G$46,_xlfn.FLOOR.MATH((ROW(F366)-1)/5)*5,0,5),"&lt;&gt;0")</f>
        <v>4.5</v>
      </c>
      <c r="AH378" s="40">
        <f ca="1">SUMIF(OFFSET(correlations!H$46,_xlfn.FLOOR.MATH((ROW(G366)-1)/5)*5,0,5),"&lt;&gt;0")/COUNTIF(OFFSET(correlations!H$46,_xlfn.FLOOR.MATH((ROW(G366)-1)/5)*5,0,5),"&lt;&gt;0")</f>
        <v>3.5</v>
      </c>
      <c r="AI378" s="40">
        <f ca="1">SUMIF(OFFSET(correlations!I$46,_xlfn.FLOOR.MATH((ROW(H366)-1)/5)*5,0,5),"&lt;&gt;0")/COUNTIF(OFFSET(correlations!I$46,_xlfn.FLOOR.MATH((ROW(H366)-1)/5)*5,0,5),"&lt;&gt;0")</f>
        <v>3.3333333333333335</v>
      </c>
      <c r="AJ378" s="40">
        <f ca="1">SUMIF(OFFSET(correlations!J$46,_xlfn.FLOOR.MATH((ROW(I366)-1)/5)*5,0,5),"&lt;&gt;0")/COUNTIF(OFFSET(correlations!J$46,_xlfn.FLOOR.MATH((ROW(I366)-1)/5)*5,0,5),"&lt;&gt;0")</f>
        <v>4.5</v>
      </c>
      <c r="AK378" s="40">
        <f ca="1">SUMIF(OFFSET(correlations!K$46,_xlfn.FLOOR.MATH((ROW(J366)-1)/5)*5,0,5),"&lt;&gt;0")/COUNTIF(OFFSET(correlations!K$46,_xlfn.FLOOR.MATH((ROW(J366)-1)/5)*5,0,5),"&lt;&gt;0")</f>
        <v>4.5</v>
      </c>
      <c r="AL378" s="40">
        <f ca="1">SUMIF(OFFSET(correlations!L$46,_xlfn.FLOOR.MATH((ROW(K366)-1)/5)*5,0,5),"&lt;&gt;0")/COUNTIF(OFFSET(correlations!L$46,_xlfn.FLOOR.MATH((ROW(K366)-1)/5)*5,0,5),"&lt;&gt;0")</f>
        <v>4.125</v>
      </c>
      <c r="AM378" s="40">
        <f ca="1">SUMIF(OFFSET(correlations!M$46,_xlfn.FLOOR.MATH((ROW(L366)-1)/5)*5,0,5),"&lt;&gt;0")/COUNTIF(OFFSET(correlations!M$46,_xlfn.FLOOR.MATH((ROW(L366)-1)/5)*5,0,5),"&lt;&gt;0")</f>
        <v>4.5</v>
      </c>
      <c r="AN378" s="40">
        <f ca="1">SUMIF(OFFSET(correlations!N$46,_xlfn.FLOOR.MATH((ROW(M366)-1)/5)*5,0,5),"&lt;&gt;0")/COUNTIF(OFFSET(correlations!N$46,_xlfn.FLOOR.MATH((ROW(M366)-1)/5)*5,0,5),"&lt;&gt;0")</f>
        <v>3.5</v>
      </c>
      <c r="AO378" s="40">
        <f ca="1">SUMIF(OFFSET(correlations!O$46,_xlfn.FLOOR.MATH((ROW(N366)-1)/5)*5,0,5),"&lt;&gt;0")/COUNTIF(OFFSET(correlations!O$46,_xlfn.FLOOR.MATH((ROW(N366)-1)/5)*5,0,5),"&lt;&gt;0")</f>
        <v>4.25</v>
      </c>
      <c r="AP378" s="40">
        <f ca="1">SUMIF(OFFSET(correlations!P$46,_xlfn.FLOOR.MATH((ROW(O366)-1)/5)*5,0,5),"&lt;&gt;0")/COUNTIF(OFFSET(correlations!P$46,_xlfn.FLOOR.MATH((ROW(O366)-1)/5)*5,0,5),"&lt;&gt;0")</f>
        <v>3.8333333333333335</v>
      </c>
      <c r="AQ378" s="40">
        <f ca="1">SUMIF(OFFSET(correlations!Q$46,_xlfn.FLOOR.MATH((ROW(P366)-1)/5)*5,0,5),"&lt;&gt;0")/COUNTIF(OFFSET(correlations!Q$46,_xlfn.FLOOR.MATH((ROW(P366)-1)/5)*5,0,5),"&lt;&gt;0")</f>
        <v>4.5</v>
      </c>
      <c r="AR378" s="40">
        <f ca="1">SUMIF(OFFSET(correlations!R$46,_xlfn.FLOOR.MATH((ROW(Q366)-1)/5)*5,0,5),"&lt;&gt;0")/COUNTIF(OFFSET(correlations!R$46,_xlfn.FLOOR.MATH((ROW(Q366)-1)/5)*5,0,5),"&lt;&gt;0")</f>
        <v>4</v>
      </c>
      <c r="AS378" s="40">
        <f ca="1">SUMIF(OFFSET(correlations!S$46,_xlfn.FLOOR.MATH((ROW(R366)-1)/5)*5,0,5),"&lt;&gt;0")/COUNTIF(OFFSET(correlations!S$46,_xlfn.FLOOR.MATH((ROW(R366)-1)/5)*5,0,5),"&lt;&gt;0")</f>
        <v>4</v>
      </c>
      <c r="AT378" s="40">
        <f ca="1">SUMIF(OFFSET(correlations!T$46,_xlfn.FLOOR.MATH((ROW(S366)-1)/5)*5,0,5),"&lt;&gt;0")/COUNTIF(OFFSET(correlations!T$46,_xlfn.FLOOR.MATH((ROW(S366)-1)/5)*5,0,5),"&lt;&gt;0")</f>
        <v>3</v>
      </c>
      <c r="AU378" s="40">
        <f ca="1">SUMIF(OFFSET(correlations!U$46,_xlfn.FLOOR.MATH((ROW(T366)-1)/5)*5,0,5),"&lt;&gt;0")/COUNTIF(OFFSET(correlations!U$46,_xlfn.FLOOR.MATH((ROW(T366)-1)/5)*5,0,5),"&lt;&gt;0")</f>
        <v>4</v>
      </c>
      <c r="AV378" s="40">
        <f ca="1">SUMIF(OFFSET(correlations!V$46,_xlfn.FLOOR.MATH((ROW(U366)-1)/5)*5,0,5),"&lt;&gt;0")/COUNTIF(OFFSET(correlations!V$46,_xlfn.FLOOR.MATH((ROW(U366)-1)/5)*5,0,5),"&lt;&gt;0")</f>
        <v>4.25</v>
      </c>
      <c r="AW378" s="40">
        <f ca="1">SUMIF(OFFSET(correlations!W$46,_xlfn.FLOOR.MATH((ROW(V366)-1)/5)*5,0,5),"&lt;&gt;0")/COUNTIF(OFFSET(correlations!W$46,_xlfn.FLOOR.MATH((ROW(V366)-1)/5)*5,0,5),"&lt;&gt;0")</f>
        <v>4.75</v>
      </c>
      <c r="AX378" s="40">
        <f ca="1">SUMIF(OFFSET(correlations!X$46,_xlfn.FLOOR.MATH((ROW(W366)-1)/5)*5,0,5),"&lt;&gt;0")/COUNTIF(OFFSET(correlations!X$46,_xlfn.FLOOR.MATH((ROW(W366)-1)/5)*5,0,5),"&lt;&gt;0")</f>
        <v>4.25</v>
      </c>
      <c r="AY378" s="40">
        <f ca="1">SUMIF(OFFSET(correlations!Y$46,_xlfn.FLOOR.MATH((ROW(X366)-1)/5)*5,0,5),"&lt;&gt;0")/COUNTIF(OFFSET(correlations!Y$46,_xlfn.FLOOR.MATH((ROW(X366)-1)/5)*5,0,5),"&lt;&gt;0")</f>
        <v>3</v>
      </c>
      <c r="AZ378" s="40">
        <f ca="1">SUMIF(OFFSET(correlations!Z$46,_xlfn.FLOOR.MATH((ROW(Y366)-1)/5)*5,0,5),"&lt;&gt;0")/COUNTIF(OFFSET(correlations!Z$46,_xlfn.FLOOR.MATH((ROW(Y366)-1)/5)*5,0,5),"&lt;&gt;0")</f>
        <v>4.2</v>
      </c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</row>
    <row r="379" spans="1:76">
      <c r="A379" s="1" t="str">
        <f t="shared" ref="A379:A382" si="73">A378</f>
        <v>1422: The Departed (2006)</v>
      </c>
      <c r="B379" s="26">
        <f>IF(correlations!B412&lt;&gt;0,'Modified Weights'!B$7,0)</f>
        <v>0.46460996868120108</v>
      </c>
      <c r="C379" s="26">
        <f>IF(correlations!C412&lt;&gt;0,'Modified Weights'!C$7,0)</f>
        <v>0</v>
      </c>
      <c r="D379" s="26">
        <f>IF(correlations!D412&lt;&gt;0,'Modified Weights'!D$7,0)</f>
        <v>0.36756756756756787</v>
      </c>
      <c r="E379" s="26">
        <f>IF(correlations!E412&lt;&gt;0,'Modified Weights'!E$7,0)</f>
        <v>0.25965984359917371</v>
      </c>
      <c r="F379" s="26">
        <f>IF(correlations!F412&lt;&gt;0,'Modified Weights'!F$7,0)</f>
        <v>0</v>
      </c>
      <c r="G379" s="26">
        <f>IF(correlations!G412&lt;&gt;0,'Modified Weights'!G$7,0)</f>
        <v>0</v>
      </c>
      <c r="H379" s="26">
        <f>IF(correlations!H412&lt;&gt;0,'Modified Weights'!H$7,0)</f>
        <v>0.19365960183726966</v>
      </c>
      <c r="I379" s="26">
        <f>IF(correlations!I412&lt;&gt;0,'Modified Weights'!I$7,0)</f>
        <v>0.21476007349626267</v>
      </c>
      <c r="J379" s="26">
        <f>IF(correlations!J412&lt;&gt;0,'Modified Weights'!J$7,0)</f>
        <v>0</v>
      </c>
      <c r="K379" s="26">
        <f>IF(correlations!K412&lt;&gt;0,'Modified Weights'!K$7,0)</f>
        <v>0</v>
      </c>
      <c r="L379" s="26">
        <f>IF(correlations!L412&lt;&gt;0,'Modified Weights'!L$7,0)</f>
        <v>0.24328325135114928</v>
      </c>
      <c r="M379" s="26">
        <f>IF(correlations!M412&lt;&gt;0,'Modified Weights'!M$7,0)</f>
        <v>0</v>
      </c>
      <c r="N379" s="26">
        <f>IF(correlations!N412&lt;&gt;0,'Modified Weights'!N$7,0)</f>
        <v>0.18121021790485745</v>
      </c>
      <c r="O379" s="26">
        <f>IF(correlations!O412&lt;&gt;0,'Modified Weights'!O$7,0)</f>
        <v>0.47549485227568483</v>
      </c>
      <c r="P379" s="26">
        <f>IF(correlations!P412&lt;&gt;0,'Modified Weights'!P$7,0)</f>
        <v>0</v>
      </c>
      <c r="Q379" s="26">
        <f>IF(correlations!Q412&lt;&gt;0,'Modified Weights'!Q$7,0)</f>
        <v>0.37322578372742299</v>
      </c>
      <c r="R379" s="26">
        <f>IF(correlations!R412&lt;&gt;0,'Modified Weights'!R$7,0)</f>
        <v>0</v>
      </c>
      <c r="S379" s="26">
        <f>IF(correlations!S412&lt;&gt;0,'Modified Weights'!S$7,0)</f>
        <v>0.36064387194709613</v>
      </c>
      <c r="T379" s="26">
        <f>IF(correlations!T412&lt;&gt;0,'Modified Weights'!T$7,0)</f>
        <v>0</v>
      </c>
      <c r="U379" s="26">
        <f>IF(correlations!U412&lt;&gt;0,'Modified Weights'!U$7,0)</f>
        <v>0.28039233696684568</v>
      </c>
      <c r="V379" s="26">
        <f>IF(correlations!V412&lt;&gt;0,'Modified Weights'!V$7,0)</f>
        <v>0</v>
      </c>
      <c r="W379" s="26">
        <f>IF(correlations!W412&lt;&gt;0,'Modified Weights'!W$7,0)</f>
        <v>0.24072770522228643</v>
      </c>
      <c r="X379" s="26">
        <f>IF(correlations!X412&lt;&gt;0,'Modified Weights'!X$7,0)</f>
        <v>0</v>
      </c>
      <c r="Y379" s="26">
        <f>IF(correlations!Y412&lt;&gt;0,'Modified Weights'!Y$7,0)</f>
        <v>0.42322462884387124</v>
      </c>
      <c r="Z379" s="26">
        <f>IF(correlations!Z412&lt;&gt;0,'Modified Weights'!Z$7,0)</f>
        <v>0.27967705678590876</v>
      </c>
      <c r="AA379" s="26"/>
      <c r="AB379" s="40">
        <f ca="1">SUMIF(OFFSET(correlations!B$46,_xlfn.FLOOR.MATH((ROW(A367)-1)/5)*5,0,5),"&lt;&gt;0")/COUNTIF(OFFSET(correlations!B$46,_xlfn.FLOOR.MATH((ROW(A367)-1)/5)*5,0,5),"&lt;&gt;0")</f>
        <v>4.166666666666667</v>
      </c>
      <c r="AC379" s="40">
        <f ca="1">SUMIF(OFFSET(correlations!C$46,_xlfn.FLOOR.MATH((ROW(B367)-1)/5)*5,0,5),"&lt;&gt;0")/COUNTIF(OFFSET(correlations!C$46,_xlfn.FLOOR.MATH((ROW(B367)-1)/5)*5,0,5),"&lt;&gt;0")</f>
        <v>4</v>
      </c>
      <c r="AD379" s="40">
        <f ca="1">SUMIF(OFFSET(correlations!D$46,_xlfn.FLOOR.MATH((ROW(C367)-1)/5)*5,0,5),"&lt;&gt;0")/COUNTIF(OFFSET(correlations!D$46,_xlfn.FLOOR.MATH((ROW(C367)-1)/5)*5,0,5),"&lt;&gt;0")</f>
        <v>4.333333333333333</v>
      </c>
      <c r="AE379" s="40">
        <f ca="1">SUMIF(OFFSET(correlations!E$46,_xlfn.FLOOR.MATH((ROW(D367)-1)/5)*5,0,5),"&lt;&gt;0")/COUNTIF(OFFSET(correlations!E$46,_xlfn.FLOOR.MATH((ROW(D367)-1)/5)*5,0,5),"&lt;&gt;0")</f>
        <v>3.75</v>
      </c>
      <c r="AF379" s="40">
        <f ca="1">SUMIF(OFFSET(correlations!F$46,_xlfn.FLOOR.MATH((ROW(E367)-1)/5)*5,0,5),"&lt;&gt;0")/COUNTIF(OFFSET(correlations!F$46,_xlfn.FLOOR.MATH((ROW(E367)-1)/5)*5,0,5),"&lt;&gt;0")</f>
        <v>2</v>
      </c>
      <c r="AG379" s="40">
        <f ca="1">SUMIF(OFFSET(correlations!G$46,_xlfn.FLOOR.MATH((ROW(F367)-1)/5)*5,0,5),"&lt;&gt;0")/COUNTIF(OFFSET(correlations!G$46,_xlfn.FLOOR.MATH((ROW(F367)-1)/5)*5,0,5),"&lt;&gt;0")</f>
        <v>4.5</v>
      </c>
      <c r="AH379" s="40">
        <f ca="1">SUMIF(OFFSET(correlations!H$46,_xlfn.FLOOR.MATH((ROW(G367)-1)/5)*5,0,5),"&lt;&gt;0")/COUNTIF(OFFSET(correlations!H$46,_xlfn.FLOOR.MATH((ROW(G367)-1)/5)*5,0,5),"&lt;&gt;0")</f>
        <v>3.5</v>
      </c>
      <c r="AI379" s="40">
        <f ca="1">SUMIF(OFFSET(correlations!I$46,_xlfn.FLOOR.MATH((ROW(H367)-1)/5)*5,0,5),"&lt;&gt;0")/COUNTIF(OFFSET(correlations!I$46,_xlfn.FLOOR.MATH((ROW(H367)-1)/5)*5,0,5),"&lt;&gt;0")</f>
        <v>3.3333333333333335</v>
      </c>
      <c r="AJ379" s="40">
        <f ca="1">SUMIF(OFFSET(correlations!J$46,_xlfn.FLOOR.MATH((ROW(I367)-1)/5)*5,0,5),"&lt;&gt;0")/COUNTIF(OFFSET(correlations!J$46,_xlfn.FLOOR.MATH((ROW(I367)-1)/5)*5,0,5),"&lt;&gt;0")</f>
        <v>4.5</v>
      </c>
      <c r="AK379" s="40">
        <f ca="1">SUMIF(OFFSET(correlations!K$46,_xlfn.FLOOR.MATH((ROW(J367)-1)/5)*5,0,5),"&lt;&gt;0")/COUNTIF(OFFSET(correlations!K$46,_xlfn.FLOOR.MATH((ROW(J367)-1)/5)*5,0,5),"&lt;&gt;0")</f>
        <v>4.5</v>
      </c>
      <c r="AL379" s="40">
        <f ca="1">SUMIF(OFFSET(correlations!L$46,_xlfn.FLOOR.MATH((ROW(K367)-1)/5)*5,0,5),"&lt;&gt;0")/COUNTIF(OFFSET(correlations!L$46,_xlfn.FLOOR.MATH((ROW(K367)-1)/5)*5,0,5),"&lt;&gt;0")</f>
        <v>4.125</v>
      </c>
      <c r="AM379" s="40">
        <f ca="1">SUMIF(OFFSET(correlations!M$46,_xlfn.FLOOR.MATH((ROW(L367)-1)/5)*5,0,5),"&lt;&gt;0")/COUNTIF(OFFSET(correlations!M$46,_xlfn.FLOOR.MATH((ROW(L367)-1)/5)*5,0,5),"&lt;&gt;0")</f>
        <v>4.5</v>
      </c>
      <c r="AN379" s="40">
        <f ca="1">SUMIF(OFFSET(correlations!N$46,_xlfn.FLOOR.MATH((ROW(M367)-1)/5)*5,0,5),"&lt;&gt;0")/COUNTIF(OFFSET(correlations!N$46,_xlfn.FLOOR.MATH((ROW(M367)-1)/5)*5,0,5),"&lt;&gt;0")</f>
        <v>3.5</v>
      </c>
      <c r="AO379" s="40">
        <f ca="1">SUMIF(OFFSET(correlations!O$46,_xlfn.FLOOR.MATH((ROW(N367)-1)/5)*5,0,5),"&lt;&gt;0")/COUNTIF(OFFSET(correlations!O$46,_xlfn.FLOOR.MATH((ROW(N367)-1)/5)*5,0,5),"&lt;&gt;0")</f>
        <v>4.25</v>
      </c>
      <c r="AP379" s="40">
        <f ca="1">SUMIF(OFFSET(correlations!P$46,_xlfn.FLOOR.MATH((ROW(O367)-1)/5)*5,0,5),"&lt;&gt;0")/COUNTIF(OFFSET(correlations!P$46,_xlfn.FLOOR.MATH((ROW(O367)-1)/5)*5,0,5),"&lt;&gt;0")</f>
        <v>3.8333333333333335</v>
      </c>
      <c r="AQ379" s="40">
        <f ca="1">SUMIF(OFFSET(correlations!Q$46,_xlfn.FLOOR.MATH((ROW(P367)-1)/5)*5,0,5),"&lt;&gt;0")/COUNTIF(OFFSET(correlations!Q$46,_xlfn.FLOOR.MATH((ROW(P367)-1)/5)*5,0,5),"&lt;&gt;0")</f>
        <v>4.5</v>
      </c>
      <c r="AR379" s="40">
        <f ca="1">SUMIF(OFFSET(correlations!R$46,_xlfn.FLOOR.MATH((ROW(Q367)-1)/5)*5,0,5),"&lt;&gt;0")/COUNTIF(OFFSET(correlations!R$46,_xlfn.FLOOR.MATH((ROW(Q367)-1)/5)*5,0,5),"&lt;&gt;0")</f>
        <v>4</v>
      </c>
      <c r="AS379" s="40">
        <f ca="1">SUMIF(OFFSET(correlations!S$46,_xlfn.FLOOR.MATH((ROW(R367)-1)/5)*5,0,5),"&lt;&gt;0")/COUNTIF(OFFSET(correlations!S$46,_xlfn.FLOOR.MATH((ROW(R367)-1)/5)*5,0,5),"&lt;&gt;0")</f>
        <v>4</v>
      </c>
      <c r="AT379" s="40">
        <f ca="1">SUMIF(OFFSET(correlations!T$46,_xlfn.FLOOR.MATH((ROW(S367)-1)/5)*5,0,5),"&lt;&gt;0")/COUNTIF(OFFSET(correlations!T$46,_xlfn.FLOOR.MATH((ROW(S367)-1)/5)*5,0,5),"&lt;&gt;0")</f>
        <v>3</v>
      </c>
      <c r="AU379" s="40">
        <f ca="1">SUMIF(OFFSET(correlations!U$46,_xlfn.FLOOR.MATH((ROW(T367)-1)/5)*5,0,5),"&lt;&gt;0")/COUNTIF(OFFSET(correlations!U$46,_xlfn.FLOOR.MATH((ROW(T367)-1)/5)*5,0,5),"&lt;&gt;0")</f>
        <v>4</v>
      </c>
      <c r="AV379" s="40">
        <f ca="1">SUMIF(OFFSET(correlations!V$46,_xlfn.FLOOR.MATH((ROW(U367)-1)/5)*5,0,5),"&lt;&gt;0")/COUNTIF(OFFSET(correlations!V$46,_xlfn.FLOOR.MATH((ROW(U367)-1)/5)*5,0,5),"&lt;&gt;0")</f>
        <v>4.25</v>
      </c>
      <c r="AW379" s="40">
        <f ca="1">SUMIF(OFFSET(correlations!W$46,_xlfn.FLOOR.MATH((ROW(V367)-1)/5)*5,0,5),"&lt;&gt;0")/COUNTIF(OFFSET(correlations!W$46,_xlfn.FLOOR.MATH((ROW(V367)-1)/5)*5,0,5),"&lt;&gt;0")</f>
        <v>4.75</v>
      </c>
      <c r="AX379" s="40">
        <f ca="1">SUMIF(OFFSET(correlations!X$46,_xlfn.FLOOR.MATH((ROW(W367)-1)/5)*5,0,5),"&lt;&gt;0")/COUNTIF(OFFSET(correlations!X$46,_xlfn.FLOOR.MATH((ROW(W367)-1)/5)*5,0,5),"&lt;&gt;0")</f>
        <v>4.25</v>
      </c>
      <c r="AY379" s="40">
        <f ca="1">SUMIF(OFFSET(correlations!Y$46,_xlfn.FLOOR.MATH((ROW(X367)-1)/5)*5,0,5),"&lt;&gt;0")/COUNTIF(OFFSET(correlations!Y$46,_xlfn.FLOOR.MATH((ROW(X367)-1)/5)*5,0,5),"&lt;&gt;0")</f>
        <v>3</v>
      </c>
      <c r="AZ379" s="40">
        <f ca="1">SUMIF(OFFSET(correlations!Z$46,_xlfn.FLOOR.MATH((ROW(Y367)-1)/5)*5,0,5),"&lt;&gt;0")/COUNTIF(OFFSET(correlations!Z$46,_xlfn.FLOOR.MATH((ROW(Y367)-1)/5)*5,0,5),"&lt;&gt;0")</f>
        <v>4.2</v>
      </c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</row>
    <row r="380" spans="1:76">
      <c r="A380" s="1" t="str">
        <f t="shared" si="73"/>
        <v>1422: The Departed (2006)</v>
      </c>
      <c r="B380" s="26">
        <f>IF(correlations!B413&lt;&gt;0,'Modified Weights'!B$3,0)</f>
        <v>0.55108883721563151</v>
      </c>
      <c r="C380" s="26">
        <f>IF(correlations!C413&lt;&gt;0,'Modified Weights'!C$3,0)</f>
        <v>0</v>
      </c>
      <c r="D380" s="26">
        <f>IF(correlations!D413&lt;&gt;0,'Modified Weights'!D$3,0)</f>
        <v>0.66716825348801723</v>
      </c>
      <c r="E380" s="26">
        <f>IF(correlations!E413&lt;&gt;0,'Modified Weights'!E$3,0)</f>
        <v>0</v>
      </c>
      <c r="F380" s="26">
        <f>IF(correlations!F413&lt;&gt;0,'Modified Weights'!F$3,0)</f>
        <v>0.47668328054517961</v>
      </c>
      <c r="G380" s="26">
        <f>IF(correlations!G413&lt;&gt;0,'Modified Weights'!G$3,0)</f>
        <v>0</v>
      </c>
      <c r="H380" s="26">
        <f>IF(correlations!H413&lt;&gt;0,'Modified Weights'!H$3,0)</f>
        <v>0</v>
      </c>
      <c r="I380" s="26">
        <f>IF(correlations!I413&lt;&gt;0,'Modified Weights'!I$3,0)</f>
        <v>0.38334847991865839</v>
      </c>
      <c r="J380" s="26">
        <f>IF(correlations!J413&lt;&gt;0,'Modified Weights'!J$3,0)</f>
        <v>0.47571090136593314</v>
      </c>
      <c r="K380" s="26">
        <f>IF(correlations!K413&lt;&gt;0,'Modified Weights'!K$3,0)</f>
        <v>0</v>
      </c>
      <c r="L380" s="26">
        <f>IF(correlations!L413&lt;&gt;0,'Modified Weights'!L$3,0)</f>
        <v>0</v>
      </c>
      <c r="M380" s="26">
        <f>IF(correlations!M413&lt;&gt;0,'Modified Weights'!M$3,0)</f>
        <v>0</v>
      </c>
      <c r="N380" s="26">
        <f>IF(correlations!N413&lt;&gt;0,'Modified Weights'!N$3,0)</f>
        <v>0</v>
      </c>
      <c r="O380" s="26">
        <f>IF(correlations!O413&lt;&gt;0,'Modified Weights'!O$3,0)</f>
        <v>0.66851595362183669</v>
      </c>
      <c r="P380" s="26">
        <f>IF(correlations!P413&lt;&gt;0,'Modified Weights'!P$3,0)</f>
        <v>0</v>
      </c>
      <c r="Q380" s="26">
        <f>IF(correlations!Q413&lt;&gt;0,'Modified Weights'!Q$3,0)</f>
        <v>0.50324684492481753</v>
      </c>
      <c r="R380" s="26">
        <f>IF(correlations!R413&lt;&gt;0,'Modified Weights'!R$3,0)</f>
        <v>0.49300760515325925</v>
      </c>
      <c r="S380" s="26">
        <f>IF(correlations!S413&lt;&gt;0,'Modified Weights'!S$3,0)</f>
        <v>0.47668328054517961</v>
      </c>
      <c r="T380" s="26">
        <f>IF(correlations!T413&lt;&gt;0,'Modified Weights'!T$3,0)</f>
        <v>0.55108883721563151</v>
      </c>
      <c r="U380" s="26">
        <f>IF(correlations!U413&lt;&gt;0,'Modified Weights'!U$3,0)</f>
        <v>0</v>
      </c>
      <c r="V380" s="26">
        <f>IF(correlations!V413&lt;&gt;0,'Modified Weights'!V$3,0)</f>
        <v>0.27092801416163931</v>
      </c>
      <c r="W380" s="26">
        <f>IF(correlations!W413&lt;&gt;0,'Modified Weights'!W$3,0)</f>
        <v>0.50324684492481753</v>
      </c>
      <c r="X380" s="26">
        <f>IF(correlations!X413&lt;&gt;0,'Modified Weights'!X$3,0)</f>
        <v>0.66851595362183669</v>
      </c>
      <c r="Y380" s="26">
        <f>IF(correlations!Y413&lt;&gt;0,'Modified Weights'!Y$3,0)</f>
        <v>0.66716825348801723</v>
      </c>
      <c r="Z380" s="26">
        <f>IF(correlations!Z413&lt;&gt;0,'Modified Weights'!Z$3,0)</f>
        <v>0.43552033876932245</v>
      </c>
      <c r="AA380" s="26"/>
      <c r="AB380" s="40">
        <f ca="1">SUMIF(OFFSET(correlations!B$46,_xlfn.FLOOR.MATH((ROW(A368)-1)/5)*5,0,5),"&lt;&gt;0")/COUNTIF(OFFSET(correlations!B$46,_xlfn.FLOOR.MATH((ROW(A368)-1)/5)*5,0,5),"&lt;&gt;0")</f>
        <v>4.166666666666667</v>
      </c>
      <c r="AC380" s="40">
        <f ca="1">SUMIF(OFFSET(correlations!C$46,_xlfn.FLOOR.MATH((ROW(B368)-1)/5)*5,0,5),"&lt;&gt;0")/COUNTIF(OFFSET(correlations!C$46,_xlfn.FLOOR.MATH((ROW(B368)-1)/5)*5,0,5),"&lt;&gt;0")</f>
        <v>4</v>
      </c>
      <c r="AD380" s="40">
        <f ca="1">SUMIF(OFFSET(correlations!D$46,_xlfn.FLOOR.MATH((ROW(C368)-1)/5)*5,0,5),"&lt;&gt;0")/COUNTIF(OFFSET(correlations!D$46,_xlfn.FLOOR.MATH((ROW(C368)-1)/5)*5,0,5),"&lt;&gt;0")</f>
        <v>4.333333333333333</v>
      </c>
      <c r="AE380" s="40">
        <f ca="1">SUMIF(OFFSET(correlations!E$46,_xlfn.FLOOR.MATH((ROW(D368)-1)/5)*5,0,5),"&lt;&gt;0")/COUNTIF(OFFSET(correlations!E$46,_xlfn.FLOOR.MATH((ROW(D368)-1)/5)*5,0,5),"&lt;&gt;0")</f>
        <v>3.75</v>
      </c>
      <c r="AF380" s="40">
        <f ca="1">SUMIF(OFFSET(correlations!F$46,_xlfn.FLOOR.MATH((ROW(E368)-1)/5)*5,0,5),"&lt;&gt;0")/COUNTIF(OFFSET(correlations!F$46,_xlfn.FLOOR.MATH((ROW(E368)-1)/5)*5,0,5),"&lt;&gt;0")</f>
        <v>2</v>
      </c>
      <c r="AG380" s="40">
        <f ca="1">SUMIF(OFFSET(correlations!G$46,_xlfn.FLOOR.MATH((ROW(F368)-1)/5)*5,0,5),"&lt;&gt;0")/COUNTIF(OFFSET(correlations!G$46,_xlfn.FLOOR.MATH((ROW(F368)-1)/5)*5,0,5),"&lt;&gt;0")</f>
        <v>4.5</v>
      </c>
      <c r="AH380" s="40">
        <f ca="1">SUMIF(OFFSET(correlations!H$46,_xlfn.FLOOR.MATH((ROW(G368)-1)/5)*5,0,5),"&lt;&gt;0")/COUNTIF(OFFSET(correlations!H$46,_xlfn.FLOOR.MATH((ROW(G368)-1)/5)*5,0,5),"&lt;&gt;0")</f>
        <v>3.5</v>
      </c>
      <c r="AI380" s="40">
        <f ca="1">SUMIF(OFFSET(correlations!I$46,_xlfn.FLOOR.MATH((ROW(H368)-1)/5)*5,0,5),"&lt;&gt;0")/COUNTIF(OFFSET(correlations!I$46,_xlfn.FLOOR.MATH((ROW(H368)-1)/5)*5,0,5),"&lt;&gt;0")</f>
        <v>3.3333333333333335</v>
      </c>
      <c r="AJ380" s="40">
        <f ca="1">SUMIF(OFFSET(correlations!J$46,_xlfn.FLOOR.MATH((ROW(I368)-1)/5)*5,0,5),"&lt;&gt;0")/COUNTIF(OFFSET(correlations!J$46,_xlfn.FLOOR.MATH((ROW(I368)-1)/5)*5,0,5),"&lt;&gt;0")</f>
        <v>4.5</v>
      </c>
      <c r="AK380" s="40">
        <f ca="1">SUMIF(OFFSET(correlations!K$46,_xlfn.FLOOR.MATH((ROW(J368)-1)/5)*5,0,5),"&lt;&gt;0")/COUNTIF(OFFSET(correlations!K$46,_xlfn.FLOOR.MATH((ROW(J368)-1)/5)*5,0,5),"&lt;&gt;0")</f>
        <v>4.5</v>
      </c>
      <c r="AL380" s="40">
        <f ca="1">SUMIF(OFFSET(correlations!L$46,_xlfn.FLOOR.MATH((ROW(K368)-1)/5)*5,0,5),"&lt;&gt;0")/COUNTIF(OFFSET(correlations!L$46,_xlfn.FLOOR.MATH((ROW(K368)-1)/5)*5,0,5),"&lt;&gt;0")</f>
        <v>4.125</v>
      </c>
      <c r="AM380" s="40">
        <f ca="1">SUMIF(OFFSET(correlations!M$46,_xlfn.FLOOR.MATH((ROW(L368)-1)/5)*5,0,5),"&lt;&gt;0")/COUNTIF(OFFSET(correlations!M$46,_xlfn.FLOOR.MATH((ROW(L368)-1)/5)*5,0,5),"&lt;&gt;0")</f>
        <v>4.5</v>
      </c>
      <c r="AN380" s="40">
        <f ca="1">SUMIF(OFFSET(correlations!N$46,_xlfn.FLOOR.MATH((ROW(M368)-1)/5)*5,0,5),"&lt;&gt;0")/COUNTIF(OFFSET(correlations!N$46,_xlfn.FLOOR.MATH((ROW(M368)-1)/5)*5,0,5),"&lt;&gt;0")</f>
        <v>3.5</v>
      </c>
      <c r="AO380" s="40">
        <f ca="1">SUMIF(OFFSET(correlations!O$46,_xlfn.FLOOR.MATH((ROW(N368)-1)/5)*5,0,5),"&lt;&gt;0")/COUNTIF(OFFSET(correlations!O$46,_xlfn.FLOOR.MATH((ROW(N368)-1)/5)*5,0,5),"&lt;&gt;0")</f>
        <v>4.25</v>
      </c>
      <c r="AP380" s="40">
        <f ca="1">SUMIF(OFFSET(correlations!P$46,_xlfn.FLOOR.MATH((ROW(O368)-1)/5)*5,0,5),"&lt;&gt;0")/COUNTIF(OFFSET(correlations!P$46,_xlfn.FLOOR.MATH((ROW(O368)-1)/5)*5,0,5),"&lt;&gt;0")</f>
        <v>3.8333333333333335</v>
      </c>
      <c r="AQ380" s="40">
        <f ca="1">SUMIF(OFFSET(correlations!Q$46,_xlfn.FLOOR.MATH((ROW(P368)-1)/5)*5,0,5),"&lt;&gt;0")/COUNTIF(OFFSET(correlations!Q$46,_xlfn.FLOOR.MATH((ROW(P368)-1)/5)*5,0,5),"&lt;&gt;0")</f>
        <v>4.5</v>
      </c>
      <c r="AR380" s="40">
        <f ca="1">SUMIF(OFFSET(correlations!R$46,_xlfn.FLOOR.MATH((ROW(Q368)-1)/5)*5,0,5),"&lt;&gt;0")/COUNTIF(OFFSET(correlations!R$46,_xlfn.FLOOR.MATH((ROW(Q368)-1)/5)*5,0,5),"&lt;&gt;0")</f>
        <v>4</v>
      </c>
      <c r="AS380" s="40">
        <f ca="1">SUMIF(OFFSET(correlations!S$46,_xlfn.FLOOR.MATH((ROW(R368)-1)/5)*5,0,5),"&lt;&gt;0")/COUNTIF(OFFSET(correlations!S$46,_xlfn.FLOOR.MATH((ROW(R368)-1)/5)*5,0,5),"&lt;&gt;0")</f>
        <v>4</v>
      </c>
      <c r="AT380" s="40">
        <f ca="1">SUMIF(OFFSET(correlations!T$46,_xlfn.FLOOR.MATH((ROW(S368)-1)/5)*5,0,5),"&lt;&gt;0")/COUNTIF(OFFSET(correlations!T$46,_xlfn.FLOOR.MATH((ROW(S368)-1)/5)*5,0,5),"&lt;&gt;0")</f>
        <v>3</v>
      </c>
      <c r="AU380" s="40">
        <f ca="1">SUMIF(OFFSET(correlations!U$46,_xlfn.FLOOR.MATH((ROW(T368)-1)/5)*5,0,5),"&lt;&gt;0")/COUNTIF(OFFSET(correlations!U$46,_xlfn.FLOOR.MATH((ROW(T368)-1)/5)*5,0,5),"&lt;&gt;0")</f>
        <v>4</v>
      </c>
      <c r="AV380" s="40">
        <f ca="1">SUMIF(OFFSET(correlations!V$46,_xlfn.FLOOR.MATH((ROW(U368)-1)/5)*5,0,5),"&lt;&gt;0")/COUNTIF(OFFSET(correlations!V$46,_xlfn.FLOOR.MATH((ROW(U368)-1)/5)*5,0,5),"&lt;&gt;0")</f>
        <v>4.25</v>
      </c>
      <c r="AW380" s="40">
        <f ca="1">SUMIF(OFFSET(correlations!W$46,_xlfn.FLOOR.MATH((ROW(V368)-1)/5)*5,0,5),"&lt;&gt;0")/COUNTIF(OFFSET(correlations!W$46,_xlfn.FLOOR.MATH((ROW(V368)-1)/5)*5,0,5),"&lt;&gt;0")</f>
        <v>4.75</v>
      </c>
      <c r="AX380" s="40">
        <f ca="1">SUMIF(OFFSET(correlations!X$46,_xlfn.FLOOR.MATH((ROW(W368)-1)/5)*5,0,5),"&lt;&gt;0")/COUNTIF(OFFSET(correlations!X$46,_xlfn.FLOOR.MATH((ROW(W368)-1)/5)*5,0,5),"&lt;&gt;0")</f>
        <v>4.25</v>
      </c>
      <c r="AY380" s="40">
        <f ca="1">SUMIF(OFFSET(correlations!Y$46,_xlfn.FLOOR.MATH((ROW(X368)-1)/5)*5,0,5),"&lt;&gt;0")/COUNTIF(OFFSET(correlations!Y$46,_xlfn.FLOOR.MATH((ROW(X368)-1)/5)*5,0,5),"&lt;&gt;0")</f>
        <v>3</v>
      </c>
      <c r="AZ380" s="40">
        <f ca="1">SUMIF(OFFSET(correlations!Z$46,_xlfn.FLOOR.MATH((ROW(Y368)-1)/5)*5,0,5),"&lt;&gt;0")/COUNTIF(OFFSET(correlations!Z$46,_xlfn.FLOOR.MATH((ROW(Y368)-1)/5)*5,0,5),"&lt;&gt;0")</f>
        <v>4.2</v>
      </c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</row>
    <row r="381" spans="1:76">
      <c r="A381" s="1" t="str">
        <f t="shared" si="73"/>
        <v>1422: The Departed (2006)</v>
      </c>
      <c r="B381" s="26">
        <f>IF(correlations!B414&lt;&gt;0,'Modified Weights'!B$4,0)</f>
        <v>0.51761980439715483</v>
      </c>
      <c r="C381" s="26">
        <f>IF(correlations!C414&lt;&gt;0,'Modified Weights'!C$4,0)</f>
        <v>0.48860698263640312</v>
      </c>
      <c r="D381" s="26">
        <f>IF(correlations!D414&lt;&gt;0,'Modified Weights'!D$4,0)</f>
        <v>0</v>
      </c>
      <c r="E381" s="26">
        <f>IF(correlations!E414&lt;&gt;0,'Modified Weights'!E$4,0)</f>
        <v>0.47497369617752921</v>
      </c>
      <c r="F381" s="26">
        <f>IF(correlations!F414&lt;&gt;0,'Modified Weights'!F$4,0)</f>
        <v>0</v>
      </c>
      <c r="G381" s="26">
        <f>IF(correlations!G414&lt;&gt;0,'Modified Weights'!G$4,0)</f>
        <v>0.48053660218278615</v>
      </c>
      <c r="H381" s="26">
        <f>IF(correlations!H414&lt;&gt;0,'Modified Weights'!H$4,0)</f>
        <v>0.40027450425381639</v>
      </c>
      <c r="I381" s="26">
        <f>IF(correlations!I414&lt;&gt;0,'Modified Weights'!I$4,0)</f>
        <v>0</v>
      </c>
      <c r="J381" s="26">
        <f>IF(correlations!J414&lt;&gt;0,'Modified Weights'!J$4,0)</f>
        <v>0</v>
      </c>
      <c r="K381" s="26">
        <f>IF(correlations!K414&lt;&gt;0,'Modified Weights'!K$4,0)</f>
        <v>0.26365446983714974</v>
      </c>
      <c r="L381" s="26">
        <f>IF(correlations!L414&lt;&gt;0,'Modified Weights'!L$4,0)</f>
        <v>0.28275572409412869</v>
      </c>
      <c r="M381" s="26">
        <f>IF(correlations!M414&lt;&gt;0,'Modified Weights'!M$4,0)</f>
        <v>0.28040224837668803</v>
      </c>
      <c r="N381" s="26">
        <f>IF(correlations!N414&lt;&gt;0,'Modified Weights'!N$4,0)</f>
        <v>0</v>
      </c>
      <c r="O381" s="26">
        <f>IF(correlations!O414&lt;&gt;0,'Modified Weights'!O$4,0)</f>
        <v>0</v>
      </c>
      <c r="P381" s="26">
        <f>IF(correlations!P414&lt;&gt;0,'Modified Weights'!P$4,0)</f>
        <v>0.30413903573293405</v>
      </c>
      <c r="Q381" s="26">
        <f>IF(correlations!Q414&lt;&gt;0,'Modified Weights'!Q$4,0)</f>
        <v>0</v>
      </c>
      <c r="R381" s="26">
        <f>IF(correlations!R414&lt;&gt;0,'Modified Weights'!R$4,0)</f>
        <v>0.47097212266638172</v>
      </c>
      <c r="S381" s="26">
        <f>IF(correlations!S414&lt;&gt;0,'Modified Weights'!S$4,0)</f>
        <v>0</v>
      </c>
      <c r="T381" s="26">
        <f>IF(correlations!T414&lt;&gt;0,'Modified Weights'!T$4,0)</f>
        <v>0</v>
      </c>
      <c r="U381" s="26">
        <f>IF(correlations!U414&lt;&gt;0,'Modified Weights'!U$4,0)</f>
        <v>0.43899155441463594</v>
      </c>
      <c r="V381" s="26">
        <f>IF(correlations!V414&lt;&gt;0,'Modified Weights'!V$4,0)</f>
        <v>0</v>
      </c>
      <c r="W381" s="26">
        <f>IF(correlations!W414&lt;&gt;0,'Modified Weights'!W$4,0)</f>
        <v>0.40859237613621341</v>
      </c>
      <c r="X381" s="26">
        <f>IF(correlations!X414&lt;&gt;0,'Modified Weights'!X$4,0)</f>
        <v>0.54219187817609293</v>
      </c>
      <c r="Y381" s="26">
        <f>IF(correlations!Y414&lt;&gt;0,'Modified Weights'!Y$4,0)</f>
        <v>0.54219187817609293</v>
      </c>
      <c r="Z381" s="26">
        <f>IF(correlations!Z414&lt;&gt;0,'Modified Weights'!Z$4,0)</f>
        <v>0.39006674934025765</v>
      </c>
      <c r="AA381" s="26"/>
      <c r="AB381" s="40">
        <f ca="1">SUMIF(OFFSET(correlations!B$46,_xlfn.FLOOR.MATH((ROW(A369)-1)/5)*5,0,5),"&lt;&gt;0")/COUNTIF(OFFSET(correlations!B$46,_xlfn.FLOOR.MATH((ROW(A369)-1)/5)*5,0,5),"&lt;&gt;0")</f>
        <v>4.166666666666667</v>
      </c>
      <c r="AC381" s="40">
        <f ca="1">SUMIF(OFFSET(correlations!C$46,_xlfn.FLOOR.MATH((ROW(B369)-1)/5)*5,0,5),"&lt;&gt;0")/COUNTIF(OFFSET(correlations!C$46,_xlfn.FLOOR.MATH((ROW(B369)-1)/5)*5,0,5),"&lt;&gt;0")</f>
        <v>4</v>
      </c>
      <c r="AD381" s="40">
        <f ca="1">SUMIF(OFFSET(correlations!D$46,_xlfn.FLOOR.MATH((ROW(C369)-1)/5)*5,0,5),"&lt;&gt;0")/COUNTIF(OFFSET(correlations!D$46,_xlfn.FLOOR.MATH((ROW(C369)-1)/5)*5,0,5),"&lt;&gt;0")</f>
        <v>4.333333333333333</v>
      </c>
      <c r="AE381" s="40">
        <f ca="1">SUMIF(OFFSET(correlations!E$46,_xlfn.FLOOR.MATH((ROW(D369)-1)/5)*5,0,5),"&lt;&gt;0")/COUNTIF(OFFSET(correlations!E$46,_xlfn.FLOOR.MATH((ROW(D369)-1)/5)*5,0,5),"&lt;&gt;0")</f>
        <v>3.75</v>
      </c>
      <c r="AF381" s="40">
        <f ca="1">SUMIF(OFFSET(correlations!F$46,_xlfn.FLOOR.MATH((ROW(E369)-1)/5)*5,0,5),"&lt;&gt;0")/COUNTIF(OFFSET(correlations!F$46,_xlfn.FLOOR.MATH((ROW(E369)-1)/5)*5,0,5),"&lt;&gt;0")</f>
        <v>2</v>
      </c>
      <c r="AG381" s="40">
        <f ca="1">SUMIF(OFFSET(correlations!G$46,_xlfn.FLOOR.MATH((ROW(F369)-1)/5)*5,0,5),"&lt;&gt;0")/COUNTIF(OFFSET(correlations!G$46,_xlfn.FLOOR.MATH((ROW(F369)-1)/5)*5,0,5),"&lt;&gt;0")</f>
        <v>4.5</v>
      </c>
      <c r="AH381" s="40">
        <f ca="1">SUMIF(OFFSET(correlations!H$46,_xlfn.FLOOR.MATH((ROW(G369)-1)/5)*5,0,5),"&lt;&gt;0")/COUNTIF(OFFSET(correlations!H$46,_xlfn.FLOOR.MATH((ROW(G369)-1)/5)*5,0,5),"&lt;&gt;0")</f>
        <v>3.5</v>
      </c>
      <c r="AI381" s="40">
        <f ca="1">SUMIF(OFFSET(correlations!I$46,_xlfn.FLOOR.MATH((ROW(H369)-1)/5)*5,0,5),"&lt;&gt;0")/COUNTIF(OFFSET(correlations!I$46,_xlfn.FLOOR.MATH((ROW(H369)-1)/5)*5,0,5),"&lt;&gt;0")</f>
        <v>3.3333333333333335</v>
      </c>
      <c r="AJ381" s="40">
        <f ca="1">SUMIF(OFFSET(correlations!J$46,_xlfn.FLOOR.MATH((ROW(I369)-1)/5)*5,0,5),"&lt;&gt;0")/COUNTIF(OFFSET(correlations!J$46,_xlfn.FLOOR.MATH((ROW(I369)-1)/5)*5,0,5),"&lt;&gt;0")</f>
        <v>4.5</v>
      </c>
      <c r="AK381" s="40">
        <f ca="1">SUMIF(OFFSET(correlations!K$46,_xlfn.FLOOR.MATH((ROW(J369)-1)/5)*5,0,5),"&lt;&gt;0")/COUNTIF(OFFSET(correlations!K$46,_xlfn.FLOOR.MATH((ROW(J369)-1)/5)*5,0,5),"&lt;&gt;0")</f>
        <v>4.5</v>
      </c>
      <c r="AL381" s="40">
        <f ca="1">SUMIF(OFFSET(correlations!L$46,_xlfn.FLOOR.MATH((ROW(K369)-1)/5)*5,0,5),"&lt;&gt;0")/COUNTIF(OFFSET(correlations!L$46,_xlfn.FLOOR.MATH((ROW(K369)-1)/5)*5,0,5),"&lt;&gt;0")</f>
        <v>4.125</v>
      </c>
      <c r="AM381" s="40">
        <f ca="1">SUMIF(OFFSET(correlations!M$46,_xlfn.FLOOR.MATH((ROW(L369)-1)/5)*5,0,5),"&lt;&gt;0")/COUNTIF(OFFSET(correlations!M$46,_xlfn.FLOOR.MATH((ROW(L369)-1)/5)*5,0,5),"&lt;&gt;0")</f>
        <v>4.5</v>
      </c>
      <c r="AN381" s="40">
        <f ca="1">SUMIF(OFFSET(correlations!N$46,_xlfn.FLOOR.MATH((ROW(M369)-1)/5)*5,0,5),"&lt;&gt;0")/COUNTIF(OFFSET(correlations!N$46,_xlfn.FLOOR.MATH((ROW(M369)-1)/5)*5,0,5),"&lt;&gt;0")</f>
        <v>3.5</v>
      </c>
      <c r="AO381" s="40">
        <f ca="1">SUMIF(OFFSET(correlations!O$46,_xlfn.FLOOR.MATH((ROW(N369)-1)/5)*5,0,5),"&lt;&gt;0")/COUNTIF(OFFSET(correlations!O$46,_xlfn.FLOOR.MATH((ROW(N369)-1)/5)*5,0,5),"&lt;&gt;0")</f>
        <v>4.25</v>
      </c>
      <c r="AP381" s="40">
        <f ca="1">SUMIF(OFFSET(correlations!P$46,_xlfn.FLOOR.MATH((ROW(O369)-1)/5)*5,0,5),"&lt;&gt;0")/COUNTIF(OFFSET(correlations!P$46,_xlfn.FLOOR.MATH((ROW(O369)-1)/5)*5,0,5),"&lt;&gt;0")</f>
        <v>3.8333333333333335</v>
      </c>
      <c r="AQ381" s="40">
        <f ca="1">SUMIF(OFFSET(correlations!Q$46,_xlfn.FLOOR.MATH((ROW(P369)-1)/5)*5,0,5),"&lt;&gt;0")/COUNTIF(OFFSET(correlations!Q$46,_xlfn.FLOOR.MATH((ROW(P369)-1)/5)*5,0,5),"&lt;&gt;0")</f>
        <v>4.5</v>
      </c>
      <c r="AR381" s="40">
        <f ca="1">SUMIF(OFFSET(correlations!R$46,_xlfn.FLOOR.MATH((ROW(Q369)-1)/5)*5,0,5),"&lt;&gt;0")/COUNTIF(OFFSET(correlations!R$46,_xlfn.FLOOR.MATH((ROW(Q369)-1)/5)*5,0,5),"&lt;&gt;0")</f>
        <v>4</v>
      </c>
      <c r="AS381" s="40">
        <f ca="1">SUMIF(OFFSET(correlations!S$46,_xlfn.FLOOR.MATH((ROW(R369)-1)/5)*5,0,5),"&lt;&gt;0")/COUNTIF(OFFSET(correlations!S$46,_xlfn.FLOOR.MATH((ROW(R369)-1)/5)*5,0,5),"&lt;&gt;0")</f>
        <v>4</v>
      </c>
      <c r="AT381" s="40">
        <f ca="1">SUMIF(OFFSET(correlations!T$46,_xlfn.FLOOR.MATH((ROW(S369)-1)/5)*5,0,5),"&lt;&gt;0")/COUNTIF(OFFSET(correlations!T$46,_xlfn.FLOOR.MATH((ROW(S369)-1)/5)*5,0,5),"&lt;&gt;0")</f>
        <v>3</v>
      </c>
      <c r="AU381" s="40">
        <f ca="1">SUMIF(OFFSET(correlations!U$46,_xlfn.FLOOR.MATH((ROW(T369)-1)/5)*5,0,5),"&lt;&gt;0")/COUNTIF(OFFSET(correlations!U$46,_xlfn.FLOOR.MATH((ROW(T369)-1)/5)*5,0,5),"&lt;&gt;0")</f>
        <v>4</v>
      </c>
      <c r="AV381" s="40">
        <f ca="1">SUMIF(OFFSET(correlations!V$46,_xlfn.FLOOR.MATH((ROW(U369)-1)/5)*5,0,5),"&lt;&gt;0")/COUNTIF(OFFSET(correlations!V$46,_xlfn.FLOOR.MATH((ROW(U369)-1)/5)*5,0,5),"&lt;&gt;0")</f>
        <v>4.25</v>
      </c>
      <c r="AW381" s="40">
        <f ca="1">SUMIF(OFFSET(correlations!W$46,_xlfn.FLOOR.MATH((ROW(V369)-1)/5)*5,0,5),"&lt;&gt;0")/COUNTIF(OFFSET(correlations!W$46,_xlfn.FLOOR.MATH((ROW(V369)-1)/5)*5,0,5),"&lt;&gt;0")</f>
        <v>4.75</v>
      </c>
      <c r="AX381" s="40">
        <f ca="1">SUMIF(OFFSET(correlations!X$46,_xlfn.FLOOR.MATH((ROW(W369)-1)/5)*5,0,5),"&lt;&gt;0")/COUNTIF(OFFSET(correlations!X$46,_xlfn.FLOOR.MATH((ROW(W369)-1)/5)*5,0,5),"&lt;&gt;0")</f>
        <v>4.25</v>
      </c>
      <c r="AY381" s="40">
        <f ca="1">SUMIF(OFFSET(correlations!Y$46,_xlfn.FLOOR.MATH((ROW(X369)-1)/5)*5,0,5),"&lt;&gt;0")/COUNTIF(OFFSET(correlations!Y$46,_xlfn.FLOOR.MATH((ROW(X369)-1)/5)*5,0,5),"&lt;&gt;0")</f>
        <v>3</v>
      </c>
      <c r="AZ381" s="40">
        <f ca="1">SUMIF(OFFSET(correlations!Z$46,_xlfn.FLOOR.MATH((ROW(Y369)-1)/5)*5,0,5),"&lt;&gt;0")/COUNTIF(OFFSET(correlations!Z$46,_xlfn.FLOOR.MATH((ROW(Y369)-1)/5)*5,0,5),"&lt;&gt;0")</f>
        <v>4.2</v>
      </c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</row>
    <row r="382" spans="1:76">
      <c r="A382" s="1" t="str">
        <f t="shared" si="73"/>
        <v>1422: The Departed (2006)</v>
      </c>
      <c r="B382" s="26">
        <f>IF(correlations!B415&lt;&gt;0,'Modified Weights'!B$5,0)</f>
        <v>0</v>
      </c>
      <c r="C382" s="26">
        <f>IF(correlations!C415&lt;&gt;0,'Modified Weights'!C$5,0)</f>
        <v>0.42223642660835542</v>
      </c>
      <c r="D382" s="26">
        <f>IF(correlations!D415&lt;&gt;0,'Modified Weights'!D$5,0)</f>
        <v>0.46833329437099369</v>
      </c>
      <c r="E382" s="26">
        <f>IF(correlations!E415&lt;&gt;0,'Modified Weights'!E$5,0)</f>
        <v>0</v>
      </c>
      <c r="F382" s="26">
        <f>IF(correlations!F415&lt;&gt;0,'Modified Weights'!F$5,0)</f>
        <v>0</v>
      </c>
      <c r="G382" s="26">
        <f>IF(correlations!G415&lt;&gt;0,'Modified Weights'!G$5,0)</f>
        <v>0.46833329437099369</v>
      </c>
      <c r="H382" s="26">
        <f>IF(correlations!H415&lt;&gt;0,'Modified Weights'!H$5,0)</f>
        <v>0</v>
      </c>
      <c r="I382" s="26">
        <f>IF(correlations!I415&lt;&gt;0,'Modified Weights'!I$5,0)</f>
        <v>0.26424949075041737</v>
      </c>
      <c r="J382" s="26">
        <f>IF(correlations!J415&lt;&gt;0,'Modified Weights'!J$5,0)</f>
        <v>0.38713264586848378</v>
      </c>
      <c r="K382" s="26">
        <f>IF(correlations!K415&lt;&gt;0,'Modified Weights'!K$5,0)</f>
        <v>0.25886569181649749</v>
      </c>
      <c r="L382" s="26">
        <f>IF(correlations!L415&lt;&gt;0,'Modified Weights'!L$5,0)</f>
        <v>0.27833468677407003</v>
      </c>
      <c r="M382" s="26">
        <f>IF(correlations!M415&lt;&gt;0,'Modified Weights'!M$5,0)</f>
        <v>0.26442478716072465</v>
      </c>
      <c r="N382" s="26">
        <f>IF(correlations!N415&lt;&gt;0,'Modified Weights'!N$5,0)</f>
        <v>0</v>
      </c>
      <c r="O382" s="26">
        <f>IF(correlations!O415&lt;&gt;0,'Modified Weights'!O$5,0)</f>
        <v>0.53906585139435703</v>
      </c>
      <c r="P382" s="26">
        <f>IF(correlations!P415&lt;&gt;0,'Modified Weights'!P$5,0)</f>
        <v>0.29682614716644024</v>
      </c>
      <c r="Q382" s="26">
        <f>IF(correlations!Q415&lt;&gt;0,'Modified Weights'!Q$5,0)</f>
        <v>0</v>
      </c>
      <c r="R382" s="26">
        <f>IF(correlations!R415&lt;&gt;0,'Modified Weights'!R$5,0)</f>
        <v>0</v>
      </c>
      <c r="S382" s="26">
        <f>IF(correlations!S415&lt;&gt;0,'Modified Weights'!S$5,0)</f>
        <v>0</v>
      </c>
      <c r="T382" s="26">
        <f>IF(correlations!T415&lt;&gt;0,'Modified Weights'!T$5,0)</f>
        <v>0.42805472768971564</v>
      </c>
      <c r="U382" s="26">
        <f>IF(correlations!U415&lt;&gt;0,'Modified Weights'!U$5,0)</f>
        <v>0.40380887559327872</v>
      </c>
      <c r="V382" s="26">
        <f>IF(correlations!V415&lt;&gt;0,'Modified Weights'!V$5,0)</f>
        <v>0</v>
      </c>
      <c r="W382" s="26">
        <f>IF(correlations!W415&lt;&gt;0,'Modified Weights'!W$5,0)</f>
        <v>0.31571202585390812</v>
      </c>
      <c r="X382" s="26">
        <f>IF(correlations!X415&lt;&gt;0,'Modified Weights'!X$5,0)</f>
        <v>0</v>
      </c>
      <c r="Y382" s="26">
        <f>IF(correlations!Y415&lt;&gt;0,'Modified Weights'!Y$5,0)</f>
        <v>0</v>
      </c>
      <c r="Z382" s="26">
        <f>IF(correlations!Z415&lt;&gt;0,'Modified Weights'!Z$5,0)</f>
        <v>0.37985626502293046</v>
      </c>
      <c r="AA382" s="26"/>
      <c r="AB382" s="40">
        <f ca="1">SUMIF(OFFSET(correlations!B$46,_xlfn.FLOOR.MATH((ROW(A370)-1)/5)*5,0,5),"&lt;&gt;0")/COUNTIF(OFFSET(correlations!B$46,_xlfn.FLOOR.MATH((ROW(A370)-1)/5)*5,0,5),"&lt;&gt;0")</f>
        <v>4.166666666666667</v>
      </c>
      <c r="AC382" s="40">
        <f ca="1">SUMIF(OFFSET(correlations!C$46,_xlfn.FLOOR.MATH((ROW(B370)-1)/5)*5,0,5),"&lt;&gt;0")/COUNTIF(OFFSET(correlations!C$46,_xlfn.FLOOR.MATH((ROW(B370)-1)/5)*5,0,5),"&lt;&gt;0")</f>
        <v>4</v>
      </c>
      <c r="AD382" s="40">
        <f ca="1">SUMIF(OFFSET(correlations!D$46,_xlfn.FLOOR.MATH((ROW(C370)-1)/5)*5,0,5),"&lt;&gt;0")/COUNTIF(OFFSET(correlations!D$46,_xlfn.FLOOR.MATH((ROW(C370)-1)/5)*5,0,5),"&lt;&gt;0")</f>
        <v>4.333333333333333</v>
      </c>
      <c r="AE382" s="40">
        <f ca="1">SUMIF(OFFSET(correlations!E$46,_xlfn.FLOOR.MATH((ROW(D370)-1)/5)*5,0,5),"&lt;&gt;0")/COUNTIF(OFFSET(correlations!E$46,_xlfn.FLOOR.MATH((ROW(D370)-1)/5)*5,0,5),"&lt;&gt;0")</f>
        <v>3.75</v>
      </c>
      <c r="AF382" s="40">
        <f ca="1">SUMIF(OFFSET(correlations!F$46,_xlfn.FLOOR.MATH((ROW(E370)-1)/5)*5,0,5),"&lt;&gt;0")/COUNTIF(OFFSET(correlations!F$46,_xlfn.FLOOR.MATH((ROW(E370)-1)/5)*5,0,5),"&lt;&gt;0")</f>
        <v>2</v>
      </c>
      <c r="AG382" s="40">
        <f ca="1">SUMIF(OFFSET(correlations!G$46,_xlfn.FLOOR.MATH((ROW(F370)-1)/5)*5,0,5),"&lt;&gt;0")/COUNTIF(OFFSET(correlations!G$46,_xlfn.FLOOR.MATH((ROW(F370)-1)/5)*5,0,5),"&lt;&gt;0")</f>
        <v>4.5</v>
      </c>
      <c r="AH382" s="40">
        <f ca="1">SUMIF(OFFSET(correlations!H$46,_xlfn.FLOOR.MATH((ROW(G370)-1)/5)*5,0,5),"&lt;&gt;0")/COUNTIF(OFFSET(correlations!H$46,_xlfn.FLOOR.MATH((ROW(G370)-1)/5)*5,0,5),"&lt;&gt;0")</f>
        <v>3.5</v>
      </c>
      <c r="AI382" s="40">
        <f ca="1">SUMIF(OFFSET(correlations!I$46,_xlfn.FLOOR.MATH((ROW(H370)-1)/5)*5,0,5),"&lt;&gt;0")/COUNTIF(OFFSET(correlations!I$46,_xlfn.FLOOR.MATH((ROW(H370)-1)/5)*5,0,5),"&lt;&gt;0")</f>
        <v>3.3333333333333335</v>
      </c>
      <c r="AJ382" s="40">
        <f ca="1">SUMIF(OFFSET(correlations!J$46,_xlfn.FLOOR.MATH((ROW(I370)-1)/5)*5,0,5),"&lt;&gt;0")/COUNTIF(OFFSET(correlations!J$46,_xlfn.FLOOR.MATH((ROW(I370)-1)/5)*5,0,5),"&lt;&gt;0")</f>
        <v>4.5</v>
      </c>
      <c r="AK382" s="40">
        <f ca="1">SUMIF(OFFSET(correlations!K$46,_xlfn.FLOOR.MATH((ROW(J370)-1)/5)*5,0,5),"&lt;&gt;0")/COUNTIF(OFFSET(correlations!K$46,_xlfn.FLOOR.MATH((ROW(J370)-1)/5)*5,0,5),"&lt;&gt;0")</f>
        <v>4.5</v>
      </c>
      <c r="AL382" s="40">
        <f ca="1">SUMIF(OFFSET(correlations!L$46,_xlfn.FLOOR.MATH((ROW(K370)-1)/5)*5,0,5),"&lt;&gt;0")/COUNTIF(OFFSET(correlations!L$46,_xlfn.FLOOR.MATH((ROW(K370)-1)/5)*5,0,5),"&lt;&gt;0")</f>
        <v>4.125</v>
      </c>
      <c r="AM382" s="40">
        <f ca="1">SUMIF(OFFSET(correlations!M$46,_xlfn.FLOOR.MATH((ROW(L370)-1)/5)*5,0,5),"&lt;&gt;0")/COUNTIF(OFFSET(correlations!M$46,_xlfn.FLOOR.MATH((ROW(L370)-1)/5)*5,0,5),"&lt;&gt;0")</f>
        <v>4.5</v>
      </c>
      <c r="AN382" s="40">
        <f ca="1">SUMIF(OFFSET(correlations!N$46,_xlfn.FLOOR.MATH((ROW(M370)-1)/5)*5,0,5),"&lt;&gt;0")/COUNTIF(OFFSET(correlations!N$46,_xlfn.FLOOR.MATH((ROW(M370)-1)/5)*5,0,5),"&lt;&gt;0")</f>
        <v>3.5</v>
      </c>
      <c r="AO382" s="40">
        <f ca="1">SUMIF(OFFSET(correlations!O$46,_xlfn.FLOOR.MATH((ROW(N370)-1)/5)*5,0,5),"&lt;&gt;0")/COUNTIF(OFFSET(correlations!O$46,_xlfn.FLOOR.MATH((ROW(N370)-1)/5)*5,0,5),"&lt;&gt;0")</f>
        <v>4.25</v>
      </c>
      <c r="AP382" s="40">
        <f ca="1">SUMIF(OFFSET(correlations!P$46,_xlfn.FLOOR.MATH((ROW(O370)-1)/5)*5,0,5),"&lt;&gt;0")/COUNTIF(OFFSET(correlations!P$46,_xlfn.FLOOR.MATH((ROW(O370)-1)/5)*5,0,5),"&lt;&gt;0")</f>
        <v>3.8333333333333335</v>
      </c>
      <c r="AQ382" s="40">
        <f ca="1">SUMIF(OFFSET(correlations!Q$46,_xlfn.FLOOR.MATH((ROW(P370)-1)/5)*5,0,5),"&lt;&gt;0")/COUNTIF(OFFSET(correlations!Q$46,_xlfn.FLOOR.MATH((ROW(P370)-1)/5)*5,0,5),"&lt;&gt;0")</f>
        <v>4.5</v>
      </c>
      <c r="AR382" s="40">
        <f ca="1">SUMIF(OFFSET(correlations!R$46,_xlfn.FLOOR.MATH((ROW(Q370)-1)/5)*5,0,5),"&lt;&gt;0")/COUNTIF(OFFSET(correlations!R$46,_xlfn.FLOOR.MATH((ROW(Q370)-1)/5)*5,0,5),"&lt;&gt;0")</f>
        <v>4</v>
      </c>
      <c r="AS382" s="40">
        <f ca="1">SUMIF(OFFSET(correlations!S$46,_xlfn.FLOOR.MATH((ROW(R370)-1)/5)*5,0,5),"&lt;&gt;0")/COUNTIF(OFFSET(correlations!S$46,_xlfn.FLOOR.MATH((ROW(R370)-1)/5)*5,0,5),"&lt;&gt;0")</f>
        <v>4</v>
      </c>
      <c r="AT382" s="40">
        <f ca="1">SUMIF(OFFSET(correlations!T$46,_xlfn.FLOOR.MATH((ROW(S370)-1)/5)*5,0,5),"&lt;&gt;0")/COUNTIF(OFFSET(correlations!T$46,_xlfn.FLOOR.MATH((ROW(S370)-1)/5)*5,0,5),"&lt;&gt;0")</f>
        <v>3</v>
      </c>
      <c r="AU382" s="40">
        <f ca="1">SUMIF(OFFSET(correlations!U$46,_xlfn.FLOOR.MATH((ROW(T370)-1)/5)*5,0,5),"&lt;&gt;0")/COUNTIF(OFFSET(correlations!U$46,_xlfn.FLOOR.MATH((ROW(T370)-1)/5)*5,0,5),"&lt;&gt;0")</f>
        <v>4</v>
      </c>
      <c r="AV382" s="40">
        <f ca="1">SUMIF(OFFSET(correlations!V$46,_xlfn.FLOOR.MATH((ROW(U370)-1)/5)*5,0,5),"&lt;&gt;0")/COUNTIF(OFFSET(correlations!V$46,_xlfn.FLOOR.MATH((ROW(U370)-1)/5)*5,0,5),"&lt;&gt;0")</f>
        <v>4.25</v>
      </c>
      <c r="AW382" s="40">
        <f ca="1">SUMIF(OFFSET(correlations!W$46,_xlfn.FLOOR.MATH((ROW(V370)-1)/5)*5,0,5),"&lt;&gt;0")/COUNTIF(OFFSET(correlations!W$46,_xlfn.FLOOR.MATH((ROW(V370)-1)/5)*5,0,5),"&lt;&gt;0")</f>
        <v>4.75</v>
      </c>
      <c r="AX382" s="40">
        <f ca="1">SUMIF(OFFSET(correlations!X$46,_xlfn.FLOOR.MATH((ROW(W370)-1)/5)*5,0,5),"&lt;&gt;0")/COUNTIF(OFFSET(correlations!X$46,_xlfn.FLOOR.MATH((ROW(W370)-1)/5)*5,0,5),"&lt;&gt;0")</f>
        <v>4.25</v>
      </c>
      <c r="AY382" s="40">
        <f ca="1">SUMIF(OFFSET(correlations!Y$46,_xlfn.FLOOR.MATH((ROW(X370)-1)/5)*5,0,5),"&lt;&gt;0")/COUNTIF(OFFSET(correlations!Y$46,_xlfn.FLOOR.MATH((ROW(X370)-1)/5)*5,0,5),"&lt;&gt;0")</f>
        <v>3</v>
      </c>
      <c r="AZ382" s="40">
        <f ca="1">SUMIF(OFFSET(correlations!Z$46,_xlfn.FLOOR.MATH((ROW(Y370)-1)/5)*5,0,5),"&lt;&gt;0")/COUNTIF(OFFSET(correlations!Z$46,_xlfn.FLOOR.MATH((ROW(Y370)-1)/5)*5,0,5),"&lt;&gt;0")</f>
        <v>4.2</v>
      </c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</row>
    <row r="383" spans="1:76">
      <c r="A383" s="21" t="s">
        <v>74</v>
      </c>
      <c r="B383" s="26">
        <f>IF(correlations!B416&lt;&gt;0,'Modified Weights'!B$6,0)</f>
        <v>0.48053660218278615</v>
      </c>
      <c r="C383" s="26">
        <f>IF(correlations!C416&lt;&gt;0,'Modified Weights'!C$6,0)</f>
        <v>0</v>
      </c>
      <c r="D383" s="26">
        <f>IF(correlations!D416&lt;&gt;0,'Modified Weights'!D$6,0)</f>
        <v>0</v>
      </c>
      <c r="E383" s="26">
        <f>IF(correlations!E416&lt;&gt;0,'Modified Weights'!E$6,0)</f>
        <v>0</v>
      </c>
      <c r="F383" s="26">
        <f>IF(correlations!F416&lt;&gt;0,'Modified Weights'!F$6,0)</f>
        <v>0.40027450425381639</v>
      </c>
      <c r="G383" s="26">
        <f>IF(correlations!G416&lt;&gt;0,'Modified Weights'!G$6,0)</f>
        <v>0</v>
      </c>
      <c r="H383" s="26">
        <f>IF(correlations!H416&lt;&gt;0,'Modified Weights'!H$6,0)</f>
        <v>0</v>
      </c>
      <c r="I383" s="26">
        <f>IF(correlations!I416&lt;&gt;0,'Modified Weights'!I$6,0)</f>
        <v>0</v>
      </c>
      <c r="J383" s="26">
        <f>IF(correlations!J416&lt;&gt;0,'Modified Weights'!J$6,0)</f>
        <v>0.36756756756756787</v>
      </c>
      <c r="K383" s="26">
        <f>IF(correlations!K416&lt;&gt;0,'Modified Weights'!K$6,0)</f>
        <v>0.25252866387786765</v>
      </c>
      <c r="L383" s="26">
        <f>IF(correlations!L416&lt;&gt;0,'Modified Weights'!L$6,0)</f>
        <v>0.2685953793136418</v>
      </c>
      <c r="M383" s="26">
        <f>IF(correlations!M416&lt;&gt;0,'Modified Weights'!M$6,0)</f>
        <v>0.25252866387786765</v>
      </c>
      <c r="N383" s="26">
        <f>IF(correlations!N416&lt;&gt;0,'Modified Weights'!N$6,0)</f>
        <v>0</v>
      </c>
      <c r="O383" s="26">
        <f>IF(correlations!O416&lt;&gt;0,'Modified Weights'!O$6,0)</f>
        <v>0</v>
      </c>
      <c r="P383" s="26">
        <f>IF(correlations!P416&lt;&gt;0,'Modified Weights'!P$6,0)</f>
        <v>0</v>
      </c>
      <c r="Q383" s="26">
        <f>IF(correlations!Q416&lt;&gt;0,'Modified Weights'!Q$6,0)</f>
        <v>0.42322462884387124</v>
      </c>
      <c r="R383" s="26">
        <f>IF(correlations!R416&lt;&gt;0,'Modified Weights'!R$6,0)</f>
        <v>0</v>
      </c>
      <c r="S383" s="26">
        <f>IF(correlations!S416&lt;&gt;0,'Modified Weights'!S$6,0)</f>
        <v>0.37267558897264119</v>
      </c>
      <c r="T383" s="26">
        <f>IF(correlations!T416&lt;&gt;0,'Modified Weights'!T$6,0)</f>
        <v>0</v>
      </c>
      <c r="U383" s="26">
        <f>IF(correlations!U416&lt;&gt;0,'Modified Weights'!U$6,0)</f>
        <v>0</v>
      </c>
      <c r="V383" s="26">
        <f>IF(correlations!V416&lt;&gt;0,'Modified Weights'!V$6,0)</f>
        <v>0.14601110225769576</v>
      </c>
      <c r="W383" s="26">
        <f>IF(correlations!W416&lt;&gt;0,'Modified Weights'!W$6,0)</f>
        <v>0.26252037536330569</v>
      </c>
      <c r="X383" s="26">
        <f>IF(correlations!X416&lt;&gt;0,'Modified Weights'!X$6,0)</f>
        <v>0</v>
      </c>
      <c r="Y383" s="26">
        <f>IF(correlations!Y416&lt;&gt;0,'Modified Weights'!Y$6,0)</f>
        <v>0</v>
      </c>
      <c r="Z383" s="26">
        <f>IF(correlations!Z416&lt;&gt;0,'Modified Weights'!Z$6,0)</f>
        <v>0</v>
      </c>
      <c r="AA383" s="26"/>
      <c r="AB383" s="40">
        <f ca="1">SUMIF(OFFSET(correlations!B$46,_xlfn.FLOOR.MATH((ROW(A371)-1)/5)*5,0,5),"&lt;&gt;0")/COUNTIF(OFFSET(correlations!B$46,_xlfn.FLOOR.MATH((ROW(A371)-1)/5)*5,0,5),"&lt;&gt;0")</f>
        <v>4.5</v>
      </c>
      <c r="AC383" s="40">
        <f ca="1">SUMIF(OFFSET(correlations!C$46,_xlfn.FLOOR.MATH((ROW(B371)-1)/5)*5,0,5),"&lt;&gt;0")/COUNTIF(OFFSET(correlations!C$46,_xlfn.FLOOR.MATH((ROW(B371)-1)/5)*5,0,5),"&lt;&gt;0")</f>
        <v>4.166666666666667</v>
      </c>
      <c r="AD383" s="40">
        <f ca="1">SUMIF(OFFSET(correlations!D$46,_xlfn.FLOOR.MATH((ROW(C371)-1)/5)*5,0,5),"&lt;&gt;0")/COUNTIF(OFFSET(correlations!D$46,_xlfn.FLOOR.MATH((ROW(C371)-1)/5)*5,0,5),"&lt;&gt;0")</f>
        <v>3.8333333333333335</v>
      </c>
      <c r="AE383" s="40">
        <f ca="1">SUMIF(OFFSET(correlations!E$46,_xlfn.FLOOR.MATH((ROW(D371)-1)/5)*5,0,5),"&lt;&gt;0")/COUNTIF(OFFSET(correlations!E$46,_xlfn.FLOOR.MATH((ROW(D371)-1)/5)*5,0,5),"&lt;&gt;0")</f>
        <v>4</v>
      </c>
      <c r="AF383" s="40">
        <f ca="1">SUMIF(OFFSET(correlations!F$46,_xlfn.FLOOR.MATH((ROW(E371)-1)/5)*5,0,5),"&lt;&gt;0")/COUNTIF(OFFSET(correlations!F$46,_xlfn.FLOOR.MATH((ROW(E371)-1)/5)*5,0,5),"&lt;&gt;0")</f>
        <v>4</v>
      </c>
      <c r="AG383" s="40">
        <f ca="1">SUMIF(OFFSET(correlations!G$46,_xlfn.FLOOR.MATH((ROW(F371)-1)/5)*5,0,5),"&lt;&gt;0")/COUNTIF(OFFSET(correlations!G$46,_xlfn.FLOOR.MATH((ROW(F371)-1)/5)*5,0,5),"&lt;&gt;0")</f>
        <v>4</v>
      </c>
      <c r="AH383" s="40">
        <f ca="1">SUMIF(OFFSET(correlations!H$46,_xlfn.FLOOR.MATH((ROW(G371)-1)/5)*5,0,5),"&lt;&gt;0")/COUNTIF(OFFSET(correlations!H$46,_xlfn.FLOOR.MATH((ROW(G371)-1)/5)*5,0,5),"&lt;&gt;0")</f>
        <v>4.333333333333333</v>
      </c>
      <c r="AI383" s="40">
        <f ca="1">SUMIF(OFFSET(correlations!I$46,_xlfn.FLOOR.MATH((ROW(H371)-1)/5)*5,0,5),"&lt;&gt;0")/COUNTIF(OFFSET(correlations!I$46,_xlfn.FLOOR.MATH((ROW(H371)-1)/5)*5,0,5),"&lt;&gt;0")</f>
        <v>4.166666666666667</v>
      </c>
      <c r="AJ383" s="40">
        <f ca="1">SUMIF(OFFSET(correlations!J$46,_xlfn.FLOOR.MATH((ROW(I371)-1)/5)*5,0,5),"&lt;&gt;0")/COUNTIF(OFFSET(correlations!J$46,_xlfn.FLOOR.MATH((ROW(I371)-1)/5)*5,0,5),"&lt;&gt;0")</f>
        <v>3.5</v>
      </c>
      <c r="AK383" s="40">
        <f ca="1">SUMIF(OFFSET(correlations!K$46,_xlfn.FLOOR.MATH((ROW(J371)-1)/5)*5,0,5),"&lt;&gt;0")/COUNTIF(OFFSET(correlations!K$46,_xlfn.FLOOR.MATH((ROW(J371)-1)/5)*5,0,5),"&lt;&gt;0")</f>
        <v>3</v>
      </c>
      <c r="AL383" s="40">
        <f ca="1">SUMIF(OFFSET(correlations!L$46,_xlfn.FLOOR.MATH((ROW(K371)-1)/5)*5,0,5),"&lt;&gt;0")/COUNTIF(OFFSET(correlations!L$46,_xlfn.FLOOR.MATH((ROW(K371)-1)/5)*5,0,5),"&lt;&gt;0")</f>
        <v>2.5</v>
      </c>
      <c r="AM383" s="40">
        <f ca="1">SUMIF(OFFSET(correlations!M$46,_xlfn.FLOOR.MATH((ROW(L371)-1)/5)*5,0,5),"&lt;&gt;0")/COUNTIF(OFFSET(correlations!M$46,_xlfn.FLOOR.MATH((ROW(L371)-1)/5)*5,0,5),"&lt;&gt;0")</f>
        <v>3</v>
      </c>
      <c r="AN383" s="40">
        <f ca="1">SUMIF(OFFSET(correlations!N$46,_xlfn.FLOOR.MATH((ROW(M371)-1)/5)*5,0,5),"&lt;&gt;0")/COUNTIF(OFFSET(correlations!N$46,_xlfn.FLOOR.MATH((ROW(M371)-1)/5)*5,0,5),"&lt;&gt;0")</f>
        <v>5</v>
      </c>
      <c r="AO383" s="40">
        <f ca="1">SUMIF(OFFSET(correlations!O$46,_xlfn.FLOOR.MATH((ROW(N371)-1)/5)*5,0,5),"&lt;&gt;0")/COUNTIF(OFFSET(correlations!O$46,_xlfn.FLOOR.MATH((ROW(N371)-1)/5)*5,0,5),"&lt;&gt;0")</f>
        <v>3.5</v>
      </c>
      <c r="AP383" s="40">
        <f ca="1">SUMIF(OFFSET(correlations!P$46,_xlfn.FLOOR.MATH((ROW(O371)-1)/5)*5,0,5),"&lt;&gt;0")/COUNTIF(OFFSET(correlations!P$46,_xlfn.FLOOR.MATH((ROW(O371)-1)/5)*5,0,5),"&lt;&gt;0")</f>
        <v>2.75</v>
      </c>
      <c r="AQ383" s="40">
        <f ca="1">SUMIF(OFFSET(correlations!Q$46,_xlfn.FLOOR.MATH((ROW(P371)-1)/5)*5,0,5),"&lt;&gt;0")/COUNTIF(OFFSET(correlations!Q$46,_xlfn.FLOOR.MATH((ROW(P371)-1)/5)*5,0,5),"&lt;&gt;0")</f>
        <v>2.5</v>
      </c>
      <c r="AR383" s="40">
        <f ca="1">SUMIF(OFFSET(correlations!R$46,_xlfn.FLOOR.MATH((ROW(Q371)-1)/5)*5,0,5),"&lt;&gt;0")/COUNTIF(OFFSET(correlations!R$46,_xlfn.FLOOR.MATH((ROW(Q371)-1)/5)*5,0,5),"&lt;&gt;0")</f>
        <v>3.5</v>
      </c>
      <c r="AS383" s="40">
        <f ca="1">SUMIF(OFFSET(correlations!S$46,_xlfn.FLOOR.MATH((ROW(R371)-1)/5)*5,0,5),"&lt;&gt;0")/COUNTIF(OFFSET(correlations!S$46,_xlfn.FLOOR.MATH((ROW(R371)-1)/5)*5,0,5),"&lt;&gt;0")</f>
        <v>5</v>
      </c>
      <c r="AT383" s="40">
        <f ca="1">SUMIF(OFFSET(correlations!T$46,_xlfn.FLOOR.MATH((ROW(S371)-1)/5)*5,0,5),"&lt;&gt;0")/COUNTIF(OFFSET(correlations!T$46,_xlfn.FLOOR.MATH((ROW(S371)-1)/5)*5,0,5),"&lt;&gt;0")</f>
        <v>3.5</v>
      </c>
      <c r="AU383" s="40">
        <f ca="1">SUMIF(OFFSET(correlations!U$46,_xlfn.FLOOR.MATH((ROW(T371)-1)/5)*5,0,5),"&lt;&gt;0")/COUNTIF(OFFSET(correlations!U$46,_xlfn.FLOOR.MATH((ROW(T371)-1)/5)*5,0,5),"&lt;&gt;0")</f>
        <v>4.333333333333333</v>
      </c>
      <c r="AV383" s="40">
        <f ca="1">SUMIF(OFFSET(correlations!V$46,_xlfn.FLOOR.MATH((ROW(U371)-1)/5)*5,0,5),"&lt;&gt;0")/COUNTIF(OFFSET(correlations!V$46,_xlfn.FLOOR.MATH((ROW(U371)-1)/5)*5,0,5),"&lt;&gt;0")</f>
        <v>5</v>
      </c>
      <c r="AW383" s="40">
        <f ca="1">SUMIF(OFFSET(correlations!W$46,_xlfn.FLOOR.MATH((ROW(V371)-1)/5)*5,0,5),"&lt;&gt;0")/COUNTIF(OFFSET(correlations!W$46,_xlfn.FLOOR.MATH((ROW(V371)-1)/5)*5,0,5),"&lt;&gt;0")</f>
        <v>3.5</v>
      </c>
      <c r="AX383" s="40">
        <f ca="1">SUMIF(OFFSET(correlations!X$46,_xlfn.FLOOR.MATH((ROW(W371)-1)/5)*5,0,5),"&lt;&gt;0")/COUNTIF(OFFSET(correlations!X$46,_xlfn.FLOOR.MATH((ROW(W371)-1)/5)*5,0,5),"&lt;&gt;0")</f>
        <v>5</v>
      </c>
      <c r="AY383" s="40">
        <f ca="1">SUMIF(OFFSET(correlations!Y$46,_xlfn.FLOOR.MATH((ROW(X371)-1)/5)*5,0,5),"&lt;&gt;0")/COUNTIF(OFFSET(correlations!Y$46,_xlfn.FLOOR.MATH((ROW(X371)-1)/5)*5,0,5),"&lt;&gt;0")</f>
        <v>4</v>
      </c>
      <c r="AZ383" s="40">
        <f ca="1">SUMIF(OFFSET(correlations!Z$46,_xlfn.FLOOR.MATH((ROW(Y371)-1)/5)*5,0,5),"&lt;&gt;0")/COUNTIF(OFFSET(correlations!Z$46,_xlfn.FLOOR.MATH((ROW(Y371)-1)/5)*5,0,5),"&lt;&gt;0")</f>
        <v>5</v>
      </c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</row>
    <row r="384" spans="1:76">
      <c r="A384" s="1" t="str">
        <f t="shared" ref="A384:A387" si="74">A383</f>
        <v>1572: Die Hard: With a Vengeance (1995)</v>
      </c>
      <c r="B384" s="26">
        <f>IF(correlations!B417&lt;&gt;0,'Modified Weights'!B$7,0)</f>
        <v>0</v>
      </c>
      <c r="C384" s="26">
        <f>IF(correlations!C417&lt;&gt;0,'Modified Weights'!C$7,0)</f>
        <v>0.41167618541813644</v>
      </c>
      <c r="D384" s="26">
        <f>IF(correlations!D417&lt;&gt;0,'Modified Weights'!D$7,0)</f>
        <v>0.36756756756756787</v>
      </c>
      <c r="E384" s="26">
        <f>IF(correlations!E417&lt;&gt;0,'Modified Weights'!E$7,0)</f>
        <v>0</v>
      </c>
      <c r="F384" s="26">
        <f>IF(correlations!F417&lt;&gt;0,'Modified Weights'!F$7,0)</f>
        <v>0</v>
      </c>
      <c r="G384" s="26">
        <f>IF(correlations!G417&lt;&gt;0,'Modified Weights'!G$7,0)</f>
        <v>0</v>
      </c>
      <c r="H384" s="26">
        <f>IF(correlations!H417&lt;&gt;0,'Modified Weights'!H$7,0)</f>
        <v>0.19365960183726966</v>
      </c>
      <c r="I384" s="26">
        <f>IF(correlations!I417&lt;&gt;0,'Modified Weights'!I$7,0)</f>
        <v>0.21476007349626267</v>
      </c>
      <c r="J384" s="26">
        <f>IF(correlations!J417&lt;&gt;0,'Modified Weights'!J$7,0)</f>
        <v>0</v>
      </c>
      <c r="K384" s="26">
        <f>IF(correlations!K417&lt;&gt;0,'Modified Weights'!K$7,0)</f>
        <v>0.21087949693739588</v>
      </c>
      <c r="L384" s="26">
        <f>IF(correlations!L417&lt;&gt;0,'Modified Weights'!L$7,0)</f>
        <v>0</v>
      </c>
      <c r="M384" s="26">
        <f>IF(correlations!M417&lt;&gt;0,'Modified Weights'!M$7,0)</f>
        <v>0</v>
      </c>
      <c r="N384" s="26">
        <f>IF(correlations!N417&lt;&gt;0,'Modified Weights'!N$7,0)</f>
        <v>0.18121021790485745</v>
      </c>
      <c r="O384" s="26">
        <f>IF(correlations!O417&lt;&gt;0,'Modified Weights'!O$7,0)</f>
        <v>0</v>
      </c>
      <c r="P384" s="26">
        <f>IF(correlations!P417&lt;&gt;0,'Modified Weights'!P$7,0)</f>
        <v>0</v>
      </c>
      <c r="Q384" s="26">
        <f>IF(correlations!Q417&lt;&gt;0,'Modified Weights'!Q$7,0)</f>
        <v>0</v>
      </c>
      <c r="R384" s="26">
        <f>IF(correlations!R417&lt;&gt;0,'Modified Weights'!R$7,0)</f>
        <v>0</v>
      </c>
      <c r="S384" s="26">
        <f>IF(correlations!S417&lt;&gt;0,'Modified Weights'!S$7,0)</f>
        <v>0</v>
      </c>
      <c r="T384" s="26">
        <f>IF(correlations!T417&lt;&gt;0,'Modified Weights'!T$7,0)</f>
        <v>0</v>
      </c>
      <c r="U384" s="26">
        <f>IF(correlations!U417&lt;&gt;0,'Modified Weights'!U$7,0)</f>
        <v>0.28039233696684568</v>
      </c>
      <c r="V384" s="26">
        <f>IF(correlations!V417&lt;&gt;0,'Modified Weights'!V$7,0)</f>
        <v>0</v>
      </c>
      <c r="W384" s="26">
        <f>IF(correlations!W417&lt;&gt;0,'Modified Weights'!W$7,0)</f>
        <v>0</v>
      </c>
      <c r="X384" s="26">
        <f>IF(correlations!X417&lt;&gt;0,'Modified Weights'!X$7,0)</f>
        <v>0</v>
      </c>
      <c r="Y384" s="26">
        <f>IF(correlations!Y417&lt;&gt;0,'Modified Weights'!Y$7,0)</f>
        <v>0</v>
      </c>
      <c r="Z384" s="26">
        <f>IF(correlations!Z417&lt;&gt;0,'Modified Weights'!Z$7,0)</f>
        <v>0</v>
      </c>
      <c r="AA384" s="26"/>
      <c r="AB384" s="40">
        <f ca="1">SUMIF(OFFSET(correlations!B$46,_xlfn.FLOOR.MATH((ROW(A372)-1)/5)*5,0,5),"&lt;&gt;0")/COUNTIF(OFFSET(correlations!B$46,_xlfn.FLOOR.MATH((ROW(A372)-1)/5)*5,0,5),"&lt;&gt;0")</f>
        <v>4.5</v>
      </c>
      <c r="AC384" s="40">
        <f ca="1">SUMIF(OFFSET(correlations!C$46,_xlfn.FLOOR.MATH((ROW(B372)-1)/5)*5,0,5),"&lt;&gt;0")/COUNTIF(OFFSET(correlations!C$46,_xlfn.FLOOR.MATH((ROW(B372)-1)/5)*5,0,5),"&lt;&gt;0")</f>
        <v>4.166666666666667</v>
      </c>
      <c r="AD384" s="40">
        <f ca="1">SUMIF(OFFSET(correlations!D$46,_xlfn.FLOOR.MATH((ROW(C372)-1)/5)*5,0,5),"&lt;&gt;0")/COUNTIF(OFFSET(correlations!D$46,_xlfn.FLOOR.MATH((ROW(C372)-1)/5)*5,0,5),"&lt;&gt;0")</f>
        <v>3.8333333333333335</v>
      </c>
      <c r="AE384" s="40">
        <f ca="1">SUMIF(OFFSET(correlations!E$46,_xlfn.FLOOR.MATH((ROW(D372)-1)/5)*5,0,5),"&lt;&gt;0")/COUNTIF(OFFSET(correlations!E$46,_xlfn.FLOOR.MATH((ROW(D372)-1)/5)*5,0,5),"&lt;&gt;0")</f>
        <v>4</v>
      </c>
      <c r="AF384" s="40">
        <f ca="1">SUMIF(OFFSET(correlations!F$46,_xlfn.FLOOR.MATH((ROW(E372)-1)/5)*5,0,5),"&lt;&gt;0")/COUNTIF(OFFSET(correlations!F$46,_xlfn.FLOOR.MATH((ROW(E372)-1)/5)*5,0,5),"&lt;&gt;0")</f>
        <v>4</v>
      </c>
      <c r="AG384" s="40">
        <f ca="1">SUMIF(OFFSET(correlations!G$46,_xlfn.FLOOR.MATH((ROW(F372)-1)/5)*5,0,5),"&lt;&gt;0")/COUNTIF(OFFSET(correlations!G$46,_xlfn.FLOOR.MATH((ROW(F372)-1)/5)*5,0,5),"&lt;&gt;0")</f>
        <v>4</v>
      </c>
      <c r="AH384" s="40">
        <f ca="1">SUMIF(OFFSET(correlations!H$46,_xlfn.FLOOR.MATH((ROW(G372)-1)/5)*5,0,5),"&lt;&gt;0")/COUNTIF(OFFSET(correlations!H$46,_xlfn.FLOOR.MATH((ROW(G372)-1)/5)*5,0,5),"&lt;&gt;0")</f>
        <v>4.333333333333333</v>
      </c>
      <c r="AI384" s="40">
        <f ca="1">SUMIF(OFFSET(correlations!I$46,_xlfn.FLOOR.MATH((ROW(H372)-1)/5)*5,0,5),"&lt;&gt;0")/COUNTIF(OFFSET(correlations!I$46,_xlfn.FLOOR.MATH((ROW(H372)-1)/5)*5,0,5),"&lt;&gt;0")</f>
        <v>4.166666666666667</v>
      </c>
      <c r="AJ384" s="40">
        <f ca="1">SUMIF(OFFSET(correlations!J$46,_xlfn.FLOOR.MATH((ROW(I372)-1)/5)*5,0,5),"&lt;&gt;0")/COUNTIF(OFFSET(correlations!J$46,_xlfn.FLOOR.MATH((ROW(I372)-1)/5)*5,0,5),"&lt;&gt;0")</f>
        <v>3.5</v>
      </c>
      <c r="AK384" s="40">
        <f ca="1">SUMIF(OFFSET(correlations!K$46,_xlfn.FLOOR.MATH((ROW(J372)-1)/5)*5,0,5),"&lt;&gt;0")/COUNTIF(OFFSET(correlations!K$46,_xlfn.FLOOR.MATH((ROW(J372)-1)/5)*5,0,5),"&lt;&gt;0")</f>
        <v>3</v>
      </c>
      <c r="AL384" s="40">
        <f ca="1">SUMIF(OFFSET(correlations!L$46,_xlfn.FLOOR.MATH((ROW(K372)-1)/5)*5,0,5),"&lt;&gt;0")/COUNTIF(OFFSET(correlations!L$46,_xlfn.FLOOR.MATH((ROW(K372)-1)/5)*5,0,5),"&lt;&gt;0")</f>
        <v>2.5</v>
      </c>
      <c r="AM384" s="40">
        <f ca="1">SUMIF(OFFSET(correlations!M$46,_xlfn.FLOOR.MATH((ROW(L372)-1)/5)*5,0,5),"&lt;&gt;0")/COUNTIF(OFFSET(correlations!M$46,_xlfn.FLOOR.MATH((ROW(L372)-1)/5)*5,0,5),"&lt;&gt;0")</f>
        <v>3</v>
      </c>
      <c r="AN384" s="40">
        <f ca="1">SUMIF(OFFSET(correlations!N$46,_xlfn.FLOOR.MATH((ROW(M372)-1)/5)*5,0,5),"&lt;&gt;0")/COUNTIF(OFFSET(correlations!N$46,_xlfn.FLOOR.MATH((ROW(M372)-1)/5)*5,0,5),"&lt;&gt;0")</f>
        <v>5</v>
      </c>
      <c r="AO384" s="40">
        <f ca="1">SUMIF(OFFSET(correlations!O$46,_xlfn.FLOOR.MATH((ROW(N372)-1)/5)*5,0,5),"&lt;&gt;0")/COUNTIF(OFFSET(correlations!O$46,_xlfn.FLOOR.MATH((ROW(N372)-1)/5)*5,0,5),"&lt;&gt;0")</f>
        <v>3.5</v>
      </c>
      <c r="AP384" s="40">
        <f ca="1">SUMIF(OFFSET(correlations!P$46,_xlfn.FLOOR.MATH((ROW(O372)-1)/5)*5,0,5),"&lt;&gt;0")/COUNTIF(OFFSET(correlations!P$46,_xlfn.FLOOR.MATH((ROW(O372)-1)/5)*5,0,5),"&lt;&gt;0")</f>
        <v>2.75</v>
      </c>
      <c r="AQ384" s="40">
        <f ca="1">SUMIF(OFFSET(correlations!Q$46,_xlfn.FLOOR.MATH((ROW(P372)-1)/5)*5,0,5),"&lt;&gt;0")/COUNTIF(OFFSET(correlations!Q$46,_xlfn.FLOOR.MATH((ROW(P372)-1)/5)*5,0,5),"&lt;&gt;0")</f>
        <v>2.5</v>
      </c>
      <c r="AR384" s="40">
        <f ca="1">SUMIF(OFFSET(correlations!R$46,_xlfn.FLOOR.MATH((ROW(Q372)-1)/5)*5,0,5),"&lt;&gt;0")/COUNTIF(OFFSET(correlations!R$46,_xlfn.FLOOR.MATH((ROW(Q372)-1)/5)*5,0,5),"&lt;&gt;0")</f>
        <v>3.5</v>
      </c>
      <c r="AS384" s="40">
        <f ca="1">SUMIF(OFFSET(correlations!S$46,_xlfn.FLOOR.MATH((ROW(R372)-1)/5)*5,0,5),"&lt;&gt;0")/COUNTIF(OFFSET(correlations!S$46,_xlfn.FLOOR.MATH((ROW(R372)-1)/5)*5,0,5),"&lt;&gt;0")</f>
        <v>5</v>
      </c>
      <c r="AT384" s="40">
        <f ca="1">SUMIF(OFFSET(correlations!T$46,_xlfn.FLOOR.MATH((ROW(S372)-1)/5)*5,0,5),"&lt;&gt;0")/COUNTIF(OFFSET(correlations!T$46,_xlfn.FLOOR.MATH((ROW(S372)-1)/5)*5,0,5),"&lt;&gt;0")</f>
        <v>3.5</v>
      </c>
      <c r="AU384" s="40">
        <f ca="1">SUMIF(OFFSET(correlations!U$46,_xlfn.FLOOR.MATH((ROW(T372)-1)/5)*5,0,5),"&lt;&gt;0")/COUNTIF(OFFSET(correlations!U$46,_xlfn.FLOOR.MATH((ROW(T372)-1)/5)*5,0,5),"&lt;&gt;0")</f>
        <v>4.333333333333333</v>
      </c>
      <c r="AV384" s="40">
        <f ca="1">SUMIF(OFFSET(correlations!V$46,_xlfn.FLOOR.MATH((ROW(U372)-1)/5)*5,0,5),"&lt;&gt;0")/COUNTIF(OFFSET(correlations!V$46,_xlfn.FLOOR.MATH((ROW(U372)-1)/5)*5,0,5),"&lt;&gt;0")</f>
        <v>5</v>
      </c>
      <c r="AW384" s="40">
        <f ca="1">SUMIF(OFFSET(correlations!W$46,_xlfn.FLOOR.MATH((ROW(V372)-1)/5)*5,0,5),"&lt;&gt;0")/COUNTIF(OFFSET(correlations!W$46,_xlfn.FLOOR.MATH((ROW(V372)-1)/5)*5,0,5),"&lt;&gt;0")</f>
        <v>3.5</v>
      </c>
      <c r="AX384" s="40">
        <f ca="1">SUMIF(OFFSET(correlations!X$46,_xlfn.FLOOR.MATH((ROW(W372)-1)/5)*5,0,5),"&lt;&gt;0")/COUNTIF(OFFSET(correlations!X$46,_xlfn.FLOOR.MATH((ROW(W372)-1)/5)*5,0,5),"&lt;&gt;0")</f>
        <v>5</v>
      </c>
      <c r="AY384" s="40">
        <f ca="1">SUMIF(OFFSET(correlations!Y$46,_xlfn.FLOOR.MATH((ROW(X372)-1)/5)*5,0,5),"&lt;&gt;0")/COUNTIF(OFFSET(correlations!Y$46,_xlfn.FLOOR.MATH((ROW(X372)-1)/5)*5,0,5),"&lt;&gt;0")</f>
        <v>4</v>
      </c>
      <c r="AZ384" s="40">
        <f ca="1">SUMIF(OFFSET(correlations!Z$46,_xlfn.FLOOR.MATH((ROW(Y372)-1)/5)*5,0,5),"&lt;&gt;0")/COUNTIF(OFFSET(correlations!Z$46,_xlfn.FLOOR.MATH((ROW(Y372)-1)/5)*5,0,5),"&lt;&gt;0")</f>
        <v>5</v>
      </c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</row>
    <row r="385" spans="1:76">
      <c r="A385" s="1" t="str">
        <f t="shared" si="74"/>
        <v>1572: Die Hard: With a Vengeance (1995)</v>
      </c>
      <c r="B385" s="26">
        <f>IF(correlations!B418&lt;&gt;0,'Modified Weights'!B$3,0)</f>
        <v>0.55108883721563151</v>
      </c>
      <c r="C385" s="26">
        <f>IF(correlations!C418&lt;&gt;0,'Modified Weights'!C$3,0)</f>
        <v>0.56244873874488854</v>
      </c>
      <c r="D385" s="26">
        <f>IF(correlations!D418&lt;&gt;0,'Modified Weights'!D$3,0)</f>
        <v>0</v>
      </c>
      <c r="E385" s="26">
        <f>IF(correlations!E418&lt;&gt;0,'Modified Weights'!E$3,0)</f>
        <v>0</v>
      </c>
      <c r="F385" s="26">
        <f>IF(correlations!F418&lt;&gt;0,'Modified Weights'!F$3,0)</f>
        <v>0.47668328054517961</v>
      </c>
      <c r="G385" s="26">
        <f>IF(correlations!G418&lt;&gt;0,'Modified Weights'!G$3,0)</f>
        <v>0</v>
      </c>
      <c r="H385" s="26">
        <f>IF(correlations!H418&lt;&gt;0,'Modified Weights'!H$3,0)</f>
        <v>0.46291004988627577</v>
      </c>
      <c r="I385" s="26">
        <f>IF(correlations!I418&lt;&gt;0,'Modified Weights'!I$3,0)</f>
        <v>0.38334847991865839</v>
      </c>
      <c r="J385" s="26">
        <f>IF(correlations!J418&lt;&gt;0,'Modified Weights'!J$3,0)</f>
        <v>0</v>
      </c>
      <c r="K385" s="26">
        <f>IF(correlations!K418&lt;&gt;0,'Modified Weights'!K$3,0)</f>
        <v>0</v>
      </c>
      <c r="L385" s="26">
        <f>IF(correlations!L418&lt;&gt;0,'Modified Weights'!L$3,0)</f>
        <v>0</v>
      </c>
      <c r="M385" s="26">
        <f>IF(correlations!M418&lt;&gt;0,'Modified Weights'!M$3,0)</f>
        <v>0</v>
      </c>
      <c r="N385" s="26">
        <f>IF(correlations!N418&lt;&gt;0,'Modified Weights'!N$3,0)</f>
        <v>0</v>
      </c>
      <c r="O385" s="26">
        <f>IF(correlations!O418&lt;&gt;0,'Modified Weights'!O$3,0)</f>
        <v>0</v>
      </c>
      <c r="P385" s="26">
        <f>IF(correlations!P418&lt;&gt;0,'Modified Weights'!P$3,0)</f>
        <v>0</v>
      </c>
      <c r="Q385" s="26">
        <f>IF(correlations!Q418&lt;&gt;0,'Modified Weights'!Q$3,0)</f>
        <v>0.50324684492481753</v>
      </c>
      <c r="R385" s="26">
        <f>IF(correlations!R418&lt;&gt;0,'Modified Weights'!R$3,0)</f>
        <v>0</v>
      </c>
      <c r="S385" s="26">
        <f>IF(correlations!S418&lt;&gt;0,'Modified Weights'!S$3,0)</f>
        <v>0</v>
      </c>
      <c r="T385" s="26">
        <f>IF(correlations!T418&lt;&gt;0,'Modified Weights'!T$3,0)</f>
        <v>0</v>
      </c>
      <c r="U385" s="26">
        <f>IF(correlations!U418&lt;&gt;0,'Modified Weights'!U$3,0)</f>
        <v>0.47236055541883315</v>
      </c>
      <c r="V385" s="26">
        <f>IF(correlations!V418&lt;&gt;0,'Modified Weights'!V$3,0)</f>
        <v>0</v>
      </c>
      <c r="W385" s="26">
        <f>IF(correlations!W418&lt;&gt;0,'Modified Weights'!W$3,0)</f>
        <v>0.50324684492481753</v>
      </c>
      <c r="X385" s="26">
        <f>IF(correlations!X418&lt;&gt;0,'Modified Weights'!X$3,0)</f>
        <v>0</v>
      </c>
      <c r="Y385" s="26">
        <f>IF(correlations!Y418&lt;&gt;0,'Modified Weights'!Y$3,0)</f>
        <v>0.66716825348801723</v>
      </c>
      <c r="Z385" s="26">
        <f>IF(correlations!Z418&lt;&gt;0,'Modified Weights'!Z$3,0)</f>
        <v>0.43552033876932245</v>
      </c>
      <c r="AA385" s="26"/>
      <c r="AB385" s="40">
        <f ca="1">SUMIF(OFFSET(correlations!B$46,_xlfn.FLOOR.MATH((ROW(A373)-1)/5)*5,0,5),"&lt;&gt;0")/COUNTIF(OFFSET(correlations!B$46,_xlfn.FLOOR.MATH((ROW(A373)-1)/5)*5,0,5),"&lt;&gt;0")</f>
        <v>4.5</v>
      </c>
      <c r="AC385" s="40">
        <f ca="1">SUMIF(OFFSET(correlations!C$46,_xlfn.FLOOR.MATH((ROW(B373)-1)/5)*5,0,5),"&lt;&gt;0")/COUNTIF(OFFSET(correlations!C$46,_xlfn.FLOOR.MATH((ROW(B373)-1)/5)*5,0,5),"&lt;&gt;0")</f>
        <v>4.166666666666667</v>
      </c>
      <c r="AD385" s="40">
        <f ca="1">SUMIF(OFFSET(correlations!D$46,_xlfn.FLOOR.MATH((ROW(C373)-1)/5)*5,0,5),"&lt;&gt;0")/COUNTIF(OFFSET(correlations!D$46,_xlfn.FLOOR.MATH((ROW(C373)-1)/5)*5,0,5),"&lt;&gt;0")</f>
        <v>3.8333333333333335</v>
      </c>
      <c r="AE385" s="40">
        <f ca="1">SUMIF(OFFSET(correlations!E$46,_xlfn.FLOOR.MATH((ROW(D373)-1)/5)*5,0,5),"&lt;&gt;0")/COUNTIF(OFFSET(correlations!E$46,_xlfn.FLOOR.MATH((ROW(D373)-1)/5)*5,0,5),"&lt;&gt;0")</f>
        <v>4</v>
      </c>
      <c r="AF385" s="40">
        <f ca="1">SUMIF(OFFSET(correlations!F$46,_xlfn.FLOOR.MATH((ROW(E373)-1)/5)*5,0,5),"&lt;&gt;0")/COUNTIF(OFFSET(correlations!F$46,_xlfn.FLOOR.MATH((ROW(E373)-1)/5)*5,0,5),"&lt;&gt;0")</f>
        <v>4</v>
      </c>
      <c r="AG385" s="40">
        <f ca="1">SUMIF(OFFSET(correlations!G$46,_xlfn.FLOOR.MATH((ROW(F373)-1)/5)*5,0,5),"&lt;&gt;0")/COUNTIF(OFFSET(correlations!G$46,_xlfn.FLOOR.MATH((ROW(F373)-1)/5)*5,0,5),"&lt;&gt;0")</f>
        <v>4</v>
      </c>
      <c r="AH385" s="40">
        <f ca="1">SUMIF(OFFSET(correlations!H$46,_xlfn.FLOOR.MATH((ROW(G373)-1)/5)*5,0,5),"&lt;&gt;0")/COUNTIF(OFFSET(correlations!H$46,_xlfn.FLOOR.MATH((ROW(G373)-1)/5)*5,0,5),"&lt;&gt;0")</f>
        <v>4.333333333333333</v>
      </c>
      <c r="AI385" s="40">
        <f ca="1">SUMIF(OFFSET(correlations!I$46,_xlfn.FLOOR.MATH((ROW(H373)-1)/5)*5,0,5),"&lt;&gt;0")/COUNTIF(OFFSET(correlations!I$46,_xlfn.FLOOR.MATH((ROW(H373)-1)/5)*5,0,5),"&lt;&gt;0")</f>
        <v>4.166666666666667</v>
      </c>
      <c r="AJ385" s="40">
        <f ca="1">SUMIF(OFFSET(correlations!J$46,_xlfn.FLOOR.MATH((ROW(I373)-1)/5)*5,0,5),"&lt;&gt;0")/COUNTIF(OFFSET(correlations!J$46,_xlfn.FLOOR.MATH((ROW(I373)-1)/5)*5,0,5),"&lt;&gt;0")</f>
        <v>3.5</v>
      </c>
      <c r="AK385" s="40">
        <f ca="1">SUMIF(OFFSET(correlations!K$46,_xlfn.FLOOR.MATH((ROW(J373)-1)/5)*5,0,5),"&lt;&gt;0")/COUNTIF(OFFSET(correlations!K$46,_xlfn.FLOOR.MATH((ROW(J373)-1)/5)*5,0,5),"&lt;&gt;0")</f>
        <v>3</v>
      </c>
      <c r="AL385" s="40">
        <f ca="1">SUMIF(OFFSET(correlations!L$46,_xlfn.FLOOR.MATH((ROW(K373)-1)/5)*5,0,5),"&lt;&gt;0")/COUNTIF(OFFSET(correlations!L$46,_xlfn.FLOOR.MATH((ROW(K373)-1)/5)*5,0,5),"&lt;&gt;0")</f>
        <v>2.5</v>
      </c>
      <c r="AM385" s="40">
        <f ca="1">SUMIF(OFFSET(correlations!M$46,_xlfn.FLOOR.MATH((ROW(L373)-1)/5)*5,0,5),"&lt;&gt;0")/COUNTIF(OFFSET(correlations!M$46,_xlfn.FLOOR.MATH((ROW(L373)-1)/5)*5,0,5),"&lt;&gt;0")</f>
        <v>3</v>
      </c>
      <c r="AN385" s="40">
        <f ca="1">SUMIF(OFFSET(correlations!N$46,_xlfn.FLOOR.MATH((ROW(M373)-1)/5)*5,0,5),"&lt;&gt;0")/COUNTIF(OFFSET(correlations!N$46,_xlfn.FLOOR.MATH((ROW(M373)-1)/5)*5,0,5),"&lt;&gt;0")</f>
        <v>5</v>
      </c>
      <c r="AO385" s="40">
        <f ca="1">SUMIF(OFFSET(correlations!O$46,_xlfn.FLOOR.MATH((ROW(N373)-1)/5)*5,0,5),"&lt;&gt;0")/COUNTIF(OFFSET(correlations!O$46,_xlfn.FLOOR.MATH((ROW(N373)-1)/5)*5,0,5),"&lt;&gt;0")</f>
        <v>3.5</v>
      </c>
      <c r="AP385" s="40">
        <f ca="1">SUMIF(OFFSET(correlations!P$46,_xlfn.FLOOR.MATH((ROW(O373)-1)/5)*5,0,5),"&lt;&gt;0")/COUNTIF(OFFSET(correlations!P$46,_xlfn.FLOOR.MATH((ROW(O373)-1)/5)*5,0,5),"&lt;&gt;0")</f>
        <v>2.75</v>
      </c>
      <c r="AQ385" s="40">
        <f ca="1">SUMIF(OFFSET(correlations!Q$46,_xlfn.FLOOR.MATH((ROW(P373)-1)/5)*5,0,5),"&lt;&gt;0")/COUNTIF(OFFSET(correlations!Q$46,_xlfn.FLOOR.MATH((ROW(P373)-1)/5)*5,0,5),"&lt;&gt;0")</f>
        <v>2.5</v>
      </c>
      <c r="AR385" s="40">
        <f ca="1">SUMIF(OFFSET(correlations!R$46,_xlfn.FLOOR.MATH((ROW(Q373)-1)/5)*5,0,5),"&lt;&gt;0")/COUNTIF(OFFSET(correlations!R$46,_xlfn.FLOOR.MATH((ROW(Q373)-1)/5)*5,0,5),"&lt;&gt;0")</f>
        <v>3.5</v>
      </c>
      <c r="AS385" s="40">
        <f ca="1">SUMIF(OFFSET(correlations!S$46,_xlfn.FLOOR.MATH((ROW(R373)-1)/5)*5,0,5),"&lt;&gt;0")/COUNTIF(OFFSET(correlations!S$46,_xlfn.FLOOR.MATH((ROW(R373)-1)/5)*5,0,5),"&lt;&gt;0")</f>
        <v>5</v>
      </c>
      <c r="AT385" s="40">
        <f ca="1">SUMIF(OFFSET(correlations!T$46,_xlfn.FLOOR.MATH((ROW(S373)-1)/5)*5,0,5),"&lt;&gt;0")/COUNTIF(OFFSET(correlations!T$46,_xlfn.FLOOR.MATH((ROW(S373)-1)/5)*5,0,5),"&lt;&gt;0")</f>
        <v>3.5</v>
      </c>
      <c r="AU385" s="40">
        <f ca="1">SUMIF(OFFSET(correlations!U$46,_xlfn.FLOOR.MATH((ROW(T373)-1)/5)*5,0,5),"&lt;&gt;0")/COUNTIF(OFFSET(correlations!U$46,_xlfn.FLOOR.MATH((ROW(T373)-1)/5)*5,0,5),"&lt;&gt;0")</f>
        <v>4.333333333333333</v>
      </c>
      <c r="AV385" s="40">
        <f ca="1">SUMIF(OFFSET(correlations!V$46,_xlfn.FLOOR.MATH((ROW(U373)-1)/5)*5,0,5),"&lt;&gt;0")/COUNTIF(OFFSET(correlations!V$46,_xlfn.FLOOR.MATH((ROW(U373)-1)/5)*5,0,5),"&lt;&gt;0")</f>
        <v>5</v>
      </c>
      <c r="AW385" s="40">
        <f ca="1">SUMIF(OFFSET(correlations!W$46,_xlfn.FLOOR.MATH((ROW(V373)-1)/5)*5,0,5),"&lt;&gt;0")/COUNTIF(OFFSET(correlations!W$46,_xlfn.FLOOR.MATH((ROW(V373)-1)/5)*5,0,5),"&lt;&gt;0")</f>
        <v>3.5</v>
      </c>
      <c r="AX385" s="40">
        <f ca="1">SUMIF(OFFSET(correlations!X$46,_xlfn.FLOOR.MATH((ROW(W373)-1)/5)*5,0,5),"&lt;&gt;0")/COUNTIF(OFFSET(correlations!X$46,_xlfn.FLOOR.MATH((ROW(W373)-1)/5)*5,0,5),"&lt;&gt;0")</f>
        <v>5</v>
      </c>
      <c r="AY385" s="40">
        <f ca="1">SUMIF(OFFSET(correlations!Y$46,_xlfn.FLOOR.MATH((ROW(X373)-1)/5)*5,0,5),"&lt;&gt;0")/COUNTIF(OFFSET(correlations!Y$46,_xlfn.FLOOR.MATH((ROW(X373)-1)/5)*5,0,5),"&lt;&gt;0")</f>
        <v>4</v>
      </c>
      <c r="AZ385" s="40">
        <f ca="1">SUMIF(OFFSET(correlations!Z$46,_xlfn.FLOOR.MATH((ROW(Y373)-1)/5)*5,0,5),"&lt;&gt;0")/COUNTIF(OFFSET(correlations!Z$46,_xlfn.FLOOR.MATH((ROW(Y373)-1)/5)*5,0,5),"&lt;&gt;0")</f>
        <v>5</v>
      </c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</row>
    <row r="386" spans="1:76">
      <c r="A386" s="1" t="str">
        <f t="shared" si="74"/>
        <v>1572: Die Hard: With a Vengeance (1995)</v>
      </c>
      <c r="B386" s="26">
        <f>IF(correlations!B419&lt;&gt;0,'Modified Weights'!B$4,0)</f>
        <v>0</v>
      </c>
      <c r="C386" s="26">
        <f>IF(correlations!C419&lt;&gt;0,'Modified Weights'!C$4,0)</f>
        <v>0.48860698263640312</v>
      </c>
      <c r="D386" s="26">
        <f>IF(correlations!D419&lt;&gt;0,'Modified Weights'!D$4,0)</f>
        <v>0.47097212266638172</v>
      </c>
      <c r="E386" s="26">
        <f>IF(correlations!E419&lt;&gt;0,'Modified Weights'!E$4,0)</f>
        <v>0.47497369617752921</v>
      </c>
      <c r="F386" s="26">
        <f>IF(correlations!F419&lt;&gt;0,'Modified Weights'!F$4,0)</f>
        <v>0</v>
      </c>
      <c r="G386" s="26">
        <f>IF(correlations!G419&lt;&gt;0,'Modified Weights'!G$4,0)</f>
        <v>0.48053660218278615</v>
      </c>
      <c r="H386" s="26">
        <f>IF(correlations!H419&lt;&gt;0,'Modified Weights'!H$4,0)</f>
        <v>0.40027450425381639</v>
      </c>
      <c r="I386" s="26">
        <f>IF(correlations!I419&lt;&gt;0,'Modified Weights'!I$4,0)</f>
        <v>0.31257295249758305</v>
      </c>
      <c r="J386" s="26">
        <f>IF(correlations!J419&lt;&gt;0,'Modified Weights'!J$4,0)</f>
        <v>0</v>
      </c>
      <c r="K386" s="26">
        <f>IF(correlations!K419&lt;&gt;0,'Modified Weights'!K$4,0)</f>
        <v>0</v>
      </c>
      <c r="L386" s="26">
        <f>IF(correlations!L419&lt;&gt;0,'Modified Weights'!L$4,0)</f>
        <v>0</v>
      </c>
      <c r="M386" s="26">
        <f>IF(correlations!M419&lt;&gt;0,'Modified Weights'!M$4,0)</f>
        <v>0.28040224837668803</v>
      </c>
      <c r="N386" s="26">
        <f>IF(correlations!N419&lt;&gt;0,'Modified Weights'!N$4,0)</f>
        <v>0</v>
      </c>
      <c r="O386" s="26">
        <f>IF(correlations!O419&lt;&gt;0,'Modified Weights'!O$4,0)</f>
        <v>0.56244873874488854</v>
      </c>
      <c r="P386" s="26">
        <f>IF(correlations!P419&lt;&gt;0,'Modified Weights'!P$4,0)</f>
        <v>0.30413903573293405</v>
      </c>
      <c r="Q386" s="26">
        <f>IF(correlations!Q419&lt;&gt;0,'Modified Weights'!Q$4,0)</f>
        <v>0</v>
      </c>
      <c r="R386" s="26">
        <f>IF(correlations!R419&lt;&gt;0,'Modified Weights'!R$4,0)</f>
        <v>0</v>
      </c>
      <c r="S386" s="26">
        <f>IF(correlations!S419&lt;&gt;0,'Modified Weights'!S$4,0)</f>
        <v>0</v>
      </c>
      <c r="T386" s="26">
        <f>IF(correlations!T419&lt;&gt;0,'Modified Weights'!T$4,0)</f>
        <v>0</v>
      </c>
      <c r="U386" s="26">
        <f>IF(correlations!U419&lt;&gt;0,'Modified Weights'!U$4,0)</f>
        <v>0</v>
      </c>
      <c r="V386" s="26">
        <f>IF(correlations!V419&lt;&gt;0,'Modified Weights'!V$4,0)</f>
        <v>0</v>
      </c>
      <c r="W386" s="26">
        <f>IF(correlations!W419&lt;&gt;0,'Modified Weights'!W$4,0)</f>
        <v>0.40859237613621341</v>
      </c>
      <c r="X386" s="26">
        <f>IF(correlations!X419&lt;&gt;0,'Modified Weights'!X$4,0)</f>
        <v>0.54219187817609293</v>
      </c>
      <c r="Y386" s="26">
        <f>IF(correlations!Y419&lt;&gt;0,'Modified Weights'!Y$4,0)</f>
        <v>0.54219187817609293</v>
      </c>
      <c r="Z386" s="26">
        <f>IF(correlations!Z419&lt;&gt;0,'Modified Weights'!Z$4,0)</f>
        <v>0.39006674934025765</v>
      </c>
      <c r="AA386" s="26"/>
      <c r="AB386" s="40">
        <f ca="1">SUMIF(OFFSET(correlations!B$46,_xlfn.FLOOR.MATH((ROW(A374)-1)/5)*5,0,5),"&lt;&gt;0")/COUNTIF(OFFSET(correlations!B$46,_xlfn.FLOOR.MATH((ROW(A374)-1)/5)*5,0,5),"&lt;&gt;0")</f>
        <v>4.5</v>
      </c>
      <c r="AC386" s="40">
        <f ca="1">SUMIF(OFFSET(correlations!C$46,_xlfn.FLOOR.MATH((ROW(B374)-1)/5)*5,0,5),"&lt;&gt;0")/COUNTIF(OFFSET(correlations!C$46,_xlfn.FLOOR.MATH((ROW(B374)-1)/5)*5,0,5),"&lt;&gt;0")</f>
        <v>4.166666666666667</v>
      </c>
      <c r="AD386" s="40">
        <f ca="1">SUMIF(OFFSET(correlations!D$46,_xlfn.FLOOR.MATH((ROW(C374)-1)/5)*5,0,5),"&lt;&gt;0")/COUNTIF(OFFSET(correlations!D$46,_xlfn.FLOOR.MATH((ROW(C374)-1)/5)*5,0,5),"&lt;&gt;0")</f>
        <v>3.8333333333333335</v>
      </c>
      <c r="AE386" s="40">
        <f ca="1">SUMIF(OFFSET(correlations!E$46,_xlfn.FLOOR.MATH((ROW(D374)-1)/5)*5,0,5),"&lt;&gt;0")/COUNTIF(OFFSET(correlations!E$46,_xlfn.FLOOR.MATH((ROW(D374)-1)/5)*5,0,5),"&lt;&gt;0")</f>
        <v>4</v>
      </c>
      <c r="AF386" s="40">
        <f ca="1">SUMIF(OFFSET(correlations!F$46,_xlfn.FLOOR.MATH((ROW(E374)-1)/5)*5,0,5),"&lt;&gt;0")/COUNTIF(OFFSET(correlations!F$46,_xlfn.FLOOR.MATH((ROW(E374)-1)/5)*5,0,5),"&lt;&gt;0")</f>
        <v>4</v>
      </c>
      <c r="AG386" s="40">
        <f ca="1">SUMIF(OFFSET(correlations!G$46,_xlfn.FLOOR.MATH((ROW(F374)-1)/5)*5,0,5),"&lt;&gt;0")/COUNTIF(OFFSET(correlations!G$46,_xlfn.FLOOR.MATH((ROW(F374)-1)/5)*5,0,5),"&lt;&gt;0")</f>
        <v>4</v>
      </c>
      <c r="AH386" s="40">
        <f ca="1">SUMIF(OFFSET(correlations!H$46,_xlfn.FLOOR.MATH((ROW(G374)-1)/5)*5,0,5),"&lt;&gt;0")/COUNTIF(OFFSET(correlations!H$46,_xlfn.FLOOR.MATH((ROW(G374)-1)/5)*5,0,5),"&lt;&gt;0")</f>
        <v>4.333333333333333</v>
      </c>
      <c r="AI386" s="40">
        <f ca="1">SUMIF(OFFSET(correlations!I$46,_xlfn.FLOOR.MATH((ROW(H374)-1)/5)*5,0,5),"&lt;&gt;0")/COUNTIF(OFFSET(correlations!I$46,_xlfn.FLOOR.MATH((ROW(H374)-1)/5)*5,0,5),"&lt;&gt;0")</f>
        <v>4.166666666666667</v>
      </c>
      <c r="AJ386" s="40">
        <f ca="1">SUMIF(OFFSET(correlations!J$46,_xlfn.FLOOR.MATH((ROW(I374)-1)/5)*5,0,5),"&lt;&gt;0")/COUNTIF(OFFSET(correlations!J$46,_xlfn.FLOOR.MATH((ROW(I374)-1)/5)*5,0,5),"&lt;&gt;0")</f>
        <v>3.5</v>
      </c>
      <c r="AK386" s="40">
        <f ca="1">SUMIF(OFFSET(correlations!K$46,_xlfn.FLOOR.MATH((ROW(J374)-1)/5)*5,0,5),"&lt;&gt;0")/COUNTIF(OFFSET(correlations!K$46,_xlfn.FLOOR.MATH((ROW(J374)-1)/5)*5,0,5),"&lt;&gt;0")</f>
        <v>3</v>
      </c>
      <c r="AL386" s="40">
        <f ca="1">SUMIF(OFFSET(correlations!L$46,_xlfn.FLOOR.MATH((ROW(K374)-1)/5)*5,0,5),"&lt;&gt;0")/COUNTIF(OFFSET(correlations!L$46,_xlfn.FLOOR.MATH((ROW(K374)-1)/5)*5,0,5),"&lt;&gt;0")</f>
        <v>2.5</v>
      </c>
      <c r="AM386" s="40">
        <f ca="1">SUMIF(OFFSET(correlations!M$46,_xlfn.FLOOR.MATH((ROW(L374)-1)/5)*5,0,5),"&lt;&gt;0")/COUNTIF(OFFSET(correlations!M$46,_xlfn.FLOOR.MATH((ROW(L374)-1)/5)*5,0,5),"&lt;&gt;0")</f>
        <v>3</v>
      </c>
      <c r="AN386" s="40">
        <f ca="1">SUMIF(OFFSET(correlations!N$46,_xlfn.FLOOR.MATH((ROW(M374)-1)/5)*5,0,5),"&lt;&gt;0")/COUNTIF(OFFSET(correlations!N$46,_xlfn.FLOOR.MATH((ROW(M374)-1)/5)*5,0,5),"&lt;&gt;0")</f>
        <v>5</v>
      </c>
      <c r="AO386" s="40">
        <f ca="1">SUMIF(OFFSET(correlations!O$46,_xlfn.FLOOR.MATH((ROW(N374)-1)/5)*5,0,5),"&lt;&gt;0")/COUNTIF(OFFSET(correlations!O$46,_xlfn.FLOOR.MATH((ROW(N374)-1)/5)*5,0,5),"&lt;&gt;0")</f>
        <v>3.5</v>
      </c>
      <c r="AP386" s="40">
        <f ca="1">SUMIF(OFFSET(correlations!P$46,_xlfn.FLOOR.MATH((ROW(O374)-1)/5)*5,0,5),"&lt;&gt;0")/COUNTIF(OFFSET(correlations!P$46,_xlfn.FLOOR.MATH((ROW(O374)-1)/5)*5,0,5),"&lt;&gt;0")</f>
        <v>2.75</v>
      </c>
      <c r="AQ386" s="40">
        <f ca="1">SUMIF(OFFSET(correlations!Q$46,_xlfn.FLOOR.MATH((ROW(P374)-1)/5)*5,0,5),"&lt;&gt;0")/COUNTIF(OFFSET(correlations!Q$46,_xlfn.FLOOR.MATH((ROW(P374)-1)/5)*5,0,5),"&lt;&gt;0")</f>
        <v>2.5</v>
      </c>
      <c r="AR386" s="40">
        <f ca="1">SUMIF(OFFSET(correlations!R$46,_xlfn.FLOOR.MATH((ROW(Q374)-1)/5)*5,0,5),"&lt;&gt;0")/COUNTIF(OFFSET(correlations!R$46,_xlfn.FLOOR.MATH((ROW(Q374)-1)/5)*5,0,5),"&lt;&gt;0")</f>
        <v>3.5</v>
      </c>
      <c r="AS386" s="40">
        <f ca="1">SUMIF(OFFSET(correlations!S$46,_xlfn.FLOOR.MATH((ROW(R374)-1)/5)*5,0,5),"&lt;&gt;0")/COUNTIF(OFFSET(correlations!S$46,_xlfn.FLOOR.MATH((ROW(R374)-1)/5)*5,0,5),"&lt;&gt;0")</f>
        <v>5</v>
      </c>
      <c r="AT386" s="40">
        <f ca="1">SUMIF(OFFSET(correlations!T$46,_xlfn.FLOOR.MATH((ROW(S374)-1)/5)*5,0,5),"&lt;&gt;0")/COUNTIF(OFFSET(correlations!T$46,_xlfn.FLOOR.MATH((ROW(S374)-1)/5)*5,0,5),"&lt;&gt;0")</f>
        <v>3.5</v>
      </c>
      <c r="AU386" s="40">
        <f ca="1">SUMIF(OFFSET(correlations!U$46,_xlfn.FLOOR.MATH((ROW(T374)-1)/5)*5,0,5),"&lt;&gt;0")/COUNTIF(OFFSET(correlations!U$46,_xlfn.FLOOR.MATH((ROW(T374)-1)/5)*5,0,5),"&lt;&gt;0")</f>
        <v>4.333333333333333</v>
      </c>
      <c r="AV386" s="40">
        <f ca="1">SUMIF(OFFSET(correlations!V$46,_xlfn.FLOOR.MATH((ROW(U374)-1)/5)*5,0,5),"&lt;&gt;0")/COUNTIF(OFFSET(correlations!V$46,_xlfn.FLOOR.MATH((ROW(U374)-1)/5)*5,0,5),"&lt;&gt;0")</f>
        <v>5</v>
      </c>
      <c r="AW386" s="40">
        <f ca="1">SUMIF(OFFSET(correlations!W$46,_xlfn.FLOOR.MATH((ROW(V374)-1)/5)*5,0,5),"&lt;&gt;0")/COUNTIF(OFFSET(correlations!W$46,_xlfn.FLOOR.MATH((ROW(V374)-1)/5)*5,0,5),"&lt;&gt;0")</f>
        <v>3.5</v>
      </c>
      <c r="AX386" s="40">
        <f ca="1">SUMIF(OFFSET(correlations!X$46,_xlfn.FLOOR.MATH((ROW(W374)-1)/5)*5,0,5),"&lt;&gt;0")/COUNTIF(OFFSET(correlations!X$46,_xlfn.FLOOR.MATH((ROW(W374)-1)/5)*5,0,5),"&lt;&gt;0")</f>
        <v>5</v>
      </c>
      <c r="AY386" s="40">
        <f ca="1">SUMIF(OFFSET(correlations!Y$46,_xlfn.FLOOR.MATH((ROW(X374)-1)/5)*5,0,5),"&lt;&gt;0")/COUNTIF(OFFSET(correlations!Y$46,_xlfn.FLOOR.MATH((ROW(X374)-1)/5)*5,0,5),"&lt;&gt;0")</f>
        <v>4</v>
      </c>
      <c r="AZ386" s="40">
        <f ca="1">SUMIF(OFFSET(correlations!Z$46,_xlfn.FLOOR.MATH((ROW(Y374)-1)/5)*5,0,5),"&lt;&gt;0")/COUNTIF(OFFSET(correlations!Z$46,_xlfn.FLOOR.MATH((ROW(Y374)-1)/5)*5,0,5),"&lt;&gt;0")</f>
        <v>5</v>
      </c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</row>
    <row r="387" spans="1:76">
      <c r="A387" s="1" t="str">
        <f t="shared" si="74"/>
        <v>1572: Die Hard: With a Vengeance (1995)</v>
      </c>
      <c r="B387" s="26">
        <f>IF(correlations!B420&lt;&gt;0,'Modified Weights'!B$5,0)</f>
        <v>0</v>
      </c>
      <c r="C387" s="26">
        <f>IF(correlations!C420&lt;&gt;0,'Modified Weights'!C$5,0)</f>
        <v>0</v>
      </c>
      <c r="D387" s="26">
        <f>IF(correlations!D420&lt;&gt;0,'Modified Weights'!D$5,0)</f>
        <v>0.46833329437099369</v>
      </c>
      <c r="E387" s="26">
        <f>IF(correlations!E420&lt;&gt;0,'Modified Weights'!E$5,0)</f>
        <v>0.46291004988627577</v>
      </c>
      <c r="F387" s="26">
        <f>IF(correlations!F420&lt;&gt;0,'Modified Weights'!F$5,0)</f>
        <v>0.43899155441463594</v>
      </c>
      <c r="G387" s="26">
        <f>IF(correlations!G420&lt;&gt;0,'Modified Weights'!G$5,0)</f>
        <v>0.46833329437099369</v>
      </c>
      <c r="H387" s="26">
        <f>IF(correlations!H420&lt;&gt;0,'Modified Weights'!H$5,0)</f>
        <v>0</v>
      </c>
      <c r="I387" s="26">
        <f>IF(correlations!I420&lt;&gt;0,'Modified Weights'!I$5,0)</f>
        <v>0</v>
      </c>
      <c r="J387" s="26">
        <f>IF(correlations!J420&lt;&gt;0,'Modified Weights'!J$5,0)</f>
        <v>0</v>
      </c>
      <c r="K387" s="26">
        <f>IF(correlations!K420&lt;&gt;0,'Modified Weights'!K$5,0)</f>
        <v>0.25886569181649749</v>
      </c>
      <c r="L387" s="26">
        <f>IF(correlations!L420&lt;&gt;0,'Modified Weights'!L$5,0)</f>
        <v>0.27833468677407003</v>
      </c>
      <c r="M387" s="26">
        <f>IF(correlations!M420&lt;&gt;0,'Modified Weights'!M$5,0)</f>
        <v>0.26442478716072465</v>
      </c>
      <c r="N387" s="26">
        <f>IF(correlations!N420&lt;&gt;0,'Modified Weights'!N$5,0)</f>
        <v>0</v>
      </c>
      <c r="O387" s="26">
        <f>IF(correlations!O420&lt;&gt;0,'Modified Weights'!O$5,0)</f>
        <v>0.53906585139435703</v>
      </c>
      <c r="P387" s="26">
        <f>IF(correlations!P420&lt;&gt;0,'Modified Weights'!P$5,0)</f>
        <v>0.29682614716644024</v>
      </c>
      <c r="Q387" s="26">
        <f>IF(correlations!Q420&lt;&gt;0,'Modified Weights'!Q$5,0)</f>
        <v>0</v>
      </c>
      <c r="R387" s="26">
        <f>IF(correlations!R420&lt;&gt;0,'Modified Weights'!R$5,0)</f>
        <v>0.45527378286540937</v>
      </c>
      <c r="S387" s="26">
        <f>IF(correlations!S420&lt;&gt;0,'Modified Weights'!S$5,0)</f>
        <v>0</v>
      </c>
      <c r="T387" s="26">
        <f>IF(correlations!T420&lt;&gt;0,'Modified Weights'!T$5,0)</f>
        <v>0.42805472768971564</v>
      </c>
      <c r="U387" s="26">
        <f>IF(correlations!U420&lt;&gt;0,'Modified Weights'!U$5,0)</f>
        <v>0.40380887559327872</v>
      </c>
      <c r="V387" s="26">
        <f>IF(correlations!V420&lt;&gt;0,'Modified Weights'!V$5,0)</f>
        <v>0</v>
      </c>
      <c r="W387" s="26">
        <f>IF(correlations!W420&lt;&gt;0,'Modified Weights'!W$5,0)</f>
        <v>0</v>
      </c>
      <c r="X387" s="26">
        <f>IF(correlations!X420&lt;&gt;0,'Modified Weights'!X$5,0)</f>
        <v>0.47497369617752921</v>
      </c>
      <c r="Y387" s="26">
        <f>IF(correlations!Y420&lt;&gt;0,'Modified Weights'!Y$5,0)</f>
        <v>0.47236055541883315</v>
      </c>
      <c r="Z387" s="26">
        <f>IF(correlations!Z420&lt;&gt;0,'Modified Weights'!Z$5,0)</f>
        <v>0</v>
      </c>
      <c r="AA387" s="26"/>
      <c r="AB387" s="40">
        <f ca="1">SUMIF(OFFSET(correlations!B$46,_xlfn.FLOOR.MATH((ROW(A375)-1)/5)*5,0,5),"&lt;&gt;0")/COUNTIF(OFFSET(correlations!B$46,_xlfn.FLOOR.MATH((ROW(A375)-1)/5)*5,0,5),"&lt;&gt;0")</f>
        <v>4.5</v>
      </c>
      <c r="AC387" s="40">
        <f ca="1">SUMIF(OFFSET(correlations!C$46,_xlfn.FLOOR.MATH((ROW(B375)-1)/5)*5,0,5),"&lt;&gt;0")/COUNTIF(OFFSET(correlations!C$46,_xlfn.FLOOR.MATH((ROW(B375)-1)/5)*5,0,5),"&lt;&gt;0")</f>
        <v>4.166666666666667</v>
      </c>
      <c r="AD387" s="40">
        <f ca="1">SUMIF(OFFSET(correlations!D$46,_xlfn.FLOOR.MATH((ROW(C375)-1)/5)*5,0,5),"&lt;&gt;0")/COUNTIF(OFFSET(correlations!D$46,_xlfn.FLOOR.MATH((ROW(C375)-1)/5)*5,0,5),"&lt;&gt;0")</f>
        <v>3.8333333333333335</v>
      </c>
      <c r="AE387" s="40">
        <f ca="1">SUMIF(OFFSET(correlations!E$46,_xlfn.FLOOR.MATH((ROW(D375)-1)/5)*5,0,5),"&lt;&gt;0")/COUNTIF(OFFSET(correlations!E$46,_xlfn.FLOOR.MATH((ROW(D375)-1)/5)*5,0,5),"&lt;&gt;0")</f>
        <v>4</v>
      </c>
      <c r="AF387" s="40">
        <f ca="1">SUMIF(OFFSET(correlations!F$46,_xlfn.FLOOR.MATH((ROW(E375)-1)/5)*5,0,5),"&lt;&gt;0")/COUNTIF(OFFSET(correlations!F$46,_xlfn.FLOOR.MATH((ROW(E375)-1)/5)*5,0,5),"&lt;&gt;0")</f>
        <v>4</v>
      </c>
      <c r="AG387" s="40">
        <f ca="1">SUMIF(OFFSET(correlations!G$46,_xlfn.FLOOR.MATH((ROW(F375)-1)/5)*5,0,5),"&lt;&gt;0")/COUNTIF(OFFSET(correlations!G$46,_xlfn.FLOOR.MATH((ROW(F375)-1)/5)*5,0,5),"&lt;&gt;0")</f>
        <v>4</v>
      </c>
      <c r="AH387" s="40">
        <f ca="1">SUMIF(OFFSET(correlations!H$46,_xlfn.FLOOR.MATH((ROW(G375)-1)/5)*5,0,5),"&lt;&gt;0")/COUNTIF(OFFSET(correlations!H$46,_xlfn.FLOOR.MATH((ROW(G375)-1)/5)*5,0,5),"&lt;&gt;0")</f>
        <v>4.333333333333333</v>
      </c>
      <c r="AI387" s="40">
        <f ca="1">SUMIF(OFFSET(correlations!I$46,_xlfn.FLOOR.MATH((ROW(H375)-1)/5)*5,0,5),"&lt;&gt;0")/COUNTIF(OFFSET(correlations!I$46,_xlfn.FLOOR.MATH((ROW(H375)-1)/5)*5,0,5),"&lt;&gt;0")</f>
        <v>4.166666666666667</v>
      </c>
      <c r="AJ387" s="40">
        <f ca="1">SUMIF(OFFSET(correlations!J$46,_xlfn.FLOOR.MATH((ROW(I375)-1)/5)*5,0,5),"&lt;&gt;0")/COUNTIF(OFFSET(correlations!J$46,_xlfn.FLOOR.MATH((ROW(I375)-1)/5)*5,0,5),"&lt;&gt;0")</f>
        <v>3.5</v>
      </c>
      <c r="AK387" s="40">
        <f ca="1">SUMIF(OFFSET(correlations!K$46,_xlfn.FLOOR.MATH((ROW(J375)-1)/5)*5,0,5),"&lt;&gt;0")/COUNTIF(OFFSET(correlations!K$46,_xlfn.FLOOR.MATH((ROW(J375)-1)/5)*5,0,5),"&lt;&gt;0")</f>
        <v>3</v>
      </c>
      <c r="AL387" s="40">
        <f ca="1">SUMIF(OFFSET(correlations!L$46,_xlfn.FLOOR.MATH((ROW(K375)-1)/5)*5,0,5),"&lt;&gt;0")/COUNTIF(OFFSET(correlations!L$46,_xlfn.FLOOR.MATH((ROW(K375)-1)/5)*5,0,5),"&lt;&gt;0")</f>
        <v>2.5</v>
      </c>
      <c r="AM387" s="40">
        <f ca="1">SUMIF(OFFSET(correlations!M$46,_xlfn.FLOOR.MATH((ROW(L375)-1)/5)*5,0,5),"&lt;&gt;0")/COUNTIF(OFFSET(correlations!M$46,_xlfn.FLOOR.MATH((ROW(L375)-1)/5)*5,0,5),"&lt;&gt;0")</f>
        <v>3</v>
      </c>
      <c r="AN387" s="40">
        <f ca="1">SUMIF(OFFSET(correlations!N$46,_xlfn.FLOOR.MATH((ROW(M375)-1)/5)*5,0,5),"&lt;&gt;0")/COUNTIF(OFFSET(correlations!N$46,_xlfn.FLOOR.MATH((ROW(M375)-1)/5)*5,0,5),"&lt;&gt;0")</f>
        <v>5</v>
      </c>
      <c r="AO387" s="40">
        <f ca="1">SUMIF(OFFSET(correlations!O$46,_xlfn.FLOOR.MATH((ROW(N375)-1)/5)*5,0,5),"&lt;&gt;0")/COUNTIF(OFFSET(correlations!O$46,_xlfn.FLOOR.MATH((ROW(N375)-1)/5)*5,0,5),"&lt;&gt;0")</f>
        <v>3.5</v>
      </c>
      <c r="AP387" s="40">
        <f ca="1">SUMIF(OFFSET(correlations!P$46,_xlfn.FLOOR.MATH((ROW(O375)-1)/5)*5,0,5),"&lt;&gt;0")/COUNTIF(OFFSET(correlations!P$46,_xlfn.FLOOR.MATH((ROW(O375)-1)/5)*5,0,5),"&lt;&gt;0")</f>
        <v>2.75</v>
      </c>
      <c r="AQ387" s="40">
        <f ca="1">SUMIF(OFFSET(correlations!Q$46,_xlfn.FLOOR.MATH((ROW(P375)-1)/5)*5,0,5),"&lt;&gt;0")/COUNTIF(OFFSET(correlations!Q$46,_xlfn.FLOOR.MATH((ROW(P375)-1)/5)*5,0,5),"&lt;&gt;0")</f>
        <v>2.5</v>
      </c>
      <c r="AR387" s="40">
        <f ca="1">SUMIF(OFFSET(correlations!R$46,_xlfn.FLOOR.MATH((ROW(Q375)-1)/5)*5,0,5),"&lt;&gt;0")/COUNTIF(OFFSET(correlations!R$46,_xlfn.FLOOR.MATH((ROW(Q375)-1)/5)*5,0,5),"&lt;&gt;0")</f>
        <v>3.5</v>
      </c>
      <c r="AS387" s="40">
        <f ca="1">SUMIF(OFFSET(correlations!S$46,_xlfn.FLOOR.MATH((ROW(R375)-1)/5)*5,0,5),"&lt;&gt;0")/COUNTIF(OFFSET(correlations!S$46,_xlfn.FLOOR.MATH((ROW(R375)-1)/5)*5,0,5),"&lt;&gt;0")</f>
        <v>5</v>
      </c>
      <c r="AT387" s="40">
        <f ca="1">SUMIF(OFFSET(correlations!T$46,_xlfn.FLOOR.MATH((ROW(S375)-1)/5)*5,0,5),"&lt;&gt;0")/COUNTIF(OFFSET(correlations!T$46,_xlfn.FLOOR.MATH((ROW(S375)-1)/5)*5,0,5),"&lt;&gt;0")</f>
        <v>3.5</v>
      </c>
      <c r="AU387" s="40">
        <f ca="1">SUMIF(OFFSET(correlations!U$46,_xlfn.FLOOR.MATH((ROW(T375)-1)/5)*5,0,5),"&lt;&gt;0")/COUNTIF(OFFSET(correlations!U$46,_xlfn.FLOOR.MATH((ROW(T375)-1)/5)*5,0,5),"&lt;&gt;0")</f>
        <v>4.333333333333333</v>
      </c>
      <c r="AV387" s="40">
        <f ca="1">SUMIF(OFFSET(correlations!V$46,_xlfn.FLOOR.MATH((ROW(U375)-1)/5)*5,0,5),"&lt;&gt;0")/COUNTIF(OFFSET(correlations!V$46,_xlfn.FLOOR.MATH((ROW(U375)-1)/5)*5,0,5),"&lt;&gt;0")</f>
        <v>5</v>
      </c>
      <c r="AW387" s="40">
        <f ca="1">SUMIF(OFFSET(correlations!W$46,_xlfn.FLOOR.MATH((ROW(V375)-1)/5)*5,0,5),"&lt;&gt;0")/COUNTIF(OFFSET(correlations!W$46,_xlfn.FLOOR.MATH((ROW(V375)-1)/5)*5,0,5),"&lt;&gt;0")</f>
        <v>3.5</v>
      </c>
      <c r="AX387" s="40">
        <f ca="1">SUMIF(OFFSET(correlations!X$46,_xlfn.FLOOR.MATH((ROW(W375)-1)/5)*5,0,5),"&lt;&gt;0")/COUNTIF(OFFSET(correlations!X$46,_xlfn.FLOOR.MATH((ROW(W375)-1)/5)*5,0,5),"&lt;&gt;0")</f>
        <v>5</v>
      </c>
      <c r="AY387" s="40">
        <f ca="1">SUMIF(OFFSET(correlations!Y$46,_xlfn.FLOOR.MATH((ROW(X375)-1)/5)*5,0,5),"&lt;&gt;0")/COUNTIF(OFFSET(correlations!Y$46,_xlfn.FLOOR.MATH((ROW(X375)-1)/5)*5,0,5),"&lt;&gt;0")</f>
        <v>4</v>
      </c>
      <c r="AZ387" s="40">
        <f ca="1">SUMIF(OFFSET(correlations!Z$46,_xlfn.FLOOR.MATH((ROW(Y375)-1)/5)*5,0,5),"&lt;&gt;0")/COUNTIF(OFFSET(correlations!Z$46,_xlfn.FLOOR.MATH((ROW(Y375)-1)/5)*5,0,5),"&lt;&gt;0")</f>
        <v>5</v>
      </c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</row>
    <row r="388" spans="1:76">
      <c r="A388" s="21" t="s">
        <v>75</v>
      </c>
      <c r="B388" s="26">
        <f>IF(correlations!B421&lt;&gt;0,'Modified Weights'!B$6,0)</f>
        <v>0.48053660218278615</v>
      </c>
      <c r="C388" s="26">
        <f>IF(correlations!C421&lt;&gt;0,'Modified Weights'!C$6,0)</f>
        <v>0</v>
      </c>
      <c r="D388" s="26">
        <f>IF(correlations!D421&lt;&gt;0,'Modified Weights'!D$6,0)</f>
        <v>0</v>
      </c>
      <c r="E388" s="26">
        <f>IF(correlations!E421&lt;&gt;0,'Modified Weights'!E$6,0)</f>
        <v>0</v>
      </c>
      <c r="F388" s="26">
        <f>IF(correlations!F421&lt;&gt;0,'Modified Weights'!F$6,0)</f>
        <v>0</v>
      </c>
      <c r="G388" s="26">
        <f>IF(correlations!G421&lt;&gt;0,'Modified Weights'!G$6,0)</f>
        <v>0</v>
      </c>
      <c r="H388" s="26">
        <f>IF(correlations!H421&lt;&gt;0,'Modified Weights'!H$6,0)</f>
        <v>0</v>
      </c>
      <c r="I388" s="26">
        <f>IF(correlations!I421&lt;&gt;0,'Modified Weights'!I$6,0)</f>
        <v>0</v>
      </c>
      <c r="J388" s="26">
        <f>IF(correlations!J421&lt;&gt;0,'Modified Weights'!J$6,0)</f>
        <v>0.36756756756756787</v>
      </c>
      <c r="K388" s="26">
        <f>IF(correlations!K421&lt;&gt;0,'Modified Weights'!K$6,0)</f>
        <v>0</v>
      </c>
      <c r="L388" s="26">
        <f>IF(correlations!L421&lt;&gt;0,'Modified Weights'!L$6,0)</f>
        <v>0.2685953793136418</v>
      </c>
      <c r="M388" s="26">
        <f>IF(correlations!M421&lt;&gt;0,'Modified Weights'!M$6,0)</f>
        <v>0</v>
      </c>
      <c r="N388" s="26">
        <f>IF(correlations!N421&lt;&gt;0,'Modified Weights'!N$6,0)</f>
        <v>0.26126836282372301</v>
      </c>
      <c r="O388" s="26">
        <f>IF(correlations!O421&lt;&gt;0,'Modified Weights'!O$6,0)</f>
        <v>0</v>
      </c>
      <c r="P388" s="26">
        <f>IF(correlations!P421&lt;&gt;0,'Modified Weights'!P$6,0)</f>
        <v>0.28039233696684568</v>
      </c>
      <c r="Q388" s="26">
        <f>IF(correlations!Q421&lt;&gt;0,'Modified Weights'!Q$6,0)</f>
        <v>0</v>
      </c>
      <c r="R388" s="26">
        <f>IF(correlations!R421&lt;&gt;0,'Modified Weights'!R$6,0)</f>
        <v>0</v>
      </c>
      <c r="S388" s="26">
        <f>IF(correlations!S421&lt;&gt;0,'Modified Weights'!S$6,0)</f>
        <v>0.37267558897264119</v>
      </c>
      <c r="T388" s="26">
        <f>IF(correlations!T421&lt;&gt;0,'Modified Weights'!T$6,0)</f>
        <v>0</v>
      </c>
      <c r="U388" s="26">
        <f>IF(correlations!U421&lt;&gt;0,'Modified Weights'!U$6,0)</f>
        <v>0</v>
      </c>
      <c r="V388" s="26">
        <f>IF(correlations!V421&lt;&gt;0,'Modified Weights'!V$6,0)</f>
        <v>0</v>
      </c>
      <c r="W388" s="26">
        <f>IF(correlations!W421&lt;&gt;0,'Modified Weights'!W$6,0)</f>
        <v>0.26252037536330569</v>
      </c>
      <c r="X388" s="26">
        <f>IF(correlations!X421&lt;&gt;0,'Modified Weights'!X$6,0)</f>
        <v>0</v>
      </c>
      <c r="Y388" s="26">
        <f>IF(correlations!Y421&lt;&gt;0,'Modified Weights'!Y$6,0)</f>
        <v>0</v>
      </c>
      <c r="Z388" s="26">
        <f>IF(correlations!Z421&lt;&gt;0,'Modified Weights'!Z$6,0)</f>
        <v>0</v>
      </c>
      <c r="AA388" s="26"/>
      <c r="AB388" s="40">
        <f ca="1">SUMIF(OFFSET(correlations!B$46,_xlfn.FLOOR.MATH((ROW(A376)-1)/5)*5,0,5),"&lt;&gt;0")/COUNTIF(OFFSET(correlations!B$46,_xlfn.FLOOR.MATH((ROW(A376)-1)/5)*5,0,5),"&lt;&gt;0")</f>
        <v>3.75</v>
      </c>
      <c r="AC388" s="40">
        <f ca="1">SUMIF(OFFSET(correlations!C$46,_xlfn.FLOOR.MATH((ROW(B376)-1)/5)*5,0,5),"&lt;&gt;0")/COUNTIF(OFFSET(correlations!C$46,_xlfn.FLOOR.MATH((ROW(B376)-1)/5)*5,0,5),"&lt;&gt;0")</f>
        <v>3</v>
      </c>
      <c r="AD388" s="40">
        <f ca="1">SUMIF(OFFSET(correlations!D$46,_xlfn.FLOOR.MATH((ROW(C376)-1)/5)*5,0,5),"&lt;&gt;0")/COUNTIF(OFFSET(correlations!D$46,_xlfn.FLOOR.MATH((ROW(C376)-1)/5)*5,0,5),"&lt;&gt;0")</f>
        <v>3.1666666666666665</v>
      </c>
      <c r="AE388" s="40">
        <f ca="1">SUMIF(OFFSET(correlations!E$46,_xlfn.FLOOR.MATH((ROW(D376)-1)/5)*5,0,5),"&lt;&gt;0")/COUNTIF(OFFSET(correlations!E$46,_xlfn.FLOOR.MATH((ROW(D376)-1)/5)*5,0,5),"&lt;&gt;0")</f>
        <v>4.5</v>
      </c>
      <c r="AF388" s="40">
        <f ca="1">SUMIF(OFFSET(correlations!F$46,_xlfn.FLOOR.MATH((ROW(E376)-1)/5)*5,0,5),"&lt;&gt;0")/COUNTIF(OFFSET(correlations!F$46,_xlfn.FLOOR.MATH((ROW(E376)-1)/5)*5,0,5),"&lt;&gt;0")</f>
        <v>3</v>
      </c>
      <c r="AG388" s="40">
        <f ca="1">SUMIF(OFFSET(correlations!G$46,_xlfn.FLOOR.MATH((ROW(F376)-1)/5)*5,0,5),"&lt;&gt;0")/COUNTIF(OFFSET(correlations!G$46,_xlfn.FLOOR.MATH((ROW(F376)-1)/5)*5,0,5),"&lt;&gt;0")</f>
        <v>3</v>
      </c>
      <c r="AH388" s="40">
        <f ca="1">SUMIF(OFFSET(correlations!H$46,_xlfn.FLOOR.MATH((ROW(G376)-1)/5)*5,0,5),"&lt;&gt;0")/COUNTIF(OFFSET(correlations!H$46,_xlfn.FLOOR.MATH((ROW(G376)-1)/5)*5,0,5),"&lt;&gt;0")</f>
        <v>3.75</v>
      </c>
      <c r="AI388" s="40">
        <f ca="1">SUMIF(OFFSET(correlations!I$46,_xlfn.FLOOR.MATH((ROW(H376)-1)/5)*5,0,5),"&lt;&gt;0")/COUNTIF(OFFSET(correlations!I$46,_xlfn.FLOOR.MATH((ROW(H376)-1)/5)*5,0,5),"&lt;&gt;0")</f>
        <v>2.75</v>
      </c>
      <c r="AJ388" s="40">
        <f ca="1">SUMIF(OFFSET(correlations!J$46,_xlfn.FLOOR.MATH((ROW(I376)-1)/5)*5,0,5),"&lt;&gt;0")/COUNTIF(OFFSET(correlations!J$46,_xlfn.FLOOR.MATH((ROW(I376)-1)/5)*5,0,5),"&lt;&gt;0")</f>
        <v>2.8333333333333335</v>
      </c>
      <c r="AK388" s="40">
        <f ca="1">SUMIF(OFFSET(correlations!K$46,_xlfn.FLOOR.MATH((ROW(J376)-1)/5)*5,0,5),"&lt;&gt;0")/COUNTIF(OFFSET(correlations!K$46,_xlfn.FLOOR.MATH((ROW(J376)-1)/5)*5,0,5),"&lt;&gt;0")</f>
        <v>3.6666666666666665</v>
      </c>
      <c r="AL388" s="40">
        <f ca="1">SUMIF(OFFSET(correlations!L$46,_xlfn.FLOOR.MATH((ROW(K376)-1)/5)*5,0,5),"&lt;&gt;0")/COUNTIF(OFFSET(correlations!L$46,_xlfn.FLOOR.MATH((ROW(K376)-1)/5)*5,0,5),"&lt;&gt;0")</f>
        <v>2</v>
      </c>
      <c r="AM388" s="40">
        <f ca="1">SUMIF(OFFSET(correlations!M$46,_xlfn.FLOOR.MATH((ROW(L376)-1)/5)*5,0,5),"&lt;&gt;0")/COUNTIF(OFFSET(correlations!M$46,_xlfn.FLOOR.MATH((ROW(L376)-1)/5)*5,0,5),"&lt;&gt;0")</f>
        <v>5</v>
      </c>
      <c r="AN388" s="40">
        <f ca="1">SUMIF(OFFSET(correlations!N$46,_xlfn.FLOOR.MATH((ROW(M376)-1)/5)*5,0,5),"&lt;&gt;0")/COUNTIF(OFFSET(correlations!N$46,_xlfn.FLOOR.MATH((ROW(M376)-1)/5)*5,0,5),"&lt;&gt;0")</f>
        <v>3.5</v>
      </c>
      <c r="AO388" s="40">
        <f ca="1">SUMIF(OFFSET(correlations!O$46,_xlfn.FLOOR.MATH((ROW(N376)-1)/5)*5,0,5),"&lt;&gt;0")/COUNTIF(OFFSET(correlations!O$46,_xlfn.FLOOR.MATH((ROW(N376)-1)/5)*5,0,5),"&lt;&gt;0")</f>
        <v>3.125</v>
      </c>
      <c r="AP388" s="40">
        <f ca="1">SUMIF(OFFSET(correlations!P$46,_xlfn.FLOOR.MATH((ROW(O376)-1)/5)*5,0,5),"&lt;&gt;0")/COUNTIF(OFFSET(correlations!P$46,_xlfn.FLOOR.MATH((ROW(O376)-1)/5)*5,0,5),"&lt;&gt;0")</f>
        <v>2</v>
      </c>
      <c r="AQ388" s="40">
        <f ca="1">SUMIF(OFFSET(correlations!Q$46,_xlfn.FLOOR.MATH((ROW(P376)-1)/5)*5,0,5),"&lt;&gt;0")/COUNTIF(OFFSET(correlations!Q$46,_xlfn.FLOOR.MATH((ROW(P376)-1)/5)*5,0,5),"&lt;&gt;0")</f>
        <v>2.5</v>
      </c>
      <c r="AR388" s="40">
        <f ca="1">SUMIF(OFFSET(correlations!R$46,_xlfn.FLOOR.MATH((ROW(Q376)-1)/5)*5,0,5),"&lt;&gt;0")/COUNTIF(OFFSET(correlations!R$46,_xlfn.FLOOR.MATH((ROW(Q376)-1)/5)*5,0,5),"&lt;&gt;0")</f>
        <v>2.75</v>
      </c>
      <c r="AS388" s="40">
        <f ca="1">SUMIF(OFFSET(correlations!S$46,_xlfn.FLOOR.MATH((ROW(R376)-1)/5)*5,0,5),"&lt;&gt;0")/COUNTIF(OFFSET(correlations!S$46,_xlfn.FLOOR.MATH((ROW(R376)-1)/5)*5,0,5),"&lt;&gt;0")</f>
        <v>2.75</v>
      </c>
      <c r="AT388" s="40">
        <f ca="1">SUMIF(OFFSET(correlations!T$46,_xlfn.FLOOR.MATH((ROW(S376)-1)/5)*5,0,5),"&lt;&gt;0")/COUNTIF(OFFSET(correlations!T$46,_xlfn.FLOOR.MATH((ROW(S376)-1)/5)*5,0,5),"&lt;&gt;0")</f>
        <v>2</v>
      </c>
      <c r="AU388" s="40">
        <f ca="1">SUMIF(OFFSET(correlations!U$46,_xlfn.FLOOR.MATH((ROW(T376)-1)/5)*5,0,5),"&lt;&gt;0")/COUNTIF(OFFSET(correlations!U$46,_xlfn.FLOOR.MATH((ROW(T376)-1)/5)*5,0,5),"&lt;&gt;0")</f>
        <v>3.1666666666666665</v>
      </c>
      <c r="AV388" s="40">
        <f ca="1">SUMIF(OFFSET(correlations!V$46,_xlfn.FLOOR.MATH((ROW(U376)-1)/5)*5,0,5),"&lt;&gt;0")/COUNTIF(OFFSET(correlations!V$46,_xlfn.FLOOR.MATH((ROW(U376)-1)/5)*5,0,5),"&lt;&gt;0")</f>
        <v>5</v>
      </c>
      <c r="AW388" s="40">
        <f ca="1">SUMIF(OFFSET(correlations!W$46,_xlfn.FLOOR.MATH((ROW(V376)-1)/5)*5,0,5),"&lt;&gt;0")/COUNTIF(OFFSET(correlations!W$46,_xlfn.FLOOR.MATH((ROW(V376)-1)/5)*5,0,5),"&lt;&gt;0")</f>
        <v>3.5</v>
      </c>
      <c r="AX388" s="40" t="e">
        <f ca="1">SUMIF(OFFSET(correlations!X$46,_xlfn.FLOOR.MATH((ROW(W376)-1)/5)*5,0,5),"&lt;&gt;0")/COUNTIF(OFFSET(correlations!X$46,_xlfn.FLOOR.MATH((ROW(W376)-1)/5)*5,0,5),"&lt;&gt;0")</f>
        <v>#DIV/0!</v>
      </c>
      <c r="AY388" s="40">
        <f ca="1">SUMIF(OFFSET(correlations!Y$46,_xlfn.FLOOR.MATH((ROW(X376)-1)/5)*5,0,5),"&lt;&gt;0")/COUNTIF(OFFSET(correlations!Y$46,_xlfn.FLOOR.MATH((ROW(X376)-1)/5)*5,0,5),"&lt;&gt;0")</f>
        <v>2.8333333333333335</v>
      </c>
      <c r="AZ388" s="40">
        <f ca="1">SUMIF(OFFSET(correlations!Z$46,_xlfn.FLOOR.MATH((ROW(Y376)-1)/5)*5,0,5),"&lt;&gt;0")/COUNTIF(OFFSET(correlations!Z$46,_xlfn.FLOOR.MATH((ROW(Y376)-1)/5)*5,0,5),"&lt;&gt;0")</f>
        <v>3</v>
      </c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</row>
    <row r="389" spans="1:76">
      <c r="A389" s="1" t="str">
        <f t="shared" ref="A389:A392" si="75">A388</f>
        <v>1597: Meet the Parents (2000)</v>
      </c>
      <c r="B389" s="26">
        <f>IF(correlations!B422&lt;&gt;0,'Modified Weights'!B$7,0)</f>
        <v>0</v>
      </c>
      <c r="C389" s="26">
        <f>IF(correlations!C422&lt;&gt;0,'Modified Weights'!C$7,0)</f>
        <v>0.41167618541813644</v>
      </c>
      <c r="D389" s="26">
        <f>IF(correlations!D422&lt;&gt;0,'Modified Weights'!D$7,0)</f>
        <v>0</v>
      </c>
      <c r="E389" s="26">
        <f>IF(correlations!E422&lt;&gt;0,'Modified Weights'!E$7,0)</f>
        <v>0</v>
      </c>
      <c r="F389" s="26">
        <f>IF(correlations!F422&lt;&gt;0,'Modified Weights'!F$7,0)</f>
        <v>0</v>
      </c>
      <c r="G389" s="26">
        <f>IF(correlations!G422&lt;&gt;0,'Modified Weights'!G$7,0)</f>
        <v>0</v>
      </c>
      <c r="H389" s="26">
        <f>IF(correlations!H422&lt;&gt;0,'Modified Weights'!H$7,0)</f>
        <v>0.19365960183726966</v>
      </c>
      <c r="I389" s="26">
        <f>IF(correlations!I422&lt;&gt;0,'Modified Weights'!I$7,0)</f>
        <v>0</v>
      </c>
      <c r="J389" s="26">
        <f>IF(correlations!J422&lt;&gt;0,'Modified Weights'!J$7,0)</f>
        <v>0</v>
      </c>
      <c r="K389" s="26">
        <f>IF(correlations!K422&lt;&gt;0,'Modified Weights'!K$7,0)</f>
        <v>0.21087949693739588</v>
      </c>
      <c r="L389" s="26">
        <f>IF(correlations!L422&lt;&gt;0,'Modified Weights'!L$7,0)</f>
        <v>0</v>
      </c>
      <c r="M389" s="26">
        <f>IF(correlations!M422&lt;&gt;0,'Modified Weights'!M$7,0)</f>
        <v>0</v>
      </c>
      <c r="N389" s="26">
        <f>IF(correlations!N422&lt;&gt;0,'Modified Weights'!N$7,0)</f>
        <v>0.18121021790485745</v>
      </c>
      <c r="O389" s="26">
        <f>IF(correlations!O422&lt;&gt;0,'Modified Weights'!O$7,0)</f>
        <v>0.47549485227568483</v>
      </c>
      <c r="P389" s="26">
        <f>IF(correlations!P422&lt;&gt;0,'Modified Weights'!P$7,0)</f>
        <v>0</v>
      </c>
      <c r="Q389" s="26">
        <f>IF(correlations!Q422&lt;&gt;0,'Modified Weights'!Q$7,0)</f>
        <v>0.37322578372742299</v>
      </c>
      <c r="R389" s="26">
        <f>IF(correlations!R422&lt;&gt;0,'Modified Weights'!R$7,0)</f>
        <v>0</v>
      </c>
      <c r="S389" s="26">
        <f>IF(correlations!S422&lt;&gt;0,'Modified Weights'!S$7,0)</f>
        <v>0</v>
      </c>
      <c r="T389" s="26">
        <f>IF(correlations!T422&lt;&gt;0,'Modified Weights'!T$7,0)</f>
        <v>0</v>
      </c>
      <c r="U389" s="26">
        <f>IF(correlations!U422&lt;&gt;0,'Modified Weights'!U$7,0)</f>
        <v>0.28039233696684568</v>
      </c>
      <c r="V389" s="26">
        <f>IF(correlations!V422&lt;&gt;0,'Modified Weights'!V$7,0)</f>
        <v>0</v>
      </c>
      <c r="W389" s="26">
        <f>IF(correlations!W422&lt;&gt;0,'Modified Weights'!W$7,0)</f>
        <v>0.24072770522228643</v>
      </c>
      <c r="X389" s="26">
        <f>IF(correlations!X422&lt;&gt;0,'Modified Weights'!X$7,0)</f>
        <v>0</v>
      </c>
      <c r="Y389" s="26">
        <f>IF(correlations!Y422&lt;&gt;0,'Modified Weights'!Y$7,0)</f>
        <v>0</v>
      </c>
      <c r="Z389" s="26">
        <f>IF(correlations!Z422&lt;&gt;0,'Modified Weights'!Z$7,0)</f>
        <v>0.27967705678590876</v>
      </c>
      <c r="AA389" s="26"/>
      <c r="AB389" s="40">
        <f ca="1">SUMIF(OFFSET(correlations!B$46,_xlfn.FLOOR.MATH((ROW(A377)-1)/5)*5,0,5),"&lt;&gt;0")/COUNTIF(OFFSET(correlations!B$46,_xlfn.FLOOR.MATH((ROW(A377)-1)/5)*5,0,5),"&lt;&gt;0")</f>
        <v>3.75</v>
      </c>
      <c r="AC389" s="40">
        <f ca="1">SUMIF(OFFSET(correlations!C$46,_xlfn.FLOOR.MATH((ROW(B377)-1)/5)*5,0,5),"&lt;&gt;0")/COUNTIF(OFFSET(correlations!C$46,_xlfn.FLOOR.MATH((ROW(B377)-1)/5)*5,0,5),"&lt;&gt;0")</f>
        <v>3</v>
      </c>
      <c r="AD389" s="40">
        <f ca="1">SUMIF(OFFSET(correlations!D$46,_xlfn.FLOOR.MATH((ROW(C377)-1)/5)*5,0,5),"&lt;&gt;0")/COUNTIF(OFFSET(correlations!D$46,_xlfn.FLOOR.MATH((ROW(C377)-1)/5)*5,0,5),"&lt;&gt;0")</f>
        <v>3.1666666666666665</v>
      </c>
      <c r="AE389" s="40">
        <f ca="1">SUMIF(OFFSET(correlations!E$46,_xlfn.FLOOR.MATH((ROW(D377)-1)/5)*5,0,5),"&lt;&gt;0")/COUNTIF(OFFSET(correlations!E$46,_xlfn.FLOOR.MATH((ROW(D377)-1)/5)*5,0,5),"&lt;&gt;0")</f>
        <v>4.5</v>
      </c>
      <c r="AF389" s="40">
        <f ca="1">SUMIF(OFFSET(correlations!F$46,_xlfn.FLOOR.MATH((ROW(E377)-1)/5)*5,0,5),"&lt;&gt;0")/COUNTIF(OFFSET(correlations!F$46,_xlfn.FLOOR.MATH((ROW(E377)-1)/5)*5,0,5),"&lt;&gt;0")</f>
        <v>3</v>
      </c>
      <c r="AG389" s="40">
        <f ca="1">SUMIF(OFFSET(correlations!G$46,_xlfn.FLOOR.MATH((ROW(F377)-1)/5)*5,0,5),"&lt;&gt;0")/COUNTIF(OFFSET(correlations!G$46,_xlfn.FLOOR.MATH((ROW(F377)-1)/5)*5,0,5),"&lt;&gt;0")</f>
        <v>3</v>
      </c>
      <c r="AH389" s="40">
        <f ca="1">SUMIF(OFFSET(correlations!H$46,_xlfn.FLOOR.MATH((ROW(G377)-1)/5)*5,0,5),"&lt;&gt;0")/COUNTIF(OFFSET(correlations!H$46,_xlfn.FLOOR.MATH((ROW(G377)-1)/5)*5,0,5),"&lt;&gt;0")</f>
        <v>3.75</v>
      </c>
      <c r="AI389" s="40">
        <f ca="1">SUMIF(OFFSET(correlations!I$46,_xlfn.FLOOR.MATH((ROW(H377)-1)/5)*5,0,5),"&lt;&gt;0")/COUNTIF(OFFSET(correlations!I$46,_xlfn.FLOOR.MATH((ROW(H377)-1)/5)*5,0,5),"&lt;&gt;0")</f>
        <v>2.75</v>
      </c>
      <c r="AJ389" s="40">
        <f ca="1">SUMIF(OFFSET(correlations!J$46,_xlfn.FLOOR.MATH((ROW(I377)-1)/5)*5,0,5),"&lt;&gt;0")/COUNTIF(OFFSET(correlations!J$46,_xlfn.FLOOR.MATH((ROW(I377)-1)/5)*5,0,5),"&lt;&gt;0")</f>
        <v>2.8333333333333335</v>
      </c>
      <c r="AK389" s="40">
        <f ca="1">SUMIF(OFFSET(correlations!K$46,_xlfn.FLOOR.MATH((ROW(J377)-1)/5)*5,0,5),"&lt;&gt;0")/COUNTIF(OFFSET(correlations!K$46,_xlfn.FLOOR.MATH((ROW(J377)-1)/5)*5,0,5),"&lt;&gt;0")</f>
        <v>3.6666666666666665</v>
      </c>
      <c r="AL389" s="40">
        <f ca="1">SUMIF(OFFSET(correlations!L$46,_xlfn.FLOOR.MATH((ROW(K377)-1)/5)*5,0,5),"&lt;&gt;0")/COUNTIF(OFFSET(correlations!L$46,_xlfn.FLOOR.MATH((ROW(K377)-1)/5)*5,0,5),"&lt;&gt;0")</f>
        <v>2</v>
      </c>
      <c r="AM389" s="40">
        <f ca="1">SUMIF(OFFSET(correlations!M$46,_xlfn.FLOOR.MATH((ROW(L377)-1)/5)*5,0,5),"&lt;&gt;0")/COUNTIF(OFFSET(correlations!M$46,_xlfn.FLOOR.MATH((ROW(L377)-1)/5)*5,0,5),"&lt;&gt;0")</f>
        <v>5</v>
      </c>
      <c r="AN389" s="40">
        <f ca="1">SUMIF(OFFSET(correlations!N$46,_xlfn.FLOOR.MATH((ROW(M377)-1)/5)*5,0,5),"&lt;&gt;0")/COUNTIF(OFFSET(correlations!N$46,_xlfn.FLOOR.MATH((ROW(M377)-1)/5)*5,0,5),"&lt;&gt;0")</f>
        <v>3.5</v>
      </c>
      <c r="AO389" s="40">
        <f ca="1">SUMIF(OFFSET(correlations!O$46,_xlfn.FLOOR.MATH((ROW(N377)-1)/5)*5,0,5),"&lt;&gt;0")/COUNTIF(OFFSET(correlations!O$46,_xlfn.FLOOR.MATH((ROW(N377)-1)/5)*5,0,5),"&lt;&gt;0")</f>
        <v>3.125</v>
      </c>
      <c r="AP389" s="40">
        <f ca="1">SUMIF(OFFSET(correlations!P$46,_xlfn.FLOOR.MATH((ROW(O377)-1)/5)*5,0,5),"&lt;&gt;0")/COUNTIF(OFFSET(correlations!P$46,_xlfn.FLOOR.MATH((ROW(O377)-1)/5)*5,0,5),"&lt;&gt;0")</f>
        <v>2</v>
      </c>
      <c r="AQ389" s="40">
        <f ca="1">SUMIF(OFFSET(correlations!Q$46,_xlfn.FLOOR.MATH((ROW(P377)-1)/5)*5,0,5),"&lt;&gt;0")/COUNTIF(OFFSET(correlations!Q$46,_xlfn.FLOOR.MATH((ROW(P377)-1)/5)*5,0,5),"&lt;&gt;0")</f>
        <v>2.5</v>
      </c>
      <c r="AR389" s="40">
        <f ca="1">SUMIF(OFFSET(correlations!R$46,_xlfn.FLOOR.MATH((ROW(Q377)-1)/5)*5,0,5),"&lt;&gt;0")/COUNTIF(OFFSET(correlations!R$46,_xlfn.FLOOR.MATH((ROW(Q377)-1)/5)*5,0,5),"&lt;&gt;0")</f>
        <v>2.75</v>
      </c>
      <c r="AS389" s="40">
        <f ca="1">SUMIF(OFFSET(correlations!S$46,_xlfn.FLOOR.MATH((ROW(R377)-1)/5)*5,0,5),"&lt;&gt;0")/COUNTIF(OFFSET(correlations!S$46,_xlfn.FLOOR.MATH((ROW(R377)-1)/5)*5,0,5),"&lt;&gt;0")</f>
        <v>2.75</v>
      </c>
      <c r="AT389" s="40">
        <f ca="1">SUMIF(OFFSET(correlations!T$46,_xlfn.FLOOR.MATH((ROW(S377)-1)/5)*5,0,5),"&lt;&gt;0")/COUNTIF(OFFSET(correlations!T$46,_xlfn.FLOOR.MATH((ROW(S377)-1)/5)*5,0,5),"&lt;&gt;0")</f>
        <v>2</v>
      </c>
      <c r="AU389" s="40">
        <f ca="1">SUMIF(OFFSET(correlations!U$46,_xlfn.FLOOR.MATH((ROW(T377)-1)/5)*5,0,5),"&lt;&gt;0")/COUNTIF(OFFSET(correlations!U$46,_xlfn.FLOOR.MATH((ROW(T377)-1)/5)*5,0,5),"&lt;&gt;0")</f>
        <v>3.1666666666666665</v>
      </c>
      <c r="AV389" s="40">
        <f ca="1">SUMIF(OFFSET(correlations!V$46,_xlfn.FLOOR.MATH((ROW(U377)-1)/5)*5,0,5),"&lt;&gt;0")/COUNTIF(OFFSET(correlations!V$46,_xlfn.FLOOR.MATH((ROW(U377)-1)/5)*5,0,5),"&lt;&gt;0")</f>
        <v>5</v>
      </c>
      <c r="AW389" s="40">
        <f ca="1">SUMIF(OFFSET(correlations!W$46,_xlfn.FLOOR.MATH((ROW(V377)-1)/5)*5,0,5),"&lt;&gt;0")/COUNTIF(OFFSET(correlations!W$46,_xlfn.FLOOR.MATH((ROW(V377)-1)/5)*5,0,5),"&lt;&gt;0")</f>
        <v>3.5</v>
      </c>
      <c r="AX389" s="40" t="e">
        <f ca="1">SUMIF(OFFSET(correlations!X$46,_xlfn.FLOOR.MATH((ROW(W377)-1)/5)*5,0,5),"&lt;&gt;0")/COUNTIF(OFFSET(correlations!X$46,_xlfn.FLOOR.MATH((ROW(W377)-1)/5)*5,0,5),"&lt;&gt;0")</f>
        <v>#DIV/0!</v>
      </c>
      <c r="AY389" s="40">
        <f ca="1">SUMIF(OFFSET(correlations!Y$46,_xlfn.FLOOR.MATH((ROW(X377)-1)/5)*5,0,5),"&lt;&gt;0")/COUNTIF(OFFSET(correlations!Y$46,_xlfn.FLOOR.MATH((ROW(X377)-1)/5)*5,0,5),"&lt;&gt;0")</f>
        <v>2.8333333333333335</v>
      </c>
      <c r="AZ389" s="40">
        <f ca="1">SUMIF(OFFSET(correlations!Z$46,_xlfn.FLOOR.MATH((ROW(Y377)-1)/5)*5,0,5),"&lt;&gt;0")/COUNTIF(OFFSET(correlations!Z$46,_xlfn.FLOOR.MATH((ROW(Y377)-1)/5)*5,0,5),"&lt;&gt;0")</f>
        <v>3</v>
      </c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</row>
    <row r="390" spans="1:76">
      <c r="A390" s="1" t="str">
        <f t="shared" si="75"/>
        <v>1597: Meet the Parents (2000)</v>
      </c>
      <c r="B390" s="26">
        <f>IF(correlations!B423&lt;&gt;0,'Modified Weights'!B$3,0)</f>
        <v>0</v>
      </c>
      <c r="C390" s="26">
        <f>IF(correlations!C423&lt;&gt;0,'Modified Weights'!C$3,0)</f>
        <v>0</v>
      </c>
      <c r="D390" s="26">
        <f>IF(correlations!D423&lt;&gt;0,'Modified Weights'!D$3,0)</f>
        <v>0.66716825348801723</v>
      </c>
      <c r="E390" s="26">
        <f>IF(correlations!E423&lt;&gt;0,'Modified Weights'!E$3,0)</f>
        <v>0.51761980439715483</v>
      </c>
      <c r="F390" s="26">
        <f>IF(correlations!F423&lt;&gt;0,'Modified Weights'!F$3,0)</f>
        <v>0.47668328054517961</v>
      </c>
      <c r="G390" s="26">
        <f>IF(correlations!G423&lt;&gt;0,'Modified Weights'!G$3,0)</f>
        <v>0</v>
      </c>
      <c r="H390" s="26">
        <f>IF(correlations!H423&lt;&gt;0,'Modified Weights'!H$3,0)</f>
        <v>0.46291004988627577</v>
      </c>
      <c r="I390" s="26">
        <f>IF(correlations!I423&lt;&gt;0,'Modified Weights'!I$3,0)</f>
        <v>0.38334847991865839</v>
      </c>
      <c r="J390" s="26">
        <f>IF(correlations!J423&lt;&gt;0,'Modified Weights'!J$3,0)</f>
        <v>0.47571090136593314</v>
      </c>
      <c r="K390" s="26">
        <f>IF(correlations!K423&lt;&gt;0,'Modified Weights'!K$3,0)</f>
        <v>0</v>
      </c>
      <c r="L390" s="26">
        <f>IF(correlations!L423&lt;&gt;0,'Modified Weights'!L$3,0)</f>
        <v>0</v>
      </c>
      <c r="M390" s="26">
        <f>IF(correlations!M423&lt;&gt;0,'Modified Weights'!M$3,0)</f>
        <v>0</v>
      </c>
      <c r="N390" s="26">
        <f>IF(correlations!N423&lt;&gt;0,'Modified Weights'!N$3,0)</f>
        <v>0</v>
      </c>
      <c r="O390" s="26">
        <f>IF(correlations!O423&lt;&gt;0,'Modified Weights'!O$3,0)</f>
        <v>0.66851595362183669</v>
      </c>
      <c r="P390" s="26">
        <f>IF(correlations!P423&lt;&gt;0,'Modified Weights'!P$3,0)</f>
        <v>0</v>
      </c>
      <c r="Q390" s="26">
        <f>IF(correlations!Q423&lt;&gt;0,'Modified Weights'!Q$3,0)</f>
        <v>0.50324684492481753</v>
      </c>
      <c r="R390" s="26">
        <f>IF(correlations!R423&lt;&gt;0,'Modified Weights'!R$3,0)</f>
        <v>0</v>
      </c>
      <c r="S390" s="26">
        <f>IF(correlations!S423&lt;&gt;0,'Modified Weights'!S$3,0)</f>
        <v>0.47668328054517961</v>
      </c>
      <c r="T390" s="26">
        <f>IF(correlations!T423&lt;&gt;0,'Modified Weights'!T$3,0)</f>
        <v>0</v>
      </c>
      <c r="U390" s="26">
        <f>IF(correlations!U423&lt;&gt;0,'Modified Weights'!U$3,0)</f>
        <v>0.47236055541883315</v>
      </c>
      <c r="V390" s="26">
        <f>IF(correlations!V423&lt;&gt;0,'Modified Weights'!V$3,0)</f>
        <v>0</v>
      </c>
      <c r="W390" s="26">
        <f>IF(correlations!W423&lt;&gt;0,'Modified Weights'!W$3,0)</f>
        <v>0.50324684492481753</v>
      </c>
      <c r="X390" s="26">
        <f>IF(correlations!X423&lt;&gt;0,'Modified Weights'!X$3,0)</f>
        <v>0</v>
      </c>
      <c r="Y390" s="26">
        <f>IF(correlations!Y423&lt;&gt;0,'Modified Weights'!Y$3,0)</f>
        <v>0.66716825348801723</v>
      </c>
      <c r="Z390" s="26">
        <f>IF(correlations!Z423&lt;&gt;0,'Modified Weights'!Z$3,0)</f>
        <v>0.43552033876932245</v>
      </c>
      <c r="AA390" s="26"/>
      <c r="AB390" s="40">
        <f ca="1">SUMIF(OFFSET(correlations!B$46,_xlfn.FLOOR.MATH((ROW(A378)-1)/5)*5,0,5),"&lt;&gt;0")/COUNTIF(OFFSET(correlations!B$46,_xlfn.FLOOR.MATH((ROW(A378)-1)/5)*5,0,5),"&lt;&gt;0")</f>
        <v>3.75</v>
      </c>
      <c r="AC390" s="40">
        <f ca="1">SUMIF(OFFSET(correlations!C$46,_xlfn.FLOOR.MATH((ROW(B378)-1)/5)*5,0,5),"&lt;&gt;0")/COUNTIF(OFFSET(correlations!C$46,_xlfn.FLOOR.MATH((ROW(B378)-1)/5)*5,0,5),"&lt;&gt;0")</f>
        <v>3</v>
      </c>
      <c r="AD390" s="40">
        <f ca="1">SUMIF(OFFSET(correlations!D$46,_xlfn.FLOOR.MATH((ROW(C378)-1)/5)*5,0,5),"&lt;&gt;0")/COUNTIF(OFFSET(correlations!D$46,_xlfn.FLOOR.MATH((ROW(C378)-1)/5)*5,0,5),"&lt;&gt;0")</f>
        <v>3.1666666666666665</v>
      </c>
      <c r="AE390" s="40">
        <f ca="1">SUMIF(OFFSET(correlations!E$46,_xlfn.FLOOR.MATH((ROW(D378)-1)/5)*5,0,5),"&lt;&gt;0")/COUNTIF(OFFSET(correlations!E$46,_xlfn.FLOOR.MATH((ROW(D378)-1)/5)*5,0,5),"&lt;&gt;0")</f>
        <v>4.5</v>
      </c>
      <c r="AF390" s="40">
        <f ca="1">SUMIF(OFFSET(correlations!F$46,_xlfn.FLOOR.MATH((ROW(E378)-1)/5)*5,0,5),"&lt;&gt;0")/COUNTIF(OFFSET(correlations!F$46,_xlfn.FLOOR.MATH((ROW(E378)-1)/5)*5,0,5),"&lt;&gt;0")</f>
        <v>3</v>
      </c>
      <c r="AG390" s="40">
        <f ca="1">SUMIF(OFFSET(correlations!G$46,_xlfn.FLOOR.MATH((ROW(F378)-1)/5)*5,0,5),"&lt;&gt;0")/COUNTIF(OFFSET(correlations!G$46,_xlfn.FLOOR.MATH((ROW(F378)-1)/5)*5,0,5),"&lt;&gt;0")</f>
        <v>3</v>
      </c>
      <c r="AH390" s="40">
        <f ca="1">SUMIF(OFFSET(correlations!H$46,_xlfn.FLOOR.MATH((ROW(G378)-1)/5)*5,0,5),"&lt;&gt;0")/COUNTIF(OFFSET(correlations!H$46,_xlfn.FLOOR.MATH((ROW(G378)-1)/5)*5,0,5),"&lt;&gt;0")</f>
        <v>3.75</v>
      </c>
      <c r="AI390" s="40">
        <f ca="1">SUMIF(OFFSET(correlations!I$46,_xlfn.FLOOR.MATH((ROW(H378)-1)/5)*5,0,5),"&lt;&gt;0")/COUNTIF(OFFSET(correlations!I$46,_xlfn.FLOOR.MATH((ROW(H378)-1)/5)*5,0,5),"&lt;&gt;0")</f>
        <v>2.75</v>
      </c>
      <c r="AJ390" s="40">
        <f ca="1">SUMIF(OFFSET(correlations!J$46,_xlfn.FLOOR.MATH((ROW(I378)-1)/5)*5,0,5),"&lt;&gt;0")/COUNTIF(OFFSET(correlations!J$46,_xlfn.FLOOR.MATH((ROW(I378)-1)/5)*5,0,5),"&lt;&gt;0")</f>
        <v>2.8333333333333335</v>
      </c>
      <c r="AK390" s="40">
        <f ca="1">SUMIF(OFFSET(correlations!K$46,_xlfn.FLOOR.MATH((ROW(J378)-1)/5)*5,0,5),"&lt;&gt;0")/COUNTIF(OFFSET(correlations!K$46,_xlfn.FLOOR.MATH((ROW(J378)-1)/5)*5,0,5),"&lt;&gt;0")</f>
        <v>3.6666666666666665</v>
      </c>
      <c r="AL390" s="40">
        <f ca="1">SUMIF(OFFSET(correlations!L$46,_xlfn.FLOOR.MATH((ROW(K378)-1)/5)*5,0,5),"&lt;&gt;0")/COUNTIF(OFFSET(correlations!L$46,_xlfn.FLOOR.MATH((ROW(K378)-1)/5)*5,0,5),"&lt;&gt;0")</f>
        <v>2</v>
      </c>
      <c r="AM390" s="40">
        <f ca="1">SUMIF(OFFSET(correlations!M$46,_xlfn.FLOOR.MATH((ROW(L378)-1)/5)*5,0,5),"&lt;&gt;0")/COUNTIF(OFFSET(correlations!M$46,_xlfn.FLOOR.MATH((ROW(L378)-1)/5)*5,0,5),"&lt;&gt;0")</f>
        <v>5</v>
      </c>
      <c r="AN390" s="40">
        <f ca="1">SUMIF(OFFSET(correlations!N$46,_xlfn.FLOOR.MATH((ROW(M378)-1)/5)*5,0,5),"&lt;&gt;0")/COUNTIF(OFFSET(correlations!N$46,_xlfn.FLOOR.MATH((ROW(M378)-1)/5)*5,0,5),"&lt;&gt;0")</f>
        <v>3.5</v>
      </c>
      <c r="AO390" s="40">
        <f ca="1">SUMIF(OFFSET(correlations!O$46,_xlfn.FLOOR.MATH((ROW(N378)-1)/5)*5,0,5),"&lt;&gt;0")/COUNTIF(OFFSET(correlations!O$46,_xlfn.FLOOR.MATH((ROW(N378)-1)/5)*5,0,5),"&lt;&gt;0")</f>
        <v>3.125</v>
      </c>
      <c r="AP390" s="40">
        <f ca="1">SUMIF(OFFSET(correlations!P$46,_xlfn.FLOOR.MATH((ROW(O378)-1)/5)*5,0,5),"&lt;&gt;0")/COUNTIF(OFFSET(correlations!P$46,_xlfn.FLOOR.MATH((ROW(O378)-1)/5)*5,0,5),"&lt;&gt;0")</f>
        <v>2</v>
      </c>
      <c r="AQ390" s="40">
        <f ca="1">SUMIF(OFFSET(correlations!Q$46,_xlfn.FLOOR.MATH((ROW(P378)-1)/5)*5,0,5),"&lt;&gt;0")/COUNTIF(OFFSET(correlations!Q$46,_xlfn.FLOOR.MATH((ROW(P378)-1)/5)*5,0,5),"&lt;&gt;0")</f>
        <v>2.5</v>
      </c>
      <c r="AR390" s="40">
        <f ca="1">SUMIF(OFFSET(correlations!R$46,_xlfn.FLOOR.MATH((ROW(Q378)-1)/5)*5,0,5),"&lt;&gt;0")/COUNTIF(OFFSET(correlations!R$46,_xlfn.FLOOR.MATH((ROW(Q378)-1)/5)*5,0,5),"&lt;&gt;0")</f>
        <v>2.75</v>
      </c>
      <c r="AS390" s="40">
        <f ca="1">SUMIF(OFFSET(correlations!S$46,_xlfn.FLOOR.MATH((ROW(R378)-1)/5)*5,0,5),"&lt;&gt;0")/COUNTIF(OFFSET(correlations!S$46,_xlfn.FLOOR.MATH((ROW(R378)-1)/5)*5,0,5),"&lt;&gt;0")</f>
        <v>2.75</v>
      </c>
      <c r="AT390" s="40">
        <f ca="1">SUMIF(OFFSET(correlations!T$46,_xlfn.FLOOR.MATH((ROW(S378)-1)/5)*5,0,5),"&lt;&gt;0")/COUNTIF(OFFSET(correlations!T$46,_xlfn.FLOOR.MATH((ROW(S378)-1)/5)*5,0,5),"&lt;&gt;0")</f>
        <v>2</v>
      </c>
      <c r="AU390" s="40">
        <f ca="1">SUMIF(OFFSET(correlations!U$46,_xlfn.FLOOR.MATH((ROW(T378)-1)/5)*5,0,5),"&lt;&gt;0")/COUNTIF(OFFSET(correlations!U$46,_xlfn.FLOOR.MATH((ROW(T378)-1)/5)*5,0,5),"&lt;&gt;0")</f>
        <v>3.1666666666666665</v>
      </c>
      <c r="AV390" s="40">
        <f ca="1">SUMIF(OFFSET(correlations!V$46,_xlfn.FLOOR.MATH((ROW(U378)-1)/5)*5,0,5),"&lt;&gt;0")/COUNTIF(OFFSET(correlations!V$46,_xlfn.FLOOR.MATH((ROW(U378)-1)/5)*5,0,5),"&lt;&gt;0")</f>
        <v>5</v>
      </c>
      <c r="AW390" s="40">
        <f ca="1">SUMIF(OFFSET(correlations!W$46,_xlfn.FLOOR.MATH((ROW(V378)-1)/5)*5,0,5),"&lt;&gt;0")/COUNTIF(OFFSET(correlations!W$46,_xlfn.FLOOR.MATH((ROW(V378)-1)/5)*5,0,5),"&lt;&gt;0")</f>
        <v>3.5</v>
      </c>
      <c r="AX390" s="40" t="e">
        <f ca="1">SUMIF(OFFSET(correlations!X$46,_xlfn.FLOOR.MATH((ROW(W378)-1)/5)*5,0,5),"&lt;&gt;0")/COUNTIF(OFFSET(correlations!X$46,_xlfn.FLOOR.MATH((ROW(W378)-1)/5)*5,0,5),"&lt;&gt;0")</f>
        <v>#DIV/0!</v>
      </c>
      <c r="AY390" s="40">
        <f ca="1">SUMIF(OFFSET(correlations!Y$46,_xlfn.FLOOR.MATH((ROW(X378)-1)/5)*5,0,5),"&lt;&gt;0")/COUNTIF(OFFSET(correlations!Y$46,_xlfn.FLOOR.MATH((ROW(X378)-1)/5)*5,0,5),"&lt;&gt;0")</f>
        <v>2.8333333333333335</v>
      </c>
      <c r="AZ390" s="40">
        <f ca="1">SUMIF(OFFSET(correlations!Z$46,_xlfn.FLOOR.MATH((ROW(Y378)-1)/5)*5,0,5),"&lt;&gt;0")/COUNTIF(OFFSET(correlations!Z$46,_xlfn.FLOOR.MATH((ROW(Y378)-1)/5)*5,0,5),"&lt;&gt;0")</f>
        <v>3</v>
      </c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</row>
    <row r="391" spans="1:76">
      <c r="A391" s="1" t="str">
        <f t="shared" si="75"/>
        <v>1597: Meet the Parents (2000)</v>
      </c>
      <c r="B391" s="26">
        <f>IF(correlations!B424&lt;&gt;0,'Modified Weights'!B$4,0)</f>
        <v>0.51761980439715483</v>
      </c>
      <c r="C391" s="26">
        <f>IF(correlations!C424&lt;&gt;0,'Modified Weights'!C$4,0)</f>
        <v>0</v>
      </c>
      <c r="D391" s="26">
        <f>IF(correlations!D424&lt;&gt;0,'Modified Weights'!D$4,0)</f>
        <v>0.47097212266638172</v>
      </c>
      <c r="E391" s="26">
        <f>IF(correlations!E424&lt;&gt;0,'Modified Weights'!E$4,0)</f>
        <v>0</v>
      </c>
      <c r="F391" s="26">
        <f>IF(correlations!F424&lt;&gt;0,'Modified Weights'!F$4,0)</f>
        <v>0.46411014776485626</v>
      </c>
      <c r="G391" s="26">
        <f>IF(correlations!G424&lt;&gt;0,'Modified Weights'!G$4,0)</f>
        <v>0</v>
      </c>
      <c r="H391" s="26">
        <f>IF(correlations!H424&lt;&gt;0,'Modified Weights'!H$4,0)</f>
        <v>0</v>
      </c>
      <c r="I391" s="26">
        <f>IF(correlations!I424&lt;&gt;0,'Modified Weights'!I$4,0)</f>
        <v>0.31257295249758305</v>
      </c>
      <c r="J391" s="26">
        <f>IF(correlations!J424&lt;&gt;0,'Modified Weights'!J$4,0)</f>
        <v>0</v>
      </c>
      <c r="K391" s="26">
        <f>IF(correlations!K424&lt;&gt;0,'Modified Weights'!K$4,0)</f>
        <v>0.26365446983714974</v>
      </c>
      <c r="L391" s="26">
        <f>IF(correlations!L424&lt;&gt;0,'Modified Weights'!L$4,0)</f>
        <v>0</v>
      </c>
      <c r="M391" s="26">
        <f>IF(correlations!M424&lt;&gt;0,'Modified Weights'!M$4,0)</f>
        <v>0.28040224837668803</v>
      </c>
      <c r="N391" s="26">
        <f>IF(correlations!N424&lt;&gt;0,'Modified Weights'!N$4,0)</f>
        <v>0</v>
      </c>
      <c r="O391" s="26">
        <f>IF(correlations!O424&lt;&gt;0,'Modified Weights'!O$4,0)</f>
        <v>0.56244873874488854</v>
      </c>
      <c r="P391" s="26">
        <f>IF(correlations!P424&lt;&gt;0,'Modified Weights'!P$4,0)</f>
        <v>0.30413903573293405</v>
      </c>
      <c r="Q391" s="26">
        <f>IF(correlations!Q424&lt;&gt;0,'Modified Weights'!Q$4,0)</f>
        <v>0</v>
      </c>
      <c r="R391" s="26">
        <f>IF(correlations!R424&lt;&gt;0,'Modified Weights'!R$4,0)</f>
        <v>0.47097212266638172</v>
      </c>
      <c r="S391" s="26">
        <f>IF(correlations!S424&lt;&gt;0,'Modified Weights'!S$4,0)</f>
        <v>0</v>
      </c>
      <c r="T391" s="26">
        <f>IF(correlations!T424&lt;&gt;0,'Modified Weights'!T$4,0)</f>
        <v>0</v>
      </c>
      <c r="U391" s="26">
        <f>IF(correlations!U424&lt;&gt;0,'Modified Weights'!U$4,0)</f>
        <v>0.43899155441463594</v>
      </c>
      <c r="V391" s="26">
        <f>IF(correlations!V424&lt;&gt;0,'Modified Weights'!V$4,0)</f>
        <v>0.17808764796017454</v>
      </c>
      <c r="W391" s="26">
        <f>IF(correlations!W424&lt;&gt;0,'Modified Weights'!W$4,0)</f>
        <v>0</v>
      </c>
      <c r="X391" s="26">
        <f>IF(correlations!X424&lt;&gt;0,'Modified Weights'!X$4,0)</f>
        <v>0</v>
      </c>
      <c r="Y391" s="26">
        <f>IF(correlations!Y424&lt;&gt;0,'Modified Weights'!Y$4,0)</f>
        <v>0.54219187817609293</v>
      </c>
      <c r="Z391" s="26">
        <f>IF(correlations!Z424&lt;&gt;0,'Modified Weights'!Z$4,0)</f>
        <v>0</v>
      </c>
      <c r="AA391" s="26"/>
      <c r="AB391" s="40">
        <f ca="1">SUMIF(OFFSET(correlations!B$46,_xlfn.FLOOR.MATH((ROW(A379)-1)/5)*5,0,5),"&lt;&gt;0")/COUNTIF(OFFSET(correlations!B$46,_xlfn.FLOOR.MATH((ROW(A379)-1)/5)*5,0,5),"&lt;&gt;0")</f>
        <v>3.75</v>
      </c>
      <c r="AC391" s="40">
        <f ca="1">SUMIF(OFFSET(correlations!C$46,_xlfn.FLOOR.MATH((ROW(B379)-1)/5)*5,0,5),"&lt;&gt;0")/COUNTIF(OFFSET(correlations!C$46,_xlfn.FLOOR.MATH((ROW(B379)-1)/5)*5,0,5),"&lt;&gt;0")</f>
        <v>3</v>
      </c>
      <c r="AD391" s="40">
        <f ca="1">SUMIF(OFFSET(correlations!D$46,_xlfn.FLOOR.MATH((ROW(C379)-1)/5)*5,0,5),"&lt;&gt;0")/COUNTIF(OFFSET(correlations!D$46,_xlfn.FLOOR.MATH((ROW(C379)-1)/5)*5,0,5),"&lt;&gt;0")</f>
        <v>3.1666666666666665</v>
      </c>
      <c r="AE391" s="40">
        <f ca="1">SUMIF(OFFSET(correlations!E$46,_xlfn.FLOOR.MATH((ROW(D379)-1)/5)*5,0,5),"&lt;&gt;0")/COUNTIF(OFFSET(correlations!E$46,_xlfn.FLOOR.MATH((ROW(D379)-1)/5)*5,0,5),"&lt;&gt;0")</f>
        <v>4.5</v>
      </c>
      <c r="AF391" s="40">
        <f ca="1">SUMIF(OFFSET(correlations!F$46,_xlfn.FLOOR.MATH((ROW(E379)-1)/5)*5,0,5),"&lt;&gt;0")/COUNTIF(OFFSET(correlations!F$46,_xlfn.FLOOR.MATH((ROW(E379)-1)/5)*5,0,5),"&lt;&gt;0")</f>
        <v>3</v>
      </c>
      <c r="AG391" s="40">
        <f ca="1">SUMIF(OFFSET(correlations!G$46,_xlfn.FLOOR.MATH((ROW(F379)-1)/5)*5,0,5),"&lt;&gt;0")/COUNTIF(OFFSET(correlations!G$46,_xlfn.FLOOR.MATH((ROW(F379)-1)/5)*5,0,5),"&lt;&gt;0")</f>
        <v>3</v>
      </c>
      <c r="AH391" s="40">
        <f ca="1">SUMIF(OFFSET(correlations!H$46,_xlfn.FLOOR.MATH((ROW(G379)-1)/5)*5,0,5),"&lt;&gt;0")/COUNTIF(OFFSET(correlations!H$46,_xlfn.FLOOR.MATH((ROW(G379)-1)/5)*5,0,5),"&lt;&gt;0")</f>
        <v>3.75</v>
      </c>
      <c r="AI391" s="40">
        <f ca="1">SUMIF(OFFSET(correlations!I$46,_xlfn.FLOOR.MATH((ROW(H379)-1)/5)*5,0,5),"&lt;&gt;0")/COUNTIF(OFFSET(correlations!I$46,_xlfn.FLOOR.MATH((ROW(H379)-1)/5)*5,0,5),"&lt;&gt;0")</f>
        <v>2.75</v>
      </c>
      <c r="AJ391" s="40">
        <f ca="1">SUMIF(OFFSET(correlations!J$46,_xlfn.FLOOR.MATH((ROW(I379)-1)/5)*5,0,5),"&lt;&gt;0")/COUNTIF(OFFSET(correlations!J$46,_xlfn.FLOOR.MATH((ROW(I379)-1)/5)*5,0,5),"&lt;&gt;0")</f>
        <v>2.8333333333333335</v>
      </c>
      <c r="AK391" s="40">
        <f ca="1">SUMIF(OFFSET(correlations!K$46,_xlfn.FLOOR.MATH((ROW(J379)-1)/5)*5,0,5),"&lt;&gt;0")/COUNTIF(OFFSET(correlations!K$46,_xlfn.FLOOR.MATH((ROW(J379)-1)/5)*5,0,5),"&lt;&gt;0")</f>
        <v>3.6666666666666665</v>
      </c>
      <c r="AL391" s="40">
        <f ca="1">SUMIF(OFFSET(correlations!L$46,_xlfn.FLOOR.MATH((ROW(K379)-1)/5)*5,0,5),"&lt;&gt;0")/COUNTIF(OFFSET(correlations!L$46,_xlfn.FLOOR.MATH((ROW(K379)-1)/5)*5,0,5),"&lt;&gt;0")</f>
        <v>2</v>
      </c>
      <c r="AM391" s="40">
        <f ca="1">SUMIF(OFFSET(correlations!M$46,_xlfn.FLOOR.MATH((ROW(L379)-1)/5)*5,0,5),"&lt;&gt;0")/COUNTIF(OFFSET(correlations!M$46,_xlfn.FLOOR.MATH((ROW(L379)-1)/5)*5,0,5),"&lt;&gt;0")</f>
        <v>5</v>
      </c>
      <c r="AN391" s="40">
        <f ca="1">SUMIF(OFFSET(correlations!N$46,_xlfn.FLOOR.MATH((ROW(M379)-1)/5)*5,0,5),"&lt;&gt;0")/COUNTIF(OFFSET(correlations!N$46,_xlfn.FLOOR.MATH((ROW(M379)-1)/5)*5,0,5),"&lt;&gt;0")</f>
        <v>3.5</v>
      </c>
      <c r="AO391" s="40">
        <f ca="1">SUMIF(OFFSET(correlations!O$46,_xlfn.FLOOR.MATH((ROW(N379)-1)/5)*5,0,5),"&lt;&gt;0")/COUNTIF(OFFSET(correlations!O$46,_xlfn.FLOOR.MATH((ROW(N379)-1)/5)*5,0,5),"&lt;&gt;0")</f>
        <v>3.125</v>
      </c>
      <c r="AP391" s="40">
        <f ca="1">SUMIF(OFFSET(correlations!P$46,_xlfn.FLOOR.MATH((ROW(O379)-1)/5)*5,0,5),"&lt;&gt;0")/COUNTIF(OFFSET(correlations!P$46,_xlfn.FLOOR.MATH((ROW(O379)-1)/5)*5,0,5),"&lt;&gt;0")</f>
        <v>2</v>
      </c>
      <c r="AQ391" s="40">
        <f ca="1">SUMIF(OFFSET(correlations!Q$46,_xlfn.FLOOR.MATH((ROW(P379)-1)/5)*5,0,5),"&lt;&gt;0")/COUNTIF(OFFSET(correlations!Q$46,_xlfn.FLOOR.MATH((ROW(P379)-1)/5)*5,0,5),"&lt;&gt;0")</f>
        <v>2.5</v>
      </c>
      <c r="AR391" s="40">
        <f ca="1">SUMIF(OFFSET(correlations!R$46,_xlfn.FLOOR.MATH((ROW(Q379)-1)/5)*5,0,5),"&lt;&gt;0")/COUNTIF(OFFSET(correlations!R$46,_xlfn.FLOOR.MATH((ROW(Q379)-1)/5)*5,0,5),"&lt;&gt;0")</f>
        <v>2.75</v>
      </c>
      <c r="AS391" s="40">
        <f ca="1">SUMIF(OFFSET(correlations!S$46,_xlfn.FLOOR.MATH((ROW(R379)-1)/5)*5,0,5),"&lt;&gt;0")/COUNTIF(OFFSET(correlations!S$46,_xlfn.FLOOR.MATH((ROW(R379)-1)/5)*5,0,5),"&lt;&gt;0")</f>
        <v>2.75</v>
      </c>
      <c r="AT391" s="40">
        <f ca="1">SUMIF(OFFSET(correlations!T$46,_xlfn.FLOOR.MATH((ROW(S379)-1)/5)*5,0,5),"&lt;&gt;0")/COUNTIF(OFFSET(correlations!T$46,_xlfn.FLOOR.MATH((ROW(S379)-1)/5)*5,0,5),"&lt;&gt;0")</f>
        <v>2</v>
      </c>
      <c r="AU391" s="40">
        <f ca="1">SUMIF(OFFSET(correlations!U$46,_xlfn.FLOOR.MATH((ROW(T379)-1)/5)*5,0,5),"&lt;&gt;0")/COUNTIF(OFFSET(correlations!U$46,_xlfn.FLOOR.MATH((ROW(T379)-1)/5)*5,0,5),"&lt;&gt;0")</f>
        <v>3.1666666666666665</v>
      </c>
      <c r="AV391" s="40">
        <f ca="1">SUMIF(OFFSET(correlations!V$46,_xlfn.FLOOR.MATH((ROW(U379)-1)/5)*5,0,5),"&lt;&gt;0")/COUNTIF(OFFSET(correlations!V$46,_xlfn.FLOOR.MATH((ROW(U379)-1)/5)*5,0,5),"&lt;&gt;0")</f>
        <v>5</v>
      </c>
      <c r="AW391" s="40">
        <f ca="1">SUMIF(OFFSET(correlations!W$46,_xlfn.FLOOR.MATH((ROW(V379)-1)/5)*5,0,5),"&lt;&gt;0")/COUNTIF(OFFSET(correlations!W$46,_xlfn.FLOOR.MATH((ROW(V379)-1)/5)*5,0,5),"&lt;&gt;0")</f>
        <v>3.5</v>
      </c>
      <c r="AX391" s="40" t="e">
        <f ca="1">SUMIF(OFFSET(correlations!X$46,_xlfn.FLOOR.MATH((ROW(W379)-1)/5)*5,0,5),"&lt;&gt;0")/COUNTIF(OFFSET(correlations!X$46,_xlfn.FLOOR.MATH((ROW(W379)-1)/5)*5,0,5),"&lt;&gt;0")</f>
        <v>#DIV/0!</v>
      </c>
      <c r="AY391" s="40">
        <f ca="1">SUMIF(OFFSET(correlations!Y$46,_xlfn.FLOOR.MATH((ROW(X379)-1)/5)*5,0,5),"&lt;&gt;0")/COUNTIF(OFFSET(correlations!Y$46,_xlfn.FLOOR.MATH((ROW(X379)-1)/5)*5,0,5),"&lt;&gt;0")</f>
        <v>2.8333333333333335</v>
      </c>
      <c r="AZ391" s="40">
        <f ca="1">SUMIF(OFFSET(correlations!Z$46,_xlfn.FLOOR.MATH((ROW(Y379)-1)/5)*5,0,5),"&lt;&gt;0")/COUNTIF(OFFSET(correlations!Z$46,_xlfn.FLOOR.MATH((ROW(Y379)-1)/5)*5,0,5),"&lt;&gt;0")</f>
        <v>3</v>
      </c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</row>
    <row r="392" spans="1:76">
      <c r="A392" s="1" t="str">
        <f t="shared" si="75"/>
        <v>1597: Meet the Parents (2000)</v>
      </c>
      <c r="B392" s="26">
        <f>IF(correlations!B425&lt;&gt;0,'Modified Weights'!B$5,0)</f>
        <v>0</v>
      </c>
      <c r="C392" s="26">
        <f>IF(correlations!C425&lt;&gt;0,'Modified Weights'!C$5,0)</f>
        <v>0</v>
      </c>
      <c r="D392" s="26">
        <f>IF(correlations!D425&lt;&gt;0,'Modified Weights'!D$5,0)</f>
        <v>0.46833329437099369</v>
      </c>
      <c r="E392" s="26">
        <f>IF(correlations!E425&lt;&gt;0,'Modified Weights'!E$5,0)</f>
        <v>0.46291004988627577</v>
      </c>
      <c r="F392" s="26">
        <f>IF(correlations!F425&lt;&gt;0,'Modified Weights'!F$5,0)</f>
        <v>0.43899155441463594</v>
      </c>
      <c r="G392" s="26">
        <f>IF(correlations!G425&lt;&gt;0,'Modified Weights'!G$5,0)</f>
        <v>0.46833329437099369</v>
      </c>
      <c r="H392" s="26">
        <f>IF(correlations!H425&lt;&gt;0,'Modified Weights'!H$5,0)</f>
        <v>0</v>
      </c>
      <c r="I392" s="26">
        <f>IF(correlations!I425&lt;&gt;0,'Modified Weights'!I$5,0)</f>
        <v>0</v>
      </c>
      <c r="J392" s="26">
        <f>IF(correlations!J425&lt;&gt;0,'Modified Weights'!J$5,0)</f>
        <v>0.38713264586848378</v>
      </c>
      <c r="K392" s="26">
        <f>IF(correlations!K425&lt;&gt;0,'Modified Weights'!K$5,0)</f>
        <v>0.25886569181649749</v>
      </c>
      <c r="L392" s="26">
        <f>IF(correlations!L425&lt;&gt;0,'Modified Weights'!L$5,0)</f>
        <v>0.27833468677407003</v>
      </c>
      <c r="M392" s="26">
        <f>IF(correlations!M425&lt;&gt;0,'Modified Weights'!M$5,0)</f>
        <v>0</v>
      </c>
      <c r="N392" s="26">
        <f>IF(correlations!N425&lt;&gt;0,'Modified Weights'!N$5,0)</f>
        <v>0</v>
      </c>
      <c r="O392" s="26">
        <f>IF(correlations!O425&lt;&gt;0,'Modified Weights'!O$5,0)</f>
        <v>0.53906585139435703</v>
      </c>
      <c r="P392" s="26">
        <f>IF(correlations!P425&lt;&gt;0,'Modified Weights'!P$5,0)</f>
        <v>0</v>
      </c>
      <c r="Q392" s="26">
        <f>IF(correlations!Q425&lt;&gt;0,'Modified Weights'!Q$5,0)</f>
        <v>0</v>
      </c>
      <c r="R392" s="26">
        <f>IF(correlations!R425&lt;&gt;0,'Modified Weights'!R$5,0)</f>
        <v>0.45527378286540937</v>
      </c>
      <c r="S392" s="26">
        <f>IF(correlations!S425&lt;&gt;0,'Modified Weights'!S$5,0)</f>
        <v>0</v>
      </c>
      <c r="T392" s="26">
        <f>IF(correlations!T425&lt;&gt;0,'Modified Weights'!T$5,0)</f>
        <v>0.42805472768971564</v>
      </c>
      <c r="U392" s="26">
        <f>IF(correlations!U425&lt;&gt;0,'Modified Weights'!U$5,0)</f>
        <v>0</v>
      </c>
      <c r="V392" s="26">
        <f>IF(correlations!V425&lt;&gt;0,'Modified Weights'!V$5,0)</f>
        <v>0</v>
      </c>
      <c r="W392" s="26">
        <f>IF(correlations!W425&lt;&gt;0,'Modified Weights'!W$5,0)</f>
        <v>0.31571202585390812</v>
      </c>
      <c r="X392" s="26">
        <f>IF(correlations!X425&lt;&gt;0,'Modified Weights'!X$5,0)</f>
        <v>0</v>
      </c>
      <c r="Y392" s="26">
        <f>IF(correlations!Y425&lt;&gt;0,'Modified Weights'!Y$5,0)</f>
        <v>0.47236055541883315</v>
      </c>
      <c r="Z392" s="26">
        <f>IF(correlations!Z425&lt;&gt;0,'Modified Weights'!Z$5,0)</f>
        <v>0.37985626502293046</v>
      </c>
      <c r="AA392" s="26"/>
      <c r="AB392" s="40">
        <f ca="1">SUMIF(OFFSET(correlations!B$46,_xlfn.FLOOR.MATH((ROW(A380)-1)/5)*5,0,5),"&lt;&gt;0")/COUNTIF(OFFSET(correlations!B$46,_xlfn.FLOOR.MATH((ROW(A380)-1)/5)*5,0,5),"&lt;&gt;0")</f>
        <v>3.75</v>
      </c>
      <c r="AC392" s="40">
        <f ca="1">SUMIF(OFFSET(correlations!C$46,_xlfn.FLOOR.MATH((ROW(B380)-1)/5)*5,0,5),"&lt;&gt;0")/COUNTIF(OFFSET(correlations!C$46,_xlfn.FLOOR.MATH((ROW(B380)-1)/5)*5,0,5),"&lt;&gt;0")</f>
        <v>3</v>
      </c>
      <c r="AD392" s="40">
        <f ca="1">SUMIF(OFFSET(correlations!D$46,_xlfn.FLOOR.MATH((ROW(C380)-1)/5)*5,0,5),"&lt;&gt;0")/COUNTIF(OFFSET(correlations!D$46,_xlfn.FLOOR.MATH((ROW(C380)-1)/5)*5,0,5),"&lt;&gt;0")</f>
        <v>3.1666666666666665</v>
      </c>
      <c r="AE392" s="40">
        <f ca="1">SUMIF(OFFSET(correlations!E$46,_xlfn.FLOOR.MATH((ROW(D380)-1)/5)*5,0,5),"&lt;&gt;0")/COUNTIF(OFFSET(correlations!E$46,_xlfn.FLOOR.MATH((ROW(D380)-1)/5)*5,0,5),"&lt;&gt;0")</f>
        <v>4.5</v>
      </c>
      <c r="AF392" s="40">
        <f ca="1">SUMIF(OFFSET(correlations!F$46,_xlfn.FLOOR.MATH((ROW(E380)-1)/5)*5,0,5),"&lt;&gt;0")/COUNTIF(OFFSET(correlations!F$46,_xlfn.FLOOR.MATH((ROW(E380)-1)/5)*5,0,5),"&lt;&gt;0")</f>
        <v>3</v>
      </c>
      <c r="AG392" s="40">
        <f ca="1">SUMIF(OFFSET(correlations!G$46,_xlfn.FLOOR.MATH((ROW(F380)-1)/5)*5,0,5),"&lt;&gt;0")/COUNTIF(OFFSET(correlations!G$46,_xlfn.FLOOR.MATH((ROW(F380)-1)/5)*5,0,5),"&lt;&gt;0")</f>
        <v>3</v>
      </c>
      <c r="AH392" s="40">
        <f ca="1">SUMIF(OFFSET(correlations!H$46,_xlfn.FLOOR.MATH((ROW(G380)-1)/5)*5,0,5),"&lt;&gt;0")/COUNTIF(OFFSET(correlations!H$46,_xlfn.FLOOR.MATH((ROW(G380)-1)/5)*5,0,5),"&lt;&gt;0")</f>
        <v>3.75</v>
      </c>
      <c r="AI392" s="40">
        <f ca="1">SUMIF(OFFSET(correlations!I$46,_xlfn.FLOOR.MATH((ROW(H380)-1)/5)*5,0,5),"&lt;&gt;0")/COUNTIF(OFFSET(correlations!I$46,_xlfn.FLOOR.MATH((ROW(H380)-1)/5)*5,0,5),"&lt;&gt;0")</f>
        <v>2.75</v>
      </c>
      <c r="AJ392" s="40">
        <f ca="1">SUMIF(OFFSET(correlations!J$46,_xlfn.FLOOR.MATH((ROW(I380)-1)/5)*5,0,5),"&lt;&gt;0")/COUNTIF(OFFSET(correlations!J$46,_xlfn.FLOOR.MATH((ROW(I380)-1)/5)*5,0,5),"&lt;&gt;0")</f>
        <v>2.8333333333333335</v>
      </c>
      <c r="AK392" s="40">
        <f ca="1">SUMIF(OFFSET(correlations!K$46,_xlfn.FLOOR.MATH((ROW(J380)-1)/5)*5,0,5),"&lt;&gt;0")/COUNTIF(OFFSET(correlations!K$46,_xlfn.FLOOR.MATH((ROW(J380)-1)/5)*5,0,5),"&lt;&gt;0")</f>
        <v>3.6666666666666665</v>
      </c>
      <c r="AL392" s="40">
        <f ca="1">SUMIF(OFFSET(correlations!L$46,_xlfn.FLOOR.MATH((ROW(K380)-1)/5)*5,0,5),"&lt;&gt;0")/COUNTIF(OFFSET(correlations!L$46,_xlfn.FLOOR.MATH((ROW(K380)-1)/5)*5,0,5),"&lt;&gt;0")</f>
        <v>2</v>
      </c>
      <c r="AM392" s="40">
        <f ca="1">SUMIF(OFFSET(correlations!M$46,_xlfn.FLOOR.MATH((ROW(L380)-1)/5)*5,0,5),"&lt;&gt;0")/COUNTIF(OFFSET(correlations!M$46,_xlfn.FLOOR.MATH((ROW(L380)-1)/5)*5,0,5),"&lt;&gt;0")</f>
        <v>5</v>
      </c>
      <c r="AN392" s="40">
        <f ca="1">SUMIF(OFFSET(correlations!N$46,_xlfn.FLOOR.MATH((ROW(M380)-1)/5)*5,0,5),"&lt;&gt;0")/COUNTIF(OFFSET(correlations!N$46,_xlfn.FLOOR.MATH((ROW(M380)-1)/5)*5,0,5),"&lt;&gt;0")</f>
        <v>3.5</v>
      </c>
      <c r="AO392" s="40">
        <f ca="1">SUMIF(OFFSET(correlations!O$46,_xlfn.FLOOR.MATH((ROW(N380)-1)/5)*5,0,5),"&lt;&gt;0")/COUNTIF(OFFSET(correlations!O$46,_xlfn.FLOOR.MATH((ROW(N380)-1)/5)*5,0,5),"&lt;&gt;0")</f>
        <v>3.125</v>
      </c>
      <c r="AP392" s="40">
        <f ca="1">SUMIF(OFFSET(correlations!P$46,_xlfn.FLOOR.MATH((ROW(O380)-1)/5)*5,0,5),"&lt;&gt;0")/COUNTIF(OFFSET(correlations!P$46,_xlfn.FLOOR.MATH((ROW(O380)-1)/5)*5,0,5),"&lt;&gt;0")</f>
        <v>2</v>
      </c>
      <c r="AQ392" s="40">
        <f ca="1">SUMIF(OFFSET(correlations!Q$46,_xlfn.FLOOR.MATH((ROW(P380)-1)/5)*5,0,5),"&lt;&gt;0")/COUNTIF(OFFSET(correlations!Q$46,_xlfn.FLOOR.MATH((ROW(P380)-1)/5)*5,0,5),"&lt;&gt;0")</f>
        <v>2.5</v>
      </c>
      <c r="AR392" s="40">
        <f ca="1">SUMIF(OFFSET(correlations!R$46,_xlfn.FLOOR.MATH((ROW(Q380)-1)/5)*5,0,5),"&lt;&gt;0")/COUNTIF(OFFSET(correlations!R$46,_xlfn.FLOOR.MATH((ROW(Q380)-1)/5)*5,0,5),"&lt;&gt;0")</f>
        <v>2.75</v>
      </c>
      <c r="AS392" s="40">
        <f ca="1">SUMIF(OFFSET(correlations!S$46,_xlfn.FLOOR.MATH((ROW(R380)-1)/5)*5,0,5),"&lt;&gt;0")/COUNTIF(OFFSET(correlations!S$46,_xlfn.FLOOR.MATH((ROW(R380)-1)/5)*5,0,5),"&lt;&gt;0")</f>
        <v>2.75</v>
      </c>
      <c r="AT392" s="40">
        <f ca="1">SUMIF(OFFSET(correlations!T$46,_xlfn.FLOOR.MATH((ROW(S380)-1)/5)*5,0,5),"&lt;&gt;0")/COUNTIF(OFFSET(correlations!T$46,_xlfn.FLOOR.MATH((ROW(S380)-1)/5)*5,0,5),"&lt;&gt;0")</f>
        <v>2</v>
      </c>
      <c r="AU392" s="40">
        <f ca="1">SUMIF(OFFSET(correlations!U$46,_xlfn.FLOOR.MATH((ROW(T380)-1)/5)*5,0,5),"&lt;&gt;0")/COUNTIF(OFFSET(correlations!U$46,_xlfn.FLOOR.MATH((ROW(T380)-1)/5)*5,0,5),"&lt;&gt;0")</f>
        <v>3.1666666666666665</v>
      </c>
      <c r="AV392" s="40">
        <f ca="1">SUMIF(OFFSET(correlations!V$46,_xlfn.FLOOR.MATH((ROW(U380)-1)/5)*5,0,5),"&lt;&gt;0")/COUNTIF(OFFSET(correlations!V$46,_xlfn.FLOOR.MATH((ROW(U380)-1)/5)*5,0,5),"&lt;&gt;0")</f>
        <v>5</v>
      </c>
      <c r="AW392" s="40">
        <f ca="1">SUMIF(OFFSET(correlations!W$46,_xlfn.FLOOR.MATH((ROW(V380)-1)/5)*5,0,5),"&lt;&gt;0")/COUNTIF(OFFSET(correlations!W$46,_xlfn.FLOOR.MATH((ROW(V380)-1)/5)*5,0,5),"&lt;&gt;0")</f>
        <v>3.5</v>
      </c>
      <c r="AX392" s="40" t="e">
        <f ca="1">SUMIF(OFFSET(correlations!X$46,_xlfn.FLOOR.MATH((ROW(W380)-1)/5)*5,0,5),"&lt;&gt;0")/COUNTIF(OFFSET(correlations!X$46,_xlfn.FLOOR.MATH((ROW(W380)-1)/5)*5,0,5),"&lt;&gt;0")</f>
        <v>#DIV/0!</v>
      </c>
      <c r="AY392" s="40">
        <f ca="1">SUMIF(OFFSET(correlations!Y$46,_xlfn.FLOOR.MATH((ROW(X380)-1)/5)*5,0,5),"&lt;&gt;0")/COUNTIF(OFFSET(correlations!Y$46,_xlfn.FLOOR.MATH((ROW(X380)-1)/5)*5,0,5),"&lt;&gt;0")</f>
        <v>2.8333333333333335</v>
      </c>
      <c r="AZ392" s="40">
        <f ca="1">SUMIF(OFFSET(correlations!Z$46,_xlfn.FLOOR.MATH((ROW(Y380)-1)/5)*5,0,5),"&lt;&gt;0")/COUNTIF(OFFSET(correlations!Z$46,_xlfn.FLOOR.MATH((ROW(Y380)-1)/5)*5,0,5),"&lt;&gt;0")</f>
        <v>3</v>
      </c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</row>
    <row r="393" spans="1:76">
      <c r="A393" s="21" t="s">
        <v>76</v>
      </c>
      <c r="B393" s="26">
        <f>IF(correlations!B426&lt;&gt;0,'Modified Weights'!B$6,0)</f>
        <v>0.48053660218278615</v>
      </c>
      <c r="C393" s="26">
        <f>IF(correlations!C426&lt;&gt;0,'Modified Weights'!C$6,0)</f>
        <v>0</v>
      </c>
      <c r="D393" s="26">
        <f>IF(correlations!D426&lt;&gt;0,'Modified Weights'!D$6,0)</f>
        <v>0</v>
      </c>
      <c r="E393" s="26">
        <f>IF(correlations!E426&lt;&gt;0,'Modified Weights'!E$6,0)</f>
        <v>0</v>
      </c>
      <c r="F393" s="26">
        <f>IF(correlations!F426&lt;&gt;0,'Modified Weights'!F$6,0)</f>
        <v>0.40027450425381639</v>
      </c>
      <c r="G393" s="26">
        <f>IF(correlations!G426&lt;&gt;0,'Modified Weights'!G$6,0)</f>
        <v>0</v>
      </c>
      <c r="H393" s="26">
        <f>IF(correlations!H426&lt;&gt;0,'Modified Weights'!H$6,0)</f>
        <v>0</v>
      </c>
      <c r="I393" s="26">
        <f>IF(correlations!I426&lt;&gt;0,'Modified Weights'!I$6,0)</f>
        <v>0</v>
      </c>
      <c r="J393" s="26">
        <f>IF(correlations!J426&lt;&gt;0,'Modified Weights'!J$6,0)</f>
        <v>0.36756756756756787</v>
      </c>
      <c r="K393" s="26">
        <f>IF(correlations!K426&lt;&gt;0,'Modified Weights'!K$6,0)</f>
        <v>0</v>
      </c>
      <c r="L393" s="26">
        <f>IF(correlations!L426&lt;&gt;0,'Modified Weights'!L$6,0)</f>
        <v>0.2685953793136418</v>
      </c>
      <c r="M393" s="26">
        <f>IF(correlations!M426&lt;&gt;0,'Modified Weights'!M$6,0)</f>
        <v>0</v>
      </c>
      <c r="N393" s="26">
        <f>IF(correlations!N426&lt;&gt;0,'Modified Weights'!N$6,0)</f>
        <v>0</v>
      </c>
      <c r="O393" s="26">
        <f>IF(correlations!O426&lt;&gt;0,'Modified Weights'!O$6,0)</f>
        <v>0</v>
      </c>
      <c r="P393" s="26">
        <f>IF(correlations!P426&lt;&gt;0,'Modified Weights'!P$6,0)</f>
        <v>0.28039233696684568</v>
      </c>
      <c r="Q393" s="26">
        <f>IF(correlations!Q426&lt;&gt;0,'Modified Weights'!Q$6,0)</f>
        <v>0</v>
      </c>
      <c r="R393" s="26">
        <f>IF(correlations!R426&lt;&gt;0,'Modified Weights'!R$6,0)</f>
        <v>0</v>
      </c>
      <c r="S393" s="26">
        <f>IF(correlations!S426&lt;&gt;0,'Modified Weights'!S$6,0)</f>
        <v>0.37267558897264119</v>
      </c>
      <c r="T393" s="26">
        <f>IF(correlations!T426&lt;&gt;0,'Modified Weights'!T$6,0)</f>
        <v>0</v>
      </c>
      <c r="U393" s="26">
        <f>IF(correlations!U426&lt;&gt;0,'Modified Weights'!U$6,0)</f>
        <v>0</v>
      </c>
      <c r="V393" s="26">
        <f>IF(correlations!V426&lt;&gt;0,'Modified Weights'!V$6,0)</f>
        <v>0</v>
      </c>
      <c r="W393" s="26">
        <f>IF(correlations!W426&lt;&gt;0,'Modified Weights'!W$6,0)</f>
        <v>0.26252037536330569</v>
      </c>
      <c r="X393" s="26">
        <f>IF(correlations!X426&lt;&gt;0,'Modified Weights'!X$6,0)</f>
        <v>0</v>
      </c>
      <c r="Y393" s="26">
        <f>IF(correlations!Y426&lt;&gt;0,'Modified Weights'!Y$6,0)</f>
        <v>0</v>
      </c>
      <c r="Z393" s="26">
        <f>IF(correlations!Z426&lt;&gt;0,'Modified Weights'!Z$6,0)</f>
        <v>0</v>
      </c>
      <c r="AA393" s="26"/>
      <c r="AB393" s="40">
        <f ca="1">SUMIF(OFFSET(correlations!B$46,_xlfn.FLOOR.MATH((ROW(A381)-1)/5)*5,0,5),"&lt;&gt;0")/COUNTIF(OFFSET(correlations!B$46,_xlfn.FLOOR.MATH((ROW(A381)-1)/5)*5,0,5),"&lt;&gt;0")</f>
        <v>3.5</v>
      </c>
      <c r="AC393" s="40">
        <f ca="1">SUMIF(OFFSET(correlations!C$46,_xlfn.FLOOR.MATH((ROW(B381)-1)/5)*5,0,5),"&lt;&gt;0")/COUNTIF(OFFSET(correlations!C$46,_xlfn.FLOOR.MATH((ROW(B381)-1)/5)*5,0,5),"&lt;&gt;0")</f>
        <v>3.75</v>
      </c>
      <c r="AD393" s="40">
        <f ca="1">SUMIF(OFFSET(correlations!D$46,_xlfn.FLOOR.MATH((ROW(C381)-1)/5)*5,0,5),"&lt;&gt;0")/COUNTIF(OFFSET(correlations!D$46,_xlfn.FLOOR.MATH((ROW(C381)-1)/5)*5,0,5),"&lt;&gt;0")</f>
        <v>2.75</v>
      </c>
      <c r="AE393" s="40">
        <f ca="1">SUMIF(OFFSET(correlations!E$46,_xlfn.FLOOR.MATH((ROW(D381)-1)/5)*5,0,5),"&lt;&gt;0")/COUNTIF(OFFSET(correlations!E$46,_xlfn.FLOOR.MATH((ROW(D381)-1)/5)*5,0,5),"&lt;&gt;0")</f>
        <v>3.8333333333333335</v>
      </c>
      <c r="AF393" s="40">
        <f ca="1">SUMIF(OFFSET(correlations!F$46,_xlfn.FLOOR.MATH((ROW(E381)-1)/5)*5,0,5),"&lt;&gt;0")/COUNTIF(OFFSET(correlations!F$46,_xlfn.FLOOR.MATH((ROW(E381)-1)/5)*5,0,5),"&lt;&gt;0")</f>
        <v>3.375</v>
      </c>
      <c r="AG393" s="40">
        <f ca="1">SUMIF(OFFSET(correlations!G$46,_xlfn.FLOOR.MATH((ROW(F381)-1)/5)*5,0,5),"&lt;&gt;0")/COUNTIF(OFFSET(correlations!G$46,_xlfn.FLOOR.MATH((ROW(F381)-1)/5)*5,0,5),"&lt;&gt;0")</f>
        <v>2.5</v>
      </c>
      <c r="AH393" s="40">
        <f ca="1">SUMIF(OFFSET(correlations!H$46,_xlfn.FLOOR.MATH((ROW(G381)-1)/5)*5,0,5),"&lt;&gt;0")/COUNTIF(OFFSET(correlations!H$46,_xlfn.FLOOR.MATH((ROW(G381)-1)/5)*5,0,5),"&lt;&gt;0")</f>
        <v>2.75</v>
      </c>
      <c r="AI393" s="40">
        <f ca="1">SUMIF(OFFSET(correlations!I$46,_xlfn.FLOOR.MATH((ROW(H381)-1)/5)*5,0,5),"&lt;&gt;0")/COUNTIF(OFFSET(correlations!I$46,_xlfn.FLOOR.MATH((ROW(H381)-1)/5)*5,0,5),"&lt;&gt;0")</f>
        <v>3</v>
      </c>
      <c r="AJ393" s="40">
        <f ca="1">SUMIF(OFFSET(correlations!J$46,_xlfn.FLOOR.MATH((ROW(I381)-1)/5)*5,0,5),"&lt;&gt;0")/COUNTIF(OFFSET(correlations!J$46,_xlfn.FLOOR.MATH((ROW(I381)-1)/5)*5,0,5),"&lt;&gt;0")</f>
        <v>3</v>
      </c>
      <c r="AK393" s="40">
        <f ca="1">SUMIF(OFFSET(correlations!K$46,_xlfn.FLOOR.MATH((ROW(J381)-1)/5)*5,0,5),"&lt;&gt;0")/COUNTIF(OFFSET(correlations!K$46,_xlfn.FLOOR.MATH((ROW(J381)-1)/5)*5,0,5),"&lt;&gt;0")</f>
        <v>3</v>
      </c>
      <c r="AL393" s="40">
        <f ca="1">SUMIF(OFFSET(correlations!L$46,_xlfn.FLOOR.MATH((ROW(K381)-1)/5)*5,0,5),"&lt;&gt;0")/COUNTIF(OFFSET(correlations!L$46,_xlfn.FLOOR.MATH((ROW(K381)-1)/5)*5,0,5),"&lt;&gt;0")</f>
        <v>3.5</v>
      </c>
      <c r="AM393" s="40">
        <f ca="1">SUMIF(OFFSET(correlations!M$46,_xlfn.FLOOR.MATH((ROW(L381)-1)/5)*5,0,5),"&lt;&gt;0")/COUNTIF(OFFSET(correlations!M$46,_xlfn.FLOOR.MATH((ROW(L381)-1)/5)*5,0,5),"&lt;&gt;0")</f>
        <v>3</v>
      </c>
      <c r="AN393" s="40">
        <f ca="1">SUMIF(OFFSET(correlations!N$46,_xlfn.FLOOR.MATH((ROW(M381)-1)/5)*5,0,5),"&lt;&gt;0")/COUNTIF(OFFSET(correlations!N$46,_xlfn.FLOOR.MATH((ROW(M381)-1)/5)*5,0,5),"&lt;&gt;0")</f>
        <v>2</v>
      </c>
      <c r="AO393" s="40">
        <f ca="1">SUMIF(OFFSET(correlations!O$46,_xlfn.FLOOR.MATH((ROW(N381)-1)/5)*5,0,5),"&lt;&gt;0")/COUNTIF(OFFSET(correlations!O$46,_xlfn.FLOOR.MATH((ROW(N381)-1)/5)*5,0,5),"&lt;&gt;0")</f>
        <v>3</v>
      </c>
      <c r="AP393" s="40">
        <f ca="1">SUMIF(OFFSET(correlations!P$46,_xlfn.FLOOR.MATH((ROW(O381)-1)/5)*5,0,5),"&lt;&gt;0")/COUNTIF(OFFSET(correlations!P$46,_xlfn.FLOOR.MATH((ROW(O381)-1)/5)*5,0,5),"&lt;&gt;0")</f>
        <v>2.5</v>
      </c>
      <c r="AQ393" s="40">
        <f ca="1">SUMIF(OFFSET(correlations!Q$46,_xlfn.FLOOR.MATH((ROW(P381)-1)/5)*5,0,5),"&lt;&gt;0")/COUNTIF(OFFSET(correlations!Q$46,_xlfn.FLOOR.MATH((ROW(P381)-1)/5)*5,0,5),"&lt;&gt;0")</f>
        <v>2.75</v>
      </c>
      <c r="AR393" s="40">
        <f ca="1">SUMIF(OFFSET(correlations!R$46,_xlfn.FLOOR.MATH((ROW(Q381)-1)/5)*5,0,5),"&lt;&gt;0")/COUNTIF(OFFSET(correlations!R$46,_xlfn.FLOOR.MATH((ROW(Q381)-1)/5)*5,0,5),"&lt;&gt;0")</f>
        <v>3</v>
      </c>
      <c r="AS393" s="40">
        <f ca="1">SUMIF(OFFSET(correlations!S$46,_xlfn.FLOOR.MATH((ROW(R381)-1)/5)*5,0,5),"&lt;&gt;0")/COUNTIF(OFFSET(correlations!S$46,_xlfn.FLOOR.MATH((ROW(R381)-1)/5)*5,0,5),"&lt;&gt;0")</f>
        <v>2.5</v>
      </c>
      <c r="AT393" s="40">
        <f ca="1">SUMIF(OFFSET(correlations!T$46,_xlfn.FLOOR.MATH((ROW(S381)-1)/5)*5,0,5),"&lt;&gt;0")/COUNTIF(OFFSET(correlations!T$46,_xlfn.FLOOR.MATH((ROW(S381)-1)/5)*5,0,5),"&lt;&gt;0")</f>
        <v>2</v>
      </c>
      <c r="AU393" s="40">
        <f ca="1">SUMIF(OFFSET(correlations!U$46,_xlfn.FLOOR.MATH((ROW(T381)-1)/5)*5,0,5),"&lt;&gt;0")/COUNTIF(OFFSET(correlations!U$46,_xlfn.FLOOR.MATH((ROW(T381)-1)/5)*5,0,5),"&lt;&gt;0")</f>
        <v>2.8333333333333335</v>
      </c>
      <c r="AV393" s="40">
        <f ca="1">SUMIF(OFFSET(correlations!V$46,_xlfn.FLOOR.MATH((ROW(U381)-1)/5)*5,0,5),"&lt;&gt;0")/COUNTIF(OFFSET(correlations!V$46,_xlfn.FLOOR.MATH((ROW(U381)-1)/5)*5,0,5),"&lt;&gt;0")</f>
        <v>4</v>
      </c>
      <c r="AW393" s="40">
        <f ca="1">SUMIF(OFFSET(correlations!W$46,_xlfn.FLOOR.MATH((ROW(V381)-1)/5)*5,0,5),"&lt;&gt;0")/COUNTIF(OFFSET(correlations!W$46,_xlfn.FLOOR.MATH((ROW(V381)-1)/5)*5,0,5),"&lt;&gt;0")</f>
        <v>3</v>
      </c>
      <c r="AX393" s="40">
        <f ca="1">SUMIF(OFFSET(correlations!X$46,_xlfn.FLOOR.MATH((ROW(W381)-1)/5)*5,0,5),"&lt;&gt;0")/COUNTIF(OFFSET(correlations!X$46,_xlfn.FLOOR.MATH((ROW(W381)-1)/5)*5,0,5),"&lt;&gt;0")</f>
        <v>4.5</v>
      </c>
      <c r="AY393" s="40">
        <f ca="1">SUMIF(OFFSET(correlations!Y$46,_xlfn.FLOOR.MATH((ROW(X381)-1)/5)*5,0,5),"&lt;&gt;0")/COUNTIF(OFFSET(correlations!Y$46,_xlfn.FLOOR.MATH((ROW(X381)-1)/5)*5,0,5),"&lt;&gt;0")</f>
        <v>2.3333333333333335</v>
      </c>
      <c r="AZ393" s="40">
        <f ca="1">SUMIF(OFFSET(correlations!Z$46,_xlfn.FLOOR.MATH((ROW(Y381)-1)/5)*5,0,5),"&lt;&gt;0")/COUNTIF(OFFSET(correlations!Z$46,_xlfn.FLOOR.MATH((ROW(Y381)-1)/5)*5,0,5),"&lt;&gt;0")</f>
        <v>2.5</v>
      </c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</row>
    <row r="394" spans="1:76">
      <c r="A394" s="1" t="str">
        <f t="shared" ref="A394:A397" si="76">A393</f>
        <v>1637: Speed (1994)</v>
      </c>
      <c r="B394" s="26">
        <f>IF(correlations!B427&lt;&gt;0,'Modified Weights'!B$7,0)</f>
        <v>0</v>
      </c>
      <c r="C394" s="26">
        <f>IF(correlations!C427&lt;&gt;0,'Modified Weights'!C$7,0)</f>
        <v>0.41167618541813644</v>
      </c>
      <c r="D394" s="26">
        <f>IF(correlations!D427&lt;&gt;0,'Modified Weights'!D$7,0)</f>
        <v>0</v>
      </c>
      <c r="E394" s="26">
        <f>IF(correlations!E427&lt;&gt;0,'Modified Weights'!E$7,0)</f>
        <v>0</v>
      </c>
      <c r="F394" s="26">
        <f>IF(correlations!F427&lt;&gt;0,'Modified Weights'!F$7,0)</f>
        <v>0</v>
      </c>
      <c r="G394" s="26">
        <f>IF(correlations!G427&lt;&gt;0,'Modified Weights'!G$7,0)</f>
        <v>0</v>
      </c>
      <c r="H394" s="26">
        <f>IF(correlations!H427&lt;&gt;0,'Modified Weights'!H$7,0)</f>
        <v>0.19365960183726966</v>
      </c>
      <c r="I394" s="26">
        <f>IF(correlations!I427&lt;&gt;0,'Modified Weights'!I$7,0)</f>
        <v>0.21476007349626267</v>
      </c>
      <c r="J394" s="26">
        <f>IF(correlations!J427&lt;&gt;0,'Modified Weights'!J$7,0)</f>
        <v>0</v>
      </c>
      <c r="K394" s="26">
        <f>IF(correlations!K427&lt;&gt;0,'Modified Weights'!K$7,0)</f>
        <v>0.21087949693739588</v>
      </c>
      <c r="L394" s="26">
        <f>IF(correlations!L427&lt;&gt;0,'Modified Weights'!L$7,0)</f>
        <v>0</v>
      </c>
      <c r="M394" s="26">
        <f>IF(correlations!M427&lt;&gt;0,'Modified Weights'!M$7,0)</f>
        <v>0</v>
      </c>
      <c r="N394" s="26">
        <f>IF(correlations!N427&lt;&gt;0,'Modified Weights'!N$7,0)</f>
        <v>0.18121021790485745</v>
      </c>
      <c r="O394" s="26">
        <f>IF(correlations!O427&lt;&gt;0,'Modified Weights'!O$7,0)</f>
        <v>0.47549485227568483</v>
      </c>
      <c r="P394" s="26">
        <f>IF(correlations!P427&lt;&gt;0,'Modified Weights'!P$7,0)</f>
        <v>0</v>
      </c>
      <c r="Q394" s="26">
        <f>IF(correlations!Q427&lt;&gt;0,'Modified Weights'!Q$7,0)</f>
        <v>0.37322578372742299</v>
      </c>
      <c r="R394" s="26">
        <f>IF(correlations!R427&lt;&gt;0,'Modified Weights'!R$7,0)</f>
        <v>0</v>
      </c>
      <c r="S394" s="26">
        <f>IF(correlations!S427&lt;&gt;0,'Modified Weights'!S$7,0)</f>
        <v>0</v>
      </c>
      <c r="T394" s="26">
        <f>IF(correlations!T427&lt;&gt;0,'Modified Weights'!T$7,0)</f>
        <v>0</v>
      </c>
      <c r="U394" s="26">
        <f>IF(correlations!U427&lt;&gt;0,'Modified Weights'!U$7,0)</f>
        <v>0.28039233696684568</v>
      </c>
      <c r="V394" s="26">
        <f>IF(correlations!V427&lt;&gt;0,'Modified Weights'!V$7,0)</f>
        <v>0</v>
      </c>
      <c r="W394" s="26">
        <f>IF(correlations!W427&lt;&gt;0,'Modified Weights'!W$7,0)</f>
        <v>0</v>
      </c>
      <c r="X394" s="26">
        <f>IF(correlations!X427&lt;&gt;0,'Modified Weights'!X$7,0)</f>
        <v>0</v>
      </c>
      <c r="Y394" s="26">
        <f>IF(correlations!Y427&lt;&gt;0,'Modified Weights'!Y$7,0)</f>
        <v>0</v>
      </c>
      <c r="Z394" s="26">
        <f>IF(correlations!Z427&lt;&gt;0,'Modified Weights'!Z$7,0)</f>
        <v>0.27967705678590876</v>
      </c>
      <c r="AA394" s="26"/>
      <c r="AB394" s="40">
        <f ca="1">SUMIF(OFFSET(correlations!B$46,_xlfn.FLOOR.MATH((ROW(A382)-1)/5)*5,0,5),"&lt;&gt;0")/COUNTIF(OFFSET(correlations!B$46,_xlfn.FLOOR.MATH((ROW(A382)-1)/5)*5,0,5),"&lt;&gt;0")</f>
        <v>3.5</v>
      </c>
      <c r="AC394" s="40">
        <f ca="1">SUMIF(OFFSET(correlations!C$46,_xlfn.FLOOR.MATH((ROW(B382)-1)/5)*5,0,5),"&lt;&gt;0")/COUNTIF(OFFSET(correlations!C$46,_xlfn.FLOOR.MATH((ROW(B382)-1)/5)*5,0,5),"&lt;&gt;0")</f>
        <v>3.75</v>
      </c>
      <c r="AD394" s="40">
        <f ca="1">SUMIF(OFFSET(correlations!D$46,_xlfn.FLOOR.MATH((ROW(C382)-1)/5)*5,0,5),"&lt;&gt;0")/COUNTIF(OFFSET(correlations!D$46,_xlfn.FLOOR.MATH((ROW(C382)-1)/5)*5,0,5),"&lt;&gt;0")</f>
        <v>2.75</v>
      </c>
      <c r="AE394" s="40">
        <f ca="1">SUMIF(OFFSET(correlations!E$46,_xlfn.FLOOR.MATH((ROW(D382)-1)/5)*5,0,5),"&lt;&gt;0")/COUNTIF(OFFSET(correlations!E$46,_xlfn.FLOOR.MATH((ROW(D382)-1)/5)*5,0,5),"&lt;&gt;0")</f>
        <v>3.8333333333333335</v>
      </c>
      <c r="AF394" s="40">
        <f ca="1">SUMIF(OFFSET(correlations!F$46,_xlfn.FLOOR.MATH((ROW(E382)-1)/5)*5,0,5),"&lt;&gt;0")/COUNTIF(OFFSET(correlations!F$46,_xlfn.FLOOR.MATH((ROW(E382)-1)/5)*5,0,5),"&lt;&gt;0")</f>
        <v>3.375</v>
      </c>
      <c r="AG394" s="40">
        <f ca="1">SUMIF(OFFSET(correlations!G$46,_xlfn.FLOOR.MATH((ROW(F382)-1)/5)*5,0,5),"&lt;&gt;0")/COUNTIF(OFFSET(correlations!G$46,_xlfn.FLOOR.MATH((ROW(F382)-1)/5)*5,0,5),"&lt;&gt;0")</f>
        <v>2.5</v>
      </c>
      <c r="AH394" s="40">
        <f ca="1">SUMIF(OFFSET(correlations!H$46,_xlfn.FLOOR.MATH((ROW(G382)-1)/5)*5,0,5),"&lt;&gt;0")/COUNTIF(OFFSET(correlations!H$46,_xlfn.FLOOR.MATH((ROW(G382)-1)/5)*5,0,5),"&lt;&gt;0")</f>
        <v>2.75</v>
      </c>
      <c r="AI394" s="40">
        <f ca="1">SUMIF(OFFSET(correlations!I$46,_xlfn.FLOOR.MATH((ROW(H382)-1)/5)*5,0,5),"&lt;&gt;0")/COUNTIF(OFFSET(correlations!I$46,_xlfn.FLOOR.MATH((ROW(H382)-1)/5)*5,0,5),"&lt;&gt;0")</f>
        <v>3</v>
      </c>
      <c r="AJ394" s="40">
        <f ca="1">SUMIF(OFFSET(correlations!J$46,_xlfn.FLOOR.MATH((ROW(I382)-1)/5)*5,0,5),"&lt;&gt;0")/COUNTIF(OFFSET(correlations!J$46,_xlfn.FLOOR.MATH((ROW(I382)-1)/5)*5,0,5),"&lt;&gt;0")</f>
        <v>3</v>
      </c>
      <c r="AK394" s="40">
        <f ca="1">SUMIF(OFFSET(correlations!K$46,_xlfn.FLOOR.MATH((ROW(J382)-1)/5)*5,0,5),"&lt;&gt;0")/COUNTIF(OFFSET(correlations!K$46,_xlfn.FLOOR.MATH((ROW(J382)-1)/5)*5,0,5),"&lt;&gt;0")</f>
        <v>3</v>
      </c>
      <c r="AL394" s="40">
        <f ca="1">SUMIF(OFFSET(correlations!L$46,_xlfn.FLOOR.MATH((ROW(K382)-1)/5)*5,0,5),"&lt;&gt;0")/COUNTIF(OFFSET(correlations!L$46,_xlfn.FLOOR.MATH((ROW(K382)-1)/5)*5,0,5),"&lt;&gt;0")</f>
        <v>3.5</v>
      </c>
      <c r="AM394" s="40">
        <f ca="1">SUMIF(OFFSET(correlations!M$46,_xlfn.FLOOR.MATH((ROW(L382)-1)/5)*5,0,5),"&lt;&gt;0")/COUNTIF(OFFSET(correlations!M$46,_xlfn.FLOOR.MATH((ROW(L382)-1)/5)*5,0,5),"&lt;&gt;0")</f>
        <v>3</v>
      </c>
      <c r="AN394" s="40">
        <f ca="1">SUMIF(OFFSET(correlations!N$46,_xlfn.FLOOR.MATH((ROW(M382)-1)/5)*5,0,5),"&lt;&gt;0")/COUNTIF(OFFSET(correlations!N$46,_xlfn.FLOOR.MATH((ROW(M382)-1)/5)*5,0,5),"&lt;&gt;0")</f>
        <v>2</v>
      </c>
      <c r="AO394" s="40">
        <f ca="1">SUMIF(OFFSET(correlations!O$46,_xlfn.FLOOR.MATH((ROW(N382)-1)/5)*5,0,5),"&lt;&gt;0")/COUNTIF(OFFSET(correlations!O$46,_xlfn.FLOOR.MATH((ROW(N382)-1)/5)*5,0,5),"&lt;&gt;0")</f>
        <v>3</v>
      </c>
      <c r="AP394" s="40">
        <f ca="1">SUMIF(OFFSET(correlations!P$46,_xlfn.FLOOR.MATH((ROW(O382)-1)/5)*5,0,5),"&lt;&gt;0")/COUNTIF(OFFSET(correlations!P$46,_xlfn.FLOOR.MATH((ROW(O382)-1)/5)*5,0,5),"&lt;&gt;0")</f>
        <v>2.5</v>
      </c>
      <c r="AQ394" s="40">
        <f ca="1">SUMIF(OFFSET(correlations!Q$46,_xlfn.FLOOR.MATH((ROW(P382)-1)/5)*5,0,5),"&lt;&gt;0")/COUNTIF(OFFSET(correlations!Q$46,_xlfn.FLOOR.MATH((ROW(P382)-1)/5)*5,0,5),"&lt;&gt;0")</f>
        <v>2.75</v>
      </c>
      <c r="AR394" s="40">
        <f ca="1">SUMIF(OFFSET(correlations!R$46,_xlfn.FLOOR.MATH((ROW(Q382)-1)/5)*5,0,5),"&lt;&gt;0")/COUNTIF(OFFSET(correlations!R$46,_xlfn.FLOOR.MATH((ROW(Q382)-1)/5)*5,0,5),"&lt;&gt;0")</f>
        <v>3</v>
      </c>
      <c r="AS394" s="40">
        <f ca="1">SUMIF(OFFSET(correlations!S$46,_xlfn.FLOOR.MATH((ROW(R382)-1)/5)*5,0,5),"&lt;&gt;0")/COUNTIF(OFFSET(correlations!S$46,_xlfn.FLOOR.MATH((ROW(R382)-1)/5)*5,0,5),"&lt;&gt;0")</f>
        <v>2.5</v>
      </c>
      <c r="AT394" s="40">
        <f ca="1">SUMIF(OFFSET(correlations!T$46,_xlfn.FLOOR.MATH((ROW(S382)-1)/5)*5,0,5),"&lt;&gt;0")/COUNTIF(OFFSET(correlations!T$46,_xlfn.FLOOR.MATH((ROW(S382)-1)/5)*5,0,5),"&lt;&gt;0")</f>
        <v>2</v>
      </c>
      <c r="AU394" s="40">
        <f ca="1">SUMIF(OFFSET(correlations!U$46,_xlfn.FLOOR.MATH((ROW(T382)-1)/5)*5,0,5),"&lt;&gt;0")/COUNTIF(OFFSET(correlations!U$46,_xlfn.FLOOR.MATH((ROW(T382)-1)/5)*5,0,5),"&lt;&gt;0")</f>
        <v>2.8333333333333335</v>
      </c>
      <c r="AV394" s="40">
        <f ca="1">SUMIF(OFFSET(correlations!V$46,_xlfn.FLOOR.MATH((ROW(U382)-1)/5)*5,0,5),"&lt;&gt;0")/COUNTIF(OFFSET(correlations!V$46,_xlfn.FLOOR.MATH((ROW(U382)-1)/5)*5,0,5),"&lt;&gt;0")</f>
        <v>4</v>
      </c>
      <c r="AW394" s="40">
        <f ca="1">SUMIF(OFFSET(correlations!W$46,_xlfn.FLOOR.MATH((ROW(V382)-1)/5)*5,0,5),"&lt;&gt;0")/COUNTIF(OFFSET(correlations!W$46,_xlfn.FLOOR.MATH((ROW(V382)-1)/5)*5,0,5),"&lt;&gt;0")</f>
        <v>3</v>
      </c>
      <c r="AX394" s="40">
        <f ca="1">SUMIF(OFFSET(correlations!X$46,_xlfn.FLOOR.MATH((ROW(W382)-1)/5)*5,0,5),"&lt;&gt;0")/COUNTIF(OFFSET(correlations!X$46,_xlfn.FLOOR.MATH((ROW(W382)-1)/5)*5,0,5),"&lt;&gt;0")</f>
        <v>4.5</v>
      </c>
      <c r="AY394" s="40">
        <f ca="1">SUMIF(OFFSET(correlations!Y$46,_xlfn.FLOOR.MATH((ROW(X382)-1)/5)*5,0,5),"&lt;&gt;0")/COUNTIF(OFFSET(correlations!Y$46,_xlfn.FLOOR.MATH((ROW(X382)-1)/5)*5,0,5),"&lt;&gt;0")</f>
        <v>2.3333333333333335</v>
      </c>
      <c r="AZ394" s="40">
        <f ca="1">SUMIF(OFFSET(correlations!Z$46,_xlfn.FLOOR.MATH((ROW(Y382)-1)/5)*5,0,5),"&lt;&gt;0")/COUNTIF(OFFSET(correlations!Z$46,_xlfn.FLOOR.MATH((ROW(Y382)-1)/5)*5,0,5),"&lt;&gt;0")</f>
        <v>2.5</v>
      </c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</row>
    <row r="395" spans="1:76">
      <c r="A395" s="1" t="str">
        <f t="shared" si="76"/>
        <v>1637: Speed (1994)</v>
      </c>
      <c r="B395" s="26">
        <f>IF(correlations!B428&lt;&gt;0,'Modified Weights'!B$3,0)</f>
        <v>0</v>
      </c>
      <c r="C395" s="26">
        <f>IF(correlations!C428&lt;&gt;0,'Modified Weights'!C$3,0)</f>
        <v>0.56244873874488854</v>
      </c>
      <c r="D395" s="26">
        <f>IF(correlations!D428&lt;&gt;0,'Modified Weights'!D$3,0)</f>
        <v>0</v>
      </c>
      <c r="E395" s="26">
        <f>IF(correlations!E428&lt;&gt;0,'Modified Weights'!E$3,0)</f>
        <v>0.51761980439715483</v>
      </c>
      <c r="F395" s="26">
        <f>IF(correlations!F428&lt;&gt;0,'Modified Weights'!F$3,0)</f>
        <v>0.47668328054517961</v>
      </c>
      <c r="G395" s="26">
        <f>IF(correlations!G428&lt;&gt;0,'Modified Weights'!G$3,0)</f>
        <v>0</v>
      </c>
      <c r="H395" s="26">
        <f>IF(correlations!H428&lt;&gt;0,'Modified Weights'!H$3,0)</f>
        <v>0.46291004988627577</v>
      </c>
      <c r="I395" s="26">
        <f>IF(correlations!I428&lt;&gt;0,'Modified Weights'!I$3,0)</f>
        <v>0.38334847991865839</v>
      </c>
      <c r="J395" s="26">
        <f>IF(correlations!J428&lt;&gt;0,'Modified Weights'!J$3,0)</f>
        <v>0</v>
      </c>
      <c r="K395" s="26">
        <f>IF(correlations!K428&lt;&gt;0,'Modified Weights'!K$3,0)</f>
        <v>0</v>
      </c>
      <c r="L395" s="26">
        <f>IF(correlations!L428&lt;&gt;0,'Modified Weights'!L$3,0)</f>
        <v>0</v>
      </c>
      <c r="M395" s="26">
        <f>IF(correlations!M428&lt;&gt;0,'Modified Weights'!M$3,0)</f>
        <v>0</v>
      </c>
      <c r="N395" s="26">
        <f>IF(correlations!N428&lt;&gt;0,'Modified Weights'!N$3,0)</f>
        <v>0</v>
      </c>
      <c r="O395" s="26">
        <f>IF(correlations!O428&lt;&gt;0,'Modified Weights'!O$3,0)</f>
        <v>0</v>
      </c>
      <c r="P395" s="26">
        <f>IF(correlations!P428&lt;&gt;0,'Modified Weights'!P$3,0)</f>
        <v>0</v>
      </c>
      <c r="Q395" s="26">
        <f>IF(correlations!Q428&lt;&gt;0,'Modified Weights'!Q$3,0)</f>
        <v>0.50324684492481753</v>
      </c>
      <c r="R395" s="26">
        <f>IF(correlations!R428&lt;&gt;0,'Modified Weights'!R$3,0)</f>
        <v>0</v>
      </c>
      <c r="S395" s="26">
        <f>IF(correlations!S428&lt;&gt;0,'Modified Weights'!S$3,0)</f>
        <v>0.47668328054517961</v>
      </c>
      <c r="T395" s="26">
        <f>IF(correlations!T428&lt;&gt;0,'Modified Weights'!T$3,0)</f>
        <v>0</v>
      </c>
      <c r="U395" s="26">
        <f>IF(correlations!U428&lt;&gt;0,'Modified Weights'!U$3,0)</f>
        <v>0.47236055541883315</v>
      </c>
      <c r="V395" s="26">
        <f>IF(correlations!V428&lt;&gt;0,'Modified Weights'!V$3,0)</f>
        <v>0</v>
      </c>
      <c r="W395" s="26">
        <f>IF(correlations!W428&lt;&gt;0,'Modified Weights'!W$3,0)</f>
        <v>0.50324684492481753</v>
      </c>
      <c r="X395" s="26">
        <f>IF(correlations!X428&lt;&gt;0,'Modified Weights'!X$3,0)</f>
        <v>0</v>
      </c>
      <c r="Y395" s="26">
        <f>IF(correlations!Y428&lt;&gt;0,'Modified Weights'!Y$3,0)</f>
        <v>0.66716825348801723</v>
      </c>
      <c r="Z395" s="26">
        <f>IF(correlations!Z428&lt;&gt;0,'Modified Weights'!Z$3,0)</f>
        <v>0.43552033876932245</v>
      </c>
      <c r="AA395" s="26"/>
      <c r="AB395" s="40">
        <f ca="1">SUMIF(OFFSET(correlations!B$46,_xlfn.FLOOR.MATH((ROW(A383)-1)/5)*5,0,5),"&lt;&gt;0")/COUNTIF(OFFSET(correlations!B$46,_xlfn.FLOOR.MATH((ROW(A383)-1)/5)*5,0,5),"&lt;&gt;0")</f>
        <v>3.5</v>
      </c>
      <c r="AC395" s="40">
        <f ca="1">SUMIF(OFFSET(correlations!C$46,_xlfn.FLOOR.MATH((ROW(B383)-1)/5)*5,0,5),"&lt;&gt;0")/COUNTIF(OFFSET(correlations!C$46,_xlfn.FLOOR.MATH((ROW(B383)-1)/5)*5,0,5),"&lt;&gt;0")</f>
        <v>3.75</v>
      </c>
      <c r="AD395" s="40">
        <f ca="1">SUMIF(OFFSET(correlations!D$46,_xlfn.FLOOR.MATH((ROW(C383)-1)/5)*5,0,5),"&lt;&gt;0")/COUNTIF(OFFSET(correlations!D$46,_xlfn.FLOOR.MATH((ROW(C383)-1)/5)*5,0,5),"&lt;&gt;0")</f>
        <v>2.75</v>
      </c>
      <c r="AE395" s="40">
        <f ca="1">SUMIF(OFFSET(correlations!E$46,_xlfn.FLOOR.MATH((ROW(D383)-1)/5)*5,0,5),"&lt;&gt;0")/COUNTIF(OFFSET(correlations!E$46,_xlfn.FLOOR.MATH((ROW(D383)-1)/5)*5,0,5),"&lt;&gt;0")</f>
        <v>3.8333333333333335</v>
      </c>
      <c r="AF395" s="40">
        <f ca="1">SUMIF(OFFSET(correlations!F$46,_xlfn.FLOOR.MATH((ROW(E383)-1)/5)*5,0,5),"&lt;&gt;0")/COUNTIF(OFFSET(correlations!F$46,_xlfn.FLOOR.MATH((ROW(E383)-1)/5)*5,0,5),"&lt;&gt;0")</f>
        <v>3.375</v>
      </c>
      <c r="AG395" s="40">
        <f ca="1">SUMIF(OFFSET(correlations!G$46,_xlfn.FLOOR.MATH((ROW(F383)-1)/5)*5,0,5),"&lt;&gt;0")/COUNTIF(OFFSET(correlations!G$46,_xlfn.FLOOR.MATH((ROW(F383)-1)/5)*5,0,5),"&lt;&gt;0")</f>
        <v>2.5</v>
      </c>
      <c r="AH395" s="40">
        <f ca="1">SUMIF(OFFSET(correlations!H$46,_xlfn.FLOOR.MATH((ROW(G383)-1)/5)*5,0,5),"&lt;&gt;0")/COUNTIF(OFFSET(correlations!H$46,_xlfn.FLOOR.MATH((ROW(G383)-1)/5)*5,0,5),"&lt;&gt;0")</f>
        <v>2.75</v>
      </c>
      <c r="AI395" s="40">
        <f ca="1">SUMIF(OFFSET(correlations!I$46,_xlfn.FLOOR.MATH((ROW(H383)-1)/5)*5,0,5),"&lt;&gt;0")/COUNTIF(OFFSET(correlations!I$46,_xlfn.FLOOR.MATH((ROW(H383)-1)/5)*5,0,5),"&lt;&gt;0")</f>
        <v>3</v>
      </c>
      <c r="AJ395" s="40">
        <f ca="1">SUMIF(OFFSET(correlations!J$46,_xlfn.FLOOR.MATH((ROW(I383)-1)/5)*5,0,5),"&lt;&gt;0")/COUNTIF(OFFSET(correlations!J$46,_xlfn.FLOOR.MATH((ROW(I383)-1)/5)*5,0,5),"&lt;&gt;0")</f>
        <v>3</v>
      </c>
      <c r="AK395" s="40">
        <f ca="1">SUMIF(OFFSET(correlations!K$46,_xlfn.FLOOR.MATH((ROW(J383)-1)/5)*5,0,5),"&lt;&gt;0")/COUNTIF(OFFSET(correlations!K$46,_xlfn.FLOOR.MATH((ROW(J383)-1)/5)*5,0,5),"&lt;&gt;0")</f>
        <v>3</v>
      </c>
      <c r="AL395" s="40">
        <f ca="1">SUMIF(OFFSET(correlations!L$46,_xlfn.FLOOR.MATH((ROW(K383)-1)/5)*5,0,5),"&lt;&gt;0")/COUNTIF(OFFSET(correlations!L$46,_xlfn.FLOOR.MATH((ROW(K383)-1)/5)*5,0,5),"&lt;&gt;0")</f>
        <v>3.5</v>
      </c>
      <c r="AM395" s="40">
        <f ca="1">SUMIF(OFFSET(correlations!M$46,_xlfn.FLOOR.MATH((ROW(L383)-1)/5)*5,0,5),"&lt;&gt;0")/COUNTIF(OFFSET(correlations!M$46,_xlfn.FLOOR.MATH((ROW(L383)-1)/5)*5,0,5),"&lt;&gt;0")</f>
        <v>3</v>
      </c>
      <c r="AN395" s="40">
        <f ca="1">SUMIF(OFFSET(correlations!N$46,_xlfn.FLOOR.MATH((ROW(M383)-1)/5)*5,0,5),"&lt;&gt;0")/COUNTIF(OFFSET(correlations!N$46,_xlfn.FLOOR.MATH((ROW(M383)-1)/5)*5,0,5),"&lt;&gt;0")</f>
        <v>2</v>
      </c>
      <c r="AO395" s="40">
        <f ca="1">SUMIF(OFFSET(correlations!O$46,_xlfn.FLOOR.MATH((ROW(N383)-1)/5)*5,0,5),"&lt;&gt;0")/COUNTIF(OFFSET(correlations!O$46,_xlfn.FLOOR.MATH((ROW(N383)-1)/5)*5,0,5),"&lt;&gt;0")</f>
        <v>3</v>
      </c>
      <c r="AP395" s="40">
        <f ca="1">SUMIF(OFFSET(correlations!P$46,_xlfn.FLOOR.MATH((ROW(O383)-1)/5)*5,0,5),"&lt;&gt;0")/COUNTIF(OFFSET(correlations!P$46,_xlfn.FLOOR.MATH((ROW(O383)-1)/5)*5,0,5),"&lt;&gt;0")</f>
        <v>2.5</v>
      </c>
      <c r="AQ395" s="40">
        <f ca="1">SUMIF(OFFSET(correlations!Q$46,_xlfn.FLOOR.MATH((ROW(P383)-1)/5)*5,0,5),"&lt;&gt;0")/COUNTIF(OFFSET(correlations!Q$46,_xlfn.FLOOR.MATH((ROW(P383)-1)/5)*5,0,5),"&lt;&gt;0")</f>
        <v>2.75</v>
      </c>
      <c r="AR395" s="40">
        <f ca="1">SUMIF(OFFSET(correlations!R$46,_xlfn.FLOOR.MATH((ROW(Q383)-1)/5)*5,0,5),"&lt;&gt;0")/COUNTIF(OFFSET(correlations!R$46,_xlfn.FLOOR.MATH((ROW(Q383)-1)/5)*5,0,5),"&lt;&gt;0")</f>
        <v>3</v>
      </c>
      <c r="AS395" s="40">
        <f ca="1">SUMIF(OFFSET(correlations!S$46,_xlfn.FLOOR.MATH((ROW(R383)-1)/5)*5,0,5),"&lt;&gt;0")/COUNTIF(OFFSET(correlations!S$46,_xlfn.FLOOR.MATH((ROW(R383)-1)/5)*5,0,5),"&lt;&gt;0")</f>
        <v>2.5</v>
      </c>
      <c r="AT395" s="40">
        <f ca="1">SUMIF(OFFSET(correlations!T$46,_xlfn.FLOOR.MATH((ROW(S383)-1)/5)*5,0,5),"&lt;&gt;0")/COUNTIF(OFFSET(correlations!T$46,_xlfn.FLOOR.MATH((ROW(S383)-1)/5)*5,0,5),"&lt;&gt;0")</f>
        <v>2</v>
      </c>
      <c r="AU395" s="40">
        <f ca="1">SUMIF(OFFSET(correlations!U$46,_xlfn.FLOOR.MATH((ROW(T383)-1)/5)*5,0,5),"&lt;&gt;0")/COUNTIF(OFFSET(correlations!U$46,_xlfn.FLOOR.MATH((ROW(T383)-1)/5)*5,0,5),"&lt;&gt;0")</f>
        <v>2.8333333333333335</v>
      </c>
      <c r="AV395" s="40">
        <f ca="1">SUMIF(OFFSET(correlations!V$46,_xlfn.FLOOR.MATH((ROW(U383)-1)/5)*5,0,5),"&lt;&gt;0")/COUNTIF(OFFSET(correlations!V$46,_xlfn.FLOOR.MATH((ROW(U383)-1)/5)*5,0,5),"&lt;&gt;0")</f>
        <v>4</v>
      </c>
      <c r="AW395" s="40">
        <f ca="1">SUMIF(OFFSET(correlations!W$46,_xlfn.FLOOR.MATH((ROW(V383)-1)/5)*5,0,5),"&lt;&gt;0")/COUNTIF(OFFSET(correlations!W$46,_xlfn.FLOOR.MATH((ROW(V383)-1)/5)*5,0,5),"&lt;&gt;0")</f>
        <v>3</v>
      </c>
      <c r="AX395" s="40">
        <f ca="1">SUMIF(OFFSET(correlations!X$46,_xlfn.FLOOR.MATH((ROW(W383)-1)/5)*5,0,5),"&lt;&gt;0")/COUNTIF(OFFSET(correlations!X$46,_xlfn.FLOOR.MATH((ROW(W383)-1)/5)*5,0,5),"&lt;&gt;0")</f>
        <v>4.5</v>
      </c>
      <c r="AY395" s="40">
        <f ca="1">SUMIF(OFFSET(correlations!Y$46,_xlfn.FLOOR.MATH((ROW(X383)-1)/5)*5,0,5),"&lt;&gt;0")/COUNTIF(OFFSET(correlations!Y$46,_xlfn.FLOOR.MATH((ROW(X383)-1)/5)*5,0,5),"&lt;&gt;0")</f>
        <v>2.3333333333333335</v>
      </c>
      <c r="AZ395" s="40">
        <f ca="1">SUMIF(OFFSET(correlations!Z$46,_xlfn.FLOOR.MATH((ROW(Y383)-1)/5)*5,0,5),"&lt;&gt;0")/COUNTIF(OFFSET(correlations!Z$46,_xlfn.FLOOR.MATH((ROW(Y383)-1)/5)*5,0,5),"&lt;&gt;0")</f>
        <v>2.5</v>
      </c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</row>
    <row r="396" spans="1:76">
      <c r="A396" s="1" t="str">
        <f t="shared" si="76"/>
        <v>1637: Speed (1994)</v>
      </c>
      <c r="B396" s="26">
        <f>IF(correlations!B429&lt;&gt;0,'Modified Weights'!B$4,0)</f>
        <v>0</v>
      </c>
      <c r="C396" s="26">
        <f>IF(correlations!C429&lt;&gt;0,'Modified Weights'!C$4,0)</f>
        <v>0</v>
      </c>
      <c r="D396" s="26">
        <f>IF(correlations!D429&lt;&gt;0,'Modified Weights'!D$4,0)</f>
        <v>0.47097212266638172</v>
      </c>
      <c r="E396" s="26">
        <f>IF(correlations!E429&lt;&gt;0,'Modified Weights'!E$4,0)</f>
        <v>0.47497369617752921</v>
      </c>
      <c r="F396" s="26">
        <f>IF(correlations!F429&lt;&gt;0,'Modified Weights'!F$4,0)</f>
        <v>0.46411014776485626</v>
      </c>
      <c r="G396" s="26">
        <f>IF(correlations!G429&lt;&gt;0,'Modified Weights'!G$4,0)</f>
        <v>0</v>
      </c>
      <c r="H396" s="26">
        <f>IF(correlations!H429&lt;&gt;0,'Modified Weights'!H$4,0)</f>
        <v>0</v>
      </c>
      <c r="I396" s="26">
        <f>IF(correlations!I429&lt;&gt;0,'Modified Weights'!I$4,0)</f>
        <v>0.31257295249758305</v>
      </c>
      <c r="J396" s="26">
        <f>IF(correlations!J429&lt;&gt;0,'Modified Weights'!J$4,0)</f>
        <v>0</v>
      </c>
      <c r="K396" s="26">
        <f>IF(correlations!K429&lt;&gt;0,'Modified Weights'!K$4,0)</f>
        <v>0</v>
      </c>
      <c r="L396" s="26">
        <f>IF(correlations!L429&lt;&gt;0,'Modified Weights'!L$4,0)</f>
        <v>0</v>
      </c>
      <c r="M396" s="26">
        <f>IF(correlations!M429&lt;&gt;0,'Modified Weights'!M$4,0)</f>
        <v>0.28040224837668803</v>
      </c>
      <c r="N396" s="26">
        <f>IF(correlations!N429&lt;&gt;0,'Modified Weights'!N$4,0)</f>
        <v>0</v>
      </c>
      <c r="O396" s="26">
        <f>IF(correlations!O429&lt;&gt;0,'Modified Weights'!O$4,0)</f>
        <v>0.56244873874488854</v>
      </c>
      <c r="P396" s="26">
        <f>IF(correlations!P429&lt;&gt;0,'Modified Weights'!P$4,0)</f>
        <v>0.30413903573293405</v>
      </c>
      <c r="Q396" s="26">
        <f>IF(correlations!Q429&lt;&gt;0,'Modified Weights'!Q$4,0)</f>
        <v>0</v>
      </c>
      <c r="R396" s="26">
        <f>IF(correlations!R429&lt;&gt;0,'Modified Weights'!R$4,0)</f>
        <v>0</v>
      </c>
      <c r="S396" s="26">
        <f>IF(correlations!S429&lt;&gt;0,'Modified Weights'!S$4,0)</f>
        <v>0</v>
      </c>
      <c r="T396" s="26">
        <f>IF(correlations!T429&lt;&gt;0,'Modified Weights'!T$4,0)</f>
        <v>0</v>
      </c>
      <c r="U396" s="26">
        <f>IF(correlations!U429&lt;&gt;0,'Modified Weights'!U$4,0)</f>
        <v>0.43899155441463594</v>
      </c>
      <c r="V396" s="26">
        <f>IF(correlations!V429&lt;&gt;0,'Modified Weights'!V$4,0)</f>
        <v>0.17808764796017454</v>
      </c>
      <c r="W396" s="26">
        <f>IF(correlations!W429&lt;&gt;0,'Modified Weights'!W$4,0)</f>
        <v>0</v>
      </c>
      <c r="X396" s="26">
        <f>IF(correlations!X429&lt;&gt;0,'Modified Weights'!X$4,0)</f>
        <v>0</v>
      </c>
      <c r="Y396" s="26">
        <f>IF(correlations!Y429&lt;&gt;0,'Modified Weights'!Y$4,0)</f>
        <v>0.54219187817609293</v>
      </c>
      <c r="Z396" s="26">
        <f>IF(correlations!Z429&lt;&gt;0,'Modified Weights'!Z$4,0)</f>
        <v>0</v>
      </c>
      <c r="AA396" s="26"/>
      <c r="AB396" s="40">
        <f ca="1">SUMIF(OFFSET(correlations!B$46,_xlfn.FLOOR.MATH((ROW(A384)-1)/5)*5,0,5),"&lt;&gt;0")/COUNTIF(OFFSET(correlations!B$46,_xlfn.FLOOR.MATH((ROW(A384)-1)/5)*5,0,5),"&lt;&gt;0")</f>
        <v>3.5</v>
      </c>
      <c r="AC396" s="40">
        <f ca="1">SUMIF(OFFSET(correlations!C$46,_xlfn.FLOOR.MATH((ROW(B384)-1)/5)*5,0,5),"&lt;&gt;0")/COUNTIF(OFFSET(correlations!C$46,_xlfn.FLOOR.MATH((ROW(B384)-1)/5)*5,0,5),"&lt;&gt;0")</f>
        <v>3.75</v>
      </c>
      <c r="AD396" s="40">
        <f ca="1">SUMIF(OFFSET(correlations!D$46,_xlfn.FLOOR.MATH((ROW(C384)-1)/5)*5,0,5),"&lt;&gt;0")/COUNTIF(OFFSET(correlations!D$46,_xlfn.FLOOR.MATH((ROW(C384)-1)/5)*5,0,5),"&lt;&gt;0")</f>
        <v>2.75</v>
      </c>
      <c r="AE396" s="40">
        <f ca="1">SUMIF(OFFSET(correlations!E$46,_xlfn.FLOOR.MATH((ROW(D384)-1)/5)*5,0,5),"&lt;&gt;0")/COUNTIF(OFFSET(correlations!E$46,_xlfn.FLOOR.MATH((ROW(D384)-1)/5)*5,0,5),"&lt;&gt;0")</f>
        <v>3.8333333333333335</v>
      </c>
      <c r="AF396" s="40">
        <f ca="1">SUMIF(OFFSET(correlations!F$46,_xlfn.FLOOR.MATH((ROW(E384)-1)/5)*5,0,5),"&lt;&gt;0")/COUNTIF(OFFSET(correlations!F$46,_xlfn.FLOOR.MATH((ROW(E384)-1)/5)*5,0,5),"&lt;&gt;0")</f>
        <v>3.375</v>
      </c>
      <c r="AG396" s="40">
        <f ca="1">SUMIF(OFFSET(correlations!G$46,_xlfn.FLOOR.MATH((ROW(F384)-1)/5)*5,0,5),"&lt;&gt;0")/COUNTIF(OFFSET(correlations!G$46,_xlfn.FLOOR.MATH((ROW(F384)-1)/5)*5,0,5),"&lt;&gt;0")</f>
        <v>2.5</v>
      </c>
      <c r="AH396" s="40">
        <f ca="1">SUMIF(OFFSET(correlations!H$46,_xlfn.FLOOR.MATH((ROW(G384)-1)/5)*5,0,5),"&lt;&gt;0")/COUNTIF(OFFSET(correlations!H$46,_xlfn.FLOOR.MATH((ROW(G384)-1)/5)*5,0,5),"&lt;&gt;0")</f>
        <v>2.75</v>
      </c>
      <c r="AI396" s="40">
        <f ca="1">SUMIF(OFFSET(correlations!I$46,_xlfn.FLOOR.MATH((ROW(H384)-1)/5)*5,0,5),"&lt;&gt;0")/COUNTIF(OFFSET(correlations!I$46,_xlfn.FLOOR.MATH((ROW(H384)-1)/5)*5,0,5),"&lt;&gt;0")</f>
        <v>3</v>
      </c>
      <c r="AJ396" s="40">
        <f ca="1">SUMIF(OFFSET(correlations!J$46,_xlfn.FLOOR.MATH((ROW(I384)-1)/5)*5,0,5),"&lt;&gt;0")/COUNTIF(OFFSET(correlations!J$46,_xlfn.FLOOR.MATH((ROW(I384)-1)/5)*5,0,5),"&lt;&gt;0")</f>
        <v>3</v>
      </c>
      <c r="AK396" s="40">
        <f ca="1">SUMIF(OFFSET(correlations!K$46,_xlfn.FLOOR.MATH((ROW(J384)-1)/5)*5,0,5),"&lt;&gt;0")/COUNTIF(OFFSET(correlations!K$46,_xlfn.FLOOR.MATH((ROW(J384)-1)/5)*5,0,5),"&lt;&gt;0")</f>
        <v>3</v>
      </c>
      <c r="AL396" s="40">
        <f ca="1">SUMIF(OFFSET(correlations!L$46,_xlfn.FLOOR.MATH((ROW(K384)-1)/5)*5,0,5),"&lt;&gt;0")/COUNTIF(OFFSET(correlations!L$46,_xlfn.FLOOR.MATH((ROW(K384)-1)/5)*5,0,5),"&lt;&gt;0")</f>
        <v>3.5</v>
      </c>
      <c r="AM396" s="40">
        <f ca="1">SUMIF(OFFSET(correlations!M$46,_xlfn.FLOOR.MATH((ROW(L384)-1)/5)*5,0,5),"&lt;&gt;0")/COUNTIF(OFFSET(correlations!M$46,_xlfn.FLOOR.MATH((ROW(L384)-1)/5)*5,0,5),"&lt;&gt;0")</f>
        <v>3</v>
      </c>
      <c r="AN396" s="40">
        <f ca="1">SUMIF(OFFSET(correlations!N$46,_xlfn.FLOOR.MATH((ROW(M384)-1)/5)*5,0,5),"&lt;&gt;0")/COUNTIF(OFFSET(correlations!N$46,_xlfn.FLOOR.MATH((ROW(M384)-1)/5)*5,0,5),"&lt;&gt;0")</f>
        <v>2</v>
      </c>
      <c r="AO396" s="40">
        <f ca="1">SUMIF(OFFSET(correlations!O$46,_xlfn.FLOOR.MATH((ROW(N384)-1)/5)*5,0,5),"&lt;&gt;0")/COUNTIF(OFFSET(correlations!O$46,_xlfn.FLOOR.MATH((ROW(N384)-1)/5)*5,0,5),"&lt;&gt;0")</f>
        <v>3</v>
      </c>
      <c r="AP396" s="40">
        <f ca="1">SUMIF(OFFSET(correlations!P$46,_xlfn.FLOOR.MATH((ROW(O384)-1)/5)*5,0,5),"&lt;&gt;0")/COUNTIF(OFFSET(correlations!P$46,_xlfn.FLOOR.MATH((ROW(O384)-1)/5)*5,0,5),"&lt;&gt;0")</f>
        <v>2.5</v>
      </c>
      <c r="AQ396" s="40">
        <f ca="1">SUMIF(OFFSET(correlations!Q$46,_xlfn.FLOOR.MATH((ROW(P384)-1)/5)*5,0,5),"&lt;&gt;0")/COUNTIF(OFFSET(correlations!Q$46,_xlfn.FLOOR.MATH((ROW(P384)-1)/5)*5,0,5),"&lt;&gt;0")</f>
        <v>2.75</v>
      </c>
      <c r="AR396" s="40">
        <f ca="1">SUMIF(OFFSET(correlations!R$46,_xlfn.FLOOR.MATH((ROW(Q384)-1)/5)*5,0,5),"&lt;&gt;0")/COUNTIF(OFFSET(correlations!R$46,_xlfn.FLOOR.MATH((ROW(Q384)-1)/5)*5,0,5),"&lt;&gt;0")</f>
        <v>3</v>
      </c>
      <c r="AS396" s="40">
        <f ca="1">SUMIF(OFFSET(correlations!S$46,_xlfn.FLOOR.MATH((ROW(R384)-1)/5)*5,0,5),"&lt;&gt;0")/COUNTIF(OFFSET(correlations!S$46,_xlfn.FLOOR.MATH((ROW(R384)-1)/5)*5,0,5),"&lt;&gt;0")</f>
        <v>2.5</v>
      </c>
      <c r="AT396" s="40">
        <f ca="1">SUMIF(OFFSET(correlations!T$46,_xlfn.FLOOR.MATH((ROW(S384)-1)/5)*5,0,5),"&lt;&gt;0")/COUNTIF(OFFSET(correlations!T$46,_xlfn.FLOOR.MATH((ROW(S384)-1)/5)*5,0,5),"&lt;&gt;0")</f>
        <v>2</v>
      </c>
      <c r="AU396" s="40">
        <f ca="1">SUMIF(OFFSET(correlations!U$46,_xlfn.FLOOR.MATH((ROW(T384)-1)/5)*5,0,5),"&lt;&gt;0")/COUNTIF(OFFSET(correlations!U$46,_xlfn.FLOOR.MATH((ROW(T384)-1)/5)*5,0,5),"&lt;&gt;0")</f>
        <v>2.8333333333333335</v>
      </c>
      <c r="AV396" s="40">
        <f ca="1">SUMIF(OFFSET(correlations!V$46,_xlfn.FLOOR.MATH((ROW(U384)-1)/5)*5,0,5),"&lt;&gt;0")/COUNTIF(OFFSET(correlations!V$46,_xlfn.FLOOR.MATH((ROW(U384)-1)/5)*5,0,5),"&lt;&gt;0")</f>
        <v>4</v>
      </c>
      <c r="AW396" s="40">
        <f ca="1">SUMIF(OFFSET(correlations!W$46,_xlfn.FLOOR.MATH((ROW(V384)-1)/5)*5,0,5),"&lt;&gt;0")/COUNTIF(OFFSET(correlations!W$46,_xlfn.FLOOR.MATH((ROW(V384)-1)/5)*5,0,5),"&lt;&gt;0")</f>
        <v>3</v>
      </c>
      <c r="AX396" s="40">
        <f ca="1">SUMIF(OFFSET(correlations!X$46,_xlfn.FLOOR.MATH((ROW(W384)-1)/5)*5,0,5),"&lt;&gt;0")/COUNTIF(OFFSET(correlations!X$46,_xlfn.FLOOR.MATH((ROW(W384)-1)/5)*5,0,5),"&lt;&gt;0")</f>
        <v>4.5</v>
      </c>
      <c r="AY396" s="40">
        <f ca="1">SUMIF(OFFSET(correlations!Y$46,_xlfn.FLOOR.MATH((ROW(X384)-1)/5)*5,0,5),"&lt;&gt;0")/COUNTIF(OFFSET(correlations!Y$46,_xlfn.FLOOR.MATH((ROW(X384)-1)/5)*5,0,5),"&lt;&gt;0")</f>
        <v>2.3333333333333335</v>
      </c>
      <c r="AZ396" s="40">
        <f ca="1">SUMIF(OFFSET(correlations!Z$46,_xlfn.FLOOR.MATH((ROW(Y384)-1)/5)*5,0,5),"&lt;&gt;0")/COUNTIF(OFFSET(correlations!Z$46,_xlfn.FLOOR.MATH((ROW(Y384)-1)/5)*5,0,5),"&lt;&gt;0")</f>
        <v>2.5</v>
      </c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</row>
    <row r="397" spans="1:76">
      <c r="A397" s="1" t="str">
        <f t="shared" si="76"/>
        <v>1637: Speed (1994)</v>
      </c>
      <c r="B397" s="26">
        <f>IF(correlations!B430&lt;&gt;0,'Modified Weights'!B$3,0)</f>
        <v>0</v>
      </c>
      <c r="C397" s="26">
        <f>IF(correlations!C430&lt;&gt;0,'Modified Weights'!C$3,0)</f>
        <v>0</v>
      </c>
      <c r="D397" s="26">
        <f>IF(correlations!D430&lt;&gt;0,'Modified Weights'!D$3,0)</f>
        <v>0.66716825348801723</v>
      </c>
      <c r="E397" s="26">
        <f>IF(correlations!E430&lt;&gt;0,'Modified Weights'!E$3,0)</f>
        <v>0.51761980439715483</v>
      </c>
      <c r="F397" s="26">
        <f>IF(correlations!F430&lt;&gt;0,'Modified Weights'!F$3,0)</f>
        <v>0.47668328054517961</v>
      </c>
      <c r="G397" s="26">
        <f>IF(correlations!G430&lt;&gt;0,'Modified Weights'!G$3,0)</f>
        <v>0.53906585139435703</v>
      </c>
      <c r="H397" s="26">
        <f>IF(correlations!H430&lt;&gt;0,'Modified Weights'!H$3,0)</f>
        <v>0</v>
      </c>
      <c r="I397" s="26">
        <f>IF(correlations!I430&lt;&gt;0,'Modified Weights'!I$3,0)</f>
        <v>0</v>
      </c>
      <c r="J397" s="26">
        <f>IF(correlations!J430&lt;&gt;0,'Modified Weights'!J$3,0)</f>
        <v>0.47571090136593314</v>
      </c>
      <c r="K397" s="26">
        <f>IF(correlations!K430&lt;&gt;0,'Modified Weights'!K$3,0)</f>
        <v>0.31571202585390812</v>
      </c>
      <c r="L397" s="26">
        <f>IF(correlations!L430&lt;&gt;0,'Modified Weights'!L$3,0)</f>
        <v>0.31257295249758305</v>
      </c>
      <c r="M397" s="26">
        <f>IF(correlations!M430&lt;&gt;0,'Modified Weights'!M$3,0)</f>
        <v>0</v>
      </c>
      <c r="N397" s="26">
        <f>IF(correlations!N430&lt;&gt;0,'Modified Weights'!N$3,0)</f>
        <v>0</v>
      </c>
      <c r="O397" s="26">
        <f>IF(correlations!O430&lt;&gt;0,'Modified Weights'!O$3,0)</f>
        <v>0.66851595362183669</v>
      </c>
      <c r="P397" s="26">
        <f>IF(correlations!P430&lt;&gt;0,'Modified Weights'!P$3,0)</f>
        <v>0</v>
      </c>
      <c r="Q397" s="26">
        <f>IF(correlations!Q430&lt;&gt;0,'Modified Weights'!Q$3,0)</f>
        <v>0</v>
      </c>
      <c r="R397" s="26">
        <f>IF(correlations!R430&lt;&gt;0,'Modified Weights'!R$3,0)</f>
        <v>0.49300760515325925</v>
      </c>
      <c r="S397" s="26">
        <f>IF(correlations!S430&lt;&gt;0,'Modified Weights'!S$3,0)</f>
        <v>0</v>
      </c>
      <c r="T397" s="26">
        <f>IF(correlations!T430&lt;&gt;0,'Modified Weights'!T$3,0)</f>
        <v>0.55108883721563151</v>
      </c>
      <c r="U397" s="26">
        <f>IF(correlations!U430&lt;&gt;0,'Modified Weights'!U$3,0)</f>
        <v>0</v>
      </c>
      <c r="V397" s="26">
        <f>IF(correlations!V430&lt;&gt;0,'Modified Weights'!V$3,0)</f>
        <v>0</v>
      </c>
      <c r="W397" s="26">
        <f>IF(correlations!W430&lt;&gt;0,'Modified Weights'!W$3,0)</f>
        <v>0.50324684492481753</v>
      </c>
      <c r="X397" s="26">
        <f>IF(correlations!X430&lt;&gt;0,'Modified Weights'!X$3,0)</f>
        <v>0.66851595362183669</v>
      </c>
      <c r="Y397" s="26">
        <f>IF(correlations!Y430&lt;&gt;0,'Modified Weights'!Y$3,0)</f>
        <v>0.66716825348801723</v>
      </c>
      <c r="Z397" s="26">
        <f>IF(correlations!Z430&lt;&gt;0,'Modified Weights'!Z$3,0)</f>
        <v>0</v>
      </c>
      <c r="AA397" s="26"/>
      <c r="AB397" s="40">
        <f ca="1">SUMIF(OFFSET(correlations!B$46,_xlfn.FLOOR.MATH((ROW(A385)-1)/5)*5,0,5),"&lt;&gt;0")/COUNTIF(OFFSET(correlations!B$46,_xlfn.FLOOR.MATH((ROW(A385)-1)/5)*5,0,5),"&lt;&gt;0")</f>
        <v>3.5</v>
      </c>
      <c r="AC397" s="40">
        <f ca="1">SUMIF(OFFSET(correlations!C$46,_xlfn.FLOOR.MATH((ROW(B385)-1)/5)*5,0,5),"&lt;&gt;0")/COUNTIF(OFFSET(correlations!C$46,_xlfn.FLOOR.MATH((ROW(B385)-1)/5)*5,0,5),"&lt;&gt;0")</f>
        <v>3.75</v>
      </c>
      <c r="AD397" s="40">
        <f ca="1">SUMIF(OFFSET(correlations!D$46,_xlfn.FLOOR.MATH((ROW(C385)-1)/5)*5,0,5),"&lt;&gt;0")/COUNTIF(OFFSET(correlations!D$46,_xlfn.FLOOR.MATH((ROW(C385)-1)/5)*5,0,5),"&lt;&gt;0")</f>
        <v>2.75</v>
      </c>
      <c r="AE397" s="40">
        <f ca="1">SUMIF(OFFSET(correlations!E$46,_xlfn.FLOOR.MATH((ROW(D385)-1)/5)*5,0,5),"&lt;&gt;0")/COUNTIF(OFFSET(correlations!E$46,_xlfn.FLOOR.MATH((ROW(D385)-1)/5)*5,0,5),"&lt;&gt;0")</f>
        <v>3.8333333333333335</v>
      </c>
      <c r="AF397" s="40">
        <f ca="1">SUMIF(OFFSET(correlations!F$46,_xlfn.FLOOR.MATH((ROW(E385)-1)/5)*5,0,5),"&lt;&gt;0")/COUNTIF(OFFSET(correlations!F$46,_xlfn.FLOOR.MATH((ROW(E385)-1)/5)*5,0,5),"&lt;&gt;0")</f>
        <v>3.375</v>
      </c>
      <c r="AG397" s="40">
        <f ca="1">SUMIF(OFFSET(correlations!G$46,_xlfn.FLOOR.MATH((ROW(F385)-1)/5)*5,0,5),"&lt;&gt;0")/COUNTIF(OFFSET(correlations!G$46,_xlfn.FLOOR.MATH((ROW(F385)-1)/5)*5,0,5),"&lt;&gt;0")</f>
        <v>2.5</v>
      </c>
      <c r="AH397" s="40">
        <f ca="1">SUMIF(OFFSET(correlations!H$46,_xlfn.FLOOR.MATH((ROW(G385)-1)/5)*5,0,5),"&lt;&gt;0")/COUNTIF(OFFSET(correlations!H$46,_xlfn.FLOOR.MATH((ROW(G385)-1)/5)*5,0,5),"&lt;&gt;0")</f>
        <v>2.75</v>
      </c>
      <c r="AI397" s="40">
        <f ca="1">SUMIF(OFFSET(correlations!I$46,_xlfn.FLOOR.MATH((ROW(H385)-1)/5)*5,0,5),"&lt;&gt;0")/COUNTIF(OFFSET(correlations!I$46,_xlfn.FLOOR.MATH((ROW(H385)-1)/5)*5,0,5),"&lt;&gt;0")</f>
        <v>3</v>
      </c>
      <c r="AJ397" s="40">
        <f ca="1">SUMIF(OFFSET(correlations!J$46,_xlfn.FLOOR.MATH((ROW(I385)-1)/5)*5,0,5),"&lt;&gt;0")/COUNTIF(OFFSET(correlations!J$46,_xlfn.FLOOR.MATH((ROW(I385)-1)/5)*5,0,5),"&lt;&gt;0")</f>
        <v>3</v>
      </c>
      <c r="AK397" s="40">
        <f ca="1">SUMIF(OFFSET(correlations!K$46,_xlfn.FLOOR.MATH((ROW(J385)-1)/5)*5,0,5),"&lt;&gt;0")/COUNTIF(OFFSET(correlations!K$46,_xlfn.FLOOR.MATH((ROW(J385)-1)/5)*5,0,5),"&lt;&gt;0")</f>
        <v>3</v>
      </c>
      <c r="AL397" s="40">
        <f ca="1">SUMIF(OFFSET(correlations!L$46,_xlfn.FLOOR.MATH((ROW(K385)-1)/5)*5,0,5),"&lt;&gt;0")/COUNTIF(OFFSET(correlations!L$46,_xlfn.FLOOR.MATH((ROW(K385)-1)/5)*5,0,5),"&lt;&gt;0")</f>
        <v>3.5</v>
      </c>
      <c r="AM397" s="40">
        <f ca="1">SUMIF(OFFSET(correlations!M$46,_xlfn.FLOOR.MATH((ROW(L385)-1)/5)*5,0,5),"&lt;&gt;0")/COUNTIF(OFFSET(correlations!M$46,_xlfn.FLOOR.MATH((ROW(L385)-1)/5)*5,0,5),"&lt;&gt;0")</f>
        <v>3</v>
      </c>
      <c r="AN397" s="40">
        <f ca="1">SUMIF(OFFSET(correlations!N$46,_xlfn.FLOOR.MATH((ROW(M385)-1)/5)*5,0,5),"&lt;&gt;0")/COUNTIF(OFFSET(correlations!N$46,_xlfn.FLOOR.MATH((ROW(M385)-1)/5)*5,0,5),"&lt;&gt;0")</f>
        <v>2</v>
      </c>
      <c r="AO397" s="40">
        <f ca="1">SUMIF(OFFSET(correlations!O$46,_xlfn.FLOOR.MATH((ROW(N385)-1)/5)*5,0,5),"&lt;&gt;0")/COUNTIF(OFFSET(correlations!O$46,_xlfn.FLOOR.MATH((ROW(N385)-1)/5)*5,0,5),"&lt;&gt;0")</f>
        <v>3</v>
      </c>
      <c r="AP397" s="40">
        <f ca="1">SUMIF(OFFSET(correlations!P$46,_xlfn.FLOOR.MATH((ROW(O385)-1)/5)*5,0,5),"&lt;&gt;0")/COUNTIF(OFFSET(correlations!P$46,_xlfn.FLOOR.MATH((ROW(O385)-1)/5)*5,0,5),"&lt;&gt;0")</f>
        <v>2.5</v>
      </c>
      <c r="AQ397" s="40">
        <f ca="1">SUMIF(OFFSET(correlations!Q$46,_xlfn.FLOOR.MATH((ROW(P385)-1)/5)*5,0,5),"&lt;&gt;0")/COUNTIF(OFFSET(correlations!Q$46,_xlfn.FLOOR.MATH((ROW(P385)-1)/5)*5,0,5),"&lt;&gt;0")</f>
        <v>2.75</v>
      </c>
      <c r="AR397" s="40">
        <f ca="1">SUMIF(OFFSET(correlations!R$46,_xlfn.FLOOR.MATH((ROW(Q385)-1)/5)*5,0,5),"&lt;&gt;0")/COUNTIF(OFFSET(correlations!R$46,_xlfn.FLOOR.MATH((ROW(Q385)-1)/5)*5,0,5),"&lt;&gt;0")</f>
        <v>3</v>
      </c>
      <c r="AS397" s="40">
        <f ca="1">SUMIF(OFFSET(correlations!S$46,_xlfn.FLOOR.MATH((ROW(R385)-1)/5)*5,0,5),"&lt;&gt;0")/COUNTIF(OFFSET(correlations!S$46,_xlfn.FLOOR.MATH((ROW(R385)-1)/5)*5,0,5),"&lt;&gt;0")</f>
        <v>2.5</v>
      </c>
      <c r="AT397" s="40">
        <f ca="1">SUMIF(OFFSET(correlations!T$46,_xlfn.FLOOR.MATH((ROW(S385)-1)/5)*5,0,5),"&lt;&gt;0")/COUNTIF(OFFSET(correlations!T$46,_xlfn.FLOOR.MATH((ROW(S385)-1)/5)*5,0,5),"&lt;&gt;0")</f>
        <v>2</v>
      </c>
      <c r="AU397" s="40">
        <f ca="1">SUMIF(OFFSET(correlations!U$46,_xlfn.FLOOR.MATH((ROW(T385)-1)/5)*5,0,5),"&lt;&gt;0")/COUNTIF(OFFSET(correlations!U$46,_xlfn.FLOOR.MATH((ROW(T385)-1)/5)*5,0,5),"&lt;&gt;0")</f>
        <v>2.8333333333333335</v>
      </c>
      <c r="AV397" s="40">
        <f ca="1">SUMIF(OFFSET(correlations!V$46,_xlfn.FLOOR.MATH((ROW(U385)-1)/5)*5,0,5),"&lt;&gt;0")/COUNTIF(OFFSET(correlations!V$46,_xlfn.FLOOR.MATH((ROW(U385)-1)/5)*5,0,5),"&lt;&gt;0")</f>
        <v>4</v>
      </c>
      <c r="AW397" s="40">
        <f ca="1">SUMIF(OFFSET(correlations!W$46,_xlfn.FLOOR.MATH((ROW(V385)-1)/5)*5,0,5),"&lt;&gt;0")/COUNTIF(OFFSET(correlations!W$46,_xlfn.FLOOR.MATH((ROW(V385)-1)/5)*5,0,5),"&lt;&gt;0")</f>
        <v>3</v>
      </c>
      <c r="AX397" s="40">
        <f ca="1">SUMIF(OFFSET(correlations!X$46,_xlfn.FLOOR.MATH((ROW(W385)-1)/5)*5,0,5),"&lt;&gt;0")/COUNTIF(OFFSET(correlations!X$46,_xlfn.FLOOR.MATH((ROW(W385)-1)/5)*5,0,5),"&lt;&gt;0")</f>
        <v>4.5</v>
      </c>
      <c r="AY397" s="40">
        <f ca="1">SUMIF(OFFSET(correlations!Y$46,_xlfn.FLOOR.MATH((ROW(X385)-1)/5)*5,0,5),"&lt;&gt;0")/COUNTIF(OFFSET(correlations!Y$46,_xlfn.FLOOR.MATH((ROW(X385)-1)/5)*5,0,5),"&lt;&gt;0")</f>
        <v>2.3333333333333335</v>
      </c>
      <c r="AZ397" s="40">
        <f ca="1">SUMIF(OFFSET(correlations!Z$46,_xlfn.FLOOR.MATH((ROW(Y385)-1)/5)*5,0,5),"&lt;&gt;0")/COUNTIF(OFFSET(correlations!Z$46,_xlfn.FLOOR.MATH((ROW(Y385)-1)/5)*5,0,5),"&lt;&gt;0")</f>
        <v>2.5</v>
      </c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</row>
    <row r="398" spans="1:76">
      <c r="A398" s="21" t="s">
        <v>77</v>
      </c>
      <c r="B398" s="26">
        <f>IF(correlations!B431&lt;&gt;0,'Modified Weights'!B$4,0)</f>
        <v>0.51761980439715483</v>
      </c>
      <c r="C398" s="26">
        <f>IF(correlations!C431&lt;&gt;0,'Modified Weights'!C$4,0)</f>
        <v>0.48860698263640312</v>
      </c>
      <c r="D398" s="26">
        <f>IF(correlations!D431&lt;&gt;0,'Modified Weights'!D$4,0)</f>
        <v>0</v>
      </c>
      <c r="E398" s="26">
        <f>IF(correlations!E431&lt;&gt;0,'Modified Weights'!E$4,0)</f>
        <v>0</v>
      </c>
      <c r="F398" s="26">
        <f>IF(correlations!F431&lt;&gt;0,'Modified Weights'!F$4,0)</f>
        <v>0.46411014776485626</v>
      </c>
      <c r="G398" s="26">
        <f>IF(correlations!G431&lt;&gt;0,'Modified Weights'!G$4,0)</f>
        <v>0.48053660218278615</v>
      </c>
      <c r="H398" s="26">
        <f>IF(correlations!H431&lt;&gt;0,'Modified Weights'!H$4,0)</f>
        <v>0.40027450425381639</v>
      </c>
      <c r="I398" s="26">
        <f>IF(correlations!I431&lt;&gt;0,'Modified Weights'!I$4,0)</f>
        <v>0</v>
      </c>
      <c r="J398" s="26">
        <f>IF(correlations!J431&lt;&gt;0,'Modified Weights'!J$4,0)</f>
        <v>0.47549485227568483</v>
      </c>
      <c r="K398" s="26">
        <f>IF(correlations!K431&lt;&gt;0,'Modified Weights'!K$4,0)</f>
        <v>0</v>
      </c>
      <c r="L398" s="26">
        <f>IF(correlations!L431&lt;&gt;0,'Modified Weights'!L$4,0)</f>
        <v>0.28275572409412869</v>
      </c>
      <c r="M398" s="26">
        <f>IF(correlations!M431&lt;&gt;0,'Modified Weights'!M$4,0)</f>
        <v>0</v>
      </c>
      <c r="N398" s="26">
        <f>IF(correlations!N431&lt;&gt;0,'Modified Weights'!N$4,0)</f>
        <v>0.31010409033155772</v>
      </c>
      <c r="O398" s="26">
        <f>IF(correlations!O431&lt;&gt;0,'Modified Weights'!O$4,0)</f>
        <v>0</v>
      </c>
      <c r="P398" s="26">
        <f>IF(correlations!P431&lt;&gt;0,'Modified Weights'!P$4,0)</f>
        <v>0.30413903573293405</v>
      </c>
      <c r="Q398" s="26">
        <f>IF(correlations!Q431&lt;&gt;0,'Modified Weights'!Q$4,0)</f>
        <v>0</v>
      </c>
      <c r="R398" s="26">
        <f>IF(correlations!R431&lt;&gt;0,'Modified Weights'!R$4,0)</f>
        <v>0</v>
      </c>
      <c r="S398" s="26">
        <f>IF(correlations!S431&lt;&gt;0,'Modified Weights'!S$4,0)</f>
        <v>0.44902524381160436</v>
      </c>
      <c r="T398" s="26">
        <f>IF(correlations!T431&lt;&gt;0,'Modified Weights'!T$4,0)</f>
        <v>0</v>
      </c>
      <c r="U398" s="26">
        <f>IF(correlations!U431&lt;&gt;0,'Modified Weights'!U$4,0)</f>
        <v>0</v>
      </c>
      <c r="V398" s="26">
        <f>IF(correlations!V431&lt;&gt;0,'Modified Weights'!V$4,0)</f>
        <v>0.17808764796017454</v>
      </c>
      <c r="W398" s="26">
        <f>IF(correlations!W431&lt;&gt;0,'Modified Weights'!W$4,0)</f>
        <v>0.40859237613621341</v>
      </c>
      <c r="X398" s="26">
        <f>IF(correlations!X431&lt;&gt;0,'Modified Weights'!X$4,0)</f>
        <v>0.54219187817609293</v>
      </c>
      <c r="Y398" s="26">
        <f>IF(correlations!Y431&lt;&gt;0,'Modified Weights'!Y$4,0)</f>
        <v>0.54219187817609293</v>
      </c>
      <c r="Z398" s="26">
        <f>IF(correlations!Z431&lt;&gt;0,'Modified Weights'!Z$4,0)</f>
        <v>0</v>
      </c>
      <c r="AA398" s="26"/>
      <c r="AB398" s="40">
        <f ca="1">SUMIF(OFFSET(correlations!B$46,_xlfn.FLOOR.MATH((ROW(A386)-1)/5)*5,0,5),"&lt;&gt;0")/COUNTIF(OFFSET(correlations!B$46,_xlfn.FLOOR.MATH((ROW(A386)-1)/5)*5,0,5),"&lt;&gt;0")</f>
        <v>3.5</v>
      </c>
      <c r="AC398" s="40">
        <f ca="1">SUMIF(OFFSET(correlations!C$46,_xlfn.FLOOR.MATH((ROW(B386)-1)/5)*5,0,5),"&lt;&gt;0")/COUNTIF(OFFSET(correlations!C$46,_xlfn.FLOOR.MATH((ROW(B386)-1)/5)*5,0,5),"&lt;&gt;0")</f>
        <v>3.875</v>
      </c>
      <c r="AD398" s="40">
        <f ca="1">SUMIF(OFFSET(correlations!D$46,_xlfn.FLOOR.MATH((ROW(C386)-1)/5)*5,0,5),"&lt;&gt;0")/COUNTIF(OFFSET(correlations!D$46,_xlfn.FLOOR.MATH((ROW(C386)-1)/5)*5,0,5),"&lt;&gt;0")</f>
        <v>3.125</v>
      </c>
      <c r="AE398" s="40">
        <f ca="1">SUMIF(OFFSET(correlations!E$46,_xlfn.FLOOR.MATH((ROW(D386)-1)/5)*5,0,5),"&lt;&gt;0")/COUNTIF(OFFSET(correlations!E$46,_xlfn.FLOOR.MATH((ROW(D386)-1)/5)*5,0,5),"&lt;&gt;0")</f>
        <v>4.5</v>
      </c>
      <c r="AF398" s="40">
        <f ca="1">SUMIF(OFFSET(correlations!F$46,_xlfn.FLOOR.MATH((ROW(E386)-1)/5)*5,0,5),"&lt;&gt;0")/COUNTIF(OFFSET(correlations!F$46,_xlfn.FLOOR.MATH((ROW(E386)-1)/5)*5,0,5),"&lt;&gt;0")</f>
        <v>4.75</v>
      </c>
      <c r="AG398" s="40">
        <f ca="1">SUMIF(OFFSET(correlations!G$46,_xlfn.FLOOR.MATH((ROW(F386)-1)/5)*5,0,5),"&lt;&gt;0")/COUNTIF(OFFSET(correlations!G$46,_xlfn.FLOOR.MATH((ROW(F386)-1)/5)*5,0,5),"&lt;&gt;0")</f>
        <v>3.5</v>
      </c>
      <c r="AH398" s="40">
        <f ca="1">SUMIF(OFFSET(correlations!H$46,_xlfn.FLOOR.MATH((ROW(G386)-1)/5)*5,0,5),"&lt;&gt;0")/COUNTIF(OFFSET(correlations!H$46,_xlfn.FLOOR.MATH((ROW(G386)-1)/5)*5,0,5),"&lt;&gt;0")</f>
        <v>4</v>
      </c>
      <c r="AI398" s="40">
        <f ca="1">SUMIF(OFFSET(correlations!I$46,_xlfn.FLOOR.MATH((ROW(H386)-1)/5)*5,0,5),"&lt;&gt;0")/COUNTIF(OFFSET(correlations!I$46,_xlfn.FLOOR.MATH((ROW(H386)-1)/5)*5,0,5),"&lt;&gt;0")</f>
        <v>4.25</v>
      </c>
      <c r="AJ398" s="40">
        <f ca="1">SUMIF(OFFSET(correlations!J$46,_xlfn.FLOOR.MATH((ROW(I386)-1)/5)*5,0,5),"&lt;&gt;0")/COUNTIF(OFFSET(correlations!J$46,_xlfn.FLOOR.MATH((ROW(I386)-1)/5)*5,0,5),"&lt;&gt;0")</f>
        <v>4.2</v>
      </c>
      <c r="AK398" s="40">
        <f ca="1">SUMIF(OFFSET(correlations!K$46,_xlfn.FLOOR.MATH((ROW(J386)-1)/5)*5,0,5),"&lt;&gt;0")/COUNTIF(OFFSET(correlations!K$46,_xlfn.FLOOR.MATH((ROW(J386)-1)/5)*5,0,5),"&lt;&gt;0")</f>
        <v>4.125</v>
      </c>
      <c r="AL398" s="40">
        <f ca="1">SUMIF(OFFSET(correlations!L$46,_xlfn.FLOOR.MATH((ROW(K386)-1)/5)*5,0,5),"&lt;&gt;0")/COUNTIF(OFFSET(correlations!L$46,_xlfn.FLOOR.MATH((ROW(K386)-1)/5)*5,0,5),"&lt;&gt;0")</f>
        <v>4.25</v>
      </c>
      <c r="AM398" s="40">
        <f ca="1">SUMIF(OFFSET(correlations!M$46,_xlfn.FLOOR.MATH((ROW(L386)-1)/5)*5,0,5),"&lt;&gt;0")/COUNTIF(OFFSET(correlations!M$46,_xlfn.FLOOR.MATH((ROW(L386)-1)/5)*5,0,5),"&lt;&gt;0")</f>
        <v>4</v>
      </c>
      <c r="AN398" s="40">
        <f ca="1">SUMIF(OFFSET(correlations!N$46,_xlfn.FLOOR.MATH((ROW(M386)-1)/5)*5,0,5),"&lt;&gt;0")/COUNTIF(OFFSET(correlations!N$46,_xlfn.FLOOR.MATH((ROW(M386)-1)/5)*5,0,5),"&lt;&gt;0")</f>
        <v>4.166666666666667</v>
      </c>
      <c r="AO398" s="40">
        <f ca="1">SUMIF(OFFSET(correlations!O$46,_xlfn.FLOOR.MATH((ROW(N386)-1)/5)*5,0,5),"&lt;&gt;0")/COUNTIF(OFFSET(correlations!O$46,_xlfn.FLOOR.MATH((ROW(N386)-1)/5)*5,0,5),"&lt;&gt;0")</f>
        <v>4.25</v>
      </c>
      <c r="AP398" s="40">
        <f ca="1">SUMIF(OFFSET(correlations!P$46,_xlfn.FLOOR.MATH((ROW(O386)-1)/5)*5,0,5),"&lt;&gt;0")/COUNTIF(OFFSET(correlations!P$46,_xlfn.FLOOR.MATH((ROW(O386)-1)/5)*5,0,5),"&lt;&gt;0")</f>
        <v>4.5</v>
      </c>
      <c r="AQ398" s="40">
        <f ca="1">SUMIF(OFFSET(correlations!Q$46,_xlfn.FLOOR.MATH((ROW(P386)-1)/5)*5,0,5),"&lt;&gt;0")/COUNTIF(OFFSET(correlations!Q$46,_xlfn.FLOOR.MATH((ROW(P386)-1)/5)*5,0,5),"&lt;&gt;0")</f>
        <v>4.5</v>
      </c>
      <c r="AR398" s="40">
        <f ca="1">SUMIF(OFFSET(correlations!R$46,_xlfn.FLOOR.MATH((ROW(Q386)-1)/5)*5,0,5),"&lt;&gt;0")/COUNTIF(OFFSET(correlations!R$46,_xlfn.FLOOR.MATH((ROW(Q386)-1)/5)*5,0,5),"&lt;&gt;0")</f>
        <v>4.5</v>
      </c>
      <c r="AS398" s="40">
        <f ca="1">SUMIF(OFFSET(correlations!S$46,_xlfn.FLOOR.MATH((ROW(R386)-1)/5)*5,0,5),"&lt;&gt;0")/COUNTIF(OFFSET(correlations!S$46,_xlfn.FLOOR.MATH((ROW(R386)-1)/5)*5,0,5),"&lt;&gt;0")</f>
        <v>4.333333333333333</v>
      </c>
      <c r="AT398" s="40">
        <f ca="1">SUMIF(OFFSET(correlations!T$46,_xlfn.FLOOR.MATH((ROW(S386)-1)/5)*5,0,5),"&lt;&gt;0")/COUNTIF(OFFSET(correlations!T$46,_xlfn.FLOOR.MATH((ROW(S386)-1)/5)*5,0,5),"&lt;&gt;0")</f>
        <v>4.25</v>
      </c>
      <c r="AU398" s="40">
        <f ca="1">SUMIF(OFFSET(correlations!U$46,_xlfn.FLOOR.MATH((ROW(T386)-1)/5)*5,0,5),"&lt;&gt;0")/COUNTIF(OFFSET(correlations!U$46,_xlfn.FLOOR.MATH((ROW(T386)-1)/5)*5,0,5),"&lt;&gt;0")</f>
        <v>4.125</v>
      </c>
      <c r="AV398" s="40">
        <f ca="1">SUMIF(OFFSET(correlations!V$46,_xlfn.FLOOR.MATH((ROW(U386)-1)/5)*5,0,5),"&lt;&gt;0")/COUNTIF(OFFSET(correlations!V$46,_xlfn.FLOOR.MATH((ROW(U386)-1)/5)*5,0,5),"&lt;&gt;0")</f>
        <v>3</v>
      </c>
      <c r="AW398" s="40">
        <f ca="1">SUMIF(OFFSET(correlations!W$46,_xlfn.FLOOR.MATH((ROW(V386)-1)/5)*5,0,5),"&lt;&gt;0")/COUNTIF(OFFSET(correlations!W$46,_xlfn.FLOOR.MATH((ROW(V386)-1)/5)*5,0,5),"&lt;&gt;0")</f>
        <v>4</v>
      </c>
      <c r="AX398" s="40">
        <f ca="1">SUMIF(OFFSET(correlations!X$46,_xlfn.FLOOR.MATH((ROW(W386)-1)/5)*5,0,5),"&lt;&gt;0")/COUNTIF(OFFSET(correlations!X$46,_xlfn.FLOOR.MATH((ROW(W386)-1)/5)*5,0,5),"&lt;&gt;0")</f>
        <v>3.5</v>
      </c>
      <c r="AY398" s="40">
        <f ca="1">SUMIF(OFFSET(correlations!Y$46,_xlfn.FLOOR.MATH((ROW(X386)-1)/5)*5,0,5),"&lt;&gt;0")/COUNTIF(OFFSET(correlations!Y$46,_xlfn.FLOOR.MATH((ROW(X386)-1)/5)*5,0,5),"&lt;&gt;0")</f>
        <v>4.375</v>
      </c>
      <c r="AZ398" s="40">
        <f ca="1">SUMIF(OFFSET(correlations!Z$46,_xlfn.FLOOR.MATH((ROW(Y386)-1)/5)*5,0,5),"&lt;&gt;0")/COUNTIF(OFFSET(correlations!Z$46,_xlfn.FLOOR.MATH((ROW(Y386)-1)/5)*5,0,5),"&lt;&gt;0")</f>
        <v>3.5</v>
      </c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</row>
    <row r="399" spans="1:76">
      <c r="A399" s="1" t="str">
        <f t="shared" ref="A399:A402" si="77">A398</f>
        <v>1891: Star Wars: Episode V - The Empire Strikes Back (1980)</v>
      </c>
      <c r="B399" s="26">
        <f>IF(correlations!B432&lt;&gt;0,'Modified Weights'!B$5,0)</f>
        <v>0.49300760515325925</v>
      </c>
      <c r="C399" s="26">
        <f>IF(correlations!C432&lt;&gt;0,'Modified Weights'!C$5,0)</f>
        <v>0.42223642660835542</v>
      </c>
      <c r="D399" s="26">
        <f>IF(correlations!D432&lt;&gt;0,'Modified Weights'!D$5,0)</f>
        <v>0.46833329437099369</v>
      </c>
      <c r="E399" s="26">
        <f>IF(correlations!E432&lt;&gt;0,'Modified Weights'!E$5,0)</f>
        <v>0</v>
      </c>
      <c r="F399" s="26">
        <f>IF(correlations!F432&lt;&gt;0,'Modified Weights'!F$5,0)</f>
        <v>0</v>
      </c>
      <c r="G399" s="26">
        <f>IF(correlations!G432&lt;&gt;0,'Modified Weights'!G$5,0)</f>
        <v>0</v>
      </c>
      <c r="H399" s="26">
        <f>IF(correlations!H432&lt;&gt;0,'Modified Weights'!H$5,0)</f>
        <v>0.24769327229404767</v>
      </c>
      <c r="I399" s="26">
        <f>IF(correlations!I432&lt;&gt;0,'Modified Weights'!I$5,0)</f>
        <v>0</v>
      </c>
      <c r="J399" s="26">
        <f>IF(correlations!J432&lt;&gt;0,'Modified Weights'!J$5,0)</f>
        <v>0.38713264586848378</v>
      </c>
      <c r="K399" s="26">
        <f>IF(correlations!K432&lt;&gt;0,'Modified Weights'!K$5,0)</f>
        <v>0.25886569181649749</v>
      </c>
      <c r="L399" s="26">
        <f>IF(correlations!L432&lt;&gt;0,'Modified Weights'!L$5,0)</f>
        <v>0.27833468677407003</v>
      </c>
      <c r="M399" s="26">
        <f>IF(correlations!M432&lt;&gt;0,'Modified Weights'!M$5,0)</f>
        <v>0</v>
      </c>
      <c r="N399" s="26">
        <f>IF(correlations!N432&lt;&gt;0,'Modified Weights'!N$5,0)</f>
        <v>0.290591240789001</v>
      </c>
      <c r="O399" s="26">
        <f>IF(correlations!O432&lt;&gt;0,'Modified Weights'!O$5,0)</f>
        <v>0.53906585139435703</v>
      </c>
      <c r="P399" s="26">
        <f>IF(correlations!P432&lt;&gt;0,'Modified Weights'!P$5,0)</f>
        <v>0.29682614716644024</v>
      </c>
      <c r="Q399" s="26">
        <f>IF(correlations!Q432&lt;&gt;0,'Modified Weights'!Q$5,0)</f>
        <v>0.47571090136593314</v>
      </c>
      <c r="R399" s="26">
        <f>IF(correlations!R432&lt;&gt;0,'Modified Weights'!R$5,0)</f>
        <v>0.45527378286540937</v>
      </c>
      <c r="S399" s="26">
        <f>IF(correlations!S432&lt;&gt;0,'Modified Weights'!S$5,0)</f>
        <v>0</v>
      </c>
      <c r="T399" s="26">
        <f>IF(correlations!T432&lt;&gt;0,'Modified Weights'!T$5,0)</f>
        <v>0.42805472768971564</v>
      </c>
      <c r="U399" s="26">
        <f>IF(correlations!U432&lt;&gt;0,'Modified Weights'!U$5,0)</f>
        <v>0.40380887559327872</v>
      </c>
      <c r="V399" s="26">
        <f>IF(correlations!V432&lt;&gt;0,'Modified Weights'!V$5,0)</f>
        <v>0.14924669844661778</v>
      </c>
      <c r="W399" s="26">
        <f>IF(correlations!W432&lt;&gt;0,'Modified Weights'!W$5,0)</f>
        <v>0.31571202585390812</v>
      </c>
      <c r="X399" s="26">
        <f>IF(correlations!X432&lt;&gt;0,'Modified Weights'!X$5,0)</f>
        <v>0</v>
      </c>
      <c r="Y399" s="26">
        <f>IF(correlations!Y432&lt;&gt;0,'Modified Weights'!Y$5,0)</f>
        <v>0</v>
      </c>
      <c r="Z399" s="26">
        <f>IF(correlations!Z432&lt;&gt;0,'Modified Weights'!Z$5,0)</f>
        <v>0.37985626502293046</v>
      </c>
      <c r="AA399" s="26"/>
      <c r="AB399" s="40">
        <f ca="1">SUMIF(OFFSET(correlations!B$46,_xlfn.FLOOR.MATH((ROW(A387)-1)/5)*5,0,5),"&lt;&gt;0")/COUNTIF(OFFSET(correlations!B$46,_xlfn.FLOOR.MATH((ROW(A387)-1)/5)*5,0,5),"&lt;&gt;0")</f>
        <v>3.5</v>
      </c>
      <c r="AC399" s="40">
        <f ca="1">SUMIF(OFFSET(correlations!C$46,_xlfn.FLOOR.MATH((ROW(B387)-1)/5)*5,0,5),"&lt;&gt;0")/COUNTIF(OFFSET(correlations!C$46,_xlfn.FLOOR.MATH((ROW(B387)-1)/5)*5,0,5),"&lt;&gt;0")</f>
        <v>3.875</v>
      </c>
      <c r="AD399" s="40">
        <f ca="1">SUMIF(OFFSET(correlations!D$46,_xlfn.FLOOR.MATH((ROW(C387)-1)/5)*5,0,5),"&lt;&gt;0")/COUNTIF(OFFSET(correlations!D$46,_xlfn.FLOOR.MATH((ROW(C387)-1)/5)*5,0,5),"&lt;&gt;0")</f>
        <v>3.125</v>
      </c>
      <c r="AE399" s="40">
        <f ca="1">SUMIF(OFFSET(correlations!E$46,_xlfn.FLOOR.MATH((ROW(D387)-1)/5)*5,0,5),"&lt;&gt;0")/COUNTIF(OFFSET(correlations!E$46,_xlfn.FLOOR.MATH((ROW(D387)-1)/5)*5,0,5),"&lt;&gt;0")</f>
        <v>4.5</v>
      </c>
      <c r="AF399" s="40">
        <f ca="1">SUMIF(OFFSET(correlations!F$46,_xlfn.FLOOR.MATH((ROW(E387)-1)/5)*5,0,5),"&lt;&gt;0")/COUNTIF(OFFSET(correlations!F$46,_xlfn.FLOOR.MATH((ROW(E387)-1)/5)*5,0,5),"&lt;&gt;0")</f>
        <v>4.75</v>
      </c>
      <c r="AG399" s="40">
        <f ca="1">SUMIF(OFFSET(correlations!G$46,_xlfn.FLOOR.MATH((ROW(F387)-1)/5)*5,0,5),"&lt;&gt;0")/COUNTIF(OFFSET(correlations!G$46,_xlfn.FLOOR.MATH((ROW(F387)-1)/5)*5,0,5),"&lt;&gt;0")</f>
        <v>3.5</v>
      </c>
      <c r="AH399" s="40">
        <f ca="1">SUMIF(OFFSET(correlations!H$46,_xlfn.FLOOR.MATH((ROW(G387)-1)/5)*5,0,5),"&lt;&gt;0")/COUNTIF(OFFSET(correlations!H$46,_xlfn.FLOOR.MATH((ROW(G387)-1)/5)*5,0,5),"&lt;&gt;0")</f>
        <v>4</v>
      </c>
      <c r="AI399" s="40">
        <f ca="1">SUMIF(OFFSET(correlations!I$46,_xlfn.FLOOR.MATH((ROW(H387)-1)/5)*5,0,5),"&lt;&gt;0")/COUNTIF(OFFSET(correlations!I$46,_xlfn.FLOOR.MATH((ROW(H387)-1)/5)*5,0,5),"&lt;&gt;0")</f>
        <v>4.25</v>
      </c>
      <c r="AJ399" s="40">
        <f ca="1">SUMIF(OFFSET(correlations!J$46,_xlfn.FLOOR.MATH((ROW(I387)-1)/5)*5,0,5),"&lt;&gt;0")/COUNTIF(OFFSET(correlations!J$46,_xlfn.FLOOR.MATH((ROW(I387)-1)/5)*5,0,5),"&lt;&gt;0")</f>
        <v>4.2</v>
      </c>
      <c r="AK399" s="40">
        <f ca="1">SUMIF(OFFSET(correlations!K$46,_xlfn.FLOOR.MATH((ROW(J387)-1)/5)*5,0,5),"&lt;&gt;0")/COUNTIF(OFFSET(correlations!K$46,_xlfn.FLOOR.MATH((ROW(J387)-1)/5)*5,0,5),"&lt;&gt;0")</f>
        <v>4.125</v>
      </c>
      <c r="AL399" s="40">
        <f ca="1">SUMIF(OFFSET(correlations!L$46,_xlfn.FLOOR.MATH((ROW(K387)-1)/5)*5,0,5),"&lt;&gt;0")/COUNTIF(OFFSET(correlations!L$46,_xlfn.FLOOR.MATH((ROW(K387)-1)/5)*5,0,5),"&lt;&gt;0")</f>
        <v>4.25</v>
      </c>
      <c r="AM399" s="40">
        <f ca="1">SUMIF(OFFSET(correlations!M$46,_xlfn.FLOOR.MATH((ROW(L387)-1)/5)*5,0,5),"&lt;&gt;0")/COUNTIF(OFFSET(correlations!M$46,_xlfn.FLOOR.MATH((ROW(L387)-1)/5)*5,0,5),"&lt;&gt;0")</f>
        <v>4</v>
      </c>
      <c r="AN399" s="40">
        <f ca="1">SUMIF(OFFSET(correlations!N$46,_xlfn.FLOOR.MATH((ROW(M387)-1)/5)*5,0,5),"&lt;&gt;0")/COUNTIF(OFFSET(correlations!N$46,_xlfn.FLOOR.MATH((ROW(M387)-1)/5)*5,0,5),"&lt;&gt;0")</f>
        <v>4.166666666666667</v>
      </c>
      <c r="AO399" s="40">
        <f ca="1">SUMIF(OFFSET(correlations!O$46,_xlfn.FLOOR.MATH((ROW(N387)-1)/5)*5,0,5),"&lt;&gt;0")/COUNTIF(OFFSET(correlations!O$46,_xlfn.FLOOR.MATH((ROW(N387)-1)/5)*5,0,5),"&lt;&gt;0")</f>
        <v>4.25</v>
      </c>
      <c r="AP399" s="40">
        <f ca="1">SUMIF(OFFSET(correlations!P$46,_xlfn.FLOOR.MATH((ROW(O387)-1)/5)*5,0,5),"&lt;&gt;0")/COUNTIF(OFFSET(correlations!P$46,_xlfn.FLOOR.MATH((ROW(O387)-1)/5)*5,0,5),"&lt;&gt;0")</f>
        <v>4.5</v>
      </c>
      <c r="AQ399" s="40">
        <f ca="1">SUMIF(OFFSET(correlations!Q$46,_xlfn.FLOOR.MATH((ROW(P387)-1)/5)*5,0,5),"&lt;&gt;0")/COUNTIF(OFFSET(correlations!Q$46,_xlfn.FLOOR.MATH((ROW(P387)-1)/5)*5,0,5),"&lt;&gt;0")</f>
        <v>4.5</v>
      </c>
      <c r="AR399" s="40">
        <f ca="1">SUMIF(OFFSET(correlations!R$46,_xlfn.FLOOR.MATH((ROW(Q387)-1)/5)*5,0,5),"&lt;&gt;0")/COUNTIF(OFFSET(correlations!R$46,_xlfn.FLOOR.MATH((ROW(Q387)-1)/5)*5,0,5),"&lt;&gt;0")</f>
        <v>4.5</v>
      </c>
      <c r="AS399" s="40">
        <f ca="1">SUMIF(OFFSET(correlations!S$46,_xlfn.FLOOR.MATH((ROW(R387)-1)/5)*5,0,5),"&lt;&gt;0")/COUNTIF(OFFSET(correlations!S$46,_xlfn.FLOOR.MATH((ROW(R387)-1)/5)*5,0,5),"&lt;&gt;0")</f>
        <v>4.333333333333333</v>
      </c>
      <c r="AT399" s="40">
        <f ca="1">SUMIF(OFFSET(correlations!T$46,_xlfn.FLOOR.MATH((ROW(S387)-1)/5)*5,0,5),"&lt;&gt;0")/COUNTIF(OFFSET(correlations!T$46,_xlfn.FLOOR.MATH((ROW(S387)-1)/5)*5,0,5),"&lt;&gt;0")</f>
        <v>4.25</v>
      </c>
      <c r="AU399" s="40">
        <f ca="1">SUMIF(OFFSET(correlations!U$46,_xlfn.FLOOR.MATH((ROW(T387)-1)/5)*5,0,5),"&lt;&gt;0")/COUNTIF(OFFSET(correlations!U$46,_xlfn.FLOOR.MATH((ROW(T387)-1)/5)*5,0,5),"&lt;&gt;0")</f>
        <v>4.125</v>
      </c>
      <c r="AV399" s="40">
        <f ca="1">SUMIF(OFFSET(correlations!V$46,_xlfn.FLOOR.MATH((ROW(U387)-1)/5)*5,0,5),"&lt;&gt;0")/COUNTIF(OFFSET(correlations!V$46,_xlfn.FLOOR.MATH((ROW(U387)-1)/5)*5,0,5),"&lt;&gt;0")</f>
        <v>3</v>
      </c>
      <c r="AW399" s="40">
        <f ca="1">SUMIF(OFFSET(correlations!W$46,_xlfn.FLOOR.MATH((ROW(V387)-1)/5)*5,0,5),"&lt;&gt;0")/COUNTIF(OFFSET(correlations!W$46,_xlfn.FLOOR.MATH((ROW(V387)-1)/5)*5,0,5),"&lt;&gt;0")</f>
        <v>4</v>
      </c>
      <c r="AX399" s="40">
        <f ca="1">SUMIF(OFFSET(correlations!X$46,_xlfn.FLOOR.MATH((ROW(W387)-1)/5)*5,0,5),"&lt;&gt;0")/COUNTIF(OFFSET(correlations!X$46,_xlfn.FLOOR.MATH((ROW(W387)-1)/5)*5,0,5),"&lt;&gt;0")</f>
        <v>3.5</v>
      </c>
      <c r="AY399" s="40">
        <f ca="1">SUMIF(OFFSET(correlations!Y$46,_xlfn.FLOOR.MATH((ROW(X387)-1)/5)*5,0,5),"&lt;&gt;0")/COUNTIF(OFFSET(correlations!Y$46,_xlfn.FLOOR.MATH((ROW(X387)-1)/5)*5,0,5),"&lt;&gt;0")</f>
        <v>4.375</v>
      </c>
      <c r="AZ399" s="40">
        <f ca="1">SUMIF(OFFSET(correlations!Z$46,_xlfn.FLOOR.MATH((ROW(Y387)-1)/5)*5,0,5),"&lt;&gt;0")/COUNTIF(OFFSET(correlations!Z$46,_xlfn.FLOOR.MATH((ROW(Y387)-1)/5)*5,0,5),"&lt;&gt;0")</f>
        <v>3.5</v>
      </c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</row>
    <row r="400" spans="1:76">
      <c r="A400" s="1" t="str">
        <f t="shared" si="77"/>
        <v>1891: Star Wars: Episode V - The Empire Strikes Back (1980)</v>
      </c>
      <c r="B400" s="26">
        <f>IF(correlations!B433&lt;&gt;0,'Modified Weights'!B$6,0)</f>
        <v>0.48053660218278615</v>
      </c>
      <c r="C400" s="26">
        <f>IF(correlations!C433&lt;&gt;0,'Modified Weights'!C$6,0)</f>
        <v>0.41443820151070604</v>
      </c>
      <c r="D400" s="26">
        <f>IF(correlations!D433&lt;&gt;0,'Modified Weights'!D$6,0)</f>
        <v>0.37322578372742299</v>
      </c>
      <c r="E400" s="26">
        <f>IF(correlations!E433&lt;&gt;0,'Modified Weights'!E$6,0)</f>
        <v>0</v>
      </c>
      <c r="F400" s="26">
        <f>IF(correlations!F433&lt;&gt;0,'Modified Weights'!F$6,0)</f>
        <v>0.40027450425381639</v>
      </c>
      <c r="G400" s="26">
        <f>IF(correlations!G433&lt;&gt;0,'Modified Weights'!G$6,0)</f>
        <v>0.39943642888722536</v>
      </c>
      <c r="H400" s="26">
        <f>IF(correlations!H433&lt;&gt;0,'Modified Weights'!H$6,0)</f>
        <v>0.2271298649307886</v>
      </c>
      <c r="I400" s="26">
        <f>IF(correlations!I433&lt;&gt;0,'Modified Weights'!I$6,0)</f>
        <v>0.22921932957789437</v>
      </c>
      <c r="J400" s="26">
        <f>IF(correlations!J433&lt;&gt;0,'Modified Weights'!J$6,0)</f>
        <v>0.36756756756756787</v>
      </c>
      <c r="K400" s="26">
        <f>IF(correlations!K433&lt;&gt;0,'Modified Weights'!K$6,0)</f>
        <v>0.25252866387786765</v>
      </c>
      <c r="L400" s="26">
        <f>IF(correlations!L433&lt;&gt;0,'Modified Weights'!L$6,0)</f>
        <v>0.2685953793136418</v>
      </c>
      <c r="M400" s="26">
        <f>IF(correlations!M433&lt;&gt;0,'Modified Weights'!M$6,0)</f>
        <v>0</v>
      </c>
      <c r="N400" s="26">
        <f>IF(correlations!N433&lt;&gt;0,'Modified Weights'!N$6,0)</f>
        <v>0.26126836282372301</v>
      </c>
      <c r="O400" s="26">
        <f>IF(correlations!O433&lt;&gt;0,'Modified Weights'!O$6,0)</f>
        <v>0.52599044278760332</v>
      </c>
      <c r="P400" s="26">
        <f>IF(correlations!P433&lt;&gt;0,'Modified Weights'!P$6,0)</f>
        <v>0.28039233696684568</v>
      </c>
      <c r="Q400" s="26">
        <f>IF(correlations!Q433&lt;&gt;0,'Modified Weights'!Q$6,0)</f>
        <v>0.42322462884387124</v>
      </c>
      <c r="R400" s="26">
        <f>IF(correlations!R433&lt;&gt;0,'Modified Weights'!R$6,0)</f>
        <v>0</v>
      </c>
      <c r="S400" s="26">
        <f>IF(correlations!S433&lt;&gt;0,'Modified Weights'!S$6,0)</f>
        <v>0.37267558897264119</v>
      </c>
      <c r="T400" s="26">
        <f>IF(correlations!T433&lt;&gt;0,'Modified Weights'!T$6,0)</f>
        <v>0</v>
      </c>
      <c r="U400" s="26">
        <f>IF(correlations!U433&lt;&gt;0,'Modified Weights'!U$6,0)</f>
        <v>0.30580326092025339</v>
      </c>
      <c r="V400" s="26">
        <f>IF(correlations!V433&lt;&gt;0,'Modified Weights'!V$6,0)</f>
        <v>0.14601110225769576</v>
      </c>
      <c r="W400" s="26">
        <f>IF(correlations!W433&lt;&gt;0,'Modified Weights'!W$6,0)</f>
        <v>0.26252037536330569</v>
      </c>
      <c r="X400" s="26">
        <f>IF(correlations!X433&lt;&gt;0,'Modified Weights'!X$6,0)</f>
        <v>0.45527378286540937</v>
      </c>
      <c r="Y400" s="26">
        <f>IF(correlations!Y433&lt;&gt;0,'Modified Weights'!Y$6,0)</f>
        <v>0.46411014776485626</v>
      </c>
      <c r="Z400" s="26">
        <f>IF(correlations!Z433&lt;&gt;0,'Modified Weights'!Z$6,0)</f>
        <v>0.37426379831369133</v>
      </c>
      <c r="AA400" s="26"/>
      <c r="AB400" s="40">
        <f ca="1">SUMIF(OFFSET(correlations!B$46,_xlfn.FLOOR.MATH((ROW(A388)-1)/5)*5,0,5),"&lt;&gt;0")/COUNTIF(OFFSET(correlations!B$46,_xlfn.FLOOR.MATH((ROW(A388)-1)/5)*5,0,5),"&lt;&gt;0")</f>
        <v>3.5</v>
      </c>
      <c r="AC400" s="40">
        <f ca="1">SUMIF(OFFSET(correlations!C$46,_xlfn.FLOOR.MATH((ROW(B388)-1)/5)*5,0,5),"&lt;&gt;0")/COUNTIF(OFFSET(correlations!C$46,_xlfn.FLOOR.MATH((ROW(B388)-1)/5)*5,0,5),"&lt;&gt;0")</f>
        <v>3.875</v>
      </c>
      <c r="AD400" s="40">
        <f ca="1">SUMIF(OFFSET(correlations!D$46,_xlfn.FLOOR.MATH((ROW(C388)-1)/5)*5,0,5),"&lt;&gt;0")/COUNTIF(OFFSET(correlations!D$46,_xlfn.FLOOR.MATH((ROW(C388)-1)/5)*5,0,5),"&lt;&gt;0")</f>
        <v>3.125</v>
      </c>
      <c r="AE400" s="40">
        <f ca="1">SUMIF(OFFSET(correlations!E$46,_xlfn.FLOOR.MATH((ROW(D388)-1)/5)*5,0,5),"&lt;&gt;0")/COUNTIF(OFFSET(correlations!E$46,_xlfn.FLOOR.MATH((ROW(D388)-1)/5)*5,0,5),"&lt;&gt;0")</f>
        <v>4.5</v>
      </c>
      <c r="AF400" s="40">
        <f ca="1">SUMIF(OFFSET(correlations!F$46,_xlfn.FLOOR.MATH((ROW(E388)-1)/5)*5,0,5),"&lt;&gt;0")/COUNTIF(OFFSET(correlations!F$46,_xlfn.FLOOR.MATH((ROW(E388)-1)/5)*5,0,5),"&lt;&gt;0")</f>
        <v>4.75</v>
      </c>
      <c r="AG400" s="40">
        <f ca="1">SUMIF(OFFSET(correlations!G$46,_xlfn.FLOOR.MATH((ROW(F388)-1)/5)*5,0,5),"&lt;&gt;0")/COUNTIF(OFFSET(correlations!G$46,_xlfn.FLOOR.MATH((ROW(F388)-1)/5)*5,0,5),"&lt;&gt;0")</f>
        <v>3.5</v>
      </c>
      <c r="AH400" s="40">
        <f ca="1">SUMIF(OFFSET(correlations!H$46,_xlfn.FLOOR.MATH((ROW(G388)-1)/5)*5,0,5),"&lt;&gt;0")/COUNTIF(OFFSET(correlations!H$46,_xlfn.FLOOR.MATH((ROW(G388)-1)/5)*5,0,5),"&lt;&gt;0")</f>
        <v>4</v>
      </c>
      <c r="AI400" s="40">
        <f ca="1">SUMIF(OFFSET(correlations!I$46,_xlfn.FLOOR.MATH((ROW(H388)-1)/5)*5,0,5),"&lt;&gt;0")/COUNTIF(OFFSET(correlations!I$46,_xlfn.FLOOR.MATH((ROW(H388)-1)/5)*5,0,5),"&lt;&gt;0")</f>
        <v>4.25</v>
      </c>
      <c r="AJ400" s="40">
        <f ca="1">SUMIF(OFFSET(correlations!J$46,_xlfn.FLOOR.MATH((ROW(I388)-1)/5)*5,0,5),"&lt;&gt;0")/COUNTIF(OFFSET(correlations!J$46,_xlfn.FLOOR.MATH((ROW(I388)-1)/5)*5,0,5),"&lt;&gt;0")</f>
        <v>4.2</v>
      </c>
      <c r="AK400" s="40">
        <f ca="1">SUMIF(OFFSET(correlations!K$46,_xlfn.FLOOR.MATH((ROW(J388)-1)/5)*5,0,5),"&lt;&gt;0")/COUNTIF(OFFSET(correlations!K$46,_xlfn.FLOOR.MATH((ROW(J388)-1)/5)*5,0,5),"&lt;&gt;0")</f>
        <v>4.125</v>
      </c>
      <c r="AL400" s="40">
        <f ca="1">SUMIF(OFFSET(correlations!L$46,_xlfn.FLOOR.MATH((ROW(K388)-1)/5)*5,0,5),"&lt;&gt;0")/COUNTIF(OFFSET(correlations!L$46,_xlfn.FLOOR.MATH((ROW(K388)-1)/5)*5,0,5),"&lt;&gt;0")</f>
        <v>4.25</v>
      </c>
      <c r="AM400" s="40">
        <f ca="1">SUMIF(OFFSET(correlations!M$46,_xlfn.FLOOR.MATH((ROW(L388)-1)/5)*5,0,5),"&lt;&gt;0")/COUNTIF(OFFSET(correlations!M$46,_xlfn.FLOOR.MATH((ROW(L388)-1)/5)*5,0,5),"&lt;&gt;0")</f>
        <v>4</v>
      </c>
      <c r="AN400" s="40">
        <f ca="1">SUMIF(OFFSET(correlations!N$46,_xlfn.FLOOR.MATH((ROW(M388)-1)/5)*5,0,5),"&lt;&gt;0")/COUNTIF(OFFSET(correlations!N$46,_xlfn.FLOOR.MATH((ROW(M388)-1)/5)*5,0,5),"&lt;&gt;0")</f>
        <v>4.166666666666667</v>
      </c>
      <c r="AO400" s="40">
        <f ca="1">SUMIF(OFFSET(correlations!O$46,_xlfn.FLOOR.MATH((ROW(N388)-1)/5)*5,0,5),"&lt;&gt;0")/COUNTIF(OFFSET(correlations!O$46,_xlfn.FLOOR.MATH((ROW(N388)-1)/5)*5,0,5),"&lt;&gt;0")</f>
        <v>4.25</v>
      </c>
      <c r="AP400" s="40">
        <f ca="1">SUMIF(OFFSET(correlations!P$46,_xlfn.FLOOR.MATH((ROW(O388)-1)/5)*5,0,5),"&lt;&gt;0")/COUNTIF(OFFSET(correlations!P$46,_xlfn.FLOOR.MATH((ROW(O388)-1)/5)*5,0,5),"&lt;&gt;0")</f>
        <v>4.5</v>
      </c>
      <c r="AQ400" s="40">
        <f ca="1">SUMIF(OFFSET(correlations!Q$46,_xlfn.FLOOR.MATH((ROW(P388)-1)/5)*5,0,5),"&lt;&gt;0")/COUNTIF(OFFSET(correlations!Q$46,_xlfn.FLOOR.MATH((ROW(P388)-1)/5)*5,0,5),"&lt;&gt;0")</f>
        <v>4.5</v>
      </c>
      <c r="AR400" s="40">
        <f ca="1">SUMIF(OFFSET(correlations!R$46,_xlfn.FLOOR.MATH((ROW(Q388)-1)/5)*5,0,5),"&lt;&gt;0")/COUNTIF(OFFSET(correlations!R$46,_xlfn.FLOOR.MATH((ROW(Q388)-1)/5)*5,0,5),"&lt;&gt;0")</f>
        <v>4.5</v>
      </c>
      <c r="AS400" s="40">
        <f ca="1">SUMIF(OFFSET(correlations!S$46,_xlfn.FLOOR.MATH((ROW(R388)-1)/5)*5,0,5),"&lt;&gt;0")/COUNTIF(OFFSET(correlations!S$46,_xlfn.FLOOR.MATH((ROW(R388)-1)/5)*5,0,5),"&lt;&gt;0")</f>
        <v>4.333333333333333</v>
      </c>
      <c r="AT400" s="40">
        <f ca="1">SUMIF(OFFSET(correlations!T$46,_xlfn.FLOOR.MATH((ROW(S388)-1)/5)*5,0,5),"&lt;&gt;0")/COUNTIF(OFFSET(correlations!T$46,_xlfn.FLOOR.MATH((ROW(S388)-1)/5)*5,0,5),"&lt;&gt;0")</f>
        <v>4.25</v>
      </c>
      <c r="AU400" s="40">
        <f ca="1">SUMIF(OFFSET(correlations!U$46,_xlfn.FLOOR.MATH((ROW(T388)-1)/5)*5,0,5),"&lt;&gt;0")/COUNTIF(OFFSET(correlations!U$46,_xlfn.FLOOR.MATH((ROW(T388)-1)/5)*5,0,5),"&lt;&gt;0")</f>
        <v>4.125</v>
      </c>
      <c r="AV400" s="40">
        <f ca="1">SUMIF(OFFSET(correlations!V$46,_xlfn.FLOOR.MATH((ROW(U388)-1)/5)*5,0,5),"&lt;&gt;0")/COUNTIF(OFFSET(correlations!V$46,_xlfn.FLOOR.MATH((ROW(U388)-1)/5)*5,0,5),"&lt;&gt;0")</f>
        <v>3</v>
      </c>
      <c r="AW400" s="40">
        <f ca="1">SUMIF(OFFSET(correlations!W$46,_xlfn.FLOOR.MATH((ROW(V388)-1)/5)*5,0,5),"&lt;&gt;0")/COUNTIF(OFFSET(correlations!W$46,_xlfn.FLOOR.MATH((ROW(V388)-1)/5)*5,0,5),"&lt;&gt;0")</f>
        <v>4</v>
      </c>
      <c r="AX400" s="40">
        <f ca="1">SUMIF(OFFSET(correlations!X$46,_xlfn.FLOOR.MATH((ROW(W388)-1)/5)*5,0,5),"&lt;&gt;0")/COUNTIF(OFFSET(correlations!X$46,_xlfn.FLOOR.MATH((ROW(W388)-1)/5)*5,0,5),"&lt;&gt;0")</f>
        <v>3.5</v>
      </c>
      <c r="AY400" s="40">
        <f ca="1">SUMIF(OFFSET(correlations!Y$46,_xlfn.FLOOR.MATH((ROW(X388)-1)/5)*5,0,5),"&lt;&gt;0")/COUNTIF(OFFSET(correlations!Y$46,_xlfn.FLOOR.MATH((ROW(X388)-1)/5)*5,0,5),"&lt;&gt;0")</f>
        <v>4.375</v>
      </c>
      <c r="AZ400" s="40">
        <f ca="1">SUMIF(OFFSET(correlations!Z$46,_xlfn.FLOOR.MATH((ROW(Y388)-1)/5)*5,0,5),"&lt;&gt;0")/COUNTIF(OFFSET(correlations!Z$46,_xlfn.FLOOR.MATH((ROW(Y388)-1)/5)*5,0,5),"&lt;&gt;0")</f>
        <v>3.5</v>
      </c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</row>
    <row r="401" spans="1:76">
      <c r="A401" s="1" t="str">
        <f t="shared" si="77"/>
        <v>1891: Star Wars: Episode V - The Empire Strikes Back (1980)</v>
      </c>
      <c r="B401" s="26">
        <f>IF(correlations!B434&lt;&gt;0,'Modified Weights'!B$7,0)</f>
        <v>0.46460996868120108</v>
      </c>
      <c r="C401" s="26">
        <f>IF(correlations!C434&lt;&gt;0,'Modified Weights'!C$7,0)</f>
        <v>0.41167618541813644</v>
      </c>
      <c r="D401" s="26">
        <f>IF(correlations!D434&lt;&gt;0,'Modified Weights'!D$7,0)</f>
        <v>0.36756756756756787</v>
      </c>
      <c r="E401" s="26">
        <f>IF(correlations!E434&lt;&gt;0,'Modified Weights'!E$7,0)</f>
        <v>0</v>
      </c>
      <c r="F401" s="26">
        <f>IF(correlations!F434&lt;&gt;0,'Modified Weights'!F$7,0)</f>
        <v>0</v>
      </c>
      <c r="G401" s="26">
        <f>IF(correlations!G434&lt;&gt;0,'Modified Weights'!G$7,0)</f>
        <v>0.38713264586848378</v>
      </c>
      <c r="H401" s="26">
        <f>IF(correlations!H434&lt;&gt;0,'Modified Weights'!H$7,0)</f>
        <v>0.19365960183726966</v>
      </c>
      <c r="I401" s="26">
        <f>IF(correlations!I434&lt;&gt;0,'Modified Weights'!I$7,0)</f>
        <v>0</v>
      </c>
      <c r="J401" s="26">
        <f>IF(correlations!J434&lt;&gt;0,'Modified Weights'!J$7,0)</f>
        <v>0.36005629545020651</v>
      </c>
      <c r="K401" s="26">
        <f>IF(correlations!K434&lt;&gt;0,'Modified Weights'!K$7,0)</f>
        <v>0.21087949693739588</v>
      </c>
      <c r="L401" s="26">
        <f>IF(correlations!L434&lt;&gt;0,'Modified Weights'!L$7,0)</f>
        <v>0</v>
      </c>
      <c r="M401" s="26">
        <f>IF(correlations!M434&lt;&gt;0,'Modified Weights'!M$7,0)</f>
        <v>0.19710516591041297</v>
      </c>
      <c r="N401" s="26">
        <f>IF(correlations!N434&lt;&gt;0,'Modified Weights'!N$7,0)</f>
        <v>0</v>
      </c>
      <c r="O401" s="26">
        <f>IF(correlations!O434&lt;&gt;0,'Modified Weights'!O$7,0)</f>
        <v>0.47549485227568483</v>
      </c>
      <c r="P401" s="26">
        <f>IF(correlations!P434&lt;&gt;0,'Modified Weights'!P$7,0)</f>
        <v>0.26252037536330569</v>
      </c>
      <c r="Q401" s="26">
        <f>IF(correlations!Q434&lt;&gt;0,'Modified Weights'!Q$7,0)</f>
        <v>0</v>
      </c>
      <c r="R401" s="26">
        <f>IF(correlations!R434&lt;&gt;0,'Modified Weights'!R$7,0)</f>
        <v>0.37426379831369133</v>
      </c>
      <c r="S401" s="26">
        <f>IF(correlations!S434&lt;&gt;0,'Modified Weights'!S$7,0)</f>
        <v>0.36064387194709613</v>
      </c>
      <c r="T401" s="26">
        <f>IF(correlations!T434&lt;&gt;0,'Modified Weights'!T$7,0)</f>
        <v>0</v>
      </c>
      <c r="U401" s="26">
        <f>IF(correlations!U434&lt;&gt;0,'Modified Weights'!U$7,0)</f>
        <v>0.28039233696684568</v>
      </c>
      <c r="V401" s="26">
        <f>IF(correlations!V434&lt;&gt;0,'Modified Weights'!V$7,0)</f>
        <v>0</v>
      </c>
      <c r="W401" s="26">
        <f>IF(correlations!W434&lt;&gt;0,'Modified Weights'!W$7,0)</f>
        <v>0.24072770522228643</v>
      </c>
      <c r="X401" s="26">
        <f>IF(correlations!X434&lt;&gt;0,'Modified Weights'!X$7,0)</f>
        <v>0.44902524381160436</v>
      </c>
      <c r="Y401" s="26">
        <f>IF(correlations!Y434&lt;&gt;0,'Modified Weights'!Y$7,0)</f>
        <v>0.42322462884387124</v>
      </c>
      <c r="Z401" s="26">
        <f>IF(correlations!Z434&lt;&gt;0,'Modified Weights'!Z$7,0)</f>
        <v>0.27967705678590876</v>
      </c>
      <c r="AA401" s="26"/>
      <c r="AB401" s="40">
        <f ca="1">SUMIF(OFFSET(correlations!B$46,_xlfn.FLOOR.MATH((ROW(A389)-1)/5)*5,0,5),"&lt;&gt;0")/COUNTIF(OFFSET(correlations!B$46,_xlfn.FLOOR.MATH((ROW(A389)-1)/5)*5,0,5),"&lt;&gt;0")</f>
        <v>3.5</v>
      </c>
      <c r="AC401" s="40">
        <f ca="1">SUMIF(OFFSET(correlations!C$46,_xlfn.FLOOR.MATH((ROW(B389)-1)/5)*5,0,5),"&lt;&gt;0")/COUNTIF(OFFSET(correlations!C$46,_xlfn.FLOOR.MATH((ROW(B389)-1)/5)*5,0,5),"&lt;&gt;0")</f>
        <v>3.875</v>
      </c>
      <c r="AD401" s="40">
        <f ca="1">SUMIF(OFFSET(correlations!D$46,_xlfn.FLOOR.MATH((ROW(C389)-1)/5)*5,0,5),"&lt;&gt;0")/COUNTIF(OFFSET(correlations!D$46,_xlfn.FLOOR.MATH((ROW(C389)-1)/5)*5,0,5),"&lt;&gt;0")</f>
        <v>3.125</v>
      </c>
      <c r="AE401" s="40">
        <f ca="1">SUMIF(OFFSET(correlations!E$46,_xlfn.FLOOR.MATH((ROW(D389)-1)/5)*5,0,5),"&lt;&gt;0")/COUNTIF(OFFSET(correlations!E$46,_xlfn.FLOOR.MATH((ROW(D389)-1)/5)*5,0,5),"&lt;&gt;0")</f>
        <v>4.5</v>
      </c>
      <c r="AF401" s="40">
        <f ca="1">SUMIF(OFFSET(correlations!F$46,_xlfn.FLOOR.MATH((ROW(E389)-1)/5)*5,0,5),"&lt;&gt;0")/COUNTIF(OFFSET(correlations!F$46,_xlfn.FLOOR.MATH((ROW(E389)-1)/5)*5,0,5),"&lt;&gt;0")</f>
        <v>4.75</v>
      </c>
      <c r="AG401" s="40">
        <f ca="1">SUMIF(OFFSET(correlations!G$46,_xlfn.FLOOR.MATH((ROW(F389)-1)/5)*5,0,5),"&lt;&gt;0")/COUNTIF(OFFSET(correlations!G$46,_xlfn.FLOOR.MATH((ROW(F389)-1)/5)*5,0,5),"&lt;&gt;0")</f>
        <v>3.5</v>
      </c>
      <c r="AH401" s="40">
        <f ca="1">SUMIF(OFFSET(correlations!H$46,_xlfn.FLOOR.MATH((ROW(G389)-1)/5)*5,0,5),"&lt;&gt;0")/COUNTIF(OFFSET(correlations!H$46,_xlfn.FLOOR.MATH((ROW(G389)-1)/5)*5,0,5),"&lt;&gt;0")</f>
        <v>4</v>
      </c>
      <c r="AI401" s="40">
        <f ca="1">SUMIF(OFFSET(correlations!I$46,_xlfn.FLOOR.MATH((ROW(H389)-1)/5)*5,0,5),"&lt;&gt;0")/COUNTIF(OFFSET(correlations!I$46,_xlfn.FLOOR.MATH((ROW(H389)-1)/5)*5,0,5),"&lt;&gt;0")</f>
        <v>4.25</v>
      </c>
      <c r="AJ401" s="40">
        <f ca="1">SUMIF(OFFSET(correlations!J$46,_xlfn.FLOOR.MATH((ROW(I389)-1)/5)*5,0,5),"&lt;&gt;0")/COUNTIF(OFFSET(correlations!J$46,_xlfn.FLOOR.MATH((ROW(I389)-1)/5)*5,0,5),"&lt;&gt;0")</f>
        <v>4.2</v>
      </c>
      <c r="AK401" s="40">
        <f ca="1">SUMIF(OFFSET(correlations!K$46,_xlfn.FLOOR.MATH((ROW(J389)-1)/5)*5,0,5),"&lt;&gt;0")/COUNTIF(OFFSET(correlations!K$46,_xlfn.FLOOR.MATH((ROW(J389)-1)/5)*5,0,5),"&lt;&gt;0")</f>
        <v>4.125</v>
      </c>
      <c r="AL401" s="40">
        <f ca="1">SUMIF(OFFSET(correlations!L$46,_xlfn.FLOOR.MATH((ROW(K389)-1)/5)*5,0,5),"&lt;&gt;0")/COUNTIF(OFFSET(correlations!L$46,_xlfn.FLOOR.MATH((ROW(K389)-1)/5)*5,0,5),"&lt;&gt;0")</f>
        <v>4.25</v>
      </c>
      <c r="AM401" s="40">
        <f ca="1">SUMIF(OFFSET(correlations!M$46,_xlfn.FLOOR.MATH((ROW(L389)-1)/5)*5,0,5),"&lt;&gt;0")/COUNTIF(OFFSET(correlations!M$46,_xlfn.FLOOR.MATH((ROW(L389)-1)/5)*5,0,5),"&lt;&gt;0")</f>
        <v>4</v>
      </c>
      <c r="AN401" s="40">
        <f ca="1">SUMIF(OFFSET(correlations!N$46,_xlfn.FLOOR.MATH((ROW(M389)-1)/5)*5,0,5),"&lt;&gt;0")/COUNTIF(OFFSET(correlations!N$46,_xlfn.FLOOR.MATH((ROW(M389)-1)/5)*5,0,5),"&lt;&gt;0")</f>
        <v>4.166666666666667</v>
      </c>
      <c r="AO401" s="40">
        <f ca="1">SUMIF(OFFSET(correlations!O$46,_xlfn.FLOOR.MATH((ROW(N389)-1)/5)*5,0,5),"&lt;&gt;0")/COUNTIF(OFFSET(correlations!O$46,_xlfn.FLOOR.MATH((ROW(N389)-1)/5)*5,0,5),"&lt;&gt;0")</f>
        <v>4.25</v>
      </c>
      <c r="AP401" s="40">
        <f ca="1">SUMIF(OFFSET(correlations!P$46,_xlfn.FLOOR.MATH((ROW(O389)-1)/5)*5,0,5),"&lt;&gt;0")/COUNTIF(OFFSET(correlations!P$46,_xlfn.FLOOR.MATH((ROW(O389)-1)/5)*5,0,5),"&lt;&gt;0")</f>
        <v>4.5</v>
      </c>
      <c r="AQ401" s="40">
        <f ca="1">SUMIF(OFFSET(correlations!Q$46,_xlfn.FLOOR.MATH((ROW(P389)-1)/5)*5,0,5),"&lt;&gt;0")/COUNTIF(OFFSET(correlations!Q$46,_xlfn.FLOOR.MATH((ROW(P389)-1)/5)*5,0,5),"&lt;&gt;0")</f>
        <v>4.5</v>
      </c>
      <c r="AR401" s="40">
        <f ca="1">SUMIF(OFFSET(correlations!R$46,_xlfn.FLOOR.MATH((ROW(Q389)-1)/5)*5,0,5),"&lt;&gt;0")/COUNTIF(OFFSET(correlations!R$46,_xlfn.FLOOR.MATH((ROW(Q389)-1)/5)*5,0,5),"&lt;&gt;0")</f>
        <v>4.5</v>
      </c>
      <c r="AS401" s="40">
        <f ca="1">SUMIF(OFFSET(correlations!S$46,_xlfn.FLOOR.MATH((ROW(R389)-1)/5)*5,0,5),"&lt;&gt;0")/COUNTIF(OFFSET(correlations!S$46,_xlfn.FLOOR.MATH((ROW(R389)-1)/5)*5,0,5),"&lt;&gt;0")</f>
        <v>4.333333333333333</v>
      </c>
      <c r="AT401" s="40">
        <f ca="1">SUMIF(OFFSET(correlations!T$46,_xlfn.FLOOR.MATH((ROW(S389)-1)/5)*5,0,5),"&lt;&gt;0")/COUNTIF(OFFSET(correlations!T$46,_xlfn.FLOOR.MATH((ROW(S389)-1)/5)*5,0,5),"&lt;&gt;0")</f>
        <v>4.25</v>
      </c>
      <c r="AU401" s="40">
        <f ca="1">SUMIF(OFFSET(correlations!U$46,_xlfn.FLOOR.MATH((ROW(T389)-1)/5)*5,0,5),"&lt;&gt;0")/COUNTIF(OFFSET(correlations!U$46,_xlfn.FLOOR.MATH((ROW(T389)-1)/5)*5,0,5),"&lt;&gt;0")</f>
        <v>4.125</v>
      </c>
      <c r="AV401" s="40">
        <f ca="1">SUMIF(OFFSET(correlations!V$46,_xlfn.FLOOR.MATH((ROW(U389)-1)/5)*5,0,5),"&lt;&gt;0")/COUNTIF(OFFSET(correlations!V$46,_xlfn.FLOOR.MATH((ROW(U389)-1)/5)*5,0,5),"&lt;&gt;0")</f>
        <v>3</v>
      </c>
      <c r="AW401" s="40">
        <f ca="1">SUMIF(OFFSET(correlations!W$46,_xlfn.FLOOR.MATH((ROW(V389)-1)/5)*5,0,5),"&lt;&gt;0")/COUNTIF(OFFSET(correlations!W$46,_xlfn.FLOOR.MATH((ROW(V389)-1)/5)*5,0,5),"&lt;&gt;0")</f>
        <v>4</v>
      </c>
      <c r="AX401" s="40">
        <f ca="1">SUMIF(OFFSET(correlations!X$46,_xlfn.FLOOR.MATH((ROW(W389)-1)/5)*5,0,5),"&lt;&gt;0")/COUNTIF(OFFSET(correlations!X$46,_xlfn.FLOOR.MATH((ROW(W389)-1)/5)*5,0,5),"&lt;&gt;0")</f>
        <v>3.5</v>
      </c>
      <c r="AY401" s="40">
        <f ca="1">SUMIF(OFFSET(correlations!Y$46,_xlfn.FLOOR.MATH((ROW(X389)-1)/5)*5,0,5),"&lt;&gt;0")/COUNTIF(OFFSET(correlations!Y$46,_xlfn.FLOOR.MATH((ROW(X389)-1)/5)*5,0,5),"&lt;&gt;0")</f>
        <v>4.375</v>
      </c>
      <c r="AZ401" s="40">
        <f ca="1">SUMIF(OFFSET(correlations!Z$46,_xlfn.FLOOR.MATH((ROW(Y389)-1)/5)*5,0,5),"&lt;&gt;0")/COUNTIF(OFFSET(correlations!Z$46,_xlfn.FLOOR.MATH((ROW(Y389)-1)/5)*5,0,5),"&lt;&gt;0")</f>
        <v>3.5</v>
      </c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</row>
    <row r="402" spans="1:76">
      <c r="A402" s="1" t="str">
        <f t="shared" si="77"/>
        <v>1891: Star Wars: Episode V - The Empire Strikes Back (1980)</v>
      </c>
      <c r="B402" s="26">
        <f>IF(correlations!B435&lt;&gt;0,'Modified Weights'!B$3,0)</f>
        <v>0.55108883721563151</v>
      </c>
      <c r="C402" s="26">
        <f>IF(correlations!C435&lt;&gt;0,'Modified Weights'!C$3,0)</f>
        <v>0</v>
      </c>
      <c r="D402" s="26">
        <f>IF(correlations!D435&lt;&gt;0,'Modified Weights'!D$3,0)</f>
        <v>0.66716825348801723</v>
      </c>
      <c r="E402" s="26">
        <f>IF(correlations!E435&lt;&gt;0,'Modified Weights'!E$3,0)</f>
        <v>0.51761980439715483</v>
      </c>
      <c r="F402" s="26">
        <f>IF(correlations!F435&lt;&gt;0,'Modified Weights'!F$3,0)</f>
        <v>0</v>
      </c>
      <c r="G402" s="26">
        <f>IF(correlations!G435&lt;&gt;0,'Modified Weights'!G$3,0)</f>
        <v>0.53906585139435703</v>
      </c>
      <c r="H402" s="26">
        <f>IF(correlations!H435&lt;&gt;0,'Modified Weights'!H$3,0)</f>
        <v>0</v>
      </c>
      <c r="I402" s="26">
        <f>IF(correlations!I435&lt;&gt;0,'Modified Weights'!I$3,0)</f>
        <v>0.38334847991865839</v>
      </c>
      <c r="J402" s="26">
        <f>IF(correlations!J435&lt;&gt;0,'Modified Weights'!J$3,0)</f>
        <v>0.47571090136593314</v>
      </c>
      <c r="K402" s="26">
        <f>IF(correlations!K435&lt;&gt;0,'Modified Weights'!K$3,0)</f>
        <v>0.31571202585390812</v>
      </c>
      <c r="L402" s="26">
        <f>IF(correlations!L435&lt;&gt;0,'Modified Weights'!L$3,0)</f>
        <v>0.31257295249758305</v>
      </c>
      <c r="M402" s="26">
        <f>IF(correlations!M435&lt;&gt;0,'Modified Weights'!M$3,0)</f>
        <v>0.40859237613621341</v>
      </c>
      <c r="N402" s="26">
        <f>IF(correlations!N435&lt;&gt;0,'Modified Weights'!N$3,0)</f>
        <v>0</v>
      </c>
      <c r="O402" s="26">
        <f>IF(correlations!O435&lt;&gt;0,'Modified Weights'!O$3,0)</f>
        <v>0.66851595362183669</v>
      </c>
      <c r="P402" s="26">
        <f>IF(correlations!P435&lt;&gt;0,'Modified Weights'!P$3,0)</f>
        <v>0</v>
      </c>
      <c r="Q402" s="26">
        <f>IF(correlations!Q435&lt;&gt;0,'Modified Weights'!Q$3,0)</f>
        <v>0.50324684492481753</v>
      </c>
      <c r="R402" s="26">
        <f>IF(correlations!R435&lt;&gt;0,'Modified Weights'!R$3,0)</f>
        <v>0</v>
      </c>
      <c r="S402" s="26">
        <f>IF(correlations!S435&lt;&gt;0,'Modified Weights'!S$3,0)</f>
        <v>0</v>
      </c>
      <c r="T402" s="26">
        <f>IF(correlations!T435&lt;&gt;0,'Modified Weights'!T$3,0)</f>
        <v>0.55108883721563151</v>
      </c>
      <c r="U402" s="26">
        <f>IF(correlations!U435&lt;&gt;0,'Modified Weights'!U$3,0)</f>
        <v>0.47236055541883315</v>
      </c>
      <c r="V402" s="26">
        <f>IF(correlations!V435&lt;&gt;0,'Modified Weights'!V$3,0)</f>
        <v>0</v>
      </c>
      <c r="W402" s="26">
        <f>IF(correlations!W435&lt;&gt;0,'Modified Weights'!W$3,0)</f>
        <v>0.50324684492481753</v>
      </c>
      <c r="X402" s="26">
        <f>IF(correlations!X435&lt;&gt;0,'Modified Weights'!X$3,0)</f>
        <v>0.66851595362183669</v>
      </c>
      <c r="Y402" s="26">
        <f>IF(correlations!Y435&lt;&gt;0,'Modified Weights'!Y$3,0)</f>
        <v>0.66716825348801723</v>
      </c>
      <c r="Z402" s="26">
        <f>IF(correlations!Z435&lt;&gt;0,'Modified Weights'!Z$3,0)</f>
        <v>0.43552033876932245</v>
      </c>
      <c r="AA402" s="26"/>
      <c r="AB402" s="40">
        <f ca="1">SUMIF(OFFSET(correlations!B$46,_xlfn.FLOOR.MATH((ROW(A390)-1)/5)*5,0,5),"&lt;&gt;0")/COUNTIF(OFFSET(correlations!B$46,_xlfn.FLOOR.MATH((ROW(A390)-1)/5)*5,0,5),"&lt;&gt;0")</f>
        <v>3.5</v>
      </c>
      <c r="AC402" s="40">
        <f ca="1">SUMIF(OFFSET(correlations!C$46,_xlfn.FLOOR.MATH((ROW(B390)-1)/5)*5,0,5),"&lt;&gt;0")/COUNTIF(OFFSET(correlations!C$46,_xlfn.FLOOR.MATH((ROW(B390)-1)/5)*5,0,5),"&lt;&gt;0")</f>
        <v>3.875</v>
      </c>
      <c r="AD402" s="40">
        <f ca="1">SUMIF(OFFSET(correlations!D$46,_xlfn.FLOOR.MATH((ROW(C390)-1)/5)*5,0,5),"&lt;&gt;0")/COUNTIF(OFFSET(correlations!D$46,_xlfn.FLOOR.MATH((ROW(C390)-1)/5)*5,0,5),"&lt;&gt;0")</f>
        <v>3.125</v>
      </c>
      <c r="AE402" s="40">
        <f ca="1">SUMIF(OFFSET(correlations!E$46,_xlfn.FLOOR.MATH((ROW(D390)-1)/5)*5,0,5),"&lt;&gt;0")/COUNTIF(OFFSET(correlations!E$46,_xlfn.FLOOR.MATH((ROW(D390)-1)/5)*5,0,5),"&lt;&gt;0")</f>
        <v>4.5</v>
      </c>
      <c r="AF402" s="40">
        <f ca="1">SUMIF(OFFSET(correlations!F$46,_xlfn.FLOOR.MATH((ROW(E390)-1)/5)*5,0,5),"&lt;&gt;0")/COUNTIF(OFFSET(correlations!F$46,_xlfn.FLOOR.MATH((ROW(E390)-1)/5)*5,0,5),"&lt;&gt;0")</f>
        <v>4.75</v>
      </c>
      <c r="AG402" s="40">
        <f ca="1">SUMIF(OFFSET(correlations!G$46,_xlfn.FLOOR.MATH((ROW(F390)-1)/5)*5,0,5),"&lt;&gt;0")/COUNTIF(OFFSET(correlations!G$46,_xlfn.FLOOR.MATH((ROW(F390)-1)/5)*5,0,5),"&lt;&gt;0")</f>
        <v>3.5</v>
      </c>
      <c r="AH402" s="40">
        <f ca="1">SUMIF(OFFSET(correlations!H$46,_xlfn.FLOOR.MATH((ROW(G390)-1)/5)*5,0,5),"&lt;&gt;0")/COUNTIF(OFFSET(correlations!H$46,_xlfn.FLOOR.MATH((ROW(G390)-1)/5)*5,0,5),"&lt;&gt;0")</f>
        <v>4</v>
      </c>
      <c r="AI402" s="40">
        <f ca="1">SUMIF(OFFSET(correlations!I$46,_xlfn.FLOOR.MATH((ROW(H390)-1)/5)*5,0,5),"&lt;&gt;0")/COUNTIF(OFFSET(correlations!I$46,_xlfn.FLOOR.MATH((ROW(H390)-1)/5)*5,0,5),"&lt;&gt;0")</f>
        <v>4.25</v>
      </c>
      <c r="AJ402" s="40">
        <f ca="1">SUMIF(OFFSET(correlations!J$46,_xlfn.FLOOR.MATH((ROW(I390)-1)/5)*5,0,5),"&lt;&gt;0")/COUNTIF(OFFSET(correlations!J$46,_xlfn.FLOOR.MATH((ROW(I390)-1)/5)*5,0,5),"&lt;&gt;0")</f>
        <v>4.2</v>
      </c>
      <c r="AK402" s="40">
        <f ca="1">SUMIF(OFFSET(correlations!K$46,_xlfn.FLOOR.MATH((ROW(J390)-1)/5)*5,0,5),"&lt;&gt;0")/COUNTIF(OFFSET(correlations!K$46,_xlfn.FLOOR.MATH((ROW(J390)-1)/5)*5,0,5),"&lt;&gt;0")</f>
        <v>4.125</v>
      </c>
      <c r="AL402" s="40">
        <f ca="1">SUMIF(OFFSET(correlations!L$46,_xlfn.FLOOR.MATH((ROW(K390)-1)/5)*5,0,5),"&lt;&gt;0")/COUNTIF(OFFSET(correlations!L$46,_xlfn.FLOOR.MATH((ROW(K390)-1)/5)*5,0,5),"&lt;&gt;0")</f>
        <v>4.25</v>
      </c>
      <c r="AM402" s="40">
        <f ca="1">SUMIF(OFFSET(correlations!M$46,_xlfn.FLOOR.MATH((ROW(L390)-1)/5)*5,0,5),"&lt;&gt;0")/COUNTIF(OFFSET(correlations!M$46,_xlfn.FLOOR.MATH((ROW(L390)-1)/5)*5,0,5),"&lt;&gt;0")</f>
        <v>4</v>
      </c>
      <c r="AN402" s="40">
        <f ca="1">SUMIF(OFFSET(correlations!N$46,_xlfn.FLOOR.MATH((ROW(M390)-1)/5)*5,0,5),"&lt;&gt;0")/COUNTIF(OFFSET(correlations!N$46,_xlfn.FLOOR.MATH((ROW(M390)-1)/5)*5,0,5),"&lt;&gt;0")</f>
        <v>4.166666666666667</v>
      </c>
      <c r="AO402" s="40">
        <f ca="1">SUMIF(OFFSET(correlations!O$46,_xlfn.FLOOR.MATH((ROW(N390)-1)/5)*5,0,5),"&lt;&gt;0")/COUNTIF(OFFSET(correlations!O$46,_xlfn.FLOOR.MATH((ROW(N390)-1)/5)*5,0,5),"&lt;&gt;0")</f>
        <v>4.25</v>
      </c>
      <c r="AP402" s="40">
        <f ca="1">SUMIF(OFFSET(correlations!P$46,_xlfn.FLOOR.MATH((ROW(O390)-1)/5)*5,0,5),"&lt;&gt;0")/COUNTIF(OFFSET(correlations!P$46,_xlfn.FLOOR.MATH((ROW(O390)-1)/5)*5,0,5),"&lt;&gt;0")</f>
        <v>4.5</v>
      </c>
      <c r="AQ402" s="40">
        <f ca="1">SUMIF(OFFSET(correlations!Q$46,_xlfn.FLOOR.MATH((ROW(P390)-1)/5)*5,0,5),"&lt;&gt;0")/COUNTIF(OFFSET(correlations!Q$46,_xlfn.FLOOR.MATH((ROW(P390)-1)/5)*5,0,5),"&lt;&gt;0")</f>
        <v>4.5</v>
      </c>
      <c r="AR402" s="40">
        <f ca="1">SUMIF(OFFSET(correlations!R$46,_xlfn.FLOOR.MATH((ROW(Q390)-1)/5)*5,0,5),"&lt;&gt;0")/COUNTIF(OFFSET(correlations!R$46,_xlfn.FLOOR.MATH((ROW(Q390)-1)/5)*5,0,5),"&lt;&gt;0")</f>
        <v>4.5</v>
      </c>
      <c r="AS402" s="40">
        <f ca="1">SUMIF(OFFSET(correlations!S$46,_xlfn.FLOOR.MATH((ROW(R390)-1)/5)*5,0,5),"&lt;&gt;0")/COUNTIF(OFFSET(correlations!S$46,_xlfn.FLOOR.MATH((ROW(R390)-1)/5)*5,0,5),"&lt;&gt;0")</f>
        <v>4.333333333333333</v>
      </c>
      <c r="AT402" s="40">
        <f ca="1">SUMIF(OFFSET(correlations!T$46,_xlfn.FLOOR.MATH((ROW(S390)-1)/5)*5,0,5),"&lt;&gt;0")/COUNTIF(OFFSET(correlations!T$46,_xlfn.FLOOR.MATH((ROW(S390)-1)/5)*5,0,5),"&lt;&gt;0")</f>
        <v>4.25</v>
      </c>
      <c r="AU402" s="40">
        <f ca="1">SUMIF(OFFSET(correlations!U$46,_xlfn.FLOOR.MATH((ROW(T390)-1)/5)*5,0,5),"&lt;&gt;0")/COUNTIF(OFFSET(correlations!U$46,_xlfn.FLOOR.MATH((ROW(T390)-1)/5)*5,0,5),"&lt;&gt;0")</f>
        <v>4.125</v>
      </c>
      <c r="AV402" s="40">
        <f ca="1">SUMIF(OFFSET(correlations!V$46,_xlfn.FLOOR.MATH((ROW(U390)-1)/5)*5,0,5),"&lt;&gt;0")/COUNTIF(OFFSET(correlations!V$46,_xlfn.FLOOR.MATH((ROW(U390)-1)/5)*5,0,5),"&lt;&gt;0")</f>
        <v>3</v>
      </c>
      <c r="AW402" s="40">
        <f ca="1">SUMIF(OFFSET(correlations!W$46,_xlfn.FLOOR.MATH((ROW(V390)-1)/5)*5,0,5),"&lt;&gt;0")/COUNTIF(OFFSET(correlations!W$46,_xlfn.FLOOR.MATH((ROW(V390)-1)/5)*5,0,5),"&lt;&gt;0")</f>
        <v>4</v>
      </c>
      <c r="AX402" s="40">
        <f ca="1">SUMIF(OFFSET(correlations!X$46,_xlfn.FLOOR.MATH((ROW(W390)-1)/5)*5,0,5),"&lt;&gt;0")/COUNTIF(OFFSET(correlations!X$46,_xlfn.FLOOR.MATH((ROW(W390)-1)/5)*5,0,5),"&lt;&gt;0")</f>
        <v>3.5</v>
      </c>
      <c r="AY402" s="40">
        <f ca="1">SUMIF(OFFSET(correlations!Y$46,_xlfn.FLOOR.MATH((ROW(X390)-1)/5)*5,0,5),"&lt;&gt;0")/COUNTIF(OFFSET(correlations!Y$46,_xlfn.FLOOR.MATH((ROW(X390)-1)/5)*5,0,5),"&lt;&gt;0")</f>
        <v>4.375</v>
      </c>
      <c r="AZ402" s="40">
        <f ca="1">SUMIF(OFFSET(correlations!Z$46,_xlfn.FLOOR.MATH((ROW(Y390)-1)/5)*5,0,5),"&lt;&gt;0")/COUNTIF(OFFSET(correlations!Z$46,_xlfn.FLOOR.MATH((ROW(Y390)-1)/5)*5,0,5),"&lt;&gt;0")</f>
        <v>3.5</v>
      </c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</row>
    <row r="403" spans="1:76">
      <c r="A403" s="21" t="s">
        <v>78</v>
      </c>
      <c r="B403" s="26">
        <f>IF(correlations!B436&lt;&gt;0,'Modified Weights'!B$4,0)</f>
        <v>0.51761980439715483</v>
      </c>
      <c r="C403" s="26">
        <f>IF(correlations!C436&lt;&gt;0,'Modified Weights'!C$4,0)</f>
        <v>0.48860698263640312</v>
      </c>
      <c r="D403" s="26">
        <f>IF(correlations!D436&lt;&gt;0,'Modified Weights'!D$4,0)</f>
        <v>0</v>
      </c>
      <c r="E403" s="26">
        <f>IF(correlations!E436&lt;&gt;0,'Modified Weights'!E$4,0)</f>
        <v>0</v>
      </c>
      <c r="F403" s="26">
        <f>IF(correlations!F436&lt;&gt;0,'Modified Weights'!F$4,0)</f>
        <v>0.46411014776485626</v>
      </c>
      <c r="G403" s="26">
        <f>IF(correlations!G436&lt;&gt;0,'Modified Weights'!G$4,0)</f>
        <v>0.48053660218278615</v>
      </c>
      <c r="H403" s="26">
        <f>IF(correlations!H436&lt;&gt;0,'Modified Weights'!H$4,0)</f>
        <v>0.40027450425381639</v>
      </c>
      <c r="I403" s="26">
        <f>IF(correlations!I436&lt;&gt;0,'Modified Weights'!I$4,0)</f>
        <v>0</v>
      </c>
      <c r="J403" s="26">
        <f>IF(correlations!J436&lt;&gt;0,'Modified Weights'!J$4,0)</f>
        <v>0.47549485227568483</v>
      </c>
      <c r="K403" s="26">
        <f>IF(correlations!K436&lt;&gt;0,'Modified Weights'!K$4,0)</f>
        <v>0</v>
      </c>
      <c r="L403" s="26">
        <f>IF(correlations!L436&lt;&gt;0,'Modified Weights'!L$4,0)</f>
        <v>0.28275572409412869</v>
      </c>
      <c r="M403" s="26">
        <f>IF(correlations!M436&lt;&gt;0,'Modified Weights'!M$4,0)</f>
        <v>0</v>
      </c>
      <c r="N403" s="26">
        <f>IF(correlations!N436&lt;&gt;0,'Modified Weights'!N$4,0)</f>
        <v>0.31010409033155772</v>
      </c>
      <c r="O403" s="26">
        <f>IF(correlations!O436&lt;&gt;0,'Modified Weights'!O$4,0)</f>
        <v>0</v>
      </c>
      <c r="P403" s="26">
        <f>IF(correlations!P436&lt;&gt;0,'Modified Weights'!P$4,0)</f>
        <v>0.30413903573293405</v>
      </c>
      <c r="Q403" s="26">
        <f>IF(correlations!Q436&lt;&gt;0,'Modified Weights'!Q$4,0)</f>
        <v>0</v>
      </c>
      <c r="R403" s="26">
        <f>IF(correlations!R436&lt;&gt;0,'Modified Weights'!R$4,0)</f>
        <v>0</v>
      </c>
      <c r="S403" s="26">
        <f>IF(correlations!S436&lt;&gt;0,'Modified Weights'!S$4,0)</f>
        <v>0.44902524381160436</v>
      </c>
      <c r="T403" s="26">
        <f>IF(correlations!T436&lt;&gt;0,'Modified Weights'!T$4,0)</f>
        <v>0</v>
      </c>
      <c r="U403" s="26">
        <f>IF(correlations!U436&lt;&gt;0,'Modified Weights'!U$4,0)</f>
        <v>0</v>
      </c>
      <c r="V403" s="26">
        <f>IF(correlations!V436&lt;&gt;0,'Modified Weights'!V$4,0)</f>
        <v>0</v>
      </c>
      <c r="W403" s="26">
        <f>IF(correlations!W436&lt;&gt;0,'Modified Weights'!W$4,0)</f>
        <v>0.40859237613621341</v>
      </c>
      <c r="X403" s="26">
        <f>IF(correlations!X436&lt;&gt;0,'Modified Weights'!X$4,0)</f>
        <v>0.54219187817609293</v>
      </c>
      <c r="Y403" s="26">
        <f>IF(correlations!Y436&lt;&gt;0,'Modified Weights'!Y$4,0)</f>
        <v>0.54219187817609293</v>
      </c>
      <c r="Z403" s="26">
        <f>IF(correlations!Z436&lt;&gt;0,'Modified Weights'!Z$4,0)</f>
        <v>0</v>
      </c>
      <c r="AA403" s="26"/>
      <c r="AB403" s="40">
        <f ca="1">SUMIF(OFFSET(correlations!B$46,_xlfn.FLOOR.MATH((ROW(A391)-1)/5)*5,0,5),"&lt;&gt;0")/COUNTIF(OFFSET(correlations!B$46,_xlfn.FLOOR.MATH((ROW(A391)-1)/5)*5,0,5),"&lt;&gt;0")</f>
        <v>4</v>
      </c>
      <c r="AC403" s="40">
        <f ca="1">SUMIF(OFFSET(correlations!C$46,_xlfn.FLOOR.MATH((ROW(B391)-1)/5)*5,0,5),"&lt;&gt;0")/COUNTIF(OFFSET(correlations!C$46,_xlfn.FLOOR.MATH((ROW(B391)-1)/5)*5,0,5),"&lt;&gt;0")</f>
        <v>3.375</v>
      </c>
      <c r="AD403" s="40">
        <f ca="1">SUMIF(OFFSET(correlations!D$46,_xlfn.FLOOR.MATH((ROW(C391)-1)/5)*5,0,5),"&lt;&gt;0")/COUNTIF(OFFSET(correlations!D$46,_xlfn.FLOOR.MATH((ROW(C391)-1)/5)*5,0,5),"&lt;&gt;0")</f>
        <v>3.3333333333333335</v>
      </c>
      <c r="AE403" s="40">
        <f ca="1">SUMIF(OFFSET(correlations!E$46,_xlfn.FLOOR.MATH((ROW(D391)-1)/5)*5,0,5),"&lt;&gt;0")/COUNTIF(OFFSET(correlations!E$46,_xlfn.FLOOR.MATH((ROW(D391)-1)/5)*5,0,5),"&lt;&gt;0")</f>
        <v>4.5</v>
      </c>
      <c r="AF403" s="40">
        <f ca="1">SUMIF(OFFSET(correlations!F$46,_xlfn.FLOOR.MATH((ROW(E391)-1)/5)*5,0,5),"&lt;&gt;0")/COUNTIF(OFFSET(correlations!F$46,_xlfn.FLOOR.MATH((ROW(E391)-1)/5)*5,0,5),"&lt;&gt;0")</f>
        <v>3.75</v>
      </c>
      <c r="AG403" s="40">
        <f ca="1">SUMIF(OFFSET(correlations!G$46,_xlfn.FLOOR.MATH((ROW(F391)-1)/5)*5,0,5),"&lt;&gt;0")/COUNTIF(OFFSET(correlations!G$46,_xlfn.FLOOR.MATH((ROW(F391)-1)/5)*5,0,5),"&lt;&gt;0")</f>
        <v>4.333333333333333</v>
      </c>
      <c r="AH403" s="40">
        <f ca="1">SUMIF(OFFSET(correlations!H$46,_xlfn.FLOOR.MATH((ROW(G391)-1)/5)*5,0,5),"&lt;&gt;0")/COUNTIF(OFFSET(correlations!H$46,_xlfn.FLOOR.MATH((ROW(G391)-1)/5)*5,0,5),"&lt;&gt;0")</f>
        <v>4</v>
      </c>
      <c r="AI403" s="40">
        <f ca="1">SUMIF(OFFSET(correlations!I$46,_xlfn.FLOOR.MATH((ROW(H391)-1)/5)*5,0,5),"&lt;&gt;0")/COUNTIF(OFFSET(correlations!I$46,_xlfn.FLOOR.MATH((ROW(H391)-1)/5)*5,0,5),"&lt;&gt;0")</f>
        <v>4.25</v>
      </c>
      <c r="AJ403" s="40">
        <f ca="1">SUMIF(OFFSET(correlations!J$46,_xlfn.FLOOR.MATH((ROW(I391)-1)/5)*5,0,5),"&lt;&gt;0")/COUNTIF(OFFSET(correlations!J$46,_xlfn.FLOOR.MATH((ROW(I391)-1)/5)*5,0,5),"&lt;&gt;0")</f>
        <v>3.9</v>
      </c>
      <c r="AK403" s="40">
        <f ca="1">SUMIF(OFFSET(correlations!K$46,_xlfn.FLOOR.MATH((ROW(J391)-1)/5)*5,0,5),"&lt;&gt;0")/COUNTIF(OFFSET(correlations!K$46,_xlfn.FLOOR.MATH((ROW(J391)-1)/5)*5,0,5),"&lt;&gt;0")</f>
        <v>4.125</v>
      </c>
      <c r="AL403" s="40">
        <f ca="1">SUMIF(OFFSET(correlations!L$46,_xlfn.FLOOR.MATH((ROW(K391)-1)/5)*5,0,5),"&lt;&gt;0")/COUNTIF(OFFSET(correlations!L$46,_xlfn.FLOOR.MATH((ROW(K391)-1)/5)*5,0,5),"&lt;&gt;0")</f>
        <v>4.25</v>
      </c>
      <c r="AM403" s="40">
        <f ca="1">SUMIF(OFFSET(correlations!M$46,_xlfn.FLOOR.MATH((ROW(L391)-1)/5)*5,0,5),"&lt;&gt;0")/COUNTIF(OFFSET(correlations!M$46,_xlfn.FLOOR.MATH((ROW(L391)-1)/5)*5,0,5),"&lt;&gt;0")</f>
        <v>4</v>
      </c>
      <c r="AN403" s="40">
        <f ca="1">SUMIF(OFFSET(correlations!N$46,_xlfn.FLOOR.MATH((ROW(M391)-1)/5)*5,0,5),"&lt;&gt;0")/COUNTIF(OFFSET(correlations!N$46,_xlfn.FLOOR.MATH((ROW(M391)-1)/5)*5,0,5),"&lt;&gt;0")</f>
        <v>3.6666666666666665</v>
      </c>
      <c r="AO403" s="40">
        <f ca="1">SUMIF(OFFSET(correlations!O$46,_xlfn.FLOOR.MATH((ROW(N391)-1)/5)*5,0,5),"&lt;&gt;0")/COUNTIF(OFFSET(correlations!O$46,_xlfn.FLOOR.MATH((ROW(N391)-1)/5)*5,0,5),"&lt;&gt;0")</f>
        <v>4</v>
      </c>
      <c r="AP403" s="40">
        <f ca="1">SUMIF(OFFSET(correlations!P$46,_xlfn.FLOOR.MATH((ROW(O391)-1)/5)*5,0,5),"&lt;&gt;0")/COUNTIF(OFFSET(correlations!P$46,_xlfn.FLOOR.MATH((ROW(O391)-1)/5)*5,0,5),"&lt;&gt;0")</f>
        <v>4.375</v>
      </c>
      <c r="AQ403" s="40">
        <f ca="1">SUMIF(OFFSET(correlations!Q$46,_xlfn.FLOOR.MATH((ROW(P391)-1)/5)*5,0,5),"&lt;&gt;0")/COUNTIF(OFFSET(correlations!Q$46,_xlfn.FLOOR.MATH((ROW(P391)-1)/5)*5,0,5),"&lt;&gt;0")</f>
        <v>4.5</v>
      </c>
      <c r="AR403" s="40">
        <f ca="1">SUMIF(OFFSET(correlations!R$46,_xlfn.FLOOR.MATH((ROW(Q391)-1)/5)*5,0,5),"&lt;&gt;0")/COUNTIF(OFFSET(correlations!R$46,_xlfn.FLOOR.MATH((ROW(Q391)-1)/5)*5,0,5),"&lt;&gt;0")</f>
        <v>4</v>
      </c>
      <c r="AS403" s="40">
        <f ca="1">SUMIF(OFFSET(correlations!S$46,_xlfn.FLOOR.MATH((ROW(R391)-1)/5)*5,0,5),"&lt;&gt;0")/COUNTIF(OFFSET(correlations!S$46,_xlfn.FLOOR.MATH((ROW(R391)-1)/5)*5,0,5),"&lt;&gt;0")</f>
        <v>4.166666666666667</v>
      </c>
      <c r="AT403" s="40">
        <f ca="1">SUMIF(OFFSET(correlations!T$46,_xlfn.FLOOR.MATH((ROW(S391)-1)/5)*5,0,5),"&lt;&gt;0")/COUNTIF(OFFSET(correlations!T$46,_xlfn.FLOOR.MATH((ROW(S391)-1)/5)*5,0,5),"&lt;&gt;0")</f>
        <v>4</v>
      </c>
      <c r="AU403" s="40">
        <f ca="1">SUMIF(OFFSET(correlations!U$46,_xlfn.FLOOR.MATH((ROW(T391)-1)/5)*5,0,5),"&lt;&gt;0")/COUNTIF(OFFSET(correlations!U$46,_xlfn.FLOOR.MATH((ROW(T391)-1)/5)*5,0,5),"&lt;&gt;0")</f>
        <v>4</v>
      </c>
      <c r="AV403" s="40">
        <f ca="1">SUMIF(OFFSET(correlations!V$46,_xlfn.FLOOR.MATH((ROW(U391)-1)/5)*5,0,5),"&lt;&gt;0")/COUNTIF(OFFSET(correlations!V$46,_xlfn.FLOOR.MATH((ROW(U391)-1)/5)*5,0,5),"&lt;&gt;0")</f>
        <v>4.25</v>
      </c>
      <c r="AW403" s="40">
        <f ca="1">SUMIF(OFFSET(correlations!W$46,_xlfn.FLOOR.MATH((ROW(V391)-1)/5)*5,0,5),"&lt;&gt;0")/COUNTIF(OFFSET(correlations!W$46,_xlfn.FLOOR.MATH((ROW(V391)-1)/5)*5,0,5),"&lt;&gt;0")</f>
        <v>3.9</v>
      </c>
      <c r="AX403" s="40">
        <f ca="1">SUMIF(OFFSET(correlations!X$46,_xlfn.FLOOR.MATH((ROW(W391)-1)/5)*5,0,5),"&lt;&gt;0")/COUNTIF(OFFSET(correlations!X$46,_xlfn.FLOOR.MATH((ROW(W391)-1)/5)*5,0,5),"&lt;&gt;0")</f>
        <v>4</v>
      </c>
      <c r="AY403" s="40">
        <f ca="1">SUMIF(OFFSET(correlations!Y$46,_xlfn.FLOOR.MATH((ROW(X391)-1)/5)*5,0,5),"&lt;&gt;0")/COUNTIF(OFFSET(correlations!Y$46,_xlfn.FLOOR.MATH((ROW(X391)-1)/5)*5,0,5),"&lt;&gt;0")</f>
        <v>4</v>
      </c>
      <c r="AZ403" s="40">
        <f ca="1">SUMIF(OFFSET(correlations!Z$46,_xlfn.FLOOR.MATH((ROW(Y391)-1)/5)*5,0,5),"&lt;&gt;0")/COUNTIF(OFFSET(correlations!Z$46,_xlfn.FLOOR.MATH((ROW(Y391)-1)/5)*5,0,5),"&lt;&gt;0")</f>
        <v>3.8333333333333335</v>
      </c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</row>
    <row r="404" spans="1:76">
      <c r="A404" s="1" t="str">
        <f t="shared" ref="A404:A407" si="78">A403</f>
        <v>1892: Star Wars: Episode VI - Return of the Jedi (1983)</v>
      </c>
      <c r="B404" s="26">
        <f>IF(correlations!B437&lt;&gt;0,'Modified Weights'!B$5,0)</f>
        <v>0.49300760515325925</v>
      </c>
      <c r="C404" s="26">
        <f>IF(correlations!C437&lt;&gt;0,'Modified Weights'!C$5,0)</f>
        <v>0.42223642660835542</v>
      </c>
      <c r="D404" s="26">
        <f>IF(correlations!D437&lt;&gt;0,'Modified Weights'!D$5,0)</f>
        <v>0</v>
      </c>
      <c r="E404" s="26">
        <f>IF(correlations!E437&lt;&gt;0,'Modified Weights'!E$5,0)</f>
        <v>0</v>
      </c>
      <c r="F404" s="26">
        <f>IF(correlations!F437&lt;&gt;0,'Modified Weights'!F$5,0)</f>
        <v>0</v>
      </c>
      <c r="G404" s="26">
        <f>IF(correlations!G437&lt;&gt;0,'Modified Weights'!G$5,0)</f>
        <v>0</v>
      </c>
      <c r="H404" s="26">
        <f>IF(correlations!H437&lt;&gt;0,'Modified Weights'!H$5,0)</f>
        <v>0.24769327229404767</v>
      </c>
      <c r="I404" s="26">
        <f>IF(correlations!I437&lt;&gt;0,'Modified Weights'!I$5,0)</f>
        <v>0</v>
      </c>
      <c r="J404" s="26">
        <f>IF(correlations!J437&lt;&gt;0,'Modified Weights'!J$5,0)</f>
        <v>0.38713264586848378</v>
      </c>
      <c r="K404" s="26">
        <f>IF(correlations!K437&lt;&gt;0,'Modified Weights'!K$5,0)</f>
        <v>0.25886569181649749</v>
      </c>
      <c r="L404" s="26">
        <f>IF(correlations!L437&lt;&gt;0,'Modified Weights'!L$5,0)</f>
        <v>0.27833468677407003</v>
      </c>
      <c r="M404" s="26">
        <f>IF(correlations!M437&lt;&gt;0,'Modified Weights'!M$5,0)</f>
        <v>0</v>
      </c>
      <c r="N404" s="26">
        <f>IF(correlations!N437&lt;&gt;0,'Modified Weights'!N$5,0)</f>
        <v>0.290591240789001</v>
      </c>
      <c r="O404" s="26">
        <f>IF(correlations!O437&lt;&gt;0,'Modified Weights'!O$5,0)</f>
        <v>0.53906585139435703</v>
      </c>
      <c r="P404" s="26">
        <f>IF(correlations!P437&lt;&gt;0,'Modified Weights'!P$5,0)</f>
        <v>0.29682614716644024</v>
      </c>
      <c r="Q404" s="26">
        <f>IF(correlations!Q437&lt;&gt;0,'Modified Weights'!Q$5,0)</f>
        <v>0.47571090136593314</v>
      </c>
      <c r="R404" s="26">
        <f>IF(correlations!R437&lt;&gt;0,'Modified Weights'!R$5,0)</f>
        <v>0.45527378286540937</v>
      </c>
      <c r="S404" s="26">
        <f>IF(correlations!S437&lt;&gt;0,'Modified Weights'!S$5,0)</f>
        <v>0</v>
      </c>
      <c r="T404" s="26">
        <f>IF(correlations!T437&lt;&gt;0,'Modified Weights'!T$5,0)</f>
        <v>0.42805472768971564</v>
      </c>
      <c r="U404" s="26">
        <f>IF(correlations!U437&lt;&gt;0,'Modified Weights'!U$5,0)</f>
        <v>0.40380887559327872</v>
      </c>
      <c r="V404" s="26">
        <f>IF(correlations!V437&lt;&gt;0,'Modified Weights'!V$5,0)</f>
        <v>0.14924669844661778</v>
      </c>
      <c r="W404" s="26">
        <f>IF(correlations!W437&lt;&gt;0,'Modified Weights'!W$5,0)</f>
        <v>0.31571202585390812</v>
      </c>
      <c r="X404" s="26">
        <f>IF(correlations!X437&lt;&gt;0,'Modified Weights'!X$5,0)</f>
        <v>0</v>
      </c>
      <c r="Y404" s="26">
        <f>IF(correlations!Y437&lt;&gt;0,'Modified Weights'!Y$5,0)</f>
        <v>0</v>
      </c>
      <c r="Z404" s="26">
        <f>IF(correlations!Z437&lt;&gt;0,'Modified Weights'!Z$5,0)</f>
        <v>0.37985626502293046</v>
      </c>
      <c r="AA404" s="26"/>
      <c r="AB404" s="40">
        <f ca="1">SUMIF(OFFSET(correlations!B$46,_xlfn.FLOOR.MATH((ROW(A392)-1)/5)*5,0,5),"&lt;&gt;0")/COUNTIF(OFFSET(correlations!B$46,_xlfn.FLOOR.MATH((ROW(A392)-1)/5)*5,0,5),"&lt;&gt;0")</f>
        <v>4</v>
      </c>
      <c r="AC404" s="40">
        <f ca="1">SUMIF(OFFSET(correlations!C$46,_xlfn.FLOOR.MATH((ROW(B392)-1)/5)*5,0,5),"&lt;&gt;0")/COUNTIF(OFFSET(correlations!C$46,_xlfn.FLOOR.MATH((ROW(B392)-1)/5)*5,0,5),"&lt;&gt;0")</f>
        <v>3.375</v>
      </c>
      <c r="AD404" s="40">
        <f ca="1">SUMIF(OFFSET(correlations!D$46,_xlfn.FLOOR.MATH((ROW(C392)-1)/5)*5,0,5),"&lt;&gt;0")/COUNTIF(OFFSET(correlations!D$46,_xlfn.FLOOR.MATH((ROW(C392)-1)/5)*5,0,5),"&lt;&gt;0")</f>
        <v>3.3333333333333335</v>
      </c>
      <c r="AE404" s="40">
        <f ca="1">SUMIF(OFFSET(correlations!E$46,_xlfn.FLOOR.MATH((ROW(D392)-1)/5)*5,0,5),"&lt;&gt;0")/COUNTIF(OFFSET(correlations!E$46,_xlfn.FLOOR.MATH((ROW(D392)-1)/5)*5,0,5),"&lt;&gt;0")</f>
        <v>4.5</v>
      </c>
      <c r="AF404" s="40">
        <f ca="1">SUMIF(OFFSET(correlations!F$46,_xlfn.FLOOR.MATH((ROW(E392)-1)/5)*5,0,5),"&lt;&gt;0")/COUNTIF(OFFSET(correlations!F$46,_xlfn.FLOOR.MATH((ROW(E392)-1)/5)*5,0,5),"&lt;&gt;0")</f>
        <v>3.75</v>
      </c>
      <c r="AG404" s="40">
        <f ca="1">SUMIF(OFFSET(correlations!G$46,_xlfn.FLOOR.MATH((ROW(F392)-1)/5)*5,0,5),"&lt;&gt;0")/COUNTIF(OFFSET(correlations!G$46,_xlfn.FLOOR.MATH((ROW(F392)-1)/5)*5,0,5),"&lt;&gt;0")</f>
        <v>4.333333333333333</v>
      </c>
      <c r="AH404" s="40">
        <f ca="1">SUMIF(OFFSET(correlations!H$46,_xlfn.FLOOR.MATH((ROW(G392)-1)/5)*5,0,5),"&lt;&gt;0")/COUNTIF(OFFSET(correlations!H$46,_xlfn.FLOOR.MATH((ROW(G392)-1)/5)*5,0,5),"&lt;&gt;0")</f>
        <v>4</v>
      </c>
      <c r="AI404" s="40">
        <f ca="1">SUMIF(OFFSET(correlations!I$46,_xlfn.FLOOR.MATH((ROW(H392)-1)/5)*5,0,5),"&lt;&gt;0")/COUNTIF(OFFSET(correlations!I$46,_xlfn.FLOOR.MATH((ROW(H392)-1)/5)*5,0,5),"&lt;&gt;0")</f>
        <v>4.25</v>
      </c>
      <c r="AJ404" s="40">
        <f ca="1">SUMIF(OFFSET(correlations!J$46,_xlfn.FLOOR.MATH((ROW(I392)-1)/5)*5,0,5),"&lt;&gt;0")/COUNTIF(OFFSET(correlations!J$46,_xlfn.FLOOR.MATH((ROW(I392)-1)/5)*5,0,5),"&lt;&gt;0")</f>
        <v>3.9</v>
      </c>
      <c r="AK404" s="40">
        <f ca="1">SUMIF(OFFSET(correlations!K$46,_xlfn.FLOOR.MATH((ROW(J392)-1)/5)*5,0,5),"&lt;&gt;0")/COUNTIF(OFFSET(correlations!K$46,_xlfn.FLOOR.MATH((ROW(J392)-1)/5)*5,0,5),"&lt;&gt;0")</f>
        <v>4.125</v>
      </c>
      <c r="AL404" s="40">
        <f ca="1">SUMIF(OFFSET(correlations!L$46,_xlfn.FLOOR.MATH((ROW(K392)-1)/5)*5,0,5),"&lt;&gt;0")/COUNTIF(OFFSET(correlations!L$46,_xlfn.FLOOR.MATH((ROW(K392)-1)/5)*5,0,5),"&lt;&gt;0")</f>
        <v>4.25</v>
      </c>
      <c r="AM404" s="40">
        <f ca="1">SUMIF(OFFSET(correlations!M$46,_xlfn.FLOOR.MATH((ROW(L392)-1)/5)*5,0,5),"&lt;&gt;0")/COUNTIF(OFFSET(correlations!M$46,_xlfn.FLOOR.MATH((ROW(L392)-1)/5)*5,0,5),"&lt;&gt;0")</f>
        <v>4</v>
      </c>
      <c r="AN404" s="40">
        <f ca="1">SUMIF(OFFSET(correlations!N$46,_xlfn.FLOOR.MATH((ROW(M392)-1)/5)*5,0,5),"&lt;&gt;0")/COUNTIF(OFFSET(correlations!N$46,_xlfn.FLOOR.MATH((ROW(M392)-1)/5)*5,0,5),"&lt;&gt;0")</f>
        <v>3.6666666666666665</v>
      </c>
      <c r="AO404" s="40">
        <f ca="1">SUMIF(OFFSET(correlations!O$46,_xlfn.FLOOR.MATH((ROW(N392)-1)/5)*5,0,5),"&lt;&gt;0")/COUNTIF(OFFSET(correlations!O$46,_xlfn.FLOOR.MATH((ROW(N392)-1)/5)*5,0,5),"&lt;&gt;0")</f>
        <v>4</v>
      </c>
      <c r="AP404" s="40">
        <f ca="1">SUMIF(OFFSET(correlations!P$46,_xlfn.FLOOR.MATH((ROW(O392)-1)/5)*5,0,5),"&lt;&gt;0")/COUNTIF(OFFSET(correlations!P$46,_xlfn.FLOOR.MATH((ROW(O392)-1)/5)*5,0,5),"&lt;&gt;0")</f>
        <v>4.375</v>
      </c>
      <c r="AQ404" s="40">
        <f ca="1">SUMIF(OFFSET(correlations!Q$46,_xlfn.FLOOR.MATH((ROW(P392)-1)/5)*5,0,5),"&lt;&gt;0")/COUNTIF(OFFSET(correlations!Q$46,_xlfn.FLOOR.MATH((ROW(P392)-1)/5)*5,0,5),"&lt;&gt;0")</f>
        <v>4.5</v>
      </c>
      <c r="AR404" s="40">
        <f ca="1">SUMIF(OFFSET(correlations!R$46,_xlfn.FLOOR.MATH((ROW(Q392)-1)/5)*5,0,5),"&lt;&gt;0")/COUNTIF(OFFSET(correlations!R$46,_xlfn.FLOOR.MATH((ROW(Q392)-1)/5)*5,0,5),"&lt;&gt;0")</f>
        <v>4</v>
      </c>
      <c r="AS404" s="40">
        <f ca="1">SUMIF(OFFSET(correlations!S$46,_xlfn.FLOOR.MATH((ROW(R392)-1)/5)*5,0,5),"&lt;&gt;0")/COUNTIF(OFFSET(correlations!S$46,_xlfn.FLOOR.MATH((ROW(R392)-1)/5)*5,0,5),"&lt;&gt;0")</f>
        <v>4.166666666666667</v>
      </c>
      <c r="AT404" s="40">
        <f ca="1">SUMIF(OFFSET(correlations!T$46,_xlfn.FLOOR.MATH((ROW(S392)-1)/5)*5,0,5),"&lt;&gt;0")/COUNTIF(OFFSET(correlations!T$46,_xlfn.FLOOR.MATH((ROW(S392)-1)/5)*5,0,5),"&lt;&gt;0")</f>
        <v>4</v>
      </c>
      <c r="AU404" s="40">
        <f ca="1">SUMIF(OFFSET(correlations!U$46,_xlfn.FLOOR.MATH((ROW(T392)-1)/5)*5,0,5),"&lt;&gt;0")/COUNTIF(OFFSET(correlations!U$46,_xlfn.FLOOR.MATH((ROW(T392)-1)/5)*5,0,5),"&lt;&gt;0")</f>
        <v>4</v>
      </c>
      <c r="AV404" s="40">
        <f ca="1">SUMIF(OFFSET(correlations!V$46,_xlfn.FLOOR.MATH((ROW(U392)-1)/5)*5,0,5),"&lt;&gt;0")/COUNTIF(OFFSET(correlations!V$46,_xlfn.FLOOR.MATH((ROW(U392)-1)/5)*5,0,5),"&lt;&gt;0")</f>
        <v>4.25</v>
      </c>
      <c r="AW404" s="40">
        <f ca="1">SUMIF(OFFSET(correlations!W$46,_xlfn.FLOOR.MATH((ROW(V392)-1)/5)*5,0,5),"&lt;&gt;0")/COUNTIF(OFFSET(correlations!W$46,_xlfn.FLOOR.MATH((ROW(V392)-1)/5)*5,0,5),"&lt;&gt;0")</f>
        <v>3.9</v>
      </c>
      <c r="AX404" s="40">
        <f ca="1">SUMIF(OFFSET(correlations!X$46,_xlfn.FLOOR.MATH((ROW(W392)-1)/5)*5,0,5),"&lt;&gt;0")/COUNTIF(OFFSET(correlations!X$46,_xlfn.FLOOR.MATH((ROW(W392)-1)/5)*5,0,5),"&lt;&gt;0")</f>
        <v>4</v>
      </c>
      <c r="AY404" s="40">
        <f ca="1">SUMIF(OFFSET(correlations!Y$46,_xlfn.FLOOR.MATH((ROW(X392)-1)/5)*5,0,5),"&lt;&gt;0")/COUNTIF(OFFSET(correlations!Y$46,_xlfn.FLOOR.MATH((ROW(X392)-1)/5)*5,0,5),"&lt;&gt;0")</f>
        <v>4</v>
      </c>
      <c r="AZ404" s="40">
        <f ca="1">SUMIF(OFFSET(correlations!Z$46,_xlfn.FLOOR.MATH((ROW(Y392)-1)/5)*5,0,5),"&lt;&gt;0")/COUNTIF(OFFSET(correlations!Z$46,_xlfn.FLOOR.MATH((ROW(Y392)-1)/5)*5,0,5),"&lt;&gt;0")</f>
        <v>3.8333333333333335</v>
      </c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</row>
    <row r="405" spans="1:76">
      <c r="A405" s="1" t="str">
        <f t="shared" si="78"/>
        <v>1892: Star Wars: Episode VI - Return of the Jedi (1983)</v>
      </c>
      <c r="B405" s="26">
        <f>IF(correlations!B438&lt;&gt;0,'Modified Weights'!B$6,0)</f>
        <v>0</v>
      </c>
      <c r="C405" s="26">
        <f>IF(correlations!C438&lt;&gt;0,'Modified Weights'!C$6,0)</f>
        <v>0.41443820151070604</v>
      </c>
      <c r="D405" s="26">
        <f>IF(correlations!D438&lt;&gt;0,'Modified Weights'!D$6,0)</f>
        <v>0.37322578372742299</v>
      </c>
      <c r="E405" s="26">
        <f>IF(correlations!E438&lt;&gt;0,'Modified Weights'!E$6,0)</f>
        <v>0</v>
      </c>
      <c r="F405" s="26">
        <f>IF(correlations!F438&lt;&gt;0,'Modified Weights'!F$6,0)</f>
        <v>0.40027450425381639</v>
      </c>
      <c r="G405" s="26">
        <f>IF(correlations!G438&lt;&gt;0,'Modified Weights'!G$6,0)</f>
        <v>0.39943642888722536</v>
      </c>
      <c r="H405" s="26">
        <f>IF(correlations!H438&lt;&gt;0,'Modified Weights'!H$6,0)</f>
        <v>0.2271298649307886</v>
      </c>
      <c r="I405" s="26">
        <f>IF(correlations!I438&lt;&gt;0,'Modified Weights'!I$6,0)</f>
        <v>0.22921932957789437</v>
      </c>
      <c r="J405" s="26">
        <f>IF(correlations!J438&lt;&gt;0,'Modified Weights'!J$6,0)</f>
        <v>0.36756756756756787</v>
      </c>
      <c r="K405" s="26">
        <f>IF(correlations!K438&lt;&gt;0,'Modified Weights'!K$6,0)</f>
        <v>0.25252866387786765</v>
      </c>
      <c r="L405" s="26">
        <f>IF(correlations!L438&lt;&gt;0,'Modified Weights'!L$6,0)</f>
        <v>0.2685953793136418</v>
      </c>
      <c r="M405" s="26">
        <f>IF(correlations!M438&lt;&gt;0,'Modified Weights'!M$6,0)</f>
        <v>0</v>
      </c>
      <c r="N405" s="26">
        <f>IF(correlations!N438&lt;&gt;0,'Modified Weights'!N$6,0)</f>
        <v>0.26126836282372301</v>
      </c>
      <c r="O405" s="26">
        <f>IF(correlations!O438&lt;&gt;0,'Modified Weights'!O$6,0)</f>
        <v>0.52599044278760332</v>
      </c>
      <c r="P405" s="26">
        <f>IF(correlations!P438&lt;&gt;0,'Modified Weights'!P$6,0)</f>
        <v>0.28039233696684568</v>
      </c>
      <c r="Q405" s="26">
        <f>IF(correlations!Q438&lt;&gt;0,'Modified Weights'!Q$6,0)</f>
        <v>0.42322462884387124</v>
      </c>
      <c r="R405" s="26">
        <f>IF(correlations!R438&lt;&gt;0,'Modified Weights'!R$6,0)</f>
        <v>0</v>
      </c>
      <c r="S405" s="26">
        <f>IF(correlations!S438&lt;&gt;0,'Modified Weights'!S$6,0)</f>
        <v>0.37267558897264119</v>
      </c>
      <c r="T405" s="26">
        <f>IF(correlations!T438&lt;&gt;0,'Modified Weights'!T$6,0)</f>
        <v>0</v>
      </c>
      <c r="U405" s="26">
        <f>IF(correlations!U438&lt;&gt;0,'Modified Weights'!U$6,0)</f>
        <v>0.30580326092025339</v>
      </c>
      <c r="V405" s="26">
        <f>IF(correlations!V438&lt;&gt;0,'Modified Weights'!V$6,0)</f>
        <v>0.14601110225769576</v>
      </c>
      <c r="W405" s="26">
        <f>IF(correlations!W438&lt;&gt;0,'Modified Weights'!W$6,0)</f>
        <v>0.26252037536330569</v>
      </c>
      <c r="X405" s="26">
        <f>IF(correlations!X438&lt;&gt;0,'Modified Weights'!X$6,0)</f>
        <v>0.45527378286540937</v>
      </c>
      <c r="Y405" s="26">
        <f>IF(correlations!Y438&lt;&gt;0,'Modified Weights'!Y$6,0)</f>
        <v>0.46411014776485626</v>
      </c>
      <c r="Z405" s="26">
        <f>IF(correlations!Z438&lt;&gt;0,'Modified Weights'!Z$6,0)</f>
        <v>0.37426379831369133</v>
      </c>
      <c r="AA405" s="26"/>
      <c r="AB405" s="40">
        <f ca="1">SUMIF(OFFSET(correlations!B$46,_xlfn.FLOOR.MATH((ROW(A393)-1)/5)*5,0,5),"&lt;&gt;0")/COUNTIF(OFFSET(correlations!B$46,_xlfn.FLOOR.MATH((ROW(A393)-1)/5)*5,0,5),"&lt;&gt;0")</f>
        <v>4</v>
      </c>
      <c r="AC405" s="40">
        <f ca="1">SUMIF(OFFSET(correlations!C$46,_xlfn.FLOOR.MATH((ROW(B393)-1)/5)*5,0,5),"&lt;&gt;0")/COUNTIF(OFFSET(correlations!C$46,_xlfn.FLOOR.MATH((ROW(B393)-1)/5)*5,0,5),"&lt;&gt;0")</f>
        <v>3.375</v>
      </c>
      <c r="AD405" s="40">
        <f ca="1">SUMIF(OFFSET(correlations!D$46,_xlfn.FLOOR.MATH((ROW(C393)-1)/5)*5,0,5),"&lt;&gt;0")/COUNTIF(OFFSET(correlations!D$46,_xlfn.FLOOR.MATH((ROW(C393)-1)/5)*5,0,5),"&lt;&gt;0")</f>
        <v>3.3333333333333335</v>
      </c>
      <c r="AE405" s="40">
        <f ca="1">SUMIF(OFFSET(correlations!E$46,_xlfn.FLOOR.MATH((ROW(D393)-1)/5)*5,0,5),"&lt;&gt;0")/COUNTIF(OFFSET(correlations!E$46,_xlfn.FLOOR.MATH((ROW(D393)-1)/5)*5,0,5),"&lt;&gt;0")</f>
        <v>4.5</v>
      </c>
      <c r="AF405" s="40">
        <f ca="1">SUMIF(OFFSET(correlations!F$46,_xlfn.FLOOR.MATH((ROW(E393)-1)/5)*5,0,5),"&lt;&gt;0")/COUNTIF(OFFSET(correlations!F$46,_xlfn.FLOOR.MATH((ROW(E393)-1)/5)*5,0,5),"&lt;&gt;0")</f>
        <v>3.75</v>
      </c>
      <c r="AG405" s="40">
        <f ca="1">SUMIF(OFFSET(correlations!G$46,_xlfn.FLOOR.MATH((ROW(F393)-1)/5)*5,0,5),"&lt;&gt;0")/COUNTIF(OFFSET(correlations!G$46,_xlfn.FLOOR.MATH((ROW(F393)-1)/5)*5,0,5),"&lt;&gt;0")</f>
        <v>4.333333333333333</v>
      </c>
      <c r="AH405" s="40">
        <f ca="1">SUMIF(OFFSET(correlations!H$46,_xlfn.FLOOR.MATH((ROW(G393)-1)/5)*5,0,5),"&lt;&gt;0")/COUNTIF(OFFSET(correlations!H$46,_xlfn.FLOOR.MATH((ROW(G393)-1)/5)*5,0,5),"&lt;&gt;0")</f>
        <v>4</v>
      </c>
      <c r="AI405" s="40">
        <f ca="1">SUMIF(OFFSET(correlations!I$46,_xlfn.FLOOR.MATH((ROW(H393)-1)/5)*5,0,5),"&lt;&gt;0")/COUNTIF(OFFSET(correlations!I$46,_xlfn.FLOOR.MATH((ROW(H393)-1)/5)*5,0,5),"&lt;&gt;0")</f>
        <v>4.25</v>
      </c>
      <c r="AJ405" s="40">
        <f ca="1">SUMIF(OFFSET(correlations!J$46,_xlfn.FLOOR.MATH((ROW(I393)-1)/5)*5,0,5),"&lt;&gt;0")/COUNTIF(OFFSET(correlations!J$46,_xlfn.FLOOR.MATH((ROW(I393)-1)/5)*5,0,5),"&lt;&gt;0")</f>
        <v>3.9</v>
      </c>
      <c r="AK405" s="40">
        <f ca="1">SUMIF(OFFSET(correlations!K$46,_xlfn.FLOOR.MATH((ROW(J393)-1)/5)*5,0,5),"&lt;&gt;0")/COUNTIF(OFFSET(correlations!K$46,_xlfn.FLOOR.MATH((ROW(J393)-1)/5)*5,0,5),"&lt;&gt;0")</f>
        <v>4.125</v>
      </c>
      <c r="AL405" s="40">
        <f ca="1">SUMIF(OFFSET(correlations!L$46,_xlfn.FLOOR.MATH((ROW(K393)-1)/5)*5,0,5),"&lt;&gt;0")/COUNTIF(OFFSET(correlations!L$46,_xlfn.FLOOR.MATH((ROW(K393)-1)/5)*5,0,5),"&lt;&gt;0")</f>
        <v>4.25</v>
      </c>
      <c r="AM405" s="40">
        <f ca="1">SUMIF(OFFSET(correlations!M$46,_xlfn.FLOOR.MATH((ROW(L393)-1)/5)*5,0,5),"&lt;&gt;0")/COUNTIF(OFFSET(correlations!M$46,_xlfn.FLOOR.MATH((ROW(L393)-1)/5)*5,0,5),"&lt;&gt;0")</f>
        <v>4</v>
      </c>
      <c r="AN405" s="40">
        <f ca="1">SUMIF(OFFSET(correlations!N$46,_xlfn.FLOOR.MATH((ROW(M393)-1)/5)*5,0,5),"&lt;&gt;0")/COUNTIF(OFFSET(correlations!N$46,_xlfn.FLOOR.MATH((ROW(M393)-1)/5)*5,0,5),"&lt;&gt;0")</f>
        <v>3.6666666666666665</v>
      </c>
      <c r="AO405" s="40">
        <f ca="1">SUMIF(OFFSET(correlations!O$46,_xlfn.FLOOR.MATH((ROW(N393)-1)/5)*5,0,5),"&lt;&gt;0")/COUNTIF(OFFSET(correlations!O$46,_xlfn.FLOOR.MATH((ROW(N393)-1)/5)*5,0,5),"&lt;&gt;0")</f>
        <v>4</v>
      </c>
      <c r="AP405" s="40">
        <f ca="1">SUMIF(OFFSET(correlations!P$46,_xlfn.FLOOR.MATH((ROW(O393)-1)/5)*5,0,5),"&lt;&gt;0")/COUNTIF(OFFSET(correlations!P$46,_xlfn.FLOOR.MATH((ROW(O393)-1)/5)*5,0,5),"&lt;&gt;0")</f>
        <v>4.375</v>
      </c>
      <c r="AQ405" s="40">
        <f ca="1">SUMIF(OFFSET(correlations!Q$46,_xlfn.FLOOR.MATH((ROW(P393)-1)/5)*5,0,5),"&lt;&gt;0")/COUNTIF(OFFSET(correlations!Q$46,_xlfn.FLOOR.MATH((ROW(P393)-1)/5)*5,0,5),"&lt;&gt;0")</f>
        <v>4.5</v>
      </c>
      <c r="AR405" s="40">
        <f ca="1">SUMIF(OFFSET(correlations!R$46,_xlfn.FLOOR.MATH((ROW(Q393)-1)/5)*5,0,5),"&lt;&gt;0")/COUNTIF(OFFSET(correlations!R$46,_xlfn.FLOOR.MATH((ROW(Q393)-1)/5)*5,0,5),"&lt;&gt;0")</f>
        <v>4</v>
      </c>
      <c r="AS405" s="40">
        <f ca="1">SUMIF(OFFSET(correlations!S$46,_xlfn.FLOOR.MATH((ROW(R393)-1)/5)*5,0,5),"&lt;&gt;0")/COUNTIF(OFFSET(correlations!S$46,_xlfn.FLOOR.MATH((ROW(R393)-1)/5)*5,0,5),"&lt;&gt;0")</f>
        <v>4.166666666666667</v>
      </c>
      <c r="AT405" s="40">
        <f ca="1">SUMIF(OFFSET(correlations!T$46,_xlfn.FLOOR.MATH((ROW(S393)-1)/5)*5,0,5),"&lt;&gt;0")/COUNTIF(OFFSET(correlations!T$46,_xlfn.FLOOR.MATH((ROW(S393)-1)/5)*5,0,5),"&lt;&gt;0")</f>
        <v>4</v>
      </c>
      <c r="AU405" s="40">
        <f ca="1">SUMIF(OFFSET(correlations!U$46,_xlfn.FLOOR.MATH((ROW(T393)-1)/5)*5,0,5),"&lt;&gt;0")/COUNTIF(OFFSET(correlations!U$46,_xlfn.FLOOR.MATH((ROW(T393)-1)/5)*5,0,5),"&lt;&gt;0")</f>
        <v>4</v>
      </c>
      <c r="AV405" s="40">
        <f ca="1">SUMIF(OFFSET(correlations!V$46,_xlfn.FLOOR.MATH((ROW(U393)-1)/5)*5,0,5),"&lt;&gt;0")/COUNTIF(OFFSET(correlations!V$46,_xlfn.FLOOR.MATH((ROW(U393)-1)/5)*5,0,5),"&lt;&gt;0")</f>
        <v>4.25</v>
      </c>
      <c r="AW405" s="40">
        <f ca="1">SUMIF(OFFSET(correlations!W$46,_xlfn.FLOOR.MATH((ROW(V393)-1)/5)*5,0,5),"&lt;&gt;0")/COUNTIF(OFFSET(correlations!W$46,_xlfn.FLOOR.MATH((ROW(V393)-1)/5)*5,0,5),"&lt;&gt;0")</f>
        <v>3.9</v>
      </c>
      <c r="AX405" s="40">
        <f ca="1">SUMIF(OFFSET(correlations!X$46,_xlfn.FLOOR.MATH((ROW(W393)-1)/5)*5,0,5),"&lt;&gt;0")/COUNTIF(OFFSET(correlations!X$46,_xlfn.FLOOR.MATH((ROW(W393)-1)/5)*5,0,5),"&lt;&gt;0")</f>
        <v>4</v>
      </c>
      <c r="AY405" s="40">
        <f ca="1">SUMIF(OFFSET(correlations!Y$46,_xlfn.FLOOR.MATH((ROW(X393)-1)/5)*5,0,5),"&lt;&gt;0")/COUNTIF(OFFSET(correlations!Y$46,_xlfn.FLOOR.MATH((ROW(X393)-1)/5)*5,0,5),"&lt;&gt;0")</f>
        <v>4</v>
      </c>
      <c r="AZ405" s="40">
        <f ca="1">SUMIF(OFFSET(correlations!Z$46,_xlfn.FLOOR.MATH((ROW(Y393)-1)/5)*5,0,5),"&lt;&gt;0")/COUNTIF(OFFSET(correlations!Z$46,_xlfn.FLOOR.MATH((ROW(Y393)-1)/5)*5,0,5),"&lt;&gt;0")</f>
        <v>3.8333333333333335</v>
      </c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</row>
    <row r="406" spans="1:76">
      <c r="A406" s="1" t="str">
        <f t="shared" si="78"/>
        <v>1892: Star Wars: Episode VI - Return of the Jedi (1983)</v>
      </c>
      <c r="B406" s="26">
        <f>IF(correlations!B439&lt;&gt;0,'Modified Weights'!B$7,0)</f>
        <v>0.46460996868120108</v>
      </c>
      <c r="C406" s="26">
        <f>IF(correlations!C439&lt;&gt;0,'Modified Weights'!C$7,0)</f>
        <v>0.41167618541813644</v>
      </c>
      <c r="D406" s="26">
        <f>IF(correlations!D439&lt;&gt;0,'Modified Weights'!D$7,0)</f>
        <v>0.36756756756756787</v>
      </c>
      <c r="E406" s="26">
        <f>IF(correlations!E439&lt;&gt;0,'Modified Weights'!E$7,0)</f>
        <v>0</v>
      </c>
      <c r="F406" s="26">
        <f>IF(correlations!F439&lt;&gt;0,'Modified Weights'!F$7,0)</f>
        <v>0</v>
      </c>
      <c r="G406" s="26">
        <f>IF(correlations!G439&lt;&gt;0,'Modified Weights'!G$7,0)</f>
        <v>0</v>
      </c>
      <c r="H406" s="26">
        <f>IF(correlations!H439&lt;&gt;0,'Modified Weights'!H$7,0)</f>
        <v>0.19365960183726966</v>
      </c>
      <c r="I406" s="26">
        <f>IF(correlations!I439&lt;&gt;0,'Modified Weights'!I$7,0)</f>
        <v>0</v>
      </c>
      <c r="J406" s="26">
        <f>IF(correlations!J439&lt;&gt;0,'Modified Weights'!J$7,0)</f>
        <v>0.36005629545020651</v>
      </c>
      <c r="K406" s="26">
        <f>IF(correlations!K439&lt;&gt;0,'Modified Weights'!K$7,0)</f>
        <v>0.21087949693739588</v>
      </c>
      <c r="L406" s="26">
        <f>IF(correlations!L439&lt;&gt;0,'Modified Weights'!L$7,0)</f>
        <v>0</v>
      </c>
      <c r="M406" s="26">
        <f>IF(correlations!M439&lt;&gt;0,'Modified Weights'!M$7,0)</f>
        <v>0.19710516591041297</v>
      </c>
      <c r="N406" s="26">
        <f>IF(correlations!N439&lt;&gt;0,'Modified Weights'!N$7,0)</f>
        <v>0</v>
      </c>
      <c r="O406" s="26">
        <f>IF(correlations!O439&lt;&gt;0,'Modified Weights'!O$7,0)</f>
        <v>0.47549485227568483</v>
      </c>
      <c r="P406" s="26">
        <f>IF(correlations!P439&lt;&gt;0,'Modified Weights'!P$7,0)</f>
        <v>0.26252037536330569</v>
      </c>
      <c r="Q406" s="26">
        <f>IF(correlations!Q439&lt;&gt;0,'Modified Weights'!Q$7,0)</f>
        <v>0</v>
      </c>
      <c r="R406" s="26">
        <f>IF(correlations!R439&lt;&gt;0,'Modified Weights'!R$7,0)</f>
        <v>0.37426379831369133</v>
      </c>
      <c r="S406" s="26">
        <f>IF(correlations!S439&lt;&gt;0,'Modified Weights'!S$7,0)</f>
        <v>0.36064387194709613</v>
      </c>
      <c r="T406" s="26">
        <f>IF(correlations!T439&lt;&gt;0,'Modified Weights'!T$7,0)</f>
        <v>0</v>
      </c>
      <c r="U406" s="26">
        <f>IF(correlations!U439&lt;&gt;0,'Modified Weights'!U$7,0)</f>
        <v>0.28039233696684568</v>
      </c>
      <c r="V406" s="26">
        <f>IF(correlations!V439&lt;&gt;0,'Modified Weights'!V$7,0)</f>
        <v>0</v>
      </c>
      <c r="W406" s="26">
        <f>IF(correlations!W439&lt;&gt;0,'Modified Weights'!W$7,0)</f>
        <v>0.24072770522228643</v>
      </c>
      <c r="X406" s="26">
        <f>IF(correlations!X439&lt;&gt;0,'Modified Weights'!X$7,0)</f>
        <v>0</v>
      </c>
      <c r="Y406" s="26">
        <f>IF(correlations!Y439&lt;&gt;0,'Modified Weights'!Y$7,0)</f>
        <v>0.42322462884387124</v>
      </c>
      <c r="Z406" s="26">
        <f>IF(correlations!Z439&lt;&gt;0,'Modified Weights'!Z$7,0)</f>
        <v>0</v>
      </c>
      <c r="AA406" s="26"/>
      <c r="AB406" s="40">
        <f ca="1">SUMIF(OFFSET(correlations!B$46,_xlfn.FLOOR.MATH((ROW(A394)-1)/5)*5,0,5),"&lt;&gt;0")/COUNTIF(OFFSET(correlations!B$46,_xlfn.FLOOR.MATH((ROW(A394)-1)/5)*5,0,5),"&lt;&gt;0")</f>
        <v>4</v>
      </c>
      <c r="AC406" s="40">
        <f ca="1">SUMIF(OFFSET(correlations!C$46,_xlfn.FLOOR.MATH((ROW(B394)-1)/5)*5,0,5),"&lt;&gt;0")/COUNTIF(OFFSET(correlations!C$46,_xlfn.FLOOR.MATH((ROW(B394)-1)/5)*5,0,5),"&lt;&gt;0")</f>
        <v>3.375</v>
      </c>
      <c r="AD406" s="40">
        <f ca="1">SUMIF(OFFSET(correlations!D$46,_xlfn.FLOOR.MATH((ROW(C394)-1)/5)*5,0,5),"&lt;&gt;0")/COUNTIF(OFFSET(correlations!D$46,_xlfn.FLOOR.MATH((ROW(C394)-1)/5)*5,0,5),"&lt;&gt;0")</f>
        <v>3.3333333333333335</v>
      </c>
      <c r="AE406" s="40">
        <f ca="1">SUMIF(OFFSET(correlations!E$46,_xlfn.FLOOR.MATH((ROW(D394)-1)/5)*5,0,5),"&lt;&gt;0")/COUNTIF(OFFSET(correlations!E$46,_xlfn.FLOOR.MATH((ROW(D394)-1)/5)*5,0,5),"&lt;&gt;0")</f>
        <v>4.5</v>
      </c>
      <c r="AF406" s="40">
        <f ca="1">SUMIF(OFFSET(correlations!F$46,_xlfn.FLOOR.MATH((ROW(E394)-1)/5)*5,0,5),"&lt;&gt;0")/COUNTIF(OFFSET(correlations!F$46,_xlfn.FLOOR.MATH((ROW(E394)-1)/5)*5,0,5),"&lt;&gt;0")</f>
        <v>3.75</v>
      </c>
      <c r="AG406" s="40">
        <f ca="1">SUMIF(OFFSET(correlations!G$46,_xlfn.FLOOR.MATH((ROW(F394)-1)/5)*5,0,5),"&lt;&gt;0")/COUNTIF(OFFSET(correlations!G$46,_xlfn.FLOOR.MATH((ROW(F394)-1)/5)*5,0,5),"&lt;&gt;0")</f>
        <v>4.333333333333333</v>
      </c>
      <c r="AH406" s="40">
        <f ca="1">SUMIF(OFFSET(correlations!H$46,_xlfn.FLOOR.MATH((ROW(G394)-1)/5)*5,0,5),"&lt;&gt;0")/COUNTIF(OFFSET(correlations!H$46,_xlfn.FLOOR.MATH((ROW(G394)-1)/5)*5,0,5),"&lt;&gt;0")</f>
        <v>4</v>
      </c>
      <c r="AI406" s="40">
        <f ca="1">SUMIF(OFFSET(correlations!I$46,_xlfn.FLOOR.MATH((ROW(H394)-1)/5)*5,0,5),"&lt;&gt;0")/COUNTIF(OFFSET(correlations!I$46,_xlfn.FLOOR.MATH((ROW(H394)-1)/5)*5,0,5),"&lt;&gt;0")</f>
        <v>4.25</v>
      </c>
      <c r="AJ406" s="40">
        <f ca="1">SUMIF(OFFSET(correlations!J$46,_xlfn.FLOOR.MATH((ROW(I394)-1)/5)*5,0,5),"&lt;&gt;0")/COUNTIF(OFFSET(correlations!J$46,_xlfn.FLOOR.MATH((ROW(I394)-1)/5)*5,0,5),"&lt;&gt;0")</f>
        <v>3.9</v>
      </c>
      <c r="AK406" s="40">
        <f ca="1">SUMIF(OFFSET(correlations!K$46,_xlfn.FLOOR.MATH((ROW(J394)-1)/5)*5,0,5),"&lt;&gt;0")/COUNTIF(OFFSET(correlations!K$46,_xlfn.FLOOR.MATH((ROW(J394)-1)/5)*5,0,5),"&lt;&gt;0")</f>
        <v>4.125</v>
      </c>
      <c r="AL406" s="40">
        <f ca="1">SUMIF(OFFSET(correlations!L$46,_xlfn.FLOOR.MATH((ROW(K394)-1)/5)*5,0,5),"&lt;&gt;0")/COUNTIF(OFFSET(correlations!L$46,_xlfn.FLOOR.MATH((ROW(K394)-1)/5)*5,0,5),"&lt;&gt;0")</f>
        <v>4.25</v>
      </c>
      <c r="AM406" s="40">
        <f ca="1">SUMIF(OFFSET(correlations!M$46,_xlfn.FLOOR.MATH((ROW(L394)-1)/5)*5,0,5),"&lt;&gt;0")/COUNTIF(OFFSET(correlations!M$46,_xlfn.FLOOR.MATH((ROW(L394)-1)/5)*5,0,5),"&lt;&gt;0")</f>
        <v>4</v>
      </c>
      <c r="AN406" s="40">
        <f ca="1">SUMIF(OFFSET(correlations!N$46,_xlfn.FLOOR.MATH((ROW(M394)-1)/5)*5,0,5),"&lt;&gt;0")/COUNTIF(OFFSET(correlations!N$46,_xlfn.FLOOR.MATH((ROW(M394)-1)/5)*5,0,5),"&lt;&gt;0")</f>
        <v>3.6666666666666665</v>
      </c>
      <c r="AO406" s="40">
        <f ca="1">SUMIF(OFFSET(correlations!O$46,_xlfn.FLOOR.MATH((ROW(N394)-1)/5)*5,0,5),"&lt;&gt;0")/COUNTIF(OFFSET(correlations!O$46,_xlfn.FLOOR.MATH((ROW(N394)-1)/5)*5,0,5),"&lt;&gt;0")</f>
        <v>4</v>
      </c>
      <c r="AP406" s="40">
        <f ca="1">SUMIF(OFFSET(correlations!P$46,_xlfn.FLOOR.MATH((ROW(O394)-1)/5)*5,0,5),"&lt;&gt;0")/COUNTIF(OFFSET(correlations!P$46,_xlfn.FLOOR.MATH((ROW(O394)-1)/5)*5,0,5),"&lt;&gt;0")</f>
        <v>4.375</v>
      </c>
      <c r="AQ406" s="40">
        <f ca="1">SUMIF(OFFSET(correlations!Q$46,_xlfn.FLOOR.MATH((ROW(P394)-1)/5)*5,0,5),"&lt;&gt;0")/COUNTIF(OFFSET(correlations!Q$46,_xlfn.FLOOR.MATH((ROW(P394)-1)/5)*5,0,5),"&lt;&gt;0")</f>
        <v>4.5</v>
      </c>
      <c r="AR406" s="40">
        <f ca="1">SUMIF(OFFSET(correlations!R$46,_xlfn.FLOOR.MATH((ROW(Q394)-1)/5)*5,0,5),"&lt;&gt;0")/COUNTIF(OFFSET(correlations!R$46,_xlfn.FLOOR.MATH((ROW(Q394)-1)/5)*5,0,5),"&lt;&gt;0")</f>
        <v>4</v>
      </c>
      <c r="AS406" s="40">
        <f ca="1">SUMIF(OFFSET(correlations!S$46,_xlfn.FLOOR.MATH((ROW(R394)-1)/5)*5,0,5),"&lt;&gt;0")/COUNTIF(OFFSET(correlations!S$46,_xlfn.FLOOR.MATH((ROW(R394)-1)/5)*5,0,5),"&lt;&gt;0")</f>
        <v>4.166666666666667</v>
      </c>
      <c r="AT406" s="40">
        <f ca="1">SUMIF(OFFSET(correlations!T$46,_xlfn.FLOOR.MATH((ROW(S394)-1)/5)*5,0,5),"&lt;&gt;0")/COUNTIF(OFFSET(correlations!T$46,_xlfn.FLOOR.MATH((ROW(S394)-1)/5)*5,0,5),"&lt;&gt;0")</f>
        <v>4</v>
      </c>
      <c r="AU406" s="40">
        <f ca="1">SUMIF(OFFSET(correlations!U$46,_xlfn.FLOOR.MATH((ROW(T394)-1)/5)*5,0,5),"&lt;&gt;0")/COUNTIF(OFFSET(correlations!U$46,_xlfn.FLOOR.MATH((ROW(T394)-1)/5)*5,0,5),"&lt;&gt;0")</f>
        <v>4</v>
      </c>
      <c r="AV406" s="40">
        <f ca="1">SUMIF(OFFSET(correlations!V$46,_xlfn.FLOOR.MATH((ROW(U394)-1)/5)*5,0,5),"&lt;&gt;0")/COUNTIF(OFFSET(correlations!V$46,_xlfn.FLOOR.MATH((ROW(U394)-1)/5)*5,0,5),"&lt;&gt;0")</f>
        <v>4.25</v>
      </c>
      <c r="AW406" s="40">
        <f ca="1">SUMIF(OFFSET(correlations!W$46,_xlfn.FLOOR.MATH((ROW(V394)-1)/5)*5,0,5),"&lt;&gt;0")/COUNTIF(OFFSET(correlations!W$46,_xlfn.FLOOR.MATH((ROW(V394)-1)/5)*5,0,5),"&lt;&gt;0")</f>
        <v>3.9</v>
      </c>
      <c r="AX406" s="40">
        <f ca="1">SUMIF(OFFSET(correlations!X$46,_xlfn.FLOOR.MATH((ROW(W394)-1)/5)*5,0,5),"&lt;&gt;0")/COUNTIF(OFFSET(correlations!X$46,_xlfn.FLOOR.MATH((ROW(W394)-1)/5)*5,0,5),"&lt;&gt;0")</f>
        <v>4</v>
      </c>
      <c r="AY406" s="40">
        <f ca="1">SUMIF(OFFSET(correlations!Y$46,_xlfn.FLOOR.MATH((ROW(X394)-1)/5)*5,0,5),"&lt;&gt;0")/COUNTIF(OFFSET(correlations!Y$46,_xlfn.FLOOR.MATH((ROW(X394)-1)/5)*5,0,5),"&lt;&gt;0")</f>
        <v>4</v>
      </c>
      <c r="AZ406" s="40">
        <f ca="1">SUMIF(OFFSET(correlations!Z$46,_xlfn.FLOOR.MATH((ROW(Y394)-1)/5)*5,0,5),"&lt;&gt;0")/COUNTIF(OFFSET(correlations!Z$46,_xlfn.FLOOR.MATH((ROW(Y394)-1)/5)*5,0,5),"&lt;&gt;0")</f>
        <v>3.8333333333333335</v>
      </c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</row>
    <row r="407" spans="1:76">
      <c r="A407" s="1" t="str">
        <f t="shared" si="78"/>
        <v>1892: Star Wars: Episode VI - Return of the Jedi (1983)</v>
      </c>
      <c r="B407" s="26">
        <f>IF(correlations!B440&lt;&gt;0,'Modified Weights'!B$3,0)</f>
        <v>0.55108883721563151</v>
      </c>
      <c r="C407" s="26">
        <f>IF(correlations!C440&lt;&gt;0,'Modified Weights'!C$3,0)</f>
        <v>0</v>
      </c>
      <c r="D407" s="26">
        <f>IF(correlations!D440&lt;&gt;0,'Modified Weights'!D$3,0)</f>
        <v>0.66716825348801723</v>
      </c>
      <c r="E407" s="26">
        <f>IF(correlations!E440&lt;&gt;0,'Modified Weights'!E$3,0)</f>
        <v>0.51761980439715483</v>
      </c>
      <c r="F407" s="26">
        <f>IF(correlations!F440&lt;&gt;0,'Modified Weights'!F$3,0)</f>
        <v>0</v>
      </c>
      <c r="G407" s="26">
        <f>IF(correlations!G440&lt;&gt;0,'Modified Weights'!G$3,0)</f>
        <v>0.53906585139435703</v>
      </c>
      <c r="H407" s="26">
        <f>IF(correlations!H440&lt;&gt;0,'Modified Weights'!H$3,0)</f>
        <v>0</v>
      </c>
      <c r="I407" s="26">
        <f>IF(correlations!I440&lt;&gt;0,'Modified Weights'!I$3,0)</f>
        <v>0.38334847991865839</v>
      </c>
      <c r="J407" s="26">
        <f>IF(correlations!J440&lt;&gt;0,'Modified Weights'!J$3,0)</f>
        <v>0.47571090136593314</v>
      </c>
      <c r="K407" s="26">
        <f>IF(correlations!K440&lt;&gt;0,'Modified Weights'!K$3,0)</f>
        <v>0.31571202585390812</v>
      </c>
      <c r="L407" s="26">
        <f>IF(correlations!L440&lt;&gt;0,'Modified Weights'!L$3,0)</f>
        <v>0.31257295249758305</v>
      </c>
      <c r="M407" s="26">
        <f>IF(correlations!M440&lt;&gt;0,'Modified Weights'!M$3,0)</f>
        <v>0.40859237613621341</v>
      </c>
      <c r="N407" s="26">
        <f>IF(correlations!N440&lt;&gt;0,'Modified Weights'!N$3,0)</f>
        <v>0</v>
      </c>
      <c r="O407" s="26">
        <f>IF(correlations!O440&lt;&gt;0,'Modified Weights'!O$3,0)</f>
        <v>0.66851595362183669</v>
      </c>
      <c r="P407" s="26">
        <f>IF(correlations!P440&lt;&gt;0,'Modified Weights'!P$3,0)</f>
        <v>0</v>
      </c>
      <c r="Q407" s="26">
        <f>IF(correlations!Q440&lt;&gt;0,'Modified Weights'!Q$3,0)</f>
        <v>0.50324684492481753</v>
      </c>
      <c r="R407" s="26">
        <f>IF(correlations!R440&lt;&gt;0,'Modified Weights'!R$3,0)</f>
        <v>0</v>
      </c>
      <c r="S407" s="26">
        <f>IF(correlations!S440&lt;&gt;0,'Modified Weights'!S$3,0)</f>
        <v>0</v>
      </c>
      <c r="T407" s="26">
        <f>IF(correlations!T440&lt;&gt;0,'Modified Weights'!T$3,0)</f>
        <v>0.55108883721563151</v>
      </c>
      <c r="U407" s="26">
        <f>IF(correlations!U440&lt;&gt;0,'Modified Weights'!U$3,0)</f>
        <v>0.47236055541883315</v>
      </c>
      <c r="V407" s="26">
        <f>IF(correlations!V440&lt;&gt;0,'Modified Weights'!V$3,0)</f>
        <v>0</v>
      </c>
      <c r="W407" s="26">
        <f>IF(correlations!W440&lt;&gt;0,'Modified Weights'!W$3,0)</f>
        <v>0.50324684492481753</v>
      </c>
      <c r="X407" s="26">
        <f>IF(correlations!X440&lt;&gt;0,'Modified Weights'!X$3,0)</f>
        <v>0.66851595362183669</v>
      </c>
      <c r="Y407" s="26">
        <f>IF(correlations!Y440&lt;&gt;0,'Modified Weights'!Y$3,0)</f>
        <v>0.66716825348801723</v>
      </c>
      <c r="Z407" s="26">
        <f>IF(correlations!Z440&lt;&gt;0,'Modified Weights'!Z$3,0)</f>
        <v>0.43552033876932245</v>
      </c>
      <c r="AA407" s="26"/>
      <c r="AB407" s="40">
        <f ca="1">SUMIF(OFFSET(correlations!B$46,_xlfn.FLOOR.MATH((ROW(A395)-1)/5)*5,0,5),"&lt;&gt;0")/COUNTIF(OFFSET(correlations!B$46,_xlfn.FLOOR.MATH((ROW(A395)-1)/5)*5,0,5),"&lt;&gt;0")</f>
        <v>4</v>
      </c>
      <c r="AC407" s="40">
        <f ca="1">SUMIF(OFFSET(correlations!C$46,_xlfn.FLOOR.MATH((ROW(B395)-1)/5)*5,0,5),"&lt;&gt;0")/COUNTIF(OFFSET(correlations!C$46,_xlfn.FLOOR.MATH((ROW(B395)-1)/5)*5,0,5),"&lt;&gt;0")</f>
        <v>3.375</v>
      </c>
      <c r="AD407" s="40">
        <f ca="1">SUMIF(OFFSET(correlations!D$46,_xlfn.FLOOR.MATH((ROW(C395)-1)/5)*5,0,5),"&lt;&gt;0")/COUNTIF(OFFSET(correlations!D$46,_xlfn.FLOOR.MATH((ROW(C395)-1)/5)*5,0,5),"&lt;&gt;0")</f>
        <v>3.3333333333333335</v>
      </c>
      <c r="AE407" s="40">
        <f ca="1">SUMIF(OFFSET(correlations!E$46,_xlfn.FLOOR.MATH((ROW(D395)-1)/5)*5,0,5),"&lt;&gt;0")/COUNTIF(OFFSET(correlations!E$46,_xlfn.FLOOR.MATH((ROW(D395)-1)/5)*5,0,5),"&lt;&gt;0")</f>
        <v>4.5</v>
      </c>
      <c r="AF407" s="40">
        <f ca="1">SUMIF(OFFSET(correlations!F$46,_xlfn.FLOOR.MATH((ROW(E395)-1)/5)*5,0,5),"&lt;&gt;0")/COUNTIF(OFFSET(correlations!F$46,_xlfn.FLOOR.MATH((ROW(E395)-1)/5)*5,0,5),"&lt;&gt;0")</f>
        <v>3.75</v>
      </c>
      <c r="AG407" s="40">
        <f ca="1">SUMIF(OFFSET(correlations!G$46,_xlfn.FLOOR.MATH((ROW(F395)-1)/5)*5,0,5),"&lt;&gt;0")/COUNTIF(OFFSET(correlations!G$46,_xlfn.FLOOR.MATH((ROW(F395)-1)/5)*5,0,5),"&lt;&gt;0")</f>
        <v>4.333333333333333</v>
      </c>
      <c r="AH407" s="40">
        <f ca="1">SUMIF(OFFSET(correlations!H$46,_xlfn.FLOOR.MATH((ROW(G395)-1)/5)*5,0,5),"&lt;&gt;0")/COUNTIF(OFFSET(correlations!H$46,_xlfn.FLOOR.MATH((ROW(G395)-1)/5)*5,0,5),"&lt;&gt;0")</f>
        <v>4</v>
      </c>
      <c r="AI407" s="40">
        <f ca="1">SUMIF(OFFSET(correlations!I$46,_xlfn.FLOOR.MATH((ROW(H395)-1)/5)*5,0,5),"&lt;&gt;0")/COUNTIF(OFFSET(correlations!I$46,_xlfn.FLOOR.MATH((ROW(H395)-1)/5)*5,0,5),"&lt;&gt;0")</f>
        <v>4.25</v>
      </c>
      <c r="AJ407" s="40">
        <f ca="1">SUMIF(OFFSET(correlations!J$46,_xlfn.FLOOR.MATH((ROW(I395)-1)/5)*5,0,5),"&lt;&gt;0")/COUNTIF(OFFSET(correlations!J$46,_xlfn.FLOOR.MATH((ROW(I395)-1)/5)*5,0,5),"&lt;&gt;0")</f>
        <v>3.9</v>
      </c>
      <c r="AK407" s="40">
        <f ca="1">SUMIF(OFFSET(correlations!K$46,_xlfn.FLOOR.MATH((ROW(J395)-1)/5)*5,0,5),"&lt;&gt;0")/COUNTIF(OFFSET(correlations!K$46,_xlfn.FLOOR.MATH((ROW(J395)-1)/5)*5,0,5),"&lt;&gt;0")</f>
        <v>4.125</v>
      </c>
      <c r="AL407" s="40">
        <f ca="1">SUMIF(OFFSET(correlations!L$46,_xlfn.FLOOR.MATH((ROW(K395)-1)/5)*5,0,5),"&lt;&gt;0")/COUNTIF(OFFSET(correlations!L$46,_xlfn.FLOOR.MATH((ROW(K395)-1)/5)*5,0,5),"&lt;&gt;0")</f>
        <v>4.25</v>
      </c>
      <c r="AM407" s="40">
        <f ca="1">SUMIF(OFFSET(correlations!M$46,_xlfn.FLOOR.MATH((ROW(L395)-1)/5)*5,0,5),"&lt;&gt;0")/COUNTIF(OFFSET(correlations!M$46,_xlfn.FLOOR.MATH((ROW(L395)-1)/5)*5,0,5),"&lt;&gt;0")</f>
        <v>4</v>
      </c>
      <c r="AN407" s="40">
        <f ca="1">SUMIF(OFFSET(correlations!N$46,_xlfn.FLOOR.MATH((ROW(M395)-1)/5)*5,0,5),"&lt;&gt;0")/COUNTIF(OFFSET(correlations!N$46,_xlfn.FLOOR.MATH((ROW(M395)-1)/5)*5,0,5),"&lt;&gt;0")</f>
        <v>3.6666666666666665</v>
      </c>
      <c r="AO407" s="40">
        <f ca="1">SUMIF(OFFSET(correlations!O$46,_xlfn.FLOOR.MATH((ROW(N395)-1)/5)*5,0,5),"&lt;&gt;0")/COUNTIF(OFFSET(correlations!O$46,_xlfn.FLOOR.MATH((ROW(N395)-1)/5)*5,0,5),"&lt;&gt;0")</f>
        <v>4</v>
      </c>
      <c r="AP407" s="40">
        <f ca="1">SUMIF(OFFSET(correlations!P$46,_xlfn.FLOOR.MATH((ROW(O395)-1)/5)*5,0,5),"&lt;&gt;0")/COUNTIF(OFFSET(correlations!P$46,_xlfn.FLOOR.MATH((ROW(O395)-1)/5)*5,0,5),"&lt;&gt;0")</f>
        <v>4.375</v>
      </c>
      <c r="AQ407" s="40">
        <f ca="1">SUMIF(OFFSET(correlations!Q$46,_xlfn.FLOOR.MATH((ROW(P395)-1)/5)*5,0,5),"&lt;&gt;0")/COUNTIF(OFFSET(correlations!Q$46,_xlfn.FLOOR.MATH((ROW(P395)-1)/5)*5,0,5),"&lt;&gt;0")</f>
        <v>4.5</v>
      </c>
      <c r="AR407" s="40">
        <f ca="1">SUMIF(OFFSET(correlations!R$46,_xlfn.FLOOR.MATH((ROW(Q395)-1)/5)*5,0,5),"&lt;&gt;0")/COUNTIF(OFFSET(correlations!R$46,_xlfn.FLOOR.MATH((ROW(Q395)-1)/5)*5,0,5),"&lt;&gt;0")</f>
        <v>4</v>
      </c>
      <c r="AS407" s="40">
        <f ca="1">SUMIF(OFFSET(correlations!S$46,_xlfn.FLOOR.MATH((ROW(R395)-1)/5)*5,0,5),"&lt;&gt;0")/COUNTIF(OFFSET(correlations!S$46,_xlfn.FLOOR.MATH((ROW(R395)-1)/5)*5,0,5),"&lt;&gt;0")</f>
        <v>4.166666666666667</v>
      </c>
      <c r="AT407" s="40">
        <f ca="1">SUMIF(OFFSET(correlations!T$46,_xlfn.FLOOR.MATH((ROW(S395)-1)/5)*5,0,5),"&lt;&gt;0")/COUNTIF(OFFSET(correlations!T$46,_xlfn.FLOOR.MATH((ROW(S395)-1)/5)*5,0,5),"&lt;&gt;0")</f>
        <v>4</v>
      </c>
      <c r="AU407" s="40">
        <f ca="1">SUMIF(OFFSET(correlations!U$46,_xlfn.FLOOR.MATH((ROW(T395)-1)/5)*5,0,5),"&lt;&gt;0")/COUNTIF(OFFSET(correlations!U$46,_xlfn.FLOOR.MATH((ROW(T395)-1)/5)*5,0,5),"&lt;&gt;0")</f>
        <v>4</v>
      </c>
      <c r="AV407" s="40">
        <f ca="1">SUMIF(OFFSET(correlations!V$46,_xlfn.FLOOR.MATH((ROW(U395)-1)/5)*5,0,5),"&lt;&gt;0")/COUNTIF(OFFSET(correlations!V$46,_xlfn.FLOOR.MATH((ROW(U395)-1)/5)*5,0,5),"&lt;&gt;0")</f>
        <v>4.25</v>
      </c>
      <c r="AW407" s="40">
        <f ca="1">SUMIF(OFFSET(correlations!W$46,_xlfn.FLOOR.MATH((ROW(V395)-1)/5)*5,0,5),"&lt;&gt;0")/COUNTIF(OFFSET(correlations!W$46,_xlfn.FLOOR.MATH((ROW(V395)-1)/5)*5,0,5),"&lt;&gt;0")</f>
        <v>3.9</v>
      </c>
      <c r="AX407" s="40">
        <f ca="1">SUMIF(OFFSET(correlations!X$46,_xlfn.FLOOR.MATH((ROW(W395)-1)/5)*5,0,5),"&lt;&gt;0")/COUNTIF(OFFSET(correlations!X$46,_xlfn.FLOOR.MATH((ROW(W395)-1)/5)*5,0,5),"&lt;&gt;0")</f>
        <v>4</v>
      </c>
      <c r="AY407" s="40">
        <f ca="1">SUMIF(OFFSET(correlations!Y$46,_xlfn.FLOOR.MATH((ROW(X395)-1)/5)*5,0,5),"&lt;&gt;0")/COUNTIF(OFFSET(correlations!Y$46,_xlfn.FLOOR.MATH((ROW(X395)-1)/5)*5,0,5),"&lt;&gt;0")</f>
        <v>4</v>
      </c>
      <c r="AZ407" s="40">
        <f ca="1">SUMIF(OFFSET(correlations!Z$46,_xlfn.FLOOR.MATH((ROW(Y395)-1)/5)*5,0,5),"&lt;&gt;0")/COUNTIF(OFFSET(correlations!Z$46,_xlfn.FLOOR.MATH((ROW(Y395)-1)/5)*5,0,5),"&lt;&gt;0")</f>
        <v>3.8333333333333335</v>
      </c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</row>
    <row r="408" spans="1:76">
      <c r="A408" s="21" t="s">
        <v>79</v>
      </c>
      <c r="B408" s="26">
        <f>IF(correlations!B441&lt;&gt;0,'Modified Weights'!B$4,0)</f>
        <v>0.51761980439715483</v>
      </c>
      <c r="C408" s="26">
        <f>IF(correlations!C441&lt;&gt;0,'Modified Weights'!C$4,0)</f>
        <v>0.48860698263640312</v>
      </c>
      <c r="D408" s="26">
        <f>IF(correlations!D441&lt;&gt;0,'Modified Weights'!D$4,0)</f>
        <v>0</v>
      </c>
      <c r="E408" s="26">
        <f>IF(correlations!E441&lt;&gt;0,'Modified Weights'!E$4,0)</f>
        <v>0.47497369617752921</v>
      </c>
      <c r="F408" s="26">
        <f>IF(correlations!F441&lt;&gt;0,'Modified Weights'!F$4,0)</f>
        <v>0.46411014776485626</v>
      </c>
      <c r="G408" s="26">
        <f>IF(correlations!G441&lt;&gt;0,'Modified Weights'!G$4,0)</f>
        <v>0.48053660218278615</v>
      </c>
      <c r="H408" s="26">
        <f>IF(correlations!H441&lt;&gt;0,'Modified Weights'!H$4,0)</f>
        <v>0.40027450425381639</v>
      </c>
      <c r="I408" s="26">
        <f>IF(correlations!I441&lt;&gt;0,'Modified Weights'!I$4,0)</f>
        <v>0.31257295249758305</v>
      </c>
      <c r="J408" s="26">
        <f>IF(correlations!J441&lt;&gt;0,'Modified Weights'!J$4,0)</f>
        <v>0.47549485227568483</v>
      </c>
      <c r="K408" s="26">
        <f>IF(correlations!K441&lt;&gt;0,'Modified Weights'!K$4,0)</f>
        <v>0</v>
      </c>
      <c r="L408" s="26">
        <f>IF(correlations!L441&lt;&gt;0,'Modified Weights'!L$4,0)</f>
        <v>0.28275572409412869</v>
      </c>
      <c r="M408" s="26">
        <f>IF(correlations!M441&lt;&gt;0,'Modified Weights'!M$4,0)</f>
        <v>0</v>
      </c>
      <c r="N408" s="26">
        <f>IF(correlations!N441&lt;&gt;0,'Modified Weights'!N$4,0)</f>
        <v>0</v>
      </c>
      <c r="O408" s="26">
        <f>IF(correlations!O441&lt;&gt;0,'Modified Weights'!O$4,0)</f>
        <v>0</v>
      </c>
      <c r="P408" s="26">
        <f>IF(correlations!P441&lt;&gt;0,'Modified Weights'!P$4,0)</f>
        <v>0.30413903573293405</v>
      </c>
      <c r="Q408" s="26">
        <f>IF(correlations!Q441&lt;&gt;0,'Modified Weights'!Q$4,0)</f>
        <v>0</v>
      </c>
      <c r="R408" s="26">
        <f>IF(correlations!R441&lt;&gt;0,'Modified Weights'!R$4,0)</f>
        <v>0.47097212266638172</v>
      </c>
      <c r="S408" s="26">
        <f>IF(correlations!S441&lt;&gt;0,'Modified Weights'!S$4,0)</f>
        <v>0.44902524381160436</v>
      </c>
      <c r="T408" s="26">
        <f>IF(correlations!T441&lt;&gt;0,'Modified Weights'!T$4,0)</f>
        <v>0.52599044278760332</v>
      </c>
      <c r="U408" s="26">
        <f>IF(correlations!U441&lt;&gt;0,'Modified Weights'!U$4,0)</f>
        <v>0</v>
      </c>
      <c r="V408" s="26">
        <f>IF(correlations!V441&lt;&gt;0,'Modified Weights'!V$4,0)</f>
        <v>0</v>
      </c>
      <c r="W408" s="26">
        <f>IF(correlations!W441&lt;&gt;0,'Modified Weights'!W$4,0)</f>
        <v>0.40859237613621341</v>
      </c>
      <c r="X408" s="26">
        <f>IF(correlations!X441&lt;&gt;0,'Modified Weights'!X$4,0)</f>
        <v>0.54219187817609293</v>
      </c>
      <c r="Y408" s="26">
        <f>IF(correlations!Y441&lt;&gt;0,'Modified Weights'!Y$4,0)</f>
        <v>0.54219187817609293</v>
      </c>
      <c r="Z408" s="26">
        <f>IF(correlations!Z441&lt;&gt;0,'Modified Weights'!Z$4,0)</f>
        <v>0</v>
      </c>
      <c r="AA408" s="26"/>
      <c r="AB408" s="40">
        <f ca="1">SUMIF(OFFSET(correlations!B$46,_xlfn.FLOOR.MATH((ROW(A396)-1)/5)*5,0,5),"&lt;&gt;0")/COUNTIF(OFFSET(correlations!B$46,_xlfn.FLOOR.MATH((ROW(A396)-1)/5)*5,0,5),"&lt;&gt;0")</f>
        <v>3.3333333333333335</v>
      </c>
      <c r="AC408" s="40">
        <f ca="1">SUMIF(OFFSET(correlations!C$46,_xlfn.FLOOR.MATH((ROW(B396)-1)/5)*5,0,5),"&lt;&gt;0")/COUNTIF(OFFSET(correlations!C$46,_xlfn.FLOOR.MATH((ROW(B396)-1)/5)*5,0,5),"&lt;&gt;0")</f>
        <v>2.875</v>
      </c>
      <c r="AD408" s="40">
        <f ca="1">SUMIF(OFFSET(correlations!D$46,_xlfn.FLOOR.MATH((ROW(C396)-1)/5)*5,0,5),"&lt;&gt;0")/COUNTIF(OFFSET(correlations!D$46,_xlfn.FLOOR.MATH((ROW(C396)-1)/5)*5,0,5),"&lt;&gt;0")</f>
        <v>3.75</v>
      </c>
      <c r="AE408" s="40">
        <f ca="1">SUMIF(OFFSET(correlations!E$46,_xlfn.FLOOR.MATH((ROW(D396)-1)/5)*5,0,5),"&lt;&gt;0")/COUNTIF(OFFSET(correlations!E$46,_xlfn.FLOOR.MATH((ROW(D396)-1)/5)*5,0,5),"&lt;&gt;0")</f>
        <v>3</v>
      </c>
      <c r="AF408" s="40">
        <f ca="1">SUMIF(OFFSET(correlations!F$46,_xlfn.FLOOR.MATH((ROW(E396)-1)/5)*5,0,5),"&lt;&gt;0")/COUNTIF(OFFSET(correlations!F$46,_xlfn.FLOOR.MATH((ROW(E396)-1)/5)*5,0,5),"&lt;&gt;0")</f>
        <v>2.25</v>
      </c>
      <c r="AG408" s="40">
        <f ca="1">SUMIF(OFFSET(correlations!G$46,_xlfn.FLOOR.MATH((ROW(F396)-1)/5)*5,0,5),"&lt;&gt;0")/COUNTIF(OFFSET(correlations!G$46,_xlfn.FLOOR.MATH((ROW(F396)-1)/5)*5,0,5),"&lt;&gt;0")</f>
        <v>3.625</v>
      </c>
      <c r="AH408" s="40">
        <f ca="1">SUMIF(OFFSET(correlations!H$46,_xlfn.FLOOR.MATH((ROW(G396)-1)/5)*5,0,5),"&lt;&gt;0")/COUNTIF(OFFSET(correlations!H$46,_xlfn.FLOOR.MATH((ROW(G396)-1)/5)*5,0,5),"&lt;&gt;0")</f>
        <v>3.375</v>
      </c>
      <c r="AI408" s="40">
        <f ca="1">SUMIF(OFFSET(correlations!I$46,_xlfn.FLOOR.MATH((ROW(H396)-1)/5)*5,0,5),"&lt;&gt;0")/COUNTIF(OFFSET(correlations!I$46,_xlfn.FLOOR.MATH((ROW(H396)-1)/5)*5,0,5),"&lt;&gt;0")</f>
        <v>3.5</v>
      </c>
      <c r="AJ408" s="40">
        <f ca="1">SUMIF(OFFSET(correlations!J$46,_xlfn.FLOOR.MATH((ROW(I396)-1)/5)*5,0,5),"&lt;&gt;0")/COUNTIF(OFFSET(correlations!J$46,_xlfn.FLOOR.MATH((ROW(I396)-1)/5)*5,0,5),"&lt;&gt;0")</f>
        <v>3.625</v>
      </c>
      <c r="AK408" s="40">
        <f ca="1">SUMIF(OFFSET(correlations!K$46,_xlfn.FLOOR.MATH((ROW(J396)-1)/5)*5,0,5),"&lt;&gt;0")/COUNTIF(OFFSET(correlations!K$46,_xlfn.FLOOR.MATH((ROW(J396)-1)/5)*5,0,5),"&lt;&gt;0")</f>
        <v>3.625</v>
      </c>
      <c r="AL408" s="40">
        <f ca="1">SUMIF(OFFSET(correlations!L$46,_xlfn.FLOOR.MATH((ROW(K396)-1)/5)*5,0,5),"&lt;&gt;0")/COUNTIF(OFFSET(correlations!L$46,_xlfn.FLOOR.MATH((ROW(K396)-1)/5)*5,0,5),"&lt;&gt;0")</f>
        <v>3.75</v>
      </c>
      <c r="AM408" s="40">
        <f ca="1">SUMIF(OFFSET(correlations!M$46,_xlfn.FLOOR.MATH((ROW(L396)-1)/5)*5,0,5),"&lt;&gt;0")/COUNTIF(OFFSET(correlations!M$46,_xlfn.FLOOR.MATH((ROW(L396)-1)/5)*5,0,5),"&lt;&gt;0")</f>
        <v>3.6666666666666665</v>
      </c>
      <c r="AN408" s="40">
        <f ca="1">SUMIF(OFFSET(correlations!N$46,_xlfn.FLOOR.MATH((ROW(M396)-1)/5)*5,0,5),"&lt;&gt;0")/COUNTIF(OFFSET(correlations!N$46,_xlfn.FLOOR.MATH((ROW(M396)-1)/5)*5,0,5),"&lt;&gt;0")</f>
        <v>3.1666666666666665</v>
      </c>
      <c r="AO408" s="40">
        <f ca="1">SUMIF(OFFSET(correlations!O$46,_xlfn.FLOOR.MATH((ROW(N396)-1)/5)*5,0,5),"&lt;&gt;0")/COUNTIF(OFFSET(correlations!O$46,_xlfn.FLOOR.MATH((ROW(N396)-1)/5)*5,0,5),"&lt;&gt;0")</f>
        <v>3</v>
      </c>
      <c r="AP408" s="40">
        <f ca="1">SUMIF(OFFSET(correlations!P$46,_xlfn.FLOOR.MATH((ROW(O396)-1)/5)*5,0,5),"&lt;&gt;0")/COUNTIF(OFFSET(correlations!P$46,_xlfn.FLOOR.MATH((ROW(O396)-1)/5)*5,0,5),"&lt;&gt;0")</f>
        <v>3.375</v>
      </c>
      <c r="AQ408" s="40">
        <f ca="1">SUMIF(OFFSET(correlations!Q$46,_xlfn.FLOOR.MATH((ROW(P396)-1)/5)*5,0,5),"&lt;&gt;0")/COUNTIF(OFFSET(correlations!Q$46,_xlfn.FLOOR.MATH((ROW(P396)-1)/5)*5,0,5),"&lt;&gt;0")</f>
        <v>3.6666666666666665</v>
      </c>
      <c r="AR408" s="40">
        <f ca="1">SUMIF(OFFSET(correlations!R$46,_xlfn.FLOOR.MATH((ROW(Q396)-1)/5)*5,0,5),"&lt;&gt;0")/COUNTIF(OFFSET(correlations!R$46,_xlfn.FLOOR.MATH((ROW(Q396)-1)/5)*5,0,5),"&lt;&gt;0")</f>
        <v>4</v>
      </c>
      <c r="AS408" s="40">
        <f ca="1">SUMIF(OFFSET(correlations!S$46,_xlfn.FLOOR.MATH((ROW(R396)-1)/5)*5,0,5),"&lt;&gt;0")/COUNTIF(OFFSET(correlations!S$46,_xlfn.FLOOR.MATH((ROW(R396)-1)/5)*5,0,5),"&lt;&gt;0")</f>
        <v>3</v>
      </c>
      <c r="AT408" s="40">
        <f ca="1">SUMIF(OFFSET(correlations!T$46,_xlfn.FLOOR.MATH((ROW(S396)-1)/5)*5,0,5),"&lt;&gt;0")/COUNTIF(OFFSET(correlations!T$46,_xlfn.FLOOR.MATH((ROW(S396)-1)/5)*5,0,5),"&lt;&gt;0")</f>
        <v>3</v>
      </c>
      <c r="AU408" s="40">
        <f ca="1">SUMIF(OFFSET(correlations!U$46,_xlfn.FLOOR.MATH((ROW(T396)-1)/5)*5,0,5),"&lt;&gt;0")/COUNTIF(OFFSET(correlations!U$46,_xlfn.FLOOR.MATH((ROW(T396)-1)/5)*5,0,5),"&lt;&gt;0")</f>
        <v>3</v>
      </c>
      <c r="AV408" s="40">
        <f ca="1">SUMIF(OFFSET(correlations!V$46,_xlfn.FLOOR.MATH((ROW(U396)-1)/5)*5,0,5),"&lt;&gt;0")/COUNTIF(OFFSET(correlations!V$46,_xlfn.FLOOR.MATH((ROW(U396)-1)/5)*5,0,5),"&lt;&gt;0")</f>
        <v>3.5</v>
      </c>
      <c r="AW408" s="40">
        <f ca="1">SUMIF(OFFSET(correlations!W$46,_xlfn.FLOOR.MATH((ROW(V396)-1)/5)*5,0,5),"&lt;&gt;0")/COUNTIF(OFFSET(correlations!W$46,_xlfn.FLOOR.MATH((ROW(V396)-1)/5)*5,0,5),"&lt;&gt;0")</f>
        <v>3.9</v>
      </c>
      <c r="AX408" s="40">
        <f ca="1">SUMIF(OFFSET(correlations!X$46,_xlfn.FLOOR.MATH((ROW(W396)-1)/5)*5,0,5),"&lt;&gt;0")/COUNTIF(OFFSET(correlations!X$46,_xlfn.FLOOR.MATH((ROW(W396)-1)/5)*5,0,5),"&lt;&gt;0")</f>
        <v>2.8333333333333335</v>
      </c>
      <c r="AY408" s="40">
        <f ca="1">SUMIF(OFFSET(correlations!Y$46,_xlfn.FLOOR.MATH((ROW(X396)-1)/5)*5,0,5),"&lt;&gt;0")/COUNTIF(OFFSET(correlations!Y$46,_xlfn.FLOOR.MATH((ROW(X396)-1)/5)*5,0,5),"&lt;&gt;0")</f>
        <v>3.875</v>
      </c>
      <c r="AZ408" s="40">
        <f ca="1">SUMIF(OFFSET(correlations!Z$46,_xlfn.FLOOR.MATH((ROW(Y396)-1)/5)*5,0,5),"&lt;&gt;0")/COUNTIF(OFFSET(correlations!Z$46,_xlfn.FLOOR.MATH((ROW(Y396)-1)/5)*5,0,5),"&lt;&gt;0")</f>
        <v>3</v>
      </c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</row>
    <row r="409" spans="1:76">
      <c r="A409" s="1" t="str">
        <f t="shared" ref="A409:A412" si="79">A408</f>
        <v>1894: Star Wars: Episode II - Attack of the Clones (2002)</v>
      </c>
      <c r="B409" s="26">
        <f>IF(correlations!B442&lt;&gt;0,'Modified Weights'!B$5,0)</f>
        <v>0.49300760515325925</v>
      </c>
      <c r="C409" s="26">
        <f>IF(correlations!C442&lt;&gt;0,'Modified Weights'!C$5,0)</f>
        <v>0.42223642660835542</v>
      </c>
      <c r="D409" s="26">
        <f>IF(correlations!D442&lt;&gt;0,'Modified Weights'!D$5,0)</f>
        <v>0</v>
      </c>
      <c r="E409" s="26">
        <f>IF(correlations!E442&lt;&gt;0,'Modified Weights'!E$5,0)</f>
        <v>0</v>
      </c>
      <c r="F409" s="26">
        <f>IF(correlations!F442&lt;&gt;0,'Modified Weights'!F$5,0)</f>
        <v>0</v>
      </c>
      <c r="G409" s="26">
        <f>IF(correlations!G442&lt;&gt;0,'Modified Weights'!G$5,0)</f>
        <v>0.46833329437099369</v>
      </c>
      <c r="H409" s="26">
        <f>IF(correlations!H442&lt;&gt;0,'Modified Weights'!H$5,0)</f>
        <v>0.24769327229404767</v>
      </c>
      <c r="I409" s="26">
        <f>IF(correlations!I442&lt;&gt;0,'Modified Weights'!I$5,0)</f>
        <v>0</v>
      </c>
      <c r="J409" s="26">
        <f>IF(correlations!J442&lt;&gt;0,'Modified Weights'!J$5,0)</f>
        <v>0.38713264586848378</v>
      </c>
      <c r="K409" s="26">
        <f>IF(correlations!K442&lt;&gt;0,'Modified Weights'!K$5,0)</f>
        <v>0.25886569181649749</v>
      </c>
      <c r="L409" s="26">
        <f>IF(correlations!L442&lt;&gt;0,'Modified Weights'!L$5,0)</f>
        <v>0.27833468677407003</v>
      </c>
      <c r="M409" s="26">
        <f>IF(correlations!M442&lt;&gt;0,'Modified Weights'!M$5,0)</f>
        <v>0</v>
      </c>
      <c r="N409" s="26">
        <f>IF(correlations!N442&lt;&gt;0,'Modified Weights'!N$5,0)</f>
        <v>0.290591240789001</v>
      </c>
      <c r="O409" s="26">
        <f>IF(correlations!O442&lt;&gt;0,'Modified Weights'!O$5,0)</f>
        <v>0.53906585139435703</v>
      </c>
      <c r="P409" s="26">
        <f>IF(correlations!P442&lt;&gt;0,'Modified Weights'!P$5,0)</f>
        <v>0.29682614716644024</v>
      </c>
      <c r="Q409" s="26">
        <f>IF(correlations!Q442&lt;&gt;0,'Modified Weights'!Q$5,0)</f>
        <v>0.47571090136593314</v>
      </c>
      <c r="R409" s="26">
        <f>IF(correlations!R442&lt;&gt;0,'Modified Weights'!R$5,0)</f>
        <v>0.45527378286540937</v>
      </c>
      <c r="S409" s="26">
        <f>IF(correlations!S442&lt;&gt;0,'Modified Weights'!S$5,0)</f>
        <v>0</v>
      </c>
      <c r="T409" s="26">
        <f>IF(correlations!T442&lt;&gt;0,'Modified Weights'!T$5,0)</f>
        <v>0.42805472768971564</v>
      </c>
      <c r="U409" s="26">
        <f>IF(correlations!U442&lt;&gt;0,'Modified Weights'!U$5,0)</f>
        <v>0.40380887559327872</v>
      </c>
      <c r="V409" s="26">
        <f>IF(correlations!V442&lt;&gt;0,'Modified Weights'!V$5,0)</f>
        <v>0.14924669844661778</v>
      </c>
      <c r="W409" s="26">
        <f>IF(correlations!W442&lt;&gt;0,'Modified Weights'!W$5,0)</f>
        <v>0.31571202585390812</v>
      </c>
      <c r="X409" s="26">
        <f>IF(correlations!X442&lt;&gt;0,'Modified Weights'!X$5,0)</f>
        <v>0</v>
      </c>
      <c r="Y409" s="26">
        <f>IF(correlations!Y442&lt;&gt;0,'Modified Weights'!Y$5,0)</f>
        <v>0</v>
      </c>
      <c r="Z409" s="26">
        <f>IF(correlations!Z442&lt;&gt;0,'Modified Weights'!Z$5,0)</f>
        <v>0.37985626502293046</v>
      </c>
      <c r="AA409" s="26"/>
      <c r="AB409" s="40">
        <f ca="1">SUMIF(OFFSET(correlations!B$46,_xlfn.FLOOR.MATH((ROW(A397)-1)/5)*5,0,5),"&lt;&gt;0")/COUNTIF(OFFSET(correlations!B$46,_xlfn.FLOOR.MATH((ROW(A397)-1)/5)*5,0,5),"&lt;&gt;0")</f>
        <v>3.3333333333333335</v>
      </c>
      <c r="AC409" s="40">
        <f ca="1">SUMIF(OFFSET(correlations!C$46,_xlfn.FLOOR.MATH((ROW(B397)-1)/5)*5,0,5),"&lt;&gt;0")/COUNTIF(OFFSET(correlations!C$46,_xlfn.FLOOR.MATH((ROW(B397)-1)/5)*5,0,5),"&lt;&gt;0")</f>
        <v>2.875</v>
      </c>
      <c r="AD409" s="40">
        <f ca="1">SUMIF(OFFSET(correlations!D$46,_xlfn.FLOOR.MATH((ROW(C397)-1)/5)*5,0,5),"&lt;&gt;0")/COUNTIF(OFFSET(correlations!D$46,_xlfn.FLOOR.MATH((ROW(C397)-1)/5)*5,0,5),"&lt;&gt;0")</f>
        <v>3.75</v>
      </c>
      <c r="AE409" s="40">
        <f ca="1">SUMIF(OFFSET(correlations!E$46,_xlfn.FLOOR.MATH((ROW(D397)-1)/5)*5,0,5),"&lt;&gt;0")/COUNTIF(OFFSET(correlations!E$46,_xlfn.FLOOR.MATH((ROW(D397)-1)/5)*5,0,5),"&lt;&gt;0")</f>
        <v>3</v>
      </c>
      <c r="AF409" s="40">
        <f ca="1">SUMIF(OFFSET(correlations!F$46,_xlfn.FLOOR.MATH((ROW(E397)-1)/5)*5,0,5),"&lt;&gt;0")/COUNTIF(OFFSET(correlations!F$46,_xlfn.FLOOR.MATH((ROW(E397)-1)/5)*5,0,5),"&lt;&gt;0")</f>
        <v>2.25</v>
      </c>
      <c r="AG409" s="40">
        <f ca="1">SUMIF(OFFSET(correlations!G$46,_xlfn.FLOOR.MATH((ROW(F397)-1)/5)*5,0,5),"&lt;&gt;0")/COUNTIF(OFFSET(correlations!G$46,_xlfn.FLOOR.MATH((ROW(F397)-1)/5)*5,0,5),"&lt;&gt;0")</f>
        <v>3.625</v>
      </c>
      <c r="AH409" s="40">
        <f ca="1">SUMIF(OFFSET(correlations!H$46,_xlfn.FLOOR.MATH((ROW(G397)-1)/5)*5,0,5),"&lt;&gt;0")/COUNTIF(OFFSET(correlations!H$46,_xlfn.FLOOR.MATH((ROW(G397)-1)/5)*5,0,5),"&lt;&gt;0")</f>
        <v>3.375</v>
      </c>
      <c r="AI409" s="40">
        <f ca="1">SUMIF(OFFSET(correlations!I$46,_xlfn.FLOOR.MATH((ROW(H397)-1)/5)*5,0,5),"&lt;&gt;0")/COUNTIF(OFFSET(correlations!I$46,_xlfn.FLOOR.MATH((ROW(H397)-1)/5)*5,0,5),"&lt;&gt;0")</f>
        <v>3.5</v>
      </c>
      <c r="AJ409" s="40">
        <f ca="1">SUMIF(OFFSET(correlations!J$46,_xlfn.FLOOR.MATH((ROW(I397)-1)/5)*5,0,5),"&lt;&gt;0")/COUNTIF(OFFSET(correlations!J$46,_xlfn.FLOOR.MATH((ROW(I397)-1)/5)*5,0,5),"&lt;&gt;0")</f>
        <v>3.625</v>
      </c>
      <c r="AK409" s="40">
        <f ca="1">SUMIF(OFFSET(correlations!K$46,_xlfn.FLOOR.MATH((ROW(J397)-1)/5)*5,0,5),"&lt;&gt;0")/COUNTIF(OFFSET(correlations!K$46,_xlfn.FLOOR.MATH((ROW(J397)-1)/5)*5,0,5),"&lt;&gt;0")</f>
        <v>3.625</v>
      </c>
      <c r="AL409" s="40">
        <f ca="1">SUMIF(OFFSET(correlations!L$46,_xlfn.FLOOR.MATH((ROW(K397)-1)/5)*5,0,5),"&lt;&gt;0")/COUNTIF(OFFSET(correlations!L$46,_xlfn.FLOOR.MATH((ROW(K397)-1)/5)*5,0,5),"&lt;&gt;0")</f>
        <v>3.75</v>
      </c>
      <c r="AM409" s="40">
        <f ca="1">SUMIF(OFFSET(correlations!M$46,_xlfn.FLOOR.MATH((ROW(L397)-1)/5)*5,0,5),"&lt;&gt;0")/COUNTIF(OFFSET(correlations!M$46,_xlfn.FLOOR.MATH((ROW(L397)-1)/5)*5,0,5),"&lt;&gt;0")</f>
        <v>3.6666666666666665</v>
      </c>
      <c r="AN409" s="40">
        <f ca="1">SUMIF(OFFSET(correlations!N$46,_xlfn.FLOOR.MATH((ROW(M397)-1)/5)*5,0,5),"&lt;&gt;0")/COUNTIF(OFFSET(correlations!N$46,_xlfn.FLOOR.MATH((ROW(M397)-1)/5)*5,0,5),"&lt;&gt;0")</f>
        <v>3.1666666666666665</v>
      </c>
      <c r="AO409" s="40">
        <f ca="1">SUMIF(OFFSET(correlations!O$46,_xlfn.FLOOR.MATH((ROW(N397)-1)/5)*5,0,5),"&lt;&gt;0")/COUNTIF(OFFSET(correlations!O$46,_xlfn.FLOOR.MATH((ROW(N397)-1)/5)*5,0,5),"&lt;&gt;0")</f>
        <v>3</v>
      </c>
      <c r="AP409" s="40">
        <f ca="1">SUMIF(OFFSET(correlations!P$46,_xlfn.FLOOR.MATH((ROW(O397)-1)/5)*5,0,5),"&lt;&gt;0")/COUNTIF(OFFSET(correlations!P$46,_xlfn.FLOOR.MATH((ROW(O397)-1)/5)*5,0,5),"&lt;&gt;0")</f>
        <v>3.375</v>
      </c>
      <c r="AQ409" s="40">
        <f ca="1">SUMIF(OFFSET(correlations!Q$46,_xlfn.FLOOR.MATH((ROW(P397)-1)/5)*5,0,5),"&lt;&gt;0")/COUNTIF(OFFSET(correlations!Q$46,_xlfn.FLOOR.MATH((ROW(P397)-1)/5)*5,0,5),"&lt;&gt;0")</f>
        <v>3.6666666666666665</v>
      </c>
      <c r="AR409" s="40">
        <f ca="1">SUMIF(OFFSET(correlations!R$46,_xlfn.FLOOR.MATH((ROW(Q397)-1)/5)*5,0,5),"&lt;&gt;0")/COUNTIF(OFFSET(correlations!R$46,_xlfn.FLOOR.MATH((ROW(Q397)-1)/5)*5,0,5),"&lt;&gt;0")</f>
        <v>4</v>
      </c>
      <c r="AS409" s="40">
        <f ca="1">SUMIF(OFFSET(correlations!S$46,_xlfn.FLOOR.MATH((ROW(R397)-1)/5)*5,0,5),"&lt;&gt;0")/COUNTIF(OFFSET(correlations!S$46,_xlfn.FLOOR.MATH((ROW(R397)-1)/5)*5,0,5),"&lt;&gt;0")</f>
        <v>3</v>
      </c>
      <c r="AT409" s="40">
        <f ca="1">SUMIF(OFFSET(correlations!T$46,_xlfn.FLOOR.MATH((ROW(S397)-1)/5)*5,0,5),"&lt;&gt;0")/COUNTIF(OFFSET(correlations!T$46,_xlfn.FLOOR.MATH((ROW(S397)-1)/5)*5,0,5),"&lt;&gt;0")</f>
        <v>3</v>
      </c>
      <c r="AU409" s="40">
        <f ca="1">SUMIF(OFFSET(correlations!U$46,_xlfn.FLOOR.MATH((ROW(T397)-1)/5)*5,0,5),"&lt;&gt;0")/COUNTIF(OFFSET(correlations!U$46,_xlfn.FLOOR.MATH((ROW(T397)-1)/5)*5,0,5),"&lt;&gt;0")</f>
        <v>3</v>
      </c>
      <c r="AV409" s="40">
        <f ca="1">SUMIF(OFFSET(correlations!V$46,_xlfn.FLOOR.MATH((ROW(U397)-1)/5)*5,0,5),"&lt;&gt;0")/COUNTIF(OFFSET(correlations!V$46,_xlfn.FLOOR.MATH((ROW(U397)-1)/5)*5,0,5),"&lt;&gt;0")</f>
        <v>3.5</v>
      </c>
      <c r="AW409" s="40">
        <f ca="1">SUMIF(OFFSET(correlations!W$46,_xlfn.FLOOR.MATH((ROW(V397)-1)/5)*5,0,5),"&lt;&gt;0")/COUNTIF(OFFSET(correlations!W$46,_xlfn.FLOOR.MATH((ROW(V397)-1)/5)*5,0,5),"&lt;&gt;0")</f>
        <v>3.9</v>
      </c>
      <c r="AX409" s="40">
        <f ca="1">SUMIF(OFFSET(correlations!X$46,_xlfn.FLOOR.MATH((ROW(W397)-1)/5)*5,0,5),"&lt;&gt;0")/COUNTIF(OFFSET(correlations!X$46,_xlfn.FLOOR.MATH((ROW(W397)-1)/5)*5,0,5),"&lt;&gt;0")</f>
        <v>2.8333333333333335</v>
      </c>
      <c r="AY409" s="40">
        <f ca="1">SUMIF(OFFSET(correlations!Y$46,_xlfn.FLOOR.MATH((ROW(X397)-1)/5)*5,0,5),"&lt;&gt;0")/COUNTIF(OFFSET(correlations!Y$46,_xlfn.FLOOR.MATH((ROW(X397)-1)/5)*5,0,5),"&lt;&gt;0")</f>
        <v>3.875</v>
      </c>
      <c r="AZ409" s="40">
        <f ca="1">SUMIF(OFFSET(correlations!Z$46,_xlfn.FLOOR.MATH((ROW(Y397)-1)/5)*5,0,5),"&lt;&gt;0")/COUNTIF(OFFSET(correlations!Z$46,_xlfn.FLOOR.MATH((ROW(Y397)-1)/5)*5,0,5),"&lt;&gt;0")</f>
        <v>3</v>
      </c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</row>
    <row r="410" spans="1:76">
      <c r="A410" s="1" t="str">
        <f t="shared" si="79"/>
        <v>1894: Star Wars: Episode II - Attack of the Clones (2002)</v>
      </c>
      <c r="B410" s="26">
        <f>IF(correlations!B443&lt;&gt;0,'Modified Weights'!B$6,0)</f>
        <v>0</v>
      </c>
      <c r="C410" s="26">
        <f>IF(correlations!C443&lt;&gt;0,'Modified Weights'!C$6,0)</f>
        <v>0.41443820151070604</v>
      </c>
      <c r="D410" s="26">
        <f>IF(correlations!D443&lt;&gt;0,'Modified Weights'!D$6,0)</f>
        <v>0</v>
      </c>
      <c r="E410" s="26">
        <f>IF(correlations!E443&lt;&gt;0,'Modified Weights'!E$6,0)</f>
        <v>0</v>
      </c>
      <c r="F410" s="26">
        <f>IF(correlations!F443&lt;&gt;0,'Modified Weights'!F$6,0)</f>
        <v>0.40027450425381639</v>
      </c>
      <c r="G410" s="26">
        <f>IF(correlations!G443&lt;&gt;0,'Modified Weights'!G$6,0)</f>
        <v>0.39943642888722536</v>
      </c>
      <c r="H410" s="26">
        <f>IF(correlations!H443&lt;&gt;0,'Modified Weights'!H$6,0)</f>
        <v>0.2271298649307886</v>
      </c>
      <c r="I410" s="26">
        <f>IF(correlations!I443&lt;&gt;0,'Modified Weights'!I$6,0)</f>
        <v>0.22921932957789437</v>
      </c>
      <c r="J410" s="26">
        <f>IF(correlations!J443&lt;&gt;0,'Modified Weights'!J$6,0)</f>
        <v>0</v>
      </c>
      <c r="K410" s="26">
        <f>IF(correlations!K443&lt;&gt;0,'Modified Weights'!K$6,0)</f>
        <v>0.25252866387786765</v>
      </c>
      <c r="L410" s="26">
        <f>IF(correlations!L443&lt;&gt;0,'Modified Weights'!L$6,0)</f>
        <v>0.2685953793136418</v>
      </c>
      <c r="M410" s="26">
        <f>IF(correlations!M443&lt;&gt;0,'Modified Weights'!M$6,0)</f>
        <v>0.25252866387786765</v>
      </c>
      <c r="N410" s="26">
        <f>IF(correlations!N443&lt;&gt;0,'Modified Weights'!N$6,0)</f>
        <v>0.26126836282372301</v>
      </c>
      <c r="O410" s="26">
        <f>IF(correlations!O443&lt;&gt;0,'Modified Weights'!O$6,0)</f>
        <v>0</v>
      </c>
      <c r="P410" s="26">
        <f>IF(correlations!P443&lt;&gt;0,'Modified Weights'!P$6,0)</f>
        <v>0.28039233696684568</v>
      </c>
      <c r="Q410" s="26">
        <f>IF(correlations!Q443&lt;&gt;0,'Modified Weights'!Q$6,0)</f>
        <v>0.42322462884387124</v>
      </c>
      <c r="R410" s="26">
        <f>IF(correlations!R443&lt;&gt;0,'Modified Weights'!R$6,0)</f>
        <v>0</v>
      </c>
      <c r="S410" s="26">
        <f>IF(correlations!S443&lt;&gt;0,'Modified Weights'!S$6,0)</f>
        <v>0.37267558897264119</v>
      </c>
      <c r="T410" s="26">
        <f>IF(correlations!T443&lt;&gt;0,'Modified Weights'!T$6,0)</f>
        <v>0</v>
      </c>
      <c r="U410" s="26">
        <f>IF(correlations!U443&lt;&gt;0,'Modified Weights'!U$6,0)</f>
        <v>0.30580326092025339</v>
      </c>
      <c r="V410" s="26">
        <f>IF(correlations!V443&lt;&gt;0,'Modified Weights'!V$6,0)</f>
        <v>0.14601110225769576</v>
      </c>
      <c r="W410" s="26">
        <f>IF(correlations!W443&lt;&gt;0,'Modified Weights'!W$6,0)</f>
        <v>0.26252037536330569</v>
      </c>
      <c r="X410" s="26">
        <f>IF(correlations!X443&lt;&gt;0,'Modified Weights'!X$6,0)</f>
        <v>0.45527378286540937</v>
      </c>
      <c r="Y410" s="26">
        <f>IF(correlations!Y443&lt;&gt;0,'Modified Weights'!Y$6,0)</f>
        <v>0.46411014776485626</v>
      </c>
      <c r="Z410" s="26">
        <f>IF(correlations!Z443&lt;&gt;0,'Modified Weights'!Z$6,0)</f>
        <v>0.37426379831369133</v>
      </c>
      <c r="AA410" s="26"/>
      <c r="AB410" s="40">
        <f ca="1">SUMIF(OFFSET(correlations!B$46,_xlfn.FLOOR.MATH((ROW(A398)-1)/5)*5,0,5),"&lt;&gt;0")/COUNTIF(OFFSET(correlations!B$46,_xlfn.FLOOR.MATH((ROW(A398)-1)/5)*5,0,5),"&lt;&gt;0")</f>
        <v>3.3333333333333335</v>
      </c>
      <c r="AC410" s="40">
        <f ca="1">SUMIF(OFFSET(correlations!C$46,_xlfn.FLOOR.MATH((ROW(B398)-1)/5)*5,0,5),"&lt;&gt;0")/COUNTIF(OFFSET(correlations!C$46,_xlfn.FLOOR.MATH((ROW(B398)-1)/5)*5,0,5),"&lt;&gt;0")</f>
        <v>2.875</v>
      </c>
      <c r="AD410" s="40">
        <f ca="1">SUMIF(OFFSET(correlations!D$46,_xlfn.FLOOR.MATH((ROW(C398)-1)/5)*5,0,5),"&lt;&gt;0")/COUNTIF(OFFSET(correlations!D$46,_xlfn.FLOOR.MATH((ROW(C398)-1)/5)*5,0,5),"&lt;&gt;0")</f>
        <v>3.75</v>
      </c>
      <c r="AE410" s="40">
        <f ca="1">SUMIF(OFFSET(correlations!E$46,_xlfn.FLOOR.MATH((ROW(D398)-1)/5)*5,0,5),"&lt;&gt;0")/COUNTIF(OFFSET(correlations!E$46,_xlfn.FLOOR.MATH((ROW(D398)-1)/5)*5,0,5),"&lt;&gt;0")</f>
        <v>3</v>
      </c>
      <c r="AF410" s="40">
        <f ca="1">SUMIF(OFFSET(correlations!F$46,_xlfn.FLOOR.MATH((ROW(E398)-1)/5)*5,0,5),"&lt;&gt;0")/COUNTIF(OFFSET(correlations!F$46,_xlfn.FLOOR.MATH((ROW(E398)-1)/5)*5,0,5),"&lt;&gt;0")</f>
        <v>2.25</v>
      </c>
      <c r="AG410" s="40">
        <f ca="1">SUMIF(OFFSET(correlations!G$46,_xlfn.FLOOR.MATH((ROW(F398)-1)/5)*5,0,5),"&lt;&gt;0")/COUNTIF(OFFSET(correlations!G$46,_xlfn.FLOOR.MATH((ROW(F398)-1)/5)*5,0,5),"&lt;&gt;0")</f>
        <v>3.625</v>
      </c>
      <c r="AH410" s="40">
        <f ca="1">SUMIF(OFFSET(correlations!H$46,_xlfn.FLOOR.MATH((ROW(G398)-1)/5)*5,0,5),"&lt;&gt;0")/COUNTIF(OFFSET(correlations!H$46,_xlfn.FLOOR.MATH((ROW(G398)-1)/5)*5,0,5),"&lt;&gt;0")</f>
        <v>3.375</v>
      </c>
      <c r="AI410" s="40">
        <f ca="1">SUMIF(OFFSET(correlations!I$46,_xlfn.FLOOR.MATH((ROW(H398)-1)/5)*5,0,5),"&lt;&gt;0")/COUNTIF(OFFSET(correlations!I$46,_xlfn.FLOOR.MATH((ROW(H398)-1)/5)*5,0,5),"&lt;&gt;0")</f>
        <v>3.5</v>
      </c>
      <c r="AJ410" s="40">
        <f ca="1">SUMIF(OFFSET(correlations!J$46,_xlfn.FLOOR.MATH((ROW(I398)-1)/5)*5,0,5),"&lt;&gt;0")/COUNTIF(OFFSET(correlations!J$46,_xlfn.FLOOR.MATH((ROW(I398)-1)/5)*5,0,5),"&lt;&gt;0")</f>
        <v>3.625</v>
      </c>
      <c r="AK410" s="40">
        <f ca="1">SUMIF(OFFSET(correlations!K$46,_xlfn.FLOOR.MATH((ROW(J398)-1)/5)*5,0,5),"&lt;&gt;0")/COUNTIF(OFFSET(correlations!K$46,_xlfn.FLOOR.MATH((ROW(J398)-1)/5)*5,0,5),"&lt;&gt;0")</f>
        <v>3.625</v>
      </c>
      <c r="AL410" s="40">
        <f ca="1">SUMIF(OFFSET(correlations!L$46,_xlfn.FLOOR.MATH((ROW(K398)-1)/5)*5,0,5),"&lt;&gt;0")/COUNTIF(OFFSET(correlations!L$46,_xlfn.FLOOR.MATH((ROW(K398)-1)/5)*5,0,5),"&lt;&gt;0")</f>
        <v>3.75</v>
      </c>
      <c r="AM410" s="40">
        <f ca="1">SUMIF(OFFSET(correlations!M$46,_xlfn.FLOOR.MATH((ROW(L398)-1)/5)*5,0,5),"&lt;&gt;0")/COUNTIF(OFFSET(correlations!M$46,_xlfn.FLOOR.MATH((ROW(L398)-1)/5)*5,0,5),"&lt;&gt;0")</f>
        <v>3.6666666666666665</v>
      </c>
      <c r="AN410" s="40">
        <f ca="1">SUMIF(OFFSET(correlations!N$46,_xlfn.FLOOR.MATH((ROW(M398)-1)/5)*5,0,5),"&lt;&gt;0")/COUNTIF(OFFSET(correlations!N$46,_xlfn.FLOOR.MATH((ROW(M398)-1)/5)*5,0,5),"&lt;&gt;0")</f>
        <v>3.1666666666666665</v>
      </c>
      <c r="AO410" s="40">
        <f ca="1">SUMIF(OFFSET(correlations!O$46,_xlfn.FLOOR.MATH((ROW(N398)-1)/5)*5,0,5),"&lt;&gt;0")/COUNTIF(OFFSET(correlations!O$46,_xlfn.FLOOR.MATH((ROW(N398)-1)/5)*5,0,5),"&lt;&gt;0")</f>
        <v>3</v>
      </c>
      <c r="AP410" s="40">
        <f ca="1">SUMIF(OFFSET(correlations!P$46,_xlfn.FLOOR.MATH((ROW(O398)-1)/5)*5,0,5),"&lt;&gt;0")/COUNTIF(OFFSET(correlations!P$46,_xlfn.FLOOR.MATH((ROW(O398)-1)/5)*5,0,5),"&lt;&gt;0")</f>
        <v>3.375</v>
      </c>
      <c r="AQ410" s="40">
        <f ca="1">SUMIF(OFFSET(correlations!Q$46,_xlfn.FLOOR.MATH((ROW(P398)-1)/5)*5,0,5),"&lt;&gt;0")/COUNTIF(OFFSET(correlations!Q$46,_xlfn.FLOOR.MATH((ROW(P398)-1)/5)*5,0,5),"&lt;&gt;0")</f>
        <v>3.6666666666666665</v>
      </c>
      <c r="AR410" s="40">
        <f ca="1">SUMIF(OFFSET(correlations!R$46,_xlfn.FLOOR.MATH((ROW(Q398)-1)/5)*5,0,5),"&lt;&gt;0")/COUNTIF(OFFSET(correlations!R$46,_xlfn.FLOOR.MATH((ROW(Q398)-1)/5)*5,0,5),"&lt;&gt;0")</f>
        <v>4</v>
      </c>
      <c r="AS410" s="40">
        <f ca="1">SUMIF(OFFSET(correlations!S$46,_xlfn.FLOOR.MATH((ROW(R398)-1)/5)*5,0,5),"&lt;&gt;0")/COUNTIF(OFFSET(correlations!S$46,_xlfn.FLOOR.MATH((ROW(R398)-1)/5)*5,0,5),"&lt;&gt;0")</f>
        <v>3</v>
      </c>
      <c r="AT410" s="40">
        <f ca="1">SUMIF(OFFSET(correlations!T$46,_xlfn.FLOOR.MATH((ROW(S398)-1)/5)*5,0,5),"&lt;&gt;0")/COUNTIF(OFFSET(correlations!T$46,_xlfn.FLOOR.MATH((ROW(S398)-1)/5)*5,0,5),"&lt;&gt;0")</f>
        <v>3</v>
      </c>
      <c r="AU410" s="40">
        <f ca="1">SUMIF(OFFSET(correlations!U$46,_xlfn.FLOOR.MATH((ROW(T398)-1)/5)*5,0,5),"&lt;&gt;0")/COUNTIF(OFFSET(correlations!U$46,_xlfn.FLOOR.MATH((ROW(T398)-1)/5)*5,0,5),"&lt;&gt;0")</f>
        <v>3</v>
      </c>
      <c r="AV410" s="40">
        <f ca="1">SUMIF(OFFSET(correlations!V$46,_xlfn.FLOOR.MATH((ROW(U398)-1)/5)*5,0,5),"&lt;&gt;0")/COUNTIF(OFFSET(correlations!V$46,_xlfn.FLOOR.MATH((ROW(U398)-1)/5)*5,0,5),"&lt;&gt;0")</f>
        <v>3.5</v>
      </c>
      <c r="AW410" s="40">
        <f ca="1">SUMIF(OFFSET(correlations!W$46,_xlfn.FLOOR.MATH((ROW(V398)-1)/5)*5,0,5),"&lt;&gt;0")/COUNTIF(OFFSET(correlations!W$46,_xlfn.FLOOR.MATH((ROW(V398)-1)/5)*5,0,5),"&lt;&gt;0")</f>
        <v>3.9</v>
      </c>
      <c r="AX410" s="40">
        <f ca="1">SUMIF(OFFSET(correlations!X$46,_xlfn.FLOOR.MATH((ROW(W398)-1)/5)*5,0,5),"&lt;&gt;0")/COUNTIF(OFFSET(correlations!X$46,_xlfn.FLOOR.MATH((ROW(W398)-1)/5)*5,0,5),"&lt;&gt;0")</f>
        <v>2.8333333333333335</v>
      </c>
      <c r="AY410" s="40">
        <f ca="1">SUMIF(OFFSET(correlations!Y$46,_xlfn.FLOOR.MATH((ROW(X398)-1)/5)*5,0,5),"&lt;&gt;0")/COUNTIF(OFFSET(correlations!Y$46,_xlfn.FLOOR.MATH((ROW(X398)-1)/5)*5,0,5),"&lt;&gt;0")</f>
        <v>3.875</v>
      </c>
      <c r="AZ410" s="40">
        <f ca="1">SUMIF(OFFSET(correlations!Z$46,_xlfn.FLOOR.MATH((ROW(Y398)-1)/5)*5,0,5),"&lt;&gt;0")/COUNTIF(OFFSET(correlations!Z$46,_xlfn.FLOOR.MATH((ROW(Y398)-1)/5)*5,0,5),"&lt;&gt;0")</f>
        <v>3</v>
      </c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</row>
    <row r="411" spans="1:76">
      <c r="A411" s="1" t="str">
        <f t="shared" si="79"/>
        <v>1894: Star Wars: Episode II - Attack of the Clones (2002)</v>
      </c>
      <c r="B411" s="26">
        <f>IF(correlations!B444&lt;&gt;0,'Modified Weights'!B$7,0)</f>
        <v>0</v>
      </c>
      <c r="C411" s="26">
        <f>IF(correlations!C444&lt;&gt;0,'Modified Weights'!C$7,0)</f>
        <v>0.41167618541813644</v>
      </c>
      <c r="D411" s="26">
        <f>IF(correlations!D444&lt;&gt;0,'Modified Weights'!D$7,0)</f>
        <v>0.36756756756756787</v>
      </c>
      <c r="E411" s="26">
        <f>IF(correlations!E444&lt;&gt;0,'Modified Weights'!E$7,0)</f>
        <v>0</v>
      </c>
      <c r="F411" s="26">
        <f>IF(correlations!F444&lt;&gt;0,'Modified Weights'!F$7,0)</f>
        <v>0</v>
      </c>
      <c r="G411" s="26">
        <f>IF(correlations!G444&lt;&gt;0,'Modified Weights'!G$7,0)</f>
        <v>0</v>
      </c>
      <c r="H411" s="26">
        <f>IF(correlations!H444&lt;&gt;0,'Modified Weights'!H$7,0)</f>
        <v>0.19365960183726966</v>
      </c>
      <c r="I411" s="26">
        <f>IF(correlations!I444&lt;&gt;0,'Modified Weights'!I$7,0)</f>
        <v>0</v>
      </c>
      <c r="J411" s="26">
        <f>IF(correlations!J444&lt;&gt;0,'Modified Weights'!J$7,0)</f>
        <v>0.36005629545020651</v>
      </c>
      <c r="K411" s="26">
        <f>IF(correlations!K444&lt;&gt;0,'Modified Weights'!K$7,0)</f>
        <v>0.21087949693739588</v>
      </c>
      <c r="L411" s="26">
        <f>IF(correlations!L444&lt;&gt;0,'Modified Weights'!L$7,0)</f>
        <v>0</v>
      </c>
      <c r="M411" s="26">
        <f>IF(correlations!M444&lt;&gt;0,'Modified Weights'!M$7,0)</f>
        <v>0.19710516591041297</v>
      </c>
      <c r="N411" s="26">
        <f>IF(correlations!N444&lt;&gt;0,'Modified Weights'!N$7,0)</f>
        <v>0.18121021790485745</v>
      </c>
      <c r="O411" s="26">
        <f>IF(correlations!O444&lt;&gt;0,'Modified Weights'!O$7,0)</f>
        <v>0.47549485227568483</v>
      </c>
      <c r="P411" s="26">
        <f>IF(correlations!P444&lt;&gt;0,'Modified Weights'!P$7,0)</f>
        <v>0.26252037536330569</v>
      </c>
      <c r="Q411" s="26">
        <f>IF(correlations!Q444&lt;&gt;0,'Modified Weights'!Q$7,0)</f>
        <v>0</v>
      </c>
      <c r="R411" s="26">
        <f>IF(correlations!R444&lt;&gt;0,'Modified Weights'!R$7,0)</f>
        <v>0</v>
      </c>
      <c r="S411" s="26">
        <f>IF(correlations!S444&lt;&gt;0,'Modified Weights'!S$7,0)</f>
        <v>0.36064387194709613</v>
      </c>
      <c r="T411" s="26">
        <f>IF(correlations!T444&lt;&gt;0,'Modified Weights'!T$7,0)</f>
        <v>0</v>
      </c>
      <c r="U411" s="26">
        <f>IF(correlations!U444&lt;&gt;0,'Modified Weights'!U$7,0)</f>
        <v>0.28039233696684568</v>
      </c>
      <c r="V411" s="26">
        <f>IF(correlations!V444&lt;&gt;0,'Modified Weights'!V$7,0)</f>
        <v>0</v>
      </c>
      <c r="W411" s="26">
        <f>IF(correlations!W444&lt;&gt;0,'Modified Weights'!W$7,0)</f>
        <v>0.24072770522228643</v>
      </c>
      <c r="X411" s="26">
        <f>IF(correlations!X444&lt;&gt;0,'Modified Weights'!X$7,0)</f>
        <v>0</v>
      </c>
      <c r="Y411" s="26">
        <f>IF(correlations!Y444&lt;&gt;0,'Modified Weights'!Y$7,0)</f>
        <v>0.42322462884387124</v>
      </c>
      <c r="Z411" s="26">
        <f>IF(correlations!Z444&lt;&gt;0,'Modified Weights'!Z$7,0)</f>
        <v>0</v>
      </c>
      <c r="AA411" s="26"/>
      <c r="AB411" s="40">
        <f ca="1">SUMIF(OFFSET(correlations!B$46,_xlfn.FLOOR.MATH((ROW(A399)-1)/5)*5,0,5),"&lt;&gt;0")/COUNTIF(OFFSET(correlations!B$46,_xlfn.FLOOR.MATH((ROW(A399)-1)/5)*5,0,5),"&lt;&gt;0")</f>
        <v>3.3333333333333335</v>
      </c>
      <c r="AC411" s="40">
        <f ca="1">SUMIF(OFFSET(correlations!C$46,_xlfn.FLOOR.MATH((ROW(B399)-1)/5)*5,0,5),"&lt;&gt;0")/COUNTIF(OFFSET(correlations!C$46,_xlfn.FLOOR.MATH((ROW(B399)-1)/5)*5,0,5),"&lt;&gt;0")</f>
        <v>2.875</v>
      </c>
      <c r="AD411" s="40">
        <f ca="1">SUMIF(OFFSET(correlations!D$46,_xlfn.FLOOR.MATH((ROW(C399)-1)/5)*5,0,5),"&lt;&gt;0")/COUNTIF(OFFSET(correlations!D$46,_xlfn.FLOOR.MATH((ROW(C399)-1)/5)*5,0,5),"&lt;&gt;0")</f>
        <v>3.75</v>
      </c>
      <c r="AE411" s="40">
        <f ca="1">SUMIF(OFFSET(correlations!E$46,_xlfn.FLOOR.MATH((ROW(D399)-1)/5)*5,0,5),"&lt;&gt;0")/COUNTIF(OFFSET(correlations!E$46,_xlfn.FLOOR.MATH((ROW(D399)-1)/5)*5,0,5),"&lt;&gt;0")</f>
        <v>3</v>
      </c>
      <c r="AF411" s="40">
        <f ca="1">SUMIF(OFFSET(correlations!F$46,_xlfn.FLOOR.MATH((ROW(E399)-1)/5)*5,0,5),"&lt;&gt;0")/COUNTIF(OFFSET(correlations!F$46,_xlfn.FLOOR.MATH((ROW(E399)-1)/5)*5,0,5),"&lt;&gt;0")</f>
        <v>2.25</v>
      </c>
      <c r="AG411" s="40">
        <f ca="1">SUMIF(OFFSET(correlations!G$46,_xlfn.FLOOR.MATH((ROW(F399)-1)/5)*5,0,5),"&lt;&gt;0")/COUNTIF(OFFSET(correlations!G$46,_xlfn.FLOOR.MATH((ROW(F399)-1)/5)*5,0,5),"&lt;&gt;0")</f>
        <v>3.625</v>
      </c>
      <c r="AH411" s="40">
        <f ca="1">SUMIF(OFFSET(correlations!H$46,_xlfn.FLOOR.MATH((ROW(G399)-1)/5)*5,0,5),"&lt;&gt;0")/COUNTIF(OFFSET(correlations!H$46,_xlfn.FLOOR.MATH((ROW(G399)-1)/5)*5,0,5),"&lt;&gt;0")</f>
        <v>3.375</v>
      </c>
      <c r="AI411" s="40">
        <f ca="1">SUMIF(OFFSET(correlations!I$46,_xlfn.FLOOR.MATH((ROW(H399)-1)/5)*5,0,5),"&lt;&gt;0")/COUNTIF(OFFSET(correlations!I$46,_xlfn.FLOOR.MATH((ROW(H399)-1)/5)*5,0,5),"&lt;&gt;0")</f>
        <v>3.5</v>
      </c>
      <c r="AJ411" s="40">
        <f ca="1">SUMIF(OFFSET(correlations!J$46,_xlfn.FLOOR.MATH((ROW(I399)-1)/5)*5,0,5),"&lt;&gt;0")/COUNTIF(OFFSET(correlations!J$46,_xlfn.FLOOR.MATH((ROW(I399)-1)/5)*5,0,5),"&lt;&gt;0")</f>
        <v>3.625</v>
      </c>
      <c r="AK411" s="40">
        <f ca="1">SUMIF(OFFSET(correlations!K$46,_xlfn.FLOOR.MATH((ROW(J399)-1)/5)*5,0,5),"&lt;&gt;0")/COUNTIF(OFFSET(correlations!K$46,_xlfn.FLOOR.MATH((ROW(J399)-1)/5)*5,0,5),"&lt;&gt;0")</f>
        <v>3.625</v>
      </c>
      <c r="AL411" s="40">
        <f ca="1">SUMIF(OFFSET(correlations!L$46,_xlfn.FLOOR.MATH((ROW(K399)-1)/5)*5,0,5),"&lt;&gt;0")/COUNTIF(OFFSET(correlations!L$46,_xlfn.FLOOR.MATH((ROW(K399)-1)/5)*5,0,5),"&lt;&gt;0")</f>
        <v>3.75</v>
      </c>
      <c r="AM411" s="40">
        <f ca="1">SUMIF(OFFSET(correlations!M$46,_xlfn.FLOOR.MATH((ROW(L399)-1)/5)*5,0,5),"&lt;&gt;0")/COUNTIF(OFFSET(correlations!M$46,_xlfn.FLOOR.MATH((ROW(L399)-1)/5)*5,0,5),"&lt;&gt;0")</f>
        <v>3.6666666666666665</v>
      </c>
      <c r="AN411" s="40">
        <f ca="1">SUMIF(OFFSET(correlations!N$46,_xlfn.FLOOR.MATH((ROW(M399)-1)/5)*5,0,5),"&lt;&gt;0")/COUNTIF(OFFSET(correlations!N$46,_xlfn.FLOOR.MATH((ROW(M399)-1)/5)*5,0,5),"&lt;&gt;0")</f>
        <v>3.1666666666666665</v>
      </c>
      <c r="AO411" s="40">
        <f ca="1">SUMIF(OFFSET(correlations!O$46,_xlfn.FLOOR.MATH((ROW(N399)-1)/5)*5,0,5),"&lt;&gt;0")/COUNTIF(OFFSET(correlations!O$46,_xlfn.FLOOR.MATH((ROW(N399)-1)/5)*5,0,5),"&lt;&gt;0")</f>
        <v>3</v>
      </c>
      <c r="AP411" s="40">
        <f ca="1">SUMIF(OFFSET(correlations!P$46,_xlfn.FLOOR.MATH((ROW(O399)-1)/5)*5,0,5),"&lt;&gt;0")/COUNTIF(OFFSET(correlations!P$46,_xlfn.FLOOR.MATH((ROW(O399)-1)/5)*5,0,5),"&lt;&gt;0")</f>
        <v>3.375</v>
      </c>
      <c r="AQ411" s="40">
        <f ca="1">SUMIF(OFFSET(correlations!Q$46,_xlfn.FLOOR.MATH((ROW(P399)-1)/5)*5,0,5),"&lt;&gt;0")/COUNTIF(OFFSET(correlations!Q$46,_xlfn.FLOOR.MATH((ROW(P399)-1)/5)*5,0,5),"&lt;&gt;0")</f>
        <v>3.6666666666666665</v>
      </c>
      <c r="AR411" s="40">
        <f ca="1">SUMIF(OFFSET(correlations!R$46,_xlfn.FLOOR.MATH((ROW(Q399)-1)/5)*5,0,5),"&lt;&gt;0")/COUNTIF(OFFSET(correlations!R$46,_xlfn.FLOOR.MATH((ROW(Q399)-1)/5)*5,0,5),"&lt;&gt;0")</f>
        <v>4</v>
      </c>
      <c r="AS411" s="40">
        <f ca="1">SUMIF(OFFSET(correlations!S$46,_xlfn.FLOOR.MATH((ROW(R399)-1)/5)*5,0,5),"&lt;&gt;0")/COUNTIF(OFFSET(correlations!S$46,_xlfn.FLOOR.MATH((ROW(R399)-1)/5)*5,0,5),"&lt;&gt;0")</f>
        <v>3</v>
      </c>
      <c r="AT411" s="40">
        <f ca="1">SUMIF(OFFSET(correlations!T$46,_xlfn.FLOOR.MATH((ROW(S399)-1)/5)*5,0,5),"&lt;&gt;0")/COUNTIF(OFFSET(correlations!T$46,_xlfn.FLOOR.MATH((ROW(S399)-1)/5)*5,0,5),"&lt;&gt;0")</f>
        <v>3</v>
      </c>
      <c r="AU411" s="40">
        <f ca="1">SUMIF(OFFSET(correlations!U$46,_xlfn.FLOOR.MATH((ROW(T399)-1)/5)*5,0,5),"&lt;&gt;0")/COUNTIF(OFFSET(correlations!U$46,_xlfn.FLOOR.MATH((ROW(T399)-1)/5)*5,0,5),"&lt;&gt;0")</f>
        <v>3</v>
      </c>
      <c r="AV411" s="40">
        <f ca="1">SUMIF(OFFSET(correlations!V$46,_xlfn.FLOOR.MATH((ROW(U399)-1)/5)*5,0,5),"&lt;&gt;0")/COUNTIF(OFFSET(correlations!V$46,_xlfn.FLOOR.MATH((ROW(U399)-1)/5)*5,0,5),"&lt;&gt;0")</f>
        <v>3.5</v>
      </c>
      <c r="AW411" s="40">
        <f ca="1">SUMIF(OFFSET(correlations!W$46,_xlfn.FLOOR.MATH((ROW(V399)-1)/5)*5,0,5),"&lt;&gt;0")/COUNTIF(OFFSET(correlations!W$46,_xlfn.FLOOR.MATH((ROW(V399)-1)/5)*5,0,5),"&lt;&gt;0")</f>
        <v>3.9</v>
      </c>
      <c r="AX411" s="40">
        <f ca="1">SUMIF(OFFSET(correlations!X$46,_xlfn.FLOOR.MATH((ROW(W399)-1)/5)*5,0,5),"&lt;&gt;0")/COUNTIF(OFFSET(correlations!X$46,_xlfn.FLOOR.MATH((ROW(W399)-1)/5)*5,0,5),"&lt;&gt;0")</f>
        <v>2.8333333333333335</v>
      </c>
      <c r="AY411" s="40">
        <f ca="1">SUMIF(OFFSET(correlations!Y$46,_xlfn.FLOOR.MATH((ROW(X399)-1)/5)*5,0,5),"&lt;&gt;0")/COUNTIF(OFFSET(correlations!Y$46,_xlfn.FLOOR.MATH((ROW(X399)-1)/5)*5,0,5),"&lt;&gt;0")</f>
        <v>3.875</v>
      </c>
      <c r="AZ411" s="40">
        <f ca="1">SUMIF(OFFSET(correlations!Z$46,_xlfn.FLOOR.MATH((ROW(Y399)-1)/5)*5,0,5),"&lt;&gt;0")/COUNTIF(OFFSET(correlations!Z$46,_xlfn.FLOOR.MATH((ROW(Y399)-1)/5)*5,0,5),"&lt;&gt;0")</f>
        <v>3</v>
      </c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</row>
    <row r="412" spans="1:76">
      <c r="A412" s="1" t="str">
        <f t="shared" si="79"/>
        <v>1894: Star Wars: Episode II - Attack of the Clones (2002)</v>
      </c>
      <c r="B412" s="26">
        <f>IF(correlations!B445&lt;&gt;0,'Modified Weights'!B$3,0)</f>
        <v>0.55108883721563151</v>
      </c>
      <c r="C412" s="26">
        <f>IF(correlations!C445&lt;&gt;0,'Modified Weights'!C$3,0)</f>
        <v>0</v>
      </c>
      <c r="D412" s="26">
        <f>IF(correlations!D445&lt;&gt;0,'Modified Weights'!D$3,0)</f>
        <v>0.66716825348801723</v>
      </c>
      <c r="E412" s="26">
        <f>IF(correlations!E445&lt;&gt;0,'Modified Weights'!E$3,0)</f>
        <v>0.51761980439715483</v>
      </c>
      <c r="F412" s="26">
        <f>IF(correlations!F445&lt;&gt;0,'Modified Weights'!F$3,0)</f>
        <v>0</v>
      </c>
      <c r="G412" s="26">
        <f>IF(correlations!G445&lt;&gt;0,'Modified Weights'!G$3,0)</f>
        <v>0.53906585139435703</v>
      </c>
      <c r="H412" s="26">
        <f>IF(correlations!H445&lt;&gt;0,'Modified Weights'!H$3,0)</f>
        <v>0</v>
      </c>
      <c r="I412" s="26">
        <f>IF(correlations!I445&lt;&gt;0,'Modified Weights'!I$3,0)</f>
        <v>0.38334847991865839</v>
      </c>
      <c r="J412" s="26">
        <f>IF(correlations!J445&lt;&gt;0,'Modified Weights'!J$3,0)</f>
        <v>0.47571090136593314</v>
      </c>
      <c r="K412" s="26">
        <f>IF(correlations!K445&lt;&gt;0,'Modified Weights'!K$3,0)</f>
        <v>0.31571202585390812</v>
      </c>
      <c r="L412" s="26">
        <f>IF(correlations!L445&lt;&gt;0,'Modified Weights'!L$3,0)</f>
        <v>0.31257295249758305</v>
      </c>
      <c r="M412" s="26">
        <f>IF(correlations!M445&lt;&gt;0,'Modified Weights'!M$3,0)</f>
        <v>0.40859237613621341</v>
      </c>
      <c r="N412" s="26">
        <f>IF(correlations!N445&lt;&gt;0,'Modified Weights'!N$3,0)</f>
        <v>0</v>
      </c>
      <c r="O412" s="26">
        <f>IF(correlations!O445&lt;&gt;0,'Modified Weights'!O$3,0)</f>
        <v>0.66851595362183669</v>
      </c>
      <c r="P412" s="26">
        <f>IF(correlations!P445&lt;&gt;0,'Modified Weights'!P$3,0)</f>
        <v>0</v>
      </c>
      <c r="Q412" s="26">
        <f>IF(correlations!Q445&lt;&gt;0,'Modified Weights'!Q$3,0)</f>
        <v>0.50324684492481753</v>
      </c>
      <c r="R412" s="26">
        <f>IF(correlations!R445&lt;&gt;0,'Modified Weights'!R$3,0)</f>
        <v>0</v>
      </c>
      <c r="S412" s="26">
        <f>IF(correlations!S445&lt;&gt;0,'Modified Weights'!S$3,0)</f>
        <v>0.47668328054517961</v>
      </c>
      <c r="T412" s="26">
        <f>IF(correlations!T445&lt;&gt;0,'Modified Weights'!T$3,0)</f>
        <v>0.55108883721563151</v>
      </c>
      <c r="U412" s="26">
        <f>IF(correlations!U445&lt;&gt;0,'Modified Weights'!U$3,0)</f>
        <v>0.47236055541883315</v>
      </c>
      <c r="V412" s="26">
        <f>IF(correlations!V445&lt;&gt;0,'Modified Weights'!V$3,0)</f>
        <v>0</v>
      </c>
      <c r="W412" s="26">
        <f>IF(correlations!W445&lt;&gt;0,'Modified Weights'!W$3,0)</f>
        <v>0.50324684492481753</v>
      </c>
      <c r="X412" s="26">
        <f>IF(correlations!X445&lt;&gt;0,'Modified Weights'!X$3,0)</f>
        <v>0.66851595362183669</v>
      </c>
      <c r="Y412" s="26">
        <f>IF(correlations!Y445&lt;&gt;0,'Modified Weights'!Y$3,0)</f>
        <v>0.66716825348801723</v>
      </c>
      <c r="Z412" s="26">
        <f>IF(correlations!Z445&lt;&gt;0,'Modified Weights'!Z$3,0)</f>
        <v>0</v>
      </c>
      <c r="AA412" s="26"/>
      <c r="AB412" s="40">
        <f ca="1">SUMIF(OFFSET(correlations!B$46,_xlfn.FLOOR.MATH((ROW(A400)-1)/5)*5,0,5),"&lt;&gt;0")/COUNTIF(OFFSET(correlations!B$46,_xlfn.FLOOR.MATH((ROW(A400)-1)/5)*5,0,5),"&lt;&gt;0")</f>
        <v>3.3333333333333335</v>
      </c>
      <c r="AC412" s="40">
        <f ca="1">SUMIF(OFFSET(correlations!C$46,_xlfn.FLOOR.MATH((ROW(B400)-1)/5)*5,0,5),"&lt;&gt;0")/COUNTIF(OFFSET(correlations!C$46,_xlfn.FLOOR.MATH((ROW(B400)-1)/5)*5,0,5),"&lt;&gt;0")</f>
        <v>2.875</v>
      </c>
      <c r="AD412" s="40">
        <f ca="1">SUMIF(OFFSET(correlations!D$46,_xlfn.FLOOR.MATH((ROW(C400)-1)/5)*5,0,5),"&lt;&gt;0")/COUNTIF(OFFSET(correlations!D$46,_xlfn.FLOOR.MATH((ROW(C400)-1)/5)*5,0,5),"&lt;&gt;0")</f>
        <v>3.75</v>
      </c>
      <c r="AE412" s="40">
        <f ca="1">SUMIF(OFFSET(correlations!E$46,_xlfn.FLOOR.MATH((ROW(D400)-1)/5)*5,0,5),"&lt;&gt;0")/COUNTIF(OFFSET(correlations!E$46,_xlfn.FLOOR.MATH((ROW(D400)-1)/5)*5,0,5),"&lt;&gt;0")</f>
        <v>3</v>
      </c>
      <c r="AF412" s="40">
        <f ca="1">SUMIF(OFFSET(correlations!F$46,_xlfn.FLOOR.MATH((ROW(E400)-1)/5)*5,0,5),"&lt;&gt;0")/COUNTIF(OFFSET(correlations!F$46,_xlfn.FLOOR.MATH((ROW(E400)-1)/5)*5,0,5),"&lt;&gt;0")</f>
        <v>2.25</v>
      </c>
      <c r="AG412" s="40">
        <f ca="1">SUMIF(OFFSET(correlations!G$46,_xlfn.FLOOR.MATH((ROW(F400)-1)/5)*5,0,5),"&lt;&gt;0")/COUNTIF(OFFSET(correlations!G$46,_xlfn.FLOOR.MATH((ROW(F400)-1)/5)*5,0,5),"&lt;&gt;0")</f>
        <v>3.625</v>
      </c>
      <c r="AH412" s="40">
        <f ca="1">SUMIF(OFFSET(correlations!H$46,_xlfn.FLOOR.MATH((ROW(G400)-1)/5)*5,0,5),"&lt;&gt;0")/COUNTIF(OFFSET(correlations!H$46,_xlfn.FLOOR.MATH((ROW(G400)-1)/5)*5,0,5),"&lt;&gt;0")</f>
        <v>3.375</v>
      </c>
      <c r="AI412" s="40">
        <f ca="1">SUMIF(OFFSET(correlations!I$46,_xlfn.FLOOR.MATH((ROW(H400)-1)/5)*5,0,5),"&lt;&gt;0")/COUNTIF(OFFSET(correlations!I$46,_xlfn.FLOOR.MATH((ROW(H400)-1)/5)*5,0,5),"&lt;&gt;0")</f>
        <v>3.5</v>
      </c>
      <c r="AJ412" s="40">
        <f ca="1">SUMIF(OFFSET(correlations!J$46,_xlfn.FLOOR.MATH((ROW(I400)-1)/5)*5,0,5),"&lt;&gt;0")/COUNTIF(OFFSET(correlations!J$46,_xlfn.FLOOR.MATH((ROW(I400)-1)/5)*5,0,5),"&lt;&gt;0")</f>
        <v>3.625</v>
      </c>
      <c r="AK412" s="40">
        <f ca="1">SUMIF(OFFSET(correlations!K$46,_xlfn.FLOOR.MATH((ROW(J400)-1)/5)*5,0,5),"&lt;&gt;0")/COUNTIF(OFFSET(correlations!K$46,_xlfn.FLOOR.MATH((ROW(J400)-1)/5)*5,0,5),"&lt;&gt;0")</f>
        <v>3.625</v>
      </c>
      <c r="AL412" s="40">
        <f ca="1">SUMIF(OFFSET(correlations!L$46,_xlfn.FLOOR.MATH((ROW(K400)-1)/5)*5,0,5),"&lt;&gt;0")/COUNTIF(OFFSET(correlations!L$46,_xlfn.FLOOR.MATH((ROW(K400)-1)/5)*5,0,5),"&lt;&gt;0")</f>
        <v>3.75</v>
      </c>
      <c r="AM412" s="40">
        <f ca="1">SUMIF(OFFSET(correlations!M$46,_xlfn.FLOOR.MATH((ROW(L400)-1)/5)*5,0,5),"&lt;&gt;0")/COUNTIF(OFFSET(correlations!M$46,_xlfn.FLOOR.MATH((ROW(L400)-1)/5)*5,0,5),"&lt;&gt;0")</f>
        <v>3.6666666666666665</v>
      </c>
      <c r="AN412" s="40">
        <f ca="1">SUMIF(OFFSET(correlations!N$46,_xlfn.FLOOR.MATH((ROW(M400)-1)/5)*5,0,5),"&lt;&gt;0")/COUNTIF(OFFSET(correlations!N$46,_xlfn.FLOOR.MATH((ROW(M400)-1)/5)*5,0,5),"&lt;&gt;0")</f>
        <v>3.1666666666666665</v>
      </c>
      <c r="AO412" s="40">
        <f ca="1">SUMIF(OFFSET(correlations!O$46,_xlfn.FLOOR.MATH((ROW(N400)-1)/5)*5,0,5),"&lt;&gt;0")/COUNTIF(OFFSET(correlations!O$46,_xlfn.FLOOR.MATH((ROW(N400)-1)/5)*5,0,5),"&lt;&gt;0")</f>
        <v>3</v>
      </c>
      <c r="AP412" s="40">
        <f ca="1">SUMIF(OFFSET(correlations!P$46,_xlfn.FLOOR.MATH((ROW(O400)-1)/5)*5,0,5),"&lt;&gt;0")/COUNTIF(OFFSET(correlations!P$46,_xlfn.FLOOR.MATH((ROW(O400)-1)/5)*5,0,5),"&lt;&gt;0")</f>
        <v>3.375</v>
      </c>
      <c r="AQ412" s="40">
        <f ca="1">SUMIF(OFFSET(correlations!Q$46,_xlfn.FLOOR.MATH((ROW(P400)-1)/5)*5,0,5),"&lt;&gt;0")/COUNTIF(OFFSET(correlations!Q$46,_xlfn.FLOOR.MATH((ROW(P400)-1)/5)*5,0,5),"&lt;&gt;0")</f>
        <v>3.6666666666666665</v>
      </c>
      <c r="AR412" s="40">
        <f ca="1">SUMIF(OFFSET(correlations!R$46,_xlfn.FLOOR.MATH((ROW(Q400)-1)/5)*5,0,5),"&lt;&gt;0")/COUNTIF(OFFSET(correlations!R$46,_xlfn.FLOOR.MATH((ROW(Q400)-1)/5)*5,0,5),"&lt;&gt;0")</f>
        <v>4</v>
      </c>
      <c r="AS412" s="40">
        <f ca="1">SUMIF(OFFSET(correlations!S$46,_xlfn.FLOOR.MATH((ROW(R400)-1)/5)*5,0,5),"&lt;&gt;0")/COUNTIF(OFFSET(correlations!S$46,_xlfn.FLOOR.MATH((ROW(R400)-1)/5)*5,0,5),"&lt;&gt;0")</f>
        <v>3</v>
      </c>
      <c r="AT412" s="40">
        <f ca="1">SUMIF(OFFSET(correlations!T$46,_xlfn.FLOOR.MATH((ROW(S400)-1)/5)*5,0,5),"&lt;&gt;0")/COUNTIF(OFFSET(correlations!T$46,_xlfn.FLOOR.MATH((ROW(S400)-1)/5)*5,0,5),"&lt;&gt;0")</f>
        <v>3</v>
      </c>
      <c r="AU412" s="40">
        <f ca="1">SUMIF(OFFSET(correlations!U$46,_xlfn.FLOOR.MATH((ROW(T400)-1)/5)*5,0,5),"&lt;&gt;0")/COUNTIF(OFFSET(correlations!U$46,_xlfn.FLOOR.MATH((ROW(T400)-1)/5)*5,0,5),"&lt;&gt;0")</f>
        <v>3</v>
      </c>
      <c r="AV412" s="40">
        <f ca="1">SUMIF(OFFSET(correlations!V$46,_xlfn.FLOOR.MATH((ROW(U400)-1)/5)*5,0,5),"&lt;&gt;0")/COUNTIF(OFFSET(correlations!V$46,_xlfn.FLOOR.MATH((ROW(U400)-1)/5)*5,0,5),"&lt;&gt;0")</f>
        <v>3.5</v>
      </c>
      <c r="AW412" s="40">
        <f ca="1">SUMIF(OFFSET(correlations!W$46,_xlfn.FLOOR.MATH((ROW(V400)-1)/5)*5,0,5),"&lt;&gt;0")/COUNTIF(OFFSET(correlations!W$46,_xlfn.FLOOR.MATH((ROW(V400)-1)/5)*5,0,5),"&lt;&gt;0")</f>
        <v>3.9</v>
      </c>
      <c r="AX412" s="40">
        <f ca="1">SUMIF(OFFSET(correlations!X$46,_xlfn.FLOOR.MATH((ROW(W400)-1)/5)*5,0,5),"&lt;&gt;0")/COUNTIF(OFFSET(correlations!X$46,_xlfn.FLOOR.MATH((ROW(W400)-1)/5)*5,0,5),"&lt;&gt;0")</f>
        <v>2.8333333333333335</v>
      </c>
      <c r="AY412" s="40">
        <f ca="1">SUMIF(OFFSET(correlations!Y$46,_xlfn.FLOOR.MATH((ROW(X400)-1)/5)*5,0,5),"&lt;&gt;0")/COUNTIF(OFFSET(correlations!Y$46,_xlfn.FLOOR.MATH((ROW(X400)-1)/5)*5,0,5),"&lt;&gt;0")</f>
        <v>3.875</v>
      </c>
      <c r="AZ412" s="40">
        <f ca="1">SUMIF(OFFSET(correlations!Z$46,_xlfn.FLOOR.MATH((ROW(Y400)-1)/5)*5,0,5),"&lt;&gt;0")/COUNTIF(OFFSET(correlations!Z$46,_xlfn.FLOOR.MATH((ROW(Y400)-1)/5)*5,0,5),"&lt;&gt;0")</f>
        <v>3</v>
      </c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</row>
    <row r="413" spans="1:76">
      <c r="A413" s="21" t="s">
        <v>80</v>
      </c>
      <c r="B413" s="26">
        <f>IF(correlations!B446&lt;&gt;0,'Modified Weights'!B$4,0)</f>
        <v>0</v>
      </c>
      <c r="C413" s="26">
        <f>IF(correlations!C446&lt;&gt;0,'Modified Weights'!C$4,0)</f>
        <v>0</v>
      </c>
      <c r="D413" s="26">
        <f>IF(correlations!D446&lt;&gt;0,'Modified Weights'!D$4,0)</f>
        <v>0.47097212266638172</v>
      </c>
      <c r="E413" s="26">
        <f>IF(correlations!E446&lt;&gt;0,'Modified Weights'!E$4,0)</f>
        <v>0</v>
      </c>
      <c r="F413" s="26">
        <f>IF(correlations!F446&lt;&gt;0,'Modified Weights'!F$4,0)</f>
        <v>0</v>
      </c>
      <c r="G413" s="26">
        <f>IF(correlations!G446&lt;&gt;0,'Modified Weights'!G$4,0)</f>
        <v>0</v>
      </c>
      <c r="H413" s="26">
        <f>IF(correlations!H446&lt;&gt;0,'Modified Weights'!H$4,0)</f>
        <v>0</v>
      </c>
      <c r="I413" s="26">
        <f>IF(correlations!I446&lt;&gt;0,'Modified Weights'!I$4,0)</f>
        <v>0</v>
      </c>
      <c r="J413" s="26">
        <f>IF(correlations!J446&lt;&gt;0,'Modified Weights'!J$4,0)</f>
        <v>0.47549485227568483</v>
      </c>
      <c r="K413" s="26">
        <f>IF(correlations!K446&lt;&gt;0,'Modified Weights'!K$4,0)</f>
        <v>0</v>
      </c>
      <c r="L413" s="26">
        <f>IF(correlations!L446&lt;&gt;0,'Modified Weights'!L$4,0)</f>
        <v>0.28275572409412869</v>
      </c>
      <c r="M413" s="26">
        <f>IF(correlations!M446&lt;&gt;0,'Modified Weights'!M$4,0)</f>
        <v>0</v>
      </c>
      <c r="N413" s="26">
        <f>IF(correlations!N446&lt;&gt;0,'Modified Weights'!N$4,0)</f>
        <v>0</v>
      </c>
      <c r="O413" s="26">
        <f>IF(correlations!O446&lt;&gt;0,'Modified Weights'!O$4,0)</f>
        <v>0</v>
      </c>
      <c r="P413" s="26">
        <f>IF(correlations!P446&lt;&gt;0,'Modified Weights'!P$4,0)</f>
        <v>0.30413903573293405</v>
      </c>
      <c r="Q413" s="26">
        <f>IF(correlations!Q446&lt;&gt;0,'Modified Weights'!Q$4,0)</f>
        <v>0</v>
      </c>
      <c r="R413" s="26">
        <f>IF(correlations!R446&lt;&gt;0,'Modified Weights'!R$4,0)</f>
        <v>0</v>
      </c>
      <c r="S413" s="26">
        <f>IF(correlations!S446&lt;&gt;0,'Modified Weights'!S$4,0)</f>
        <v>0</v>
      </c>
      <c r="T413" s="26">
        <f>IF(correlations!T446&lt;&gt;0,'Modified Weights'!T$4,0)</f>
        <v>0</v>
      </c>
      <c r="U413" s="26">
        <f>IF(correlations!U446&lt;&gt;0,'Modified Weights'!U$4,0)</f>
        <v>0.43899155441463594</v>
      </c>
      <c r="V413" s="26">
        <f>IF(correlations!V446&lt;&gt;0,'Modified Weights'!V$4,0)</f>
        <v>0</v>
      </c>
      <c r="W413" s="26">
        <f>IF(correlations!W446&lt;&gt;0,'Modified Weights'!W$4,0)</f>
        <v>0.40859237613621341</v>
      </c>
      <c r="X413" s="26">
        <f>IF(correlations!X446&lt;&gt;0,'Modified Weights'!X$4,0)</f>
        <v>0</v>
      </c>
      <c r="Y413" s="26">
        <f>IF(correlations!Y446&lt;&gt;0,'Modified Weights'!Y$4,0)</f>
        <v>0</v>
      </c>
      <c r="Z413" s="26">
        <f>IF(correlations!Z446&lt;&gt;0,'Modified Weights'!Z$4,0)</f>
        <v>0</v>
      </c>
      <c r="AA413" s="26"/>
      <c r="AB413" s="40" t="e">
        <f ca="1">SUMIF(OFFSET(correlations!B$46,_xlfn.FLOOR.MATH((ROW(A401)-1)/5)*5,0,5),"&lt;&gt;0")/COUNTIF(OFFSET(correlations!B$46,_xlfn.FLOOR.MATH((ROW(A401)-1)/5)*5,0,5),"&lt;&gt;0")</f>
        <v>#DIV/0!</v>
      </c>
      <c r="AC413" s="40">
        <f ca="1">SUMIF(OFFSET(correlations!C$46,_xlfn.FLOOR.MATH((ROW(B401)-1)/5)*5,0,5),"&lt;&gt;0")/COUNTIF(OFFSET(correlations!C$46,_xlfn.FLOOR.MATH((ROW(B401)-1)/5)*5,0,5),"&lt;&gt;0")</f>
        <v>3.25</v>
      </c>
      <c r="AD413" s="40">
        <f ca="1">SUMIF(OFFSET(correlations!D$46,_xlfn.FLOOR.MATH((ROW(C401)-1)/5)*5,0,5),"&lt;&gt;0")/COUNTIF(OFFSET(correlations!D$46,_xlfn.FLOOR.MATH((ROW(C401)-1)/5)*5,0,5),"&lt;&gt;0")</f>
        <v>4</v>
      </c>
      <c r="AE413" s="40" t="e">
        <f ca="1">SUMIF(OFFSET(correlations!E$46,_xlfn.FLOOR.MATH((ROW(D401)-1)/5)*5,0,5),"&lt;&gt;0")/COUNTIF(OFFSET(correlations!E$46,_xlfn.FLOOR.MATH((ROW(D401)-1)/5)*5,0,5),"&lt;&gt;0")</f>
        <v>#DIV/0!</v>
      </c>
      <c r="AF413" s="40">
        <f ca="1">SUMIF(OFFSET(correlations!F$46,_xlfn.FLOOR.MATH((ROW(E401)-1)/5)*5,0,5),"&lt;&gt;0")/COUNTIF(OFFSET(correlations!F$46,_xlfn.FLOOR.MATH((ROW(E401)-1)/5)*5,0,5),"&lt;&gt;0")</f>
        <v>3.75</v>
      </c>
      <c r="AG413" s="40">
        <f ca="1">SUMIF(OFFSET(correlations!G$46,_xlfn.FLOOR.MATH((ROW(F401)-1)/5)*5,0,5),"&lt;&gt;0")/COUNTIF(OFFSET(correlations!G$46,_xlfn.FLOOR.MATH((ROW(F401)-1)/5)*5,0,5),"&lt;&gt;0")</f>
        <v>4</v>
      </c>
      <c r="AH413" s="40">
        <f ca="1">SUMIF(OFFSET(correlations!H$46,_xlfn.FLOOR.MATH((ROW(G401)-1)/5)*5,0,5),"&lt;&gt;0")/COUNTIF(OFFSET(correlations!H$46,_xlfn.FLOOR.MATH((ROW(G401)-1)/5)*5,0,5),"&lt;&gt;0")</f>
        <v>3.75</v>
      </c>
      <c r="AI413" s="40" t="e">
        <f ca="1">SUMIF(OFFSET(correlations!I$46,_xlfn.FLOOR.MATH((ROW(H401)-1)/5)*5,0,5),"&lt;&gt;0")/COUNTIF(OFFSET(correlations!I$46,_xlfn.FLOOR.MATH((ROW(H401)-1)/5)*5,0,5),"&lt;&gt;0")</f>
        <v>#DIV/0!</v>
      </c>
      <c r="AJ413" s="40">
        <f ca="1">SUMIF(OFFSET(correlations!J$46,_xlfn.FLOOR.MATH((ROW(I401)-1)/5)*5,0,5),"&lt;&gt;0")/COUNTIF(OFFSET(correlations!J$46,_xlfn.FLOOR.MATH((ROW(I401)-1)/5)*5,0,5),"&lt;&gt;0")</f>
        <v>2.25</v>
      </c>
      <c r="AK413" s="40">
        <f ca="1">SUMIF(OFFSET(correlations!K$46,_xlfn.FLOOR.MATH((ROW(J401)-1)/5)*5,0,5),"&lt;&gt;0")/COUNTIF(OFFSET(correlations!K$46,_xlfn.FLOOR.MATH((ROW(J401)-1)/5)*5,0,5),"&lt;&gt;0")</f>
        <v>4</v>
      </c>
      <c r="AL413" s="40">
        <f ca="1">SUMIF(OFFSET(correlations!L$46,_xlfn.FLOOR.MATH((ROW(K401)-1)/5)*5,0,5),"&lt;&gt;0")/COUNTIF(OFFSET(correlations!L$46,_xlfn.FLOOR.MATH((ROW(K401)-1)/5)*5,0,5),"&lt;&gt;0")</f>
        <v>4.5</v>
      </c>
      <c r="AM413" s="40">
        <f ca="1">SUMIF(OFFSET(correlations!M$46,_xlfn.FLOOR.MATH((ROW(L401)-1)/5)*5,0,5),"&lt;&gt;0")/COUNTIF(OFFSET(correlations!M$46,_xlfn.FLOOR.MATH((ROW(L401)-1)/5)*5,0,5),"&lt;&gt;0")</f>
        <v>3.6666666666666665</v>
      </c>
      <c r="AN413" s="40">
        <f ca="1">SUMIF(OFFSET(correlations!N$46,_xlfn.FLOOR.MATH((ROW(M401)-1)/5)*5,0,5),"&lt;&gt;0")/COUNTIF(OFFSET(correlations!N$46,_xlfn.FLOOR.MATH((ROW(M401)-1)/5)*5,0,5),"&lt;&gt;0")</f>
        <v>4.5</v>
      </c>
      <c r="AO413" s="40">
        <f ca="1">SUMIF(OFFSET(correlations!O$46,_xlfn.FLOOR.MATH((ROW(N401)-1)/5)*5,0,5),"&lt;&gt;0")/COUNTIF(OFFSET(correlations!O$46,_xlfn.FLOOR.MATH((ROW(N401)-1)/5)*5,0,5),"&lt;&gt;0")</f>
        <v>2.5</v>
      </c>
      <c r="AP413" s="40">
        <f ca="1">SUMIF(OFFSET(correlations!P$46,_xlfn.FLOOR.MATH((ROW(O401)-1)/5)*5,0,5),"&lt;&gt;0")/COUNTIF(OFFSET(correlations!P$46,_xlfn.FLOOR.MATH((ROW(O401)-1)/5)*5,0,5),"&lt;&gt;0")</f>
        <v>2</v>
      </c>
      <c r="AQ413" s="40">
        <f ca="1">SUMIF(OFFSET(correlations!Q$46,_xlfn.FLOOR.MATH((ROW(P401)-1)/5)*5,0,5),"&lt;&gt;0")/COUNTIF(OFFSET(correlations!Q$46,_xlfn.FLOOR.MATH((ROW(P401)-1)/5)*5,0,5),"&lt;&gt;0")</f>
        <v>3.1666666666666665</v>
      </c>
      <c r="AR413" s="40" t="e">
        <f ca="1">SUMIF(OFFSET(correlations!R$46,_xlfn.FLOOR.MATH((ROW(Q401)-1)/5)*5,0,5),"&lt;&gt;0")/COUNTIF(OFFSET(correlations!R$46,_xlfn.FLOOR.MATH((ROW(Q401)-1)/5)*5,0,5),"&lt;&gt;0")</f>
        <v>#DIV/0!</v>
      </c>
      <c r="AS413" s="40">
        <f ca="1">SUMIF(OFFSET(correlations!S$46,_xlfn.FLOOR.MATH((ROW(R401)-1)/5)*5,0,5),"&lt;&gt;0")/COUNTIF(OFFSET(correlations!S$46,_xlfn.FLOOR.MATH((ROW(R401)-1)/5)*5,0,5),"&lt;&gt;0")</f>
        <v>1</v>
      </c>
      <c r="AT413" s="40">
        <f ca="1">SUMIF(OFFSET(correlations!T$46,_xlfn.FLOOR.MATH((ROW(S401)-1)/5)*5,0,5),"&lt;&gt;0")/COUNTIF(OFFSET(correlations!T$46,_xlfn.FLOOR.MATH((ROW(S401)-1)/5)*5,0,5),"&lt;&gt;0")</f>
        <v>3.75</v>
      </c>
      <c r="AU413" s="40">
        <f ca="1">SUMIF(OFFSET(correlations!U$46,_xlfn.FLOOR.MATH((ROW(T401)-1)/5)*5,0,5),"&lt;&gt;0")/COUNTIF(OFFSET(correlations!U$46,_xlfn.FLOOR.MATH((ROW(T401)-1)/5)*5,0,5),"&lt;&gt;0")</f>
        <v>2.8333333333333335</v>
      </c>
      <c r="AV413" s="40">
        <f ca="1">SUMIF(OFFSET(correlations!V$46,_xlfn.FLOOR.MATH((ROW(U401)-1)/5)*5,0,5),"&lt;&gt;0")/COUNTIF(OFFSET(correlations!V$46,_xlfn.FLOOR.MATH((ROW(U401)-1)/5)*5,0,5),"&lt;&gt;0")</f>
        <v>4.5</v>
      </c>
      <c r="AW413" s="40">
        <f ca="1">SUMIF(OFFSET(correlations!W$46,_xlfn.FLOOR.MATH((ROW(V401)-1)/5)*5,0,5),"&lt;&gt;0")/COUNTIF(OFFSET(correlations!W$46,_xlfn.FLOOR.MATH((ROW(V401)-1)/5)*5,0,5),"&lt;&gt;0")</f>
        <v>2.75</v>
      </c>
      <c r="AX413" s="40">
        <f ca="1">SUMIF(OFFSET(correlations!X$46,_xlfn.FLOOR.MATH((ROW(W401)-1)/5)*5,0,5),"&lt;&gt;0")/COUNTIF(OFFSET(correlations!X$46,_xlfn.FLOOR.MATH((ROW(W401)-1)/5)*5,0,5),"&lt;&gt;0")</f>
        <v>4.5</v>
      </c>
      <c r="AY413" s="40">
        <f ca="1">SUMIF(OFFSET(correlations!Y$46,_xlfn.FLOOR.MATH((ROW(X401)-1)/5)*5,0,5),"&lt;&gt;0")/COUNTIF(OFFSET(correlations!Y$46,_xlfn.FLOOR.MATH((ROW(X401)-1)/5)*5,0,5),"&lt;&gt;0")</f>
        <v>3.25</v>
      </c>
      <c r="AZ413" s="40">
        <f ca="1">SUMIF(OFFSET(correlations!Z$46,_xlfn.FLOOR.MATH((ROW(Y401)-1)/5)*5,0,5),"&lt;&gt;0")/COUNTIF(OFFSET(correlations!Z$46,_xlfn.FLOOR.MATH((ROW(Y401)-1)/5)*5,0,5),"&lt;&gt;0")</f>
        <v>1</v>
      </c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</row>
    <row r="414" spans="1:76">
      <c r="A414" s="1" t="str">
        <f t="shared" ref="A414:A417" si="80">A413</f>
        <v>1900: Traffic (2000)</v>
      </c>
      <c r="B414" s="26">
        <f>IF(correlations!B447&lt;&gt;0,'Modified Weights'!B$5,0)</f>
        <v>0</v>
      </c>
      <c r="C414" s="26">
        <f>IF(correlations!C447&lt;&gt;0,'Modified Weights'!C$5,0)</f>
        <v>0.42223642660835542</v>
      </c>
      <c r="D414" s="26">
        <f>IF(correlations!D447&lt;&gt;0,'Modified Weights'!D$5,0)</f>
        <v>0</v>
      </c>
      <c r="E414" s="26">
        <f>IF(correlations!E447&lt;&gt;0,'Modified Weights'!E$5,0)</f>
        <v>0</v>
      </c>
      <c r="F414" s="26">
        <f>IF(correlations!F447&lt;&gt;0,'Modified Weights'!F$5,0)</f>
        <v>0.43899155441463594</v>
      </c>
      <c r="G414" s="26">
        <f>IF(correlations!G447&lt;&gt;0,'Modified Weights'!G$5,0)</f>
        <v>0</v>
      </c>
      <c r="H414" s="26">
        <f>IF(correlations!H447&lt;&gt;0,'Modified Weights'!H$5,0)</f>
        <v>0</v>
      </c>
      <c r="I414" s="26">
        <f>IF(correlations!I447&lt;&gt;0,'Modified Weights'!I$5,0)</f>
        <v>0</v>
      </c>
      <c r="J414" s="26">
        <f>IF(correlations!J447&lt;&gt;0,'Modified Weights'!J$5,0)</f>
        <v>0</v>
      </c>
      <c r="K414" s="26">
        <f>IF(correlations!K447&lt;&gt;0,'Modified Weights'!K$5,0)</f>
        <v>0</v>
      </c>
      <c r="L414" s="26">
        <f>IF(correlations!L447&lt;&gt;0,'Modified Weights'!L$5,0)</f>
        <v>0</v>
      </c>
      <c r="M414" s="26">
        <f>IF(correlations!M447&lt;&gt;0,'Modified Weights'!M$5,0)</f>
        <v>0.26442478716072465</v>
      </c>
      <c r="N414" s="26">
        <f>IF(correlations!N447&lt;&gt;0,'Modified Weights'!N$5,0)</f>
        <v>0</v>
      </c>
      <c r="O414" s="26">
        <f>IF(correlations!O447&lt;&gt;0,'Modified Weights'!O$5,0)</f>
        <v>0.53906585139435703</v>
      </c>
      <c r="P414" s="26">
        <f>IF(correlations!P447&lt;&gt;0,'Modified Weights'!P$5,0)</f>
        <v>0</v>
      </c>
      <c r="Q414" s="26">
        <f>IF(correlations!Q447&lt;&gt;0,'Modified Weights'!Q$5,0)</f>
        <v>0.47571090136593314</v>
      </c>
      <c r="R414" s="26">
        <f>IF(correlations!R447&lt;&gt;0,'Modified Weights'!R$5,0)</f>
        <v>0</v>
      </c>
      <c r="S414" s="26">
        <f>IF(correlations!S447&lt;&gt;0,'Modified Weights'!S$5,0)</f>
        <v>0</v>
      </c>
      <c r="T414" s="26">
        <f>IF(correlations!T447&lt;&gt;0,'Modified Weights'!T$5,0)</f>
        <v>0</v>
      </c>
      <c r="U414" s="26">
        <f>IF(correlations!U447&lt;&gt;0,'Modified Weights'!U$5,0)</f>
        <v>0</v>
      </c>
      <c r="V414" s="26">
        <f>IF(correlations!V447&lt;&gt;0,'Modified Weights'!V$5,0)</f>
        <v>0</v>
      </c>
      <c r="W414" s="26">
        <f>IF(correlations!W447&lt;&gt;0,'Modified Weights'!W$5,0)</f>
        <v>0</v>
      </c>
      <c r="X414" s="26">
        <f>IF(correlations!X447&lt;&gt;0,'Modified Weights'!X$5,0)</f>
        <v>0.47497369617752921</v>
      </c>
      <c r="Y414" s="26">
        <f>IF(correlations!Y447&lt;&gt;0,'Modified Weights'!Y$5,0)</f>
        <v>0</v>
      </c>
      <c r="Z414" s="26">
        <f>IF(correlations!Z447&lt;&gt;0,'Modified Weights'!Z$5,0)</f>
        <v>0.37985626502293046</v>
      </c>
      <c r="AA414" s="26"/>
      <c r="AB414" s="40" t="e">
        <f ca="1">SUMIF(OFFSET(correlations!B$46,_xlfn.FLOOR.MATH((ROW(A402)-1)/5)*5,0,5),"&lt;&gt;0")/COUNTIF(OFFSET(correlations!B$46,_xlfn.FLOOR.MATH((ROW(A402)-1)/5)*5,0,5),"&lt;&gt;0")</f>
        <v>#DIV/0!</v>
      </c>
      <c r="AC414" s="40">
        <f ca="1">SUMIF(OFFSET(correlations!C$46,_xlfn.FLOOR.MATH((ROW(B402)-1)/5)*5,0,5),"&lt;&gt;0")/COUNTIF(OFFSET(correlations!C$46,_xlfn.FLOOR.MATH((ROW(B402)-1)/5)*5,0,5),"&lt;&gt;0")</f>
        <v>3.25</v>
      </c>
      <c r="AD414" s="40">
        <f ca="1">SUMIF(OFFSET(correlations!D$46,_xlfn.FLOOR.MATH((ROW(C402)-1)/5)*5,0,5),"&lt;&gt;0")/COUNTIF(OFFSET(correlations!D$46,_xlfn.FLOOR.MATH((ROW(C402)-1)/5)*5,0,5),"&lt;&gt;0")</f>
        <v>4</v>
      </c>
      <c r="AE414" s="40" t="e">
        <f ca="1">SUMIF(OFFSET(correlations!E$46,_xlfn.FLOOR.MATH((ROW(D402)-1)/5)*5,0,5),"&lt;&gt;0")/COUNTIF(OFFSET(correlations!E$46,_xlfn.FLOOR.MATH((ROW(D402)-1)/5)*5,0,5),"&lt;&gt;0")</f>
        <v>#DIV/0!</v>
      </c>
      <c r="AF414" s="40">
        <f ca="1">SUMIF(OFFSET(correlations!F$46,_xlfn.FLOOR.MATH((ROW(E402)-1)/5)*5,0,5),"&lt;&gt;0")/COUNTIF(OFFSET(correlations!F$46,_xlfn.FLOOR.MATH((ROW(E402)-1)/5)*5,0,5),"&lt;&gt;0")</f>
        <v>3.75</v>
      </c>
      <c r="AG414" s="40">
        <f ca="1">SUMIF(OFFSET(correlations!G$46,_xlfn.FLOOR.MATH((ROW(F402)-1)/5)*5,0,5),"&lt;&gt;0")/COUNTIF(OFFSET(correlations!G$46,_xlfn.FLOOR.MATH((ROW(F402)-1)/5)*5,0,5),"&lt;&gt;0")</f>
        <v>4</v>
      </c>
      <c r="AH414" s="40">
        <f ca="1">SUMIF(OFFSET(correlations!H$46,_xlfn.FLOOR.MATH((ROW(G402)-1)/5)*5,0,5),"&lt;&gt;0")/COUNTIF(OFFSET(correlations!H$46,_xlfn.FLOOR.MATH((ROW(G402)-1)/5)*5,0,5),"&lt;&gt;0")</f>
        <v>3.75</v>
      </c>
      <c r="AI414" s="40" t="e">
        <f ca="1">SUMIF(OFFSET(correlations!I$46,_xlfn.FLOOR.MATH((ROW(H402)-1)/5)*5,0,5),"&lt;&gt;0")/COUNTIF(OFFSET(correlations!I$46,_xlfn.FLOOR.MATH((ROW(H402)-1)/5)*5,0,5),"&lt;&gt;0")</f>
        <v>#DIV/0!</v>
      </c>
      <c r="AJ414" s="40">
        <f ca="1">SUMIF(OFFSET(correlations!J$46,_xlfn.FLOOR.MATH((ROW(I402)-1)/5)*5,0,5),"&lt;&gt;0")/COUNTIF(OFFSET(correlations!J$46,_xlfn.FLOOR.MATH((ROW(I402)-1)/5)*5,0,5),"&lt;&gt;0")</f>
        <v>2.25</v>
      </c>
      <c r="AK414" s="40">
        <f ca="1">SUMIF(OFFSET(correlations!K$46,_xlfn.FLOOR.MATH((ROW(J402)-1)/5)*5,0,5),"&lt;&gt;0")/COUNTIF(OFFSET(correlations!K$46,_xlfn.FLOOR.MATH((ROW(J402)-1)/5)*5,0,5),"&lt;&gt;0")</f>
        <v>4</v>
      </c>
      <c r="AL414" s="40">
        <f ca="1">SUMIF(OFFSET(correlations!L$46,_xlfn.FLOOR.MATH((ROW(K402)-1)/5)*5,0,5),"&lt;&gt;0")/COUNTIF(OFFSET(correlations!L$46,_xlfn.FLOOR.MATH((ROW(K402)-1)/5)*5,0,5),"&lt;&gt;0")</f>
        <v>4.5</v>
      </c>
      <c r="AM414" s="40">
        <f ca="1">SUMIF(OFFSET(correlations!M$46,_xlfn.FLOOR.MATH((ROW(L402)-1)/5)*5,0,5),"&lt;&gt;0")/COUNTIF(OFFSET(correlations!M$46,_xlfn.FLOOR.MATH((ROW(L402)-1)/5)*5,0,5),"&lt;&gt;0")</f>
        <v>3.6666666666666665</v>
      </c>
      <c r="AN414" s="40">
        <f ca="1">SUMIF(OFFSET(correlations!N$46,_xlfn.FLOOR.MATH((ROW(M402)-1)/5)*5,0,5),"&lt;&gt;0")/COUNTIF(OFFSET(correlations!N$46,_xlfn.FLOOR.MATH((ROW(M402)-1)/5)*5,0,5),"&lt;&gt;0")</f>
        <v>4.5</v>
      </c>
      <c r="AO414" s="40">
        <f ca="1">SUMIF(OFFSET(correlations!O$46,_xlfn.FLOOR.MATH((ROW(N402)-1)/5)*5,0,5),"&lt;&gt;0")/COUNTIF(OFFSET(correlations!O$46,_xlfn.FLOOR.MATH((ROW(N402)-1)/5)*5,0,5),"&lt;&gt;0")</f>
        <v>2.5</v>
      </c>
      <c r="AP414" s="40">
        <f ca="1">SUMIF(OFFSET(correlations!P$46,_xlfn.FLOOR.MATH((ROW(O402)-1)/5)*5,0,5),"&lt;&gt;0")/COUNTIF(OFFSET(correlations!P$46,_xlfn.FLOOR.MATH((ROW(O402)-1)/5)*5,0,5),"&lt;&gt;0")</f>
        <v>2</v>
      </c>
      <c r="AQ414" s="40">
        <f ca="1">SUMIF(OFFSET(correlations!Q$46,_xlfn.FLOOR.MATH((ROW(P402)-1)/5)*5,0,5),"&lt;&gt;0")/COUNTIF(OFFSET(correlations!Q$46,_xlfn.FLOOR.MATH((ROW(P402)-1)/5)*5,0,5),"&lt;&gt;0")</f>
        <v>3.1666666666666665</v>
      </c>
      <c r="AR414" s="40" t="e">
        <f ca="1">SUMIF(OFFSET(correlations!R$46,_xlfn.FLOOR.MATH((ROW(Q402)-1)/5)*5,0,5),"&lt;&gt;0")/COUNTIF(OFFSET(correlations!R$46,_xlfn.FLOOR.MATH((ROW(Q402)-1)/5)*5,0,5),"&lt;&gt;0")</f>
        <v>#DIV/0!</v>
      </c>
      <c r="AS414" s="40">
        <f ca="1">SUMIF(OFFSET(correlations!S$46,_xlfn.FLOOR.MATH((ROW(R402)-1)/5)*5,0,5),"&lt;&gt;0")/COUNTIF(OFFSET(correlations!S$46,_xlfn.FLOOR.MATH((ROW(R402)-1)/5)*5,0,5),"&lt;&gt;0")</f>
        <v>1</v>
      </c>
      <c r="AT414" s="40">
        <f ca="1">SUMIF(OFFSET(correlations!T$46,_xlfn.FLOOR.MATH((ROW(S402)-1)/5)*5,0,5),"&lt;&gt;0")/COUNTIF(OFFSET(correlations!T$46,_xlfn.FLOOR.MATH((ROW(S402)-1)/5)*5,0,5),"&lt;&gt;0")</f>
        <v>3.75</v>
      </c>
      <c r="AU414" s="40">
        <f ca="1">SUMIF(OFFSET(correlations!U$46,_xlfn.FLOOR.MATH((ROW(T402)-1)/5)*5,0,5),"&lt;&gt;0")/COUNTIF(OFFSET(correlations!U$46,_xlfn.FLOOR.MATH((ROW(T402)-1)/5)*5,0,5),"&lt;&gt;0")</f>
        <v>2.8333333333333335</v>
      </c>
      <c r="AV414" s="40">
        <f ca="1">SUMIF(OFFSET(correlations!V$46,_xlfn.FLOOR.MATH((ROW(U402)-1)/5)*5,0,5),"&lt;&gt;0")/COUNTIF(OFFSET(correlations!V$46,_xlfn.FLOOR.MATH((ROW(U402)-1)/5)*5,0,5),"&lt;&gt;0")</f>
        <v>4.5</v>
      </c>
      <c r="AW414" s="40">
        <f ca="1">SUMIF(OFFSET(correlations!W$46,_xlfn.FLOOR.MATH((ROW(V402)-1)/5)*5,0,5),"&lt;&gt;0")/COUNTIF(OFFSET(correlations!W$46,_xlfn.FLOOR.MATH((ROW(V402)-1)/5)*5,0,5),"&lt;&gt;0")</f>
        <v>2.75</v>
      </c>
      <c r="AX414" s="40">
        <f ca="1">SUMIF(OFFSET(correlations!X$46,_xlfn.FLOOR.MATH((ROW(W402)-1)/5)*5,0,5),"&lt;&gt;0")/COUNTIF(OFFSET(correlations!X$46,_xlfn.FLOOR.MATH((ROW(W402)-1)/5)*5,0,5),"&lt;&gt;0")</f>
        <v>4.5</v>
      </c>
      <c r="AY414" s="40">
        <f ca="1">SUMIF(OFFSET(correlations!Y$46,_xlfn.FLOOR.MATH((ROW(X402)-1)/5)*5,0,5),"&lt;&gt;0")/COUNTIF(OFFSET(correlations!Y$46,_xlfn.FLOOR.MATH((ROW(X402)-1)/5)*5,0,5),"&lt;&gt;0")</f>
        <v>3.25</v>
      </c>
      <c r="AZ414" s="40">
        <f ca="1">SUMIF(OFFSET(correlations!Z$46,_xlfn.FLOOR.MATH((ROW(Y402)-1)/5)*5,0,5),"&lt;&gt;0")/COUNTIF(OFFSET(correlations!Z$46,_xlfn.FLOOR.MATH((ROW(Y402)-1)/5)*5,0,5),"&lt;&gt;0")</f>
        <v>1</v>
      </c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</row>
    <row r="415" spans="1:76">
      <c r="A415" s="1" t="str">
        <f t="shared" si="80"/>
        <v>1900: Traffic (2000)</v>
      </c>
      <c r="B415" s="26">
        <f>IF(correlations!B448&lt;&gt;0,'Modified Weights'!B$6,0)</f>
        <v>0</v>
      </c>
      <c r="C415" s="26">
        <f>IF(correlations!C448&lt;&gt;0,'Modified Weights'!C$6,0)</f>
        <v>0</v>
      </c>
      <c r="D415" s="26">
        <f>IF(correlations!D448&lt;&gt;0,'Modified Weights'!D$6,0)</f>
        <v>0</v>
      </c>
      <c r="E415" s="26">
        <f>IF(correlations!E448&lt;&gt;0,'Modified Weights'!E$6,0)</f>
        <v>0</v>
      </c>
      <c r="F415" s="26">
        <f>IF(correlations!F448&lt;&gt;0,'Modified Weights'!F$6,0)</f>
        <v>0.40027450425381639</v>
      </c>
      <c r="G415" s="26">
        <f>IF(correlations!G448&lt;&gt;0,'Modified Weights'!G$6,0)</f>
        <v>0</v>
      </c>
      <c r="H415" s="26">
        <f>IF(correlations!H448&lt;&gt;0,'Modified Weights'!H$6,0)</f>
        <v>0</v>
      </c>
      <c r="I415" s="26">
        <f>IF(correlations!I448&lt;&gt;0,'Modified Weights'!I$6,0)</f>
        <v>0</v>
      </c>
      <c r="J415" s="26">
        <f>IF(correlations!J448&lt;&gt;0,'Modified Weights'!J$6,0)</f>
        <v>0</v>
      </c>
      <c r="K415" s="26">
        <f>IF(correlations!K448&lt;&gt;0,'Modified Weights'!K$6,0)</f>
        <v>0</v>
      </c>
      <c r="L415" s="26">
        <f>IF(correlations!L448&lt;&gt;0,'Modified Weights'!L$6,0)</f>
        <v>0</v>
      </c>
      <c r="M415" s="26">
        <f>IF(correlations!M448&lt;&gt;0,'Modified Weights'!M$6,0)</f>
        <v>0</v>
      </c>
      <c r="N415" s="26">
        <f>IF(correlations!N448&lt;&gt;0,'Modified Weights'!N$6,0)</f>
        <v>0</v>
      </c>
      <c r="O415" s="26">
        <f>IF(correlations!O448&lt;&gt;0,'Modified Weights'!O$6,0)</f>
        <v>0</v>
      </c>
      <c r="P415" s="26">
        <f>IF(correlations!P448&lt;&gt;0,'Modified Weights'!P$6,0)</f>
        <v>0</v>
      </c>
      <c r="Q415" s="26">
        <f>IF(correlations!Q448&lt;&gt;0,'Modified Weights'!Q$6,0)</f>
        <v>0.42322462884387124</v>
      </c>
      <c r="R415" s="26">
        <f>IF(correlations!R448&lt;&gt;0,'Modified Weights'!R$6,0)</f>
        <v>0</v>
      </c>
      <c r="S415" s="26">
        <f>IF(correlations!S448&lt;&gt;0,'Modified Weights'!S$6,0)</f>
        <v>0.37267558897264119</v>
      </c>
      <c r="T415" s="26">
        <f>IF(correlations!T448&lt;&gt;0,'Modified Weights'!T$6,0)</f>
        <v>0</v>
      </c>
      <c r="U415" s="26">
        <f>IF(correlations!U448&lt;&gt;0,'Modified Weights'!U$6,0)</f>
        <v>0</v>
      </c>
      <c r="V415" s="26">
        <f>IF(correlations!V448&lt;&gt;0,'Modified Weights'!V$6,0)</f>
        <v>0</v>
      </c>
      <c r="W415" s="26">
        <f>IF(correlations!W448&lt;&gt;0,'Modified Weights'!W$6,0)</f>
        <v>0.26252037536330569</v>
      </c>
      <c r="X415" s="26">
        <f>IF(correlations!X448&lt;&gt;0,'Modified Weights'!X$6,0)</f>
        <v>0</v>
      </c>
      <c r="Y415" s="26">
        <f>IF(correlations!Y448&lt;&gt;0,'Modified Weights'!Y$6,0)</f>
        <v>0.46411014776485626</v>
      </c>
      <c r="Z415" s="26">
        <f>IF(correlations!Z448&lt;&gt;0,'Modified Weights'!Z$6,0)</f>
        <v>0</v>
      </c>
      <c r="AA415" s="26"/>
      <c r="AB415" s="40" t="e">
        <f ca="1">SUMIF(OFFSET(correlations!B$46,_xlfn.FLOOR.MATH((ROW(A403)-1)/5)*5,0,5),"&lt;&gt;0")/COUNTIF(OFFSET(correlations!B$46,_xlfn.FLOOR.MATH((ROW(A403)-1)/5)*5,0,5),"&lt;&gt;0")</f>
        <v>#DIV/0!</v>
      </c>
      <c r="AC415" s="40">
        <f ca="1">SUMIF(OFFSET(correlations!C$46,_xlfn.FLOOR.MATH((ROW(B403)-1)/5)*5,0,5),"&lt;&gt;0")/COUNTIF(OFFSET(correlations!C$46,_xlfn.FLOOR.MATH((ROW(B403)-1)/5)*5,0,5),"&lt;&gt;0")</f>
        <v>3.25</v>
      </c>
      <c r="AD415" s="40">
        <f ca="1">SUMIF(OFFSET(correlations!D$46,_xlfn.FLOOR.MATH((ROW(C403)-1)/5)*5,0,5),"&lt;&gt;0")/COUNTIF(OFFSET(correlations!D$46,_xlfn.FLOOR.MATH((ROW(C403)-1)/5)*5,0,5),"&lt;&gt;0")</f>
        <v>4</v>
      </c>
      <c r="AE415" s="40" t="e">
        <f ca="1">SUMIF(OFFSET(correlations!E$46,_xlfn.FLOOR.MATH((ROW(D403)-1)/5)*5,0,5),"&lt;&gt;0")/COUNTIF(OFFSET(correlations!E$46,_xlfn.FLOOR.MATH((ROW(D403)-1)/5)*5,0,5),"&lt;&gt;0")</f>
        <v>#DIV/0!</v>
      </c>
      <c r="AF415" s="40">
        <f ca="1">SUMIF(OFFSET(correlations!F$46,_xlfn.FLOOR.MATH((ROW(E403)-1)/5)*5,0,5),"&lt;&gt;0")/COUNTIF(OFFSET(correlations!F$46,_xlfn.FLOOR.MATH((ROW(E403)-1)/5)*5,0,5),"&lt;&gt;0")</f>
        <v>3.75</v>
      </c>
      <c r="AG415" s="40">
        <f ca="1">SUMIF(OFFSET(correlations!G$46,_xlfn.FLOOR.MATH((ROW(F403)-1)/5)*5,0,5),"&lt;&gt;0")/COUNTIF(OFFSET(correlations!G$46,_xlfn.FLOOR.MATH((ROW(F403)-1)/5)*5,0,5),"&lt;&gt;0")</f>
        <v>4</v>
      </c>
      <c r="AH415" s="40">
        <f ca="1">SUMIF(OFFSET(correlations!H$46,_xlfn.FLOOR.MATH((ROW(G403)-1)/5)*5,0,5),"&lt;&gt;0")/COUNTIF(OFFSET(correlations!H$46,_xlfn.FLOOR.MATH((ROW(G403)-1)/5)*5,0,5),"&lt;&gt;0")</f>
        <v>3.75</v>
      </c>
      <c r="AI415" s="40" t="e">
        <f ca="1">SUMIF(OFFSET(correlations!I$46,_xlfn.FLOOR.MATH((ROW(H403)-1)/5)*5,0,5),"&lt;&gt;0")/COUNTIF(OFFSET(correlations!I$46,_xlfn.FLOOR.MATH((ROW(H403)-1)/5)*5,0,5),"&lt;&gt;0")</f>
        <v>#DIV/0!</v>
      </c>
      <c r="AJ415" s="40">
        <f ca="1">SUMIF(OFFSET(correlations!J$46,_xlfn.FLOOR.MATH((ROW(I403)-1)/5)*5,0,5),"&lt;&gt;0")/COUNTIF(OFFSET(correlations!J$46,_xlfn.FLOOR.MATH((ROW(I403)-1)/5)*5,0,5),"&lt;&gt;0")</f>
        <v>2.25</v>
      </c>
      <c r="AK415" s="40">
        <f ca="1">SUMIF(OFFSET(correlations!K$46,_xlfn.FLOOR.MATH((ROW(J403)-1)/5)*5,0,5),"&lt;&gt;0")/COUNTIF(OFFSET(correlations!K$46,_xlfn.FLOOR.MATH((ROW(J403)-1)/5)*5,0,5),"&lt;&gt;0")</f>
        <v>4</v>
      </c>
      <c r="AL415" s="40">
        <f ca="1">SUMIF(OFFSET(correlations!L$46,_xlfn.FLOOR.MATH((ROW(K403)-1)/5)*5,0,5),"&lt;&gt;0")/COUNTIF(OFFSET(correlations!L$46,_xlfn.FLOOR.MATH((ROW(K403)-1)/5)*5,0,5),"&lt;&gt;0")</f>
        <v>4.5</v>
      </c>
      <c r="AM415" s="40">
        <f ca="1">SUMIF(OFFSET(correlations!M$46,_xlfn.FLOOR.MATH((ROW(L403)-1)/5)*5,0,5),"&lt;&gt;0")/COUNTIF(OFFSET(correlations!M$46,_xlfn.FLOOR.MATH((ROW(L403)-1)/5)*5,0,5),"&lt;&gt;0")</f>
        <v>3.6666666666666665</v>
      </c>
      <c r="AN415" s="40">
        <f ca="1">SUMIF(OFFSET(correlations!N$46,_xlfn.FLOOR.MATH((ROW(M403)-1)/5)*5,0,5),"&lt;&gt;0")/COUNTIF(OFFSET(correlations!N$46,_xlfn.FLOOR.MATH((ROW(M403)-1)/5)*5,0,5),"&lt;&gt;0")</f>
        <v>4.5</v>
      </c>
      <c r="AO415" s="40">
        <f ca="1">SUMIF(OFFSET(correlations!O$46,_xlfn.FLOOR.MATH((ROW(N403)-1)/5)*5,0,5),"&lt;&gt;0")/COUNTIF(OFFSET(correlations!O$46,_xlfn.FLOOR.MATH((ROW(N403)-1)/5)*5,0,5),"&lt;&gt;0")</f>
        <v>2.5</v>
      </c>
      <c r="AP415" s="40">
        <f ca="1">SUMIF(OFFSET(correlations!P$46,_xlfn.FLOOR.MATH((ROW(O403)-1)/5)*5,0,5),"&lt;&gt;0")/COUNTIF(OFFSET(correlations!P$46,_xlfn.FLOOR.MATH((ROW(O403)-1)/5)*5,0,5),"&lt;&gt;0")</f>
        <v>2</v>
      </c>
      <c r="AQ415" s="40">
        <f ca="1">SUMIF(OFFSET(correlations!Q$46,_xlfn.FLOOR.MATH((ROW(P403)-1)/5)*5,0,5),"&lt;&gt;0")/COUNTIF(OFFSET(correlations!Q$46,_xlfn.FLOOR.MATH((ROW(P403)-1)/5)*5,0,5),"&lt;&gt;0")</f>
        <v>3.1666666666666665</v>
      </c>
      <c r="AR415" s="40" t="e">
        <f ca="1">SUMIF(OFFSET(correlations!R$46,_xlfn.FLOOR.MATH((ROW(Q403)-1)/5)*5,0,5),"&lt;&gt;0")/COUNTIF(OFFSET(correlations!R$46,_xlfn.FLOOR.MATH((ROW(Q403)-1)/5)*5,0,5),"&lt;&gt;0")</f>
        <v>#DIV/0!</v>
      </c>
      <c r="AS415" s="40">
        <f ca="1">SUMIF(OFFSET(correlations!S$46,_xlfn.FLOOR.MATH((ROW(R403)-1)/5)*5,0,5),"&lt;&gt;0")/COUNTIF(OFFSET(correlations!S$46,_xlfn.FLOOR.MATH((ROW(R403)-1)/5)*5,0,5),"&lt;&gt;0")</f>
        <v>1</v>
      </c>
      <c r="AT415" s="40">
        <f ca="1">SUMIF(OFFSET(correlations!T$46,_xlfn.FLOOR.MATH((ROW(S403)-1)/5)*5,0,5),"&lt;&gt;0")/COUNTIF(OFFSET(correlations!T$46,_xlfn.FLOOR.MATH((ROW(S403)-1)/5)*5,0,5),"&lt;&gt;0")</f>
        <v>3.75</v>
      </c>
      <c r="AU415" s="40">
        <f ca="1">SUMIF(OFFSET(correlations!U$46,_xlfn.FLOOR.MATH((ROW(T403)-1)/5)*5,0,5),"&lt;&gt;0")/COUNTIF(OFFSET(correlations!U$46,_xlfn.FLOOR.MATH((ROW(T403)-1)/5)*5,0,5),"&lt;&gt;0")</f>
        <v>2.8333333333333335</v>
      </c>
      <c r="AV415" s="40">
        <f ca="1">SUMIF(OFFSET(correlations!V$46,_xlfn.FLOOR.MATH((ROW(U403)-1)/5)*5,0,5),"&lt;&gt;0")/COUNTIF(OFFSET(correlations!V$46,_xlfn.FLOOR.MATH((ROW(U403)-1)/5)*5,0,5),"&lt;&gt;0")</f>
        <v>4.5</v>
      </c>
      <c r="AW415" s="40">
        <f ca="1">SUMIF(OFFSET(correlations!W$46,_xlfn.FLOOR.MATH((ROW(V403)-1)/5)*5,0,5),"&lt;&gt;0")/COUNTIF(OFFSET(correlations!W$46,_xlfn.FLOOR.MATH((ROW(V403)-1)/5)*5,0,5),"&lt;&gt;0")</f>
        <v>2.75</v>
      </c>
      <c r="AX415" s="40">
        <f ca="1">SUMIF(OFFSET(correlations!X$46,_xlfn.FLOOR.MATH((ROW(W403)-1)/5)*5,0,5),"&lt;&gt;0")/COUNTIF(OFFSET(correlations!X$46,_xlfn.FLOOR.MATH((ROW(W403)-1)/5)*5,0,5),"&lt;&gt;0")</f>
        <v>4.5</v>
      </c>
      <c r="AY415" s="40">
        <f ca="1">SUMIF(OFFSET(correlations!Y$46,_xlfn.FLOOR.MATH((ROW(X403)-1)/5)*5,0,5),"&lt;&gt;0")/COUNTIF(OFFSET(correlations!Y$46,_xlfn.FLOOR.MATH((ROW(X403)-1)/5)*5,0,5),"&lt;&gt;0")</f>
        <v>3.25</v>
      </c>
      <c r="AZ415" s="40">
        <f ca="1">SUMIF(OFFSET(correlations!Z$46,_xlfn.FLOOR.MATH((ROW(Y403)-1)/5)*5,0,5),"&lt;&gt;0")/COUNTIF(OFFSET(correlations!Z$46,_xlfn.FLOOR.MATH((ROW(Y403)-1)/5)*5,0,5),"&lt;&gt;0")</f>
        <v>1</v>
      </c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</row>
    <row r="416" spans="1:76">
      <c r="A416" s="1" t="str">
        <f t="shared" si="80"/>
        <v>1900: Traffic (2000)</v>
      </c>
      <c r="B416" s="26">
        <f>IF(correlations!B449&lt;&gt;0,'Modified Weights'!B$7,0)</f>
        <v>0</v>
      </c>
      <c r="C416" s="26">
        <f>IF(correlations!C449&lt;&gt;0,'Modified Weights'!C$7,0)</f>
        <v>0.41167618541813644</v>
      </c>
      <c r="D416" s="26">
        <f>IF(correlations!D449&lt;&gt;0,'Modified Weights'!D$7,0)</f>
        <v>0.36756756756756787</v>
      </c>
      <c r="E416" s="26">
        <f>IF(correlations!E449&lt;&gt;0,'Modified Weights'!E$7,0)</f>
        <v>0</v>
      </c>
      <c r="F416" s="26">
        <f>IF(correlations!F449&lt;&gt;0,'Modified Weights'!F$7,0)</f>
        <v>0</v>
      </c>
      <c r="G416" s="26">
        <f>IF(correlations!G449&lt;&gt;0,'Modified Weights'!G$7,0)</f>
        <v>0</v>
      </c>
      <c r="H416" s="26">
        <f>IF(correlations!H449&lt;&gt;0,'Modified Weights'!H$7,0)</f>
        <v>0.19365960183726966</v>
      </c>
      <c r="I416" s="26">
        <f>IF(correlations!I449&lt;&gt;0,'Modified Weights'!I$7,0)</f>
        <v>0</v>
      </c>
      <c r="J416" s="26">
        <f>IF(correlations!J449&lt;&gt;0,'Modified Weights'!J$7,0)</f>
        <v>0</v>
      </c>
      <c r="K416" s="26">
        <f>IF(correlations!K449&lt;&gt;0,'Modified Weights'!K$7,0)</f>
        <v>0</v>
      </c>
      <c r="L416" s="26">
        <f>IF(correlations!L449&lt;&gt;0,'Modified Weights'!L$7,0)</f>
        <v>0</v>
      </c>
      <c r="M416" s="26">
        <f>IF(correlations!M449&lt;&gt;0,'Modified Weights'!M$7,0)</f>
        <v>0.19710516591041297</v>
      </c>
      <c r="N416" s="26">
        <f>IF(correlations!N449&lt;&gt;0,'Modified Weights'!N$7,0)</f>
        <v>0</v>
      </c>
      <c r="O416" s="26">
        <f>IF(correlations!O449&lt;&gt;0,'Modified Weights'!O$7,0)</f>
        <v>0</v>
      </c>
      <c r="P416" s="26">
        <f>IF(correlations!P449&lt;&gt;0,'Modified Weights'!P$7,0)</f>
        <v>0.26252037536330569</v>
      </c>
      <c r="Q416" s="26">
        <f>IF(correlations!Q449&lt;&gt;0,'Modified Weights'!Q$7,0)</f>
        <v>0.37322578372742299</v>
      </c>
      <c r="R416" s="26">
        <f>IF(correlations!R449&lt;&gt;0,'Modified Weights'!R$7,0)</f>
        <v>0</v>
      </c>
      <c r="S416" s="26">
        <f>IF(correlations!S449&lt;&gt;0,'Modified Weights'!S$7,0)</f>
        <v>0</v>
      </c>
      <c r="T416" s="26">
        <f>IF(correlations!T449&lt;&gt;0,'Modified Weights'!T$7,0)</f>
        <v>0.40380887559327872</v>
      </c>
      <c r="U416" s="26">
        <f>IF(correlations!U449&lt;&gt;0,'Modified Weights'!U$7,0)</f>
        <v>0.28039233696684568</v>
      </c>
      <c r="V416" s="26">
        <f>IF(correlations!V449&lt;&gt;0,'Modified Weights'!V$7,0)</f>
        <v>0</v>
      </c>
      <c r="W416" s="26">
        <f>IF(correlations!W449&lt;&gt;0,'Modified Weights'!W$7,0)</f>
        <v>0.24072770522228643</v>
      </c>
      <c r="X416" s="26">
        <f>IF(correlations!X449&lt;&gt;0,'Modified Weights'!X$7,0)</f>
        <v>0</v>
      </c>
      <c r="Y416" s="26">
        <f>IF(correlations!Y449&lt;&gt;0,'Modified Weights'!Y$7,0)</f>
        <v>0</v>
      </c>
      <c r="Z416" s="26">
        <f>IF(correlations!Z449&lt;&gt;0,'Modified Weights'!Z$7,0)</f>
        <v>0</v>
      </c>
      <c r="AA416" s="26"/>
      <c r="AB416" s="40" t="e">
        <f ca="1">SUMIF(OFFSET(correlations!B$46,_xlfn.FLOOR.MATH((ROW(A404)-1)/5)*5,0,5),"&lt;&gt;0")/COUNTIF(OFFSET(correlations!B$46,_xlfn.FLOOR.MATH((ROW(A404)-1)/5)*5,0,5),"&lt;&gt;0")</f>
        <v>#DIV/0!</v>
      </c>
      <c r="AC416" s="40">
        <f ca="1">SUMIF(OFFSET(correlations!C$46,_xlfn.FLOOR.MATH((ROW(B404)-1)/5)*5,0,5),"&lt;&gt;0")/COUNTIF(OFFSET(correlations!C$46,_xlfn.FLOOR.MATH((ROW(B404)-1)/5)*5,0,5),"&lt;&gt;0")</f>
        <v>3.25</v>
      </c>
      <c r="AD416" s="40">
        <f ca="1">SUMIF(OFFSET(correlations!D$46,_xlfn.FLOOR.MATH((ROW(C404)-1)/5)*5,0,5),"&lt;&gt;0")/COUNTIF(OFFSET(correlations!D$46,_xlfn.FLOOR.MATH((ROW(C404)-1)/5)*5,0,5),"&lt;&gt;0")</f>
        <v>4</v>
      </c>
      <c r="AE416" s="40" t="e">
        <f ca="1">SUMIF(OFFSET(correlations!E$46,_xlfn.FLOOR.MATH((ROW(D404)-1)/5)*5,0,5),"&lt;&gt;0")/COUNTIF(OFFSET(correlations!E$46,_xlfn.FLOOR.MATH((ROW(D404)-1)/5)*5,0,5),"&lt;&gt;0")</f>
        <v>#DIV/0!</v>
      </c>
      <c r="AF416" s="40">
        <f ca="1">SUMIF(OFFSET(correlations!F$46,_xlfn.FLOOR.MATH((ROW(E404)-1)/5)*5,0,5),"&lt;&gt;0")/COUNTIF(OFFSET(correlations!F$46,_xlfn.FLOOR.MATH((ROW(E404)-1)/5)*5,0,5),"&lt;&gt;0")</f>
        <v>3.75</v>
      </c>
      <c r="AG416" s="40">
        <f ca="1">SUMIF(OFFSET(correlations!G$46,_xlfn.FLOOR.MATH((ROW(F404)-1)/5)*5,0,5),"&lt;&gt;0")/COUNTIF(OFFSET(correlations!G$46,_xlfn.FLOOR.MATH((ROW(F404)-1)/5)*5,0,5),"&lt;&gt;0")</f>
        <v>4</v>
      </c>
      <c r="AH416" s="40">
        <f ca="1">SUMIF(OFFSET(correlations!H$46,_xlfn.FLOOR.MATH((ROW(G404)-1)/5)*5,0,5),"&lt;&gt;0")/COUNTIF(OFFSET(correlations!H$46,_xlfn.FLOOR.MATH((ROW(G404)-1)/5)*5,0,5),"&lt;&gt;0")</f>
        <v>3.75</v>
      </c>
      <c r="AI416" s="40" t="e">
        <f ca="1">SUMIF(OFFSET(correlations!I$46,_xlfn.FLOOR.MATH((ROW(H404)-1)/5)*5,0,5),"&lt;&gt;0")/COUNTIF(OFFSET(correlations!I$46,_xlfn.FLOOR.MATH((ROW(H404)-1)/5)*5,0,5),"&lt;&gt;0")</f>
        <v>#DIV/0!</v>
      </c>
      <c r="AJ416" s="40">
        <f ca="1">SUMIF(OFFSET(correlations!J$46,_xlfn.FLOOR.MATH((ROW(I404)-1)/5)*5,0,5),"&lt;&gt;0")/COUNTIF(OFFSET(correlations!J$46,_xlfn.FLOOR.MATH((ROW(I404)-1)/5)*5,0,5),"&lt;&gt;0")</f>
        <v>2.25</v>
      </c>
      <c r="AK416" s="40">
        <f ca="1">SUMIF(OFFSET(correlations!K$46,_xlfn.FLOOR.MATH((ROW(J404)-1)/5)*5,0,5),"&lt;&gt;0")/COUNTIF(OFFSET(correlations!K$46,_xlfn.FLOOR.MATH((ROW(J404)-1)/5)*5,0,5),"&lt;&gt;0")</f>
        <v>4</v>
      </c>
      <c r="AL416" s="40">
        <f ca="1">SUMIF(OFFSET(correlations!L$46,_xlfn.FLOOR.MATH((ROW(K404)-1)/5)*5,0,5),"&lt;&gt;0")/COUNTIF(OFFSET(correlations!L$46,_xlfn.FLOOR.MATH((ROW(K404)-1)/5)*5,0,5),"&lt;&gt;0")</f>
        <v>4.5</v>
      </c>
      <c r="AM416" s="40">
        <f ca="1">SUMIF(OFFSET(correlations!M$46,_xlfn.FLOOR.MATH((ROW(L404)-1)/5)*5,0,5),"&lt;&gt;0")/COUNTIF(OFFSET(correlations!M$46,_xlfn.FLOOR.MATH((ROW(L404)-1)/5)*5,0,5),"&lt;&gt;0")</f>
        <v>3.6666666666666665</v>
      </c>
      <c r="AN416" s="40">
        <f ca="1">SUMIF(OFFSET(correlations!N$46,_xlfn.FLOOR.MATH((ROW(M404)-1)/5)*5,0,5),"&lt;&gt;0")/COUNTIF(OFFSET(correlations!N$46,_xlfn.FLOOR.MATH((ROW(M404)-1)/5)*5,0,5),"&lt;&gt;0")</f>
        <v>4.5</v>
      </c>
      <c r="AO416" s="40">
        <f ca="1">SUMIF(OFFSET(correlations!O$46,_xlfn.FLOOR.MATH((ROW(N404)-1)/5)*5,0,5),"&lt;&gt;0")/COUNTIF(OFFSET(correlations!O$46,_xlfn.FLOOR.MATH((ROW(N404)-1)/5)*5,0,5),"&lt;&gt;0")</f>
        <v>2.5</v>
      </c>
      <c r="AP416" s="40">
        <f ca="1">SUMIF(OFFSET(correlations!P$46,_xlfn.FLOOR.MATH((ROW(O404)-1)/5)*5,0,5),"&lt;&gt;0")/COUNTIF(OFFSET(correlations!P$46,_xlfn.FLOOR.MATH((ROW(O404)-1)/5)*5,0,5),"&lt;&gt;0")</f>
        <v>2</v>
      </c>
      <c r="AQ416" s="40">
        <f ca="1">SUMIF(OFFSET(correlations!Q$46,_xlfn.FLOOR.MATH((ROW(P404)-1)/5)*5,0,5),"&lt;&gt;0")/COUNTIF(OFFSET(correlations!Q$46,_xlfn.FLOOR.MATH((ROW(P404)-1)/5)*5,0,5),"&lt;&gt;0")</f>
        <v>3.1666666666666665</v>
      </c>
      <c r="AR416" s="40" t="e">
        <f ca="1">SUMIF(OFFSET(correlations!R$46,_xlfn.FLOOR.MATH((ROW(Q404)-1)/5)*5,0,5),"&lt;&gt;0")/COUNTIF(OFFSET(correlations!R$46,_xlfn.FLOOR.MATH((ROW(Q404)-1)/5)*5,0,5),"&lt;&gt;0")</f>
        <v>#DIV/0!</v>
      </c>
      <c r="AS416" s="40">
        <f ca="1">SUMIF(OFFSET(correlations!S$46,_xlfn.FLOOR.MATH((ROW(R404)-1)/5)*5,0,5),"&lt;&gt;0")/COUNTIF(OFFSET(correlations!S$46,_xlfn.FLOOR.MATH((ROW(R404)-1)/5)*5,0,5),"&lt;&gt;0")</f>
        <v>1</v>
      </c>
      <c r="AT416" s="40">
        <f ca="1">SUMIF(OFFSET(correlations!T$46,_xlfn.FLOOR.MATH((ROW(S404)-1)/5)*5,0,5),"&lt;&gt;0")/COUNTIF(OFFSET(correlations!T$46,_xlfn.FLOOR.MATH((ROW(S404)-1)/5)*5,0,5),"&lt;&gt;0")</f>
        <v>3.75</v>
      </c>
      <c r="AU416" s="40">
        <f ca="1">SUMIF(OFFSET(correlations!U$46,_xlfn.FLOOR.MATH((ROW(T404)-1)/5)*5,0,5),"&lt;&gt;0")/COUNTIF(OFFSET(correlations!U$46,_xlfn.FLOOR.MATH((ROW(T404)-1)/5)*5,0,5),"&lt;&gt;0")</f>
        <v>2.8333333333333335</v>
      </c>
      <c r="AV416" s="40">
        <f ca="1">SUMIF(OFFSET(correlations!V$46,_xlfn.FLOOR.MATH((ROW(U404)-1)/5)*5,0,5),"&lt;&gt;0")/COUNTIF(OFFSET(correlations!V$46,_xlfn.FLOOR.MATH((ROW(U404)-1)/5)*5,0,5),"&lt;&gt;0")</f>
        <v>4.5</v>
      </c>
      <c r="AW416" s="40">
        <f ca="1">SUMIF(OFFSET(correlations!W$46,_xlfn.FLOOR.MATH((ROW(V404)-1)/5)*5,0,5),"&lt;&gt;0")/COUNTIF(OFFSET(correlations!W$46,_xlfn.FLOOR.MATH((ROW(V404)-1)/5)*5,0,5),"&lt;&gt;0")</f>
        <v>2.75</v>
      </c>
      <c r="AX416" s="40">
        <f ca="1">SUMIF(OFFSET(correlations!X$46,_xlfn.FLOOR.MATH((ROW(W404)-1)/5)*5,0,5),"&lt;&gt;0")/COUNTIF(OFFSET(correlations!X$46,_xlfn.FLOOR.MATH((ROW(W404)-1)/5)*5,0,5),"&lt;&gt;0")</f>
        <v>4.5</v>
      </c>
      <c r="AY416" s="40">
        <f ca="1">SUMIF(OFFSET(correlations!Y$46,_xlfn.FLOOR.MATH((ROW(X404)-1)/5)*5,0,5),"&lt;&gt;0")/COUNTIF(OFFSET(correlations!Y$46,_xlfn.FLOOR.MATH((ROW(X404)-1)/5)*5,0,5),"&lt;&gt;0")</f>
        <v>3.25</v>
      </c>
      <c r="AZ416" s="40">
        <f ca="1">SUMIF(OFFSET(correlations!Z$46,_xlfn.FLOOR.MATH((ROW(Y404)-1)/5)*5,0,5),"&lt;&gt;0")/COUNTIF(OFFSET(correlations!Z$46,_xlfn.FLOOR.MATH((ROW(Y404)-1)/5)*5,0,5),"&lt;&gt;0")</f>
        <v>1</v>
      </c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</row>
    <row r="417" spans="1:76">
      <c r="A417" s="1" t="str">
        <f t="shared" si="80"/>
        <v>1900: Traffic (2000)</v>
      </c>
      <c r="B417" s="26">
        <f>IF(correlations!B450&lt;&gt;0,'Modified Weights'!B$3,0)</f>
        <v>0</v>
      </c>
      <c r="C417" s="26">
        <f>IF(correlations!C450&lt;&gt;0,'Modified Weights'!C$3,0)</f>
        <v>0</v>
      </c>
      <c r="D417" s="26">
        <f>IF(correlations!D450&lt;&gt;0,'Modified Weights'!D$3,0)</f>
        <v>0.66716825348801723</v>
      </c>
      <c r="E417" s="26">
        <f>IF(correlations!E450&lt;&gt;0,'Modified Weights'!E$3,0)</f>
        <v>0</v>
      </c>
      <c r="F417" s="26">
        <f>IF(correlations!F450&lt;&gt;0,'Modified Weights'!F$3,0)</f>
        <v>0</v>
      </c>
      <c r="G417" s="26">
        <f>IF(correlations!G450&lt;&gt;0,'Modified Weights'!G$3,0)</f>
        <v>0.53906585139435703</v>
      </c>
      <c r="H417" s="26">
        <f>IF(correlations!H450&lt;&gt;0,'Modified Weights'!H$3,0)</f>
        <v>0.46291004988627577</v>
      </c>
      <c r="I417" s="26">
        <f>IF(correlations!I450&lt;&gt;0,'Modified Weights'!I$3,0)</f>
        <v>0</v>
      </c>
      <c r="J417" s="26">
        <f>IF(correlations!J450&lt;&gt;0,'Modified Weights'!J$3,0)</f>
        <v>0.47571090136593314</v>
      </c>
      <c r="K417" s="26">
        <f>IF(correlations!K450&lt;&gt;0,'Modified Weights'!K$3,0)</f>
        <v>0.31571202585390812</v>
      </c>
      <c r="L417" s="26">
        <f>IF(correlations!L450&lt;&gt;0,'Modified Weights'!L$3,0)</f>
        <v>0.31257295249758305</v>
      </c>
      <c r="M417" s="26">
        <f>IF(correlations!M450&lt;&gt;0,'Modified Weights'!M$3,0)</f>
        <v>0.40859237613621341</v>
      </c>
      <c r="N417" s="26">
        <f>IF(correlations!N450&lt;&gt;0,'Modified Weights'!N$3,0)</f>
        <v>0.32349910970108381</v>
      </c>
      <c r="O417" s="26">
        <f>IF(correlations!O450&lt;&gt;0,'Modified Weights'!O$3,0)</f>
        <v>0.66851595362183669</v>
      </c>
      <c r="P417" s="26">
        <f>IF(correlations!P450&lt;&gt;0,'Modified Weights'!P$3,0)</f>
        <v>0</v>
      </c>
      <c r="Q417" s="26">
        <f>IF(correlations!Q450&lt;&gt;0,'Modified Weights'!Q$3,0)</f>
        <v>0</v>
      </c>
      <c r="R417" s="26">
        <f>IF(correlations!R450&lt;&gt;0,'Modified Weights'!R$3,0)</f>
        <v>0</v>
      </c>
      <c r="S417" s="26">
        <f>IF(correlations!S450&lt;&gt;0,'Modified Weights'!S$3,0)</f>
        <v>0</v>
      </c>
      <c r="T417" s="26">
        <f>IF(correlations!T450&lt;&gt;0,'Modified Weights'!T$3,0)</f>
        <v>0.55108883721563151</v>
      </c>
      <c r="U417" s="26">
        <f>IF(correlations!U450&lt;&gt;0,'Modified Weights'!U$3,0)</f>
        <v>0.47236055541883315</v>
      </c>
      <c r="V417" s="26">
        <f>IF(correlations!V450&lt;&gt;0,'Modified Weights'!V$3,0)</f>
        <v>0.27092801416163931</v>
      </c>
      <c r="W417" s="26">
        <f>IF(correlations!W450&lt;&gt;0,'Modified Weights'!W$3,0)</f>
        <v>0.50324684492481753</v>
      </c>
      <c r="X417" s="26">
        <f>IF(correlations!X450&lt;&gt;0,'Modified Weights'!X$3,0)</f>
        <v>0</v>
      </c>
      <c r="Y417" s="26">
        <f>IF(correlations!Y450&lt;&gt;0,'Modified Weights'!Y$3,0)</f>
        <v>0.66716825348801723</v>
      </c>
      <c r="Z417" s="26">
        <f>IF(correlations!Z450&lt;&gt;0,'Modified Weights'!Z$3,0)</f>
        <v>0</v>
      </c>
      <c r="AA417" s="26"/>
      <c r="AB417" s="40" t="e">
        <f ca="1">SUMIF(OFFSET(correlations!B$46,_xlfn.FLOOR.MATH((ROW(A405)-1)/5)*5,0,5),"&lt;&gt;0")/COUNTIF(OFFSET(correlations!B$46,_xlfn.FLOOR.MATH((ROW(A405)-1)/5)*5,0,5),"&lt;&gt;0")</f>
        <v>#DIV/0!</v>
      </c>
      <c r="AC417" s="40">
        <f ca="1">SUMIF(OFFSET(correlations!C$46,_xlfn.FLOOR.MATH((ROW(B405)-1)/5)*5,0,5),"&lt;&gt;0")/COUNTIF(OFFSET(correlations!C$46,_xlfn.FLOOR.MATH((ROW(B405)-1)/5)*5,0,5),"&lt;&gt;0")</f>
        <v>3.25</v>
      </c>
      <c r="AD417" s="40">
        <f ca="1">SUMIF(OFFSET(correlations!D$46,_xlfn.FLOOR.MATH((ROW(C405)-1)/5)*5,0,5),"&lt;&gt;0")/COUNTIF(OFFSET(correlations!D$46,_xlfn.FLOOR.MATH((ROW(C405)-1)/5)*5,0,5),"&lt;&gt;0")</f>
        <v>4</v>
      </c>
      <c r="AE417" s="40" t="e">
        <f ca="1">SUMIF(OFFSET(correlations!E$46,_xlfn.FLOOR.MATH((ROW(D405)-1)/5)*5,0,5),"&lt;&gt;0")/COUNTIF(OFFSET(correlations!E$46,_xlfn.FLOOR.MATH((ROW(D405)-1)/5)*5,0,5),"&lt;&gt;0")</f>
        <v>#DIV/0!</v>
      </c>
      <c r="AF417" s="40">
        <f ca="1">SUMIF(OFFSET(correlations!F$46,_xlfn.FLOOR.MATH((ROW(E405)-1)/5)*5,0,5),"&lt;&gt;0")/COUNTIF(OFFSET(correlations!F$46,_xlfn.FLOOR.MATH((ROW(E405)-1)/5)*5,0,5),"&lt;&gt;0")</f>
        <v>3.75</v>
      </c>
      <c r="AG417" s="40">
        <f ca="1">SUMIF(OFFSET(correlations!G$46,_xlfn.FLOOR.MATH((ROW(F405)-1)/5)*5,0,5),"&lt;&gt;0")/COUNTIF(OFFSET(correlations!G$46,_xlfn.FLOOR.MATH((ROW(F405)-1)/5)*5,0,5),"&lt;&gt;0")</f>
        <v>4</v>
      </c>
      <c r="AH417" s="40">
        <f ca="1">SUMIF(OFFSET(correlations!H$46,_xlfn.FLOOR.MATH((ROW(G405)-1)/5)*5,0,5),"&lt;&gt;0")/COUNTIF(OFFSET(correlations!H$46,_xlfn.FLOOR.MATH((ROW(G405)-1)/5)*5,0,5),"&lt;&gt;0")</f>
        <v>3.75</v>
      </c>
      <c r="AI417" s="40" t="e">
        <f ca="1">SUMIF(OFFSET(correlations!I$46,_xlfn.FLOOR.MATH((ROW(H405)-1)/5)*5,0,5),"&lt;&gt;0")/COUNTIF(OFFSET(correlations!I$46,_xlfn.FLOOR.MATH((ROW(H405)-1)/5)*5,0,5),"&lt;&gt;0")</f>
        <v>#DIV/0!</v>
      </c>
      <c r="AJ417" s="40">
        <f ca="1">SUMIF(OFFSET(correlations!J$46,_xlfn.FLOOR.MATH((ROW(I405)-1)/5)*5,0,5),"&lt;&gt;0")/COUNTIF(OFFSET(correlations!J$46,_xlfn.FLOOR.MATH((ROW(I405)-1)/5)*5,0,5),"&lt;&gt;0")</f>
        <v>2.25</v>
      </c>
      <c r="AK417" s="40">
        <f ca="1">SUMIF(OFFSET(correlations!K$46,_xlfn.FLOOR.MATH((ROW(J405)-1)/5)*5,0,5),"&lt;&gt;0")/COUNTIF(OFFSET(correlations!K$46,_xlfn.FLOOR.MATH((ROW(J405)-1)/5)*5,0,5),"&lt;&gt;0")</f>
        <v>4</v>
      </c>
      <c r="AL417" s="40">
        <f ca="1">SUMIF(OFFSET(correlations!L$46,_xlfn.FLOOR.MATH((ROW(K405)-1)/5)*5,0,5),"&lt;&gt;0")/COUNTIF(OFFSET(correlations!L$46,_xlfn.FLOOR.MATH((ROW(K405)-1)/5)*5,0,5),"&lt;&gt;0")</f>
        <v>4.5</v>
      </c>
      <c r="AM417" s="40">
        <f ca="1">SUMIF(OFFSET(correlations!M$46,_xlfn.FLOOR.MATH((ROW(L405)-1)/5)*5,0,5),"&lt;&gt;0")/COUNTIF(OFFSET(correlations!M$46,_xlfn.FLOOR.MATH((ROW(L405)-1)/5)*5,0,5),"&lt;&gt;0")</f>
        <v>3.6666666666666665</v>
      </c>
      <c r="AN417" s="40">
        <f ca="1">SUMIF(OFFSET(correlations!N$46,_xlfn.FLOOR.MATH((ROW(M405)-1)/5)*5,0,5),"&lt;&gt;0")/COUNTIF(OFFSET(correlations!N$46,_xlfn.FLOOR.MATH((ROW(M405)-1)/5)*5,0,5),"&lt;&gt;0")</f>
        <v>4.5</v>
      </c>
      <c r="AO417" s="40">
        <f ca="1">SUMIF(OFFSET(correlations!O$46,_xlfn.FLOOR.MATH((ROW(N405)-1)/5)*5,0,5),"&lt;&gt;0")/COUNTIF(OFFSET(correlations!O$46,_xlfn.FLOOR.MATH((ROW(N405)-1)/5)*5,0,5),"&lt;&gt;0")</f>
        <v>2.5</v>
      </c>
      <c r="AP417" s="40">
        <f ca="1">SUMIF(OFFSET(correlations!P$46,_xlfn.FLOOR.MATH((ROW(O405)-1)/5)*5,0,5),"&lt;&gt;0")/COUNTIF(OFFSET(correlations!P$46,_xlfn.FLOOR.MATH((ROW(O405)-1)/5)*5,0,5),"&lt;&gt;0")</f>
        <v>2</v>
      </c>
      <c r="AQ417" s="40">
        <f ca="1">SUMIF(OFFSET(correlations!Q$46,_xlfn.FLOOR.MATH((ROW(P405)-1)/5)*5,0,5),"&lt;&gt;0")/COUNTIF(OFFSET(correlations!Q$46,_xlfn.FLOOR.MATH((ROW(P405)-1)/5)*5,0,5),"&lt;&gt;0")</f>
        <v>3.1666666666666665</v>
      </c>
      <c r="AR417" s="40" t="e">
        <f ca="1">SUMIF(OFFSET(correlations!R$46,_xlfn.FLOOR.MATH((ROW(Q405)-1)/5)*5,0,5),"&lt;&gt;0")/COUNTIF(OFFSET(correlations!R$46,_xlfn.FLOOR.MATH((ROW(Q405)-1)/5)*5,0,5),"&lt;&gt;0")</f>
        <v>#DIV/0!</v>
      </c>
      <c r="AS417" s="40">
        <f ca="1">SUMIF(OFFSET(correlations!S$46,_xlfn.FLOOR.MATH((ROW(R405)-1)/5)*5,0,5),"&lt;&gt;0")/COUNTIF(OFFSET(correlations!S$46,_xlfn.FLOOR.MATH((ROW(R405)-1)/5)*5,0,5),"&lt;&gt;0")</f>
        <v>1</v>
      </c>
      <c r="AT417" s="40">
        <f ca="1">SUMIF(OFFSET(correlations!T$46,_xlfn.FLOOR.MATH((ROW(S405)-1)/5)*5,0,5),"&lt;&gt;0")/COUNTIF(OFFSET(correlations!T$46,_xlfn.FLOOR.MATH((ROW(S405)-1)/5)*5,0,5),"&lt;&gt;0")</f>
        <v>3.75</v>
      </c>
      <c r="AU417" s="40">
        <f ca="1">SUMIF(OFFSET(correlations!U$46,_xlfn.FLOOR.MATH((ROW(T405)-1)/5)*5,0,5),"&lt;&gt;0")/COUNTIF(OFFSET(correlations!U$46,_xlfn.FLOOR.MATH((ROW(T405)-1)/5)*5,0,5),"&lt;&gt;0")</f>
        <v>2.8333333333333335</v>
      </c>
      <c r="AV417" s="40">
        <f ca="1">SUMIF(OFFSET(correlations!V$46,_xlfn.FLOOR.MATH((ROW(U405)-1)/5)*5,0,5),"&lt;&gt;0")/COUNTIF(OFFSET(correlations!V$46,_xlfn.FLOOR.MATH((ROW(U405)-1)/5)*5,0,5),"&lt;&gt;0")</f>
        <v>4.5</v>
      </c>
      <c r="AW417" s="40">
        <f ca="1">SUMIF(OFFSET(correlations!W$46,_xlfn.FLOOR.MATH((ROW(V405)-1)/5)*5,0,5),"&lt;&gt;0")/COUNTIF(OFFSET(correlations!W$46,_xlfn.FLOOR.MATH((ROW(V405)-1)/5)*5,0,5),"&lt;&gt;0")</f>
        <v>2.75</v>
      </c>
      <c r="AX417" s="40">
        <f ca="1">SUMIF(OFFSET(correlations!X$46,_xlfn.FLOOR.MATH((ROW(W405)-1)/5)*5,0,5),"&lt;&gt;0")/COUNTIF(OFFSET(correlations!X$46,_xlfn.FLOOR.MATH((ROW(W405)-1)/5)*5,0,5),"&lt;&gt;0")</f>
        <v>4.5</v>
      </c>
      <c r="AY417" s="40">
        <f ca="1">SUMIF(OFFSET(correlations!Y$46,_xlfn.FLOOR.MATH((ROW(X405)-1)/5)*5,0,5),"&lt;&gt;0")/COUNTIF(OFFSET(correlations!Y$46,_xlfn.FLOOR.MATH((ROW(X405)-1)/5)*5,0,5),"&lt;&gt;0")</f>
        <v>3.25</v>
      </c>
      <c r="AZ417" s="40">
        <f ca="1">SUMIF(OFFSET(correlations!Z$46,_xlfn.FLOOR.MATH((ROW(Y405)-1)/5)*5,0,5),"&lt;&gt;0")/COUNTIF(OFFSET(correlations!Z$46,_xlfn.FLOOR.MATH((ROW(Y405)-1)/5)*5,0,5),"&lt;&gt;0")</f>
        <v>1</v>
      </c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</row>
    <row r="418" spans="1:76">
      <c r="A418" s="21" t="s">
        <v>81</v>
      </c>
      <c r="B418" s="26">
        <f>IF(correlations!B451&lt;&gt;0,'Modified Weights'!B$4,0)</f>
        <v>0</v>
      </c>
      <c r="C418" s="26">
        <f>IF(correlations!C451&lt;&gt;0,'Modified Weights'!C$4,0)</f>
        <v>0</v>
      </c>
      <c r="D418" s="26">
        <f>IF(correlations!D451&lt;&gt;0,'Modified Weights'!D$4,0)</f>
        <v>0</v>
      </c>
      <c r="E418" s="26">
        <f>IF(correlations!E451&lt;&gt;0,'Modified Weights'!E$4,0)</f>
        <v>0</v>
      </c>
      <c r="F418" s="26">
        <f>IF(correlations!F451&lt;&gt;0,'Modified Weights'!F$4,0)</f>
        <v>0.46411014776485626</v>
      </c>
      <c r="G418" s="26">
        <f>IF(correlations!G451&lt;&gt;0,'Modified Weights'!G$4,0)</f>
        <v>0</v>
      </c>
      <c r="H418" s="26">
        <f>IF(correlations!H451&lt;&gt;0,'Modified Weights'!H$4,0)</f>
        <v>0</v>
      </c>
      <c r="I418" s="26">
        <f>IF(correlations!I451&lt;&gt;0,'Modified Weights'!I$4,0)</f>
        <v>0</v>
      </c>
      <c r="J418" s="26">
        <f>IF(correlations!J451&lt;&gt;0,'Modified Weights'!J$4,0)</f>
        <v>0.47549485227568483</v>
      </c>
      <c r="K418" s="26">
        <f>IF(correlations!K451&lt;&gt;0,'Modified Weights'!K$4,0)</f>
        <v>0.26365446983714974</v>
      </c>
      <c r="L418" s="26">
        <f>IF(correlations!L451&lt;&gt;0,'Modified Weights'!L$4,0)</f>
        <v>0.28275572409412869</v>
      </c>
      <c r="M418" s="26">
        <f>IF(correlations!M451&lt;&gt;0,'Modified Weights'!M$4,0)</f>
        <v>0.28040224837668803</v>
      </c>
      <c r="N418" s="26">
        <f>IF(correlations!N451&lt;&gt;0,'Modified Weights'!N$4,0)</f>
        <v>0.31010409033155772</v>
      </c>
      <c r="O418" s="26">
        <f>IF(correlations!O451&lt;&gt;0,'Modified Weights'!O$4,0)</f>
        <v>0</v>
      </c>
      <c r="P418" s="26">
        <f>IF(correlations!P451&lt;&gt;0,'Modified Weights'!P$4,0)</f>
        <v>0</v>
      </c>
      <c r="Q418" s="26">
        <f>IF(correlations!Q451&lt;&gt;0,'Modified Weights'!Q$4,0)</f>
        <v>0.48860698263640312</v>
      </c>
      <c r="R418" s="26">
        <f>IF(correlations!R451&lt;&gt;0,'Modified Weights'!R$4,0)</f>
        <v>0</v>
      </c>
      <c r="S418" s="26">
        <f>IF(correlations!S451&lt;&gt;0,'Modified Weights'!S$4,0)</f>
        <v>0</v>
      </c>
      <c r="T418" s="26">
        <f>IF(correlations!T451&lt;&gt;0,'Modified Weights'!T$4,0)</f>
        <v>0</v>
      </c>
      <c r="U418" s="26">
        <f>IF(correlations!U451&lt;&gt;0,'Modified Weights'!U$4,0)</f>
        <v>0</v>
      </c>
      <c r="V418" s="26">
        <f>IF(correlations!V451&lt;&gt;0,'Modified Weights'!V$4,0)</f>
        <v>0</v>
      </c>
      <c r="W418" s="26">
        <f>IF(correlations!W451&lt;&gt;0,'Modified Weights'!W$4,0)</f>
        <v>0.40859237613621341</v>
      </c>
      <c r="X418" s="26">
        <f>IF(correlations!X451&lt;&gt;0,'Modified Weights'!X$4,0)</f>
        <v>0</v>
      </c>
      <c r="Y418" s="26">
        <f>IF(correlations!Y451&lt;&gt;0,'Modified Weights'!Y$4,0)</f>
        <v>0</v>
      </c>
      <c r="Z418" s="26">
        <f>IF(correlations!Z451&lt;&gt;0,'Modified Weights'!Z$4,0)</f>
        <v>0</v>
      </c>
      <c r="AA418" s="26"/>
      <c r="AB418" s="40">
        <f ca="1">SUMIF(OFFSET(correlations!B$46,_xlfn.FLOOR.MATH((ROW(A406)-1)/5)*5,0,5),"&lt;&gt;0")/COUNTIF(OFFSET(correlations!B$46,_xlfn.FLOOR.MATH((ROW(A406)-1)/5)*5,0,5),"&lt;&gt;0")</f>
        <v>4</v>
      </c>
      <c r="AC418" s="40">
        <f ca="1">SUMIF(OFFSET(correlations!C$46,_xlfn.FLOOR.MATH((ROW(B406)-1)/5)*5,0,5),"&lt;&gt;0")/COUNTIF(OFFSET(correlations!C$46,_xlfn.FLOOR.MATH((ROW(B406)-1)/5)*5,0,5),"&lt;&gt;0")</f>
        <v>3.1666666666666665</v>
      </c>
      <c r="AD418" s="40">
        <f ca="1">SUMIF(OFFSET(correlations!D$46,_xlfn.FLOOR.MATH((ROW(C406)-1)/5)*5,0,5),"&lt;&gt;0")/COUNTIF(OFFSET(correlations!D$46,_xlfn.FLOOR.MATH((ROW(C406)-1)/5)*5,0,5),"&lt;&gt;0")</f>
        <v>3.6666666666666665</v>
      </c>
      <c r="AE418" s="40">
        <f ca="1">SUMIF(OFFSET(correlations!E$46,_xlfn.FLOOR.MATH((ROW(D406)-1)/5)*5,0,5),"&lt;&gt;0")/COUNTIF(OFFSET(correlations!E$46,_xlfn.FLOOR.MATH((ROW(D406)-1)/5)*5,0,5),"&lt;&gt;0")</f>
        <v>4.5</v>
      </c>
      <c r="AF418" s="40">
        <f ca="1">SUMIF(OFFSET(correlations!F$46,_xlfn.FLOOR.MATH((ROW(E406)-1)/5)*5,0,5),"&lt;&gt;0")/COUNTIF(OFFSET(correlations!F$46,_xlfn.FLOOR.MATH((ROW(E406)-1)/5)*5,0,5),"&lt;&gt;0")</f>
        <v>2.625</v>
      </c>
      <c r="AG418" s="40">
        <f ca="1">SUMIF(OFFSET(correlations!G$46,_xlfn.FLOOR.MATH((ROW(F406)-1)/5)*5,0,5),"&lt;&gt;0")/COUNTIF(OFFSET(correlations!G$46,_xlfn.FLOOR.MATH((ROW(F406)-1)/5)*5,0,5),"&lt;&gt;0")</f>
        <v>3</v>
      </c>
      <c r="AH418" s="40">
        <f ca="1">SUMIF(OFFSET(correlations!H$46,_xlfn.FLOOR.MATH((ROW(G406)-1)/5)*5,0,5),"&lt;&gt;0")/COUNTIF(OFFSET(correlations!H$46,_xlfn.FLOOR.MATH((ROW(G406)-1)/5)*5,0,5),"&lt;&gt;0")</f>
        <v>3</v>
      </c>
      <c r="AI418" s="40">
        <f ca="1">SUMIF(OFFSET(correlations!I$46,_xlfn.FLOOR.MATH((ROW(H406)-1)/5)*5,0,5),"&lt;&gt;0")/COUNTIF(OFFSET(correlations!I$46,_xlfn.FLOOR.MATH((ROW(H406)-1)/5)*5,0,5),"&lt;&gt;0")</f>
        <v>3</v>
      </c>
      <c r="AJ418" s="40">
        <f ca="1">SUMIF(OFFSET(correlations!J$46,_xlfn.FLOOR.MATH((ROW(I406)-1)/5)*5,0,5),"&lt;&gt;0")/COUNTIF(OFFSET(correlations!J$46,_xlfn.FLOOR.MATH((ROW(I406)-1)/5)*5,0,5),"&lt;&gt;0")</f>
        <v>4</v>
      </c>
      <c r="AK418" s="40">
        <f ca="1">SUMIF(OFFSET(correlations!K$46,_xlfn.FLOOR.MATH((ROW(J406)-1)/5)*5,0,5),"&lt;&gt;0")/COUNTIF(OFFSET(correlations!K$46,_xlfn.FLOOR.MATH((ROW(J406)-1)/5)*5,0,5),"&lt;&gt;0")</f>
        <v>3</v>
      </c>
      <c r="AL418" s="40">
        <f ca="1">SUMIF(OFFSET(correlations!L$46,_xlfn.FLOOR.MATH((ROW(K406)-1)/5)*5,0,5),"&lt;&gt;0")/COUNTIF(OFFSET(correlations!L$46,_xlfn.FLOOR.MATH((ROW(K406)-1)/5)*5,0,5),"&lt;&gt;0")</f>
        <v>1.75</v>
      </c>
      <c r="AM418" s="40">
        <f ca="1">SUMIF(OFFSET(correlations!M$46,_xlfn.FLOOR.MATH((ROW(L406)-1)/5)*5,0,5),"&lt;&gt;0")/COUNTIF(OFFSET(correlations!M$46,_xlfn.FLOOR.MATH((ROW(L406)-1)/5)*5,0,5),"&lt;&gt;0")</f>
        <v>2.3333333333333335</v>
      </c>
      <c r="AN418" s="40">
        <f ca="1">SUMIF(OFFSET(correlations!N$46,_xlfn.FLOOR.MATH((ROW(M406)-1)/5)*5,0,5),"&lt;&gt;0")/COUNTIF(OFFSET(correlations!N$46,_xlfn.FLOOR.MATH((ROW(M406)-1)/5)*5,0,5),"&lt;&gt;0")</f>
        <v>4</v>
      </c>
      <c r="AO418" s="40">
        <f ca="1">SUMIF(OFFSET(correlations!O$46,_xlfn.FLOOR.MATH((ROW(N406)-1)/5)*5,0,5),"&lt;&gt;0")/COUNTIF(OFFSET(correlations!O$46,_xlfn.FLOOR.MATH((ROW(N406)-1)/5)*5,0,5),"&lt;&gt;0")</f>
        <v>3.5</v>
      </c>
      <c r="AP418" s="40">
        <f ca="1">SUMIF(OFFSET(correlations!P$46,_xlfn.FLOOR.MATH((ROW(O406)-1)/5)*5,0,5),"&lt;&gt;0")/COUNTIF(OFFSET(correlations!P$46,_xlfn.FLOOR.MATH((ROW(O406)-1)/5)*5,0,5),"&lt;&gt;0")</f>
        <v>1.75</v>
      </c>
      <c r="AQ418" s="40">
        <f ca="1">SUMIF(OFFSET(correlations!Q$46,_xlfn.FLOOR.MATH((ROW(P406)-1)/5)*5,0,5),"&lt;&gt;0")/COUNTIF(OFFSET(correlations!Q$46,_xlfn.FLOOR.MATH((ROW(P406)-1)/5)*5,0,5),"&lt;&gt;0")</f>
        <v>3</v>
      </c>
      <c r="AR418" s="40">
        <f ca="1">SUMIF(OFFSET(correlations!R$46,_xlfn.FLOOR.MATH((ROW(Q406)-1)/5)*5,0,5),"&lt;&gt;0")/COUNTIF(OFFSET(correlations!R$46,_xlfn.FLOOR.MATH((ROW(Q406)-1)/5)*5,0,5),"&lt;&gt;0")</f>
        <v>3.5</v>
      </c>
      <c r="AS418" s="40" t="e">
        <f ca="1">SUMIF(OFFSET(correlations!S$46,_xlfn.FLOOR.MATH((ROW(R406)-1)/5)*5,0,5),"&lt;&gt;0")/COUNTIF(OFFSET(correlations!S$46,_xlfn.FLOOR.MATH((ROW(R406)-1)/5)*5,0,5),"&lt;&gt;0")</f>
        <v>#DIV/0!</v>
      </c>
      <c r="AT418" s="40">
        <f ca="1">SUMIF(OFFSET(correlations!T$46,_xlfn.FLOOR.MATH((ROW(S406)-1)/5)*5,0,5),"&lt;&gt;0")/COUNTIF(OFFSET(correlations!T$46,_xlfn.FLOOR.MATH((ROW(S406)-1)/5)*5,0,5),"&lt;&gt;0")</f>
        <v>0.5</v>
      </c>
      <c r="AU418" s="40">
        <f ca="1">SUMIF(OFFSET(correlations!U$46,_xlfn.FLOOR.MATH((ROW(T406)-1)/5)*5,0,5),"&lt;&gt;0")/COUNTIF(OFFSET(correlations!U$46,_xlfn.FLOOR.MATH((ROW(T406)-1)/5)*5,0,5),"&lt;&gt;0")</f>
        <v>3</v>
      </c>
      <c r="AV418" s="40">
        <f ca="1">SUMIF(OFFSET(correlations!V$46,_xlfn.FLOOR.MATH((ROW(U406)-1)/5)*5,0,5),"&lt;&gt;0")/COUNTIF(OFFSET(correlations!V$46,_xlfn.FLOOR.MATH((ROW(U406)-1)/5)*5,0,5),"&lt;&gt;0")</f>
        <v>4.5</v>
      </c>
      <c r="AW418" s="40">
        <f ca="1">SUMIF(OFFSET(correlations!W$46,_xlfn.FLOOR.MATH((ROW(V406)-1)/5)*5,0,5),"&lt;&gt;0")/COUNTIF(OFFSET(correlations!W$46,_xlfn.FLOOR.MATH((ROW(V406)-1)/5)*5,0,5),"&lt;&gt;0")</f>
        <v>2.6666666666666665</v>
      </c>
      <c r="AX418" s="40">
        <f ca="1">SUMIF(OFFSET(correlations!X$46,_xlfn.FLOOR.MATH((ROW(W406)-1)/5)*5,0,5),"&lt;&gt;0")/COUNTIF(OFFSET(correlations!X$46,_xlfn.FLOOR.MATH((ROW(W406)-1)/5)*5,0,5),"&lt;&gt;0")</f>
        <v>2.5</v>
      </c>
      <c r="AY418" s="40">
        <f ca="1">SUMIF(OFFSET(correlations!Y$46,_xlfn.FLOOR.MATH((ROW(X406)-1)/5)*5,0,5),"&lt;&gt;0")/COUNTIF(OFFSET(correlations!Y$46,_xlfn.FLOOR.MATH((ROW(X406)-1)/5)*5,0,5),"&lt;&gt;0")</f>
        <v>2.25</v>
      </c>
      <c r="AZ418" s="40">
        <f ca="1">SUMIF(OFFSET(correlations!Z$46,_xlfn.FLOOR.MATH((ROW(Y406)-1)/5)*5,0,5),"&lt;&gt;0")/COUNTIF(OFFSET(correlations!Z$46,_xlfn.FLOOR.MATH((ROW(Y406)-1)/5)*5,0,5),"&lt;&gt;0")</f>
        <v>4</v>
      </c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</row>
    <row r="419" spans="1:76">
      <c r="A419" s="1" t="str">
        <f t="shared" ref="A419:A422" si="81">A418</f>
        <v>2024: The Patriot (2000)</v>
      </c>
      <c r="B419" s="26">
        <f>IF(correlations!B452&lt;&gt;0,'Modified Weights'!B$5,0)</f>
        <v>0</v>
      </c>
      <c r="C419" s="26">
        <f>IF(correlations!C452&lt;&gt;0,'Modified Weights'!C$5,0)</f>
        <v>0.42223642660835542</v>
      </c>
      <c r="D419" s="26">
        <f>IF(correlations!D452&lt;&gt;0,'Modified Weights'!D$5,0)</f>
        <v>0</v>
      </c>
      <c r="E419" s="26">
        <f>IF(correlations!E452&lt;&gt;0,'Modified Weights'!E$5,0)</f>
        <v>0</v>
      </c>
      <c r="F419" s="26">
        <f>IF(correlations!F452&lt;&gt;0,'Modified Weights'!F$5,0)</f>
        <v>0</v>
      </c>
      <c r="G419" s="26">
        <f>IF(correlations!G452&lt;&gt;0,'Modified Weights'!G$5,0)</f>
        <v>0</v>
      </c>
      <c r="H419" s="26">
        <f>IF(correlations!H452&lt;&gt;0,'Modified Weights'!H$5,0)</f>
        <v>0</v>
      </c>
      <c r="I419" s="26">
        <f>IF(correlations!I452&lt;&gt;0,'Modified Weights'!I$5,0)</f>
        <v>0</v>
      </c>
      <c r="J419" s="26">
        <f>IF(correlations!J452&lt;&gt;0,'Modified Weights'!J$5,0)</f>
        <v>0</v>
      </c>
      <c r="K419" s="26">
        <f>IF(correlations!K452&lt;&gt;0,'Modified Weights'!K$5,0)</f>
        <v>0</v>
      </c>
      <c r="L419" s="26">
        <f>IF(correlations!L452&lt;&gt;0,'Modified Weights'!L$5,0)</f>
        <v>0</v>
      </c>
      <c r="M419" s="26">
        <f>IF(correlations!M452&lt;&gt;0,'Modified Weights'!M$5,0)</f>
        <v>0</v>
      </c>
      <c r="N419" s="26">
        <f>IF(correlations!N452&lt;&gt;0,'Modified Weights'!N$5,0)</f>
        <v>0</v>
      </c>
      <c r="O419" s="26">
        <f>IF(correlations!O452&lt;&gt;0,'Modified Weights'!O$5,0)</f>
        <v>0</v>
      </c>
      <c r="P419" s="26">
        <f>IF(correlations!P452&lt;&gt;0,'Modified Weights'!P$5,0)</f>
        <v>0</v>
      </c>
      <c r="Q419" s="26">
        <f>IF(correlations!Q452&lt;&gt;0,'Modified Weights'!Q$5,0)</f>
        <v>0</v>
      </c>
      <c r="R419" s="26">
        <f>IF(correlations!R452&lt;&gt;0,'Modified Weights'!R$5,0)</f>
        <v>0</v>
      </c>
      <c r="S419" s="26">
        <f>IF(correlations!S452&lt;&gt;0,'Modified Weights'!S$5,0)</f>
        <v>0</v>
      </c>
      <c r="T419" s="26">
        <f>IF(correlations!T452&lt;&gt;0,'Modified Weights'!T$5,0)</f>
        <v>0</v>
      </c>
      <c r="U419" s="26">
        <f>IF(correlations!U452&lt;&gt;0,'Modified Weights'!U$5,0)</f>
        <v>0</v>
      </c>
      <c r="V419" s="26">
        <f>IF(correlations!V452&lt;&gt;0,'Modified Weights'!V$5,0)</f>
        <v>0</v>
      </c>
      <c r="W419" s="26">
        <f>IF(correlations!W452&lt;&gt;0,'Modified Weights'!W$5,0)</f>
        <v>0</v>
      </c>
      <c r="X419" s="26">
        <f>IF(correlations!X452&lt;&gt;0,'Modified Weights'!X$5,0)</f>
        <v>0</v>
      </c>
      <c r="Y419" s="26">
        <f>IF(correlations!Y452&lt;&gt;0,'Modified Weights'!Y$5,0)</f>
        <v>0</v>
      </c>
      <c r="Z419" s="26">
        <f>IF(correlations!Z452&lt;&gt;0,'Modified Weights'!Z$5,0)</f>
        <v>0</v>
      </c>
      <c r="AA419" s="26"/>
      <c r="AB419" s="40">
        <f ca="1">SUMIF(OFFSET(correlations!B$46,_xlfn.FLOOR.MATH((ROW(A407)-1)/5)*5,0,5),"&lt;&gt;0")/COUNTIF(OFFSET(correlations!B$46,_xlfn.FLOOR.MATH((ROW(A407)-1)/5)*5,0,5),"&lt;&gt;0")</f>
        <v>4</v>
      </c>
      <c r="AC419" s="40">
        <f ca="1">SUMIF(OFFSET(correlations!C$46,_xlfn.FLOOR.MATH((ROW(B407)-1)/5)*5,0,5),"&lt;&gt;0")/COUNTIF(OFFSET(correlations!C$46,_xlfn.FLOOR.MATH((ROW(B407)-1)/5)*5,0,5),"&lt;&gt;0")</f>
        <v>3.1666666666666665</v>
      </c>
      <c r="AD419" s="40">
        <f ca="1">SUMIF(OFFSET(correlations!D$46,_xlfn.FLOOR.MATH((ROW(C407)-1)/5)*5,0,5),"&lt;&gt;0")/COUNTIF(OFFSET(correlations!D$46,_xlfn.FLOOR.MATH((ROW(C407)-1)/5)*5,0,5),"&lt;&gt;0")</f>
        <v>3.6666666666666665</v>
      </c>
      <c r="AE419" s="40">
        <f ca="1">SUMIF(OFFSET(correlations!E$46,_xlfn.FLOOR.MATH((ROW(D407)-1)/5)*5,0,5),"&lt;&gt;0")/COUNTIF(OFFSET(correlations!E$46,_xlfn.FLOOR.MATH((ROW(D407)-1)/5)*5,0,5),"&lt;&gt;0")</f>
        <v>4.5</v>
      </c>
      <c r="AF419" s="40">
        <f ca="1">SUMIF(OFFSET(correlations!F$46,_xlfn.FLOOR.MATH((ROW(E407)-1)/5)*5,0,5),"&lt;&gt;0")/COUNTIF(OFFSET(correlations!F$46,_xlfn.FLOOR.MATH((ROW(E407)-1)/5)*5,0,5),"&lt;&gt;0")</f>
        <v>2.625</v>
      </c>
      <c r="AG419" s="40">
        <f ca="1">SUMIF(OFFSET(correlations!G$46,_xlfn.FLOOR.MATH((ROW(F407)-1)/5)*5,0,5),"&lt;&gt;0")/COUNTIF(OFFSET(correlations!G$46,_xlfn.FLOOR.MATH((ROW(F407)-1)/5)*5,0,5),"&lt;&gt;0")</f>
        <v>3</v>
      </c>
      <c r="AH419" s="40">
        <f ca="1">SUMIF(OFFSET(correlations!H$46,_xlfn.FLOOR.MATH((ROW(G407)-1)/5)*5,0,5),"&lt;&gt;0")/COUNTIF(OFFSET(correlations!H$46,_xlfn.FLOOR.MATH((ROW(G407)-1)/5)*5,0,5),"&lt;&gt;0")</f>
        <v>3</v>
      </c>
      <c r="AI419" s="40">
        <f ca="1">SUMIF(OFFSET(correlations!I$46,_xlfn.FLOOR.MATH((ROW(H407)-1)/5)*5,0,5),"&lt;&gt;0")/COUNTIF(OFFSET(correlations!I$46,_xlfn.FLOOR.MATH((ROW(H407)-1)/5)*5,0,5),"&lt;&gt;0")</f>
        <v>3</v>
      </c>
      <c r="AJ419" s="40">
        <f ca="1">SUMIF(OFFSET(correlations!J$46,_xlfn.FLOOR.MATH((ROW(I407)-1)/5)*5,0,5),"&lt;&gt;0")/COUNTIF(OFFSET(correlations!J$46,_xlfn.FLOOR.MATH((ROW(I407)-1)/5)*5,0,5),"&lt;&gt;0")</f>
        <v>4</v>
      </c>
      <c r="AK419" s="40">
        <f ca="1">SUMIF(OFFSET(correlations!K$46,_xlfn.FLOOR.MATH((ROW(J407)-1)/5)*5,0,5),"&lt;&gt;0")/COUNTIF(OFFSET(correlations!K$46,_xlfn.FLOOR.MATH((ROW(J407)-1)/5)*5,0,5),"&lt;&gt;0")</f>
        <v>3</v>
      </c>
      <c r="AL419" s="40">
        <f ca="1">SUMIF(OFFSET(correlations!L$46,_xlfn.FLOOR.MATH((ROW(K407)-1)/5)*5,0,5),"&lt;&gt;0")/COUNTIF(OFFSET(correlations!L$46,_xlfn.FLOOR.MATH((ROW(K407)-1)/5)*5,0,5),"&lt;&gt;0")</f>
        <v>1.75</v>
      </c>
      <c r="AM419" s="40">
        <f ca="1">SUMIF(OFFSET(correlations!M$46,_xlfn.FLOOR.MATH((ROW(L407)-1)/5)*5,0,5),"&lt;&gt;0")/COUNTIF(OFFSET(correlations!M$46,_xlfn.FLOOR.MATH((ROW(L407)-1)/5)*5,0,5),"&lt;&gt;0")</f>
        <v>2.3333333333333335</v>
      </c>
      <c r="AN419" s="40">
        <f ca="1">SUMIF(OFFSET(correlations!N$46,_xlfn.FLOOR.MATH((ROW(M407)-1)/5)*5,0,5),"&lt;&gt;0")/COUNTIF(OFFSET(correlations!N$46,_xlfn.FLOOR.MATH((ROW(M407)-1)/5)*5,0,5),"&lt;&gt;0")</f>
        <v>4</v>
      </c>
      <c r="AO419" s="40">
        <f ca="1">SUMIF(OFFSET(correlations!O$46,_xlfn.FLOOR.MATH((ROW(N407)-1)/5)*5,0,5),"&lt;&gt;0")/COUNTIF(OFFSET(correlations!O$46,_xlfn.FLOOR.MATH((ROW(N407)-1)/5)*5,0,5),"&lt;&gt;0")</f>
        <v>3.5</v>
      </c>
      <c r="AP419" s="40">
        <f ca="1">SUMIF(OFFSET(correlations!P$46,_xlfn.FLOOR.MATH((ROW(O407)-1)/5)*5,0,5),"&lt;&gt;0")/COUNTIF(OFFSET(correlations!P$46,_xlfn.FLOOR.MATH((ROW(O407)-1)/5)*5,0,5),"&lt;&gt;0")</f>
        <v>1.75</v>
      </c>
      <c r="AQ419" s="40">
        <f ca="1">SUMIF(OFFSET(correlations!Q$46,_xlfn.FLOOR.MATH((ROW(P407)-1)/5)*5,0,5),"&lt;&gt;0")/COUNTIF(OFFSET(correlations!Q$46,_xlfn.FLOOR.MATH((ROW(P407)-1)/5)*5,0,5),"&lt;&gt;0")</f>
        <v>3</v>
      </c>
      <c r="AR419" s="40">
        <f ca="1">SUMIF(OFFSET(correlations!R$46,_xlfn.FLOOR.MATH((ROW(Q407)-1)/5)*5,0,5),"&lt;&gt;0")/COUNTIF(OFFSET(correlations!R$46,_xlfn.FLOOR.MATH((ROW(Q407)-1)/5)*5,0,5),"&lt;&gt;0")</f>
        <v>3.5</v>
      </c>
      <c r="AS419" s="40" t="e">
        <f ca="1">SUMIF(OFFSET(correlations!S$46,_xlfn.FLOOR.MATH((ROW(R407)-1)/5)*5,0,5),"&lt;&gt;0")/COUNTIF(OFFSET(correlations!S$46,_xlfn.FLOOR.MATH((ROW(R407)-1)/5)*5,0,5),"&lt;&gt;0")</f>
        <v>#DIV/0!</v>
      </c>
      <c r="AT419" s="40">
        <f ca="1">SUMIF(OFFSET(correlations!T$46,_xlfn.FLOOR.MATH((ROW(S407)-1)/5)*5,0,5),"&lt;&gt;0")/COUNTIF(OFFSET(correlations!T$46,_xlfn.FLOOR.MATH((ROW(S407)-1)/5)*5,0,5),"&lt;&gt;0")</f>
        <v>0.5</v>
      </c>
      <c r="AU419" s="40">
        <f ca="1">SUMIF(OFFSET(correlations!U$46,_xlfn.FLOOR.MATH((ROW(T407)-1)/5)*5,0,5),"&lt;&gt;0")/COUNTIF(OFFSET(correlations!U$46,_xlfn.FLOOR.MATH((ROW(T407)-1)/5)*5,0,5),"&lt;&gt;0")</f>
        <v>3</v>
      </c>
      <c r="AV419" s="40">
        <f ca="1">SUMIF(OFFSET(correlations!V$46,_xlfn.FLOOR.MATH((ROW(U407)-1)/5)*5,0,5),"&lt;&gt;0")/COUNTIF(OFFSET(correlations!V$46,_xlfn.FLOOR.MATH((ROW(U407)-1)/5)*5,0,5),"&lt;&gt;0")</f>
        <v>4.5</v>
      </c>
      <c r="AW419" s="40">
        <f ca="1">SUMIF(OFFSET(correlations!W$46,_xlfn.FLOOR.MATH((ROW(V407)-1)/5)*5,0,5),"&lt;&gt;0")/COUNTIF(OFFSET(correlations!W$46,_xlfn.FLOOR.MATH((ROW(V407)-1)/5)*5,0,5),"&lt;&gt;0")</f>
        <v>2.6666666666666665</v>
      </c>
      <c r="AX419" s="40">
        <f ca="1">SUMIF(OFFSET(correlations!X$46,_xlfn.FLOOR.MATH((ROW(W407)-1)/5)*5,0,5),"&lt;&gt;0")/COUNTIF(OFFSET(correlations!X$46,_xlfn.FLOOR.MATH((ROW(W407)-1)/5)*5,0,5),"&lt;&gt;0")</f>
        <v>2.5</v>
      </c>
      <c r="AY419" s="40">
        <f ca="1">SUMIF(OFFSET(correlations!Y$46,_xlfn.FLOOR.MATH((ROW(X407)-1)/5)*5,0,5),"&lt;&gt;0")/COUNTIF(OFFSET(correlations!Y$46,_xlfn.FLOOR.MATH((ROW(X407)-1)/5)*5,0,5),"&lt;&gt;0")</f>
        <v>2.25</v>
      </c>
      <c r="AZ419" s="40">
        <f ca="1">SUMIF(OFFSET(correlations!Z$46,_xlfn.FLOOR.MATH((ROW(Y407)-1)/5)*5,0,5),"&lt;&gt;0")/COUNTIF(OFFSET(correlations!Z$46,_xlfn.FLOOR.MATH((ROW(Y407)-1)/5)*5,0,5),"&lt;&gt;0")</f>
        <v>4</v>
      </c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</row>
    <row r="420" spans="1:76">
      <c r="A420" s="1" t="str">
        <f t="shared" si="81"/>
        <v>2024: The Patriot (2000)</v>
      </c>
      <c r="B420" s="26">
        <f>IF(correlations!B453&lt;&gt;0,'Modified Weights'!B$6,0)</f>
        <v>0</v>
      </c>
      <c r="C420" s="26">
        <f>IF(correlations!C453&lt;&gt;0,'Modified Weights'!C$6,0)</f>
        <v>0.41443820151070604</v>
      </c>
      <c r="D420" s="26">
        <f>IF(correlations!D453&lt;&gt;0,'Modified Weights'!D$6,0)</f>
        <v>0.37322578372742299</v>
      </c>
      <c r="E420" s="26">
        <f>IF(correlations!E453&lt;&gt;0,'Modified Weights'!E$6,0)</f>
        <v>0.28275572409412869</v>
      </c>
      <c r="F420" s="26">
        <f>IF(correlations!F453&lt;&gt;0,'Modified Weights'!F$6,0)</f>
        <v>0.40027450425381639</v>
      </c>
      <c r="G420" s="26">
        <f>IF(correlations!G453&lt;&gt;0,'Modified Weights'!G$6,0)</f>
        <v>0</v>
      </c>
      <c r="H420" s="26">
        <f>IF(correlations!H453&lt;&gt;0,'Modified Weights'!H$6,0)</f>
        <v>0</v>
      </c>
      <c r="I420" s="26">
        <f>IF(correlations!I453&lt;&gt;0,'Modified Weights'!I$6,0)</f>
        <v>0</v>
      </c>
      <c r="J420" s="26">
        <f>IF(correlations!J453&lt;&gt;0,'Modified Weights'!J$6,0)</f>
        <v>0.36756756756756787</v>
      </c>
      <c r="K420" s="26">
        <f>IF(correlations!K453&lt;&gt;0,'Modified Weights'!K$6,0)</f>
        <v>0</v>
      </c>
      <c r="L420" s="26">
        <f>IF(correlations!L453&lt;&gt;0,'Modified Weights'!L$6,0)</f>
        <v>0</v>
      </c>
      <c r="M420" s="26">
        <f>IF(correlations!M453&lt;&gt;0,'Modified Weights'!M$6,0)</f>
        <v>0</v>
      </c>
      <c r="N420" s="26">
        <f>IF(correlations!N453&lt;&gt;0,'Modified Weights'!N$6,0)</f>
        <v>0</v>
      </c>
      <c r="O420" s="26">
        <f>IF(correlations!O453&lt;&gt;0,'Modified Weights'!O$6,0)</f>
        <v>0.52599044278760332</v>
      </c>
      <c r="P420" s="26">
        <f>IF(correlations!P453&lt;&gt;0,'Modified Weights'!P$6,0)</f>
        <v>0</v>
      </c>
      <c r="Q420" s="26">
        <f>IF(correlations!Q453&lt;&gt;0,'Modified Weights'!Q$6,0)</f>
        <v>0.42322462884387124</v>
      </c>
      <c r="R420" s="26">
        <f>IF(correlations!R453&lt;&gt;0,'Modified Weights'!R$6,0)</f>
        <v>0</v>
      </c>
      <c r="S420" s="26">
        <f>IF(correlations!S453&lt;&gt;0,'Modified Weights'!S$6,0)</f>
        <v>0</v>
      </c>
      <c r="T420" s="26">
        <f>IF(correlations!T453&lt;&gt;0,'Modified Weights'!T$6,0)</f>
        <v>0</v>
      </c>
      <c r="U420" s="26">
        <f>IF(correlations!U453&lt;&gt;0,'Modified Weights'!U$6,0)</f>
        <v>0</v>
      </c>
      <c r="V420" s="26">
        <f>IF(correlations!V453&lt;&gt;0,'Modified Weights'!V$6,0)</f>
        <v>0</v>
      </c>
      <c r="W420" s="26">
        <f>IF(correlations!W453&lt;&gt;0,'Modified Weights'!W$6,0)</f>
        <v>0.26252037536330569</v>
      </c>
      <c r="X420" s="26">
        <f>IF(correlations!X453&lt;&gt;0,'Modified Weights'!X$6,0)</f>
        <v>0</v>
      </c>
      <c r="Y420" s="26">
        <f>IF(correlations!Y453&lt;&gt;0,'Modified Weights'!Y$6,0)</f>
        <v>0.46411014776485626</v>
      </c>
      <c r="Z420" s="26">
        <f>IF(correlations!Z453&lt;&gt;0,'Modified Weights'!Z$6,0)</f>
        <v>0</v>
      </c>
      <c r="AA420" s="26"/>
      <c r="AB420" s="40">
        <f ca="1">SUMIF(OFFSET(correlations!B$46,_xlfn.FLOOR.MATH((ROW(A408)-1)/5)*5,0,5),"&lt;&gt;0")/COUNTIF(OFFSET(correlations!B$46,_xlfn.FLOOR.MATH((ROW(A408)-1)/5)*5,0,5),"&lt;&gt;0")</f>
        <v>4</v>
      </c>
      <c r="AC420" s="40">
        <f ca="1">SUMIF(OFFSET(correlations!C$46,_xlfn.FLOOR.MATH((ROW(B408)-1)/5)*5,0,5),"&lt;&gt;0")/COUNTIF(OFFSET(correlations!C$46,_xlfn.FLOOR.MATH((ROW(B408)-1)/5)*5,0,5),"&lt;&gt;0")</f>
        <v>3.1666666666666665</v>
      </c>
      <c r="AD420" s="40">
        <f ca="1">SUMIF(OFFSET(correlations!D$46,_xlfn.FLOOR.MATH((ROW(C408)-1)/5)*5,0,5),"&lt;&gt;0")/COUNTIF(OFFSET(correlations!D$46,_xlfn.FLOOR.MATH((ROW(C408)-1)/5)*5,0,5),"&lt;&gt;0")</f>
        <v>3.6666666666666665</v>
      </c>
      <c r="AE420" s="40">
        <f ca="1">SUMIF(OFFSET(correlations!E$46,_xlfn.FLOOR.MATH((ROW(D408)-1)/5)*5,0,5),"&lt;&gt;0")/COUNTIF(OFFSET(correlations!E$46,_xlfn.FLOOR.MATH((ROW(D408)-1)/5)*5,0,5),"&lt;&gt;0")</f>
        <v>4.5</v>
      </c>
      <c r="AF420" s="40">
        <f ca="1">SUMIF(OFFSET(correlations!F$46,_xlfn.FLOOR.MATH((ROW(E408)-1)/5)*5,0,5),"&lt;&gt;0")/COUNTIF(OFFSET(correlations!F$46,_xlfn.FLOOR.MATH((ROW(E408)-1)/5)*5,0,5),"&lt;&gt;0")</f>
        <v>2.625</v>
      </c>
      <c r="AG420" s="40">
        <f ca="1">SUMIF(OFFSET(correlations!G$46,_xlfn.FLOOR.MATH((ROW(F408)-1)/5)*5,0,5),"&lt;&gt;0")/COUNTIF(OFFSET(correlations!G$46,_xlfn.FLOOR.MATH((ROW(F408)-1)/5)*5,0,5),"&lt;&gt;0")</f>
        <v>3</v>
      </c>
      <c r="AH420" s="40">
        <f ca="1">SUMIF(OFFSET(correlations!H$46,_xlfn.FLOOR.MATH((ROW(G408)-1)/5)*5,0,5),"&lt;&gt;0")/COUNTIF(OFFSET(correlations!H$46,_xlfn.FLOOR.MATH((ROW(G408)-1)/5)*5,0,5),"&lt;&gt;0")</f>
        <v>3</v>
      </c>
      <c r="AI420" s="40">
        <f ca="1">SUMIF(OFFSET(correlations!I$46,_xlfn.FLOOR.MATH((ROW(H408)-1)/5)*5,0,5),"&lt;&gt;0")/COUNTIF(OFFSET(correlations!I$46,_xlfn.FLOOR.MATH((ROW(H408)-1)/5)*5,0,5),"&lt;&gt;0")</f>
        <v>3</v>
      </c>
      <c r="AJ420" s="40">
        <f ca="1">SUMIF(OFFSET(correlations!J$46,_xlfn.FLOOR.MATH((ROW(I408)-1)/5)*5,0,5),"&lt;&gt;0")/COUNTIF(OFFSET(correlations!J$46,_xlfn.FLOOR.MATH((ROW(I408)-1)/5)*5,0,5),"&lt;&gt;0")</f>
        <v>4</v>
      </c>
      <c r="AK420" s="40">
        <f ca="1">SUMIF(OFFSET(correlations!K$46,_xlfn.FLOOR.MATH((ROW(J408)-1)/5)*5,0,5),"&lt;&gt;0")/COUNTIF(OFFSET(correlations!K$46,_xlfn.FLOOR.MATH((ROW(J408)-1)/5)*5,0,5),"&lt;&gt;0")</f>
        <v>3</v>
      </c>
      <c r="AL420" s="40">
        <f ca="1">SUMIF(OFFSET(correlations!L$46,_xlfn.FLOOR.MATH((ROW(K408)-1)/5)*5,0,5),"&lt;&gt;0")/COUNTIF(OFFSET(correlations!L$46,_xlfn.FLOOR.MATH((ROW(K408)-1)/5)*5,0,5),"&lt;&gt;0")</f>
        <v>1.75</v>
      </c>
      <c r="AM420" s="40">
        <f ca="1">SUMIF(OFFSET(correlations!M$46,_xlfn.FLOOR.MATH((ROW(L408)-1)/5)*5,0,5),"&lt;&gt;0")/COUNTIF(OFFSET(correlations!M$46,_xlfn.FLOOR.MATH((ROW(L408)-1)/5)*5,0,5),"&lt;&gt;0")</f>
        <v>2.3333333333333335</v>
      </c>
      <c r="AN420" s="40">
        <f ca="1">SUMIF(OFFSET(correlations!N$46,_xlfn.FLOOR.MATH((ROW(M408)-1)/5)*5,0,5),"&lt;&gt;0")/COUNTIF(OFFSET(correlations!N$46,_xlfn.FLOOR.MATH((ROW(M408)-1)/5)*5,0,5),"&lt;&gt;0")</f>
        <v>4</v>
      </c>
      <c r="AO420" s="40">
        <f ca="1">SUMIF(OFFSET(correlations!O$46,_xlfn.FLOOR.MATH((ROW(N408)-1)/5)*5,0,5),"&lt;&gt;0")/COUNTIF(OFFSET(correlations!O$46,_xlfn.FLOOR.MATH((ROW(N408)-1)/5)*5,0,5),"&lt;&gt;0")</f>
        <v>3.5</v>
      </c>
      <c r="AP420" s="40">
        <f ca="1">SUMIF(OFFSET(correlations!P$46,_xlfn.FLOOR.MATH((ROW(O408)-1)/5)*5,0,5),"&lt;&gt;0")/COUNTIF(OFFSET(correlations!P$46,_xlfn.FLOOR.MATH((ROW(O408)-1)/5)*5,0,5),"&lt;&gt;0")</f>
        <v>1.75</v>
      </c>
      <c r="AQ420" s="40">
        <f ca="1">SUMIF(OFFSET(correlations!Q$46,_xlfn.FLOOR.MATH((ROW(P408)-1)/5)*5,0,5),"&lt;&gt;0")/COUNTIF(OFFSET(correlations!Q$46,_xlfn.FLOOR.MATH((ROW(P408)-1)/5)*5,0,5),"&lt;&gt;0")</f>
        <v>3</v>
      </c>
      <c r="AR420" s="40">
        <f ca="1">SUMIF(OFFSET(correlations!R$46,_xlfn.FLOOR.MATH((ROW(Q408)-1)/5)*5,0,5),"&lt;&gt;0")/COUNTIF(OFFSET(correlations!R$46,_xlfn.FLOOR.MATH((ROW(Q408)-1)/5)*5,0,5),"&lt;&gt;0")</f>
        <v>3.5</v>
      </c>
      <c r="AS420" s="40" t="e">
        <f ca="1">SUMIF(OFFSET(correlations!S$46,_xlfn.FLOOR.MATH((ROW(R408)-1)/5)*5,0,5),"&lt;&gt;0")/COUNTIF(OFFSET(correlations!S$46,_xlfn.FLOOR.MATH((ROW(R408)-1)/5)*5,0,5),"&lt;&gt;0")</f>
        <v>#DIV/0!</v>
      </c>
      <c r="AT420" s="40">
        <f ca="1">SUMIF(OFFSET(correlations!T$46,_xlfn.FLOOR.MATH((ROW(S408)-1)/5)*5,0,5),"&lt;&gt;0")/COUNTIF(OFFSET(correlations!T$46,_xlfn.FLOOR.MATH((ROW(S408)-1)/5)*5,0,5),"&lt;&gt;0")</f>
        <v>0.5</v>
      </c>
      <c r="AU420" s="40">
        <f ca="1">SUMIF(OFFSET(correlations!U$46,_xlfn.FLOOR.MATH((ROW(T408)-1)/5)*5,0,5),"&lt;&gt;0")/COUNTIF(OFFSET(correlations!U$46,_xlfn.FLOOR.MATH((ROW(T408)-1)/5)*5,0,5),"&lt;&gt;0")</f>
        <v>3</v>
      </c>
      <c r="AV420" s="40">
        <f ca="1">SUMIF(OFFSET(correlations!V$46,_xlfn.FLOOR.MATH((ROW(U408)-1)/5)*5,0,5),"&lt;&gt;0")/COUNTIF(OFFSET(correlations!V$46,_xlfn.FLOOR.MATH((ROW(U408)-1)/5)*5,0,5),"&lt;&gt;0")</f>
        <v>4.5</v>
      </c>
      <c r="AW420" s="40">
        <f ca="1">SUMIF(OFFSET(correlations!W$46,_xlfn.FLOOR.MATH((ROW(V408)-1)/5)*5,0,5),"&lt;&gt;0")/COUNTIF(OFFSET(correlations!W$46,_xlfn.FLOOR.MATH((ROW(V408)-1)/5)*5,0,5),"&lt;&gt;0")</f>
        <v>2.6666666666666665</v>
      </c>
      <c r="AX420" s="40">
        <f ca="1">SUMIF(OFFSET(correlations!X$46,_xlfn.FLOOR.MATH((ROW(W408)-1)/5)*5,0,5),"&lt;&gt;0")/COUNTIF(OFFSET(correlations!X$46,_xlfn.FLOOR.MATH((ROW(W408)-1)/5)*5,0,5),"&lt;&gt;0")</f>
        <v>2.5</v>
      </c>
      <c r="AY420" s="40">
        <f ca="1">SUMIF(OFFSET(correlations!Y$46,_xlfn.FLOOR.MATH((ROW(X408)-1)/5)*5,0,5),"&lt;&gt;0")/COUNTIF(OFFSET(correlations!Y$46,_xlfn.FLOOR.MATH((ROW(X408)-1)/5)*5,0,5),"&lt;&gt;0")</f>
        <v>2.25</v>
      </c>
      <c r="AZ420" s="40">
        <f ca="1">SUMIF(OFFSET(correlations!Z$46,_xlfn.FLOOR.MATH((ROW(Y408)-1)/5)*5,0,5),"&lt;&gt;0")/COUNTIF(OFFSET(correlations!Z$46,_xlfn.FLOOR.MATH((ROW(Y408)-1)/5)*5,0,5),"&lt;&gt;0")</f>
        <v>4</v>
      </c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</row>
    <row r="421" spans="1:76">
      <c r="A421" s="1" t="str">
        <f t="shared" si="81"/>
        <v>2024: The Patriot (2000)</v>
      </c>
      <c r="B421" s="26">
        <f>IF(correlations!B454&lt;&gt;0,'Modified Weights'!B$7,0)</f>
        <v>0.46460996868120108</v>
      </c>
      <c r="C421" s="26">
        <f>IF(correlations!C454&lt;&gt;0,'Modified Weights'!C$7,0)</f>
        <v>0.41167618541813644</v>
      </c>
      <c r="D421" s="26">
        <f>IF(correlations!D454&lt;&gt;0,'Modified Weights'!D$7,0)</f>
        <v>0.36756756756756787</v>
      </c>
      <c r="E421" s="26">
        <f>IF(correlations!E454&lt;&gt;0,'Modified Weights'!E$7,0)</f>
        <v>0</v>
      </c>
      <c r="F421" s="26">
        <f>IF(correlations!F454&lt;&gt;0,'Modified Weights'!F$7,0)</f>
        <v>0.37985626502293046</v>
      </c>
      <c r="G421" s="26">
        <f>IF(correlations!G454&lt;&gt;0,'Modified Weights'!G$7,0)</f>
        <v>0</v>
      </c>
      <c r="H421" s="26">
        <f>IF(correlations!H454&lt;&gt;0,'Modified Weights'!H$7,0)</f>
        <v>0.19365960183726966</v>
      </c>
      <c r="I421" s="26">
        <f>IF(correlations!I454&lt;&gt;0,'Modified Weights'!I$7,0)</f>
        <v>0.21476007349626267</v>
      </c>
      <c r="J421" s="26">
        <f>IF(correlations!J454&lt;&gt;0,'Modified Weights'!J$7,0)</f>
        <v>0</v>
      </c>
      <c r="K421" s="26">
        <f>IF(correlations!K454&lt;&gt;0,'Modified Weights'!K$7,0)</f>
        <v>0</v>
      </c>
      <c r="L421" s="26">
        <f>IF(correlations!L454&lt;&gt;0,'Modified Weights'!L$7,0)</f>
        <v>0</v>
      </c>
      <c r="M421" s="26">
        <f>IF(correlations!M454&lt;&gt;0,'Modified Weights'!M$7,0)</f>
        <v>0.19710516591041297</v>
      </c>
      <c r="N421" s="26">
        <f>IF(correlations!N454&lt;&gt;0,'Modified Weights'!N$7,0)</f>
        <v>0</v>
      </c>
      <c r="O421" s="26">
        <f>IF(correlations!O454&lt;&gt;0,'Modified Weights'!O$7,0)</f>
        <v>0</v>
      </c>
      <c r="P421" s="26">
        <f>IF(correlations!P454&lt;&gt;0,'Modified Weights'!P$7,0)</f>
        <v>0.26252037536330569</v>
      </c>
      <c r="Q421" s="26">
        <f>IF(correlations!Q454&lt;&gt;0,'Modified Weights'!Q$7,0)</f>
        <v>0</v>
      </c>
      <c r="R421" s="26">
        <f>IF(correlations!R454&lt;&gt;0,'Modified Weights'!R$7,0)</f>
        <v>0.37426379831369133</v>
      </c>
      <c r="S421" s="26">
        <f>IF(correlations!S454&lt;&gt;0,'Modified Weights'!S$7,0)</f>
        <v>0</v>
      </c>
      <c r="T421" s="26">
        <f>IF(correlations!T454&lt;&gt;0,'Modified Weights'!T$7,0)</f>
        <v>0</v>
      </c>
      <c r="U421" s="26">
        <f>IF(correlations!U454&lt;&gt;0,'Modified Weights'!U$7,0)</f>
        <v>0</v>
      </c>
      <c r="V421" s="26">
        <f>IF(correlations!V454&lt;&gt;0,'Modified Weights'!V$7,0)</f>
        <v>0.14367186460137429</v>
      </c>
      <c r="W421" s="26">
        <f>IF(correlations!W454&lt;&gt;0,'Modified Weights'!W$7,0)</f>
        <v>0.24072770522228643</v>
      </c>
      <c r="X421" s="26">
        <f>IF(correlations!X454&lt;&gt;0,'Modified Weights'!X$7,0)</f>
        <v>0</v>
      </c>
      <c r="Y421" s="26">
        <f>IF(correlations!Y454&lt;&gt;0,'Modified Weights'!Y$7,0)</f>
        <v>0</v>
      </c>
      <c r="Z421" s="26">
        <f>IF(correlations!Z454&lt;&gt;0,'Modified Weights'!Z$7,0)</f>
        <v>0</v>
      </c>
      <c r="AA421" s="26"/>
      <c r="AB421" s="40">
        <f ca="1">SUMIF(OFFSET(correlations!B$46,_xlfn.FLOOR.MATH((ROW(A409)-1)/5)*5,0,5),"&lt;&gt;0")/COUNTIF(OFFSET(correlations!B$46,_xlfn.FLOOR.MATH((ROW(A409)-1)/5)*5,0,5),"&lt;&gt;0")</f>
        <v>4</v>
      </c>
      <c r="AC421" s="40">
        <f ca="1">SUMIF(OFFSET(correlations!C$46,_xlfn.FLOOR.MATH((ROW(B409)-1)/5)*5,0,5),"&lt;&gt;0")/COUNTIF(OFFSET(correlations!C$46,_xlfn.FLOOR.MATH((ROW(B409)-1)/5)*5,0,5),"&lt;&gt;0")</f>
        <v>3.1666666666666665</v>
      </c>
      <c r="AD421" s="40">
        <f ca="1">SUMIF(OFFSET(correlations!D$46,_xlfn.FLOOR.MATH((ROW(C409)-1)/5)*5,0,5),"&lt;&gt;0")/COUNTIF(OFFSET(correlations!D$46,_xlfn.FLOOR.MATH((ROW(C409)-1)/5)*5,0,5),"&lt;&gt;0")</f>
        <v>3.6666666666666665</v>
      </c>
      <c r="AE421" s="40">
        <f ca="1">SUMIF(OFFSET(correlations!E$46,_xlfn.FLOOR.MATH((ROW(D409)-1)/5)*5,0,5),"&lt;&gt;0")/COUNTIF(OFFSET(correlations!E$46,_xlfn.FLOOR.MATH((ROW(D409)-1)/5)*5,0,5),"&lt;&gt;0")</f>
        <v>4.5</v>
      </c>
      <c r="AF421" s="40">
        <f ca="1">SUMIF(OFFSET(correlations!F$46,_xlfn.FLOOR.MATH((ROW(E409)-1)/5)*5,0,5),"&lt;&gt;0")/COUNTIF(OFFSET(correlations!F$46,_xlfn.FLOOR.MATH((ROW(E409)-1)/5)*5,0,5),"&lt;&gt;0")</f>
        <v>2.625</v>
      </c>
      <c r="AG421" s="40">
        <f ca="1">SUMIF(OFFSET(correlations!G$46,_xlfn.FLOOR.MATH((ROW(F409)-1)/5)*5,0,5),"&lt;&gt;0")/COUNTIF(OFFSET(correlations!G$46,_xlfn.FLOOR.MATH((ROW(F409)-1)/5)*5,0,5),"&lt;&gt;0")</f>
        <v>3</v>
      </c>
      <c r="AH421" s="40">
        <f ca="1">SUMIF(OFFSET(correlations!H$46,_xlfn.FLOOR.MATH((ROW(G409)-1)/5)*5,0,5),"&lt;&gt;0")/COUNTIF(OFFSET(correlations!H$46,_xlfn.FLOOR.MATH((ROW(G409)-1)/5)*5,0,5),"&lt;&gt;0")</f>
        <v>3</v>
      </c>
      <c r="AI421" s="40">
        <f ca="1">SUMIF(OFFSET(correlations!I$46,_xlfn.FLOOR.MATH((ROW(H409)-1)/5)*5,0,5),"&lt;&gt;0")/COUNTIF(OFFSET(correlations!I$46,_xlfn.FLOOR.MATH((ROW(H409)-1)/5)*5,0,5),"&lt;&gt;0")</f>
        <v>3</v>
      </c>
      <c r="AJ421" s="40">
        <f ca="1">SUMIF(OFFSET(correlations!J$46,_xlfn.FLOOR.MATH((ROW(I409)-1)/5)*5,0,5),"&lt;&gt;0")/COUNTIF(OFFSET(correlations!J$46,_xlfn.FLOOR.MATH((ROW(I409)-1)/5)*5,0,5),"&lt;&gt;0")</f>
        <v>4</v>
      </c>
      <c r="AK421" s="40">
        <f ca="1">SUMIF(OFFSET(correlations!K$46,_xlfn.FLOOR.MATH((ROW(J409)-1)/5)*5,0,5),"&lt;&gt;0")/COUNTIF(OFFSET(correlations!K$46,_xlfn.FLOOR.MATH((ROW(J409)-1)/5)*5,0,5),"&lt;&gt;0")</f>
        <v>3</v>
      </c>
      <c r="AL421" s="40">
        <f ca="1">SUMIF(OFFSET(correlations!L$46,_xlfn.FLOOR.MATH((ROW(K409)-1)/5)*5,0,5),"&lt;&gt;0")/COUNTIF(OFFSET(correlations!L$46,_xlfn.FLOOR.MATH((ROW(K409)-1)/5)*5,0,5),"&lt;&gt;0")</f>
        <v>1.75</v>
      </c>
      <c r="AM421" s="40">
        <f ca="1">SUMIF(OFFSET(correlations!M$46,_xlfn.FLOOR.MATH((ROW(L409)-1)/5)*5,0,5),"&lt;&gt;0")/COUNTIF(OFFSET(correlations!M$46,_xlfn.FLOOR.MATH((ROW(L409)-1)/5)*5,0,5),"&lt;&gt;0")</f>
        <v>2.3333333333333335</v>
      </c>
      <c r="AN421" s="40">
        <f ca="1">SUMIF(OFFSET(correlations!N$46,_xlfn.FLOOR.MATH((ROW(M409)-1)/5)*5,0,5),"&lt;&gt;0")/COUNTIF(OFFSET(correlations!N$46,_xlfn.FLOOR.MATH((ROW(M409)-1)/5)*5,0,5),"&lt;&gt;0")</f>
        <v>4</v>
      </c>
      <c r="AO421" s="40">
        <f ca="1">SUMIF(OFFSET(correlations!O$46,_xlfn.FLOOR.MATH((ROW(N409)-1)/5)*5,0,5),"&lt;&gt;0")/COUNTIF(OFFSET(correlations!O$46,_xlfn.FLOOR.MATH((ROW(N409)-1)/5)*5,0,5),"&lt;&gt;0")</f>
        <v>3.5</v>
      </c>
      <c r="AP421" s="40">
        <f ca="1">SUMIF(OFFSET(correlations!P$46,_xlfn.FLOOR.MATH((ROW(O409)-1)/5)*5,0,5),"&lt;&gt;0")/COUNTIF(OFFSET(correlations!P$46,_xlfn.FLOOR.MATH((ROW(O409)-1)/5)*5,0,5),"&lt;&gt;0")</f>
        <v>1.75</v>
      </c>
      <c r="AQ421" s="40">
        <f ca="1">SUMIF(OFFSET(correlations!Q$46,_xlfn.FLOOR.MATH((ROW(P409)-1)/5)*5,0,5),"&lt;&gt;0")/COUNTIF(OFFSET(correlations!Q$46,_xlfn.FLOOR.MATH((ROW(P409)-1)/5)*5,0,5),"&lt;&gt;0")</f>
        <v>3</v>
      </c>
      <c r="AR421" s="40">
        <f ca="1">SUMIF(OFFSET(correlations!R$46,_xlfn.FLOOR.MATH((ROW(Q409)-1)/5)*5,0,5),"&lt;&gt;0")/COUNTIF(OFFSET(correlations!R$46,_xlfn.FLOOR.MATH((ROW(Q409)-1)/5)*5,0,5),"&lt;&gt;0")</f>
        <v>3.5</v>
      </c>
      <c r="AS421" s="40" t="e">
        <f ca="1">SUMIF(OFFSET(correlations!S$46,_xlfn.FLOOR.MATH((ROW(R409)-1)/5)*5,0,5),"&lt;&gt;0")/COUNTIF(OFFSET(correlations!S$46,_xlfn.FLOOR.MATH((ROW(R409)-1)/5)*5,0,5),"&lt;&gt;0")</f>
        <v>#DIV/0!</v>
      </c>
      <c r="AT421" s="40">
        <f ca="1">SUMIF(OFFSET(correlations!T$46,_xlfn.FLOOR.MATH((ROW(S409)-1)/5)*5,0,5),"&lt;&gt;0")/COUNTIF(OFFSET(correlations!T$46,_xlfn.FLOOR.MATH((ROW(S409)-1)/5)*5,0,5),"&lt;&gt;0")</f>
        <v>0.5</v>
      </c>
      <c r="AU421" s="40">
        <f ca="1">SUMIF(OFFSET(correlations!U$46,_xlfn.FLOOR.MATH((ROW(T409)-1)/5)*5,0,5),"&lt;&gt;0")/COUNTIF(OFFSET(correlations!U$46,_xlfn.FLOOR.MATH((ROW(T409)-1)/5)*5,0,5),"&lt;&gt;0")</f>
        <v>3</v>
      </c>
      <c r="AV421" s="40">
        <f ca="1">SUMIF(OFFSET(correlations!V$46,_xlfn.FLOOR.MATH((ROW(U409)-1)/5)*5,0,5),"&lt;&gt;0")/COUNTIF(OFFSET(correlations!V$46,_xlfn.FLOOR.MATH((ROW(U409)-1)/5)*5,0,5),"&lt;&gt;0")</f>
        <v>4.5</v>
      </c>
      <c r="AW421" s="40">
        <f ca="1">SUMIF(OFFSET(correlations!W$46,_xlfn.FLOOR.MATH((ROW(V409)-1)/5)*5,0,5),"&lt;&gt;0")/COUNTIF(OFFSET(correlations!W$46,_xlfn.FLOOR.MATH((ROW(V409)-1)/5)*5,0,5),"&lt;&gt;0")</f>
        <v>2.6666666666666665</v>
      </c>
      <c r="AX421" s="40">
        <f ca="1">SUMIF(OFFSET(correlations!X$46,_xlfn.FLOOR.MATH((ROW(W409)-1)/5)*5,0,5),"&lt;&gt;0")/COUNTIF(OFFSET(correlations!X$46,_xlfn.FLOOR.MATH((ROW(W409)-1)/5)*5,0,5),"&lt;&gt;0")</f>
        <v>2.5</v>
      </c>
      <c r="AY421" s="40">
        <f ca="1">SUMIF(OFFSET(correlations!Y$46,_xlfn.FLOOR.MATH((ROW(X409)-1)/5)*5,0,5),"&lt;&gt;0")/COUNTIF(OFFSET(correlations!Y$46,_xlfn.FLOOR.MATH((ROW(X409)-1)/5)*5,0,5),"&lt;&gt;0")</f>
        <v>2.25</v>
      </c>
      <c r="AZ421" s="40">
        <f ca="1">SUMIF(OFFSET(correlations!Z$46,_xlfn.FLOOR.MATH((ROW(Y409)-1)/5)*5,0,5),"&lt;&gt;0")/COUNTIF(OFFSET(correlations!Z$46,_xlfn.FLOOR.MATH((ROW(Y409)-1)/5)*5,0,5),"&lt;&gt;0")</f>
        <v>4</v>
      </c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</row>
    <row r="422" spans="1:76">
      <c r="A422" s="1" t="str">
        <f t="shared" si="81"/>
        <v>2024: The Patriot (2000)</v>
      </c>
      <c r="B422" s="26">
        <f>IF(correlations!B455&lt;&gt;0,'Modified Weights'!B$3,0)</f>
        <v>0</v>
      </c>
      <c r="C422" s="26">
        <f>IF(correlations!C455&lt;&gt;0,'Modified Weights'!C$3,0)</f>
        <v>0</v>
      </c>
      <c r="D422" s="26">
        <f>IF(correlations!D455&lt;&gt;0,'Modified Weights'!D$3,0)</f>
        <v>0.66716825348801723</v>
      </c>
      <c r="E422" s="26">
        <f>IF(correlations!E455&lt;&gt;0,'Modified Weights'!E$3,0)</f>
        <v>0</v>
      </c>
      <c r="F422" s="26">
        <f>IF(correlations!F455&lt;&gt;0,'Modified Weights'!F$3,0)</f>
        <v>0.47668328054517961</v>
      </c>
      <c r="G422" s="26">
        <f>IF(correlations!G455&lt;&gt;0,'Modified Weights'!G$3,0)</f>
        <v>0.53906585139435703</v>
      </c>
      <c r="H422" s="26">
        <f>IF(correlations!H455&lt;&gt;0,'Modified Weights'!H$3,0)</f>
        <v>0</v>
      </c>
      <c r="I422" s="26">
        <f>IF(correlations!I455&lt;&gt;0,'Modified Weights'!I$3,0)</f>
        <v>0</v>
      </c>
      <c r="J422" s="26">
        <f>IF(correlations!J455&lt;&gt;0,'Modified Weights'!J$3,0)</f>
        <v>0</v>
      </c>
      <c r="K422" s="26">
        <f>IF(correlations!K455&lt;&gt;0,'Modified Weights'!K$3,0)</f>
        <v>0.31571202585390812</v>
      </c>
      <c r="L422" s="26">
        <f>IF(correlations!L455&lt;&gt;0,'Modified Weights'!L$3,0)</f>
        <v>0.31257295249758305</v>
      </c>
      <c r="M422" s="26">
        <f>IF(correlations!M455&lt;&gt;0,'Modified Weights'!M$3,0)</f>
        <v>0.40859237613621341</v>
      </c>
      <c r="N422" s="26">
        <f>IF(correlations!N455&lt;&gt;0,'Modified Weights'!N$3,0)</f>
        <v>0</v>
      </c>
      <c r="O422" s="26">
        <f>IF(correlations!O455&lt;&gt;0,'Modified Weights'!O$3,0)</f>
        <v>0.66851595362183669</v>
      </c>
      <c r="P422" s="26">
        <f>IF(correlations!P455&lt;&gt;0,'Modified Weights'!P$3,0)</f>
        <v>0.41443820151070604</v>
      </c>
      <c r="Q422" s="26">
        <f>IF(correlations!Q455&lt;&gt;0,'Modified Weights'!Q$3,0)</f>
        <v>0</v>
      </c>
      <c r="R422" s="26">
        <f>IF(correlations!R455&lt;&gt;0,'Modified Weights'!R$3,0)</f>
        <v>0.49300760515325925</v>
      </c>
      <c r="S422" s="26">
        <f>IF(correlations!S455&lt;&gt;0,'Modified Weights'!S$3,0)</f>
        <v>0</v>
      </c>
      <c r="T422" s="26">
        <f>IF(correlations!T455&lt;&gt;0,'Modified Weights'!T$3,0)</f>
        <v>0.55108883721563151</v>
      </c>
      <c r="U422" s="26">
        <f>IF(correlations!U455&lt;&gt;0,'Modified Weights'!U$3,0)</f>
        <v>0.47236055541883315</v>
      </c>
      <c r="V422" s="26">
        <f>IF(correlations!V455&lt;&gt;0,'Modified Weights'!V$3,0)</f>
        <v>0</v>
      </c>
      <c r="W422" s="26">
        <f>IF(correlations!W455&lt;&gt;0,'Modified Weights'!W$3,0)</f>
        <v>0</v>
      </c>
      <c r="X422" s="26">
        <f>IF(correlations!X455&lt;&gt;0,'Modified Weights'!X$3,0)</f>
        <v>0.66851595362183669</v>
      </c>
      <c r="Y422" s="26">
        <f>IF(correlations!Y455&lt;&gt;0,'Modified Weights'!Y$3,0)</f>
        <v>0.66716825348801723</v>
      </c>
      <c r="Z422" s="26">
        <f>IF(correlations!Z455&lt;&gt;0,'Modified Weights'!Z$3,0)</f>
        <v>0.43552033876932245</v>
      </c>
      <c r="AA422" s="26"/>
      <c r="AB422" s="40">
        <f ca="1">SUMIF(OFFSET(correlations!B$46,_xlfn.FLOOR.MATH((ROW(A410)-1)/5)*5,0,5),"&lt;&gt;0")/COUNTIF(OFFSET(correlations!B$46,_xlfn.FLOOR.MATH((ROW(A410)-1)/5)*5,0,5),"&lt;&gt;0")</f>
        <v>4</v>
      </c>
      <c r="AC422" s="40">
        <f ca="1">SUMIF(OFFSET(correlations!C$46,_xlfn.FLOOR.MATH((ROW(B410)-1)/5)*5,0,5),"&lt;&gt;0")/COUNTIF(OFFSET(correlations!C$46,_xlfn.FLOOR.MATH((ROW(B410)-1)/5)*5,0,5),"&lt;&gt;0")</f>
        <v>3.1666666666666665</v>
      </c>
      <c r="AD422" s="40">
        <f ca="1">SUMIF(OFFSET(correlations!D$46,_xlfn.FLOOR.MATH((ROW(C410)-1)/5)*5,0,5),"&lt;&gt;0")/COUNTIF(OFFSET(correlations!D$46,_xlfn.FLOOR.MATH((ROW(C410)-1)/5)*5,0,5),"&lt;&gt;0")</f>
        <v>3.6666666666666665</v>
      </c>
      <c r="AE422" s="40">
        <f ca="1">SUMIF(OFFSET(correlations!E$46,_xlfn.FLOOR.MATH((ROW(D410)-1)/5)*5,0,5),"&lt;&gt;0")/COUNTIF(OFFSET(correlations!E$46,_xlfn.FLOOR.MATH((ROW(D410)-1)/5)*5,0,5),"&lt;&gt;0")</f>
        <v>4.5</v>
      </c>
      <c r="AF422" s="40">
        <f ca="1">SUMIF(OFFSET(correlations!F$46,_xlfn.FLOOR.MATH((ROW(E410)-1)/5)*5,0,5),"&lt;&gt;0")/COUNTIF(OFFSET(correlations!F$46,_xlfn.FLOOR.MATH((ROW(E410)-1)/5)*5,0,5),"&lt;&gt;0")</f>
        <v>2.625</v>
      </c>
      <c r="AG422" s="40">
        <f ca="1">SUMIF(OFFSET(correlations!G$46,_xlfn.FLOOR.MATH((ROW(F410)-1)/5)*5,0,5),"&lt;&gt;0")/COUNTIF(OFFSET(correlations!G$46,_xlfn.FLOOR.MATH((ROW(F410)-1)/5)*5,0,5),"&lt;&gt;0")</f>
        <v>3</v>
      </c>
      <c r="AH422" s="40">
        <f ca="1">SUMIF(OFFSET(correlations!H$46,_xlfn.FLOOR.MATH((ROW(G410)-1)/5)*5,0,5),"&lt;&gt;0")/COUNTIF(OFFSET(correlations!H$46,_xlfn.FLOOR.MATH((ROW(G410)-1)/5)*5,0,5),"&lt;&gt;0")</f>
        <v>3</v>
      </c>
      <c r="AI422" s="40">
        <f ca="1">SUMIF(OFFSET(correlations!I$46,_xlfn.FLOOR.MATH((ROW(H410)-1)/5)*5,0,5),"&lt;&gt;0")/COUNTIF(OFFSET(correlations!I$46,_xlfn.FLOOR.MATH((ROW(H410)-1)/5)*5,0,5),"&lt;&gt;0")</f>
        <v>3</v>
      </c>
      <c r="AJ422" s="40">
        <f ca="1">SUMIF(OFFSET(correlations!J$46,_xlfn.FLOOR.MATH((ROW(I410)-1)/5)*5,0,5),"&lt;&gt;0")/COUNTIF(OFFSET(correlations!J$46,_xlfn.FLOOR.MATH((ROW(I410)-1)/5)*5,0,5),"&lt;&gt;0")</f>
        <v>4</v>
      </c>
      <c r="AK422" s="40">
        <f ca="1">SUMIF(OFFSET(correlations!K$46,_xlfn.FLOOR.MATH((ROW(J410)-1)/5)*5,0,5),"&lt;&gt;0")/COUNTIF(OFFSET(correlations!K$46,_xlfn.FLOOR.MATH((ROW(J410)-1)/5)*5,0,5),"&lt;&gt;0")</f>
        <v>3</v>
      </c>
      <c r="AL422" s="40">
        <f ca="1">SUMIF(OFFSET(correlations!L$46,_xlfn.FLOOR.MATH((ROW(K410)-1)/5)*5,0,5),"&lt;&gt;0")/COUNTIF(OFFSET(correlations!L$46,_xlfn.FLOOR.MATH((ROW(K410)-1)/5)*5,0,5),"&lt;&gt;0")</f>
        <v>1.75</v>
      </c>
      <c r="AM422" s="40">
        <f ca="1">SUMIF(OFFSET(correlations!M$46,_xlfn.FLOOR.MATH((ROW(L410)-1)/5)*5,0,5),"&lt;&gt;0")/COUNTIF(OFFSET(correlations!M$46,_xlfn.FLOOR.MATH((ROW(L410)-1)/5)*5,0,5),"&lt;&gt;0")</f>
        <v>2.3333333333333335</v>
      </c>
      <c r="AN422" s="40">
        <f ca="1">SUMIF(OFFSET(correlations!N$46,_xlfn.FLOOR.MATH((ROW(M410)-1)/5)*5,0,5),"&lt;&gt;0")/COUNTIF(OFFSET(correlations!N$46,_xlfn.FLOOR.MATH((ROW(M410)-1)/5)*5,0,5),"&lt;&gt;0")</f>
        <v>4</v>
      </c>
      <c r="AO422" s="40">
        <f ca="1">SUMIF(OFFSET(correlations!O$46,_xlfn.FLOOR.MATH((ROW(N410)-1)/5)*5,0,5),"&lt;&gt;0")/COUNTIF(OFFSET(correlations!O$46,_xlfn.FLOOR.MATH((ROW(N410)-1)/5)*5,0,5),"&lt;&gt;0")</f>
        <v>3.5</v>
      </c>
      <c r="AP422" s="40">
        <f ca="1">SUMIF(OFFSET(correlations!P$46,_xlfn.FLOOR.MATH((ROW(O410)-1)/5)*5,0,5),"&lt;&gt;0")/COUNTIF(OFFSET(correlations!P$46,_xlfn.FLOOR.MATH((ROW(O410)-1)/5)*5,0,5),"&lt;&gt;0")</f>
        <v>1.75</v>
      </c>
      <c r="AQ422" s="40">
        <f ca="1">SUMIF(OFFSET(correlations!Q$46,_xlfn.FLOOR.MATH((ROW(P410)-1)/5)*5,0,5),"&lt;&gt;0")/COUNTIF(OFFSET(correlations!Q$46,_xlfn.FLOOR.MATH((ROW(P410)-1)/5)*5,0,5),"&lt;&gt;0")</f>
        <v>3</v>
      </c>
      <c r="AR422" s="40">
        <f ca="1">SUMIF(OFFSET(correlations!R$46,_xlfn.FLOOR.MATH((ROW(Q410)-1)/5)*5,0,5),"&lt;&gt;0")/COUNTIF(OFFSET(correlations!R$46,_xlfn.FLOOR.MATH((ROW(Q410)-1)/5)*5,0,5),"&lt;&gt;0")</f>
        <v>3.5</v>
      </c>
      <c r="AS422" s="40" t="e">
        <f ca="1">SUMIF(OFFSET(correlations!S$46,_xlfn.FLOOR.MATH((ROW(R410)-1)/5)*5,0,5),"&lt;&gt;0")/COUNTIF(OFFSET(correlations!S$46,_xlfn.FLOOR.MATH((ROW(R410)-1)/5)*5,0,5),"&lt;&gt;0")</f>
        <v>#DIV/0!</v>
      </c>
      <c r="AT422" s="40">
        <f ca="1">SUMIF(OFFSET(correlations!T$46,_xlfn.FLOOR.MATH((ROW(S410)-1)/5)*5,0,5),"&lt;&gt;0")/COUNTIF(OFFSET(correlations!T$46,_xlfn.FLOOR.MATH((ROW(S410)-1)/5)*5,0,5),"&lt;&gt;0")</f>
        <v>0.5</v>
      </c>
      <c r="AU422" s="40">
        <f ca="1">SUMIF(OFFSET(correlations!U$46,_xlfn.FLOOR.MATH((ROW(T410)-1)/5)*5,0,5),"&lt;&gt;0")/COUNTIF(OFFSET(correlations!U$46,_xlfn.FLOOR.MATH((ROW(T410)-1)/5)*5,0,5),"&lt;&gt;0")</f>
        <v>3</v>
      </c>
      <c r="AV422" s="40">
        <f ca="1">SUMIF(OFFSET(correlations!V$46,_xlfn.FLOOR.MATH((ROW(U410)-1)/5)*5,0,5),"&lt;&gt;0")/COUNTIF(OFFSET(correlations!V$46,_xlfn.FLOOR.MATH((ROW(U410)-1)/5)*5,0,5),"&lt;&gt;0")</f>
        <v>4.5</v>
      </c>
      <c r="AW422" s="40">
        <f ca="1">SUMIF(OFFSET(correlations!W$46,_xlfn.FLOOR.MATH((ROW(V410)-1)/5)*5,0,5),"&lt;&gt;0")/COUNTIF(OFFSET(correlations!W$46,_xlfn.FLOOR.MATH((ROW(V410)-1)/5)*5,0,5),"&lt;&gt;0")</f>
        <v>2.6666666666666665</v>
      </c>
      <c r="AX422" s="40">
        <f ca="1">SUMIF(OFFSET(correlations!X$46,_xlfn.FLOOR.MATH((ROW(W410)-1)/5)*5,0,5),"&lt;&gt;0")/COUNTIF(OFFSET(correlations!X$46,_xlfn.FLOOR.MATH((ROW(W410)-1)/5)*5,0,5),"&lt;&gt;0")</f>
        <v>2.5</v>
      </c>
      <c r="AY422" s="40">
        <f ca="1">SUMIF(OFFSET(correlations!Y$46,_xlfn.FLOOR.MATH((ROW(X410)-1)/5)*5,0,5),"&lt;&gt;0")/COUNTIF(OFFSET(correlations!Y$46,_xlfn.FLOOR.MATH((ROW(X410)-1)/5)*5,0,5),"&lt;&gt;0")</f>
        <v>2.25</v>
      </c>
      <c r="AZ422" s="40">
        <f ca="1">SUMIF(OFFSET(correlations!Z$46,_xlfn.FLOOR.MATH((ROW(Y410)-1)/5)*5,0,5),"&lt;&gt;0")/COUNTIF(OFFSET(correlations!Z$46,_xlfn.FLOOR.MATH((ROW(Y410)-1)/5)*5,0,5),"&lt;&gt;0")</f>
        <v>4</v>
      </c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</row>
    <row r="423" spans="1:76">
      <c r="A423" s="21" t="s">
        <v>82</v>
      </c>
      <c r="B423" s="26">
        <f>IF(correlations!B456&lt;&gt;0,'Modified Weights'!B$4,0)</f>
        <v>0</v>
      </c>
      <c r="C423" s="26">
        <f>IF(correlations!C456&lt;&gt;0,'Modified Weights'!C$4,0)</f>
        <v>0</v>
      </c>
      <c r="D423" s="26">
        <f>IF(correlations!D456&lt;&gt;0,'Modified Weights'!D$4,0)</f>
        <v>0.47097212266638172</v>
      </c>
      <c r="E423" s="26">
        <f>IF(correlations!E456&lt;&gt;0,'Modified Weights'!E$4,0)</f>
        <v>0</v>
      </c>
      <c r="F423" s="26">
        <f>IF(correlations!F456&lt;&gt;0,'Modified Weights'!F$4,0)</f>
        <v>0.46411014776485626</v>
      </c>
      <c r="G423" s="26">
        <f>IF(correlations!G456&lt;&gt;0,'Modified Weights'!G$4,0)</f>
        <v>0</v>
      </c>
      <c r="H423" s="26">
        <f>IF(correlations!H456&lt;&gt;0,'Modified Weights'!H$4,0)</f>
        <v>0</v>
      </c>
      <c r="I423" s="26">
        <f>IF(correlations!I456&lt;&gt;0,'Modified Weights'!I$4,0)</f>
        <v>0</v>
      </c>
      <c r="J423" s="26">
        <f>IF(correlations!J456&lt;&gt;0,'Modified Weights'!J$4,0)</f>
        <v>0.47549485227568483</v>
      </c>
      <c r="K423" s="26">
        <f>IF(correlations!K456&lt;&gt;0,'Modified Weights'!K$4,0)</f>
        <v>0</v>
      </c>
      <c r="L423" s="26">
        <f>IF(correlations!L456&lt;&gt;0,'Modified Weights'!L$4,0)</f>
        <v>0.28275572409412869</v>
      </c>
      <c r="M423" s="26">
        <f>IF(correlations!M456&lt;&gt;0,'Modified Weights'!M$4,0)</f>
        <v>0</v>
      </c>
      <c r="N423" s="26">
        <f>IF(correlations!N456&lt;&gt;0,'Modified Weights'!N$4,0)</f>
        <v>0</v>
      </c>
      <c r="O423" s="26">
        <f>IF(correlations!O456&lt;&gt;0,'Modified Weights'!O$4,0)</f>
        <v>0</v>
      </c>
      <c r="P423" s="26">
        <f>IF(correlations!P456&lt;&gt;0,'Modified Weights'!P$4,0)</f>
        <v>0</v>
      </c>
      <c r="Q423" s="26">
        <f>IF(correlations!Q456&lt;&gt;0,'Modified Weights'!Q$4,0)</f>
        <v>0</v>
      </c>
      <c r="R423" s="26">
        <f>IF(correlations!R456&lt;&gt;0,'Modified Weights'!R$4,0)</f>
        <v>0</v>
      </c>
      <c r="S423" s="26">
        <f>IF(correlations!S456&lt;&gt;0,'Modified Weights'!S$4,0)</f>
        <v>0</v>
      </c>
      <c r="T423" s="26">
        <f>IF(correlations!T456&lt;&gt;0,'Modified Weights'!T$4,0)</f>
        <v>0</v>
      </c>
      <c r="U423" s="26">
        <f>IF(correlations!U456&lt;&gt;0,'Modified Weights'!U$4,0)</f>
        <v>0.43899155441463594</v>
      </c>
      <c r="V423" s="26">
        <f>IF(correlations!V456&lt;&gt;0,'Modified Weights'!V$4,0)</f>
        <v>0</v>
      </c>
      <c r="W423" s="26">
        <f>IF(correlations!W456&lt;&gt;0,'Modified Weights'!W$4,0)</f>
        <v>0.40859237613621341</v>
      </c>
      <c r="X423" s="26">
        <f>IF(correlations!X456&lt;&gt;0,'Modified Weights'!X$4,0)</f>
        <v>0</v>
      </c>
      <c r="Y423" s="26">
        <f>IF(correlations!Y456&lt;&gt;0,'Modified Weights'!Y$4,0)</f>
        <v>0</v>
      </c>
      <c r="Z423" s="26">
        <f>IF(correlations!Z456&lt;&gt;0,'Modified Weights'!Z$4,0)</f>
        <v>0</v>
      </c>
      <c r="AA423" s="26"/>
      <c r="AB423" s="40" t="e">
        <f ca="1">SUMIF(OFFSET(correlations!B$46,_xlfn.FLOOR.MATH((ROW(A411)-1)/5)*5,0,5),"&lt;&gt;0")/COUNTIF(OFFSET(correlations!B$46,_xlfn.FLOOR.MATH((ROW(A411)-1)/5)*5,0,5),"&lt;&gt;0")</f>
        <v>#DIV/0!</v>
      </c>
      <c r="AC423" s="40">
        <f ca="1">SUMIF(OFFSET(correlations!C$46,_xlfn.FLOOR.MATH((ROW(B411)-1)/5)*5,0,5),"&lt;&gt;0")/COUNTIF(OFFSET(correlations!C$46,_xlfn.FLOOR.MATH((ROW(B411)-1)/5)*5,0,5),"&lt;&gt;0")</f>
        <v>4</v>
      </c>
      <c r="AD423" s="40">
        <f ca="1">SUMIF(OFFSET(correlations!D$46,_xlfn.FLOOR.MATH((ROW(C411)-1)/5)*5,0,5),"&lt;&gt;0")/COUNTIF(OFFSET(correlations!D$46,_xlfn.FLOOR.MATH((ROW(C411)-1)/5)*5,0,5),"&lt;&gt;0")</f>
        <v>3.1666666666666665</v>
      </c>
      <c r="AE423" s="40" t="e">
        <f ca="1">SUMIF(OFFSET(correlations!E$46,_xlfn.FLOOR.MATH((ROW(D411)-1)/5)*5,0,5),"&lt;&gt;0")/COUNTIF(OFFSET(correlations!E$46,_xlfn.FLOOR.MATH((ROW(D411)-1)/5)*5,0,5),"&lt;&gt;0")</f>
        <v>#DIV/0!</v>
      </c>
      <c r="AF423" s="40">
        <f ca="1">SUMIF(OFFSET(correlations!F$46,_xlfn.FLOOR.MATH((ROW(E411)-1)/5)*5,0,5),"&lt;&gt;0")/COUNTIF(OFFSET(correlations!F$46,_xlfn.FLOOR.MATH((ROW(E411)-1)/5)*5,0,5),"&lt;&gt;0")</f>
        <v>3.125</v>
      </c>
      <c r="AG423" s="40">
        <f ca="1">SUMIF(OFFSET(correlations!G$46,_xlfn.FLOOR.MATH((ROW(F411)-1)/5)*5,0,5),"&lt;&gt;0")/COUNTIF(OFFSET(correlations!G$46,_xlfn.FLOOR.MATH((ROW(F411)-1)/5)*5,0,5),"&lt;&gt;0")</f>
        <v>3.5</v>
      </c>
      <c r="AH423" s="40">
        <f ca="1">SUMIF(OFFSET(correlations!H$46,_xlfn.FLOOR.MATH((ROW(G411)-1)/5)*5,0,5),"&lt;&gt;0")/COUNTIF(OFFSET(correlations!H$46,_xlfn.FLOOR.MATH((ROW(G411)-1)/5)*5,0,5),"&lt;&gt;0")</f>
        <v>4</v>
      </c>
      <c r="AI423" s="40">
        <f ca="1">SUMIF(OFFSET(correlations!I$46,_xlfn.FLOOR.MATH((ROW(H411)-1)/5)*5,0,5),"&lt;&gt;0")/COUNTIF(OFFSET(correlations!I$46,_xlfn.FLOOR.MATH((ROW(H411)-1)/5)*5,0,5),"&lt;&gt;0")</f>
        <v>2.5</v>
      </c>
      <c r="AJ423" s="40">
        <f ca="1">SUMIF(OFFSET(correlations!J$46,_xlfn.FLOOR.MATH((ROW(I411)-1)/5)*5,0,5),"&lt;&gt;0")/COUNTIF(OFFSET(correlations!J$46,_xlfn.FLOOR.MATH((ROW(I411)-1)/5)*5,0,5),"&lt;&gt;0")</f>
        <v>3</v>
      </c>
      <c r="AK423" s="40">
        <f ca="1">SUMIF(OFFSET(correlations!K$46,_xlfn.FLOOR.MATH((ROW(J411)-1)/5)*5,0,5),"&lt;&gt;0")/COUNTIF(OFFSET(correlations!K$46,_xlfn.FLOOR.MATH((ROW(J411)-1)/5)*5,0,5),"&lt;&gt;0")</f>
        <v>3.5</v>
      </c>
      <c r="AL423" s="40">
        <f ca="1">SUMIF(OFFSET(correlations!L$46,_xlfn.FLOOR.MATH((ROW(K411)-1)/5)*5,0,5),"&lt;&gt;0")/COUNTIF(OFFSET(correlations!L$46,_xlfn.FLOOR.MATH((ROW(K411)-1)/5)*5,0,5),"&lt;&gt;0")</f>
        <v>2.5</v>
      </c>
      <c r="AM423" s="40">
        <f ca="1">SUMIF(OFFSET(correlations!M$46,_xlfn.FLOOR.MATH((ROW(L411)-1)/5)*5,0,5),"&lt;&gt;0")/COUNTIF(OFFSET(correlations!M$46,_xlfn.FLOOR.MATH((ROW(L411)-1)/5)*5,0,5),"&lt;&gt;0")</f>
        <v>4</v>
      </c>
      <c r="AN423" s="40">
        <f ca="1">SUMIF(OFFSET(correlations!N$46,_xlfn.FLOOR.MATH((ROW(M411)-1)/5)*5,0,5),"&lt;&gt;0")/COUNTIF(OFFSET(correlations!N$46,_xlfn.FLOOR.MATH((ROW(M411)-1)/5)*5,0,5),"&lt;&gt;0")</f>
        <v>3</v>
      </c>
      <c r="AO423" s="40">
        <f ca="1">SUMIF(OFFSET(correlations!O$46,_xlfn.FLOOR.MATH((ROW(N411)-1)/5)*5,0,5),"&lt;&gt;0")/COUNTIF(OFFSET(correlations!O$46,_xlfn.FLOOR.MATH((ROW(N411)-1)/5)*5,0,5),"&lt;&gt;0")</f>
        <v>3.5</v>
      </c>
      <c r="AP423" s="40">
        <f ca="1">SUMIF(OFFSET(correlations!P$46,_xlfn.FLOOR.MATH((ROW(O411)-1)/5)*5,0,5),"&lt;&gt;0")/COUNTIF(OFFSET(correlations!P$46,_xlfn.FLOOR.MATH((ROW(O411)-1)/5)*5,0,5),"&lt;&gt;0")</f>
        <v>3</v>
      </c>
      <c r="AQ423" s="40">
        <f ca="1">SUMIF(OFFSET(correlations!Q$46,_xlfn.FLOOR.MATH((ROW(P411)-1)/5)*5,0,5),"&lt;&gt;0")/COUNTIF(OFFSET(correlations!Q$46,_xlfn.FLOOR.MATH((ROW(P411)-1)/5)*5,0,5),"&lt;&gt;0")</f>
        <v>3.25</v>
      </c>
      <c r="AR423" s="40">
        <f ca="1">SUMIF(OFFSET(correlations!R$46,_xlfn.FLOOR.MATH((ROW(Q411)-1)/5)*5,0,5),"&lt;&gt;0")/COUNTIF(OFFSET(correlations!R$46,_xlfn.FLOOR.MATH((ROW(Q411)-1)/5)*5,0,5),"&lt;&gt;0")</f>
        <v>2.5</v>
      </c>
      <c r="AS423" s="40" t="e">
        <f ca="1">SUMIF(OFFSET(correlations!S$46,_xlfn.FLOOR.MATH((ROW(R411)-1)/5)*5,0,5),"&lt;&gt;0")/COUNTIF(OFFSET(correlations!S$46,_xlfn.FLOOR.MATH((ROW(R411)-1)/5)*5,0,5),"&lt;&gt;0")</f>
        <v>#DIV/0!</v>
      </c>
      <c r="AT423" s="40">
        <f ca="1">SUMIF(OFFSET(correlations!T$46,_xlfn.FLOOR.MATH((ROW(S411)-1)/5)*5,0,5),"&lt;&gt;0")/COUNTIF(OFFSET(correlations!T$46,_xlfn.FLOOR.MATH((ROW(S411)-1)/5)*5,0,5),"&lt;&gt;0")</f>
        <v>3</v>
      </c>
      <c r="AU423" s="40">
        <f ca="1">SUMIF(OFFSET(correlations!U$46,_xlfn.FLOOR.MATH((ROW(T411)-1)/5)*5,0,5),"&lt;&gt;0")/COUNTIF(OFFSET(correlations!U$46,_xlfn.FLOOR.MATH((ROW(T411)-1)/5)*5,0,5),"&lt;&gt;0")</f>
        <v>4</v>
      </c>
      <c r="AV423" s="40">
        <f ca="1">SUMIF(OFFSET(correlations!V$46,_xlfn.FLOOR.MATH((ROW(U411)-1)/5)*5,0,5),"&lt;&gt;0")/COUNTIF(OFFSET(correlations!V$46,_xlfn.FLOOR.MATH((ROW(U411)-1)/5)*5,0,5),"&lt;&gt;0")</f>
        <v>3</v>
      </c>
      <c r="AW423" s="40">
        <f ca="1">SUMIF(OFFSET(correlations!W$46,_xlfn.FLOOR.MATH((ROW(V411)-1)/5)*5,0,5),"&lt;&gt;0")/COUNTIF(OFFSET(correlations!W$46,_xlfn.FLOOR.MATH((ROW(V411)-1)/5)*5,0,5),"&lt;&gt;0")</f>
        <v>4</v>
      </c>
      <c r="AX423" s="40">
        <f ca="1">SUMIF(OFFSET(correlations!X$46,_xlfn.FLOOR.MATH((ROW(W411)-1)/5)*5,0,5),"&lt;&gt;0")/COUNTIF(OFFSET(correlations!X$46,_xlfn.FLOOR.MATH((ROW(W411)-1)/5)*5,0,5),"&lt;&gt;0")</f>
        <v>3.5</v>
      </c>
      <c r="AY423" s="40">
        <f ca="1">SUMIF(OFFSET(correlations!Y$46,_xlfn.FLOOR.MATH((ROW(X411)-1)/5)*5,0,5),"&lt;&gt;0")/COUNTIF(OFFSET(correlations!Y$46,_xlfn.FLOOR.MATH((ROW(X411)-1)/5)*5,0,5),"&lt;&gt;0")</f>
        <v>3</v>
      </c>
      <c r="AZ423" s="40" t="e">
        <f ca="1">SUMIF(OFFSET(correlations!Z$46,_xlfn.FLOOR.MATH((ROW(Y411)-1)/5)*5,0,5),"&lt;&gt;0")/COUNTIF(OFFSET(correlations!Z$46,_xlfn.FLOOR.MATH((ROW(Y411)-1)/5)*5,0,5),"&lt;&gt;0")</f>
        <v>#DIV/0!</v>
      </c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</row>
    <row r="424" spans="1:76">
      <c r="A424" s="1" t="str">
        <f t="shared" ref="A424:A427" si="82">A423</f>
        <v>2164: Stargate (1994)</v>
      </c>
      <c r="B424" s="26">
        <f>IF(correlations!B457&lt;&gt;0,'Modified Weights'!B$5,0)</f>
        <v>0</v>
      </c>
      <c r="C424" s="26">
        <f>IF(correlations!C457&lt;&gt;0,'Modified Weights'!C$5,0)</f>
        <v>0.42223642660835542</v>
      </c>
      <c r="D424" s="26">
        <f>IF(correlations!D457&lt;&gt;0,'Modified Weights'!D$5,0)</f>
        <v>0</v>
      </c>
      <c r="E424" s="26">
        <f>IF(correlations!E457&lt;&gt;0,'Modified Weights'!E$5,0)</f>
        <v>0</v>
      </c>
      <c r="F424" s="26">
        <f>IF(correlations!F457&lt;&gt;0,'Modified Weights'!F$5,0)</f>
        <v>0.43899155441463594</v>
      </c>
      <c r="G424" s="26">
        <f>IF(correlations!G457&lt;&gt;0,'Modified Weights'!G$5,0)</f>
        <v>0</v>
      </c>
      <c r="H424" s="26">
        <f>IF(correlations!H457&lt;&gt;0,'Modified Weights'!H$5,0)</f>
        <v>0</v>
      </c>
      <c r="I424" s="26">
        <f>IF(correlations!I457&lt;&gt;0,'Modified Weights'!I$5,0)</f>
        <v>0</v>
      </c>
      <c r="J424" s="26">
        <f>IF(correlations!J457&lt;&gt;0,'Modified Weights'!J$5,0)</f>
        <v>0</v>
      </c>
      <c r="K424" s="26">
        <f>IF(correlations!K457&lt;&gt;0,'Modified Weights'!K$5,0)</f>
        <v>0</v>
      </c>
      <c r="L424" s="26">
        <f>IF(correlations!L457&lt;&gt;0,'Modified Weights'!L$5,0)</f>
        <v>0</v>
      </c>
      <c r="M424" s="26">
        <f>IF(correlations!M457&lt;&gt;0,'Modified Weights'!M$5,0)</f>
        <v>0.26442478716072465</v>
      </c>
      <c r="N424" s="26">
        <f>IF(correlations!N457&lt;&gt;0,'Modified Weights'!N$5,0)</f>
        <v>0</v>
      </c>
      <c r="O424" s="26">
        <f>IF(correlations!O457&lt;&gt;0,'Modified Weights'!O$5,0)</f>
        <v>0</v>
      </c>
      <c r="P424" s="26">
        <f>IF(correlations!P457&lt;&gt;0,'Modified Weights'!P$5,0)</f>
        <v>0</v>
      </c>
      <c r="Q424" s="26">
        <f>IF(correlations!Q457&lt;&gt;0,'Modified Weights'!Q$5,0)</f>
        <v>0</v>
      </c>
      <c r="R424" s="26">
        <f>IF(correlations!R457&lt;&gt;0,'Modified Weights'!R$5,0)</f>
        <v>0</v>
      </c>
      <c r="S424" s="26">
        <f>IF(correlations!S457&lt;&gt;0,'Modified Weights'!S$5,0)</f>
        <v>0</v>
      </c>
      <c r="T424" s="26">
        <f>IF(correlations!T457&lt;&gt;0,'Modified Weights'!T$5,0)</f>
        <v>0</v>
      </c>
      <c r="U424" s="26">
        <f>IF(correlations!U457&lt;&gt;0,'Modified Weights'!U$5,0)</f>
        <v>0</v>
      </c>
      <c r="V424" s="26">
        <f>IF(correlations!V457&lt;&gt;0,'Modified Weights'!V$5,0)</f>
        <v>0</v>
      </c>
      <c r="W424" s="26">
        <f>IF(correlations!W457&lt;&gt;0,'Modified Weights'!W$5,0)</f>
        <v>0</v>
      </c>
      <c r="X424" s="26">
        <f>IF(correlations!X457&lt;&gt;0,'Modified Weights'!X$5,0)</f>
        <v>0.47497369617752921</v>
      </c>
      <c r="Y424" s="26">
        <f>IF(correlations!Y457&lt;&gt;0,'Modified Weights'!Y$5,0)</f>
        <v>0</v>
      </c>
      <c r="Z424" s="26">
        <f>IF(correlations!Z457&lt;&gt;0,'Modified Weights'!Z$5,0)</f>
        <v>0</v>
      </c>
      <c r="AA424" s="26"/>
      <c r="AB424" s="40" t="e">
        <f ca="1">SUMIF(OFFSET(correlations!B$46,_xlfn.FLOOR.MATH((ROW(A412)-1)/5)*5,0,5),"&lt;&gt;0")/COUNTIF(OFFSET(correlations!B$46,_xlfn.FLOOR.MATH((ROW(A412)-1)/5)*5,0,5),"&lt;&gt;0")</f>
        <v>#DIV/0!</v>
      </c>
      <c r="AC424" s="40">
        <f ca="1">SUMIF(OFFSET(correlations!C$46,_xlfn.FLOOR.MATH((ROW(B412)-1)/5)*5,0,5),"&lt;&gt;0")/COUNTIF(OFFSET(correlations!C$46,_xlfn.FLOOR.MATH((ROW(B412)-1)/5)*5,0,5),"&lt;&gt;0")</f>
        <v>4</v>
      </c>
      <c r="AD424" s="40">
        <f ca="1">SUMIF(OFFSET(correlations!D$46,_xlfn.FLOOR.MATH((ROW(C412)-1)/5)*5,0,5),"&lt;&gt;0")/COUNTIF(OFFSET(correlations!D$46,_xlfn.FLOOR.MATH((ROW(C412)-1)/5)*5,0,5),"&lt;&gt;0")</f>
        <v>3.1666666666666665</v>
      </c>
      <c r="AE424" s="40" t="e">
        <f ca="1">SUMIF(OFFSET(correlations!E$46,_xlfn.FLOOR.MATH((ROW(D412)-1)/5)*5,0,5),"&lt;&gt;0")/COUNTIF(OFFSET(correlations!E$46,_xlfn.FLOOR.MATH((ROW(D412)-1)/5)*5,0,5),"&lt;&gt;0")</f>
        <v>#DIV/0!</v>
      </c>
      <c r="AF424" s="40">
        <f ca="1">SUMIF(OFFSET(correlations!F$46,_xlfn.FLOOR.MATH((ROW(E412)-1)/5)*5,0,5),"&lt;&gt;0")/COUNTIF(OFFSET(correlations!F$46,_xlfn.FLOOR.MATH((ROW(E412)-1)/5)*5,0,5),"&lt;&gt;0")</f>
        <v>3.125</v>
      </c>
      <c r="AG424" s="40">
        <f ca="1">SUMIF(OFFSET(correlations!G$46,_xlfn.FLOOR.MATH((ROW(F412)-1)/5)*5,0,5),"&lt;&gt;0")/COUNTIF(OFFSET(correlations!G$46,_xlfn.FLOOR.MATH((ROW(F412)-1)/5)*5,0,5),"&lt;&gt;0")</f>
        <v>3.5</v>
      </c>
      <c r="AH424" s="40">
        <f ca="1">SUMIF(OFFSET(correlations!H$46,_xlfn.FLOOR.MATH((ROW(G412)-1)/5)*5,0,5),"&lt;&gt;0")/COUNTIF(OFFSET(correlations!H$46,_xlfn.FLOOR.MATH((ROW(G412)-1)/5)*5,0,5),"&lt;&gt;0")</f>
        <v>4</v>
      </c>
      <c r="AI424" s="40">
        <f ca="1">SUMIF(OFFSET(correlations!I$46,_xlfn.FLOOR.MATH((ROW(H412)-1)/5)*5,0,5),"&lt;&gt;0")/COUNTIF(OFFSET(correlations!I$46,_xlfn.FLOOR.MATH((ROW(H412)-1)/5)*5,0,5),"&lt;&gt;0")</f>
        <v>2.5</v>
      </c>
      <c r="AJ424" s="40">
        <f ca="1">SUMIF(OFFSET(correlations!J$46,_xlfn.FLOOR.MATH((ROW(I412)-1)/5)*5,0,5),"&lt;&gt;0")/COUNTIF(OFFSET(correlations!J$46,_xlfn.FLOOR.MATH((ROW(I412)-1)/5)*5,0,5),"&lt;&gt;0")</f>
        <v>3</v>
      </c>
      <c r="AK424" s="40">
        <f ca="1">SUMIF(OFFSET(correlations!K$46,_xlfn.FLOOR.MATH((ROW(J412)-1)/5)*5,0,5),"&lt;&gt;0")/COUNTIF(OFFSET(correlations!K$46,_xlfn.FLOOR.MATH((ROW(J412)-1)/5)*5,0,5),"&lt;&gt;0")</f>
        <v>3.5</v>
      </c>
      <c r="AL424" s="40">
        <f ca="1">SUMIF(OFFSET(correlations!L$46,_xlfn.FLOOR.MATH((ROW(K412)-1)/5)*5,0,5),"&lt;&gt;0")/COUNTIF(OFFSET(correlations!L$46,_xlfn.FLOOR.MATH((ROW(K412)-1)/5)*5,0,5),"&lt;&gt;0")</f>
        <v>2.5</v>
      </c>
      <c r="AM424" s="40">
        <f ca="1">SUMIF(OFFSET(correlations!M$46,_xlfn.FLOOR.MATH((ROW(L412)-1)/5)*5,0,5),"&lt;&gt;0")/COUNTIF(OFFSET(correlations!M$46,_xlfn.FLOOR.MATH((ROW(L412)-1)/5)*5,0,5),"&lt;&gt;0")</f>
        <v>4</v>
      </c>
      <c r="AN424" s="40">
        <f ca="1">SUMIF(OFFSET(correlations!N$46,_xlfn.FLOOR.MATH((ROW(M412)-1)/5)*5,0,5),"&lt;&gt;0")/COUNTIF(OFFSET(correlations!N$46,_xlfn.FLOOR.MATH((ROW(M412)-1)/5)*5,0,5),"&lt;&gt;0")</f>
        <v>3</v>
      </c>
      <c r="AO424" s="40">
        <f ca="1">SUMIF(OFFSET(correlations!O$46,_xlfn.FLOOR.MATH((ROW(N412)-1)/5)*5,0,5),"&lt;&gt;0")/COUNTIF(OFFSET(correlations!O$46,_xlfn.FLOOR.MATH((ROW(N412)-1)/5)*5,0,5),"&lt;&gt;0")</f>
        <v>3.5</v>
      </c>
      <c r="AP424" s="40">
        <f ca="1">SUMIF(OFFSET(correlations!P$46,_xlfn.FLOOR.MATH((ROW(O412)-1)/5)*5,0,5),"&lt;&gt;0")/COUNTIF(OFFSET(correlations!P$46,_xlfn.FLOOR.MATH((ROW(O412)-1)/5)*5,0,5),"&lt;&gt;0")</f>
        <v>3</v>
      </c>
      <c r="AQ424" s="40">
        <f ca="1">SUMIF(OFFSET(correlations!Q$46,_xlfn.FLOOR.MATH((ROW(P412)-1)/5)*5,0,5),"&lt;&gt;0")/COUNTIF(OFFSET(correlations!Q$46,_xlfn.FLOOR.MATH((ROW(P412)-1)/5)*5,0,5),"&lt;&gt;0")</f>
        <v>3.25</v>
      </c>
      <c r="AR424" s="40">
        <f ca="1">SUMIF(OFFSET(correlations!R$46,_xlfn.FLOOR.MATH((ROW(Q412)-1)/5)*5,0,5),"&lt;&gt;0")/COUNTIF(OFFSET(correlations!R$46,_xlfn.FLOOR.MATH((ROW(Q412)-1)/5)*5,0,5),"&lt;&gt;0")</f>
        <v>2.5</v>
      </c>
      <c r="AS424" s="40" t="e">
        <f ca="1">SUMIF(OFFSET(correlations!S$46,_xlfn.FLOOR.MATH((ROW(R412)-1)/5)*5,0,5),"&lt;&gt;0")/COUNTIF(OFFSET(correlations!S$46,_xlfn.FLOOR.MATH((ROW(R412)-1)/5)*5,0,5),"&lt;&gt;0")</f>
        <v>#DIV/0!</v>
      </c>
      <c r="AT424" s="40">
        <f ca="1">SUMIF(OFFSET(correlations!T$46,_xlfn.FLOOR.MATH((ROW(S412)-1)/5)*5,0,5),"&lt;&gt;0")/COUNTIF(OFFSET(correlations!T$46,_xlfn.FLOOR.MATH((ROW(S412)-1)/5)*5,0,5),"&lt;&gt;0")</f>
        <v>3</v>
      </c>
      <c r="AU424" s="40">
        <f ca="1">SUMIF(OFFSET(correlations!U$46,_xlfn.FLOOR.MATH((ROW(T412)-1)/5)*5,0,5),"&lt;&gt;0")/COUNTIF(OFFSET(correlations!U$46,_xlfn.FLOOR.MATH((ROW(T412)-1)/5)*5,0,5),"&lt;&gt;0")</f>
        <v>4</v>
      </c>
      <c r="AV424" s="40">
        <f ca="1">SUMIF(OFFSET(correlations!V$46,_xlfn.FLOOR.MATH((ROW(U412)-1)/5)*5,0,5),"&lt;&gt;0")/COUNTIF(OFFSET(correlations!V$46,_xlfn.FLOOR.MATH((ROW(U412)-1)/5)*5,0,5),"&lt;&gt;0")</f>
        <v>3</v>
      </c>
      <c r="AW424" s="40">
        <f ca="1">SUMIF(OFFSET(correlations!W$46,_xlfn.FLOOR.MATH((ROW(V412)-1)/5)*5,0,5),"&lt;&gt;0")/COUNTIF(OFFSET(correlations!W$46,_xlfn.FLOOR.MATH((ROW(V412)-1)/5)*5,0,5),"&lt;&gt;0")</f>
        <v>4</v>
      </c>
      <c r="AX424" s="40">
        <f ca="1">SUMIF(OFFSET(correlations!X$46,_xlfn.FLOOR.MATH((ROW(W412)-1)/5)*5,0,5),"&lt;&gt;0")/COUNTIF(OFFSET(correlations!X$46,_xlfn.FLOOR.MATH((ROW(W412)-1)/5)*5,0,5),"&lt;&gt;0")</f>
        <v>3.5</v>
      </c>
      <c r="AY424" s="40">
        <f ca="1">SUMIF(OFFSET(correlations!Y$46,_xlfn.FLOOR.MATH((ROW(X412)-1)/5)*5,0,5),"&lt;&gt;0")/COUNTIF(OFFSET(correlations!Y$46,_xlfn.FLOOR.MATH((ROW(X412)-1)/5)*5,0,5),"&lt;&gt;0")</f>
        <v>3</v>
      </c>
      <c r="AZ424" s="40" t="e">
        <f ca="1">SUMIF(OFFSET(correlations!Z$46,_xlfn.FLOOR.MATH((ROW(Y412)-1)/5)*5,0,5),"&lt;&gt;0")/COUNTIF(OFFSET(correlations!Z$46,_xlfn.FLOOR.MATH((ROW(Y412)-1)/5)*5,0,5),"&lt;&gt;0")</f>
        <v>#DIV/0!</v>
      </c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</row>
    <row r="425" spans="1:76">
      <c r="A425" s="1" t="str">
        <f t="shared" si="82"/>
        <v>2164: Stargate (1994)</v>
      </c>
      <c r="B425" s="26">
        <f>IF(correlations!B458&lt;&gt;0,'Modified Weights'!B$6,0)</f>
        <v>0</v>
      </c>
      <c r="C425" s="26">
        <f>IF(correlations!C458&lt;&gt;0,'Modified Weights'!C$6,0)</f>
        <v>0.41443820151070604</v>
      </c>
      <c r="D425" s="26">
        <f>IF(correlations!D458&lt;&gt;0,'Modified Weights'!D$6,0)</f>
        <v>0</v>
      </c>
      <c r="E425" s="26">
        <f>IF(correlations!E458&lt;&gt;0,'Modified Weights'!E$6,0)</f>
        <v>0</v>
      </c>
      <c r="F425" s="26">
        <f>IF(correlations!F458&lt;&gt;0,'Modified Weights'!F$6,0)</f>
        <v>0.40027450425381639</v>
      </c>
      <c r="G425" s="26">
        <f>IF(correlations!G458&lt;&gt;0,'Modified Weights'!G$6,0)</f>
        <v>0</v>
      </c>
      <c r="H425" s="26">
        <f>IF(correlations!H458&lt;&gt;0,'Modified Weights'!H$6,0)</f>
        <v>0</v>
      </c>
      <c r="I425" s="26">
        <f>IF(correlations!I458&lt;&gt;0,'Modified Weights'!I$6,0)</f>
        <v>0</v>
      </c>
      <c r="J425" s="26">
        <f>IF(correlations!J458&lt;&gt;0,'Modified Weights'!J$6,0)</f>
        <v>0</v>
      </c>
      <c r="K425" s="26">
        <f>IF(correlations!K458&lt;&gt;0,'Modified Weights'!K$6,0)</f>
        <v>0</v>
      </c>
      <c r="L425" s="26">
        <f>IF(correlations!L458&lt;&gt;0,'Modified Weights'!L$6,0)</f>
        <v>0</v>
      </c>
      <c r="M425" s="26">
        <f>IF(correlations!M458&lt;&gt;0,'Modified Weights'!M$6,0)</f>
        <v>0</v>
      </c>
      <c r="N425" s="26">
        <f>IF(correlations!N458&lt;&gt;0,'Modified Weights'!N$6,0)</f>
        <v>0</v>
      </c>
      <c r="O425" s="26">
        <f>IF(correlations!O458&lt;&gt;0,'Modified Weights'!O$6,0)</f>
        <v>0</v>
      </c>
      <c r="P425" s="26">
        <f>IF(correlations!P458&lt;&gt;0,'Modified Weights'!P$6,0)</f>
        <v>0</v>
      </c>
      <c r="Q425" s="26">
        <f>IF(correlations!Q458&lt;&gt;0,'Modified Weights'!Q$6,0)</f>
        <v>0.42322462884387124</v>
      </c>
      <c r="R425" s="26">
        <f>IF(correlations!R458&lt;&gt;0,'Modified Weights'!R$6,0)</f>
        <v>0</v>
      </c>
      <c r="S425" s="26">
        <f>IF(correlations!S458&lt;&gt;0,'Modified Weights'!S$6,0)</f>
        <v>0</v>
      </c>
      <c r="T425" s="26">
        <f>IF(correlations!T458&lt;&gt;0,'Modified Weights'!T$6,0)</f>
        <v>0</v>
      </c>
      <c r="U425" s="26">
        <f>IF(correlations!U458&lt;&gt;0,'Modified Weights'!U$6,0)</f>
        <v>0</v>
      </c>
      <c r="V425" s="26">
        <f>IF(correlations!V458&lt;&gt;0,'Modified Weights'!V$6,0)</f>
        <v>0</v>
      </c>
      <c r="W425" s="26">
        <f>IF(correlations!W458&lt;&gt;0,'Modified Weights'!W$6,0)</f>
        <v>0</v>
      </c>
      <c r="X425" s="26">
        <f>IF(correlations!X458&lt;&gt;0,'Modified Weights'!X$6,0)</f>
        <v>0</v>
      </c>
      <c r="Y425" s="26">
        <f>IF(correlations!Y458&lt;&gt;0,'Modified Weights'!Y$6,0)</f>
        <v>0.46411014776485626</v>
      </c>
      <c r="Z425" s="26">
        <f>IF(correlations!Z458&lt;&gt;0,'Modified Weights'!Z$6,0)</f>
        <v>0</v>
      </c>
      <c r="AA425" s="26"/>
      <c r="AB425" s="40" t="e">
        <f ca="1">SUMIF(OFFSET(correlations!B$46,_xlfn.FLOOR.MATH((ROW(A413)-1)/5)*5,0,5),"&lt;&gt;0")/COUNTIF(OFFSET(correlations!B$46,_xlfn.FLOOR.MATH((ROW(A413)-1)/5)*5,0,5),"&lt;&gt;0")</f>
        <v>#DIV/0!</v>
      </c>
      <c r="AC425" s="40">
        <f ca="1">SUMIF(OFFSET(correlations!C$46,_xlfn.FLOOR.MATH((ROW(B413)-1)/5)*5,0,5),"&lt;&gt;0")/COUNTIF(OFFSET(correlations!C$46,_xlfn.FLOOR.MATH((ROW(B413)-1)/5)*5,0,5),"&lt;&gt;0")</f>
        <v>4</v>
      </c>
      <c r="AD425" s="40">
        <f ca="1">SUMIF(OFFSET(correlations!D$46,_xlfn.FLOOR.MATH((ROW(C413)-1)/5)*5,0,5),"&lt;&gt;0")/COUNTIF(OFFSET(correlations!D$46,_xlfn.FLOOR.MATH((ROW(C413)-1)/5)*5,0,5),"&lt;&gt;0")</f>
        <v>3.1666666666666665</v>
      </c>
      <c r="AE425" s="40" t="e">
        <f ca="1">SUMIF(OFFSET(correlations!E$46,_xlfn.FLOOR.MATH((ROW(D413)-1)/5)*5,0,5),"&lt;&gt;0")/COUNTIF(OFFSET(correlations!E$46,_xlfn.FLOOR.MATH((ROW(D413)-1)/5)*5,0,5),"&lt;&gt;0")</f>
        <v>#DIV/0!</v>
      </c>
      <c r="AF425" s="40">
        <f ca="1">SUMIF(OFFSET(correlations!F$46,_xlfn.FLOOR.MATH((ROW(E413)-1)/5)*5,0,5),"&lt;&gt;0")/COUNTIF(OFFSET(correlations!F$46,_xlfn.FLOOR.MATH((ROW(E413)-1)/5)*5,0,5),"&lt;&gt;0")</f>
        <v>3.125</v>
      </c>
      <c r="AG425" s="40">
        <f ca="1">SUMIF(OFFSET(correlations!G$46,_xlfn.FLOOR.MATH((ROW(F413)-1)/5)*5,0,5),"&lt;&gt;0")/COUNTIF(OFFSET(correlations!G$46,_xlfn.FLOOR.MATH((ROW(F413)-1)/5)*5,0,5),"&lt;&gt;0")</f>
        <v>3.5</v>
      </c>
      <c r="AH425" s="40">
        <f ca="1">SUMIF(OFFSET(correlations!H$46,_xlfn.FLOOR.MATH((ROW(G413)-1)/5)*5,0,5),"&lt;&gt;0")/COUNTIF(OFFSET(correlations!H$46,_xlfn.FLOOR.MATH((ROW(G413)-1)/5)*5,0,5),"&lt;&gt;0")</f>
        <v>4</v>
      </c>
      <c r="AI425" s="40">
        <f ca="1">SUMIF(OFFSET(correlations!I$46,_xlfn.FLOOR.MATH((ROW(H413)-1)/5)*5,0,5),"&lt;&gt;0")/COUNTIF(OFFSET(correlations!I$46,_xlfn.FLOOR.MATH((ROW(H413)-1)/5)*5,0,5),"&lt;&gt;0")</f>
        <v>2.5</v>
      </c>
      <c r="AJ425" s="40">
        <f ca="1">SUMIF(OFFSET(correlations!J$46,_xlfn.FLOOR.MATH((ROW(I413)-1)/5)*5,0,5),"&lt;&gt;0")/COUNTIF(OFFSET(correlations!J$46,_xlfn.FLOOR.MATH((ROW(I413)-1)/5)*5,0,5),"&lt;&gt;0")</f>
        <v>3</v>
      </c>
      <c r="AK425" s="40">
        <f ca="1">SUMIF(OFFSET(correlations!K$46,_xlfn.FLOOR.MATH((ROW(J413)-1)/5)*5,0,5),"&lt;&gt;0")/COUNTIF(OFFSET(correlations!K$46,_xlfn.FLOOR.MATH((ROW(J413)-1)/5)*5,0,5),"&lt;&gt;0")</f>
        <v>3.5</v>
      </c>
      <c r="AL425" s="40">
        <f ca="1">SUMIF(OFFSET(correlations!L$46,_xlfn.FLOOR.MATH((ROW(K413)-1)/5)*5,0,5),"&lt;&gt;0")/COUNTIF(OFFSET(correlations!L$46,_xlfn.FLOOR.MATH((ROW(K413)-1)/5)*5,0,5),"&lt;&gt;0")</f>
        <v>2.5</v>
      </c>
      <c r="AM425" s="40">
        <f ca="1">SUMIF(OFFSET(correlations!M$46,_xlfn.FLOOR.MATH((ROW(L413)-1)/5)*5,0,5),"&lt;&gt;0")/COUNTIF(OFFSET(correlations!M$46,_xlfn.FLOOR.MATH((ROW(L413)-1)/5)*5,0,5),"&lt;&gt;0")</f>
        <v>4</v>
      </c>
      <c r="AN425" s="40">
        <f ca="1">SUMIF(OFFSET(correlations!N$46,_xlfn.FLOOR.MATH((ROW(M413)-1)/5)*5,0,5),"&lt;&gt;0")/COUNTIF(OFFSET(correlations!N$46,_xlfn.FLOOR.MATH((ROW(M413)-1)/5)*5,0,5),"&lt;&gt;0")</f>
        <v>3</v>
      </c>
      <c r="AO425" s="40">
        <f ca="1">SUMIF(OFFSET(correlations!O$46,_xlfn.FLOOR.MATH((ROW(N413)-1)/5)*5,0,5),"&lt;&gt;0")/COUNTIF(OFFSET(correlations!O$46,_xlfn.FLOOR.MATH((ROW(N413)-1)/5)*5,0,5),"&lt;&gt;0")</f>
        <v>3.5</v>
      </c>
      <c r="AP425" s="40">
        <f ca="1">SUMIF(OFFSET(correlations!P$46,_xlfn.FLOOR.MATH((ROW(O413)-1)/5)*5,0,5),"&lt;&gt;0")/COUNTIF(OFFSET(correlations!P$46,_xlfn.FLOOR.MATH((ROW(O413)-1)/5)*5,0,5),"&lt;&gt;0")</f>
        <v>3</v>
      </c>
      <c r="AQ425" s="40">
        <f ca="1">SUMIF(OFFSET(correlations!Q$46,_xlfn.FLOOR.MATH((ROW(P413)-1)/5)*5,0,5),"&lt;&gt;0")/COUNTIF(OFFSET(correlations!Q$46,_xlfn.FLOOR.MATH((ROW(P413)-1)/5)*5,0,5),"&lt;&gt;0")</f>
        <v>3.25</v>
      </c>
      <c r="AR425" s="40">
        <f ca="1">SUMIF(OFFSET(correlations!R$46,_xlfn.FLOOR.MATH((ROW(Q413)-1)/5)*5,0,5),"&lt;&gt;0")/COUNTIF(OFFSET(correlations!R$46,_xlfn.FLOOR.MATH((ROW(Q413)-1)/5)*5,0,5),"&lt;&gt;0")</f>
        <v>2.5</v>
      </c>
      <c r="AS425" s="40" t="e">
        <f ca="1">SUMIF(OFFSET(correlations!S$46,_xlfn.FLOOR.MATH((ROW(R413)-1)/5)*5,0,5),"&lt;&gt;0")/COUNTIF(OFFSET(correlations!S$46,_xlfn.FLOOR.MATH((ROW(R413)-1)/5)*5,0,5),"&lt;&gt;0")</f>
        <v>#DIV/0!</v>
      </c>
      <c r="AT425" s="40">
        <f ca="1">SUMIF(OFFSET(correlations!T$46,_xlfn.FLOOR.MATH((ROW(S413)-1)/5)*5,0,5),"&lt;&gt;0")/COUNTIF(OFFSET(correlations!T$46,_xlfn.FLOOR.MATH((ROW(S413)-1)/5)*5,0,5),"&lt;&gt;0")</f>
        <v>3</v>
      </c>
      <c r="AU425" s="40">
        <f ca="1">SUMIF(OFFSET(correlations!U$46,_xlfn.FLOOR.MATH((ROW(T413)-1)/5)*5,0,5),"&lt;&gt;0")/COUNTIF(OFFSET(correlations!U$46,_xlfn.FLOOR.MATH((ROW(T413)-1)/5)*5,0,5),"&lt;&gt;0")</f>
        <v>4</v>
      </c>
      <c r="AV425" s="40">
        <f ca="1">SUMIF(OFFSET(correlations!V$46,_xlfn.FLOOR.MATH((ROW(U413)-1)/5)*5,0,5),"&lt;&gt;0")/COUNTIF(OFFSET(correlations!V$46,_xlfn.FLOOR.MATH((ROW(U413)-1)/5)*5,0,5),"&lt;&gt;0")</f>
        <v>3</v>
      </c>
      <c r="AW425" s="40">
        <f ca="1">SUMIF(OFFSET(correlations!W$46,_xlfn.FLOOR.MATH((ROW(V413)-1)/5)*5,0,5),"&lt;&gt;0")/COUNTIF(OFFSET(correlations!W$46,_xlfn.FLOOR.MATH((ROW(V413)-1)/5)*5,0,5),"&lt;&gt;0")</f>
        <v>4</v>
      </c>
      <c r="AX425" s="40">
        <f ca="1">SUMIF(OFFSET(correlations!X$46,_xlfn.FLOOR.MATH((ROW(W413)-1)/5)*5,0,5),"&lt;&gt;0")/COUNTIF(OFFSET(correlations!X$46,_xlfn.FLOOR.MATH((ROW(W413)-1)/5)*5,0,5),"&lt;&gt;0")</f>
        <v>3.5</v>
      </c>
      <c r="AY425" s="40">
        <f ca="1">SUMIF(OFFSET(correlations!Y$46,_xlfn.FLOOR.MATH((ROW(X413)-1)/5)*5,0,5),"&lt;&gt;0")/COUNTIF(OFFSET(correlations!Y$46,_xlfn.FLOOR.MATH((ROW(X413)-1)/5)*5,0,5),"&lt;&gt;0")</f>
        <v>3</v>
      </c>
      <c r="AZ425" s="40" t="e">
        <f ca="1">SUMIF(OFFSET(correlations!Z$46,_xlfn.FLOOR.MATH((ROW(Y413)-1)/5)*5,0,5),"&lt;&gt;0")/COUNTIF(OFFSET(correlations!Z$46,_xlfn.FLOOR.MATH((ROW(Y413)-1)/5)*5,0,5),"&lt;&gt;0")</f>
        <v>#DIV/0!</v>
      </c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</row>
    <row r="426" spans="1:76">
      <c r="A426" s="1" t="str">
        <f t="shared" si="82"/>
        <v>2164: Stargate (1994)</v>
      </c>
      <c r="B426" s="26">
        <f>IF(correlations!B459&lt;&gt;0,'Modified Weights'!B$7,0)</f>
        <v>0</v>
      </c>
      <c r="C426" s="26">
        <f>IF(correlations!C459&lt;&gt;0,'Modified Weights'!C$7,0)</f>
        <v>0.41167618541813644</v>
      </c>
      <c r="D426" s="26">
        <f>IF(correlations!D459&lt;&gt;0,'Modified Weights'!D$7,0)</f>
        <v>0.36756756756756787</v>
      </c>
      <c r="E426" s="26">
        <f>IF(correlations!E459&lt;&gt;0,'Modified Weights'!E$7,0)</f>
        <v>0</v>
      </c>
      <c r="F426" s="26">
        <f>IF(correlations!F459&lt;&gt;0,'Modified Weights'!F$7,0)</f>
        <v>0</v>
      </c>
      <c r="G426" s="26">
        <f>IF(correlations!G459&lt;&gt;0,'Modified Weights'!G$7,0)</f>
        <v>0</v>
      </c>
      <c r="H426" s="26">
        <f>IF(correlations!H459&lt;&gt;0,'Modified Weights'!H$7,0)</f>
        <v>0.19365960183726966</v>
      </c>
      <c r="I426" s="26">
        <f>IF(correlations!I459&lt;&gt;0,'Modified Weights'!I$7,0)</f>
        <v>0.21476007349626267</v>
      </c>
      <c r="J426" s="26">
        <f>IF(correlations!J459&lt;&gt;0,'Modified Weights'!J$7,0)</f>
        <v>0</v>
      </c>
      <c r="K426" s="26">
        <f>IF(correlations!K459&lt;&gt;0,'Modified Weights'!K$7,0)</f>
        <v>0</v>
      </c>
      <c r="L426" s="26">
        <f>IF(correlations!L459&lt;&gt;0,'Modified Weights'!L$7,0)</f>
        <v>0</v>
      </c>
      <c r="M426" s="26">
        <f>IF(correlations!M459&lt;&gt;0,'Modified Weights'!M$7,0)</f>
        <v>0</v>
      </c>
      <c r="N426" s="26">
        <f>IF(correlations!N459&lt;&gt;0,'Modified Weights'!N$7,0)</f>
        <v>0</v>
      </c>
      <c r="O426" s="26">
        <f>IF(correlations!O459&lt;&gt;0,'Modified Weights'!O$7,0)</f>
        <v>0</v>
      </c>
      <c r="P426" s="26">
        <f>IF(correlations!P459&lt;&gt;0,'Modified Weights'!P$7,0)</f>
        <v>0.26252037536330569</v>
      </c>
      <c r="Q426" s="26">
        <f>IF(correlations!Q459&lt;&gt;0,'Modified Weights'!Q$7,0)</f>
        <v>0.37322578372742299</v>
      </c>
      <c r="R426" s="26">
        <f>IF(correlations!R459&lt;&gt;0,'Modified Weights'!R$7,0)</f>
        <v>0</v>
      </c>
      <c r="S426" s="26">
        <f>IF(correlations!S459&lt;&gt;0,'Modified Weights'!S$7,0)</f>
        <v>0</v>
      </c>
      <c r="T426" s="26">
        <f>IF(correlations!T459&lt;&gt;0,'Modified Weights'!T$7,0)</f>
        <v>0.40380887559327872</v>
      </c>
      <c r="U426" s="26">
        <f>IF(correlations!U459&lt;&gt;0,'Modified Weights'!U$7,0)</f>
        <v>0</v>
      </c>
      <c r="V426" s="26">
        <f>IF(correlations!V459&lt;&gt;0,'Modified Weights'!V$7,0)</f>
        <v>0</v>
      </c>
      <c r="W426" s="26">
        <f>IF(correlations!W459&lt;&gt;0,'Modified Weights'!W$7,0)</f>
        <v>0.24072770522228643</v>
      </c>
      <c r="X426" s="26">
        <f>IF(correlations!X459&lt;&gt;0,'Modified Weights'!X$7,0)</f>
        <v>0</v>
      </c>
      <c r="Y426" s="26">
        <f>IF(correlations!Y459&lt;&gt;0,'Modified Weights'!Y$7,0)</f>
        <v>0</v>
      </c>
      <c r="Z426" s="26">
        <f>IF(correlations!Z459&lt;&gt;0,'Modified Weights'!Z$7,0)</f>
        <v>0</v>
      </c>
      <c r="AA426" s="26"/>
      <c r="AB426" s="40" t="e">
        <f ca="1">SUMIF(OFFSET(correlations!B$46,_xlfn.FLOOR.MATH((ROW(A414)-1)/5)*5,0,5),"&lt;&gt;0")/COUNTIF(OFFSET(correlations!B$46,_xlfn.FLOOR.MATH((ROW(A414)-1)/5)*5,0,5),"&lt;&gt;0")</f>
        <v>#DIV/0!</v>
      </c>
      <c r="AC426" s="40">
        <f ca="1">SUMIF(OFFSET(correlations!C$46,_xlfn.FLOOR.MATH((ROW(B414)-1)/5)*5,0,5),"&lt;&gt;0")/COUNTIF(OFFSET(correlations!C$46,_xlfn.FLOOR.MATH((ROW(B414)-1)/5)*5,0,5),"&lt;&gt;0")</f>
        <v>4</v>
      </c>
      <c r="AD426" s="40">
        <f ca="1">SUMIF(OFFSET(correlations!D$46,_xlfn.FLOOR.MATH((ROW(C414)-1)/5)*5,0,5),"&lt;&gt;0")/COUNTIF(OFFSET(correlations!D$46,_xlfn.FLOOR.MATH((ROW(C414)-1)/5)*5,0,5),"&lt;&gt;0")</f>
        <v>3.1666666666666665</v>
      </c>
      <c r="AE426" s="40" t="e">
        <f ca="1">SUMIF(OFFSET(correlations!E$46,_xlfn.FLOOR.MATH((ROW(D414)-1)/5)*5,0,5),"&lt;&gt;0")/COUNTIF(OFFSET(correlations!E$46,_xlfn.FLOOR.MATH((ROW(D414)-1)/5)*5,0,5),"&lt;&gt;0")</f>
        <v>#DIV/0!</v>
      </c>
      <c r="AF426" s="40">
        <f ca="1">SUMIF(OFFSET(correlations!F$46,_xlfn.FLOOR.MATH((ROW(E414)-1)/5)*5,0,5),"&lt;&gt;0")/COUNTIF(OFFSET(correlations!F$46,_xlfn.FLOOR.MATH((ROW(E414)-1)/5)*5,0,5),"&lt;&gt;0")</f>
        <v>3.125</v>
      </c>
      <c r="AG426" s="40">
        <f ca="1">SUMIF(OFFSET(correlations!G$46,_xlfn.FLOOR.MATH((ROW(F414)-1)/5)*5,0,5),"&lt;&gt;0")/COUNTIF(OFFSET(correlations!G$46,_xlfn.FLOOR.MATH((ROW(F414)-1)/5)*5,0,5),"&lt;&gt;0")</f>
        <v>3.5</v>
      </c>
      <c r="AH426" s="40">
        <f ca="1">SUMIF(OFFSET(correlations!H$46,_xlfn.FLOOR.MATH((ROW(G414)-1)/5)*5,0,5),"&lt;&gt;0")/COUNTIF(OFFSET(correlations!H$46,_xlfn.FLOOR.MATH((ROW(G414)-1)/5)*5,0,5),"&lt;&gt;0")</f>
        <v>4</v>
      </c>
      <c r="AI426" s="40">
        <f ca="1">SUMIF(OFFSET(correlations!I$46,_xlfn.FLOOR.MATH((ROW(H414)-1)/5)*5,0,5),"&lt;&gt;0")/COUNTIF(OFFSET(correlations!I$46,_xlfn.FLOOR.MATH((ROW(H414)-1)/5)*5,0,5),"&lt;&gt;0")</f>
        <v>2.5</v>
      </c>
      <c r="AJ426" s="40">
        <f ca="1">SUMIF(OFFSET(correlations!J$46,_xlfn.FLOOR.MATH((ROW(I414)-1)/5)*5,0,5),"&lt;&gt;0")/COUNTIF(OFFSET(correlations!J$46,_xlfn.FLOOR.MATH((ROW(I414)-1)/5)*5,0,5),"&lt;&gt;0")</f>
        <v>3</v>
      </c>
      <c r="AK426" s="40">
        <f ca="1">SUMIF(OFFSET(correlations!K$46,_xlfn.FLOOR.MATH((ROW(J414)-1)/5)*5,0,5),"&lt;&gt;0")/COUNTIF(OFFSET(correlations!K$46,_xlfn.FLOOR.MATH((ROW(J414)-1)/5)*5,0,5),"&lt;&gt;0")</f>
        <v>3.5</v>
      </c>
      <c r="AL426" s="40">
        <f ca="1">SUMIF(OFFSET(correlations!L$46,_xlfn.FLOOR.MATH((ROW(K414)-1)/5)*5,0,5),"&lt;&gt;0")/COUNTIF(OFFSET(correlations!L$46,_xlfn.FLOOR.MATH((ROW(K414)-1)/5)*5,0,5),"&lt;&gt;0")</f>
        <v>2.5</v>
      </c>
      <c r="AM426" s="40">
        <f ca="1">SUMIF(OFFSET(correlations!M$46,_xlfn.FLOOR.MATH((ROW(L414)-1)/5)*5,0,5),"&lt;&gt;0")/COUNTIF(OFFSET(correlations!M$46,_xlfn.FLOOR.MATH((ROW(L414)-1)/5)*5,0,5),"&lt;&gt;0")</f>
        <v>4</v>
      </c>
      <c r="AN426" s="40">
        <f ca="1">SUMIF(OFFSET(correlations!N$46,_xlfn.FLOOR.MATH((ROW(M414)-1)/5)*5,0,5),"&lt;&gt;0")/COUNTIF(OFFSET(correlations!N$46,_xlfn.FLOOR.MATH((ROW(M414)-1)/5)*5,0,5),"&lt;&gt;0")</f>
        <v>3</v>
      </c>
      <c r="AO426" s="40">
        <f ca="1">SUMIF(OFFSET(correlations!O$46,_xlfn.FLOOR.MATH((ROW(N414)-1)/5)*5,0,5),"&lt;&gt;0")/COUNTIF(OFFSET(correlations!O$46,_xlfn.FLOOR.MATH((ROW(N414)-1)/5)*5,0,5),"&lt;&gt;0")</f>
        <v>3.5</v>
      </c>
      <c r="AP426" s="40">
        <f ca="1">SUMIF(OFFSET(correlations!P$46,_xlfn.FLOOR.MATH((ROW(O414)-1)/5)*5,0,5),"&lt;&gt;0")/COUNTIF(OFFSET(correlations!P$46,_xlfn.FLOOR.MATH((ROW(O414)-1)/5)*5,0,5),"&lt;&gt;0")</f>
        <v>3</v>
      </c>
      <c r="AQ426" s="40">
        <f ca="1">SUMIF(OFFSET(correlations!Q$46,_xlfn.FLOOR.MATH((ROW(P414)-1)/5)*5,0,5),"&lt;&gt;0")/COUNTIF(OFFSET(correlations!Q$46,_xlfn.FLOOR.MATH((ROW(P414)-1)/5)*5,0,5),"&lt;&gt;0")</f>
        <v>3.25</v>
      </c>
      <c r="AR426" s="40">
        <f ca="1">SUMIF(OFFSET(correlations!R$46,_xlfn.FLOOR.MATH((ROW(Q414)-1)/5)*5,0,5),"&lt;&gt;0")/COUNTIF(OFFSET(correlations!R$46,_xlfn.FLOOR.MATH((ROW(Q414)-1)/5)*5,0,5),"&lt;&gt;0")</f>
        <v>2.5</v>
      </c>
      <c r="AS426" s="40" t="e">
        <f ca="1">SUMIF(OFFSET(correlations!S$46,_xlfn.FLOOR.MATH((ROW(R414)-1)/5)*5,0,5),"&lt;&gt;0")/COUNTIF(OFFSET(correlations!S$46,_xlfn.FLOOR.MATH((ROW(R414)-1)/5)*5,0,5),"&lt;&gt;0")</f>
        <v>#DIV/0!</v>
      </c>
      <c r="AT426" s="40">
        <f ca="1">SUMIF(OFFSET(correlations!T$46,_xlfn.FLOOR.MATH((ROW(S414)-1)/5)*5,0,5),"&lt;&gt;0")/COUNTIF(OFFSET(correlations!T$46,_xlfn.FLOOR.MATH((ROW(S414)-1)/5)*5,0,5),"&lt;&gt;0")</f>
        <v>3</v>
      </c>
      <c r="AU426" s="40">
        <f ca="1">SUMIF(OFFSET(correlations!U$46,_xlfn.FLOOR.MATH((ROW(T414)-1)/5)*5,0,5),"&lt;&gt;0")/COUNTIF(OFFSET(correlations!U$46,_xlfn.FLOOR.MATH((ROW(T414)-1)/5)*5,0,5),"&lt;&gt;0")</f>
        <v>4</v>
      </c>
      <c r="AV426" s="40">
        <f ca="1">SUMIF(OFFSET(correlations!V$46,_xlfn.FLOOR.MATH((ROW(U414)-1)/5)*5,0,5),"&lt;&gt;0")/COUNTIF(OFFSET(correlations!V$46,_xlfn.FLOOR.MATH((ROW(U414)-1)/5)*5,0,5),"&lt;&gt;0")</f>
        <v>3</v>
      </c>
      <c r="AW426" s="40">
        <f ca="1">SUMIF(OFFSET(correlations!W$46,_xlfn.FLOOR.MATH((ROW(V414)-1)/5)*5,0,5),"&lt;&gt;0")/COUNTIF(OFFSET(correlations!W$46,_xlfn.FLOOR.MATH((ROW(V414)-1)/5)*5,0,5),"&lt;&gt;0")</f>
        <v>4</v>
      </c>
      <c r="AX426" s="40">
        <f ca="1">SUMIF(OFFSET(correlations!X$46,_xlfn.FLOOR.MATH((ROW(W414)-1)/5)*5,0,5),"&lt;&gt;0")/COUNTIF(OFFSET(correlations!X$46,_xlfn.FLOOR.MATH((ROW(W414)-1)/5)*5,0,5),"&lt;&gt;0")</f>
        <v>3.5</v>
      </c>
      <c r="AY426" s="40">
        <f ca="1">SUMIF(OFFSET(correlations!Y$46,_xlfn.FLOOR.MATH((ROW(X414)-1)/5)*5,0,5),"&lt;&gt;0")/COUNTIF(OFFSET(correlations!Y$46,_xlfn.FLOOR.MATH((ROW(X414)-1)/5)*5,0,5),"&lt;&gt;0")</f>
        <v>3</v>
      </c>
      <c r="AZ426" s="40" t="e">
        <f ca="1">SUMIF(OFFSET(correlations!Z$46,_xlfn.FLOOR.MATH((ROW(Y414)-1)/5)*5,0,5),"&lt;&gt;0")/COUNTIF(OFFSET(correlations!Z$46,_xlfn.FLOOR.MATH((ROW(Y414)-1)/5)*5,0,5),"&lt;&gt;0")</f>
        <v>#DIV/0!</v>
      </c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</row>
    <row r="427" spans="1:76">
      <c r="A427" s="1" t="str">
        <f t="shared" si="82"/>
        <v>2164: Stargate (1994)</v>
      </c>
      <c r="B427" s="26">
        <f>IF(correlations!B460&lt;&gt;0,'Modified Weights'!B$3,0)</f>
        <v>0</v>
      </c>
      <c r="C427" s="26">
        <f>IF(correlations!C460&lt;&gt;0,'Modified Weights'!C$3,0)</f>
        <v>0</v>
      </c>
      <c r="D427" s="26">
        <f>IF(correlations!D460&lt;&gt;0,'Modified Weights'!D$3,0)</f>
        <v>0.66716825348801723</v>
      </c>
      <c r="E427" s="26">
        <f>IF(correlations!E460&lt;&gt;0,'Modified Weights'!E$3,0)</f>
        <v>0</v>
      </c>
      <c r="F427" s="26">
        <f>IF(correlations!F460&lt;&gt;0,'Modified Weights'!F$3,0)</f>
        <v>0.47668328054517961</v>
      </c>
      <c r="G427" s="26">
        <f>IF(correlations!G460&lt;&gt;0,'Modified Weights'!G$3,0)</f>
        <v>0.53906585139435703</v>
      </c>
      <c r="H427" s="26">
        <f>IF(correlations!H460&lt;&gt;0,'Modified Weights'!H$3,0)</f>
        <v>0.46291004988627577</v>
      </c>
      <c r="I427" s="26">
        <f>IF(correlations!I460&lt;&gt;0,'Modified Weights'!I$3,0)</f>
        <v>0</v>
      </c>
      <c r="J427" s="26">
        <f>IF(correlations!J460&lt;&gt;0,'Modified Weights'!J$3,0)</f>
        <v>0</v>
      </c>
      <c r="K427" s="26">
        <f>IF(correlations!K460&lt;&gt;0,'Modified Weights'!K$3,0)</f>
        <v>0.31571202585390812</v>
      </c>
      <c r="L427" s="26">
        <f>IF(correlations!L460&lt;&gt;0,'Modified Weights'!L$3,0)</f>
        <v>0.31257295249758305</v>
      </c>
      <c r="M427" s="26">
        <f>IF(correlations!M460&lt;&gt;0,'Modified Weights'!M$3,0)</f>
        <v>0.40859237613621341</v>
      </c>
      <c r="N427" s="26">
        <f>IF(correlations!N460&lt;&gt;0,'Modified Weights'!N$3,0)</f>
        <v>0.32349910970108381</v>
      </c>
      <c r="O427" s="26">
        <f>IF(correlations!O460&lt;&gt;0,'Modified Weights'!O$3,0)</f>
        <v>0.66851595362183669</v>
      </c>
      <c r="P427" s="26">
        <f>IF(correlations!P460&lt;&gt;0,'Modified Weights'!P$3,0)</f>
        <v>0</v>
      </c>
      <c r="Q427" s="26">
        <f>IF(correlations!Q460&lt;&gt;0,'Modified Weights'!Q$3,0)</f>
        <v>0</v>
      </c>
      <c r="R427" s="26">
        <f>IF(correlations!R460&lt;&gt;0,'Modified Weights'!R$3,0)</f>
        <v>0.49300760515325925</v>
      </c>
      <c r="S427" s="26">
        <f>IF(correlations!S460&lt;&gt;0,'Modified Weights'!S$3,0)</f>
        <v>0</v>
      </c>
      <c r="T427" s="26">
        <f>IF(correlations!T460&lt;&gt;0,'Modified Weights'!T$3,0)</f>
        <v>0.55108883721563151</v>
      </c>
      <c r="U427" s="26">
        <f>IF(correlations!U460&lt;&gt;0,'Modified Weights'!U$3,0)</f>
        <v>0.47236055541883315</v>
      </c>
      <c r="V427" s="26">
        <f>IF(correlations!V460&lt;&gt;0,'Modified Weights'!V$3,0)</f>
        <v>0.27092801416163931</v>
      </c>
      <c r="W427" s="26">
        <f>IF(correlations!W460&lt;&gt;0,'Modified Weights'!W$3,0)</f>
        <v>0</v>
      </c>
      <c r="X427" s="26">
        <f>IF(correlations!X460&lt;&gt;0,'Modified Weights'!X$3,0)</f>
        <v>0.66851595362183669</v>
      </c>
      <c r="Y427" s="26">
        <f>IF(correlations!Y460&lt;&gt;0,'Modified Weights'!Y$3,0)</f>
        <v>0.66716825348801723</v>
      </c>
      <c r="Z427" s="26">
        <f>IF(correlations!Z460&lt;&gt;0,'Modified Weights'!Z$3,0)</f>
        <v>0</v>
      </c>
      <c r="AA427" s="26"/>
      <c r="AB427" s="40" t="e">
        <f ca="1">SUMIF(OFFSET(correlations!B$46,_xlfn.FLOOR.MATH((ROW(A415)-1)/5)*5,0,5),"&lt;&gt;0")/COUNTIF(OFFSET(correlations!B$46,_xlfn.FLOOR.MATH((ROW(A415)-1)/5)*5,0,5),"&lt;&gt;0")</f>
        <v>#DIV/0!</v>
      </c>
      <c r="AC427" s="40">
        <f ca="1">SUMIF(OFFSET(correlations!C$46,_xlfn.FLOOR.MATH((ROW(B415)-1)/5)*5,0,5),"&lt;&gt;0")/COUNTIF(OFFSET(correlations!C$46,_xlfn.FLOOR.MATH((ROW(B415)-1)/5)*5,0,5),"&lt;&gt;0")</f>
        <v>4</v>
      </c>
      <c r="AD427" s="40">
        <f ca="1">SUMIF(OFFSET(correlations!D$46,_xlfn.FLOOR.MATH((ROW(C415)-1)/5)*5,0,5),"&lt;&gt;0")/COUNTIF(OFFSET(correlations!D$46,_xlfn.FLOOR.MATH((ROW(C415)-1)/5)*5,0,5),"&lt;&gt;0")</f>
        <v>3.1666666666666665</v>
      </c>
      <c r="AE427" s="40" t="e">
        <f ca="1">SUMIF(OFFSET(correlations!E$46,_xlfn.FLOOR.MATH((ROW(D415)-1)/5)*5,0,5),"&lt;&gt;0")/COUNTIF(OFFSET(correlations!E$46,_xlfn.FLOOR.MATH((ROW(D415)-1)/5)*5,0,5),"&lt;&gt;0")</f>
        <v>#DIV/0!</v>
      </c>
      <c r="AF427" s="40">
        <f ca="1">SUMIF(OFFSET(correlations!F$46,_xlfn.FLOOR.MATH((ROW(E415)-1)/5)*5,0,5),"&lt;&gt;0")/COUNTIF(OFFSET(correlations!F$46,_xlfn.FLOOR.MATH((ROW(E415)-1)/5)*5,0,5),"&lt;&gt;0")</f>
        <v>3.125</v>
      </c>
      <c r="AG427" s="40">
        <f ca="1">SUMIF(OFFSET(correlations!G$46,_xlfn.FLOOR.MATH((ROW(F415)-1)/5)*5,0,5),"&lt;&gt;0")/COUNTIF(OFFSET(correlations!G$46,_xlfn.FLOOR.MATH((ROW(F415)-1)/5)*5,0,5),"&lt;&gt;0")</f>
        <v>3.5</v>
      </c>
      <c r="AH427" s="40">
        <f ca="1">SUMIF(OFFSET(correlations!H$46,_xlfn.FLOOR.MATH((ROW(G415)-1)/5)*5,0,5),"&lt;&gt;0")/COUNTIF(OFFSET(correlations!H$46,_xlfn.FLOOR.MATH((ROW(G415)-1)/5)*5,0,5),"&lt;&gt;0")</f>
        <v>4</v>
      </c>
      <c r="AI427" s="40">
        <f ca="1">SUMIF(OFFSET(correlations!I$46,_xlfn.FLOOR.MATH((ROW(H415)-1)/5)*5,0,5),"&lt;&gt;0")/COUNTIF(OFFSET(correlations!I$46,_xlfn.FLOOR.MATH((ROW(H415)-1)/5)*5,0,5),"&lt;&gt;0")</f>
        <v>2.5</v>
      </c>
      <c r="AJ427" s="40">
        <f ca="1">SUMIF(OFFSET(correlations!J$46,_xlfn.FLOOR.MATH((ROW(I415)-1)/5)*5,0,5),"&lt;&gt;0")/COUNTIF(OFFSET(correlations!J$46,_xlfn.FLOOR.MATH((ROW(I415)-1)/5)*5,0,5),"&lt;&gt;0")</f>
        <v>3</v>
      </c>
      <c r="AK427" s="40">
        <f ca="1">SUMIF(OFFSET(correlations!K$46,_xlfn.FLOOR.MATH((ROW(J415)-1)/5)*5,0,5),"&lt;&gt;0")/COUNTIF(OFFSET(correlations!K$46,_xlfn.FLOOR.MATH((ROW(J415)-1)/5)*5,0,5),"&lt;&gt;0")</f>
        <v>3.5</v>
      </c>
      <c r="AL427" s="40">
        <f ca="1">SUMIF(OFFSET(correlations!L$46,_xlfn.FLOOR.MATH((ROW(K415)-1)/5)*5,0,5),"&lt;&gt;0")/COUNTIF(OFFSET(correlations!L$46,_xlfn.FLOOR.MATH((ROW(K415)-1)/5)*5,0,5),"&lt;&gt;0")</f>
        <v>2.5</v>
      </c>
      <c r="AM427" s="40">
        <f ca="1">SUMIF(OFFSET(correlations!M$46,_xlfn.FLOOR.MATH((ROW(L415)-1)/5)*5,0,5),"&lt;&gt;0")/COUNTIF(OFFSET(correlations!M$46,_xlfn.FLOOR.MATH((ROW(L415)-1)/5)*5,0,5),"&lt;&gt;0")</f>
        <v>4</v>
      </c>
      <c r="AN427" s="40">
        <f ca="1">SUMIF(OFFSET(correlations!N$46,_xlfn.FLOOR.MATH((ROW(M415)-1)/5)*5,0,5),"&lt;&gt;0")/COUNTIF(OFFSET(correlations!N$46,_xlfn.FLOOR.MATH((ROW(M415)-1)/5)*5,0,5),"&lt;&gt;0")</f>
        <v>3</v>
      </c>
      <c r="AO427" s="40">
        <f ca="1">SUMIF(OFFSET(correlations!O$46,_xlfn.FLOOR.MATH((ROW(N415)-1)/5)*5,0,5),"&lt;&gt;0")/COUNTIF(OFFSET(correlations!O$46,_xlfn.FLOOR.MATH((ROW(N415)-1)/5)*5,0,5),"&lt;&gt;0")</f>
        <v>3.5</v>
      </c>
      <c r="AP427" s="40">
        <f ca="1">SUMIF(OFFSET(correlations!P$46,_xlfn.FLOOR.MATH((ROW(O415)-1)/5)*5,0,5),"&lt;&gt;0")/COUNTIF(OFFSET(correlations!P$46,_xlfn.FLOOR.MATH((ROW(O415)-1)/5)*5,0,5),"&lt;&gt;0")</f>
        <v>3</v>
      </c>
      <c r="AQ427" s="40">
        <f ca="1">SUMIF(OFFSET(correlations!Q$46,_xlfn.FLOOR.MATH((ROW(P415)-1)/5)*5,0,5),"&lt;&gt;0")/COUNTIF(OFFSET(correlations!Q$46,_xlfn.FLOOR.MATH((ROW(P415)-1)/5)*5,0,5),"&lt;&gt;0")</f>
        <v>3.25</v>
      </c>
      <c r="AR427" s="40">
        <f ca="1">SUMIF(OFFSET(correlations!R$46,_xlfn.FLOOR.MATH((ROW(Q415)-1)/5)*5,0,5),"&lt;&gt;0")/COUNTIF(OFFSET(correlations!R$46,_xlfn.FLOOR.MATH((ROW(Q415)-1)/5)*5,0,5),"&lt;&gt;0")</f>
        <v>2.5</v>
      </c>
      <c r="AS427" s="40" t="e">
        <f ca="1">SUMIF(OFFSET(correlations!S$46,_xlfn.FLOOR.MATH((ROW(R415)-1)/5)*5,0,5),"&lt;&gt;0")/COUNTIF(OFFSET(correlations!S$46,_xlfn.FLOOR.MATH((ROW(R415)-1)/5)*5,0,5),"&lt;&gt;0")</f>
        <v>#DIV/0!</v>
      </c>
      <c r="AT427" s="40">
        <f ca="1">SUMIF(OFFSET(correlations!T$46,_xlfn.FLOOR.MATH((ROW(S415)-1)/5)*5,0,5),"&lt;&gt;0")/COUNTIF(OFFSET(correlations!T$46,_xlfn.FLOOR.MATH((ROW(S415)-1)/5)*5,0,5),"&lt;&gt;0")</f>
        <v>3</v>
      </c>
      <c r="AU427" s="40">
        <f ca="1">SUMIF(OFFSET(correlations!U$46,_xlfn.FLOOR.MATH((ROW(T415)-1)/5)*5,0,5),"&lt;&gt;0")/COUNTIF(OFFSET(correlations!U$46,_xlfn.FLOOR.MATH((ROW(T415)-1)/5)*5,0,5),"&lt;&gt;0")</f>
        <v>4</v>
      </c>
      <c r="AV427" s="40">
        <f ca="1">SUMIF(OFFSET(correlations!V$46,_xlfn.FLOOR.MATH((ROW(U415)-1)/5)*5,0,5),"&lt;&gt;0")/COUNTIF(OFFSET(correlations!V$46,_xlfn.FLOOR.MATH((ROW(U415)-1)/5)*5,0,5),"&lt;&gt;0")</f>
        <v>3</v>
      </c>
      <c r="AW427" s="40">
        <f ca="1">SUMIF(OFFSET(correlations!W$46,_xlfn.FLOOR.MATH((ROW(V415)-1)/5)*5,0,5),"&lt;&gt;0")/COUNTIF(OFFSET(correlations!W$46,_xlfn.FLOOR.MATH((ROW(V415)-1)/5)*5,0,5),"&lt;&gt;0")</f>
        <v>4</v>
      </c>
      <c r="AX427" s="40">
        <f ca="1">SUMIF(OFFSET(correlations!X$46,_xlfn.FLOOR.MATH((ROW(W415)-1)/5)*5,0,5),"&lt;&gt;0")/COUNTIF(OFFSET(correlations!X$46,_xlfn.FLOOR.MATH((ROW(W415)-1)/5)*5,0,5),"&lt;&gt;0")</f>
        <v>3.5</v>
      </c>
      <c r="AY427" s="40">
        <f ca="1">SUMIF(OFFSET(correlations!Y$46,_xlfn.FLOOR.MATH((ROW(X415)-1)/5)*5,0,5),"&lt;&gt;0")/COUNTIF(OFFSET(correlations!Y$46,_xlfn.FLOOR.MATH((ROW(X415)-1)/5)*5,0,5),"&lt;&gt;0")</f>
        <v>3</v>
      </c>
      <c r="AZ427" s="40" t="e">
        <f ca="1">SUMIF(OFFSET(correlations!Z$46,_xlfn.FLOOR.MATH((ROW(Y415)-1)/5)*5,0,5),"&lt;&gt;0")/COUNTIF(OFFSET(correlations!Z$46,_xlfn.FLOOR.MATH((ROW(Y415)-1)/5)*5,0,5),"&lt;&gt;0")</f>
        <v>#DIV/0!</v>
      </c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</row>
    <row r="428" spans="1:76">
      <c r="A428" s="21" t="s">
        <v>83</v>
      </c>
      <c r="B428" s="26">
        <f>IF(correlations!B461&lt;&gt;0,'Modified Weights'!B$4,0)</f>
        <v>0.51761980439715483</v>
      </c>
      <c r="C428" s="26">
        <f>IF(correlations!C461&lt;&gt;0,'Modified Weights'!C$4,0)</f>
        <v>0.48860698263640312</v>
      </c>
      <c r="D428" s="26">
        <f>IF(correlations!D461&lt;&gt;0,'Modified Weights'!D$4,0)</f>
        <v>0</v>
      </c>
      <c r="E428" s="26">
        <f>IF(correlations!E461&lt;&gt;0,'Modified Weights'!E$4,0)</f>
        <v>0</v>
      </c>
      <c r="F428" s="26">
        <f>IF(correlations!F461&lt;&gt;0,'Modified Weights'!F$4,0)</f>
        <v>0.46411014776485626</v>
      </c>
      <c r="G428" s="26">
        <f>IF(correlations!G461&lt;&gt;0,'Modified Weights'!G$4,0)</f>
        <v>0.48053660218278615</v>
      </c>
      <c r="H428" s="26">
        <f>IF(correlations!H461&lt;&gt;0,'Modified Weights'!H$4,0)</f>
        <v>0</v>
      </c>
      <c r="I428" s="26">
        <f>IF(correlations!I461&lt;&gt;0,'Modified Weights'!I$4,0)</f>
        <v>0</v>
      </c>
      <c r="J428" s="26">
        <f>IF(correlations!J461&lt;&gt;0,'Modified Weights'!J$4,0)</f>
        <v>0.47549485227568483</v>
      </c>
      <c r="K428" s="26">
        <f>IF(correlations!K461&lt;&gt;0,'Modified Weights'!K$4,0)</f>
        <v>0.26365446983714974</v>
      </c>
      <c r="L428" s="26">
        <f>IF(correlations!L461&lt;&gt;0,'Modified Weights'!L$4,0)</f>
        <v>0.28275572409412869</v>
      </c>
      <c r="M428" s="26">
        <f>IF(correlations!M461&lt;&gt;0,'Modified Weights'!M$4,0)</f>
        <v>0.28040224837668803</v>
      </c>
      <c r="N428" s="26">
        <f>IF(correlations!N461&lt;&gt;0,'Modified Weights'!N$4,0)</f>
        <v>0</v>
      </c>
      <c r="O428" s="26">
        <f>IF(correlations!O461&lt;&gt;0,'Modified Weights'!O$4,0)</f>
        <v>0</v>
      </c>
      <c r="P428" s="26">
        <f>IF(correlations!P461&lt;&gt;0,'Modified Weights'!P$4,0)</f>
        <v>0.30413903573293405</v>
      </c>
      <c r="Q428" s="26">
        <f>IF(correlations!Q461&lt;&gt;0,'Modified Weights'!Q$4,0)</f>
        <v>0.48860698263640312</v>
      </c>
      <c r="R428" s="26">
        <f>IF(correlations!R461&lt;&gt;0,'Modified Weights'!R$4,0)</f>
        <v>0</v>
      </c>
      <c r="S428" s="26">
        <f>IF(correlations!S461&lt;&gt;0,'Modified Weights'!S$4,0)</f>
        <v>0.44902524381160436</v>
      </c>
      <c r="T428" s="26">
        <f>IF(correlations!T461&lt;&gt;0,'Modified Weights'!T$4,0)</f>
        <v>0</v>
      </c>
      <c r="U428" s="26">
        <f>IF(correlations!U461&lt;&gt;0,'Modified Weights'!U$4,0)</f>
        <v>0</v>
      </c>
      <c r="V428" s="26">
        <f>IF(correlations!V461&lt;&gt;0,'Modified Weights'!V$4,0)</f>
        <v>0.17808764796017454</v>
      </c>
      <c r="W428" s="26">
        <f>IF(correlations!W461&lt;&gt;0,'Modified Weights'!W$4,0)</f>
        <v>0.40859237613621341</v>
      </c>
      <c r="X428" s="26">
        <f>IF(correlations!X461&lt;&gt;0,'Modified Weights'!X$4,0)</f>
        <v>0.54219187817609293</v>
      </c>
      <c r="Y428" s="26">
        <f>IF(correlations!Y461&lt;&gt;0,'Modified Weights'!Y$4,0)</f>
        <v>0</v>
      </c>
      <c r="Z428" s="26">
        <f>IF(correlations!Z461&lt;&gt;0,'Modified Weights'!Z$4,0)</f>
        <v>0</v>
      </c>
      <c r="AA428" s="26"/>
      <c r="AB428" s="40">
        <f ca="1">SUMIF(OFFSET(correlations!B$46,_xlfn.FLOOR.MATH((ROW(A416)-1)/5)*5,0,5),"&lt;&gt;0")/COUNTIF(OFFSET(correlations!B$46,_xlfn.FLOOR.MATH((ROW(A416)-1)/5)*5,0,5),"&lt;&gt;0")</f>
        <v>2.8333333333333335</v>
      </c>
      <c r="AC428" s="40">
        <f ca="1">SUMIF(OFFSET(correlations!C$46,_xlfn.FLOOR.MATH((ROW(B416)-1)/5)*5,0,5),"&lt;&gt;0")/COUNTIF(OFFSET(correlations!C$46,_xlfn.FLOOR.MATH((ROW(B416)-1)/5)*5,0,5),"&lt;&gt;0")</f>
        <v>4.125</v>
      </c>
      <c r="AD428" s="40">
        <f ca="1">SUMIF(OFFSET(correlations!D$46,_xlfn.FLOOR.MATH((ROW(C416)-1)/5)*5,0,5),"&lt;&gt;0")/COUNTIF(OFFSET(correlations!D$46,_xlfn.FLOOR.MATH((ROW(C416)-1)/5)*5,0,5),"&lt;&gt;0")</f>
        <v>2.8333333333333335</v>
      </c>
      <c r="AE428" s="40">
        <f ca="1">SUMIF(OFFSET(correlations!E$46,_xlfn.FLOOR.MATH((ROW(D416)-1)/5)*5,0,5),"&lt;&gt;0")/COUNTIF(OFFSET(correlations!E$46,_xlfn.FLOOR.MATH((ROW(D416)-1)/5)*5,0,5),"&lt;&gt;0")</f>
        <v>4.333333333333333</v>
      </c>
      <c r="AF428" s="40">
        <f ca="1">SUMIF(OFFSET(correlations!F$46,_xlfn.FLOOR.MATH((ROW(E416)-1)/5)*5,0,5),"&lt;&gt;0")/COUNTIF(OFFSET(correlations!F$46,_xlfn.FLOOR.MATH((ROW(E416)-1)/5)*5,0,5),"&lt;&gt;0")</f>
        <v>4.125</v>
      </c>
      <c r="AG428" s="40">
        <f ca="1">SUMIF(OFFSET(correlations!G$46,_xlfn.FLOOR.MATH((ROW(F416)-1)/5)*5,0,5),"&lt;&gt;0")/COUNTIF(OFFSET(correlations!G$46,_xlfn.FLOOR.MATH((ROW(F416)-1)/5)*5,0,5),"&lt;&gt;0")</f>
        <v>2.8333333333333335</v>
      </c>
      <c r="AH428" s="40">
        <f ca="1">SUMIF(OFFSET(correlations!H$46,_xlfn.FLOOR.MATH((ROW(G416)-1)/5)*5,0,5),"&lt;&gt;0")/COUNTIF(OFFSET(correlations!H$46,_xlfn.FLOOR.MATH((ROW(G416)-1)/5)*5,0,5),"&lt;&gt;0")</f>
        <v>4.166666666666667</v>
      </c>
      <c r="AI428" s="40">
        <f ca="1">SUMIF(OFFSET(correlations!I$46,_xlfn.FLOOR.MATH((ROW(H416)-1)/5)*5,0,5),"&lt;&gt;0")/COUNTIF(OFFSET(correlations!I$46,_xlfn.FLOOR.MATH((ROW(H416)-1)/5)*5,0,5),"&lt;&gt;0")</f>
        <v>3.8333333333333335</v>
      </c>
      <c r="AJ428" s="40">
        <f ca="1">SUMIF(OFFSET(correlations!J$46,_xlfn.FLOOR.MATH((ROW(I416)-1)/5)*5,0,5),"&lt;&gt;0")/COUNTIF(OFFSET(correlations!J$46,_xlfn.FLOOR.MATH((ROW(I416)-1)/5)*5,0,5),"&lt;&gt;0")</f>
        <v>4.166666666666667</v>
      </c>
      <c r="AK428" s="40">
        <f ca="1">SUMIF(OFFSET(correlations!K$46,_xlfn.FLOOR.MATH((ROW(J416)-1)/5)*5,0,5),"&lt;&gt;0")/COUNTIF(OFFSET(correlations!K$46,_xlfn.FLOOR.MATH((ROW(J416)-1)/5)*5,0,5),"&lt;&gt;0")</f>
        <v>4</v>
      </c>
      <c r="AL428" s="40">
        <f ca="1">SUMIF(OFFSET(correlations!L$46,_xlfn.FLOOR.MATH((ROW(K416)-1)/5)*5,0,5),"&lt;&gt;0")/COUNTIF(OFFSET(correlations!L$46,_xlfn.FLOOR.MATH((ROW(K416)-1)/5)*5,0,5),"&lt;&gt;0")</f>
        <v>3.3333333333333335</v>
      </c>
      <c r="AM428" s="40">
        <f ca="1">SUMIF(OFFSET(correlations!M$46,_xlfn.FLOOR.MATH((ROW(L416)-1)/5)*5,0,5),"&lt;&gt;0")/COUNTIF(OFFSET(correlations!M$46,_xlfn.FLOOR.MATH((ROW(L416)-1)/5)*5,0,5),"&lt;&gt;0")</f>
        <v>4.5</v>
      </c>
      <c r="AN428" s="40">
        <f ca="1">SUMIF(OFFSET(correlations!N$46,_xlfn.FLOOR.MATH((ROW(M416)-1)/5)*5,0,5),"&lt;&gt;0")/COUNTIF(OFFSET(correlations!N$46,_xlfn.FLOOR.MATH((ROW(M416)-1)/5)*5,0,5),"&lt;&gt;0")</f>
        <v>3.75</v>
      </c>
      <c r="AO428" s="40">
        <f ca="1">SUMIF(OFFSET(correlations!O$46,_xlfn.FLOOR.MATH((ROW(N416)-1)/5)*5,0,5),"&lt;&gt;0")/COUNTIF(OFFSET(correlations!O$46,_xlfn.FLOOR.MATH((ROW(N416)-1)/5)*5,0,5),"&lt;&gt;0")</f>
        <v>4.166666666666667</v>
      </c>
      <c r="AP428" s="40">
        <f ca="1">SUMIF(OFFSET(correlations!P$46,_xlfn.FLOOR.MATH((ROW(O416)-1)/5)*5,0,5),"&lt;&gt;0")/COUNTIF(OFFSET(correlations!P$46,_xlfn.FLOOR.MATH((ROW(O416)-1)/5)*5,0,5),"&lt;&gt;0")</f>
        <v>4.125</v>
      </c>
      <c r="AQ428" s="40">
        <f ca="1">SUMIF(OFFSET(correlations!Q$46,_xlfn.FLOOR.MATH((ROW(P416)-1)/5)*5,0,5),"&lt;&gt;0")/COUNTIF(OFFSET(correlations!Q$46,_xlfn.FLOOR.MATH((ROW(P416)-1)/5)*5,0,5),"&lt;&gt;0")</f>
        <v>4.166666666666667</v>
      </c>
      <c r="AR428" s="40">
        <f ca="1">SUMIF(OFFSET(correlations!R$46,_xlfn.FLOOR.MATH((ROW(Q416)-1)/5)*5,0,5),"&lt;&gt;0")/COUNTIF(OFFSET(correlations!R$46,_xlfn.FLOOR.MATH((ROW(Q416)-1)/5)*5,0,5),"&lt;&gt;0")</f>
        <v>4</v>
      </c>
      <c r="AS428" s="40">
        <f ca="1">SUMIF(OFFSET(correlations!S$46,_xlfn.FLOOR.MATH((ROW(R416)-1)/5)*5,0,5),"&lt;&gt;0")/COUNTIF(OFFSET(correlations!S$46,_xlfn.FLOOR.MATH((ROW(R416)-1)/5)*5,0,5),"&lt;&gt;0")</f>
        <v>4</v>
      </c>
      <c r="AT428" s="40">
        <f ca="1">SUMIF(OFFSET(correlations!T$46,_xlfn.FLOOR.MATH((ROW(S416)-1)/5)*5,0,5),"&lt;&gt;0")/COUNTIF(OFFSET(correlations!T$46,_xlfn.FLOOR.MATH((ROW(S416)-1)/5)*5,0,5),"&lt;&gt;0")</f>
        <v>4</v>
      </c>
      <c r="AU428" s="40">
        <f ca="1">SUMIF(OFFSET(correlations!U$46,_xlfn.FLOOR.MATH((ROW(T416)-1)/5)*5,0,5),"&lt;&gt;0")/COUNTIF(OFFSET(correlations!U$46,_xlfn.FLOOR.MATH((ROW(T416)-1)/5)*5,0,5),"&lt;&gt;0")</f>
        <v>4.25</v>
      </c>
      <c r="AV428" s="40">
        <f ca="1">SUMIF(OFFSET(correlations!V$46,_xlfn.FLOOR.MATH((ROW(U416)-1)/5)*5,0,5),"&lt;&gt;0")/COUNTIF(OFFSET(correlations!V$46,_xlfn.FLOOR.MATH((ROW(U416)-1)/5)*5,0,5),"&lt;&gt;0")</f>
        <v>3.1666666666666665</v>
      </c>
      <c r="AW428" s="40">
        <f ca="1">SUMIF(OFFSET(correlations!W$46,_xlfn.FLOOR.MATH((ROW(V416)-1)/5)*5,0,5),"&lt;&gt;0")/COUNTIF(OFFSET(correlations!W$46,_xlfn.FLOOR.MATH((ROW(V416)-1)/5)*5,0,5),"&lt;&gt;0")</f>
        <v>4.5</v>
      </c>
      <c r="AX428" s="40">
        <f ca="1">SUMIF(OFFSET(correlations!X$46,_xlfn.FLOOR.MATH((ROW(W416)-1)/5)*5,0,5),"&lt;&gt;0")/COUNTIF(OFFSET(correlations!X$46,_xlfn.FLOOR.MATH((ROW(W416)-1)/5)*5,0,5),"&lt;&gt;0")</f>
        <v>2.6666666666666665</v>
      </c>
      <c r="AY428" s="40">
        <f ca="1">SUMIF(OFFSET(correlations!Y$46,_xlfn.FLOOR.MATH((ROW(X416)-1)/5)*5,0,5),"&lt;&gt;0")/COUNTIF(OFFSET(correlations!Y$46,_xlfn.FLOOR.MATH((ROW(X416)-1)/5)*5,0,5),"&lt;&gt;0")</f>
        <v>3.8333333333333335</v>
      </c>
      <c r="AZ428" s="40">
        <f ca="1">SUMIF(OFFSET(correlations!Z$46,_xlfn.FLOOR.MATH((ROW(Y416)-1)/5)*5,0,5),"&lt;&gt;0")/COUNTIF(OFFSET(correlations!Z$46,_xlfn.FLOOR.MATH((ROW(Y416)-1)/5)*5,0,5),"&lt;&gt;0")</f>
        <v>2.8333333333333335</v>
      </c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</row>
    <row r="429" spans="1:76">
      <c r="A429" s="1" t="str">
        <f t="shared" ref="A429:A432" si="83">A428</f>
        <v>2501: The Bourne Identity (2002)</v>
      </c>
      <c r="B429" s="26">
        <f>IF(correlations!B462&lt;&gt;0,'Modified Weights'!B$3,0)</f>
        <v>0</v>
      </c>
      <c r="C429" s="26">
        <f>IF(correlations!C462&lt;&gt;0,'Modified Weights'!C$3,0)</f>
        <v>0.56244873874488854</v>
      </c>
      <c r="D429" s="26">
        <f>IF(correlations!D462&lt;&gt;0,'Modified Weights'!D$3,0)</f>
        <v>0.66716825348801723</v>
      </c>
      <c r="E429" s="26">
        <f>IF(correlations!E462&lt;&gt;0,'Modified Weights'!E$3,0)</f>
        <v>0</v>
      </c>
      <c r="F429" s="26">
        <f>IF(correlations!F462&lt;&gt;0,'Modified Weights'!F$3,0)</f>
        <v>0</v>
      </c>
      <c r="G429" s="26">
        <f>IF(correlations!G462&lt;&gt;0,'Modified Weights'!G$3,0)</f>
        <v>0</v>
      </c>
      <c r="H429" s="26">
        <f>IF(correlations!H462&lt;&gt;0,'Modified Weights'!H$3,0)</f>
        <v>0.46291004988627577</v>
      </c>
      <c r="I429" s="26">
        <f>IF(correlations!I462&lt;&gt;0,'Modified Weights'!I$3,0)</f>
        <v>0.38334847991865839</v>
      </c>
      <c r="J429" s="26">
        <f>IF(correlations!J462&lt;&gt;0,'Modified Weights'!J$3,0)</f>
        <v>0.47571090136593314</v>
      </c>
      <c r="K429" s="26">
        <f>IF(correlations!K462&lt;&gt;0,'Modified Weights'!K$3,0)</f>
        <v>0.31571202585390812</v>
      </c>
      <c r="L429" s="26">
        <f>IF(correlations!L462&lt;&gt;0,'Modified Weights'!L$3,0)</f>
        <v>0</v>
      </c>
      <c r="M429" s="26">
        <f>IF(correlations!M462&lt;&gt;0,'Modified Weights'!M$3,0)</f>
        <v>0</v>
      </c>
      <c r="N429" s="26">
        <f>IF(correlations!N462&lt;&gt;0,'Modified Weights'!N$3,0)</f>
        <v>0.32349910970108381</v>
      </c>
      <c r="O429" s="26">
        <f>IF(correlations!O462&lt;&gt;0,'Modified Weights'!O$3,0)</f>
        <v>0.66851595362183669</v>
      </c>
      <c r="P429" s="26">
        <f>IF(correlations!P462&lt;&gt;0,'Modified Weights'!P$3,0)</f>
        <v>0</v>
      </c>
      <c r="Q429" s="26">
        <f>IF(correlations!Q462&lt;&gt;0,'Modified Weights'!Q$3,0)</f>
        <v>0.50324684492481753</v>
      </c>
      <c r="R429" s="26">
        <f>IF(correlations!R462&lt;&gt;0,'Modified Weights'!R$3,0)</f>
        <v>0</v>
      </c>
      <c r="S429" s="26">
        <f>IF(correlations!S462&lt;&gt;0,'Modified Weights'!S$3,0)</f>
        <v>0</v>
      </c>
      <c r="T429" s="26">
        <f>IF(correlations!T462&lt;&gt;0,'Modified Weights'!T$3,0)</f>
        <v>0.55108883721563151</v>
      </c>
      <c r="U429" s="26">
        <f>IF(correlations!U462&lt;&gt;0,'Modified Weights'!U$3,0)</f>
        <v>0.47236055541883315</v>
      </c>
      <c r="V429" s="26">
        <f>IF(correlations!V462&lt;&gt;0,'Modified Weights'!V$3,0)</f>
        <v>0.27092801416163931</v>
      </c>
      <c r="W429" s="26">
        <f>IF(correlations!W462&lt;&gt;0,'Modified Weights'!W$3,0)</f>
        <v>0</v>
      </c>
      <c r="X429" s="26">
        <f>IF(correlations!X462&lt;&gt;0,'Modified Weights'!X$3,0)</f>
        <v>0</v>
      </c>
      <c r="Y429" s="26">
        <f>IF(correlations!Y462&lt;&gt;0,'Modified Weights'!Y$3,0)</f>
        <v>0</v>
      </c>
      <c r="Z429" s="26">
        <f>IF(correlations!Z462&lt;&gt;0,'Modified Weights'!Z$3,0)</f>
        <v>0.43552033876932245</v>
      </c>
      <c r="AA429" s="26"/>
      <c r="AB429" s="40">
        <f ca="1">SUMIF(OFFSET(correlations!B$46,_xlfn.FLOOR.MATH((ROW(A417)-1)/5)*5,0,5),"&lt;&gt;0")/COUNTIF(OFFSET(correlations!B$46,_xlfn.FLOOR.MATH((ROW(A417)-1)/5)*5,0,5),"&lt;&gt;0")</f>
        <v>2.8333333333333335</v>
      </c>
      <c r="AC429" s="40">
        <f ca="1">SUMIF(OFFSET(correlations!C$46,_xlfn.FLOOR.MATH((ROW(B417)-1)/5)*5,0,5),"&lt;&gt;0")/COUNTIF(OFFSET(correlations!C$46,_xlfn.FLOOR.MATH((ROW(B417)-1)/5)*5,0,5),"&lt;&gt;0")</f>
        <v>4.125</v>
      </c>
      <c r="AD429" s="40">
        <f ca="1">SUMIF(OFFSET(correlations!D$46,_xlfn.FLOOR.MATH((ROW(C417)-1)/5)*5,0,5),"&lt;&gt;0")/COUNTIF(OFFSET(correlations!D$46,_xlfn.FLOOR.MATH((ROW(C417)-1)/5)*5,0,5),"&lt;&gt;0")</f>
        <v>2.8333333333333335</v>
      </c>
      <c r="AE429" s="40">
        <f ca="1">SUMIF(OFFSET(correlations!E$46,_xlfn.FLOOR.MATH((ROW(D417)-1)/5)*5,0,5),"&lt;&gt;0")/COUNTIF(OFFSET(correlations!E$46,_xlfn.FLOOR.MATH((ROW(D417)-1)/5)*5,0,5),"&lt;&gt;0")</f>
        <v>4.333333333333333</v>
      </c>
      <c r="AF429" s="40">
        <f ca="1">SUMIF(OFFSET(correlations!F$46,_xlfn.FLOOR.MATH((ROW(E417)-1)/5)*5,0,5),"&lt;&gt;0")/COUNTIF(OFFSET(correlations!F$46,_xlfn.FLOOR.MATH((ROW(E417)-1)/5)*5,0,5),"&lt;&gt;0")</f>
        <v>4.125</v>
      </c>
      <c r="AG429" s="40">
        <f ca="1">SUMIF(OFFSET(correlations!G$46,_xlfn.FLOOR.MATH((ROW(F417)-1)/5)*5,0,5),"&lt;&gt;0")/COUNTIF(OFFSET(correlations!G$46,_xlfn.FLOOR.MATH((ROW(F417)-1)/5)*5,0,5),"&lt;&gt;0")</f>
        <v>2.8333333333333335</v>
      </c>
      <c r="AH429" s="40">
        <f ca="1">SUMIF(OFFSET(correlations!H$46,_xlfn.FLOOR.MATH((ROW(G417)-1)/5)*5,0,5),"&lt;&gt;0")/COUNTIF(OFFSET(correlations!H$46,_xlfn.FLOOR.MATH((ROW(G417)-1)/5)*5,0,5),"&lt;&gt;0")</f>
        <v>4.166666666666667</v>
      </c>
      <c r="AI429" s="40">
        <f ca="1">SUMIF(OFFSET(correlations!I$46,_xlfn.FLOOR.MATH((ROW(H417)-1)/5)*5,0,5),"&lt;&gt;0")/COUNTIF(OFFSET(correlations!I$46,_xlfn.FLOOR.MATH((ROW(H417)-1)/5)*5,0,5),"&lt;&gt;0")</f>
        <v>3.8333333333333335</v>
      </c>
      <c r="AJ429" s="40">
        <f ca="1">SUMIF(OFFSET(correlations!J$46,_xlfn.FLOOR.MATH((ROW(I417)-1)/5)*5,0,5),"&lt;&gt;0")/COUNTIF(OFFSET(correlations!J$46,_xlfn.FLOOR.MATH((ROW(I417)-1)/5)*5,0,5),"&lt;&gt;0")</f>
        <v>4.166666666666667</v>
      </c>
      <c r="AK429" s="40">
        <f ca="1">SUMIF(OFFSET(correlations!K$46,_xlfn.FLOOR.MATH((ROW(J417)-1)/5)*5,0,5),"&lt;&gt;0")/COUNTIF(OFFSET(correlations!K$46,_xlfn.FLOOR.MATH((ROW(J417)-1)/5)*5,0,5),"&lt;&gt;0")</f>
        <v>4</v>
      </c>
      <c r="AL429" s="40">
        <f ca="1">SUMIF(OFFSET(correlations!L$46,_xlfn.FLOOR.MATH((ROW(K417)-1)/5)*5,0,5),"&lt;&gt;0")/COUNTIF(OFFSET(correlations!L$46,_xlfn.FLOOR.MATH((ROW(K417)-1)/5)*5,0,5),"&lt;&gt;0")</f>
        <v>3.3333333333333335</v>
      </c>
      <c r="AM429" s="40">
        <f ca="1">SUMIF(OFFSET(correlations!M$46,_xlfn.FLOOR.MATH((ROW(L417)-1)/5)*5,0,5),"&lt;&gt;0")/COUNTIF(OFFSET(correlations!M$46,_xlfn.FLOOR.MATH((ROW(L417)-1)/5)*5,0,5),"&lt;&gt;0")</f>
        <v>4.5</v>
      </c>
      <c r="AN429" s="40">
        <f ca="1">SUMIF(OFFSET(correlations!N$46,_xlfn.FLOOR.MATH((ROW(M417)-1)/5)*5,0,5),"&lt;&gt;0")/COUNTIF(OFFSET(correlations!N$46,_xlfn.FLOOR.MATH((ROW(M417)-1)/5)*5,0,5),"&lt;&gt;0")</f>
        <v>3.75</v>
      </c>
      <c r="AO429" s="40">
        <f ca="1">SUMIF(OFFSET(correlations!O$46,_xlfn.FLOOR.MATH((ROW(N417)-1)/5)*5,0,5),"&lt;&gt;0")/COUNTIF(OFFSET(correlations!O$46,_xlfn.FLOOR.MATH((ROW(N417)-1)/5)*5,0,5),"&lt;&gt;0")</f>
        <v>4.166666666666667</v>
      </c>
      <c r="AP429" s="40">
        <f ca="1">SUMIF(OFFSET(correlations!P$46,_xlfn.FLOOR.MATH((ROW(O417)-1)/5)*5,0,5),"&lt;&gt;0")/COUNTIF(OFFSET(correlations!P$46,_xlfn.FLOOR.MATH((ROW(O417)-1)/5)*5,0,5),"&lt;&gt;0")</f>
        <v>4.125</v>
      </c>
      <c r="AQ429" s="40">
        <f ca="1">SUMIF(OFFSET(correlations!Q$46,_xlfn.FLOOR.MATH((ROW(P417)-1)/5)*5,0,5),"&lt;&gt;0")/COUNTIF(OFFSET(correlations!Q$46,_xlfn.FLOOR.MATH((ROW(P417)-1)/5)*5,0,5),"&lt;&gt;0")</f>
        <v>4.166666666666667</v>
      </c>
      <c r="AR429" s="40">
        <f ca="1">SUMIF(OFFSET(correlations!R$46,_xlfn.FLOOR.MATH((ROW(Q417)-1)/5)*5,0,5),"&lt;&gt;0")/COUNTIF(OFFSET(correlations!R$46,_xlfn.FLOOR.MATH((ROW(Q417)-1)/5)*5,0,5),"&lt;&gt;0")</f>
        <v>4</v>
      </c>
      <c r="AS429" s="40">
        <f ca="1">SUMIF(OFFSET(correlations!S$46,_xlfn.FLOOR.MATH((ROW(R417)-1)/5)*5,0,5),"&lt;&gt;0")/COUNTIF(OFFSET(correlations!S$46,_xlfn.FLOOR.MATH((ROW(R417)-1)/5)*5,0,5),"&lt;&gt;0")</f>
        <v>4</v>
      </c>
      <c r="AT429" s="40">
        <f ca="1">SUMIF(OFFSET(correlations!T$46,_xlfn.FLOOR.MATH((ROW(S417)-1)/5)*5,0,5),"&lt;&gt;0")/COUNTIF(OFFSET(correlations!T$46,_xlfn.FLOOR.MATH((ROW(S417)-1)/5)*5,0,5),"&lt;&gt;0")</f>
        <v>4</v>
      </c>
      <c r="AU429" s="40">
        <f ca="1">SUMIF(OFFSET(correlations!U$46,_xlfn.FLOOR.MATH((ROW(T417)-1)/5)*5,0,5),"&lt;&gt;0")/COUNTIF(OFFSET(correlations!U$46,_xlfn.FLOOR.MATH((ROW(T417)-1)/5)*5,0,5),"&lt;&gt;0")</f>
        <v>4.25</v>
      </c>
      <c r="AV429" s="40">
        <f ca="1">SUMIF(OFFSET(correlations!V$46,_xlfn.FLOOR.MATH((ROW(U417)-1)/5)*5,0,5),"&lt;&gt;0")/COUNTIF(OFFSET(correlations!V$46,_xlfn.FLOOR.MATH((ROW(U417)-1)/5)*5,0,5),"&lt;&gt;0")</f>
        <v>3.1666666666666665</v>
      </c>
      <c r="AW429" s="40">
        <f ca="1">SUMIF(OFFSET(correlations!W$46,_xlfn.FLOOR.MATH((ROW(V417)-1)/5)*5,0,5),"&lt;&gt;0")/COUNTIF(OFFSET(correlations!W$46,_xlfn.FLOOR.MATH((ROW(V417)-1)/5)*5,0,5),"&lt;&gt;0")</f>
        <v>4.5</v>
      </c>
      <c r="AX429" s="40">
        <f ca="1">SUMIF(OFFSET(correlations!X$46,_xlfn.FLOOR.MATH((ROW(W417)-1)/5)*5,0,5),"&lt;&gt;0")/COUNTIF(OFFSET(correlations!X$46,_xlfn.FLOOR.MATH((ROW(W417)-1)/5)*5,0,5),"&lt;&gt;0")</f>
        <v>2.6666666666666665</v>
      </c>
      <c r="AY429" s="40">
        <f ca="1">SUMIF(OFFSET(correlations!Y$46,_xlfn.FLOOR.MATH((ROW(X417)-1)/5)*5,0,5),"&lt;&gt;0")/COUNTIF(OFFSET(correlations!Y$46,_xlfn.FLOOR.MATH((ROW(X417)-1)/5)*5,0,5),"&lt;&gt;0")</f>
        <v>3.8333333333333335</v>
      </c>
      <c r="AZ429" s="40">
        <f ca="1">SUMIF(OFFSET(correlations!Z$46,_xlfn.FLOOR.MATH((ROW(Y417)-1)/5)*5,0,5),"&lt;&gt;0")/COUNTIF(OFFSET(correlations!Z$46,_xlfn.FLOOR.MATH((ROW(Y417)-1)/5)*5,0,5),"&lt;&gt;0")</f>
        <v>2.8333333333333335</v>
      </c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</row>
    <row r="430" spans="1:76">
      <c r="A430" s="1" t="str">
        <f t="shared" si="83"/>
        <v>2501: The Bourne Identity (2002)</v>
      </c>
      <c r="B430" s="26">
        <f>IF(correlations!B463&lt;&gt;0,'Modified Weights'!B$4,0)</f>
        <v>0.51761980439715483</v>
      </c>
      <c r="C430" s="26">
        <f>IF(correlations!C463&lt;&gt;0,'Modified Weights'!C$4,0)</f>
        <v>0.48860698263640312</v>
      </c>
      <c r="D430" s="26">
        <f>IF(correlations!D463&lt;&gt;0,'Modified Weights'!D$4,0)</f>
        <v>0</v>
      </c>
      <c r="E430" s="26">
        <f>IF(correlations!E463&lt;&gt;0,'Modified Weights'!E$4,0)</f>
        <v>0.47497369617752921</v>
      </c>
      <c r="F430" s="26">
        <f>IF(correlations!F463&lt;&gt;0,'Modified Weights'!F$4,0)</f>
        <v>0.46411014776485626</v>
      </c>
      <c r="G430" s="26">
        <f>IF(correlations!G463&lt;&gt;0,'Modified Weights'!G$4,0)</f>
        <v>0</v>
      </c>
      <c r="H430" s="26">
        <f>IF(correlations!H463&lt;&gt;0,'Modified Weights'!H$4,0)</f>
        <v>0.40027450425381639</v>
      </c>
      <c r="I430" s="26">
        <f>IF(correlations!I463&lt;&gt;0,'Modified Weights'!I$4,0)</f>
        <v>0.31257295249758305</v>
      </c>
      <c r="J430" s="26">
        <f>IF(correlations!J463&lt;&gt;0,'Modified Weights'!J$4,0)</f>
        <v>0</v>
      </c>
      <c r="K430" s="26">
        <f>IF(correlations!K463&lt;&gt;0,'Modified Weights'!K$4,0)</f>
        <v>0.26365446983714974</v>
      </c>
      <c r="L430" s="26">
        <f>IF(correlations!L463&lt;&gt;0,'Modified Weights'!L$4,0)</f>
        <v>0.28275572409412869</v>
      </c>
      <c r="M430" s="26">
        <f>IF(correlations!M463&lt;&gt;0,'Modified Weights'!M$4,0)</f>
        <v>0</v>
      </c>
      <c r="N430" s="26">
        <f>IF(correlations!N463&lt;&gt;0,'Modified Weights'!N$4,0)</f>
        <v>0.31010409033155772</v>
      </c>
      <c r="O430" s="26">
        <f>IF(correlations!O463&lt;&gt;0,'Modified Weights'!O$4,0)</f>
        <v>0</v>
      </c>
      <c r="P430" s="26">
        <f>IF(correlations!P463&lt;&gt;0,'Modified Weights'!P$4,0)</f>
        <v>0.30413903573293405</v>
      </c>
      <c r="Q430" s="26">
        <f>IF(correlations!Q463&lt;&gt;0,'Modified Weights'!Q$4,0)</f>
        <v>0.48860698263640312</v>
      </c>
      <c r="R430" s="26">
        <f>IF(correlations!R463&lt;&gt;0,'Modified Weights'!R$4,0)</f>
        <v>0</v>
      </c>
      <c r="S430" s="26">
        <f>IF(correlations!S463&lt;&gt;0,'Modified Weights'!S$4,0)</f>
        <v>0.44902524381160436</v>
      </c>
      <c r="T430" s="26">
        <f>IF(correlations!T463&lt;&gt;0,'Modified Weights'!T$4,0)</f>
        <v>0</v>
      </c>
      <c r="U430" s="26">
        <f>IF(correlations!U463&lt;&gt;0,'Modified Weights'!U$4,0)</f>
        <v>0.43899155441463594</v>
      </c>
      <c r="V430" s="26">
        <f>IF(correlations!V463&lt;&gt;0,'Modified Weights'!V$4,0)</f>
        <v>0</v>
      </c>
      <c r="W430" s="26">
        <f>IF(correlations!W463&lt;&gt;0,'Modified Weights'!W$4,0)</f>
        <v>0</v>
      </c>
      <c r="X430" s="26">
        <f>IF(correlations!X463&lt;&gt;0,'Modified Weights'!X$4,0)</f>
        <v>0</v>
      </c>
      <c r="Y430" s="26">
        <f>IF(correlations!Y463&lt;&gt;0,'Modified Weights'!Y$4,0)</f>
        <v>0.54219187817609293</v>
      </c>
      <c r="Z430" s="26">
        <f>IF(correlations!Z463&lt;&gt;0,'Modified Weights'!Z$4,0)</f>
        <v>0.39006674934025765</v>
      </c>
      <c r="AA430" s="26"/>
      <c r="AB430" s="40">
        <f ca="1">SUMIF(OFFSET(correlations!B$46,_xlfn.FLOOR.MATH((ROW(A418)-1)/5)*5,0,5),"&lt;&gt;0")/COUNTIF(OFFSET(correlations!B$46,_xlfn.FLOOR.MATH((ROW(A418)-1)/5)*5,0,5),"&lt;&gt;0")</f>
        <v>2.8333333333333335</v>
      </c>
      <c r="AC430" s="40">
        <f ca="1">SUMIF(OFFSET(correlations!C$46,_xlfn.FLOOR.MATH((ROW(B418)-1)/5)*5,0,5),"&lt;&gt;0")/COUNTIF(OFFSET(correlations!C$46,_xlfn.FLOOR.MATH((ROW(B418)-1)/5)*5,0,5),"&lt;&gt;0")</f>
        <v>4.125</v>
      </c>
      <c r="AD430" s="40">
        <f ca="1">SUMIF(OFFSET(correlations!D$46,_xlfn.FLOOR.MATH((ROW(C418)-1)/5)*5,0,5),"&lt;&gt;0")/COUNTIF(OFFSET(correlations!D$46,_xlfn.FLOOR.MATH((ROW(C418)-1)/5)*5,0,5),"&lt;&gt;0")</f>
        <v>2.8333333333333335</v>
      </c>
      <c r="AE430" s="40">
        <f ca="1">SUMIF(OFFSET(correlations!E$46,_xlfn.FLOOR.MATH((ROW(D418)-1)/5)*5,0,5),"&lt;&gt;0")/COUNTIF(OFFSET(correlations!E$46,_xlfn.FLOOR.MATH((ROW(D418)-1)/5)*5,0,5),"&lt;&gt;0")</f>
        <v>4.333333333333333</v>
      </c>
      <c r="AF430" s="40">
        <f ca="1">SUMIF(OFFSET(correlations!F$46,_xlfn.FLOOR.MATH((ROW(E418)-1)/5)*5,0,5),"&lt;&gt;0")/COUNTIF(OFFSET(correlations!F$46,_xlfn.FLOOR.MATH((ROW(E418)-1)/5)*5,0,5),"&lt;&gt;0")</f>
        <v>4.125</v>
      </c>
      <c r="AG430" s="40">
        <f ca="1">SUMIF(OFFSET(correlations!G$46,_xlfn.FLOOR.MATH((ROW(F418)-1)/5)*5,0,5),"&lt;&gt;0")/COUNTIF(OFFSET(correlations!G$46,_xlfn.FLOOR.MATH((ROW(F418)-1)/5)*5,0,5),"&lt;&gt;0")</f>
        <v>2.8333333333333335</v>
      </c>
      <c r="AH430" s="40">
        <f ca="1">SUMIF(OFFSET(correlations!H$46,_xlfn.FLOOR.MATH((ROW(G418)-1)/5)*5,0,5),"&lt;&gt;0")/COUNTIF(OFFSET(correlations!H$46,_xlfn.FLOOR.MATH((ROW(G418)-1)/5)*5,0,5),"&lt;&gt;0")</f>
        <v>4.166666666666667</v>
      </c>
      <c r="AI430" s="40">
        <f ca="1">SUMIF(OFFSET(correlations!I$46,_xlfn.FLOOR.MATH((ROW(H418)-1)/5)*5,0,5),"&lt;&gt;0")/COUNTIF(OFFSET(correlations!I$46,_xlfn.FLOOR.MATH((ROW(H418)-1)/5)*5,0,5),"&lt;&gt;0")</f>
        <v>3.8333333333333335</v>
      </c>
      <c r="AJ430" s="40">
        <f ca="1">SUMIF(OFFSET(correlations!J$46,_xlfn.FLOOR.MATH((ROW(I418)-1)/5)*5,0,5),"&lt;&gt;0")/COUNTIF(OFFSET(correlations!J$46,_xlfn.FLOOR.MATH((ROW(I418)-1)/5)*5,0,5),"&lt;&gt;0")</f>
        <v>4.166666666666667</v>
      </c>
      <c r="AK430" s="40">
        <f ca="1">SUMIF(OFFSET(correlations!K$46,_xlfn.FLOOR.MATH((ROW(J418)-1)/5)*5,0,5),"&lt;&gt;0")/COUNTIF(OFFSET(correlations!K$46,_xlfn.FLOOR.MATH((ROW(J418)-1)/5)*5,0,5),"&lt;&gt;0")</f>
        <v>4</v>
      </c>
      <c r="AL430" s="40">
        <f ca="1">SUMIF(OFFSET(correlations!L$46,_xlfn.FLOOR.MATH((ROW(K418)-1)/5)*5,0,5),"&lt;&gt;0")/COUNTIF(OFFSET(correlations!L$46,_xlfn.FLOOR.MATH((ROW(K418)-1)/5)*5,0,5),"&lt;&gt;0")</f>
        <v>3.3333333333333335</v>
      </c>
      <c r="AM430" s="40">
        <f ca="1">SUMIF(OFFSET(correlations!M$46,_xlfn.FLOOR.MATH((ROW(L418)-1)/5)*5,0,5),"&lt;&gt;0")/COUNTIF(OFFSET(correlations!M$46,_xlfn.FLOOR.MATH((ROW(L418)-1)/5)*5,0,5),"&lt;&gt;0")</f>
        <v>4.5</v>
      </c>
      <c r="AN430" s="40">
        <f ca="1">SUMIF(OFFSET(correlations!N$46,_xlfn.FLOOR.MATH((ROW(M418)-1)/5)*5,0,5),"&lt;&gt;0")/COUNTIF(OFFSET(correlations!N$46,_xlfn.FLOOR.MATH((ROW(M418)-1)/5)*5,0,5),"&lt;&gt;0")</f>
        <v>3.75</v>
      </c>
      <c r="AO430" s="40">
        <f ca="1">SUMIF(OFFSET(correlations!O$46,_xlfn.FLOOR.MATH((ROW(N418)-1)/5)*5,0,5),"&lt;&gt;0")/COUNTIF(OFFSET(correlations!O$46,_xlfn.FLOOR.MATH((ROW(N418)-1)/5)*5,0,5),"&lt;&gt;0")</f>
        <v>4.166666666666667</v>
      </c>
      <c r="AP430" s="40">
        <f ca="1">SUMIF(OFFSET(correlations!P$46,_xlfn.FLOOR.MATH((ROW(O418)-1)/5)*5,0,5),"&lt;&gt;0")/COUNTIF(OFFSET(correlations!P$46,_xlfn.FLOOR.MATH((ROW(O418)-1)/5)*5,0,5),"&lt;&gt;0")</f>
        <v>4.125</v>
      </c>
      <c r="AQ430" s="40">
        <f ca="1">SUMIF(OFFSET(correlations!Q$46,_xlfn.FLOOR.MATH((ROW(P418)-1)/5)*5,0,5),"&lt;&gt;0")/COUNTIF(OFFSET(correlations!Q$46,_xlfn.FLOOR.MATH((ROW(P418)-1)/5)*5,0,5),"&lt;&gt;0")</f>
        <v>4.166666666666667</v>
      </c>
      <c r="AR430" s="40">
        <f ca="1">SUMIF(OFFSET(correlations!R$46,_xlfn.FLOOR.MATH((ROW(Q418)-1)/5)*5,0,5),"&lt;&gt;0")/COUNTIF(OFFSET(correlations!R$46,_xlfn.FLOOR.MATH((ROW(Q418)-1)/5)*5,0,5),"&lt;&gt;0")</f>
        <v>4</v>
      </c>
      <c r="AS430" s="40">
        <f ca="1">SUMIF(OFFSET(correlations!S$46,_xlfn.FLOOR.MATH((ROW(R418)-1)/5)*5,0,5),"&lt;&gt;0")/COUNTIF(OFFSET(correlations!S$46,_xlfn.FLOOR.MATH((ROW(R418)-1)/5)*5,0,5),"&lt;&gt;0")</f>
        <v>4</v>
      </c>
      <c r="AT430" s="40">
        <f ca="1">SUMIF(OFFSET(correlations!T$46,_xlfn.FLOOR.MATH((ROW(S418)-1)/5)*5,0,5),"&lt;&gt;0")/COUNTIF(OFFSET(correlations!T$46,_xlfn.FLOOR.MATH((ROW(S418)-1)/5)*5,0,5),"&lt;&gt;0")</f>
        <v>4</v>
      </c>
      <c r="AU430" s="40">
        <f ca="1">SUMIF(OFFSET(correlations!U$46,_xlfn.FLOOR.MATH((ROW(T418)-1)/5)*5,0,5),"&lt;&gt;0")/COUNTIF(OFFSET(correlations!U$46,_xlfn.FLOOR.MATH((ROW(T418)-1)/5)*5,0,5),"&lt;&gt;0")</f>
        <v>4.25</v>
      </c>
      <c r="AV430" s="40">
        <f ca="1">SUMIF(OFFSET(correlations!V$46,_xlfn.FLOOR.MATH((ROW(U418)-1)/5)*5,0,5),"&lt;&gt;0")/COUNTIF(OFFSET(correlations!V$46,_xlfn.FLOOR.MATH((ROW(U418)-1)/5)*5,0,5),"&lt;&gt;0")</f>
        <v>3.1666666666666665</v>
      </c>
      <c r="AW430" s="40">
        <f ca="1">SUMIF(OFFSET(correlations!W$46,_xlfn.FLOOR.MATH((ROW(V418)-1)/5)*5,0,5),"&lt;&gt;0")/COUNTIF(OFFSET(correlations!W$46,_xlfn.FLOOR.MATH((ROW(V418)-1)/5)*5,0,5),"&lt;&gt;0")</f>
        <v>4.5</v>
      </c>
      <c r="AX430" s="40">
        <f ca="1">SUMIF(OFFSET(correlations!X$46,_xlfn.FLOOR.MATH((ROW(W418)-1)/5)*5,0,5),"&lt;&gt;0")/COUNTIF(OFFSET(correlations!X$46,_xlfn.FLOOR.MATH((ROW(W418)-1)/5)*5,0,5),"&lt;&gt;0")</f>
        <v>2.6666666666666665</v>
      </c>
      <c r="AY430" s="40">
        <f ca="1">SUMIF(OFFSET(correlations!Y$46,_xlfn.FLOOR.MATH((ROW(X418)-1)/5)*5,0,5),"&lt;&gt;0")/COUNTIF(OFFSET(correlations!Y$46,_xlfn.FLOOR.MATH((ROW(X418)-1)/5)*5,0,5),"&lt;&gt;0")</f>
        <v>3.8333333333333335</v>
      </c>
      <c r="AZ430" s="40">
        <f ca="1">SUMIF(OFFSET(correlations!Z$46,_xlfn.FLOOR.MATH((ROW(Y418)-1)/5)*5,0,5),"&lt;&gt;0")/COUNTIF(OFFSET(correlations!Z$46,_xlfn.FLOOR.MATH((ROW(Y418)-1)/5)*5,0,5),"&lt;&gt;0")</f>
        <v>2.8333333333333335</v>
      </c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</row>
    <row r="431" spans="1:76">
      <c r="A431" s="1" t="str">
        <f t="shared" si="83"/>
        <v>2501: The Bourne Identity (2002)</v>
      </c>
      <c r="B431" s="26">
        <f>IF(correlations!B464&lt;&gt;0,'Modified Weights'!B$5,0)</f>
        <v>0</v>
      </c>
      <c r="C431" s="26">
        <f>IF(correlations!C464&lt;&gt;0,'Modified Weights'!C$5,0)</f>
        <v>0.42223642660835542</v>
      </c>
      <c r="D431" s="26">
        <f>IF(correlations!D464&lt;&gt;0,'Modified Weights'!D$5,0)</f>
        <v>0.46833329437099369</v>
      </c>
      <c r="E431" s="26">
        <f>IF(correlations!E464&lt;&gt;0,'Modified Weights'!E$5,0)</f>
        <v>0.46291004988627577</v>
      </c>
      <c r="F431" s="26">
        <f>IF(correlations!F464&lt;&gt;0,'Modified Weights'!F$5,0)</f>
        <v>0.43899155441463594</v>
      </c>
      <c r="G431" s="26">
        <f>IF(correlations!G464&lt;&gt;0,'Modified Weights'!G$5,0)</f>
        <v>0.46833329437099369</v>
      </c>
      <c r="H431" s="26">
        <f>IF(correlations!H464&lt;&gt;0,'Modified Weights'!H$5,0)</f>
        <v>0.24769327229404767</v>
      </c>
      <c r="I431" s="26">
        <f>IF(correlations!I464&lt;&gt;0,'Modified Weights'!I$5,0)</f>
        <v>0.26424949075041737</v>
      </c>
      <c r="J431" s="26">
        <f>IF(correlations!J464&lt;&gt;0,'Modified Weights'!J$5,0)</f>
        <v>0</v>
      </c>
      <c r="K431" s="26">
        <f>IF(correlations!K464&lt;&gt;0,'Modified Weights'!K$5,0)</f>
        <v>0</v>
      </c>
      <c r="L431" s="26">
        <f>IF(correlations!L464&lt;&gt;0,'Modified Weights'!L$5,0)</f>
        <v>0</v>
      </c>
      <c r="M431" s="26">
        <f>IF(correlations!M464&lt;&gt;0,'Modified Weights'!M$5,0)</f>
        <v>0</v>
      </c>
      <c r="N431" s="26">
        <f>IF(correlations!N464&lt;&gt;0,'Modified Weights'!N$5,0)</f>
        <v>0</v>
      </c>
      <c r="O431" s="26">
        <f>IF(correlations!O464&lt;&gt;0,'Modified Weights'!O$5,0)</f>
        <v>0.53906585139435703</v>
      </c>
      <c r="P431" s="26">
        <f>IF(correlations!P464&lt;&gt;0,'Modified Weights'!P$5,0)</f>
        <v>0.29682614716644024</v>
      </c>
      <c r="Q431" s="26">
        <f>IF(correlations!Q464&lt;&gt;0,'Modified Weights'!Q$5,0)</f>
        <v>0</v>
      </c>
      <c r="R431" s="26">
        <f>IF(correlations!R464&lt;&gt;0,'Modified Weights'!R$5,0)</f>
        <v>0</v>
      </c>
      <c r="S431" s="26">
        <f>IF(correlations!S464&lt;&gt;0,'Modified Weights'!S$5,0)</f>
        <v>0.42223642660835542</v>
      </c>
      <c r="T431" s="26">
        <f>IF(correlations!T464&lt;&gt;0,'Modified Weights'!T$5,0)</f>
        <v>0</v>
      </c>
      <c r="U431" s="26">
        <f>IF(correlations!U464&lt;&gt;0,'Modified Weights'!U$5,0)</f>
        <v>0.40380887559327872</v>
      </c>
      <c r="V431" s="26">
        <f>IF(correlations!V464&lt;&gt;0,'Modified Weights'!V$5,0)</f>
        <v>0.14924669844661778</v>
      </c>
      <c r="W431" s="26">
        <f>IF(correlations!W464&lt;&gt;0,'Modified Weights'!W$5,0)</f>
        <v>0.31571202585390812</v>
      </c>
      <c r="X431" s="26">
        <f>IF(correlations!X464&lt;&gt;0,'Modified Weights'!X$5,0)</f>
        <v>0.47497369617752921</v>
      </c>
      <c r="Y431" s="26">
        <f>IF(correlations!Y464&lt;&gt;0,'Modified Weights'!Y$5,0)</f>
        <v>0.47236055541883315</v>
      </c>
      <c r="Z431" s="26">
        <f>IF(correlations!Z464&lt;&gt;0,'Modified Weights'!Z$5,0)</f>
        <v>0.37985626502293046</v>
      </c>
      <c r="AA431" s="26"/>
      <c r="AB431" s="40">
        <f ca="1">SUMIF(OFFSET(correlations!B$46,_xlfn.FLOOR.MATH((ROW(A419)-1)/5)*5,0,5),"&lt;&gt;0")/COUNTIF(OFFSET(correlations!B$46,_xlfn.FLOOR.MATH((ROW(A419)-1)/5)*5,0,5),"&lt;&gt;0")</f>
        <v>2.8333333333333335</v>
      </c>
      <c r="AC431" s="40">
        <f ca="1">SUMIF(OFFSET(correlations!C$46,_xlfn.FLOOR.MATH((ROW(B419)-1)/5)*5,0,5),"&lt;&gt;0")/COUNTIF(OFFSET(correlations!C$46,_xlfn.FLOOR.MATH((ROW(B419)-1)/5)*5,0,5),"&lt;&gt;0")</f>
        <v>4.125</v>
      </c>
      <c r="AD431" s="40">
        <f ca="1">SUMIF(OFFSET(correlations!D$46,_xlfn.FLOOR.MATH((ROW(C419)-1)/5)*5,0,5),"&lt;&gt;0")/COUNTIF(OFFSET(correlations!D$46,_xlfn.FLOOR.MATH((ROW(C419)-1)/5)*5,0,5),"&lt;&gt;0")</f>
        <v>2.8333333333333335</v>
      </c>
      <c r="AE431" s="40">
        <f ca="1">SUMIF(OFFSET(correlations!E$46,_xlfn.FLOOR.MATH((ROW(D419)-1)/5)*5,0,5),"&lt;&gt;0")/COUNTIF(OFFSET(correlations!E$46,_xlfn.FLOOR.MATH((ROW(D419)-1)/5)*5,0,5),"&lt;&gt;0")</f>
        <v>4.333333333333333</v>
      </c>
      <c r="AF431" s="40">
        <f ca="1">SUMIF(OFFSET(correlations!F$46,_xlfn.FLOOR.MATH((ROW(E419)-1)/5)*5,0,5),"&lt;&gt;0")/COUNTIF(OFFSET(correlations!F$46,_xlfn.FLOOR.MATH((ROW(E419)-1)/5)*5,0,5),"&lt;&gt;0")</f>
        <v>4.125</v>
      </c>
      <c r="AG431" s="40">
        <f ca="1">SUMIF(OFFSET(correlations!G$46,_xlfn.FLOOR.MATH((ROW(F419)-1)/5)*5,0,5),"&lt;&gt;0")/COUNTIF(OFFSET(correlations!G$46,_xlfn.FLOOR.MATH((ROW(F419)-1)/5)*5,0,5),"&lt;&gt;0")</f>
        <v>2.8333333333333335</v>
      </c>
      <c r="AH431" s="40">
        <f ca="1">SUMIF(OFFSET(correlations!H$46,_xlfn.FLOOR.MATH((ROW(G419)-1)/5)*5,0,5),"&lt;&gt;0")/COUNTIF(OFFSET(correlations!H$46,_xlfn.FLOOR.MATH((ROW(G419)-1)/5)*5,0,5),"&lt;&gt;0")</f>
        <v>4.166666666666667</v>
      </c>
      <c r="AI431" s="40">
        <f ca="1">SUMIF(OFFSET(correlations!I$46,_xlfn.FLOOR.MATH((ROW(H419)-1)/5)*5,0,5),"&lt;&gt;0")/COUNTIF(OFFSET(correlations!I$46,_xlfn.FLOOR.MATH((ROW(H419)-1)/5)*5,0,5),"&lt;&gt;0")</f>
        <v>3.8333333333333335</v>
      </c>
      <c r="AJ431" s="40">
        <f ca="1">SUMIF(OFFSET(correlations!J$46,_xlfn.FLOOR.MATH((ROW(I419)-1)/5)*5,0,5),"&lt;&gt;0")/COUNTIF(OFFSET(correlations!J$46,_xlfn.FLOOR.MATH((ROW(I419)-1)/5)*5,0,5),"&lt;&gt;0")</f>
        <v>4.166666666666667</v>
      </c>
      <c r="AK431" s="40">
        <f ca="1">SUMIF(OFFSET(correlations!K$46,_xlfn.FLOOR.MATH((ROW(J419)-1)/5)*5,0,5),"&lt;&gt;0")/COUNTIF(OFFSET(correlations!K$46,_xlfn.FLOOR.MATH((ROW(J419)-1)/5)*5,0,5),"&lt;&gt;0")</f>
        <v>4</v>
      </c>
      <c r="AL431" s="40">
        <f ca="1">SUMIF(OFFSET(correlations!L$46,_xlfn.FLOOR.MATH((ROW(K419)-1)/5)*5,0,5),"&lt;&gt;0")/COUNTIF(OFFSET(correlations!L$46,_xlfn.FLOOR.MATH((ROW(K419)-1)/5)*5,0,5),"&lt;&gt;0")</f>
        <v>3.3333333333333335</v>
      </c>
      <c r="AM431" s="40">
        <f ca="1">SUMIF(OFFSET(correlations!M$46,_xlfn.FLOOR.MATH((ROW(L419)-1)/5)*5,0,5),"&lt;&gt;0")/COUNTIF(OFFSET(correlations!M$46,_xlfn.FLOOR.MATH((ROW(L419)-1)/5)*5,0,5),"&lt;&gt;0")</f>
        <v>4.5</v>
      </c>
      <c r="AN431" s="40">
        <f ca="1">SUMIF(OFFSET(correlations!N$46,_xlfn.FLOOR.MATH((ROW(M419)-1)/5)*5,0,5),"&lt;&gt;0")/COUNTIF(OFFSET(correlations!N$46,_xlfn.FLOOR.MATH((ROW(M419)-1)/5)*5,0,5),"&lt;&gt;0")</f>
        <v>3.75</v>
      </c>
      <c r="AO431" s="40">
        <f ca="1">SUMIF(OFFSET(correlations!O$46,_xlfn.FLOOR.MATH((ROW(N419)-1)/5)*5,0,5),"&lt;&gt;0")/COUNTIF(OFFSET(correlations!O$46,_xlfn.FLOOR.MATH((ROW(N419)-1)/5)*5,0,5),"&lt;&gt;0")</f>
        <v>4.166666666666667</v>
      </c>
      <c r="AP431" s="40">
        <f ca="1">SUMIF(OFFSET(correlations!P$46,_xlfn.FLOOR.MATH((ROW(O419)-1)/5)*5,0,5),"&lt;&gt;0")/COUNTIF(OFFSET(correlations!P$46,_xlfn.FLOOR.MATH((ROW(O419)-1)/5)*5,0,5),"&lt;&gt;0")</f>
        <v>4.125</v>
      </c>
      <c r="AQ431" s="40">
        <f ca="1">SUMIF(OFFSET(correlations!Q$46,_xlfn.FLOOR.MATH((ROW(P419)-1)/5)*5,0,5),"&lt;&gt;0")/COUNTIF(OFFSET(correlations!Q$46,_xlfn.FLOOR.MATH((ROW(P419)-1)/5)*5,0,5),"&lt;&gt;0")</f>
        <v>4.166666666666667</v>
      </c>
      <c r="AR431" s="40">
        <f ca="1">SUMIF(OFFSET(correlations!R$46,_xlfn.FLOOR.MATH((ROW(Q419)-1)/5)*5,0,5),"&lt;&gt;0")/COUNTIF(OFFSET(correlations!R$46,_xlfn.FLOOR.MATH((ROW(Q419)-1)/5)*5,0,5),"&lt;&gt;0")</f>
        <v>4</v>
      </c>
      <c r="AS431" s="40">
        <f ca="1">SUMIF(OFFSET(correlations!S$46,_xlfn.FLOOR.MATH((ROW(R419)-1)/5)*5,0,5),"&lt;&gt;0")/COUNTIF(OFFSET(correlations!S$46,_xlfn.FLOOR.MATH((ROW(R419)-1)/5)*5,0,5),"&lt;&gt;0")</f>
        <v>4</v>
      </c>
      <c r="AT431" s="40">
        <f ca="1">SUMIF(OFFSET(correlations!T$46,_xlfn.FLOOR.MATH((ROW(S419)-1)/5)*5,0,5),"&lt;&gt;0")/COUNTIF(OFFSET(correlations!T$46,_xlfn.FLOOR.MATH((ROW(S419)-1)/5)*5,0,5),"&lt;&gt;0")</f>
        <v>4</v>
      </c>
      <c r="AU431" s="40">
        <f ca="1">SUMIF(OFFSET(correlations!U$46,_xlfn.FLOOR.MATH((ROW(T419)-1)/5)*5,0,5),"&lt;&gt;0")/COUNTIF(OFFSET(correlations!U$46,_xlfn.FLOOR.MATH((ROW(T419)-1)/5)*5,0,5),"&lt;&gt;0")</f>
        <v>4.25</v>
      </c>
      <c r="AV431" s="40">
        <f ca="1">SUMIF(OFFSET(correlations!V$46,_xlfn.FLOOR.MATH((ROW(U419)-1)/5)*5,0,5),"&lt;&gt;0")/COUNTIF(OFFSET(correlations!V$46,_xlfn.FLOOR.MATH((ROW(U419)-1)/5)*5,0,5),"&lt;&gt;0")</f>
        <v>3.1666666666666665</v>
      </c>
      <c r="AW431" s="40">
        <f ca="1">SUMIF(OFFSET(correlations!W$46,_xlfn.FLOOR.MATH((ROW(V419)-1)/5)*5,0,5),"&lt;&gt;0")/COUNTIF(OFFSET(correlations!W$46,_xlfn.FLOOR.MATH((ROW(V419)-1)/5)*5,0,5),"&lt;&gt;0")</f>
        <v>4.5</v>
      </c>
      <c r="AX431" s="40">
        <f ca="1">SUMIF(OFFSET(correlations!X$46,_xlfn.FLOOR.MATH((ROW(W419)-1)/5)*5,0,5),"&lt;&gt;0")/COUNTIF(OFFSET(correlations!X$46,_xlfn.FLOOR.MATH((ROW(W419)-1)/5)*5,0,5),"&lt;&gt;0")</f>
        <v>2.6666666666666665</v>
      </c>
      <c r="AY431" s="40">
        <f ca="1">SUMIF(OFFSET(correlations!Y$46,_xlfn.FLOOR.MATH((ROW(X419)-1)/5)*5,0,5),"&lt;&gt;0")/COUNTIF(OFFSET(correlations!Y$46,_xlfn.FLOOR.MATH((ROW(X419)-1)/5)*5,0,5),"&lt;&gt;0")</f>
        <v>3.8333333333333335</v>
      </c>
      <c r="AZ431" s="40">
        <f ca="1">SUMIF(OFFSET(correlations!Z$46,_xlfn.FLOOR.MATH((ROW(Y419)-1)/5)*5,0,5),"&lt;&gt;0")/COUNTIF(OFFSET(correlations!Z$46,_xlfn.FLOOR.MATH((ROW(Y419)-1)/5)*5,0,5),"&lt;&gt;0")</f>
        <v>2.8333333333333335</v>
      </c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</row>
    <row r="432" spans="1:76">
      <c r="A432" s="1" t="str">
        <f t="shared" si="83"/>
        <v>2501: The Bourne Identity (2002)</v>
      </c>
      <c r="B432" s="26">
        <f>IF(correlations!B465&lt;&gt;0,'Modified Weights'!B$6,0)</f>
        <v>0.48053660218278615</v>
      </c>
      <c r="C432" s="26">
        <f>IF(correlations!C465&lt;&gt;0,'Modified Weights'!C$6,0)</f>
        <v>0</v>
      </c>
      <c r="D432" s="26">
        <f>IF(correlations!D465&lt;&gt;0,'Modified Weights'!D$6,0)</f>
        <v>0.37322578372742299</v>
      </c>
      <c r="E432" s="26">
        <f>IF(correlations!E465&lt;&gt;0,'Modified Weights'!E$6,0)</f>
        <v>0.28275572409412869</v>
      </c>
      <c r="F432" s="26">
        <f>IF(correlations!F465&lt;&gt;0,'Modified Weights'!F$6,0)</f>
        <v>0.40027450425381639</v>
      </c>
      <c r="G432" s="26">
        <f>IF(correlations!G465&lt;&gt;0,'Modified Weights'!G$6,0)</f>
        <v>0.39943642888722536</v>
      </c>
      <c r="H432" s="26">
        <f>IF(correlations!H465&lt;&gt;0,'Modified Weights'!H$6,0)</f>
        <v>0</v>
      </c>
      <c r="I432" s="26">
        <f>IF(correlations!I465&lt;&gt;0,'Modified Weights'!I$6,0)</f>
        <v>0</v>
      </c>
      <c r="J432" s="26">
        <f>IF(correlations!J465&lt;&gt;0,'Modified Weights'!J$6,0)</f>
        <v>0.36756756756756787</v>
      </c>
      <c r="K432" s="26">
        <f>IF(correlations!K465&lt;&gt;0,'Modified Weights'!K$6,0)</f>
        <v>0.25252866387786765</v>
      </c>
      <c r="L432" s="26">
        <f>IF(correlations!L465&lt;&gt;0,'Modified Weights'!L$6,0)</f>
        <v>0.2685953793136418</v>
      </c>
      <c r="M432" s="26">
        <f>IF(correlations!M465&lt;&gt;0,'Modified Weights'!M$6,0)</f>
        <v>0.25252866387786765</v>
      </c>
      <c r="N432" s="26">
        <f>IF(correlations!N465&lt;&gt;0,'Modified Weights'!N$6,0)</f>
        <v>0</v>
      </c>
      <c r="O432" s="26">
        <f>IF(correlations!O465&lt;&gt;0,'Modified Weights'!O$6,0)</f>
        <v>0.52599044278760332</v>
      </c>
      <c r="P432" s="26">
        <f>IF(correlations!P465&lt;&gt;0,'Modified Weights'!P$6,0)</f>
        <v>0.28039233696684568</v>
      </c>
      <c r="Q432" s="26">
        <f>IF(correlations!Q465&lt;&gt;0,'Modified Weights'!Q$6,0)</f>
        <v>0</v>
      </c>
      <c r="R432" s="26">
        <f>IF(correlations!R465&lt;&gt;0,'Modified Weights'!R$6,0)</f>
        <v>0.39943642888722536</v>
      </c>
      <c r="S432" s="26">
        <f>IF(correlations!S465&lt;&gt;0,'Modified Weights'!S$6,0)</f>
        <v>0</v>
      </c>
      <c r="T432" s="26">
        <f>IF(correlations!T465&lt;&gt;0,'Modified Weights'!T$6,0)</f>
        <v>0.40704352695380308</v>
      </c>
      <c r="U432" s="26">
        <f>IF(correlations!U465&lt;&gt;0,'Modified Weights'!U$6,0)</f>
        <v>0.30580326092025339</v>
      </c>
      <c r="V432" s="26">
        <f>IF(correlations!V465&lt;&gt;0,'Modified Weights'!V$6,0)</f>
        <v>0</v>
      </c>
      <c r="W432" s="26">
        <f>IF(correlations!W465&lt;&gt;0,'Modified Weights'!W$6,0)</f>
        <v>0.26252037536330569</v>
      </c>
      <c r="X432" s="26">
        <f>IF(correlations!X465&lt;&gt;0,'Modified Weights'!X$6,0)</f>
        <v>0.45527378286540937</v>
      </c>
      <c r="Y432" s="26">
        <f>IF(correlations!Y465&lt;&gt;0,'Modified Weights'!Y$6,0)</f>
        <v>0.46411014776485626</v>
      </c>
      <c r="Z432" s="26">
        <f>IF(correlations!Z465&lt;&gt;0,'Modified Weights'!Z$6,0)</f>
        <v>0</v>
      </c>
      <c r="AA432" s="26"/>
      <c r="AB432" s="40">
        <f ca="1">SUMIF(OFFSET(correlations!B$46,_xlfn.FLOOR.MATH((ROW(A420)-1)/5)*5,0,5),"&lt;&gt;0")/COUNTIF(OFFSET(correlations!B$46,_xlfn.FLOOR.MATH((ROW(A420)-1)/5)*5,0,5),"&lt;&gt;0")</f>
        <v>2.8333333333333335</v>
      </c>
      <c r="AC432" s="40">
        <f ca="1">SUMIF(OFFSET(correlations!C$46,_xlfn.FLOOR.MATH((ROW(B420)-1)/5)*5,0,5),"&lt;&gt;0")/COUNTIF(OFFSET(correlations!C$46,_xlfn.FLOOR.MATH((ROW(B420)-1)/5)*5,0,5),"&lt;&gt;0")</f>
        <v>4.125</v>
      </c>
      <c r="AD432" s="40">
        <f ca="1">SUMIF(OFFSET(correlations!D$46,_xlfn.FLOOR.MATH((ROW(C420)-1)/5)*5,0,5),"&lt;&gt;0")/COUNTIF(OFFSET(correlations!D$46,_xlfn.FLOOR.MATH((ROW(C420)-1)/5)*5,0,5),"&lt;&gt;0")</f>
        <v>2.8333333333333335</v>
      </c>
      <c r="AE432" s="40">
        <f ca="1">SUMIF(OFFSET(correlations!E$46,_xlfn.FLOOR.MATH((ROW(D420)-1)/5)*5,0,5),"&lt;&gt;0")/COUNTIF(OFFSET(correlations!E$46,_xlfn.FLOOR.MATH((ROW(D420)-1)/5)*5,0,5),"&lt;&gt;0")</f>
        <v>4.333333333333333</v>
      </c>
      <c r="AF432" s="40">
        <f ca="1">SUMIF(OFFSET(correlations!F$46,_xlfn.FLOOR.MATH((ROW(E420)-1)/5)*5,0,5),"&lt;&gt;0")/COUNTIF(OFFSET(correlations!F$46,_xlfn.FLOOR.MATH((ROW(E420)-1)/5)*5,0,5),"&lt;&gt;0")</f>
        <v>4.125</v>
      </c>
      <c r="AG432" s="40">
        <f ca="1">SUMIF(OFFSET(correlations!G$46,_xlfn.FLOOR.MATH((ROW(F420)-1)/5)*5,0,5),"&lt;&gt;0")/COUNTIF(OFFSET(correlations!G$46,_xlfn.FLOOR.MATH((ROW(F420)-1)/5)*5,0,5),"&lt;&gt;0")</f>
        <v>2.8333333333333335</v>
      </c>
      <c r="AH432" s="40">
        <f ca="1">SUMIF(OFFSET(correlations!H$46,_xlfn.FLOOR.MATH((ROW(G420)-1)/5)*5,0,5),"&lt;&gt;0")/COUNTIF(OFFSET(correlations!H$46,_xlfn.FLOOR.MATH((ROW(G420)-1)/5)*5,0,5),"&lt;&gt;0")</f>
        <v>4.166666666666667</v>
      </c>
      <c r="AI432" s="40">
        <f ca="1">SUMIF(OFFSET(correlations!I$46,_xlfn.FLOOR.MATH((ROW(H420)-1)/5)*5,0,5),"&lt;&gt;0")/COUNTIF(OFFSET(correlations!I$46,_xlfn.FLOOR.MATH((ROW(H420)-1)/5)*5,0,5),"&lt;&gt;0")</f>
        <v>3.8333333333333335</v>
      </c>
      <c r="AJ432" s="40">
        <f ca="1">SUMIF(OFFSET(correlations!J$46,_xlfn.FLOOR.MATH((ROW(I420)-1)/5)*5,0,5),"&lt;&gt;0")/COUNTIF(OFFSET(correlations!J$46,_xlfn.FLOOR.MATH((ROW(I420)-1)/5)*5,0,5),"&lt;&gt;0")</f>
        <v>4.166666666666667</v>
      </c>
      <c r="AK432" s="40">
        <f ca="1">SUMIF(OFFSET(correlations!K$46,_xlfn.FLOOR.MATH((ROW(J420)-1)/5)*5,0,5),"&lt;&gt;0")/COUNTIF(OFFSET(correlations!K$46,_xlfn.FLOOR.MATH((ROW(J420)-1)/5)*5,0,5),"&lt;&gt;0")</f>
        <v>4</v>
      </c>
      <c r="AL432" s="40">
        <f ca="1">SUMIF(OFFSET(correlations!L$46,_xlfn.FLOOR.MATH((ROW(K420)-1)/5)*5,0,5),"&lt;&gt;0")/COUNTIF(OFFSET(correlations!L$46,_xlfn.FLOOR.MATH((ROW(K420)-1)/5)*5,0,5),"&lt;&gt;0")</f>
        <v>3.3333333333333335</v>
      </c>
      <c r="AM432" s="40">
        <f ca="1">SUMIF(OFFSET(correlations!M$46,_xlfn.FLOOR.MATH((ROW(L420)-1)/5)*5,0,5),"&lt;&gt;0")/COUNTIF(OFFSET(correlations!M$46,_xlfn.FLOOR.MATH((ROW(L420)-1)/5)*5,0,5),"&lt;&gt;0")</f>
        <v>4.5</v>
      </c>
      <c r="AN432" s="40">
        <f ca="1">SUMIF(OFFSET(correlations!N$46,_xlfn.FLOOR.MATH((ROW(M420)-1)/5)*5,0,5),"&lt;&gt;0")/COUNTIF(OFFSET(correlations!N$46,_xlfn.FLOOR.MATH((ROW(M420)-1)/5)*5,0,5),"&lt;&gt;0")</f>
        <v>3.75</v>
      </c>
      <c r="AO432" s="40">
        <f ca="1">SUMIF(OFFSET(correlations!O$46,_xlfn.FLOOR.MATH((ROW(N420)-1)/5)*5,0,5),"&lt;&gt;0")/COUNTIF(OFFSET(correlations!O$46,_xlfn.FLOOR.MATH((ROW(N420)-1)/5)*5,0,5),"&lt;&gt;0")</f>
        <v>4.166666666666667</v>
      </c>
      <c r="AP432" s="40">
        <f ca="1">SUMIF(OFFSET(correlations!P$46,_xlfn.FLOOR.MATH((ROW(O420)-1)/5)*5,0,5),"&lt;&gt;0")/COUNTIF(OFFSET(correlations!P$46,_xlfn.FLOOR.MATH((ROW(O420)-1)/5)*5,0,5),"&lt;&gt;0")</f>
        <v>4.125</v>
      </c>
      <c r="AQ432" s="40">
        <f ca="1">SUMIF(OFFSET(correlations!Q$46,_xlfn.FLOOR.MATH((ROW(P420)-1)/5)*5,0,5),"&lt;&gt;0")/COUNTIF(OFFSET(correlations!Q$46,_xlfn.FLOOR.MATH((ROW(P420)-1)/5)*5,0,5),"&lt;&gt;0")</f>
        <v>4.166666666666667</v>
      </c>
      <c r="AR432" s="40">
        <f ca="1">SUMIF(OFFSET(correlations!R$46,_xlfn.FLOOR.MATH((ROW(Q420)-1)/5)*5,0,5),"&lt;&gt;0")/COUNTIF(OFFSET(correlations!R$46,_xlfn.FLOOR.MATH((ROW(Q420)-1)/5)*5,0,5),"&lt;&gt;0")</f>
        <v>4</v>
      </c>
      <c r="AS432" s="40">
        <f ca="1">SUMIF(OFFSET(correlations!S$46,_xlfn.FLOOR.MATH((ROW(R420)-1)/5)*5,0,5),"&lt;&gt;0")/COUNTIF(OFFSET(correlations!S$46,_xlfn.FLOOR.MATH((ROW(R420)-1)/5)*5,0,5),"&lt;&gt;0")</f>
        <v>4</v>
      </c>
      <c r="AT432" s="40">
        <f ca="1">SUMIF(OFFSET(correlations!T$46,_xlfn.FLOOR.MATH((ROW(S420)-1)/5)*5,0,5),"&lt;&gt;0")/COUNTIF(OFFSET(correlations!T$46,_xlfn.FLOOR.MATH((ROW(S420)-1)/5)*5,0,5),"&lt;&gt;0")</f>
        <v>4</v>
      </c>
      <c r="AU432" s="40">
        <f ca="1">SUMIF(OFFSET(correlations!U$46,_xlfn.FLOOR.MATH((ROW(T420)-1)/5)*5,0,5),"&lt;&gt;0")/COUNTIF(OFFSET(correlations!U$46,_xlfn.FLOOR.MATH((ROW(T420)-1)/5)*5,0,5),"&lt;&gt;0")</f>
        <v>4.25</v>
      </c>
      <c r="AV432" s="40">
        <f ca="1">SUMIF(OFFSET(correlations!V$46,_xlfn.FLOOR.MATH((ROW(U420)-1)/5)*5,0,5),"&lt;&gt;0")/COUNTIF(OFFSET(correlations!V$46,_xlfn.FLOOR.MATH((ROW(U420)-1)/5)*5,0,5),"&lt;&gt;0")</f>
        <v>3.1666666666666665</v>
      </c>
      <c r="AW432" s="40">
        <f ca="1">SUMIF(OFFSET(correlations!W$46,_xlfn.FLOOR.MATH((ROW(V420)-1)/5)*5,0,5),"&lt;&gt;0")/COUNTIF(OFFSET(correlations!W$46,_xlfn.FLOOR.MATH((ROW(V420)-1)/5)*5,0,5),"&lt;&gt;0")</f>
        <v>4.5</v>
      </c>
      <c r="AX432" s="40">
        <f ca="1">SUMIF(OFFSET(correlations!X$46,_xlfn.FLOOR.MATH((ROW(W420)-1)/5)*5,0,5),"&lt;&gt;0")/COUNTIF(OFFSET(correlations!X$46,_xlfn.FLOOR.MATH((ROW(W420)-1)/5)*5,0,5),"&lt;&gt;0")</f>
        <v>2.6666666666666665</v>
      </c>
      <c r="AY432" s="40">
        <f ca="1">SUMIF(OFFSET(correlations!Y$46,_xlfn.FLOOR.MATH((ROW(X420)-1)/5)*5,0,5),"&lt;&gt;0")/COUNTIF(OFFSET(correlations!Y$46,_xlfn.FLOOR.MATH((ROW(X420)-1)/5)*5,0,5),"&lt;&gt;0")</f>
        <v>3.8333333333333335</v>
      </c>
      <c r="AZ432" s="40">
        <f ca="1">SUMIF(OFFSET(correlations!Z$46,_xlfn.FLOOR.MATH((ROW(Y420)-1)/5)*5,0,5),"&lt;&gt;0")/COUNTIF(OFFSET(correlations!Z$46,_xlfn.FLOOR.MATH((ROW(Y420)-1)/5)*5,0,5),"&lt;&gt;0")</f>
        <v>2.8333333333333335</v>
      </c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</row>
    <row r="433" spans="1:76">
      <c r="A433" s="21" t="s">
        <v>84</v>
      </c>
      <c r="B433" s="26">
        <f>IF(correlations!B466&lt;&gt;0,'Modified Weights'!B$7,0)</f>
        <v>0.46460996868120108</v>
      </c>
      <c r="C433" s="26">
        <f>IF(correlations!C466&lt;&gt;0,'Modified Weights'!C$7,0)</f>
        <v>0</v>
      </c>
      <c r="D433" s="26">
        <f>IF(correlations!D466&lt;&gt;0,'Modified Weights'!D$7,0)</f>
        <v>0</v>
      </c>
      <c r="E433" s="26">
        <f>IF(correlations!E466&lt;&gt;0,'Modified Weights'!E$7,0)</f>
        <v>0</v>
      </c>
      <c r="F433" s="26">
        <f>IF(correlations!F466&lt;&gt;0,'Modified Weights'!F$7,0)</f>
        <v>0.37985626502293046</v>
      </c>
      <c r="G433" s="26">
        <f>IF(correlations!G466&lt;&gt;0,'Modified Weights'!G$7,0)</f>
        <v>0</v>
      </c>
      <c r="H433" s="26">
        <f>IF(correlations!H466&lt;&gt;0,'Modified Weights'!H$7,0)</f>
        <v>0</v>
      </c>
      <c r="I433" s="26">
        <f>IF(correlations!I466&lt;&gt;0,'Modified Weights'!I$7,0)</f>
        <v>0</v>
      </c>
      <c r="J433" s="26">
        <f>IF(correlations!J466&lt;&gt;0,'Modified Weights'!J$7,0)</f>
        <v>0.36005629545020651</v>
      </c>
      <c r="K433" s="26">
        <f>IF(correlations!K466&lt;&gt;0,'Modified Weights'!K$7,0)</f>
        <v>0.21087949693739588</v>
      </c>
      <c r="L433" s="26">
        <f>IF(correlations!L466&lt;&gt;0,'Modified Weights'!L$7,0)</f>
        <v>0.24328325135114928</v>
      </c>
      <c r="M433" s="26">
        <f>IF(correlations!M466&lt;&gt;0,'Modified Weights'!M$7,0)</f>
        <v>0.19710516591041297</v>
      </c>
      <c r="N433" s="26">
        <f>IF(correlations!N466&lt;&gt;0,'Modified Weights'!N$7,0)</f>
        <v>0</v>
      </c>
      <c r="O433" s="26">
        <f>IF(correlations!O466&lt;&gt;0,'Modified Weights'!O$7,0)</f>
        <v>0</v>
      </c>
      <c r="P433" s="26">
        <f>IF(correlations!P466&lt;&gt;0,'Modified Weights'!P$7,0)</f>
        <v>0.26252037536330569</v>
      </c>
      <c r="Q433" s="26">
        <f>IF(correlations!Q466&lt;&gt;0,'Modified Weights'!Q$7,0)</f>
        <v>0.37322578372742299</v>
      </c>
      <c r="R433" s="26">
        <f>IF(correlations!R466&lt;&gt;0,'Modified Weights'!R$7,0)</f>
        <v>0</v>
      </c>
      <c r="S433" s="26">
        <f>IF(correlations!S466&lt;&gt;0,'Modified Weights'!S$7,0)</f>
        <v>0.36064387194709613</v>
      </c>
      <c r="T433" s="26">
        <f>IF(correlations!T466&lt;&gt;0,'Modified Weights'!T$7,0)</f>
        <v>0</v>
      </c>
      <c r="U433" s="26">
        <f>IF(correlations!U466&lt;&gt;0,'Modified Weights'!U$7,0)</f>
        <v>0</v>
      </c>
      <c r="V433" s="26">
        <f>IF(correlations!V466&lt;&gt;0,'Modified Weights'!V$7,0)</f>
        <v>0.14367186460137429</v>
      </c>
      <c r="W433" s="26">
        <f>IF(correlations!W466&lt;&gt;0,'Modified Weights'!W$7,0)</f>
        <v>0.24072770522228643</v>
      </c>
      <c r="X433" s="26">
        <f>IF(correlations!X466&lt;&gt;0,'Modified Weights'!X$7,0)</f>
        <v>0</v>
      </c>
      <c r="Y433" s="26">
        <f>IF(correlations!Y466&lt;&gt;0,'Modified Weights'!Y$7,0)</f>
        <v>0</v>
      </c>
      <c r="Z433" s="26">
        <f>IF(correlations!Z466&lt;&gt;0,'Modified Weights'!Z$7,0)</f>
        <v>0</v>
      </c>
      <c r="AA433" s="26"/>
      <c r="AB433" s="40">
        <f ca="1">SUMIF(OFFSET(correlations!B$46,_xlfn.FLOOR.MATH((ROW(A421)-1)/5)*5,0,5),"&lt;&gt;0")/COUNTIF(OFFSET(correlations!B$46,_xlfn.FLOOR.MATH((ROW(A421)-1)/5)*5,0,5),"&lt;&gt;0")</f>
        <v>2.25</v>
      </c>
      <c r="AC433" s="40">
        <f ca="1">SUMIF(OFFSET(correlations!C$46,_xlfn.FLOOR.MATH((ROW(B421)-1)/5)*5,0,5),"&lt;&gt;0")/COUNTIF(OFFSET(correlations!C$46,_xlfn.FLOOR.MATH((ROW(B421)-1)/5)*5,0,5),"&lt;&gt;0")</f>
        <v>4</v>
      </c>
      <c r="AD433" s="40">
        <f ca="1">SUMIF(OFFSET(correlations!D$46,_xlfn.FLOOR.MATH((ROW(C421)-1)/5)*5,0,5),"&lt;&gt;0")/COUNTIF(OFFSET(correlations!D$46,_xlfn.FLOOR.MATH((ROW(C421)-1)/5)*5,0,5),"&lt;&gt;0")</f>
        <v>2.5</v>
      </c>
      <c r="AE433" s="40">
        <f ca="1">SUMIF(OFFSET(correlations!E$46,_xlfn.FLOOR.MATH((ROW(D421)-1)/5)*5,0,5),"&lt;&gt;0")/COUNTIF(OFFSET(correlations!E$46,_xlfn.FLOOR.MATH((ROW(D421)-1)/5)*5,0,5),"&lt;&gt;0")</f>
        <v>4.166666666666667</v>
      </c>
      <c r="AF433" s="40">
        <f ca="1">SUMIF(OFFSET(correlations!F$46,_xlfn.FLOOR.MATH((ROW(E421)-1)/5)*5,0,5),"&lt;&gt;0")/COUNTIF(OFFSET(correlations!F$46,_xlfn.FLOOR.MATH((ROW(E421)-1)/5)*5,0,5),"&lt;&gt;0")</f>
        <v>4</v>
      </c>
      <c r="AG433" s="40">
        <f ca="1">SUMIF(OFFSET(correlations!G$46,_xlfn.FLOOR.MATH((ROW(F421)-1)/5)*5,0,5),"&lt;&gt;0")/COUNTIF(OFFSET(correlations!G$46,_xlfn.FLOOR.MATH((ROW(F421)-1)/5)*5,0,5),"&lt;&gt;0")</f>
        <v>2</v>
      </c>
      <c r="AH433" s="40">
        <f ca="1">SUMIF(OFFSET(correlations!H$46,_xlfn.FLOOR.MATH((ROW(G421)-1)/5)*5,0,5),"&lt;&gt;0")/COUNTIF(OFFSET(correlations!H$46,_xlfn.FLOOR.MATH((ROW(G421)-1)/5)*5,0,5),"&lt;&gt;0")</f>
        <v>4.333333333333333</v>
      </c>
      <c r="AI433" s="40">
        <f ca="1">SUMIF(OFFSET(correlations!I$46,_xlfn.FLOOR.MATH((ROW(H421)-1)/5)*5,0,5),"&lt;&gt;0")/COUNTIF(OFFSET(correlations!I$46,_xlfn.FLOOR.MATH((ROW(H421)-1)/5)*5,0,5),"&lt;&gt;0")</f>
        <v>4</v>
      </c>
      <c r="AJ433" s="40">
        <f ca="1">SUMIF(OFFSET(correlations!J$46,_xlfn.FLOOR.MATH((ROW(I421)-1)/5)*5,0,5),"&lt;&gt;0")/COUNTIF(OFFSET(correlations!J$46,_xlfn.FLOOR.MATH((ROW(I421)-1)/5)*5,0,5),"&lt;&gt;0")</f>
        <v>3.75</v>
      </c>
      <c r="AK433" s="40">
        <f ca="1">SUMIF(OFFSET(correlations!K$46,_xlfn.FLOOR.MATH((ROW(J421)-1)/5)*5,0,5),"&lt;&gt;0")/COUNTIF(OFFSET(correlations!K$46,_xlfn.FLOOR.MATH((ROW(J421)-1)/5)*5,0,5),"&lt;&gt;0")</f>
        <v>3.8333333333333335</v>
      </c>
      <c r="AL433" s="40">
        <f ca="1">SUMIF(OFFSET(correlations!L$46,_xlfn.FLOOR.MATH((ROW(K421)-1)/5)*5,0,5),"&lt;&gt;0")/COUNTIF(OFFSET(correlations!L$46,_xlfn.FLOOR.MATH((ROW(K421)-1)/5)*5,0,5),"&lt;&gt;0")</f>
        <v>4.25</v>
      </c>
      <c r="AM433" s="40">
        <f ca="1">SUMIF(OFFSET(correlations!M$46,_xlfn.FLOOR.MATH((ROW(L421)-1)/5)*5,0,5),"&lt;&gt;0")/COUNTIF(OFFSET(correlations!M$46,_xlfn.FLOOR.MATH((ROW(L421)-1)/5)*5,0,5),"&lt;&gt;0")</f>
        <v>4.5</v>
      </c>
      <c r="AN433" s="40">
        <f ca="1">SUMIF(OFFSET(correlations!N$46,_xlfn.FLOOR.MATH((ROW(M421)-1)/5)*5,0,5),"&lt;&gt;0")/COUNTIF(OFFSET(correlations!N$46,_xlfn.FLOOR.MATH((ROW(M421)-1)/5)*5,0,5),"&lt;&gt;0")</f>
        <v>4</v>
      </c>
      <c r="AO433" s="40">
        <f ca="1">SUMIF(OFFSET(correlations!O$46,_xlfn.FLOOR.MATH((ROW(N421)-1)/5)*5,0,5),"&lt;&gt;0")/COUNTIF(OFFSET(correlations!O$46,_xlfn.FLOOR.MATH((ROW(N421)-1)/5)*5,0,5),"&lt;&gt;0")</f>
        <v>3.8333333333333335</v>
      </c>
      <c r="AP433" s="40">
        <f ca="1">SUMIF(OFFSET(correlations!P$46,_xlfn.FLOOR.MATH((ROW(O421)-1)/5)*5,0,5),"&lt;&gt;0")/COUNTIF(OFFSET(correlations!P$46,_xlfn.FLOOR.MATH((ROW(O421)-1)/5)*5,0,5),"&lt;&gt;0")</f>
        <v>3.6666666666666665</v>
      </c>
      <c r="AQ433" s="40">
        <f ca="1">SUMIF(OFFSET(correlations!Q$46,_xlfn.FLOOR.MATH((ROW(P421)-1)/5)*5,0,5),"&lt;&gt;0")/COUNTIF(OFFSET(correlations!Q$46,_xlfn.FLOOR.MATH((ROW(P421)-1)/5)*5,0,5),"&lt;&gt;0")</f>
        <v>3.8333333333333335</v>
      </c>
      <c r="AR433" s="40">
        <f ca="1">SUMIF(OFFSET(correlations!R$46,_xlfn.FLOOR.MATH((ROW(Q421)-1)/5)*5,0,5),"&lt;&gt;0")/COUNTIF(OFFSET(correlations!R$46,_xlfn.FLOOR.MATH((ROW(Q421)-1)/5)*5,0,5),"&lt;&gt;0")</f>
        <v>4.5</v>
      </c>
      <c r="AS433" s="40">
        <f ca="1">SUMIF(OFFSET(correlations!S$46,_xlfn.FLOOR.MATH((ROW(R421)-1)/5)*5,0,5),"&lt;&gt;0")/COUNTIF(OFFSET(correlations!S$46,_xlfn.FLOOR.MATH((ROW(R421)-1)/5)*5,0,5),"&lt;&gt;0")</f>
        <v>4</v>
      </c>
      <c r="AT433" s="40">
        <f ca="1">SUMIF(OFFSET(correlations!T$46,_xlfn.FLOOR.MATH((ROW(S421)-1)/5)*5,0,5),"&lt;&gt;0")/COUNTIF(OFFSET(correlations!T$46,_xlfn.FLOOR.MATH((ROW(S421)-1)/5)*5,0,5),"&lt;&gt;0")</f>
        <v>3</v>
      </c>
      <c r="AU433" s="40">
        <f ca="1">SUMIF(OFFSET(correlations!U$46,_xlfn.FLOOR.MATH((ROW(T421)-1)/5)*5,0,5),"&lt;&gt;0")/COUNTIF(OFFSET(correlations!U$46,_xlfn.FLOOR.MATH((ROW(T421)-1)/5)*5,0,5),"&lt;&gt;0")</f>
        <v>4.25</v>
      </c>
      <c r="AV433" s="40">
        <f ca="1">SUMIF(OFFSET(correlations!V$46,_xlfn.FLOOR.MATH((ROW(U421)-1)/5)*5,0,5),"&lt;&gt;0")/COUNTIF(OFFSET(correlations!V$46,_xlfn.FLOOR.MATH((ROW(U421)-1)/5)*5,0,5),"&lt;&gt;0")</f>
        <v>2.75</v>
      </c>
      <c r="AW433" s="40">
        <f ca="1">SUMIF(OFFSET(correlations!W$46,_xlfn.FLOOR.MATH((ROW(V421)-1)/5)*5,0,5),"&lt;&gt;0")/COUNTIF(OFFSET(correlations!W$46,_xlfn.FLOOR.MATH((ROW(V421)-1)/5)*5,0,5),"&lt;&gt;0")</f>
        <v>4.166666666666667</v>
      </c>
      <c r="AX433" s="40">
        <f ca="1">SUMIF(OFFSET(correlations!X$46,_xlfn.FLOOR.MATH((ROW(W421)-1)/5)*5,0,5),"&lt;&gt;0")/COUNTIF(OFFSET(correlations!X$46,_xlfn.FLOOR.MATH((ROW(W421)-1)/5)*5,0,5),"&lt;&gt;0")</f>
        <v>2</v>
      </c>
      <c r="AY433" s="40">
        <f ca="1">SUMIF(OFFSET(correlations!Y$46,_xlfn.FLOOR.MATH((ROW(X421)-1)/5)*5,0,5),"&lt;&gt;0")/COUNTIF(OFFSET(correlations!Y$46,_xlfn.FLOOR.MATH((ROW(X421)-1)/5)*5,0,5),"&lt;&gt;0")</f>
        <v>3.5</v>
      </c>
      <c r="AZ433" s="40">
        <f ca="1">SUMIF(OFFSET(correlations!Z$46,_xlfn.FLOOR.MATH((ROW(Y421)-1)/5)*5,0,5),"&lt;&gt;0")/COUNTIF(OFFSET(correlations!Z$46,_xlfn.FLOOR.MATH((ROW(Y421)-1)/5)*5,0,5),"&lt;&gt;0")</f>
        <v>2.8333333333333335</v>
      </c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</row>
    <row r="434" spans="1:76">
      <c r="A434" s="1" t="str">
        <f t="shared" ref="A434:A437" si="84">A433</f>
        <v>2502: The Bourne Supremacy (2004)</v>
      </c>
      <c r="B434" s="26">
        <f>IF(correlations!B467&lt;&gt;0,'Modified Weights'!B$3,0)</f>
        <v>0</v>
      </c>
      <c r="C434" s="26">
        <f>IF(correlations!C467&lt;&gt;0,'Modified Weights'!C$3,0)</f>
        <v>0.56244873874488854</v>
      </c>
      <c r="D434" s="26">
        <f>IF(correlations!D467&lt;&gt;0,'Modified Weights'!D$3,0)</f>
        <v>0.66716825348801723</v>
      </c>
      <c r="E434" s="26">
        <f>IF(correlations!E467&lt;&gt;0,'Modified Weights'!E$3,0)</f>
        <v>0</v>
      </c>
      <c r="F434" s="26">
        <f>IF(correlations!F467&lt;&gt;0,'Modified Weights'!F$3,0)</f>
        <v>0</v>
      </c>
      <c r="G434" s="26">
        <f>IF(correlations!G467&lt;&gt;0,'Modified Weights'!G$3,0)</f>
        <v>0</v>
      </c>
      <c r="H434" s="26">
        <f>IF(correlations!H467&lt;&gt;0,'Modified Weights'!H$3,0)</f>
        <v>0.46291004988627577</v>
      </c>
      <c r="I434" s="26">
        <f>IF(correlations!I467&lt;&gt;0,'Modified Weights'!I$3,0)</f>
        <v>0.38334847991865839</v>
      </c>
      <c r="J434" s="26">
        <f>IF(correlations!J467&lt;&gt;0,'Modified Weights'!J$3,0)</f>
        <v>0</v>
      </c>
      <c r="K434" s="26">
        <f>IF(correlations!K467&lt;&gt;0,'Modified Weights'!K$3,0)</f>
        <v>0.31571202585390812</v>
      </c>
      <c r="L434" s="26">
        <f>IF(correlations!L467&lt;&gt;0,'Modified Weights'!L$3,0)</f>
        <v>0</v>
      </c>
      <c r="M434" s="26">
        <f>IF(correlations!M467&lt;&gt;0,'Modified Weights'!M$3,0)</f>
        <v>0</v>
      </c>
      <c r="N434" s="26">
        <f>IF(correlations!N467&lt;&gt;0,'Modified Weights'!N$3,0)</f>
        <v>0.32349910970108381</v>
      </c>
      <c r="O434" s="26">
        <f>IF(correlations!O467&lt;&gt;0,'Modified Weights'!O$3,0)</f>
        <v>0.66851595362183669</v>
      </c>
      <c r="P434" s="26">
        <f>IF(correlations!P467&lt;&gt;0,'Modified Weights'!P$3,0)</f>
        <v>0</v>
      </c>
      <c r="Q434" s="26">
        <f>IF(correlations!Q467&lt;&gt;0,'Modified Weights'!Q$3,0)</f>
        <v>0.50324684492481753</v>
      </c>
      <c r="R434" s="26">
        <f>IF(correlations!R467&lt;&gt;0,'Modified Weights'!R$3,0)</f>
        <v>0</v>
      </c>
      <c r="S434" s="26">
        <f>IF(correlations!S467&lt;&gt;0,'Modified Weights'!S$3,0)</f>
        <v>0</v>
      </c>
      <c r="T434" s="26">
        <f>IF(correlations!T467&lt;&gt;0,'Modified Weights'!T$3,0)</f>
        <v>0</v>
      </c>
      <c r="U434" s="26">
        <f>IF(correlations!U467&lt;&gt;0,'Modified Weights'!U$3,0)</f>
        <v>0.47236055541883315</v>
      </c>
      <c r="V434" s="26">
        <f>IF(correlations!V467&lt;&gt;0,'Modified Weights'!V$3,0)</f>
        <v>0</v>
      </c>
      <c r="W434" s="26">
        <f>IF(correlations!W467&lt;&gt;0,'Modified Weights'!W$3,0)</f>
        <v>0</v>
      </c>
      <c r="X434" s="26">
        <f>IF(correlations!X467&lt;&gt;0,'Modified Weights'!X$3,0)</f>
        <v>0</v>
      </c>
      <c r="Y434" s="26">
        <f>IF(correlations!Y467&lt;&gt;0,'Modified Weights'!Y$3,0)</f>
        <v>0</v>
      </c>
      <c r="Z434" s="26">
        <f>IF(correlations!Z467&lt;&gt;0,'Modified Weights'!Z$3,0)</f>
        <v>0.43552033876932245</v>
      </c>
      <c r="AA434" s="26"/>
      <c r="AB434" s="40">
        <f ca="1">SUMIF(OFFSET(correlations!B$46,_xlfn.FLOOR.MATH((ROW(A422)-1)/5)*5,0,5),"&lt;&gt;0")/COUNTIF(OFFSET(correlations!B$46,_xlfn.FLOOR.MATH((ROW(A422)-1)/5)*5,0,5),"&lt;&gt;0")</f>
        <v>2.25</v>
      </c>
      <c r="AC434" s="40">
        <f ca="1">SUMIF(OFFSET(correlations!C$46,_xlfn.FLOOR.MATH((ROW(B422)-1)/5)*5,0,5),"&lt;&gt;0")/COUNTIF(OFFSET(correlations!C$46,_xlfn.FLOOR.MATH((ROW(B422)-1)/5)*5,0,5),"&lt;&gt;0")</f>
        <v>4</v>
      </c>
      <c r="AD434" s="40">
        <f ca="1">SUMIF(OFFSET(correlations!D$46,_xlfn.FLOOR.MATH((ROW(C422)-1)/5)*5,0,5),"&lt;&gt;0")/COUNTIF(OFFSET(correlations!D$46,_xlfn.FLOOR.MATH((ROW(C422)-1)/5)*5,0,5),"&lt;&gt;0")</f>
        <v>2.5</v>
      </c>
      <c r="AE434" s="40">
        <f ca="1">SUMIF(OFFSET(correlations!E$46,_xlfn.FLOOR.MATH((ROW(D422)-1)/5)*5,0,5),"&lt;&gt;0")/COUNTIF(OFFSET(correlations!E$46,_xlfn.FLOOR.MATH((ROW(D422)-1)/5)*5,0,5),"&lt;&gt;0")</f>
        <v>4.166666666666667</v>
      </c>
      <c r="AF434" s="40">
        <f ca="1">SUMIF(OFFSET(correlations!F$46,_xlfn.FLOOR.MATH((ROW(E422)-1)/5)*5,0,5),"&lt;&gt;0")/COUNTIF(OFFSET(correlations!F$46,_xlfn.FLOOR.MATH((ROW(E422)-1)/5)*5,0,5),"&lt;&gt;0")</f>
        <v>4</v>
      </c>
      <c r="AG434" s="40">
        <f ca="1">SUMIF(OFFSET(correlations!G$46,_xlfn.FLOOR.MATH((ROW(F422)-1)/5)*5,0,5),"&lt;&gt;0")/COUNTIF(OFFSET(correlations!G$46,_xlfn.FLOOR.MATH((ROW(F422)-1)/5)*5,0,5),"&lt;&gt;0")</f>
        <v>2</v>
      </c>
      <c r="AH434" s="40">
        <f ca="1">SUMIF(OFFSET(correlations!H$46,_xlfn.FLOOR.MATH((ROW(G422)-1)/5)*5,0,5),"&lt;&gt;0")/COUNTIF(OFFSET(correlations!H$46,_xlfn.FLOOR.MATH((ROW(G422)-1)/5)*5,0,5),"&lt;&gt;0")</f>
        <v>4.333333333333333</v>
      </c>
      <c r="AI434" s="40">
        <f ca="1">SUMIF(OFFSET(correlations!I$46,_xlfn.FLOOR.MATH((ROW(H422)-1)/5)*5,0,5),"&lt;&gt;0")/COUNTIF(OFFSET(correlations!I$46,_xlfn.FLOOR.MATH((ROW(H422)-1)/5)*5,0,5),"&lt;&gt;0")</f>
        <v>4</v>
      </c>
      <c r="AJ434" s="40">
        <f ca="1">SUMIF(OFFSET(correlations!J$46,_xlfn.FLOOR.MATH((ROW(I422)-1)/5)*5,0,5),"&lt;&gt;0")/COUNTIF(OFFSET(correlations!J$46,_xlfn.FLOOR.MATH((ROW(I422)-1)/5)*5,0,5),"&lt;&gt;0")</f>
        <v>3.75</v>
      </c>
      <c r="AK434" s="40">
        <f ca="1">SUMIF(OFFSET(correlations!K$46,_xlfn.FLOOR.MATH((ROW(J422)-1)/5)*5,0,5),"&lt;&gt;0")/COUNTIF(OFFSET(correlations!K$46,_xlfn.FLOOR.MATH((ROW(J422)-1)/5)*5,0,5),"&lt;&gt;0")</f>
        <v>3.8333333333333335</v>
      </c>
      <c r="AL434" s="40">
        <f ca="1">SUMIF(OFFSET(correlations!L$46,_xlfn.FLOOR.MATH((ROW(K422)-1)/5)*5,0,5),"&lt;&gt;0")/COUNTIF(OFFSET(correlations!L$46,_xlfn.FLOOR.MATH((ROW(K422)-1)/5)*5,0,5),"&lt;&gt;0")</f>
        <v>4.25</v>
      </c>
      <c r="AM434" s="40">
        <f ca="1">SUMIF(OFFSET(correlations!M$46,_xlfn.FLOOR.MATH((ROW(L422)-1)/5)*5,0,5),"&lt;&gt;0")/COUNTIF(OFFSET(correlations!M$46,_xlfn.FLOOR.MATH((ROW(L422)-1)/5)*5,0,5),"&lt;&gt;0")</f>
        <v>4.5</v>
      </c>
      <c r="AN434" s="40">
        <f ca="1">SUMIF(OFFSET(correlations!N$46,_xlfn.FLOOR.MATH((ROW(M422)-1)/5)*5,0,5),"&lt;&gt;0")/COUNTIF(OFFSET(correlations!N$46,_xlfn.FLOOR.MATH((ROW(M422)-1)/5)*5,0,5),"&lt;&gt;0")</f>
        <v>4</v>
      </c>
      <c r="AO434" s="40">
        <f ca="1">SUMIF(OFFSET(correlations!O$46,_xlfn.FLOOR.MATH((ROW(N422)-1)/5)*5,0,5),"&lt;&gt;0")/COUNTIF(OFFSET(correlations!O$46,_xlfn.FLOOR.MATH((ROW(N422)-1)/5)*5,0,5),"&lt;&gt;0")</f>
        <v>3.8333333333333335</v>
      </c>
      <c r="AP434" s="40">
        <f ca="1">SUMIF(OFFSET(correlations!P$46,_xlfn.FLOOR.MATH((ROW(O422)-1)/5)*5,0,5),"&lt;&gt;0")/COUNTIF(OFFSET(correlations!P$46,_xlfn.FLOOR.MATH((ROW(O422)-1)/5)*5,0,5),"&lt;&gt;0")</f>
        <v>3.6666666666666665</v>
      </c>
      <c r="AQ434" s="40">
        <f ca="1">SUMIF(OFFSET(correlations!Q$46,_xlfn.FLOOR.MATH((ROW(P422)-1)/5)*5,0,5),"&lt;&gt;0")/COUNTIF(OFFSET(correlations!Q$46,_xlfn.FLOOR.MATH((ROW(P422)-1)/5)*5,0,5),"&lt;&gt;0")</f>
        <v>3.8333333333333335</v>
      </c>
      <c r="AR434" s="40">
        <f ca="1">SUMIF(OFFSET(correlations!R$46,_xlfn.FLOOR.MATH((ROW(Q422)-1)/5)*5,0,5),"&lt;&gt;0")/COUNTIF(OFFSET(correlations!R$46,_xlfn.FLOOR.MATH((ROW(Q422)-1)/5)*5,0,5),"&lt;&gt;0")</f>
        <v>4.5</v>
      </c>
      <c r="AS434" s="40">
        <f ca="1">SUMIF(OFFSET(correlations!S$46,_xlfn.FLOOR.MATH((ROW(R422)-1)/5)*5,0,5),"&lt;&gt;0")/COUNTIF(OFFSET(correlations!S$46,_xlfn.FLOOR.MATH((ROW(R422)-1)/5)*5,0,5),"&lt;&gt;0")</f>
        <v>4</v>
      </c>
      <c r="AT434" s="40">
        <f ca="1">SUMIF(OFFSET(correlations!T$46,_xlfn.FLOOR.MATH((ROW(S422)-1)/5)*5,0,5),"&lt;&gt;0")/COUNTIF(OFFSET(correlations!T$46,_xlfn.FLOOR.MATH((ROW(S422)-1)/5)*5,0,5),"&lt;&gt;0")</f>
        <v>3</v>
      </c>
      <c r="AU434" s="40">
        <f ca="1">SUMIF(OFFSET(correlations!U$46,_xlfn.FLOOR.MATH((ROW(T422)-1)/5)*5,0,5),"&lt;&gt;0")/COUNTIF(OFFSET(correlations!U$46,_xlfn.FLOOR.MATH((ROW(T422)-1)/5)*5,0,5),"&lt;&gt;0")</f>
        <v>4.25</v>
      </c>
      <c r="AV434" s="40">
        <f ca="1">SUMIF(OFFSET(correlations!V$46,_xlfn.FLOOR.MATH((ROW(U422)-1)/5)*5,0,5),"&lt;&gt;0")/COUNTIF(OFFSET(correlations!V$46,_xlfn.FLOOR.MATH((ROW(U422)-1)/5)*5,0,5),"&lt;&gt;0")</f>
        <v>2.75</v>
      </c>
      <c r="AW434" s="40">
        <f ca="1">SUMIF(OFFSET(correlations!W$46,_xlfn.FLOOR.MATH((ROW(V422)-1)/5)*5,0,5),"&lt;&gt;0")/COUNTIF(OFFSET(correlations!W$46,_xlfn.FLOOR.MATH((ROW(V422)-1)/5)*5,0,5),"&lt;&gt;0")</f>
        <v>4.166666666666667</v>
      </c>
      <c r="AX434" s="40">
        <f ca="1">SUMIF(OFFSET(correlations!X$46,_xlfn.FLOOR.MATH((ROW(W422)-1)/5)*5,0,5),"&lt;&gt;0")/COUNTIF(OFFSET(correlations!X$46,_xlfn.FLOOR.MATH((ROW(W422)-1)/5)*5,0,5),"&lt;&gt;0")</f>
        <v>2</v>
      </c>
      <c r="AY434" s="40">
        <f ca="1">SUMIF(OFFSET(correlations!Y$46,_xlfn.FLOOR.MATH((ROW(X422)-1)/5)*5,0,5),"&lt;&gt;0")/COUNTIF(OFFSET(correlations!Y$46,_xlfn.FLOOR.MATH((ROW(X422)-1)/5)*5,0,5),"&lt;&gt;0")</f>
        <v>3.5</v>
      </c>
      <c r="AZ434" s="40">
        <f ca="1">SUMIF(OFFSET(correlations!Z$46,_xlfn.FLOOR.MATH((ROW(Y422)-1)/5)*5,0,5),"&lt;&gt;0")/COUNTIF(OFFSET(correlations!Z$46,_xlfn.FLOOR.MATH((ROW(Y422)-1)/5)*5,0,5),"&lt;&gt;0")</f>
        <v>2.8333333333333335</v>
      </c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</row>
    <row r="435" spans="1:76">
      <c r="A435" s="1" t="str">
        <f t="shared" si="84"/>
        <v>2502: The Bourne Supremacy (2004)</v>
      </c>
      <c r="B435" s="26">
        <f>IF(correlations!B468&lt;&gt;0,'Modified Weights'!B$4,0)</f>
        <v>0.51761980439715483</v>
      </c>
      <c r="C435" s="26">
        <f>IF(correlations!C468&lt;&gt;0,'Modified Weights'!C$4,0)</f>
        <v>0.48860698263640312</v>
      </c>
      <c r="D435" s="26">
        <f>IF(correlations!D468&lt;&gt;0,'Modified Weights'!D$4,0)</f>
        <v>0</v>
      </c>
      <c r="E435" s="26">
        <f>IF(correlations!E468&lt;&gt;0,'Modified Weights'!E$4,0)</f>
        <v>0.47497369617752921</v>
      </c>
      <c r="F435" s="26">
        <f>IF(correlations!F468&lt;&gt;0,'Modified Weights'!F$4,0)</f>
        <v>0.46411014776485626</v>
      </c>
      <c r="G435" s="26">
        <f>IF(correlations!G468&lt;&gt;0,'Modified Weights'!G$4,0)</f>
        <v>0</v>
      </c>
      <c r="H435" s="26">
        <f>IF(correlations!H468&lt;&gt;0,'Modified Weights'!H$4,0)</f>
        <v>0.40027450425381639</v>
      </c>
      <c r="I435" s="26">
        <f>IF(correlations!I468&lt;&gt;0,'Modified Weights'!I$4,0)</f>
        <v>0.31257295249758305</v>
      </c>
      <c r="J435" s="26">
        <f>IF(correlations!J468&lt;&gt;0,'Modified Weights'!J$4,0)</f>
        <v>0</v>
      </c>
      <c r="K435" s="26">
        <f>IF(correlations!K468&lt;&gt;0,'Modified Weights'!K$4,0)</f>
        <v>0</v>
      </c>
      <c r="L435" s="26">
        <f>IF(correlations!L468&lt;&gt;0,'Modified Weights'!L$4,0)</f>
        <v>0</v>
      </c>
      <c r="M435" s="26">
        <f>IF(correlations!M468&lt;&gt;0,'Modified Weights'!M$4,0)</f>
        <v>0</v>
      </c>
      <c r="N435" s="26">
        <f>IF(correlations!N468&lt;&gt;0,'Modified Weights'!N$4,0)</f>
        <v>0</v>
      </c>
      <c r="O435" s="26">
        <f>IF(correlations!O468&lt;&gt;0,'Modified Weights'!O$4,0)</f>
        <v>0</v>
      </c>
      <c r="P435" s="26">
        <f>IF(correlations!P468&lt;&gt;0,'Modified Weights'!P$4,0)</f>
        <v>0</v>
      </c>
      <c r="Q435" s="26">
        <f>IF(correlations!Q468&lt;&gt;0,'Modified Weights'!Q$4,0)</f>
        <v>0.48860698263640312</v>
      </c>
      <c r="R435" s="26">
        <f>IF(correlations!R468&lt;&gt;0,'Modified Weights'!R$4,0)</f>
        <v>0</v>
      </c>
      <c r="S435" s="26">
        <f>IF(correlations!S468&lt;&gt;0,'Modified Weights'!S$4,0)</f>
        <v>0.44902524381160436</v>
      </c>
      <c r="T435" s="26">
        <f>IF(correlations!T468&lt;&gt;0,'Modified Weights'!T$4,0)</f>
        <v>0</v>
      </c>
      <c r="U435" s="26">
        <f>IF(correlations!U468&lt;&gt;0,'Modified Weights'!U$4,0)</f>
        <v>0.43899155441463594</v>
      </c>
      <c r="V435" s="26">
        <f>IF(correlations!V468&lt;&gt;0,'Modified Weights'!V$4,0)</f>
        <v>0</v>
      </c>
      <c r="W435" s="26">
        <f>IF(correlations!W468&lt;&gt;0,'Modified Weights'!W$4,0)</f>
        <v>0</v>
      </c>
      <c r="X435" s="26">
        <f>IF(correlations!X468&lt;&gt;0,'Modified Weights'!X$4,0)</f>
        <v>0</v>
      </c>
      <c r="Y435" s="26">
        <f>IF(correlations!Y468&lt;&gt;0,'Modified Weights'!Y$4,0)</f>
        <v>0.54219187817609293</v>
      </c>
      <c r="Z435" s="26">
        <f>IF(correlations!Z468&lt;&gt;0,'Modified Weights'!Z$4,0)</f>
        <v>0.39006674934025765</v>
      </c>
      <c r="AA435" s="26"/>
      <c r="AB435" s="40">
        <f ca="1">SUMIF(OFFSET(correlations!B$46,_xlfn.FLOOR.MATH((ROW(A423)-1)/5)*5,0,5),"&lt;&gt;0")/COUNTIF(OFFSET(correlations!B$46,_xlfn.FLOOR.MATH((ROW(A423)-1)/5)*5,0,5),"&lt;&gt;0")</f>
        <v>2.25</v>
      </c>
      <c r="AC435" s="40">
        <f ca="1">SUMIF(OFFSET(correlations!C$46,_xlfn.FLOOR.MATH((ROW(B423)-1)/5)*5,0,5),"&lt;&gt;0")/COUNTIF(OFFSET(correlations!C$46,_xlfn.FLOOR.MATH((ROW(B423)-1)/5)*5,0,5),"&lt;&gt;0")</f>
        <v>4</v>
      </c>
      <c r="AD435" s="40">
        <f ca="1">SUMIF(OFFSET(correlations!D$46,_xlfn.FLOOR.MATH((ROW(C423)-1)/5)*5,0,5),"&lt;&gt;0")/COUNTIF(OFFSET(correlations!D$46,_xlfn.FLOOR.MATH((ROW(C423)-1)/5)*5,0,5),"&lt;&gt;0")</f>
        <v>2.5</v>
      </c>
      <c r="AE435" s="40">
        <f ca="1">SUMIF(OFFSET(correlations!E$46,_xlfn.FLOOR.MATH((ROW(D423)-1)/5)*5,0,5),"&lt;&gt;0")/COUNTIF(OFFSET(correlations!E$46,_xlfn.FLOOR.MATH((ROW(D423)-1)/5)*5,0,5),"&lt;&gt;0")</f>
        <v>4.166666666666667</v>
      </c>
      <c r="AF435" s="40">
        <f ca="1">SUMIF(OFFSET(correlations!F$46,_xlfn.FLOOR.MATH((ROW(E423)-1)/5)*5,0,5),"&lt;&gt;0")/COUNTIF(OFFSET(correlations!F$46,_xlfn.FLOOR.MATH((ROW(E423)-1)/5)*5,0,5),"&lt;&gt;0")</f>
        <v>4</v>
      </c>
      <c r="AG435" s="40">
        <f ca="1">SUMIF(OFFSET(correlations!G$46,_xlfn.FLOOR.MATH((ROW(F423)-1)/5)*5,0,5),"&lt;&gt;0")/COUNTIF(OFFSET(correlations!G$46,_xlfn.FLOOR.MATH((ROW(F423)-1)/5)*5,0,5),"&lt;&gt;0")</f>
        <v>2</v>
      </c>
      <c r="AH435" s="40">
        <f ca="1">SUMIF(OFFSET(correlations!H$46,_xlfn.FLOOR.MATH((ROW(G423)-1)/5)*5,0,5),"&lt;&gt;0")/COUNTIF(OFFSET(correlations!H$46,_xlfn.FLOOR.MATH((ROW(G423)-1)/5)*5,0,5),"&lt;&gt;0")</f>
        <v>4.333333333333333</v>
      </c>
      <c r="AI435" s="40">
        <f ca="1">SUMIF(OFFSET(correlations!I$46,_xlfn.FLOOR.MATH((ROW(H423)-1)/5)*5,0,5),"&lt;&gt;0")/COUNTIF(OFFSET(correlations!I$46,_xlfn.FLOOR.MATH((ROW(H423)-1)/5)*5,0,5),"&lt;&gt;0")</f>
        <v>4</v>
      </c>
      <c r="AJ435" s="40">
        <f ca="1">SUMIF(OFFSET(correlations!J$46,_xlfn.FLOOR.MATH((ROW(I423)-1)/5)*5,0,5),"&lt;&gt;0")/COUNTIF(OFFSET(correlations!J$46,_xlfn.FLOOR.MATH((ROW(I423)-1)/5)*5,0,5),"&lt;&gt;0")</f>
        <v>3.75</v>
      </c>
      <c r="AK435" s="40">
        <f ca="1">SUMIF(OFFSET(correlations!K$46,_xlfn.FLOOR.MATH((ROW(J423)-1)/5)*5,0,5),"&lt;&gt;0")/COUNTIF(OFFSET(correlations!K$46,_xlfn.FLOOR.MATH((ROW(J423)-1)/5)*5,0,5),"&lt;&gt;0")</f>
        <v>3.8333333333333335</v>
      </c>
      <c r="AL435" s="40">
        <f ca="1">SUMIF(OFFSET(correlations!L$46,_xlfn.FLOOR.MATH((ROW(K423)-1)/5)*5,0,5),"&lt;&gt;0")/COUNTIF(OFFSET(correlations!L$46,_xlfn.FLOOR.MATH((ROW(K423)-1)/5)*5,0,5),"&lt;&gt;0")</f>
        <v>4.25</v>
      </c>
      <c r="AM435" s="40">
        <f ca="1">SUMIF(OFFSET(correlations!M$46,_xlfn.FLOOR.MATH((ROW(L423)-1)/5)*5,0,5),"&lt;&gt;0")/COUNTIF(OFFSET(correlations!M$46,_xlfn.FLOOR.MATH((ROW(L423)-1)/5)*5,0,5),"&lt;&gt;0")</f>
        <v>4.5</v>
      </c>
      <c r="AN435" s="40">
        <f ca="1">SUMIF(OFFSET(correlations!N$46,_xlfn.FLOOR.MATH((ROW(M423)-1)/5)*5,0,5),"&lt;&gt;0")/COUNTIF(OFFSET(correlations!N$46,_xlfn.FLOOR.MATH((ROW(M423)-1)/5)*5,0,5),"&lt;&gt;0")</f>
        <v>4</v>
      </c>
      <c r="AO435" s="40">
        <f ca="1">SUMIF(OFFSET(correlations!O$46,_xlfn.FLOOR.MATH((ROW(N423)-1)/5)*5,0,5),"&lt;&gt;0")/COUNTIF(OFFSET(correlations!O$46,_xlfn.FLOOR.MATH((ROW(N423)-1)/5)*5,0,5),"&lt;&gt;0")</f>
        <v>3.8333333333333335</v>
      </c>
      <c r="AP435" s="40">
        <f ca="1">SUMIF(OFFSET(correlations!P$46,_xlfn.FLOOR.MATH((ROW(O423)-1)/5)*5,0,5),"&lt;&gt;0")/COUNTIF(OFFSET(correlations!P$46,_xlfn.FLOOR.MATH((ROW(O423)-1)/5)*5,0,5),"&lt;&gt;0")</f>
        <v>3.6666666666666665</v>
      </c>
      <c r="AQ435" s="40">
        <f ca="1">SUMIF(OFFSET(correlations!Q$46,_xlfn.FLOOR.MATH((ROW(P423)-1)/5)*5,0,5),"&lt;&gt;0")/COUNTIF(OFFSET(correlations!Q$46,_xlfn.FLOOR.MATH((ROW(P423)-1)/5)*5,0,5),"&lt;&gt;0")</f>
        <v>3.8333333333333335</v>
      </c>
      <c r="AR435" s="40">
        <f ca="1">SUMIF(OFFSET(correlations!R$46,_xlfn.FLOOR.MATH((ROW(Q423)-1)/5)*5,0,5),"&lt;&gt;0")/COUNTIF(OFFSET(correlations!R$46,_xlfn.FLOOR.MATH((ROW(Q423)-1)/5)*5,0,5),"&lt;&gt;0")</f>
        <v>4.5</v>
      </c>
      <c r="AS435" s="40">
        <f ca="1">SUMIF(OFFSET(correlations!S$46,_xlfn.FLOOR.MATH((ROW(R423)-1)/5)*5,0,5),"&lt;&gt;0")/COUNTIF(OFFSET(correlations!S$46,_xlfn.FLOOR.MATH((ROW(R423)-1)/5)*5,0,5),"&lt;&gt;0")</f>
        <v>4</v>
      </c>
      <c r="AT435" s="40">
        <f ca="1">SUMIF(OFFSET(correlations!T$46,_xlfn.FLOOR.MATH((ROW(S423)-1)/5)*5,0,5),"&lt;&gt;0")/COUNTIF(OFFSET(correlations!T$46,_xlfn.FLOOR.MATH((ROW(S423)-1)/5)*5,0,5),"&lt;&gt;0")</f>
        <v>3</v>
      </c>
      <c r="AU435" s="40">
        <f ca="1">SUMIF(OFFSET(correlations!U$46,_xlfn.FLOOR.MATH((ROW(T423)-1)/5)*5,0,5),"&lt;&gt;0")/COUNTIF(OFFSET(correlations!U$46,_xlfn.FLOOR.MATH((ROW(T423)-1)/5)*5,0,5),"&lt;&gt;0")</f>
        <v>4.25</v>
      </c>
      <c r="AV435" s="40">
        <f ca="1">SUMIF(OFFSET(correlations!V$46,_xlfn.FLOOR.MATH((ROW(U423)-1)/5)*5,0,5),"&lt;&gt;0")/COUNTIF(OFFSET(correlations!V$46,_xlfn.FLOOR.MATH((ROW(U423)-1)/5)*5,0,5),"&lt;&gt;0")</f>
        <v>2.75</v>
      </c>
      <c r="AW435" s="40">
        <f ca="1">SUMIF(OFFSET(correlations!W$46,_xlfn.FLOOR.MATH((ROW(V423)-1)/5)*5,0,5),"&lt;&gt;0")/COUNTIF(OFFSET(correlations!W$46,_xlfn.FLOOR.MATH((ROW(V423)-1)/5)*5,0,5),"&lt;&gt;0")</f>
        <v>4.166666666666667</v>
      </c>
      <c r="AX435" s="40">
        <f ca="1">SUMIF(OFFSET(correlations!X$46,_xlfn.FLOOR.MATH((ROW(W423)-1)/5)*5,0,5),"&lt;&gt;0")/COUNTIF(OFFSET(correlations!X$46,_xlfn.FLOOR.MATH((ROW(W423)-1)/5)*5,0,5),"&lt;&gt;0")</f>
        <v>2</v>
      </c>
      <c r="AY435" s="40">
        <f ca="1">SUMIF(OFFSET(correlations!Y$46,_xlfn.FLOOR.MATH((ROW(X423)-1)/5)*5,0,5),"&lt;&gt;0")/COUNTIF(OFFSET(correlations!Y$46,_xlfn.FLOOR.MATH((ROW(X423)-1)/5)*5,0,5),"&lt;&gt;0")</f>
        <v>3.5</v>
      </c>
      <c r="AZ435" s="40">
        <f ca="1">SUMIF(OFFSET(correlations!Z$46,_xlfn.FLOOR.MATH((ROW(Y423)-1)/5)*5,0,5),"&lt;&gt;0")/COUNTIF(OFFSET(correlations!Z$46,_xlfn.FLOOR.MATH((ROW(Y423)-1)/5)*5,0,5),"&lt;&gt;0")</f>
        <v>2.8333333333333335</v>
      </c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</row>
    <row r="436" spans="1:76">
      <c r="A436" s="1" t="str">
        <f t="shared" si="84"/>
        <v>2502: The Bourne Supremacy (2004)</v>
      </c>
      <c r="B436" s="26">
        <f>IF(correlations!B469&lt;&gt;0,'Modified Weights'!B$5,0)</f>
        <v>0</v>
      </c>
      <c r="C436" s="26">
        <f>IF(correlations!C469&lt;&gt;0,'Modified Weights'!C$5,0)</f>
        <v>0.42223642660835542</v>
      </c>
      <c r="D436" s="26">
        <f>IF(correlations!D469&lt;&gt;0,'Modified Weights'!D$5,0)</f>
        <v>0.46833329437099369</v>
      </c>
      <c r="E436" s="26">
        <f>IF(correlations!E469&lt;&gt;0,'Modified Weights'!E$5,0)</f>
        <v>0.46291004988627577</v>
      </c>
      <c r="F436" s="26">
        <f>IF(correlations!F469&lt;&gt;0,'Modified Weights'!F$5,0)</f>
        <v>0.43899155441463594</v>
      </c>
      <c r="G436" s="26">
        <f>IF(correlations!G469&lt;&gt;0,'Modified Weights'!G$5,0)</f>
        <v>0.46833329437099369</v>
      </c>
      <c r="H436" s="26">
        <f>IF(correlations!H469&lt;&gt;0,'Modified Weights'!H$5,0)</f>
        <v>0.24769327229404767</v>
      </c>
      <c r="I436" s="26">
        <f>IF(correlations!I469&lt;&gt;0,'Modified Weights'!I$5,0)</f>
        <v>0.26424949075041737</v>
      </c>
      <c r="J436" s="26">
        <f>IF(correlations!J469&lt;&gt;0,'Modified Weights'!J$5,0)</f>
        <v>0</v>
      </c>
      <c r="K436" s="26">
        <f>IF(correlations!K469&lt;&gt;0,'Modified Weights'!K$5,0)</f>
        <v>0</v>
      </c>
      <c r="L436" s="26">
        <f>IF(correlations!L469&lt;&gt;0,'Modified Weights'!L$5,0)</f>
        <v>0</v>
      </c>
      <c r="M436" s="26">
        <f>IF(correlations!M469&lt;&gt;0,'Modified Weights'!M$5,0)</f>
        <v>0</v>
      </c>
      <c r="N436" s="26">
        <f>IF(correlations!N469&lt;&gt;0,'Modified Weights'!N$5,0)</f>
        <v>0</v>
      </c>
      <c r="O436" s="26">
        <f>IF(correlations!O469&lt;&gt;0,'Modified Weights'!O$5,0)</f>
        <v>0.53906585139435703</v>
      </c>
      <c r="P436" s="26">
        <f>IF(correlations!P469&lt;&gt;0,'Modified Weights'!P$5,0)</f>
        <v>0.29682614716644024</v>
      </c>
      <c r="Q436" s="26">
        <f>IF(correlations!Q469&lt;&gt;0,'Modified Weights'!Q$5,0)</f>
        <v>0</v>
      </c>
      <c r="R436" s="26">
        <f>IF(correlations!R469&lt;&gt;0,'Modified Weights'!R$5,0)</f>
        <v>0</v>
      </c>
      <c r="S436" s="26">
        <f>IF(correlations!S469&lt;&gt;0,'Modified Weights'!S$5,0)</f>
        <v>0</v>
      </c>
      <c r="T436" s="26">
        <f>IF(correlations!T469&lt;&gt;0,'Modified Weights'!T$5,0)</f>
        <v>0</v>
      </c>
      <c r="U436" s="26">
        <f>IF(correlations!U469&lt;&gt;0,'Modified Weights'!U$5,0)</f>
        <v>0.40380887559327872</v>
      </c>
      <c r="V436" s="26">
        <f>IF(correlations!V469&lt;&gt;0,'Modified Weights'!V$5,0)</f>
        <v>0.14924669844661778</v>
      </c>
      <c r="W436" s="26">
        <f>IF(correlations!W469&lt;&gt;0,'Modified Weights'!W$5,0)</f>
        <v>0.31571202585390812</v>
      </c>
      <c r="X436" s="26">
        <f>IF(correlations!X469&lt;&gt;0,'Modified Weights'!X$5,0)</f>
        <v>0.47497369617752921</v>
      </c>
      <c r="Y436" s="26">
        <f>IF(correlations!Y469&lt;&gt;0,'Modified Weights'!Y$5,0)</f>
        <v>0.47236055541883315</v>
      </c>
      <c r="Z436" s="26">
        <f>IF(correlations!Z469&lt;&gt;0,'Modified Weights'!Z$5,0)</f>
        <v>0.37985626502293046</v>
      </c>
      <c r="AA436" s="26"/>
      <c r="AB436" s="40">
        <f ca="1">SUMIF(OFFSET(correlations!B$46,_xlfn.FLOOR.MATH((ROW(A424)-1)/5)*5,0,5),"&lt;&gt;0")/COUNTIF(OFFSET(correlations!B$46,_xlfn.FLOOR.MATH((ROW(A424)-1)/5)*5,0,5),"&lt;&gt;0")</f>
        <v>2.25</v>
      </c>
      <c r="AC436" s="40">
        <f ca="1">SUMIF(OFFSET(correlations!C$46,_xlfn.FLOOR.MATH((ROW(B424)-1)/5)*5,0,5),"&lt;&gt;0")/COUNTIF(OFFSET(correlations!C$46,_xlfn.FLOOR.MATH((ROW(B424)-1)/5)*5,0,5),"&lt;&gt;0")</f>
        <v>4</v>
      </c>
      <c r="AD436" s="40">
        <f ca="1">SUMIF(OFFSET(correlations!D$46,_xlfn.FLOOR.MATH((ROW(C424)-1)/5)*5,0,5),"&lt;&gt;0")/COUNTIF(OFFSET(correlations!D$46,_xlfn.FLOOR.MATH((ROW(C424)-1)/5)*5,0,5),"&lt;&gt;0")</f>
        <v>2.5</v>
      </c>
      <c r="AE436" s="40">
        <f ca="1">SUMIF(OFFSET(correlations!E$46,_xlfn.FLOOR.MATH((ROW(D424)-1)/5)*5,0,5),"&lt;&gt;0")/COUNTIF(OFFSET(correlations!E$46,_xlfn.FLOOR.MATH((ROW(D424)-1)/5)*5,0,5),"&lt;&gt;0")</f>
        <v>4.166666666666667</v>
      </c>
      <c r="AF436" s="40">
        <f ca="1">SUMIF(OFFSET(correlations!F$46,_xlfn.FLOOR.MATH((ROW(E424)-1)/5)*5,0,5),"&lt;&gt;0")/COUNTIF(OFFSET(correlations!F$46,_xlfn.FLOOR.MATH((ROW(E424)-1)/5)*5,0,5),"&lt;&gt;0")</f>
        <v>4</v>
      </c>
      <c r="AG436" s="40">
        <f ca="1">SUMIF(OFFSET(correlations!G$46,_xlfn.FLOOR.MATH((ROW(F424)-1)/5)*5,0,5),"&lt;&gt;0")/COUNTIF(OFFSET(correlations!G$46,_xlfn.FLOOR.MATH((ROW(F424)-1)/5)*5,0,5),"&lt;&gt;0")</f>
        <v>2</v>
      </c>
      <c r="AH436" s="40">
        <f ca="1">SUMIF(OFFSET(correlations!H$46,_xlfn.FLOOR.MATH((ROW(G424)-1)/5)*5,0,5),"&lt;&gt;0")/COUNTIF(OFFSET(correlations!H$46,_xlfn.FLOOR.MATH((ROW(G424)-1)/5)*5,0,5),"&lt;&gt;0")</f>
        <v>4.333333333333333</v>
      </c>
      <c r="AI436" s="40">
        <f ca="1">SUMIF(OFFSET(correlations!I$46,_xlfn.FLOOR.MATH((ROW(H424)-1)/5)*5,0,5),"&lt;&gt;0")/COUNTIF(OFFSET(correlations!I$46,_xlfn.FLOOR.MATH((ROW(H424)-1)/5)*5,0,5),"&lt;&gt;0")</f>
        <v>4</v>
      </c>
      <c r="AJ436" s="40">
        <f ca="1">SUMIF(OFFSET(correlations!J$46,_xlfn.FLOOR.MATH((ROW(I424)-1)/5)*5,0,5),"&lt;&gt;0")/COUNTIF(OFFSET(correlations!J$46,_xlfn.FLOOR.MATH((ROW(I424)-1)/5)*5,0,5),"&lt;&gt;0")</f>
        <v>3.75</v>
      </c>
      <c r="AK436" s="40">
        <f ca="1">SUMIF(OFFSET(correlations!K$46,_xlfn.FLOOR.MATH((ROW(J424)-1)/5)*5,0,5),"&lt;&gt;0")/COUNTIF(OFFSET(correlations!K$46,_xlfn.FLOOR.MATH((ROW(J424)-1)/5)*5,0,5),"&lt;&gt;0")</f>
        <v>3.8333333333333335</v>
      </c>
      <c r="AL436" s="40">
        <f ca="1">SUMIF(OFFSET(correlations!L$46,_xlfn.FLOOR.MATH((ROW(K424)-1)/5)*5,0,5),"&lt;&gt;0")/COUNTIF(OFFSET(correlations!L$46,_xlfn.FLOOR.MATH((ROW(K424)-1)/5)*5,0,5),"&lt;&gt;0")</f>
        <v>4.25</v>
      </c>
      <c r="AM436" s="40">
        <f ca="1">SUMIF(OFFSET(correlations!M$46,_xlfn.FLOOR.MATH((ROW(L424)-1)/5)*5,0,5),"&lt;&gt;0")/COUNTIF(OFFSET(correlations!M$46,_xlfn.FLOOR.MATH((ROW(L424)-1)/5)*5,0,5),"&lt;&gt;0")</f>
        <v>4.5</v>
      </c>
      <c r="AN436" s="40">
        <f ca="1">SUMIF(OFFSET(correlations!N$46,_xlfn.FLOOR.MATH((ROW(M424)-1)/5)*5,0,5),"&lt;&gt;0")/COUNTIF(OFFSET(correlations!N$46,_xlfn.FLOOR.MATH((ROW(M424)-1)/5)*5,0,5),"&lt;&gt;0")</f>
        <v>4</v>
      </c>
      <c r="AO436" s="40">
        <f ca="1">SUMIF(OFFSET(correlations!O$46,_xlfn.FLOOR.MATH((ROW(N424)-1)/5)*5,0,5),"&lt;&gt;0")/COUNTIF(OFFSET(correlations!O$46,_xlfn.FLOOR.MATH((ROW(N424)-1)/5)*5,0,5),"&lt;&gt;0")</f>
        <v>3.8333333333333335</v>
      </c>
      <c r="AP436" s="40">
        <f ca="1">SUMIF(OFFSET(correlations!P$46,_xlfn.FLOOR.MATH((ROW(O424)-1)/5)*5,0,5),"&lt;&gt;0")/COUNTIF(OFFSET(correlations!P$46,_xlfn.FLOOR.MATH((ROW(O424)-1)/5)*5,0,5),"&lt;&gt;0")</f>
        <v>3.6666666666666665</v>
      </c>
      <c r="AQ436" s="40">
        <f ca="1">SUMIF(OFFSET(correlations!Q$46,_xlfn.FLOOR.MATH((ROW(P424)-1)/5)*5,0,5),"&lt;&gt;0")/COUNTIF(OFFSET(correlations!Q$46,_xlfn.FLOOR.MATH((ROW(P424)-1)/5)*5,0,5),"&lt;&gt;0")</f>
        <v>3.8333333333333335</v>
      </c>
      <c r="AR436" s="40">
        <f ca="1">SUMIF(OFFSET(correlations!R$46,_xlfn.FLOOR.MATH((ROW(Q424)-1)/5)*5,0,5),"&lt;&gt;0")/COUNTIF(OFFSET(correlations!R$46,_xlfn.FLOOR.MATH((ROW(Q424)-1)/5)*5,0,5),"&lt;&gt;0")</f>
        <v>4.5</v>
      </c>
      <c r="AS436" s="40">
        <f ca="1">SUMIF(OFFSET(correlations!S$46,_xlfn.FLOOR.MATH((ROW(R424)-1)/5)*5,0,5),"&lt;&gt;0")/COUNTIF(OFFSET(correlations!S$46,_xlfn.FLOOR.MATH((ROW(R424)-1)/5)*5,0,5),"&lt;&gt;0")</f>
        <v>4</v>
      </c>
      <c r="AT436" s="40">
        <f ca="1">SUMIF(OFFSET(correlations!T$46,_xlfn.FLOOR.MATH((ROW(S424)-1)/5)*5,0,5),"&lt;&gt;0")/COUNTIF(OFFSET(correlations!T$46,_xlfn.FLOOR.MATH((ROW(S424)-1)/5)*5,0,5),"&lt;&gt;0")</f>
        <v>3</v>
      </c>
      <c r="AU436" s="40">
        <f ca="1">SUMIF(OFFSET(correlations!U$46,_xlfn.FLOOR.MATH((ROW(T424)-1)/5)*5,0,5),"&lt;&gt;0")/COUNTIF(OFFSET(correlations!U$46,_xlfn.FLOOR.MATH((ROW(T424)-1)/5)*5,0,5),"&lt;&gt;0")</f>
        <v>4.25</v>
      </c>
      <c r="AV436" s="40">
        <f ca="1">SUMIF(OFFSET(correlations!V$46,_xlfn.FLOOR.MATH((ROW(U424)-1)/5)*5,0,5),"&lt;&gt;0")/COUNTIF(OFFSET(correlations!V$46,_xlfn.FLOOR.MATH((ROW(U424)-1)/5)*5,0,5),"&lt;&gt;0")</f>
        <v>2.75</v>
      </c>
      <c r="AW436" s="40">
        <f ca="1">SUMIF(OFFSET(correlations!W$46,_xlfn.FLOOR.MATH((ROW(V424)-1)/5)*5,0,5),"&lt;&gt;0")/COUNTIF(OFFSET(correlations!W$46,_xlfn.FLOOR.MATH((ROW(V424)-1)/5)*5,0,5),"&lt;&gt;0")</f>
        <v>4.166666666666667</v>
      </c>
      <c r="AX436" s="40">
        <f ca="1">SUMIF(OFFSET(correlations!X$46,_xlfn.FLOOR.MATH((ROW(W424)-1)/5)*5,0,5),"&lt;&gt;0")/COUNTIF(OFFSET(correlations!X$46,_xlfn.FLOOR.MATH((ROW(W424)-1)/5)*5,0,5),"&lt;&gt;0")</f>
        <v>2</v>
      </c>
      <c r="AY436" s="40">
        <f ca="1">SUMIF(OFFSET(correlations!Y$46,_xlfn.FLOOR.MATH((ROW(X424)-1)/5)*5,0,5),"&lt;&gt;0")/COUNTIF(OFFSET(correlations!Y$46,_xlfn.FLOOR.MATH((ROW(X424)-1)/5)*5,0,5),"&lt;&gt;0")</f>
        <v>3.5</v>
      </c>
      <c r="AZ436" s="40">
        <f ca="1">SUMIF(OFFSET(correlations!Z$46,_xlfn.FLOOR.MATH((ROW(Y424)-1)/5)*5,0,5),"&lt;&gt;0")/COUNTIF(OFFSET(correlations!Z$46,_xlfn.FLOOR.MATH((ROW(Y424)-1)/5)*5,0,5),"&lt;&gt;0")</f>
        <v>2.8333333333333335</v>
      </c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</row>
    <row r="437" spans="1:76">
      <c r="A437" s="1" t="str">
        <f t="shared" si="84"/>
        <v>2502: The Bourne Supremacy (2004)</v>
      </c>
      <c r="B437" s="26">
        <f>IF(correlations!B470&lt;&gt;0,'Modified Weights'!B$6,0)</f>
        <v>0</v>
      </c>
      <c r="C437" s="26">
        <f>IF(correlations!C470&lt;&gt;0,'Modified Weights'!C$6,0)</f>
        <v>0</v>
      </c>
      <c r="D437" s="26">
        <f>IF(correlations!D470&lt;&gt;0,'Modified Weights'!D$6,0)</f>
        <v>0.37322578372742299</v>
      </c>
      <c r="E437" s="26">
        <f>IF(correlations!E470&lt;&gt;0,'Modified Weights'!E$6,0)</f>
        <v>0.28275572409412869</v>
      </c>
      <c r="F437" s="26">
        <f>IF(correlations!F470&lt;&gt;0,'Modified Weights'!F$6,0)</f>
        <v>0.40027450425381639</v>
      </c>
      <c r="G437" s="26">
        <f>IF(correlations!G470&lt;&gt;0,'Modified Weights'!G$6,0)</f>
        <v>0.39943642888722536</v>
      </c>
      <c r="H437" s="26">
        <f>IF(correlations!H470&lt;&gt;0,'Modified Weights'!H$6,0)</f>
        <v>0</v>
      </c>
      <c r="I437" s="26">
        <f>IF(correlations!I470&lt;&gt;0,'Modified Weights'!I$6,0)</f>
        <v>0</v>
      </c>
      <c r="J437" s="26">
        <f>IF(correlations!J470&lt;&gt;0,'Modified Weights'!J$6,0)</f>
        <v>0.36756756756756787</v>
      </c>
      <c r="K437" s="26">
        <f>IF(correlations!K470&lt;&gt;0,'Modified Weights'!K$6,0)</f>
        <v>0.25252866387786765</v>
      </c>
      <c r="L437" s="26">
        <f>IF(correlations!L470&lt;&gt;0,'Modified Weights'!L$6,0)</f>
        <v>0.2685953793136418</v>
      </c>
      <c r="M437" s="26">
        <f>IF(correlations!M470&lt;&gt;0,'Modified Weights'!M$6,0)</f>
        <v>0.25252866387786765</v>
      </c>
      <c r="N437" s="26">
        <f>IF(correlations!N470&lt;&gt;0,'Modified Weights'!N$6,0)</f>
        <v>0</v>
      </c>
      <c r="O437" s="26">
        <f>IF(correlations!O470&lt;&gt;0,'Modified Weights'!O$6,0)</f>
        <v>0.52599044278760332</v>
      </c>
      <c r="P437" s="26">
        <f>IF(correlations!P470&lt;&gt;0,'Modified Weights'!P$6,0)</f>
        <v>0.28039233696684568</v>
      </c>
      <c r="Q437" s="26">
        <f>IF(correlations!Q470&lt;&gt;0,'Modified Weights'!Q$6,0)</f>
        <v>0</v>
      </c>
      <c r="R437" s="26">
        <f>IF(correlations!R470&lt;&gt;0,'Modified Weights'!R$6,0)</f>
        <v>0.39943642888722536</v>
      </c>
      <c r="S437" s="26">
        <f>IF(correlations!S470&lt;&gt;0,'Modified Weights'!S$6,0)</f>
        <v>0</v>
      </c>
      <c r="T437" s="26">
        <f>IF(correlations!T470&lt;&gt;0,'Modified Weights'!T$6,0)</f>
        <v>0.40704352695380308</v>
      </c>
      <c r="U437" s="26">
        <f>IF(correlations!U470&lt;&gt;0,'Modified Weights'!U$6,0)</f>
        <v>0.30580326092025339</v>
      </c>
      <c r="V437" s="26">
        <f>IF(correlations!V470&lt;&gt;0,'Modified Weights'!V$6,0)</f>
        <v>0</v>
      </c>
      <c r="W437" s="26">
        <f>IF(correlations!W470&lt;&gt;0,'Modified Weights'!W$6,0)</f>
        <v>0.26252037536330569</v>
      </c>
      <c r="X437" s="26">
        <f>IF(correlations!X470&lt;&gt;0,'Modified Weights'!X$6,0)</f>
        <v>0.45527378286540937</v>
      </c>
      <c r="Y437" s="26">
        <f>IF(correlations!Y470&lt;&gt;0,'Modified Weights'!Y$6,0)</f>
        <v>0.46411014776485626</v>
      </c>
      <c r="Z437" s="26">
        <f>IF(correlations!Z470&lt;&gt;0,'Modified Weights'!Z$6,0)</f>
        <v>0</v>
      </c>
      <c r="AA437" s="26"/>
      <c r="AB437" s="40">
        <f ca="1">SUMIF(OFFSET(correlations!B$46,_xlfn.FLOOR.MATH((ROW(A425)-1)/5)*5,0,5),"&lt;&gt;0")/COUNTIF(OFFSET(correlations!B$46,_xlfn.FLOOR.MATH((ROW(A425)-1)/5)*5,0,5),"&lt;&gt;0")</f>
        <v>2.25</v>
      </c>
      <c r="AC437" s="40">
        <f ca="1">SUMIF(OFFSET(correlations!C$46,_xlfn.FLOOR.MATH((ROW(B425)-1)/5)*5,0,5),"&lt;&gt;0")/COUNTIF(OFFSET(correlations!C$46,_xlfn.FLOOR.MATH((ROW(B425)-1)/5)*5,0,5),"&lt;&gt;0")</f>
        <v>4</v>
      </c>
      <c r="AD437" s="40">
        <f ca="1">SUMIF(OFFSET(correlations!D$46,_xlfn.FLOOR.MATH((ROW(C425)-1)/5)*5,0,5),"&lt;&gt;0")/COUNTIF(OFFSET(correlations!D$46,_xlfn.FLOOR.MATH((ROW(C425)-1)/5)*5,0,5),"&lt;&gt;0")</f>
        <v>2.5</v>
      </c>
      <c r="AE437" s="40">
        <f ca="1">SUMIF(OFFSET(correlations!E$46,_xlfn.FLOOR.MATH((ROW(D425)-1)/5)*5,0,5),"&lt;&gt;0")/COUNTIF(OFFSET(correlations!E$46,_xlfn.FLOOR.MATH((ROW(D425)-1)/5)*5,0,5),"&lt;&gt;0")</f>
        <v>4.166666666666667</v>
      </c>
      <c r="AF437" s="40">
        <f ca="1">SUMIF(OFFSET(correlations!F$46,_xlfn.FLOOR.MATH((ROW(E425)-1)/5)*5,0,5),"&lt;&gt;0")/COUNTIF(OFFSET(correlations!F$46,_xlfn.FLOOR.MATH((ROW(E425)-1)/5)*5,0,5),"&lt;&gt;0")</f>
        <v>4</v>
      </c>
      <c r="AG437" s="40">
        <f ca="1">SUMIF(OFFSET(correlations!G$46,_xlfn.FLOOR.MATH((ROW(F425)-1)/5)*5,0,5),"&lt;&gt;0")/COUNTIF(OFFSET(correlations!G$46,_xlfn.FLOOR.MATH((ROW(F425)-1)/5)*5,0,5),"&lt;&gt;0")</f>
        <v>2</v>
      </c>
      <c r="AH437" s="40">
        <f ca="1">SUMIF(OFFSET(correlations!H$46,_xlfn.FLOOR.MATH((ROW(G425)-1)/5)*5,0,5),"&lt;&gt;0")/COUNTIF(OFFSET(correlations!H$46,_xlfn.FLOOR.MATH((ROW(G425)-1)/5)*5,0,5),"&lt;&gt;0")</f>
        <v>4.333333333333333</v>
      </c>
      <c r="AI437" s="40">
        <f ca="1">SUMIF(OFFSET(correlations!I$46,_xlfn.FLOOR.MATH((ROW(H425)-1)/5)*5,0,5),"&lt;&gt;0")/COUNTIF(OFFSET(correlations!I$46,_xlfn.FLOOR.MATH((ROW(H425)-1)/5)*5,0,5),"&lt;&gt;0")</f>
        <v>4</v>
      </c>
      <c r="AJ437" s="40">
        <f ca="1">SUMIF(OFFSET(correlations!J$46,_xlfn.FLOOR.MATH((ROW(I425)-1)/5)*5,0,5),"&lt;&gt;0")/COUNTIF(OFFSET(correlations!J$46,_xlfn.FLOOR.MATH((ROW(I425)-1)/5)*5,0,5),"&lt;&gt;0")</f>
        <v>3.75</v>
      </c>
      <c r="AK437" s="40">
        <f ca="1">SUMIF(OFFSET(correlations!K$46,_xlfn.FLOOR.MATH((ROW(J425)-1)/5)*5,0,5),"&lt;&gt;0")/COUNTIF(OFFSET(correlations!K$46,_xlfn.FLOOR.MATH((ROW(J425)-1)/5)*5,0,5),"&lt;&gt;0")</f>
        <v>3.8333333333333335</v>
      </c>
      <c r="AL437" s="40">
        <f ca="1">SUMIF(OFFSET(correlations!L$46,_xlfn.FLOOR.MATH((ROW(K425)-1)/5)*5,0,5),"&lt;&gt;0")/COUNTIF(OFFSET(correlations!L$46,_xlfn.FLOOR.MATH((ROW(K425)-1)/5)*5,0,5),"&lt;&gt;0")</f>
        <v>4.25</v>
      </c>
      <c r="AM437" s="40">
        <f ca="1">SUMIF(OFFSET(correlations!M$46,_xlfn.FLOOR.MATH((ROW(L425)-1)/5)*5,0,5),"&lt;&gt;0")/COUNTIF(OFFSET(correlations!M$46,_xlfn.FLOOR.MATH((ROW(L425)-1)/5)*5,0,5),"&lt;&gt;0")</f>
        <v>4.5</v>
      </c>
      <c r="AN437" s="40">
        <f ca="1">SUMIF(OFFSET(correlations!N$46,_xlfn.FLOOR.MATH((ROW(M425)-1)/5)*5,0,5),"&lt;&gt;0")/COUNTIF(OFFSET(correlations!N$46,_xlfn.FLOOR.MATH((ROW(M425)-1)/5)*5,0,5),"&lt;&gt;0")</f>
        <v>4</v>
      </c>
      <c r="AO437" s="40">
        <f ca="1">SUMIF(OFFSET(correlations!O$46,_xlfn.FLOOR.MATH((ROW(N425)-1)/5)*5,0,5),"&lt;&gt;0")/COUNTIF(OFFSET(correlations!O$46,_xlfn.FLOOR.MATH((ROW(N425)-1)/5)*5,0,5),"&lt;&gt;0")</f>
        <v>3.8333333333333335</v>
      </c>
      <c r="AP437" s="40">
        <f ca="1">SUMIF(OFFSET(correlations!P$46,_xlfn.FLOOR.MATH((ROW(O425)-1)/5)*5,0,5),"&lt;&gt;0")/COUNTIF(OFFSET(correlations!P$46,_xlfn.FLOOR.MATH((ROW(O425)-1)/5)*5,0,5),"&lt;&gt;0")</f>
        <v>3.6666666666666665</v>
      </c>
      <c r="AQ437" s="40">
        <f ca="1">SUMIF(OFFSET(correlations!Q$46,_xlfn.FLOOR.MATH((ROW(P425)-1)/5)*5,0,5),"&lt;&gt;0")/COUNTIF(OFFSET(correlations!Q$46,_xlfn.FLOOR.MATH((ROW(P425)-1)/5)*5,0,5),"&lt;&gt;0")</f>
        <v>3.8333333333333335</v>
      </c>
      <c r="AR437" s="40">
        <f ca="1">SUMIF(OFFSET(correlations!R$46,_xlfn.FLOOR.MATH((ROW(Q425)-1)/5)*5,0,5),"&lt;&gt;0")/COUNTIF(OFFSET(correlations!R$46,_xlfn.FLOOR.MATH((ROW(Q425)-1)/5)*5,0,5),"&lt;&gt;0")</f>
        <v>4.5</v>
      </c>
      <c r="AS437" s="40">
        <f ca="1">SUMIF(OFFSET(correlations!S$46,_xlfn.FLOOR.MATH((ROW(R425)-1)/5)*5,0,5),"&lt;&gt;0")/COUNTIF(OFFSET(correlations!S$46,_xlfn.FLOOR.MATH((ROW(R425)-1)/5)*5,0,5),"&lt;&gt;0")</f>
        <v>4</v>
      </c>
      <c r="AT437" s="40">
        <f ca="1">SUMIF(OFFSET(correlations!T$46,_xlfn.FLOOR.MATH((ROW(S425)-1)/5)*5,0,5),"&lt;&gt;0")/COUNTIF(OFFSET(correlations!T$46,_xlfn.FLOOR.MATH((ROW(S425)-1)/5)*5,0,5),"&lt;&gt;0")</f>
        <v>3</v>
      </c>
      <c r="AU437" s="40">
        <f ca="1">SUMIF(OFFSET(correlations!U$46,_xlfn.FLOOR.MATH((ROW(T425)-1)/5)*5,0,5),"&lt;&gt;0")/COUNTIF(OFFSET(correlations!U$46,_xlfn.FLOOR.MATH((ROW(T425)-1)/5)*5,0,5),"&lt;&gt;0")</f>
        <v>4.25</v>
      </c>
      <c r="AV437" s="40">
        <f ca="1">SUMIF(OFFSET(correlations!V$46,_xlfn.FLOOR.MATH((ROW(U425)-1)/5)*5,0,5),"&lt;&gt;0")/COUNTIF(OFFSET(correlations!V$46,_xlfn.FLOOR.MATH((ROW(U425)-1)/5)*5,0,5),"&lt;&gt;0")</f>
        <v>2.75</v>
      </c>
      <c r="AW437" s="40">
        <f ca="1">SUMIF(OFFSET(correlations!W$46,_xlfn.FLOOR.MATH((ROW(V425)-1)/5)*5,0,5),"&lt;&gt;0")/COUNTIF(OFFSET(correlations!W$46,_xlfn.FLOOR.MATH((ROW(V425)-1)/5)*5,0,5),"&lt;&gt;0")</f>
        <v>4.166666666666667</v>
      </c>
      <c r="AX437" s="40">
        <f ca="1">SUMIF(OFFSET(correlations!X$46,_xlfn.FLOOR.MATH((ROW(W425)-1)/5)*5,0,5),"&lt;&gt;0")/COUNTIF(OFFSET(correlations!X$46,_xlfn.FLOOR.MATH((ROW(W425)-1)/5)*5,0,5),"&lt;&gt;0")</f>
        <v>2</v>
      </c>
      <c r="AY437" s="40">
        <f ca="1">SUMIF(OFFSET(correlations!Y$46,_xlfn.FLOOR.MATH((ROW(X425)-1)/5)*5,0,5),"&lt;&gt;0")/COUNTIF(OFFSET(correlations!Y$46,_xlfn.FLOOR.MATH((ROW(X425)-1)/5)*5,0,5),"&lt;&gt;0")</f>
        <v>3.5</v>
      </c>
      <c r="AZ437" s="40">
        <f ca="1">SUMIF(OFFSET(correlations!Z$46,_xlfn.FLOOR.MATH((ROW(Y425)-1)/5)*5,0,5),"&lt;&gt;0")/COUNTIF(OFFSET(correlations!Z$46,_xlfn.FLOOR.MATH((ROW(Y425)-1)/5)*5,0,5),"&lt;&gt;0")</f>
        <v>2.8333333333333335</v>
      </c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</row>
    <row r="438" spans="1:76">
      <c r="A438" s="21" t="s">
        <v>85</v>
      </c>
      <c r="B438" s="26">
        <f>IF(correlations!B471&lt;&gt;0,'Modified Weights'!B$7,0)</f>
        <v>0</v>
      </c>
      <c r="C438" s="26">
        <f>IF(correlations!C471&lt;&gt;0,'Modified Weights'!C$7,0)</f>
        <v>0</v>
      </c>
      <c r="D438" s="26">
        <f>IF(correlations!D471&lt;&gt;0,'Modified Weights'!D$7,0)</f>
        <v>0</v>
      </c>
      <c r="E438" s="26">
        <f>IF(correlations!E471&lt;&gt;0,'Modified Weights'!E$7,0)</f>
        <v>0</v>
      </c>
      <c r="F438" s="26">
        <f>IF(correlations!F471&lt;&gt;0,'Modified Weights'!F$7,0)</f>
        <v>0.37985626502293046</v>
      </c>
      <c r="G438" s="26">
        <f>IF(correlations!G471&lt;&gt;0,'Modified Weights'!G$7,0)</f>
        <v>0</v>
      </c>
      <c r="H438" s="26">
        <f>IF(correlations!H471&lt;&gt;0,'Modified Weights'!H$7,0)</f>
        <v>0</v>
      </c>
      <c r="I438" s="26">
        <f>IF(correlations!I471&lt;&gt;0,'Modified Weights'!I$7,0)</f>
        <v>0</v>
      </c>
      <c r="J438" s="26">
        <f>IF(correlations!J471&lt;&gt;0,'Modified Weights'!J$7,0)</f>
        <v>0</v>
      </c>
      <c r="K438" s="26">
        <f>IF(correlations!K471&lt;&gt;0,'Modified Weights'!K$7,0)</f>
        <v>0</v>
      </c>
      <c r="L438" s="26">
        <f>IF(correlations!L471&lt;&gt;0,'Modified Weights'!L$7,0)</f>
        <v>0.24328325135114928</v>
      </c>
      <c r="M438" s="26">
        <f>IF(correlations!M471&lt;&gt;0,'Modified Weights'!M$7,0)</f>
        <v>0</v>
      </c>
      <c r="N438" s="26">
        <f>IF(correlations!N471&lt;&gt;0,'Modified Weights'!N$7,0)</f>
        <v>0.18121021790485745</v>
      </c>
      <c r="O438" s="26">
        <f>IF(correlations!O471&lt;&gt;0,'Modified Weights'!O$7,0)</f>
        <v>0.47549485227568483</v>
      </c>
      <c r="P438" s="26">
        <f>IF(correlations!P471&lt;&gt;0,'Modified Weights'!P$7,0)</f>
        <v>0.26252037536330569</v>
      </c>
      <c r="Q438" s="26">
        <f>IF(correlations!Q471&lt;&gt;0,'Modified Weights'!Q$7,0)</f>
        <v>0</v>
      </c>
      <c r="R438" s="26">
        <f>IF(correlations!R471&lt;&gt;0,'Modified Weights'!R$7,0)</f>
        <v>0</v>
      </c>
      <c r="S438" s="26">
        <f>IF(correlations!S471&lt;&gt;0,'Modified Weights'!S$7,0)</f>
        <v>0.36064387194709613</v>
      </c>
      <c r="T438" s="26">
        <f>IF(correlations!T471&lt;&gt;0,'Modified Weights'!T$7,0)</f>
        <v>0</v>
      </c>
      <c r="U438" s="26">
        <f>IF(correlations!U471&lt;&gt;0,'Modified Weights'!U$7,0)</f>
        <v>0</v>
      </c>
      <c r="V438" s="26">
        <f>IF(correlations!V471&lt;&gt;0,'Modified Weights'!V$7,0)</f>
        <v>0.14367186460137429</v>
      </c>
      <c r="W438" s="26">
        <f>IF(correlations!W471&lt;&gt;0,'Modified Weights'!W$7,0)</f>
        <v>0</v>
      </c>
      <c r="X438" s="26">
        <f>IF(correlations!X471&lt;&gt;0,'Modified Weights'!X$7,0)</f>
        <v>0</v>
      </c>
      <c r="Y438" s="26">
        <f>IF(correlations!Y471&lt;&gt;0,'Modified Weights'!Y$7,0)</f>
        <v>0.42322462884387124</v>
      </c>
      <c r="Z438" s="26">
        <f>IF(correlations!Z471&lt;&gt;0,'Modified Weights'!Z$7,0)</f>
        <v>0.27967705678590876</v>
      </c>
      <c r="AA438" s="26"/>
      <c r="AB438" s="40">
        <f ca="1">SUMIF(OFFSET(correlations!B$46,_xlfn.FLOOR.MATH((ROW(A426)-1)/5)*5,0,5),"&lt;&gt;0")/COUNTIF(OFFSET(correlations!B$46,_xlfn.FLOOR.MATH((ROW(A426)-1)/5)*5,0,5),"&lt;&gt;0")</f>
        <v>2.25</v>
      </c>
      <c r="AC438" s="40">
        <f ca="1">SUMIF(OFFSET(correlations!C$46,_xlfn.FLOOR.MATH((ROW(B426)-1)/5)*5,0,5),"&lt;&gt;0")/COUNTIF(OFFSET(correlations!C$46,_xlfn.FLOOR.MATH((ROW(B426)-1)/5)*5,0,5),"&lt;&gt;0")</f>
        <v>1.6666666666666667</v>
      </c>
      <c r="AD438" s="40">
        <f ca="1">SUMIF(OFFSET(correlations!D$46,_xlfn.FLOOR.MATH((ROW(C426)-1)/5)*5,0,5),"&lt;&gt;0")/COUNTIF(OFFSET(correlations!D$46,_xlfn.FLOOR.MATH((ROW(C426)-1)/5)*5,0,5),"&lt;&gt;0")</f>
        <v>2.6666666666666665</v>
      </c>
      <c r="AE438" s="40">
        <f ca="1">SUMIF(OFFSET(correlations!E$46,_xlfn.FLOOR.MATH((ROW(D426)-1)/5)*5,0,5),"&lt;&gt;0")/COUNTIF(OFFSET(correlations!E$46,_xlfn.FLOOR.MATH((ROW(D426)-1)/5)*5,0,5),"&lt;&gt;0")</f>
        <v>4</v>
      </c>
      <c r="AF438" s="40">
        <f ca="1">SUMIF(OFFSET(correlations!F$46,_xlfn.FLOOR.MATH((ROW(E426)-1)/5)*5,0,5),"&lt;&gt;0")/COUNTIF(OFFSET(correlations!F$46,_xlfn.FLOOR.MATH((ROW(E426)-1)/5)*5,0,5),"&lt;&gt;0")</f>
        <v>1.875</v>
      </c>
      <c r="AG438" s="40">
        <f ca="1">SUMIF(OFFSET(correlations!G$46,_xlfn.FLOOR.MATH((ROW(F426)-1)/5)*5,0,5),"&lt;&gt;0")/COUNTIF(OFFSET(correlations!G$46,_xlfn.FLOOR.MATH((ROW(F426)-1)/5)*5,0,5),"&lt;&gt;0")</f>
        <v>2.8333333333333335</v>
      </c>
      <c r="AH438" s="40">
        <f ca="1">SUMIF(OFFSET(correlations!H$46,_xlfn.FLOOR.MATH((ROW(G426)-1)/5)*5,0,5),"&lt;&gt;0")/COUNTIF(OFFSET(correlations!H$46,_xlfn.FLOOR.MATH((ROW(G426)-1)/5)*5,0,5),"&lt;&gt;0")</f>
        <v>1.75</v>
      </c>
      <c r="AI438" s="40">
        <f ca="1">SUMIF(OFFSET(correlations!I$46,_xlfn.FLOOR.MATH((ROW(H426)-1)/5)*5,0,5),"&lt;&gt;0")/COUNTIF(OFFSET(correlations!I$46,_xlfn.FLOOR.MATH((ROW(H426)-1)/5)*5,0,5),"&lt;&gt;0")</f>
        <v>1.75</v>
      </c>
      <c r="AJ438" s="40">
        <f ca="1">SUMIF(OFFSET(correlations!J$46,_xlfn.FLOOR.MATH((ROW(I426)-1)/5)*5,0,5),"&lt;&gt;0")/COUNTIF(OFFSET(correlations!J$46,_xlfn.FLOOR.MATH((ROW(I426)-1)/5)*5,0,5),"&lt;&gt;0")</f>
        <v>3.5</v>
      </c>
      <c r="AK438" s="40">
        <f ca="1">SUMIF(OFFSET(correlations!K$46,_xlfn.FLOOR.MATH((ROW(J426)-1)/5)*5,0,5),"&lt;&gt;0")/COUNTIF(OFFSET(correlations!K$46,_xlfn.FLOOR.MATH((ROW(J426)-1)/5)*5,0,5),"&lt;&gt;0")</f>
        <v>3</v>
      </c>
      <c r="AL438" s="40">
        <f ca="1">SUMIF(OFFSET(correlations!L$46,_xlfn.FLOOR.MATH((ROW(K426)-1)/5)*5,0,5),"&lt;&gt;0")/COUNTIF(OFFSET(correlations!L$46,_xlfn.FLOOR.MATH((ROW(K426)-1)/5)*5,0,5),"&lt;&gt;0")</f>
        <v>2.5</v>
      </c>
      <c r="AM438" s="40">
        <f ca="1">SUMIF(OFFSET(correlations!M$46,_xlfn.FLOOR.MATH((ROW(L426)-1)/5)*5,0,5),"&lt;&gt;0")/COUNTIF(OFFSET(correlations!M$46,_xlfn.FLOOR.MATH((ROW(L426)-1)/5)*5,0,5),"&lt;&gt;0")</f>
        <v>3</v>
      </c>
      <c r="AN438" s="40">
        <f ca="1">SUMIF(OFFSET(correlations!N$46,_xlfn.FLOOR.MATH((ROW(M426)-1)/5)*5,0,5),"&lt;&gt;0")/COUNTIF(OFFSET(correlations!N$46,_xlfn.FLOOR.MATH((ROW(M426)-1)/5)*5,0,5),"&lt;&gt;0")</f>
        <v>3</v>
      </c>
      <c r="AO438" s="40">
        <f ca="1">SUMIF(OFFSET(correlations!O$46,_xlfn.FLOOR.MATH((ROW(N426)-1)/5)*5,0,5),"&lt;&gt;0")/COUNTIF(OFFSET(correlations!O$46,_xlfn.FLOOR.MATH((ROW(N426)-1)/5)*5,0,5),"&lt;&gt;0")</f>
        <v>3.25</v>
      </c>
      <c r="AP438" s="40">
        <f ca="1">SUMIF(OFFSET(correlations!P$46,_xlfn.FLOOR.MATH((ROW(O426)-1)/5)*5,0,5),"&lt;&gt;0")/COUNTIF(OFFSET(correlations!P$46,_xlfn.FLOOR.MATH((ROW(O426)-1)/5)*5,0,5),"&lt;&gt;0")</f>
        <v>2.5</v>
      </c>
      <c r="AQ438" s="40">
        <f ca="1">SUMIF(OFFSET(correlations!Q$46,_xlfn.FLOOR.MATH((ROW(P426)-1)/5)*5,0,5),"&lt;&gt;0")/COUNTIF(OFFSET(correlations!Q$46,_xlfn.FLOOR.MATH((ROW(P426)-1)/5)*5,0,5),"&lt;&gt;0")</f>
        <v>3.5</v>
      </c>
      <c r="AR438" s="40">
        <f ca="1">SUMIF(OFFSET(correlations!R$46,_xlfn.FLOOR.MATH((ROW(Q426)-1)/5)*5,0,5),"&lt;&gt;0")/COUNTIF(OFFSET(correlations!R$46,_xlfn.FLOOR.MATH((ROW(Q426)-1)/5)*5,0,5),"&lt;&gt;0")</f>
        <v>2.875</v>
      </c>
      <c r="AS438" s="40">
        <f ca="1">SUMIF(OFFSET(correlations!S$46,_xlfn.FLOOR.MATH((ROW(R426)-1)/5)*5,0,5),"&lt;&gt;0")/COUNTIF(OFFSET(correlations!S$46,_xlfn.FLOOR.MATH((ROW(R426)-1)/5)*5,0,5),"&lt;&gt;0")</f>
        <v>2.8333333333333335</v>
      </c>
      <c r="AT438" s="40">
        <f ca="1">SUMIF(OFFSET(correlations!T$46,_xlfn.FLOOR.MATH((ROW(S426)-1)/5)*5,0,5),"&lt;&gt;0")/COUNTIF(OFFSET(correlations!T$46,_xlfn.FLOOR.MATH((ROW(S426)-1)/5)*5,0,5),"&lt;&gt;0")</f>
        <v>1.75</v>
      </c>
      <c r="AU438" s="40">
        <f ca="1">SUMIF(OFFSET(correlations!U$46,_xlfn.FLOOR.MATH((ROW(T426)-1)/5)*5,0,5),"&lt;&gt;0")/COUNTIF(OFFSET(correlations!U$46,_xlfn.FLOOR.MATH((ROW(T426)-1)/5)*5,0,5),"&lt;&gt;0")</f>
        <v>2.1666666666666665</v>
      </c>
      <c r="AV438" s="40">
        <f ca="1">SUMIF(OFFSET(correlations!V$46,_xlfn.FLOOR.MATH((ROW(U426)-1)/5)*5,0,5),"&lt;&gt;0")/COUNTIF(OFFSET(correlations!V$46,_xlfn.FLOOR.MATH((ROW(U426)-1)/5)*5,0,5),"&lt;&gt;0")</f>
        <v>3</v>
      </c>
      <c r="AW438" s="40">
        <f ca="1">SUMIF(OFFSET(correlations!W$46,_xlfn.FLOOR.MATH((ROW(V426)-1)/5)*5,0,5),"&lt;&gt;0")/COUNTIF(OFFSET(correlations!W$46,_xlfn.FLOOR.MATH((ROW(V426)-1)/5)*5,0,5),"&lt;&gt;0")</f>
        <v>2.875</v>
      </c>
      <c r="AX438" s="40">
        <f ca="1">SUMIF(OFFSET(correlations!X$46,_xlfn.FLOOR.MATH((ROW(W426)-1)/5)*5,0,5),"&lt;&gt;0")/COUNTIF(OFFSET(correlations!X$46,_xlfn.FLOOR.MATH((ROW(W426)-1)/5)*5,0,5),"&lt;&gt;0")</f>
        <v>1</v>
      </c>
      <c r="AY438" s="40">
        <f ca="1">SUMIF(OFFSET(correlations!Y$46,_xlfn.FLOOR.MATH((ROW(X426)-1)/5)*5,0,5),"&lt;&gt;0")/COUNTIF(OFFSET(correlations!Y$46,_xlfn.FLOOR.MATH((ROW(X426)-1)/5)*5,0,5),"&lt;&gt;0")</f>
        <v>2.5</v>
      </c>
      <c r="AZ438" s="40">
        <f ca="1">SUMIF(OFFSET(correlations!Z$46,_xlfn.FLOOR.MATH((ROW(Y426)-1)/5)*5,0,5),"&lt;&gt;0")/COUNTIF(OFFSET(correlations!Z$46,_xlfn.FLOOR.MATH((ROW(Y426)-1)/5)*5,0,5),"&lt;&gt;0")</f>
        <v>2.6</v>
      </c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</row>
    <row r="439" spans="1:76">
      <c r="A439" s="1" t="str">
        <f t="shared" ref="A439:A442" si="85">A438</f>
        <v>3049: Ace Ventura: Pet Detective (1994)</v>
      </c>
      <c r="B439" s="26">
        <f>IF(correlations!B472&lt;&gt;0,'Modified Weights'!B$3,0)</f>
        <v>0</v>
      </c>
      <c r="C439" s="26">
        <f>IF(correlations!C472&lt;&gt;0,'Modified Weights'!C$3,0)</f>
        <v>0</v>
      </c>
      <c r="D439" s="26">
        <f>IF(correlations!D472&lt;&gt;0,'Modified Weights'!D$3,0)</f>
        <v>0.66716825348801723</v>
      </c>
      <c r="E439" s="26">
        <f>IF(correlations!E472&lt;&gt;0,'Modified Weights'!E$3,0)</f>
        <v>0.51761980439715483</v>
      </c>
      <c r="F439" s="26">
        <f>IF(correlations!F472&lt;&gt;0,'Modified Weights'!F$3,0)</f>
        <v>0</v>
      </c>
      <c r="G439" s="26">
        <f>IF(correlations!G472&lt;&gt;0,'Modified Weights'!G$3,0)</f>
        <v>0</v>
      </c>
      <c r="H439" s="26">
        <f>IF(correlations!H472&lt;&gt;0,'Modified Weights'!H$3,0)</f>
        <v>0.46291004988627577</v>
      </c>
      <c r="I439" s="26">
        <f>IF(correlations!I472&lt;&gt;0,'Modified Weights'!I$3,0)</f>
        <v>0</v>
      </c>
      <c r="J439" s="26">
        <f>IF(correlations!J472&lt;&gt;0,'Modified Weights'!J$3,0)</f>
        <v>0</v>
      </c>
      <c r="K439" s="26">
        <f>IF(correlations!K472&lt;&gt;0,'Modified Weights'!K$3,0)</f>
        <v>0</v>
      </c>
      <c r="L439" s="26">
        <f>IF(correlations!L472&lt;&gt;0,'Modified Weights'!L$3,0)</f>
        <v>0</v>
      </c>
      <c r="M439" s="26">
        <f>IF(correlations!M472&lt;&gt;0,'Modified Weights'!M$3,0)</f>
        <v>0</v>
      </c>
      <c r="N439" s="26">
        <f>IF(correlations!N472&lt;&gt;0,'Modified Weights'!N$3,0)</f>
        <v>0.32349910970108381</v>
      </c>
      <c r="O439" s="26">
        <f>IF(correlations!O472&lt;&gt;0,'Modified Weights'!O$3,0)</f>
        <v>0.66851595362183669</v>
      </c>
      <c r="P439" s="26">
        <f>IF(correlations!P472&lt;&gt;0,'Modified Weights'!P$3,0)</f>
        <v>0.41443820151070604</v>
      </c>
      <c r="Q439" s="26">
        <f>IF(correlations!Q472&lt;&gt;0,'Modified Weights'!Q$3,0)</f>
        <v>0.50324684492481753</v>
      </c>
      <c r="R439" s="26">
        <f>IF(correlations!R472&lt;&gt;0,'Modified Weights'!R$3,0)</f>
        <v>0.49300760515325925</v>
      </c>
      <c r="S439" s="26">
        <f>IF(correlations!S472&lt;&gt;0,'Modified Weights'!S$3,0)</f>
        <v>0.47668328054517961</v>
      </c>
      <c r="T439" s="26">
        <f>IF(correlations!T472&lt;&gt;0,'Modified Weights'!T$3,0)</f>
        <v>0</v>
      </c>
      <c r="U439" s="26">
        <f>IF(correlations!U472&lt;&gt;0,'Modified Weights'!U$3,0)</f>
        <v>0.47236055541883315</v>
      </c>
      <c r="V439" s="26">
        <f>IF(correlations!V472&lt;&gt;0,'Modified Weights'!V$3,0)</f>
        <v>0</v>
      </c>
      <c r="W439" s="26">
        <f>IF(correlations!W472&lt;&gt;0,'Modified Weights'!W$3,0)</f>
        <v>0.50324684492481753</v>
      </c>
      <c r="X439" s="26">
        <f>IF(correlations!X472&lt;&gt;0,'Modified Weights'!X$3,0)</f>
        <v>0</v>
      </c>
      <c r="Y439" s="26">
        <f>IF(correlations!Y472&lt;&gt;0,'Modified Weights'!Y$3,0)</f>
        <v>0.66716825348801723</v>
      </c>
      <c r="Z439" s="26">
        <f>IF(correlations!Z472&lt;&gt;0,'Modified Weights'!Z$3,0)</f>
        <v>0.43552033876932245</v>
      </c>
      <c r="AA439" s="26"/>
      <c r="AB439" s="40">
        <f ca="1">SUMIF(OFFSET(correlations!B$46,_xlfn.FLOOR.MATH((ROW(A427)-1)/5)*5,0,5),"&lt;&gt;0")/COUNTIF(OFFSET(correlations!B$46,_xlfn.FLOOR.MATH((ROW(A427)-1)/5)*5,0,5),"&lt;&gt;0")</f>
        <v>2.25</v>
      </c>
      <c r="AC439" s="40">
        <f ca="1">SUMIF(OFFSET(correlations!C$46,_xlfn.FLOOR.MATH((ROW(B427)-1)/5)*5,0,5),"&lt;&gt;0")/COUNTIF(OFFSET(correlations!C$46,_xlfn.FLOOR.MATH((ROW(B427)-1)/5)*5,0,5),"&lt;&gt;0")</f>
        <v>1.6666666666666667</v>
      </c>
      <c r="AD439" s="40">
        <f ca="1">SUMIF(OFFSET(correlations!D$46,_xlfn.FLOOR.MATH((ROW(C427)-1)/5)*5,0,5),"&lt;&gt;0")/COUNTIF(OFFSET(correlations!D$46,_xlfn.FLOOR.MATH((ROW(C427)-1)/5)*5,0,5),"&lt;&gt;0")</f>
        <v>2.6666666666666665</v>
      </c>
      <c r="AE439" s="40">
        <f ca="1">SUMIF(OFFSET(correlations!E$46,_xlfn.FLOOR.MATH((ROW(D427)-1)/5)*5,0,5),"&lt;&gt;0")/COUNTIF(OFFSET(correlations!E$46,_xlfn.FLOOR.MATH((ROW(D427)-1)/5)*5,0,5),"&lt;&gt;0")</f>
        <v>4</v>
      </c>
      <c r="AF439" s="40">
        <f ca="1">SUMIF(OFFSET(correlations!F$46,_xlfn.FLOOR.MATH((ROW(E427)-1)/5)*5,0,5),"&lt;&gt;0")/COUNTIF(OFFSET(correlations!F$46,_xlfn.FLOOR.MATH((ROW(E427)-1)/5)*5,0,5),"&lt;&gt;0")</f>
        <v>1.875</v>
      </c>
      <c r="AG439" s="40">
        <f ca="1">SUMIF(OFFSET(correlations!G$46,_xlfn.FLOOR.MATH((ROW(F427)-1)/5)*5,0,5),"&lt;&gt;0")/COUNTIF(OFFSET(correlations!G$46,_xlfn.FLOOR.MATH((ROW(F427)-1)/5)*5,0,5),"&lt;&gt;0")</f>
        <v>2.8333333333333335</v>
      </c>
      <c r="AH439" s="40">
        <f ca="1">SUMIF(OFFSET(correlations!H$46,_xlfn.FLOOR.MATH((ROW(G427)-1)/5)*5,0,5),"&lt;&gt;0")/COUNTIF(OFFSET(correlations!H$46,_xlfn.FLOOR.MATH((ROW(G427)-1)/5)*5,0,5),"&lt;&gt;0")</f>
        <v>1.75</v>
      </c>
      <c r="AI439" s="40">
        <f ca="1">SUMIF(OFFSET(correlations!I$46,_xlfn.FLOOR.MATH((ROW(H427)-1)/5)*5,0,5),"&lt;&gt;0")/COUNTIF(OFFSET(correlations!I$46,_xlfn.FLOOR.MATH((ROW(H427)-1)/5)*5,0,5),"&lt;&gt;0")</f>
        <v>1.75</v>
      </c>
      <c r="AJ439" s="40">
        <f ca="1">SUMIF(OFFSET(correlations!J$46,_xlfn.FLOOR.MATH((ROW(I427)-1)/5)*5,0,5),"&lt;&gt;0")/COUNTIF(OFFSET(correlations!J$46,_xlfn.FLOOR.MATH((ROW(I427)-1)/5)*5,0,5),"&lt;&gt;0")</f>
        <v>3.5</v>
      </c>
      <c r="AK439" s="40">
        <f ca="1">SUMIF(OFFSET(correlations!K$46,_xlfn.FLOOR.MATH((ROW(J427)-1)/5)*5,0,5),"&lt;&gt;0")/COUNTIF(OFFSET(correlations!K$46,_xlfn.FLOOR.MATH((ROW(J427)-1)/5)*5,0,5),"&lt;&gt;0")</f>
        <v>3</v>
      </c>
      <c r="AL439" s="40">
        <f ca="1">SUMIF(OFFSET(correlations!L$46,_xlfn.FLOOR.MATH((ROW(K427)-1)/5)*5,0,5),"&lt;&gt;0")/COUNTIF(OFFSET(correlations!L$46,_xlfn.FLOOR.MATH((ROW(K427)-1)/5)*5,0,5),"&lt;&gt;0")</f>
        <v>2.5</v>
      </c>
      <c r="AM439" s="40">
        <f ca="1">SUMIF(OFFSET(correlations!M$46,_xlfn.FLOOR.MATH((ROW(L427)-1)/5)*5,0,5),"&lt;&gt;0")/COUNTIF(OFFSET(correlations!M$46,_xlfn.FLOOR.MATH((ROW(L427)-1)/5)*5,0,5),"&lt;&gt;0")</f>
        <v>3</v>
      </c>
      <c r="AN439" s="40">
        <f ca="1">SUMIF(OFFSET(correlations!N$46,_xlfn.FLOOR.MATH((ROW(M427)-1)/5)*5,0,5),"&lt;&gt;0")/COUNTIF(OFFSET(correlations!N$46,_xlfn.FLOOR.MATH((ROW(M427)-1)/5)*5,0,5),"&lt;&gt;0")</f>
        <v>3</v>
      </c>
      <c r="AO439" s="40">
        <f ca="1">SUMIF(OFFSET(correlations!O$46,_xlfn.FLOOR.MATH((ROW(N427)-1)/5)*5,0,5),"&lt;&gt;0")/COUNTIF(OFFSET(correlations!O$46,_xlfn.FLOOR.MATH((ROW(N427)-1)/5)*5,0,5),"&lt;&gt;0")</f>
        <v>3.25</v>
      </c>
      <c r="AP439" s="40">
        <f ca="1">SUMIF(OFFSET(correlations!P$46,_xlfn.FLOOR.MATH((ROW(O427)-1)/5)*5,0,5),"&lt;&gt;0")/COUNTIF(OFFSET(correlations!P$46,_xlfn.FLOOR.MATH((ROW(O427)-1)/5)*5,0,5),"&lt;&gt;0")</f>
        <v>2.5</v>
      </c>
      <c r="AQ439" s="40">
        <f ca="1">SUMIF(OFFSET(correlations!Q$46,_xlfn.FLOOR.MATH((ROW(P427)-1)/5)*5,0,5),"&lt;&gt;0")/COUNTIF(OFFSET(correlations!Q$46,_xlfn.FLOOR.MATH((ROW(P427)-1)/5)*5,0,5),"&lt;&gt;0")</f>
        <v>3.5</v>
      </c>
      <c r="AR439" s="40">
        <f ca="1">SUMIF(OFFSET(correlations!R$46,_xlfn.FLOOR.MATH((ROW(Q427)-1)/5)*5,0,5),"&lt;&gt;0")/COUNTIF(OFFSET(correlations!R$46,_xlfn.FLOOR.MATH((ROW(Q427)-1)/5)*5,0,5),"&lt;&gt;0")</f>
        <v>2.875</v>
      </c>
      <c r="AS439" s="40">
        <f ca="1">SUMIF(OFFSET(correlations!S$46,_xlfn.FLOOR.MATH((ROW(R427)-1)/5)*5,0,5),"&lt;&gt;0")/COUNTIF(OFFSET(correlations!S$46,_xlfn.FLOOR.MATH((ROW(R427)-1)/5)*5,0,5),"&lt;&gt;0")</f>
        <v>2.8333333333333335</v>
      </c>
      <c r="AT439" s="40">
        <f ca="1">SUMIF(OFFSET(correlations!T$46,_xlfn.FLOOR.MATH((ROW(S427)-1)/5)*5,0,5),"&lt;&gt;0")/COUNTIF(OFFSET(correlations!T$46,_xlfn.FLOOR.MATH((ROW(S427)-1)/5)*5,0,5),"&lt;&gt;0")</f>
        <v>1.75</v>
      </c>
      <c r="AU439" s="40">
        <f ca="1">SUMIF(OFFSET(correlations!U$46,_xlfn.FLOOR.MATH((ROW(T427)-1)/5)*5,0,5),"&lt;&gt;0")/COUNTIF(OFFSET(correlations!U$46,_xlfn.FLOOR.MATH((ROW(T427)-1)/5)*5,0,5),"&lt;&gt;0")</f>
        <v>2.1666666666666665</v>
      </c>
      <c r="AV439" s="40">
        <f ca="1">SUMIF(OFFSET(correlations!V$46,_xlfn.FLOOR.MATH((ROW(U427)-1)/5)*5,0,5),"&lt;&gt;0")/COUNTIF(OFFSET(correlations!V$46,_xlfn.FLOOR.MATH((ROW(U427)-1)/5)*5,0,5),"&lt;&gt;0")</f>
        <v>3</v>
      </c>
      <c r="AW439" s="40">
        <f ca="1">SUMIF(OFFSET(correlations!W$46,_xlfn.FLOOR.MATH((ROW(V427)-1)/5)*5,0,5),"&lt;&gt;0")/COUNTIF(OFFSET(correlations!W$46,_xlfn.FLOOR.MATH((ROW(V427)-1)/5)*5,0,5),"&lt;&gt;0")</f>
        <v>2.875</v>
      </c>
      <c r="AX439" s="40">
        <f ca="1">SUMIF(OFFSET(correlations!X$46,_xlfn.FLOOR.MATH((ROW(W427)-1)/5)*5,0,5),"&lt;&gt;0")/COUNTIF(OFFSET(correlations!X$46,_xlfn.FLOOR.MATH((ROW(W427)-1)/5)*5,0,5),"&lt;&gt;0")</f>
        <v>1</v>
      </c>
      <c r="AY439" s="40">
        <f ca="1">SUMIF(OFFSET(correlations!Y$46,_xlfn.FLOOR.MATH((ROW(X427)-1)/5)*5,0,5),"&lt;&gt;0")/COUNTIF(OFFSET(correlations!Y$46,_xlfn.FLOOR.MATH((ROW(X427)-1)/5)*5,0,5),"&lt;&gt;0")</f>
        <v>2.5</v>
      </c>
      <c r="AZ439" s="40">
        <f ca="1">SUMIF(OFFSET(correlations!Z$46,_xlfn.FLOOR.MATH((ROW(Y427)-1)/5)*5,0,5),"&lt;&gt;0")/COUNTIF(OFFSET(correlations!Z$46,_xlfn.FLOOR.MATH((ROW(Y427)-1)/5)*5,0,5),"&lt;&gt;0")</f>
        <v>2.6</v>
      </c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</row>
    <row r="440" spans="1:76">
      <c r="A440" s="1" t="str">
        <f t="shared" si="85"/>
        <v>3049: Ace Ventura: Pet Detective (1994)</v>
      </c>
      <c r="B440" s="26">
        <f>IF(correlations!B473&lt;&gt;0,'Modified Weights'!B$4,0)</f>
        <v>0.51761980439715483</v>
      </c>
      <c r="C440" s="26">
        <f>IF(correlations!C473&lt;&gt;0,'Modified Weights'!C$4,0)</f>
        <v>0.48860698263640312</v>
      </c>
      <c r="D440" s="26">
        <f>IF(correlations!D473&lt;&gt;0,'Modified Weights'!D$4,0)</f>
        <v>0.47097212266638172</v>
      </c>
      <c r="E440" s="26">
        <f>IF(correlations!E473&lt;&gt;0,'Modified Weights'!E$4,0)</f>
        <v>0.47497369617752921</v>
      </c>
      <c r="F440" s="26">
        <f>IF(correlations!F473&lt;&gt;0,'Modified Weights'!F$4,0)</f>
        <v>0.46411014776485626</v>
      </c>
      <c r="G440" s="26">
        <f>IF(correlations!G473&lt;&gt;0,'Modified Weights'!G$4,0)</f>
        <v>0.48053660218278615</v>
      </c>
      <c r="H440" s="26">
        <f>IF(correlations!H473&lt;&gt;0,'Modified Weights'!H$4,0)</f>
        <v>0</v>
      </c>
      <c r="I440" s="26">
        <f>IF(correlations!I473&lt;&gt;0,'Modified Weights'!I$4,0)</f>
        <v>0.31257295249758305</v>
      </c>
      <c r="J440" s="26">
        <f>IF(correlations!J473&lt;&gt;0,'Modified Weights'!J$4,0)</f>
        <v>0.47549485227568483</v>
      </c>
      <c r="K440" s="26">
        <f>IF(correlations!K473&lt;&gt;0,'Modified Weights'!K$4,0)</f>
        <v>0</v>
      </c>
      <c r="L440" s="26">
        <f>IF(correlations!L473&lt;&gt;0,'Modified Weights'!L$4,0)</f>
        <v>0</v>
      </c>
      <c r="M440" s="26">
        <f>IF(correlations!M473&lt;&gt;0,'Modified Weights'!M$4,0)</f>
        <v>0</v>
      </c>
      <c r="N440" s="26">
        <f>IF(correlations!N473&lt;&gt;0,'Modified Weights'!N$4,0)</f>
        <v>0</v>
      </c>
      <c r="O440" s="26">
        <f>IF(correlations!O473&lt;&gt;0,'Modified Weights'!O$4,0)</f>
        <v>0.56244873874488854</v>
      </c>
      <c r="P440" s="26">
        <f>IF(correlations!P473&lt;&gt;0,'Modified Weights'!P$4,0)</f>
        <v>0</v>
      </c>
      <c r="Q440" s="26">
        <f>IF(correlations!Q473&lt;&gt;0,'Modified Weights'!Q$4,0)</f>
        <v>0.48860698263640312</v>
      </c>
      <c r="R440" s="26">
        <f>IF(correlations!R473&lt;&gt;0,'Modified Weights'!R$4,0)</f>
        <v>0.47097212266638172</v>
      </c>
      <c r="S440" s="26">
        <f>IF(correlations!S473&lt;&gt;0,'Modified Weights'!S$4,0)</f>
        <v>0.44902524381160436</v>
      </c>
      <c r="T440" s="26">
        <f>IF(correlations!T473&lt;&gt;0,'Modified Weights'!T$4,0)</f>
        <v>0.52599044278760332</v>
      </c>
      <c r="U440" s="26">
        <f>IF(correlations!U473&lt;&gt;0,'Modified Weights'!U$4,0)</f>
        <v>0</v>
      </c>
      <c r="V440" s="26">
        <f>IF(correlations!V473&lt;&gt;0,'Modified Weights'!V$4,0)</f>
        <v>0</v>
      </c>
      <c r="W440" s="26">
        <f>IF(correlations!W473&lt;&gt;0,'Modified Weights'!W$4,0)</f>
        <v>0.40859237613621341</v>
      </c>
      <c r="X440" s="26">
        <f>IF(correlations!X473&lt;&gt;0,'Modified Weights'!X$4,0)</f>
        <v>0</v>
      </c>
      <c r="Y440" s="26">
        <f>IF(correlations!Y473&lt;&gt;0,'Modified Weights'!Y$4,0)</f>
        <v>0.54219187817609293</v>
      </c>
      <c r="Z440" s="26">
        <f>IF(correlations!Z473&lt;&gt;0,'Modified Weights'!Z$4,0)</f>
        <v>0.39006674934025765</v>
      </c>
      <c r="AA440" s="26"/>
      <c r="AB440" s="40">
        <f ca="1">SUMIF(OFFSET(correlations!B$46,_xlfn.FLOOR.MATH((ROW(A428)-1)/5)*5,0,5),"&lt;&gt;0")/COUNTIF(OFFSET(correlations!B$46,_xlfn.FLOOR.MATH((ROW(A428)-1)/5)*5,0,5),"&lt;&gt;0")</f>
        <v>2.25</v>
      </c>
      <c r="AC440" s="40">
        <f ca="1">SUMIF(OFFSET(correlations!C$46,_xlfn.FLOOR.MATH((ROW(B428)-1)/5)*5,0,5),"&lt;&gt;0")/COUNTIF(OFFSET(correlations!C$46,_xlfn.FLOOR.MATH((ROW(B428)-1)/5)*5,0,5),"&lt;&gt;0")</f>
        <v>1.6666666666666667</v>
      </c>
      <c r="AD440" s="40">
        <f ca="1">SUMIF(OFFSET(correlations!D$46,_xlfn.FLOOR.MATH((ROW(C428)-1)/5)*5,0,5),"&lt;&gt;0")/COUNTIF(OFFSET(correlations!D$46,_xlfn.FLOOR.MATH((ROW(C428)-1)/5)*5,0,5),"&lt;&gt;0")</f>
        <v>2.6666666666666665</v>
      </c>
      <c r="AE440" s="40">
        <f ca="1">SUMIF(OFFSET(correlations!E$46,_xlfn.FLOOR.MATH((ROW(D428)-1)/5)*5,0,5),"&lt;&gt;0")/COUNTIF(OFFSET(correlations!E$46,_xlfn.FLOOR.MATH((ROW(D428)-1)/5)*5,0,5),"&lt;&gt;0")</f>
        <v>4</v>
      </c>
      <c r="AF440" s="40">
        <f ca="1">SUMIF(OFFSET(correlations!F$46,_xlfn.FLOOR.MATH((ROW(E428)-1)/5)*5,0,5),"&lt;&gt;0")/COUNTIF(OFFSET(correlations!F$46,_xlfn.FLOOR.MATH((ROW(E428)-1)/5)*5,0,5),"&lt;&gt;0")</f>
        <v>1.875</v>
      </c>
      <c r="AG440" s="40">
        <f ca="1">SUMIF(OFFSET(correlations!G$46,_xlfn.FLOOR.MATH((ROW(F428)-1)/5)*5,0,5),"&lt;&gt;0")/COUNTIF(OFFSET(correlations!G$46,_xlfn.FLOOR.MATH((ROW(F428)-1)/5)*5,0,5),"&lt;&gt;0")</f>
        <v>2.8333333333333335</v>
      </c>
      <c r="AH440" s="40">
        <f ca="1">SUMIF(OFFSET(correlations!H$46,_xlfn.FLOOR.MATH((ROW(G428)-1)/5)*5,0,5),"&lt;&gt;0")/COUNTIF(OFFSET(correlations!H$46,_xlfn.FLOOR.MATH((ROW(G428)-1)/5)*5,0,5),"&lt;&gt;0")</f>
        <v>1.75</v>
      </c>
      <c r="AI440" s="40">
        <f ca="1">SUMIF(OFFSET(correlations!I$46,_xlfn.FLOOR.MATH((ROW(H428)-1)/5)*5,0,5),"&lt;&gt;0")/COUNTIF(OFFSET(correlations!I$46,_xlfn.FLOOR.MATH((ROW(H428)-1)/5)*5,0,5),"&lt;&gt;0")</f>
        <v>1.75</v>
      </c>
      <c r="AJ440" s="40">
        <f ca="1">SUMIF(OFFSET(correlations!J$46,_xlfn.FLOOR.MATH((ROW(I428)-1)/5)*5,0,5),"&lt;&gt;0")/COUNTIF(OFFSET(correlations!J$46,_xlfn.FLOOR.MATH((ROW(I428)-1)/5)*5,0,5),"&lt;&gt;0")</f>
        <v>3.5</v>
      </c>
      <c r="AK440" s="40">
        <f ca="1">SUMIF(OFFSET(correlations!K$46,_xlfn.FLOOR.MATH((ROW(J428)-1)/5)*5,0,5),"&lt;&gt;0")/COUNTIF(OFFSET(correlations!K$46,_xlfn.FLOOR.MATH((ROW(J428)-1)/5)*5,0,5),"&lt;&gt;0")</f>
        <v>3</v>
      </c>
      <c r="AL440" s="40">
        <f ca="1">SUMIF(OFFSET(correlations!L$46,_xlfn.FLOOR.MATH((ROW(K428)-1)/5)*5,0,5),"&lt;&gt;0")/COUNTIF(OFFSET(correlations!L$46,_xlfn.FLOOR.MATH((ROW(K428)-1)/5)*5,0,5),"&lt;&gt;0")</f>
        <v>2.5</v>
      </c>
      <c r="AM440" s="40">
        <f ca="1">SUMIF(OFFSET(correlations!M$46,_xlfn.FLOOR.MATH((ROW(L428)-1)/5)*5,0,5),"&lt;&gt;0")/COUNTIF(OFFSET(correlations!M$46,_xlfn.FLOOR.MATH((ROW(L428)-1)/5)*5,0,5),"&lt;&gt;0")</f>
        <v>3</v>
      </c>
      <c r="AN440" s="40">
        <f ca="1">SUMIF(OFFSET(correlations!N$46,_xlfn.FLOOR.MATH((ROW(M428)-1)/5)*5,0,5),"&lt;&gt;0")/COUNTIF(OFFSET(correlations!N$46,_xlfn.FLOOR.MATH((ROW(M428)-1)/5)*5,0,5),"&lt;&gt;0")</f>
        <v>3</v>
      </c>
      <c r="AO440" s="40">
        <f ca="1">SUMIF(OFFSET(correlations!O$46,_xlfn.FLOOR.MATH((ROW(N428)-1)/5)*5,0,5),"&lt;&gt;0")/COUNTIF(OFFSET(correlations!O$46,_xlfn.FLOOR.MATH((ROW(N428)-1)/5)*5,0,5),"&lt;&gt;0")</f>
        <v>3.25</v>
      </c>
      <c r="AP440" s="40">
        <f ca="1">SUMIF(OFFSET(correlations!P$46,_xlfn.FLOOR.MATH((ROW(O428)-1)/5)*5,0,5),"&lt;&gt;0")/COUNTIF(OFFSET(correlations!P$46,_xlfn.FLOOR.MATH((ROW(O428)-1)/5)*5,0,5),"&lt;&gt;0")</f>
        <v>2.5</v>
      </c>
      <c r="AQ440" s="40">
        <f ca="1">SUMIF(OFFSET(correlations!Q$46,_xlfn.FLOOR.MATH((ROW(P428)-1)/5)*5,0,5),"&lt;&gt;0")/COUNTIF(OFFSET(correlations!Q$46,_xlfn.FLOOR.MATH((ROW(P428)-1)/5)*5,0,5),"&lt;&gt;0")</f>
        <v>3.5</v>
      </c>
      <c r="AR440" s="40">
        <f ca="1">SUMIF(OFFSET(correlations!R$46,_xlfn.FLOOR.MATH((ROW(Q428)-1)/5)*5,0,5),"&lt;&gt;0")/COUNTIF(OFFSET(correlations!R$46,_xlfn.FLOOR.MATH((ROW(Q428)-1)/5)*5,0,5),"&lt;&gt;0")</f>
        <v>2.875</v>
      </c>
      <c r="AS440" s="40">
        <f ca="1">SUMIF(OFFSET(correlations!S$46,_xlfn.FLOOR.MATH((ROW(R428)-1)/5)*5,0,5),"&lt;&gt;0")/COUNTIF(OFFSET(correlations!S$46,_xlfn.FLOOR.MATH((ROW(R428)-1)/5)*5,0,5),"&lt;&gt;0")</f>
        <v>2.8333333333333335</v>
      </c>
      <c r="AT440" s="40">
        <f ca="1">SUMIF(OFFSET(correlations!T$46,_xlfn.FLOOR.MATH((ROW(S428)-1)/5)*5,0,5),"&lt;&gt;0")/COUNTIF(OFFSET(correlations!T$46,_xlfn.FLOOR.MATH((ROW(S428)-1)/5)*5,0,5),"&lt;&gt;0")</f>
        <v>1.75</v>
      </c>
      <c r="AU440" s="40">
        <f ca="1">SUMIF(OFFSET(correlations!U$46,_xlfn.FLOOR.MATH((ROW(T428)-1)/5)*5,0,5),"&lt;&gt;0")/COUNTIF(OFFSET(correlations!U$46,_xlfn.FLOOR.MATH((ROW(T428)-1)/5)*5,0,5),"&lt;&gt;0")</f>
        <v>2.1666666666666665</v>
      </c>
      <c r="AV440" s="40">
        <f ca="1">SUMIF(OFFSET(correlations!V$46,_xlfn.FLOOR.MATH((ROW(U428)-1)/5)*5,0,5),"&lt;&gt;0")/COUNTIF(OFFSET(correlations!V$46,_xlfn.FLOOR.MATH((ROW(U428)-1)/5)*5,0,5),"&lt;&gt;0")</f>
        <v>3</v>
      </c>
      <c r="AW440" s="40">
        <f ca="1">SUMIF(OFFSET(correlations!W$46,_xlfn.FLOOR.MATH((ROW(V428)-1)/5)*5,0,5),"&lt;&gt;0")/COUNTIF(OFFSET(correlations!W$46,_xlfn.FLOOR.MATH((ROW(V428)-1)/5)*5,0,5),"&lt;&gt;0")</f>
        <v>2.875</v>
      </c>
      <c r="AX440" s="40">
        <f ca="1">SUMIF(OFFSET(correlations!X$46,_xlfn.FLOOR.MATH((ROW(W428)-1)/5)*5,0,5),"&lt;&gt;0")/COUNTIF(OFFSET(correlations!X$46,_xlfn.FLOOR.MATH((ROW(W428)-1)/5)*5,0,5),"&lt;&gt;0")</f>
        <v>1</v>
      </c>
      <c r="AY440" s="40">
        <f ca="1">SUMIF(OFFSET(correlations!Y$46,_xlfn.FLOOR.MATH((ROW(X428)-1)/5)*5,0,5),"&lt;&gt;0")/COUNTIF(OFFSET(correlations!Y$46,_xlfn.FLOOR.MATH((ROW(X428)-1)/5)*5,0,5),"&lt;&gt;0")</f>
        <v>2.5</v>
      </c>
      <c r="AZ440" s="40">
        <f ca="1">SUMIF(OFFSET(correlations!Z$46,_xlfn.FLOOR.MATH((ROW(Y428)-1)/5)*5,0,5),"&lt;&gt;0")/COUNTIF(OFFSET(correlations!Z$46,_xlfn.FLOOR.MATH((ROW(Y428)-1)/5)*5,0,5),"&lt;&gt;0")</f>
        <v>2.6</v>
      </c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</row>
    <row r="441" spans="1:76">
      <c r="A441" s="1" t="str">
        <f t="shared" si="85"/>
        <v>3049: Ace Ventura: Pet Detective (1994)</v>
      </c>
      <c r="B441" s="26">
        <f>IF(correlations!B474&lt;&gt;0,'Modified Weights'!B$5,0)</f>
        <v>0.49300760515325925</v>
      </c>
      <c r="C441" s="26">
        <f>IF(correlations!C474&lt;&gt;0,'Modified Weights'!C$5,0)</f>
        <v>0.42223642660835542</v>
      </c>
      <c r="D441" s="26">
        <f>IF(correlations!D474&lt;&gt;0,'Modified Weights'!D$5,0)</f>
        <v>0</v>
      </c>
      <c r="E441" s="26">
        <f>IF(correlations!E474&lt;&gt;0,'Modified Weights'!E$5,0)</f>
        <v>0</v>
      </c>
      <c r="F441" s="26">
        <f>IF(correlations!F474&lt;&gt;0,'Modified Weights'!F$5,0)</f>
        <v>0.43899155441463594</v>
      </c>
      <c r="G441" s="26">
        <f>IF(correlations!G474&lt;&gt;0,'Modified Weights'!G$5,0)</f>
        <v>0.46833329437099369</v>
      </c>
      <c r="H441" s="26">
        <f>IF(correlations!H474&lt;&gt;0,'Modified Weights'!H$5,0)</f>
        <v>0.24769327229404767</v>
      </c>
      <c r="I441" s="26">
        <f>IF(correlations!I474&lt;&gt;0,'Modified Weights'!I$5,0)</f>
        <v>0.26424949075041737</v>
      </c>
      <c r="J441" s="26">
        <f>IF(correlations!J474&lt;&gt;0,'Modified Weights'!J$5,0)</f>
        <v>0.38713264586848378</v>
      </c>
      <c r="K441" s="26">
        <f>IF(correlations!K474&lt;&gt;0,'Modified Weights'!K$5,0)</f>
        <v>0.25886569181649749</v>
      </c>
      <c r="L441" s="26">
        <f>IF(correlations!L474&lt;&gt;0,'Modified Weights'!L$5,0)</f>
        <v>0.27833468677407003</v>
      </c>
      <c r="M441" s="26">
        <f>IF(correlations!M474&lt;&gt;0,'Modified Weights'!M$5,0)</f>
        <v>0.26442478716072465</v>
      </c>
      <c r="N441" s="26">
        <f>IF(correlations!N474&lt;&gt;0,'Modified Weights'!N$5,0)</f>
        <v>0</v>
      </c>
      <c r="O441" s="26">
        <f>IF(correlations!O474&lt;&gt;0,'Modified Weights'!O$5,0)</f>
        <v>0</v>
      </c>
      <c r="P441" s="26">
        <f>IF(correlations!P474&lt;&gt;0,'Modified Weights'!P$5,0)</f>
        <v>0.29682614716644024</v>
      </c>
      <c r="Q441" s="26">
        <f>IF(correlations!Q474&lt;&gt;0,'Modified Weights'!Q$5,0)</f>
        <v>0</v>
      </c>
      <c r="R441" s="26">
        <f>IF(correlations!R474&lt;&gt;0,'Modified Weights'!R$5,0)</f>
        <v>0.45527378286540937</v>
      </c>
      <c r="S441" s="26">
        <f>IF(correlations!S474&lt;&gt;0,'Modified Weights'!S$5,0)</f>
        <v>0</v>
      </c>
      <c r="T441" s="26">
        <f>IF(correlations!T474&lt;&gt;0,'Modified Weights'!T$5,0)</f>
        <v>0</v>
      </c>
      <c r="U441" s="26">
        <f>IF(correlations!U474&lt;&gt;0,'Modified Weights'!U$5,0)</f>
        <v>0.40380887559327872</v>
      </c>
      <c r="V441" s="26">
        <f>IF(correlations!V474&lt;&gt;0,'Modified Weights'!V$5,0)</f>
        <v>0.14924669844661778</v>
      </c>
      <c r="W441" s="26">
        <f>IF(correlations!W474&lt;&gt;0,'Modified Weights'!W$5,0)</f>
        <v>0.31571202585390812</v>
      </c>
      <c r="X441" s="26">
        <f>IF(correlations!X474&lt;&gt;0,'Modified Weights'!X$5,0)</f>
        <v>0.47497369617752921</v>
      </c>
      <c r="Y441" s="26">
        <f>IF(correlations!Y474&lt;&gt;0,'Modified Weights'!Y$5,0)</f>
        <v>0.47236055541883315</v>
      </c>
      <c r="Z441" s="26">
        <f>IF(correlations!Z474&lt;&gt;0,'Modified Weights'!Z$5,0)</f>
        <v>0.37985626502293046</v>
      </c>
      <c r="AA441" s="26"/>
      <c r="AB441" s="40">
        <f ca="1">SUMIF(OFFSET(correlations!B$46,_xlfn.FLOOR.MATH((ROW(A429)-1)/5)*5,0,5),"&lt;&gt;0")/COUNTIF(OFFSET(correlations!B$46,_xlfn.FLOOR.MATH((ROW(A429)-1)/5)*5,0,5),"&lt;&gt;0")</f>
        <v>2.25</v>
      </c>
      <c r="AC441" s="40">
        <f ca="1">SUMIF(OFFSET(correlations!C$46,_xlfn.FLOOR.MATH((ROW(B429)-1)/5)*5,0,5),"&lt;&gt;0")/COUNTIF(OFFSET(correlations!C$46,_xlfn.FLOOR.MATH((ROW(B429)-1)/5)*5,0,5),"&lt;&gt;0")</f>
        <v>1.6666666666666667</v>
      </c>
      <c r="AD441" s="40">
        <f ca="1">SUMIF(OFFSET(correlations!D$46,_xlfn.FLOOR.MATH((ROW(C429)-1)/5)*5,0,5),"&lt;&gt;0")/COUNTIF(OFFSET(correlations!D$46,_xlfn.FLOOR.MATH((ROW(C429)-1)/5)*5,0,5),"&lt;&gt;0")</f>
        <v>2.6666666666666665</v>
      </c>
      <c r="AE441" s="40">
        <f ca="1">SUMIF(OFFSET(correlations!E$46,_xlfn.FLOOR.MATH((ROW(D429)-1)/5)*5,0,5),"&lt;&gt;0")/COUNTIF(OFFSET(correlations!E$46,_xlfn.FLOOR.MATH((ROW(D429)-1)/5)*5,0,5),"&lt;&gt;0")</f>
        <v>4</v>
      </c>
      <c r="AF441" s="40">
        <f ca="1">SUMIF(OFFSET(correlations!F$46,_xlfn.FLOOR.MATH((ROW(E429)-1)/5)*5,0,5),"&lt;&gt;0")/COUNTIF(OFFSET(correlations!F$46,_xlfn.FLOOR.MATH((ROW(E429)-1)/5)*5,0,5),"&lt;&gt;0")</f>
        <v>1.875</v>
      </c>
      <c r="AG441" s="40">
        <f ca="1">SUMIF(OFFSET(correlations!G$46,_xlfn.FLOOR.MATH((ROW(F429)-1)/5)*5,0,5),"&lt;&gt;0")/COUNTIF(OFFSET(correlations!G$46,_xlfn.FLOOR.MATH((ROW(F429)-1)/5)*5,0,5),"&lt;&gt;0")</f>
        <v>2.8333333333333335</v>
      </c>
      <c r="AH441" s="40">
        <f ca="1">SUMIF(OFFSET(correlations!H$46,_xlfn.FLOOR.MATH((ROW(G429)-1)/5)*5,0,5),"&lt;&gt;0")/COUNTIF(OFFSET(correlations!H$46,_xlfn.FLOOR.MATH((ROW(G429)-1)/5)*5,0,5),"&lt;&gt;0")</f>
        <v>1.75</v>
      </c>
      <c r="AI441" s="40">
        <f ca="1">SUMIF(OFFSET(correlations!I$46,_xlfn.FLOOR.MATH((ROW(H429)-1)/5)*5,0,5),"&lt;&gt;0")/COUNTIF(OFFSET(correlations!I$46,_xlfn.FLOOR.MATH((ROW(H429)-1)/5)*5,0,5),"&lt;&gt;0")</f>
        <v>1.75</v>
      </c>
      <c r="AJ441" s="40">
        <f ca="1">SUMIF(OFFSET(correlations!J$46,_xlfn.FLOOR.MATH((ROW(I429)-1)/5)*5,0,5),"&lt;&gt;0")/COUNTIF(OFFSET(correlations!J$46,_xlfn.FLOOR.MATH((ROW(I429)-1)/5)*5,0,5),"&lt;&gt;0")</f>
        <v>3.5</v>
      </c>
      <c r="AK441" s="40">
        <f ca="1">SUMIF(OFFSET(correlations!K$46,_xlfn.FLOOR.MATH((ROW(J429)-1)/5)*5,0,5),"&lt;&gt;0")/COUNTIF(OFFSET(correlations!K$46,_xlfn.FLOOR.MATH((ROW(J429)-1)/5)*5,0,5),"&lt;&gt;0")</f>
        <v>3</v>
      </c>
      <c r="AL441" s="40">
        <f ca="1">SUMIF(OFFSET(correlations!L$46,_xlfn.FLOOR.MATH((ROW(K429)-1)/5)*5,0,5),"&lt;&gt;0")/COUNTIF(OFFSET(correlations!L$46,_xlfn.FLOOR.MATH((ROW(K429)-1)/5)*5,0,5),"&lt;&gt;0")</f>
        <v>2.5</v>
      </c>
      <c r="AM441" s="40">
        <f ca="1">SUMIF(OFFSET(correlations!M$46,_xlfn.FLOOR.MATH((ROW(L429)-1)/5)*5,0,5),"&lt;&gt;0")/COUNTIF(OFFSET(correlations!M$46,_xlfn.FLOOR.MATH((ROW(L429)-1)/5)*5,0,5),"&lt;&gt;0")</f>
        <v>3</v>
      </c>
      <c r="AN441" s="40">
        <f ca="1">SUMIF(OFFSET(correlations!N$46,_xlfn.FLOOR.MATH((ROW(M429)-1)/5)*5,0,5),"&lt;&gt;0")/COUNTIF(OFFSET(correlations!N$46,_xlfn.FLOOR.MATH((ROW(M429)-1)/5)*5,0,5),"&lt;&gt;0")</f>
        <v>3</v>
      </c>
      <c r="AO441" s="40">
        <f ca="1">SUMIF(OFFSET(correlations!O$46,_xlfn.FLOOR.MATH((ROW(N429)-1)/5)*5,0,5),"&lt;&gt;0")/COUNTIF(OFFSET(correlations!O$46,_xlfn.FLOOR.MATH((ROW(N429)-1)/5)*5,0,5),"&lt;&gt;0")</f>
        <v>3.25</v>
      </c>
      <c r="AP441" s="40">
        <f ca="1">SUMIF(OFFSET(correlations!P$46,_xlfn.FLOOR.MATH((ROW(O429)-1)/5)*5,0,5),"&lt;&gt;0")/COUNTIF(OFFSET(correlations!P$46,_xlfn.FLOOR.MATH((ROW(O429)-1)/5)*5,0,5),"&lt;&gt;0")</f>
        <v>2.5</v>
      </c>
      <c r="AQ441" s="40">
        <f ca="1">SUMIF(OFFSET(correlations!Q$46,_xlfn.FLOOR.MATH((ROW(P429)-1)/5)*5,0,5),"&lt;&gt;0")/COUNTIF(OFFSET(correlations!Q$46,_xlfn.FLOOR.MATH((ROW(P429)-1)/5)*5,0,5),"&lt;&gt;0")</f>
        <v>3.5</v>
      </c>
      <c r="AR441" s="40">
        <f ca="1">SUMIF(OFFSET(correlations!R$46,_xlfn.FLOOR.MATH((ROW(Q429)-1)/5)*5,0,5),"&lt;&gt;0")/COUNTIF(OFFSET(correlations!R$46,_xlfn.FLOOR.MATH((ROW(Q429)-1)/5)*5,0,5),"&lt;&gt;0")</f>
        <v>2.875</v>
      </c>
      <c r="AS441" s="40">
        <f ca="1">SUMIF(OFFSET(correlations!S$46,_xlfn.FLOOR.MATH((ROW(R429)-1)/5)*5,0,5),"&lt;&gt;0")/COUNTIF(OFFSET(correlations!S$46,_xlfn.FLOOR.MATH((ROW(R429)-1)/5)*5,0,5),"&lt;&gt;0")</f>
        <v>2.8333333333333335</v>
      </c>
      <c r="AT441" s="40">
        <f ca="1">SUMIF(OFFSET(correlations!T$46,_xlfn.FLOOR.MATH((ROW(S429)-1)/5)*5,0,5),"&lt;&gt;0")/COUNTIF(OFFSET(correlations!T$46,_xlfn.FLOOR.MATH((ROW(S429)-1)/5)*5,0,5),"&lt;&gt;0")</f>
        <v>1.75</v>
      </c>
      <c r="AU441" s="40">
        <f ca="1">SUMIF(OFFSET(correlations!U$46,_xlfn.FLOOR.MATH((ROW(T429)-1)/5)*5,0,5),"&lt;&gt;0")/COUNTIF(OFFSET(correlations!U$46,_xlfn.FLOOR.MATH((ROW(T429)-1)/5)*5,0,5),"&lt;&gt;0")</f>
        <v>2.1666666666666665</v>
      </c>
      <c r="AV441" s="40">
        <f ca="1">SUMIF(OFFSET(correlations!V$46,_xlfn.FLOOR.MATH((ROW(U429)-1)/5)*5,0,5),"&lt;&gt;0")/COUNTIF(OFFSET(correlations!V$46,_xlfn.FLOOR.MATH((ROW(U429)-1)/5)*5,0,5),"&lt;&gt;0")</f>
        <v>3</v>
      </c>
      <c r="AW441" s="40">
        <f ca="1">SUMIF(OFFSET(correlations!W$46,_xlfn.FLOOR.MATH((ROW(V429)-1)/5)*5,0,5),"&lt;&gt;0")/COUNTIF(OFFSET(correlations!W$46,_xlfn.FLOOR.MATH((ROW(V429)-1)/5)*5,0,5),"&lt;&gt;0")</f>
        <v>2.875</v>
      </c>
      <c r="AX441" s="40">
        <f ca="1">SUMIF(OFFSET(correlations!X$46,_xlfn.FLOOR.MATH((ROW(W429)-1)/5)*5,0,5),"&lt;&gt;0")/COUNTIF(OFFSET(correlations!X$46,_xlfn.FLOOR.MATH((ROW(W429)-1)/5)*5,0,5),"&lt;&gt;0")</f>
        <v>1</v>
      </c>
      <c r="AY441" s="40">
        <f ca="1">SUMIF(OFFSET(correlations!Y$46,_xlfn.FLOOR.MATH((ROW(X429)-1)/5)*5,0,5),"&lt;&gt;0")/COUNTIF(OFFSET(correlations!Y$46,_xlfn.FLOOR.MATH((ROW(X429)-1)/5)*5,0,5),"&lt;&gt;0")</f>
        <v>2.5</v>
      </c>
      <c r="AZ441" s="40">
        <f ca="1">SUMIF(OFFSET(correlations!Z$46,_xlfn.FLOOR.MATH((ROW(Y429)-1)/5)*5,0,5),"&lt;&gt;0")/COUNTIF(OFFSET(correlations!Z$46,_xlfn.FLOOR.MATH((ROW(Y429)-1)/5)*5,0,5),"&lt;&gt;0")</f>
        <v>2.6</v>
      </c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</row>
    <row r="442" spans="1:76">
      <c r="A442" s="1" t="str">
        <f t="shared" si="85"/>
        <v>3049: Ace Ventura: Pet Detective (1994)</v>
      </c>
      <c r="B442" s="26">
        <f>IF(correlations!B475&lt;&gt;0,'Modified Weights'!B$6,0)</f>
        <v>0</v>
      </c>
      <c r="C442" s="26">
        <f>IF(correlations!C475&lt;&gt;0,'Modified Weights'!C$6,0)</f>
        <v>0.41443820151070604</v>
      </c>
      <c r="D442" s="26">
        <f>IF(correlations!D475&lt;&gt;0,'Modified Weights'!D$6,0)</f>
        <v>0.37322578372742299</v>
      </c>
      <c r="E442" s="26">
        <f>IF(correlations!E475&lt;&gt;0,'Modified Weights'!E$6,0)</f>
        <v>0</v>
      </c>
      <c r="F442" s="26">
        <f>IF(correlations!F475&lt;&gt;0,'Modified Weights'!F$6,0)</f>
        <v>0.40027450425381639</v>
      </c>
      <c r="G442" s="26">
        <f>IF(correlations!G475&lt;&gt;0,'Modified Weights'!G$6,0)</f>
        <v>0.39943642888722536</v>
      </c>
      <c r="H442" s="26">
        <f>IF(correlations!H475&lt;&gt;0,'Modified Weights'!H$6,0)</f>
        <v>0</v>
      </c>
      <c r="I442" s="26">
        <f>IF(correlations!I475&lt;&gt;0,'Modified Weights'!I$6,0)</f>
        <v>0</v>
      </c>
      <c r="J442" s="26">
        <f>IF(correlations!J475&lt;&gt;0,'Modified Weights'!J$6,0)</f>
        <v>0.36756756756756787</v>
      </c>
      <c r="K442" s="26">
        <f>IF(correlations!K475&lt;&gt;0,'Modified Weights'!K$6,0)</f>
        <v>0.25252866387786765</v>
      </c>
      <c r="L442" s="26">
        <f>IF(correlations!L475&lt;&gt;0,'Modified Weights'!L$6,0)</f>
        <v>0.2685953793136418</v>
      </c>
      <c r="M442" s="26">
        <f>IF(correlations!M475&lt;&gt;0,'Modified Weights'!M$6,0)</f>
        <v>0.25252866387786765</v>
      </c>
      <c r="N442" s="26">
        <f>IF(correlations!N475&lt;&gt;0,'Modified Weights'!N$6,0)</f>
        <v>0</v>
      </c>
      <c r="O442" s="26">
        <f>IF(correlations!O475&lt;&gt;0,'Modified Weights'!O$6,0)</f>
        <v>0.52599044278760332</v>
      </c>
      <c r="P442" s="26">
        <f>IF(correlations!P475&lt;&gt;0,'Modified Weights'!P$6,0)</f>
        <v>0</v>
      </c>
      <c r="Q442" s="26">
        <f>IF(correlations!Q475&lt;&gt;0,'Modified Weights'!Q$6,0)</f>
        <v>0.42322462884387124</v>
      </c>
      <c r="R442" s="26">
        <f>IF(correlations!R475&lt;&gt;0,'Modified Weights'!R$6,0)</f>
        <v>0.39943642888722536</v>
      </c>
      <c r="S442" s="26">
        <f>IF(correlations!S475&lt;&gt;0,'Modified Weights'!S$6,0)</f>
        <v>0</v>
      </c>
      <c r="T442" s="26">
        <f>IF(correlations!T475&lt;&gt;0,'Modified Weights'!T$6,0)</f>
        <v>0.40704352695380308</v>
      </c>
      <c r="U442" s="26">
        <f>IF(correlations!U475&lt;&gt;0,'Modified Weights'!U$6,0)</f>
        <v>0.30580326092025339</v>
      </c>
      <c r="V442" s="26">
        <f>IF(correlations!V475&lt;&gt;0,'Modified Weights'!V$6,0)</f>
        <v>0</v>
      </c>
      <c r="W442" s="26">
        <f>IF(correlations!W475&lt;&gt;0,'Modified Weights'!W$6,0)</f>
        <v>0.26252037536330569</v>
      </c>
      <c r="X442" s="26">
        <f>IF(correlations!X475&lt;&gt;0,'Modified Weights'!X$6,0)</f>
        <v>0.45527378286540937</v>
      </c>
      <c r="Y442" s="26">
        <f>IF(correlations!Y475&lt;&gt;0,'Modified Weights'!Y$6,0)</f>
        <v>0</v>
      </c>
      <c r="Z442" s="26">
        <f>IF(correlations!Z475&lt;&gt;0,'Modified Weights'!Z$6,0)</f>
        <v>0.37426379831369133</v>
      </c>
      <c r="AA442" s="26"/>
      <c r="AB442" s="40">
        <f ca="1">SUMIF(OFFSET(correlations!B$46,_xlfn.FLOOR.MATH((ROW(A430)-1)/5)*5,0,5),"&lt;&gt;0")/COUNTIF(OFFSET(correlations!B$46,_xlfn.FLOOR.MATH((ROW(A430)-1)/5)*5,0,5),"&lt;&gt;0")</f>
        <v>2.25</v>
      </c>
      <c r="AC442" s="40">
        <f ca="1">SUMIF(OFFSET(correlations!C$46,_xlfn.FLOOR.MATH((ROW(B430)-1)/5)*5,0,5),"&lt;&gt;0")/COUNTIF(OFFSET(correlations!C$46,_xlfn.FLOOR.MATH((ROW(B430)-1)/5)*5,0,5),"&lt;&gt;0")</f>
        <v>1.6666666666666667</v>
      </c>
      <c r="AD442" s="40">
        <f ca="1">SUMIF(OFFSET(correlations!D$46,_xlfn.FLOOR.MATH((ROW(C430)-1)/5)*5,0,5),"&lt;&gt;0")/COUNTIF(OFFSET(correlations!D$46,_xlfn.FLOOR.MATH((ROW(C430)-1)/5)*5,0,5),"&lt;&gt;0")</f>
        <v>2.6666666666666665</v>
      </c>
      <c r="AE442" s="40">
        <f ca="1">SUMIF(OFFSET(correlations!E$46,_xlfn.FLOOR.MATH((ROW(D430)-1)/5)*5,0,5),"&lt;&gt;0")/COUNTIF(OFFSET(correlations!E$46,_xlfn.FLOOR.MATH((ROW(D430)-1)/5)*5,0,5),"&lt;&gt;0")</f>
        <v>4</v>
      </c>
      <c r="AF442" s="40">
        <f ca="1">SUMIF(OFFSET(correlations!F$46,_xlfn.FLOOR.MATH((ROW(E430)-1)/5)*5,0,5),"&lt;&gt;0")/COUNTIF(OFFSET(correlations!F$46,_xlfn.FLOOR.MATH((ROW(E430)-1)/5)*5,0,5),"&lt;&gt;0")</f>
        <v>1.875</v>
      </c>
      <c r="AG442" s="40">
        <f ca="1">SUMIF(OFFSET(correlations!G$46,_xlfn.FLOOR.MATH((ROW(F430)-1)/5)*5,0,5),"&lt;&gt;0")/COUNTIF(OFFSET(correlations!G$46,_xlfn.FLOOR.MATH((ROW(F430)-1)/5)*5,0,5),"&lt;&gt;0")</f>
        <v>2.8333333333333335</v>
      </c>
      <c r="AH442" s="40">
        <f ca="1">SUMIF(OFFSET(correlations!H$46,_xlfn.FLOOR.MATH((ROW(G430)-1)/5)*5,0,5),"&lt;&gt;0")/COUNTIF(OFFSET(correlations!H$46,_xlfn.FLOOR.MATH((ROW(G430)-1)/5)*5,0,5),"&lt;&gt;0")</f>
        <v>1.75</v>
      </c>
      <c r="AI442" s="40">
        <f ca="1">SUMIF(OFFSET(correlations!I$46,_xlfn.FLOOR.MATH((ROW(H430)-1)/5)*5,0,5),"&lt;&gt;0")/COUNTIF(OFFSET(correlations!I$46,_xlfn.FLOOR.MATH((ROW(H430)-1)/5)*5,0,5),"&lt;&gt;0")</f>
        <v>1.75</v>
      </c>
      <c r="AJ442" s="40">
        <f ca="1">SUMIF(OFFSET(correlations!J$46,_xlfn.FLOOR.MATH((ROW(I430)-1)/5)*5,0,5),"&lt;&gt;0")/COUNTIF(OFFSET(correlations!J$46,_xlfn.FLOOR.MATH((ROW(I430)-1)/5)*5,0,5),"&lt;&gt;0")</f>
        <v>3.5</v>
      </c>
      <c r="AK442" s="40">
        <f ca="1">SUMIF(OFFSET(correlations!K$46,_xlfn.FLOOR.MATH((ROW(J430)-1)/5)*5,0,5),"&lt;&gt;0")/COUNTIF(OFFSET(correlations!K$46,_xlfn.FLOOR.MATH((ROW(J430)-1)/5)*5,0,5),"&lt;&gt;0")</f>
        <v>3</v>
      </c>
      <c r="AL442" s="40">
        <f ca="1">SUMIF(OFFSET(correlations!L$46,_xlfn.FLOOR.MATH((ROW(K430)-1)/5)*5,0,5),"&lt;&gt;0")/COUNTIF(OFFSET(correlations!L$46,_xlfn.FLOOR.MATH((ROW(K430)-1)/5)*5,0,5),"&lt;&gt;0")</f>
        <v>2.5</v>
      </c>
      <c r="AM442" s="40">
        <f ca="1">SUMIF(OFFSET(correlations!M$46,_xlfn.FLOOR.MATH((ROW(L430)-1)/5)*5,0,5),"&lt;&gt;0")/COUNTIF(OFFSET(correlations!M$46,_xlfn.FLOOR.MATH((ROW(L430)-1)/5)*5,0,5),"&lt;&gt;0")</f>
        <v>3</v>
      </c>
      <c r="AN442" s="40">
        <f ca="1">SUMIF(OFFSET(correlations!N$46,_xlfn.FLOOR.MATH((ROW(M430)-1)/5)*5,0,5),"&lt;&gt;0")/COUNTIF(OFFSET(correlations!N$46,_xlfn.FLOOR.MATH((ROW(M430)-1)/5)*5,0,5),"&lt;&gt;0")</f>
        <v>3</v>
      </c>
      <c r="AO442" s="40">
        <f ca="1">SUMIF(OFFSET(correlations!O$46,_xlfn.FLOOR.MATH((ROW(N430)-1)/5)*5,0,5),"&lt;&gt;0")/COUNTIF(OFFSET(correlations!O$46,_xlfn.FLOOR.MATH((ROW(N430)-1)/5)*5,0,5),"&lt;&gt;0")</f>
        <v>3.25</v>
      </c>
      <c r="AP442" s="40">
        <f ca="1">SUMIF(OFFSET(correlations!P$46,_xlfn.FLOOR.MATH((ROW(O430)-1)/5)*5,0,5),"&lt;&gt;0")/COUNTIF(OFFSET(correlations!P$46,_xlfn.FLOOR.MATH((ROW(O430)-1)/5)*5,0,5),"&lt;&gt;0")</f>
        <v>2.5</v>
      </c>
      <c r="AQ442" s="40">
        <f ca="1">SUMIF(OFFSET(correlations!Q$46,_xlfn.FLOOR.MATH((ROW(P430)-1)/5)*5,0,5),"&lt;&gt;0")/COUNTIF(OFFSET(correlations!Q$46,_xlfn.FLOOR.MATH((ROW(P430)-1)/5)*5,0,5),"&lt;&gt;0")</f>
        <v>3.5</v>
      </c>
      <c r="AR442" s="40">
        <f ca="1">SUMIF(OFFSET(correlations!R$46,_xlfn.FLOOR.MATH((ROW(Q430)-1)/5)*5,0,5),"&lt;&gt;0")/COUNTIF(OFFSET(correlations!R$46,_xlfn.FLOOR.MATH((ROW(Q430)-1)/5)*5,0,5),"&lt;&gt;0")</f>
        <v>2.875</v>
      </c>
      <c r="AS442" s="40">
        <f ca="1">SUMIF(OFFSET(correlations!S$46,_xlfn.FLOOR.MATH((ROW(R430)-1)/5)*5,0,5),"&lt;&gt;0")/COUNTIF(OFFSET(correlations!S$46,_xlfn.FLOOR.MATH((ROW(R430)-1)/5)*5,0,5),"&lt;&gt;0")</f>
        <v>2.8333333333333335</v>
      </c>
      <c r="AT442" s="40">
        <f ca="1">SUMIF(OFFSET(correlations!T$46,_xlfn.FLOOR.MATH((ROW(S430)-1)/5)*5,0,5),"&lt;&gt;0")/COUNTIF(OFFSET(correlations!T$46,_xlfn.FLOOR.MATH((ROW(S430)-1)/5)*5,0,5),"&lt;&gt;0")</f>
        <v>1.75</v>
      </c>
      <c r="AU442" s="40">
        <f ca="1">SUMIF(OFFSET(correlations!U$46,_xlfn.FLOOR.MATH((ROW(T430)-1)/5)*5,0,5),"&lt;&gt;0")/COUNTIF(OFFSET(correlations!U$46,_xlfn.FLOOR.MATH((ROW(T430)-1)/5)*5,0,5),"&lt;&gt;0")</f>
        <v>2.1666666666666665</v>
      </c>
      <c r="AV442" s="40">
        <f ca="1">SUMIF(OFFSET(correlations!V$46,_xlfn.FLOOR.MATH((ROW(U430)-1)/5)*5,0,5),"&lt;&gt;0")/COUNTIF(OFFSET(correlations!V$46,_xlfn.FLOOR.MATH((ROW(U430)-1)/5)*5,0,5),"&lt;&gt;0")</f>
        <v>3</v>
      </c>
      <c r="AW442" s="40">
        <f ca="1">SUMIF(OFFSET(correlations!W$46,_xlfn.FLOOR.MATH((ROW(V430)-1)/5)*5,0,5),"&lt;&gt;0")/COUNTIF(OFFSET(correlations!W$46,_xlfn.FLOOR.MATH((ROW(V430)-1)/5)*5,0,5),"&lt;&gt;0")</f>
        <v>2.875</v>
      </c>
      <c r="AX442" s="40">
        <f ca="1">SUMIF(OFFSET(correlations!X$46,_xlfn.FLOOR.MATH((ROW(W430)-1)/5)*5,0,5),"&lt;&gt;0")/COUNTIF(OFFSET(correlations!X$46,_xlfn.FLOOR.MATH((ROW(W430)-1)/5)*5,0,5),"&lt;&gt;0")</f>
        <v>1</v>
      </c>
      <c r="AY442" s="40">
        <f ca="1">SUMIF(OFFSET(correlations!Y$46,_xlfn.FLOOR.MATH((ROW(X430)-1)/5)*5,0,5),"&lt;&gt;0")/COUNTIF(OFFSET(correlations!Y$46,_xlfn.FLOOR.MATH((ROW(X430)-1)/5)*5,0,5),"&lt;&gt;0")</f>
        <v>2.5</v>
      </c>
      <c r="AZ442" s="40">
        <f ca="1">SUMIF(OFFSET(correlations!Z$46,_xlfn.FLOOR.MATH((ROW(Y430)-1)/5)*5,0,5),"&lt;&gt;0")/COUNTIF(OFFSET(correlations!Z$46,_xlfn.FLOOR.MATH((ROW(Y430)-1)/5)*5,0,5),"&lt;&gt;0")</f>
        <v>2.6</v>
      </c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</row>
    <row r="443" spans="1:76">
      <c r="A443" s="21" t="s">
        <v>86</v>
      </c>
      <c r="B443" s="26">
        <f>IF(correlations!B476&lt;&gt;0,'Modified Weights'!B$7,0)</f>
        <v>0.46460996868120108</v>
      </c>
      <c r="C443" s="26">
        <f>IF(correlations!C476&lt;&gt;0,'Modified Weights'!C$7,0)</f>
        <v>0</v>
      </c>
      <c r="D443" s="26">
        <f>IF(correlations!D476&lt;&gt;0,'Modified Weights'!D$7,0)</f>
        <v>0</v>
      </c>
      <c r="E443" s="26">
        <f>IF(correlations!E476&lt;&gt;0,'Modified Weights'!E$7,0)</f>
        <v>0</v>
      </c>
      <c r="F443" s="26">
        <f>IF(correlations!F476&lt;&gt;0,'Modified Weights'!F$7,0)</f>
        <v>0.37985626502293046</v>
      </c>
      <c r="G443" s="26">
        <f>IF(correlations!G476&lt;&gt;0,'Modified Weights'!G$7,0)</f>
        <v>0</v>
      </c>
      <c r="H443" s="26">
        <f>IF(correlations!H476&lt;&gt;0,'Modified Weights'!H$7,0)</f>
        <v>0</v>
      </c>
      <c r="I443" s="26">
        <f>IF(correlations!I476&lt;&gt;0,'Modified Weights'!I$7,0)</f>
        <v>0</v>
      </c>
      <c r="J443" s="26">
        <f>IF(correlations!J476&lt;&gt;0,'Modified Weights'!J$7,0)</f>
        <v>0.36005629545020651</v>
      </c>
      <c r="K443" s="26">
        <f>IF(correlations!K476&lt;&gt;0,'Modified Weights'!K$7,0)</f>
        <v>0</v>
      </c>
      <c r="L443" s="26">
        <f>IF(correlations!L476&lt;&gt;0,'Modified Weights'!L$7,0)</f>
        <v>0.24328325135114928</v>
      </c>
      <c r="M443" s="26">
        <f>IF(correlations!M476&lt;&gt;0,'Modified Weights'!M$7,0)</f>
        <v>0</v>
      </c>
      <c r="N443" s="26">
        <f>IF(correlations!N476&lt;&gt;0,'Modified Weights'!N$7,0)</f>
        <v>0</v>
      </c>
      <c r="O443" s="26">
        <f>IF(correlations!O476&lt;&gt;0,'Modified Weights'!O$7,0)</f>
        <v>0</v>
      </c>
      <c r="P443" s="26">
        <f>IF(correlations!P476&lt;&gt;0,'Modified Weights'!P$7,0)</f>
        <v>0.26252037536330569</v>
      </c>
      <c r="Q443" s="26">
        <f>IF(correlations!Q476&lt;&gt;0,'Modified Weights'!Q$7,0)</f>
        <v>0</v>
      </c>
      <c r="R443" s="26">
        <f>IF(correlations!R476&lt;&gt;0,'Modified Weights'!R$7,0)</f>
        <v>0</v>
      </c>
      <c r="S443" s="26">
        <f>IF(correlations!S476&lt;&gt;0,'Modified Weights'!S$7,0)</f>
        <v>0.36064387194709613</v>
      </c>
      <c r="T443" s="26">
        <f>IF(correlations!T476&lt;&gt;0,'Modified Weights'!T$7,0)</f>
        <v>0</v>
      </c>
      <c r="U443" s="26">
        <f>IF(correlations!U476&lt;&gt;0,'Modified Weights'!U$7,0)</f>
        <v>0</v>
      </c>
      <c r="V443" s="26">
        <f>IF(correlations!V476&lt;&gt;0,'Modified Weights'!V$7,0)</f>
        <v>0</v>
      </c>
      <c r="W443" s="26">
        <f>IF(correlations!W476&lt;&gt;0,'Modified Weights'!W$7,0)</f>
        <v>0.24072770522228643</v>
      </c>
      <c r="X443" s="26">
        <f>IF(correlations!X476&lt;&gt;0,'Modified Weights'!X$7,0)</f>
        <v>0</v>
      </c>
      <c r="Y443" s="26">
        <f>IF(correlations!Y476&lt;&gt;0,'Modified Weights'!Y$7,0)</f>
        <v>0</v>
      </c>
      <c r="Z443" s="26">
        <f>IF(correlations!Z476&lt;&gt;0,'Modified Weights'!Z$7,0)</f>
        <v>0</v>
      </c>
      <c r="AA443" s="26"/>
      <c r="AB443" s="40">
        <f ca="1">SUMIF(OFFSET(correlations!B$46,_xlfn.FLOOR.MATH((ROW(A431)-1)/5)*5,0,5),"&lt;&gt;0")/COUNTIF(OFFSET(correlations!B$46,_xlfn.FLOOR.MATH((ROW(A431)-1)/5)*5,0,5),"&lt;&gt;0")</f>
        <v>3.5</v>
      </c>
      <c r="AC443" s="40">
        <f ca="1">SUMIF(OFFSET(correlations!C$46,_xlfn.FLOOR.MATH((ROW(B431)-1)/5)*5,0,5),"&lt;&gt;0")/COUNTIF(OFFSET(correlations!C$46,_xlfn.FLOOR.MATH((ROW(B431)-1)/5)*5,0,5),"&lt;&gt;0")</f>
        <v>1.5</v>
      </c>
      <c r="AD443" s="40">
        <f ca="1">SUMIF(OFFSET(correlations!D$46,_xlfn.FLOOR.MATH((ROW(C431)-1)/5)*5,0,5),"&lt;&gt;0")/COUNTIF(OFFSET(correlations!D$46,_xlfn.FLOOR.MATH((ROW(C431)-1)/5)*5,0,5),"&lt;&gt;0")</f>
        <v>2.25</v>
      </c>
      <c r="AE443" s="40">
        <f ca="1">SUMIF(OFFSET(correlations!E$46,_xlfn.FLOOR.MATH((ROW(D431)-1)/5)*5,0,5),"&lt;&gt;0")/COUNTIF(OFFSET(correlations!E$46,_xlfn.FLOOR.MATH((ROW(D431)-1)/5)*5,0,5),"&lt;&gt;0")</f>
        <v>3.25</v>
      </c>
      <c r="AF443" s="40">
        <f ca="1">SUMIF(OFFSET(correlations!F$46,_xlfn.FLOOR.MATH((ROW(E431)-1)/5)*5,0,5),"&lt;&gt;0")/COUNTIF(OFFSET(correlations!F$46,_xlfn.FLOOR.MATH((ROW(E431)-1)/5)*5,0,5),"&lt;&gt;0")</f>
        <v>1.5</v>
      </c>
      <c r="AG443" s="40">
        <f ca="1">SUMIF(OFFSET(correlations!G$46,_xlfn.FLOOR.MATH((ROW(F431)-1)/5)*5,0,5),"&lt;&gt;0")/COUNTIF(OFFSET(correlations!G$46,_xlfn.FLOOR.MATH((ROW(F431)-1)/5)*5,0,5),"&lt;&gt;0")</f>
        <v>2.5</v>
      </c>
      <c r="AH443" s="40">
        <f ca="1">SUMIF(OFFSET(correlations!H$46,_xlfn.FLOOR.MATH((ROW(G431)-1)/5)*5,0,5),"&lt;&gt;0")/COUNTIF(OFFSET(correlations!H$46,_xlfn.FLOOR.MATH((ROW(G431)-1)/5)*5,0,5),"&lt;&gt;0")</f>
        <v>3.25</v>
      </c>
      <c r="AI443" s="40">
        <f ca="1">SUMIF(OFFSET(correlations!I$46,_xlfn.FLOOR.MATH((ROW(H431)-1)/5)*5,0,5),"&lt;&gt;0")/COUNTIF(OFFSET(correlations!I$46,_xlfn.FLOOR.MATH((ROW(H431)-1)/5)*5,0,5),"&lt;&gt;0")</f>
        <v>2.8333333333333335</v>
      </c>
      <c r="AJ443" s="40">
        <f ca="1">SUMIF(OFFSET(correlations!J$46,_xlfn.FLOOR.MATH((ROW(I431)-1)/5)*5,0,5),"&lt;&gt;0")/COUNTIF(OFFSET(correlations!J$46,_xlfn.FLOOR.MATH((ROW(I431)-1)/5)*5,0,5),"&lt;&gt;0")</f>
        <v>1.75</v>
      </c>
      <c r="AK443" s="40">
        <f ca="1">SUMIF(OFFSET(correlations!K$46,_xlfn.FLOOR.MATH((ROW(J431)-1)/5)*5,0,5),"&lt;&gt;0")/COUNTIF(OFFSET(correlations!K$46,_xlfn.FLOOR.MATH((ROW(J431)-1)/5)*5,0,5),"&lt;&gt;0")</f>
        <v>3.6666666666666665</v>
      </c>
      <c r="AL443" s="40">
        <f ca="1">SUMIF(OFFSET(correlations!L$46,_xlfn.FLOOR.MATH((ROW(K431)-1)/5)*5,0,5),"&lt;&gt;0")/COUNTIF(OFFSET(correlations!L$46,_xlfn.FLOOR.MATH((ROW(K431)-1)/5)*5,0,5),"&lt;&gt;0")</f>
        <v>1.75</v>
      </c>
      <c r="AM443" s="40">
        <f ca="1">SUMIF(OFFSET(correlations!M$46,_xlfn.FLOOR.MATH((ROW(L431)-1)/5)*5,0,5),"&lt;&gt;0")/COUNTIF(OFFSET(correlations!M$46,_xlfn.FLOOR.MATH((ROW(L431)-1)/5)*5,0,5),"&lt;&gt;0")</f>
        <v>5</v>
      </c>
      <c r="AN443" s="40">
        <f ca="1">SUMIF(OFFSET(correlations!N$46,_xlfn.FLOOR.MATH((ROW(M431)-1)/5)*5,0,5),"&lt;&gt;0")/COUNTIF(OFFSET(correlations!N$46,_xlfn.FLOOR.MATH((ROW(M431)-1)/5)*5,0,5),"&lt;&gt;0")</f>
        <v>3</v>
      </c>
      <c r="AO443" s="40">
        <f ca="1">SUMIF(OFFSET(correlations!O$46,_xlfn.FLOOR.MATH((ROW(N431)-1)/5)*5,0,5),"&lt;&gt;0")/COUNTIF(OFFSET(correlations!O$46,_xlfn.FLOOR.MATH((ROW(N431)-1)/5)*5,0,5),"&lt;&gt;0")</f>
        <v>2.5</v>
      </c>
      <c r="AP443" s="40">
        <f ca="1">SUMIF(OFFSET(correlations!P$46,_xlfn.FLOOR.MATH((ROW(O431)-1)/5)*5,0,5),"&lt;&gt;0")/COUNTIF(OFFSET(correlations!P$46,_xlfn.FLOOR.MATH((ROW(O431)-1)/5)*5,0,5),"&lt;&gt;0")</f>
        <v>1.25</v>
      </c>
      <c r="AQ443" s="40">
        <f ca="1">SUMIF(OFFSET(correlations!Q$46,_xlfn.FLOOR.MATH((ROW(P431)-1)/5)*5,0,5),"&lt;&gt;0")/COUNTIF(OFFSET(correlations!Q$46,_xlfn.FLOOR.MATH((ROW(P431)-1)/5)*5,0,5),"&lt;&gt;0")</f>
        <v>2</v>
      </c>
      <c r="AR443" s="40">
        <f ca="1">SUMIF(OFFSET(correlations!R$46,_xlfn.FLOOR.MATH((ROW(Q431)-1)/5)*5,0,5),"&lt;&gt;0")/COUNTIF(OFFSET(correlations!R$46,_xlfn.FLOOR.MATH((ROW(Q431)-1)/5)*5,0,5),"&lt;&gt;0")</f>
        <v>2.5</v>
      </c>
      <c r="AS443" s="40">
        <f ca="1">SUMIF(OFFSET(correlations!S$46,_xlfn.FLOOR.MATH((ROW(R431)-1)/5)*5,0,5),"&lt;&gt;0")/COUNTIF(OFFSET(correlations!S$46,_xlfn.FLOOR.MATH((ROW(R431)-1)/5)*5,0,5),"&lt;&gt;0")</f>
        <v>2.25</v>
      </c>
      <c r="AT443" s="40">
        <f ca="1">SUMIF(OFFSET(correlations!T$46,_xlfn.FLOOR.MATH((ROW(S431)-1)/5)*5,0,5),"&lt;&gt;0")/COUNTIF(OFFSET(correlations!T$46,_xlfn.FLOOR.MATH((ROW(S431)-1)/5)*5,0,5),"&lt;&gt;0")</f>
        <v>1</v>
      </c>
      <c r="AU443" s="40">
        <f ca="1">SUMIF(OFFSET(correlations!U$46,_xlfn.FLOOR.MATH((ROW(T431)-1)/5)*5,0,5),"&lt;&gt;0")/COUNTIF(OFFSET(correlations!U$46,_xlfn.FLOOR.MATH((ROW(T431)-1)/5)*5,0,5),"&lt;&gt;0")</f>
        <v>2.6666666666666665</v>
      </c>
      <c r="AV443" s="40" t="e">
        <f ca="1">SUMIF(OFFSET(correlations!V$46,_xlfn.FLOOR.MATH((ROW(U431)-1)/5)*5,0,5),"&lt;&gt;0")/COUNTIF(OFFSET(correlations!V$46,_xlfn.FLOOR.MATH((ROW(U431)-1)/5)*5,0,5),"&lt;&gt;0")</f>
        <v>#DIV/0!</v>
      </c>
      <c r="AW443" s="40">
        <f ca="1">SUMIF(OFFSET(correlations!W$46,_xlfn.FLOOR.MATH((ROW(V431)-1)/5)*5,0,5),"&lt;&gt;0")/COUNTIF(OFFSET(correlations!W$46,_xlfn.FLOOR.MATH((ROW(V431)-1)/5)*5,0,5),"&lt;&gt;0")</f>
        <v>3.375</v>
      </c>
      <c r="AX443" s="40">
        <f ca="1">SUMIF(OFFSET(correlations!X$46,_xlfn.FLOOR.MATH((ROW(W431)-1)/5)*5,0,5),"&lt;&gt;0")/COUNTIF(OFFSET(correlations!X$46,_xlfn.FLOOR.MATH((ROW(W431)-1)/5)*5,0,5),"&lt;&gt;0")</f>
        <v>1</v>
      </c>
      <c r="AY443" s="40">
        <f ca="1">SUMIF(OFFSET(correlations!Y$46,_xlfn.FLOOR.MATH((ROW(X431)-1)/5)*5,0,5),"&lt;&gt;0")/COUNTIF(OFFSET(correlations!Y$46,_xlfn.FLOOR.MATH((ROW(X431)-1)/5)*5,0,5),"&lt;&gt;0")</f>
        <v>2</v>
      </c>
      <c r="AZ443" s="40">
        <f ca="1">SUMIF(OFFSET(correlations!Z$46,_xlfn.FLOOR.MATH((ROW(Y431)-1)/5)*5,0,5),"&lt;&gt;0")/COUNTIF(OFFSET(correlations!Z$46,_xlfn.FLOOR.MATH((ROW(Y431)-1)/5)*5,0,5),"&lt;&gt;0")</f>
        <v>2.25</v>
      </c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</row>
    <row r="444" spans="1:76">
      <c r="A444" s="1" t="str">
        <f t="shared" ref="A444:A447" si="86">A443</f>
        <v>4327: Charlie's Angels (2000)</v>
      </c>
      <c r="B444" s="26">
        <f>IF(correlations!B477&lt;&gt;0,'Modified Weights'!B$3,0)</f>
        <v>0</v>
      </c>
      <c r="C444" s="26">
        <f>IF(correlations!C477&lt;&gt;0,'Modified Weights'!C$3,0)</f>
        <v>0.56244873874488854</v>
      </c>
      <c r="D444" s="26">
        <f>IF(correlations!D477&lt;&gt;0,'Modified Weights'!D$3,0)</f>
        <v>0</v>
      </c>
      <c r="E444" s="26">
        <f>IF(correlations!E477&lt;&gt;0,'Modified Weights'!E$3,0)</f>
        <v>0</v>
      </c>
      <c r="F444" s="26">
        <f>IF(correlations!F477&lt;&gt;0,'Modified Weights'!F$3,0)</f>
        <v>0</v>
      </c>
      <c r="G444" s="26">
        <f>IF(correlations!G477&lt;&gt;0,'Modified Weights'!G$3,0)</f>
        <v>0</v>
      </c>
      <c r="H444" s="26">
        <f>IF(correlations!H477&lt;&gt;0,'Modified Weights'!H$3,0)</f>
        <v>0.46291004988627577</v>
      </c>
      <c r="I444" s="26">
        <f>IF(correlations!I477&lt;&gt;0,'Modified Weights'!I$3,0)</f>
        <v>0.38334847991865839</v>
      </c>
      <c r="J444" s="26">
        <f>IF(correlations!J477&lt;&gt;0,'Modified Weights'!J$3,0)</f>
        <v>0</v>
      </c>
      <c r="K444" s="26">
        <f>IF(correlations!K477&lt;&gt;0,'Modified Weights'!K$3,0)</f>
        <v>0.31571202585390812</v>
      </c>
      <c r="L444" s="26">
        <f>IF(correlations!L477&lt;&gt;0,'Modified Weights'!L$3,0)</f>
        <v>0</v>
      </c>
      <c r="M444" s="26">
        <f>IF(correlations!M477&lt;&gt;0,'Modified Weights'!M$3,0)</f>
        <v>0</v>
      </c>
      <c r="N444" s="26">
        <f>IF(correlations!N477&lt;&gt;0,'Modified Weights'!N$3,0)</f>
        <v>0.32349910970108381</v>
      </c>
      <c r="O444" s="26">
        <f>IF(correlations!O477&lt;&gt;0,'Modified Weights'!O$3,0)</f>
        <v>0.66851595362183669</v>
      </c>
      <c r="P444" s="26">
        <f>IF(correlations!P477&lt;&gt;0,'Modified Weights'!P$3,0)</f>
        <v>0</v>
      </c>
      <c r="Q444" s="26">
        <f>IF(correlations!Q477&lt;&gt;0,'Modified Weights'!Q$3,0)</f>
        <v>0.50324684492481753</v>
      </c>
      <c r="R444" s="26">
        <f>IF(correlations!R477&lt;&gt;0,'Modified Weights'!R$3,0)</f>
        <v>0</v>
      </c>
      <c r="S444" s="26">
        <f>IF(correlations!S477&lt;&gt;0,'Modified Weights'!S$3,0)</f>
        <v>0</v>
      </c>
      <c r="T444" s="26">
        <f>IF(correlations!T477&lt;&gt;0,'Modified Weights'!T$3,0)</f>
        <v>0</v>
      </c>
      <c r="U444" s="26">
        <f>IF(correlations!U477&lt;&gt;0,'Modified Weights'!U$3,0)</f>
        <v>0.47236055541883315</v>
      </c>
      <c r="V444" s="26">
        <f>IF(correlations!V477&lt;&gt;0,'Modified Weights'!V$3,0)</f>
        <v>0</v>
      </c>
      <c r="W444" s="26">
        <f>IF(correlations!W477&lt;&gt;0,'Modified Weights'!W$3,0)</f>
        <v>0.50324684492481753</v>
      </c>
      <c r="X444" s="26">
        <f>IF(correlations!X477&lt;&gt;0,'Modified Weights'!X$3,0)</f>
        <v>0</v>
      </c>
      <c r="Y444" s="26">
        <f>IF(correlations!Y477&lt;&gt;0,'Modified Weights'!Y$3,0)</f>
        <v>0</v>
      </c>
      <c r="Z444" s="26">
        <f>IF(correlations!Z477&lt;&gt;0,'Modified Weights'!Z$3,0)</f>
        <v>0.43552033876932245</v>
      </c>
      <c r="AA444" s="26"/>
      <c r="AB444" s="40">
        <f ca="1">SUMIF(OFFSET(correlations!B$46,_xlfn.FLOOR.MATH((ROW(A432)-1)/5)*5,0,5),"&lt;&gt;0")/COUNTIF(OFFSET(correlations!B$46,_xlfn.FLOOR.MATH((ROW(A432)-1)/5)*5,0,5),"&lt;&gt;0")</f>
        <v>3.5</v>
      </c>
      <c r="AC444" s="40">
        <f ca="1">SUMIF(OFFSET(correlations!C$46,_xlfn.FLOOR.MATH((ROW(B432)-1)/5)*5,0,5),"&lt;&gt;0")/COUNTIF(OFFSET(correlations!C$46,_xlfn.FLOOR.MATH((ROW(B432)-1)/5)*5,0,5),"&lt;&gt;0")</f>
        <v>1.5</v>
      </c>
      <c r="AD444" s="40">
        <f ca="1">SUMIF(OFFSET(correlations!D$46,_xlfn.FLOOR.MATH((ROW(C432)-1)/5)*5,0,5),"&lt;&gt;0")/COUNTIF(OFFSET(correlations!D$46,_xlfn.FLOOR.MATH((ROW(C432)-1)/5)*5,0,5),"&lt;&gt;0")</f>
        <v>2.25</v>
      </c>
      <c r="AE444" s="40">
        <f ca="1">SUMIF(OFFSET(correlations!E$46,_xlfn.FLOOR.MATH((ROW(D432)-1)/5)*5,0,5),"&lt;&gt;0")/COUNTIF(OFFSET(correlations!E$46,_xlfn.FLOOR.MATH((ROW(D432)-1)/5)*5,0,5),"&lt;&gt;0")</f>
        <v>3.25</v>
      </c>
      <c r="AF444" s="40">
        <f ca="1">SUMIF(OFFSET(correlations!F$46,_xlfn.FLOOR.MATH((ROW(E432)-1)/5)*5,0,5),"&lt;&gt;0")/COUNTIF(OFFSET(correlations!F$46,_xlfn.FLOOR.MATH((ROW(E432)-1)/5)*5,0,5),"&lt;&gt;0")</f>
        <v>1.5</v>
      </c>
      <c r="AG444" s="40">
        <f ca="1">SUMIF(OFFSET(correlations!G$46,_xlfn.FLOOR.MATH((ROW(F432)-1)/5)*5,0,5),"&lt;&gt;0")/COUNTIF(OFFSET(correlations!G$46,_xlfn.FLOOR.MATH((ROW(F432)-1)/5)*5,0,5),"&lt;&gt;0")</f>
        <v>2.5</v>
      </c>
      <c r="AH444" s="40">
        <f ca="1">SUMIF(OFFSET(correlations!H$46,_xlfn.FLOOR.MATH((ROW(G432)-1)/5)*5,0,5),"&lt;&gt;0")/COUNTIF(OFFSET(correlations!H$46,_xlfn.FLOOR.MATH((ROW(G432)-1)/5)*5,0,5),"&lt;&gt;0")</f>
        <v>3.25</v>
      </c>
      <c r="AI444" s="40">
        <f ca="1">SUMIF(OFFSET(correlations!I$46,_xlfn.FLOOR.MATH((ROW(H432)-1)/5)*5,0,5),"&lt;&gt;0")/COUNTIF(OFFSET(correlations!I$46,_xlfn.FLOOR.MATH((ROW(H432)-1)/5)*5,0,5),"&lt;&gt;0")</f>
        <v>2.8333333333333335</v>
      </c>
      <c r="AJ444" s="40">
        <f ca="1">SUMIF(OFFSET(correlations!J$46,_xlfn.FLOOR.MATH((ROW(I432)-1)/5)*5,0,5),"&lt;&gt;0")/COUNTIF(OFFSET(correlations!J$46,_xlfn.FLOOR.MATH((ROW(I432)-1)/5)*5,0,5),"&lt;&gt;0")</f>
        <v>1.75</v>
      </c>
      <c r="AK444" s="40">
        <f ca="1">SUMIF(OFFSET(correlations!K$46,_xlfn.FLOOR.MATH((ROW(J432)-1)/5)*5,0,5),"&lt;&gt;0")/COUNTIF(OFFSET(correlations!K$46,_xlfn.FLOOR.MATH((ROW(J432)-1)/5)*5,0,5),"&lt;&gt;0")</f>
        <v>3.6666666666666665</v>
      </c>
      <c r="AL444" s="40">
        <f ca="1">SUMIF(OFFSET(correlations!L$46,_xlfn.FLOOR.MATH((ROW(K432)-1)/5)*5,0,5),"&lt;&gt;0")/COUNTIF(OFFSET(correlations!L$46,_xlfn.FLOOR.MATH((ROW(K432)-1)/5)*5,0,5),"&lt;&gt;0")</f>
        <v>1.75</v>
      </c>
      <c r="AM444" s="40">
        <f ca="1">SUMIF(OFFSET(correlations!M$46,_xlfn.FLOOR.MATH((ROW(L432)-1)/5)*5,0,5),"&lt;&gt;0")/COUNTIF(OFFSET(correlations!M$46,_xlfn.FLOOR.MATH((ROW(L432)-1)/5)*5,0,5),"&lt;&gt;0")</f>
        <v>5</v>
      </c>
      <c r="AN444" s="40">
        <f ca="1">SUMIF(OFFSET(correlations!N$46,_xlfn.FLOOR.MATH((ROW(M432)-1)/5)*5,0,5),"&lt;&gt;0")/COUNTIF(OFFSET(correlations!N$46,_xlfn.FLOOR.MATH((ROW(M432)-1)/5)*5,0,5),"&lt;&gt;0")</f>
        <v>3</v>
      </c>
      <c r="AO444" s="40">
        <f ca="1">SUMIF(OFFSET(correlations!O$46,_xlfn.FLOOR.MATH((ROW(N432)-1)/5)*5,0,5),"&lt;&gt;0")/COUNTIF(OFFSET(correlations!O$46,_xlfn.FLOOR.MATH((ROW(N432)-1)/5)*5,0,5),"&lt;&gt;0")</f>
        <v>2.5</v>
      </c>
      <c r="AP444" s="40">
        <f ca="1">SUMIF(OFFSET(correlations!P$46,_xlfn.FLOOR.MATH((ROW(O432)-1)/5)*5,0,5),"&lt;&gt;0")/COUNTIF(OFFSET(correlations!P$46,_xlfn.FLOOR.MATH((ROW(O432)-1)/5)*5,0,5),"&lt;&gt;0")</f>
        <v>1.25</v>
      </c>
      <c r="AQ444" s="40">
        <f ca="1">SUMIF(OFFSET(correlations!Q$46,_xlfn.FLOOR.MATH((ROW(P432)-1)/5)*5,0,5),"&lt;&gt;0")/COUNTIF(OFFSET(correlations!Q$46,_xlfn.FLOOR.MATH((ROW(P432)-1)/5)*5,0,5),"&lt;&gt;0")</f>
        <v>2</v>
      </c>
      <c r="AR444" s="40">
        <f ca="1">SUMIF(OFFSET(correlations!R$46,_xlfn.FLOOR.MATH((ROW(Q432)-1)/5)*5,0,5),"&lt;&gt;0")/COUNTIF(OFFSET(correlations!R$46,_xlfn.FLOOR.MATH((ROW(Q432)-1)/5)*5,0,5),"&lt;&gt;0")</f>
        <v>2.5</v>
      </c>
      <c r="AS444" s="40">
        <f ca="1">SUMIF(OFFSET(correlations!S$46,_xlfn.FLOOR.MATH((ROW(R432)-1)/5)*5,0,5),"&lt;&gt;0")/COUNTIF(OFFSET(correlations!S$46,_xlfn.FLOOR.MATH((ROW(R432)-1)/5)*5,0,5),"&lt;&gt;0")</f>
        <v>2.25</v>
      </c>
      <c r="AT444" s="40">
        <f ca="1">SUMIF(OFFSET(correlations!T$46,_xlfn.FLOOR.MATH((ROW(S432)-1)/5)*5,0,5),"&lt;&gt;0")/COUNTIF(OFFSET(correlations!T$46,_xlfn.FLOOR.MATH((ROW(S432)-1)/5)*5,0,5),"&lt;&gt;0")</f>
        <v>1</v>
      </c>
      <c r="AU444" s="40">
        <f ca="1">SUMIF(OFFSET(correlations!U$46,_xlfn.FLOOR.MATH((ROW(T432)-1)/5)*5,0,5),"&lt;&gt;0")/COUNTIF(OFFSET(correlations!U$46,_xlfn.FLOOR.MATH((ROW(T432)-1)/5)*5,0,5),"&lt;&gt;0")</f>
        <v>2.6666666666666665</v>
      </c>
      <c r="AV444" s="40" t="e">
        <f ca="1">SUMIF(OFFSET(correlations!V$46,_xlfn.FLOOR.MATH((ROW(U432)-1)/5)*5,0,5),"&lt;&gt;0")/COUNTIF(OFFSET(correlations!V$46,_xlfn.FLOOR.MATH((ROW(U432)-1)/5)*5,0,5),"&lt;&gt;0")</f>
        <v>#DIV/0!</v>
      </c>
      <c r="AW444" s="40">
        <f ca="1">SUMIF(OFFSET(correlations!W$46,_xlfn.FLOOR.MATH((ROW(V432)-1)/5)*5,0,5),"&lt;&gt;0")/COUNTIF(OFFSET(correlations!W$46,_xlfn.FLOOR.MATH((ROW(V432)-1)/5)*5,0,5),"&lt;&gt;0")</f>
        <v>3.375</v>
      </c>
      <c r="AX444" s="40">
        <f ca="1">SUMIF(OFFSET(correlations!X$46,_xlfn.FLOOR.MATH((ROW(W432)-1)/5)*5,0,5),"&lt;&gt;0")/COUNTIF(OFFSET(correlations!X$46,_xlfn.FLOOR.MATH((ROW(W432)-1)/5)*5,0,5),"&lt;&gt;0")</f>
        <v>1</v>
      </c>
      <c r="AY444" s="40">
        <f ca="1">SUMIF(OFFSET(correlations!Y$46,_xlfn.FLOOR.MATH((ROW(X432)-1)/5)*5,0,5),"&lt;&gt;0")/COUNTIF(OFFSET(correlations!Y$46,_xlfn.FLOOR.MATH((ROW(X432)-1)/5)*5,0,5),"&lt;&gt;0")</f>
        <v>2</v>
      </c>
      <c r="AZ444" s="40">
        <f ca="1">SUMIF(OFFSET(correlations!Z$46,_xlfn.FLOOR.MATH((ROW(Y432)-1)/5)*5,0,5),"&lt;&gt;0")/COUNTIF(OFFSET(correlations!Z$46,_xlfn.FLOOR.MATH((ROW(Y432)-1)/5)*5,0,5),"&lt;&gt;0")</f>
        <v>2.25</v>
      </c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</row>
    <row r="445" spans="1:76">
      <c r="A445" s="1" t="str">
        <f t="shared" si="86"/>
        <v>4327: Charlie's Angels (2000)</v>
      </c>
      <c r="B445" s="26">
        <f>IF(correlations!B478&lt;&gt;0,'Modified Weights'!B$4,0)</f>
        <v>0</v>
      </c>
      <c r="C445" s="26">
        <f>IF(correlations!C478&lt;&gt;0,'Modified Weights'!C$4,0)</f>
        <v>0.48860698263640312</v>
      </c>
      <c r="D445" s="26">
        <f>IF(correlations!D478&lt;&gt;0,'Modified Weights'!D$4,0)</f>
        <v>0</v>
      </c>
      <c r="E445" s="26">
        <f>IF(correlations!E478&lt;&gt;0,'Modified Weights'!E$4,0)</f>
        <v>0</v>
      </c>
      <c r="F445" s="26">
        <f>IF(correlations!F478&lt;&gt;0,'Modified Weights'!F$4,0)</f>
        <v>0.46411014776485626</v>
      </c>
      <c r="G445" s="26">
        <f>IF(correlations!G478&lt;&gt;0,'Modified Weights'!G$4,0)</f>
        <v>0</v>
      </c>
      <c r="H445" s="26">
        <f>IF(correlations!H478&lt;&gt;0,'Modified Weights'!H$4,0)</f>
        <v>0.40027450425381639</v>
      </c>
      <c r="I445" s="26">
        <f>IF(correlations!I478&lt;&gt;0,'Modified Weights'!I$4,0)</f>
        <v>0.31257295249758305</v>
      </c>
      <c r="J445" s="26">
        <f>IF(correlations!J478&lt;&gt;0,'Modified Weights'!J$4,0)</f>
        <v>0</v>
      </c>
      <c r="K445" s="26">
        <f>IF(correlations!K478&lt;&gt;0,'Modified Weights'!K$4,0)</f>
        <v>0</v>
      </c>
      <c r="L445" s="26">
        <f>IF(correlations!L478&lt;&gt;0,'Modified Weights'!L$4,0)</f>
        <v>0</v>
      </c>
      <c r="M445" s="26">
        <f>IF(correlations!M478&lt;&gt;0,'Modified Weights'!M$4,0)</f>
        <v>0</v>
      </c>
      <c r="N445" s="26">
        <f>IF(correlations!N478&lt;&gt;0,'Modified Weights'!N$4,0)</f>
        <v>0</v>
      </c>
      <c r="O445" s="26">
        <f>IF(correlations!O478&lt;&gt;0,'Modified Weights'!O$4,0)</f>
        <v>0</v>
      </c>
      <c r="P445" s="26">
        <f>IF(correlations!P478&lt;&gt;0,'Modified Weights'!P$4,0)</f>
        <v>0</v>
      </c>
      <c r="Q445" s="26">
        <f>IF(correlations!Q478&lt;&gt;0,'Modified Weights'!Q$4,0)</f>
        <v>0.48860698263640312</v>
      </c>
      <c r="R445" s="26">
        <f>IF(correlations!R478&lt;&gt;0,'Modified Weights'!R$4,0)</f>
        <v>0</v>
      </c>
      <c r="S445" s="26">
        <f>IF(correlations!S478&lt;&gt;0,'Modified Weights'!S$4,0)</f>
        <v>0.44902524381160436</v>
      </c>
      <c r="T445" s="26">
        <f>IF(correlations!T478&lt;&gt;0,'Modified Weights'!T$4,0)</f>
        <v>0</v>
      </c>
      <c r="U445" s="26">
        <f>IF(correlations!U478&lt;&gt;0,'Modified Weights'!U$4,0)</f>
        <v>0.43899155441463594</v>
      </c>
      <c r="V445" s="26">
        <f>IF(correlations!V478&lt;&gt;0,'Modified Weights'!V$4,0)</f>
        <v>0</v>
      </c>
      <c r="W445" s="26">
        <f>IF(correlations!W478&lt;&gt;0,'Modified Weights'!W$4,0)</f>
        <v>0.40859237613621341</v>
      </c>
      <c r="X445" s="26">
        <f>IF(correlations!X478&lt;&gt;0,'Modified Weights'!X$4,0)</f>
        <v>0</v>
      </c>
      <c r="Y445" s="26">
        <f>IF(correlations!Y478&lt;&gt;0,'Modified Weights'!Y$4,0)</f>
        <v>0.54219187817609293</v>
      </c>
      <c r="Z445" s="26">
        <f>IF(correlations!Z478&lt;&gt;0,'Modified Weights'!Z$4,0)</f>
        <v>0.39006674934025765</v>
      </c>
      <c r="AA445" s="26"/>
      <c r="AB445" s="40">
        <f ca="1">SUMIF(OFFSET(correlations!B$46,_xlfn.FLOOR.MATH((ROW(A433)-1)/5)*5,0,5),"&lt;&gt;0")/COUNTIF(OFFSET(correlations!B$46,_xlfn.FLOOR.MATH((ROW(A433)-1)/5)*5,0,5),"&lt;&gt;0")</f>
        <v>3.5</v>
      </c>
      <c r="AC445" s="40">
        <f ca="1">SUMIF(OFFSET(correlations!C$46,_xlfn.FLOOR.MATH((ROW(B433)-1)/5)*5,0,5),"&lt;&gt;0")/COUNTIF(OFFSET(correlations!C$46,_xlfn.FLOOR.MATH((ROW(B433)-1)/5)*5,0,5),"&lt;&gt;0")</f>
        <v>1.5</v>
      </c>
      <c r="AD445" s="40">
        <f ca="1">SUMIF(OFFSET(correlations!D$46,_xlfn.FLOOR.MATH((ROW(C433)-1)/5)*5,0,5),"&lt;&gt;0")/COUNTIF(OFFSET(correlations!D$46,_xlfn.FLOOR.MATH((ROW(C433)-1)/5)*5,0,5),"&lt;&gt;0")</f>
        <v>2.25</v>
      </c>
      <c r="AE445" s="40">
        <f ca="1">SUMIF(OFFSET(correlations!E$46,_xlfn.FLOOR.MATH((ROW(D433)-1)/5)*5,0,5),"&lt;&gt;0")/COUNTIF(OFFSET(correlations!E$46,_xlfn.FLOOR.MATH((ROW(D433)-1)/5)*5,0,5),"&lt;&gt;0")</f>
        <v>3.25</v>
      </c>
      <c r="AF445" s="40">
        <f ca="1">SUMIF(OFFSET(correlations!F$46,_xlfn.FLOOR.MATH((ROW(E433)-1)/5)*5,0,5),"&lt;&gt;0")/COUNTIF(OFFSET(correlations!F$46,_xlfn.FLOOR.MATH((ROW(E433)-1)/5)*5,0,5),"&lt;&gt;0")</f>
        <v>1.5</v>
      </c>
      <c r="AG445" s="40">
        <f ca="1">SUMIF(OFFSET(correlations!G$46,_xlfn.FLOOR.MATH((ROW(F433)-1)/5)*5,0,5),"&lt;&gt;0")/COUNTIF(OFFSET(correlations!G$46,_xlfn.FLOOR.MATH((ROW(F433)-1)/5)*5,0,5),"&lt;&gt;0")</f>
        <v>2.5</v>
      </c>
      <c r="AH445" s="40">
        <f ca="1">SUMIF(OFFSET(correlations!H$46,_xlfn.FLOOR.MATH((ROW(G433)-1)/5)*5,0,5),"&lt;&gt;0")/COUNTIF(OFFSET(correlations!H$46,_xlfn.FLOOR.MATH((ROW(G433)-1)/5)*5,0,5),"&lt;&gt;0")</f>
        <v>3.25</v>
      </c>
      <c r="AI445" s="40">
        <f ca="1">SUMIF(OFFSET(correlations!I$46,_xlfn.FLOOR.MATH((ROW(H433)-1)/5)*5,0,5),"&lt;&gt;0")/COUNTIF(OFFSET(correlations!I$46,_xlfn.FLOOR.MATH((ROW(H433)-1)/5)*5,0,5),"&lt;&gt;0")</f>
        <v>2.8333333333333335</v>
      </c>
      <c r="AJ445" s="40">
        <f ca="1">SUMIF(OFFSET(correlations!J$46,_xlfn.FLOOR.MATH((ROW(I433)-1)/5)*5,0,5),"&lt;&gt;0")/COUNTIF(OFFSET(correlations!J$46,_xlfn.FLOOR.MATH((ROW(I433)-1)/5)*5,0,5),"&lt;&gt;0")</f>
        <v>1.75</v>
      </c>
      <c r="AK445" s="40">
        <f ca="1">SUMIF(OFFSET(correlations!K$46,_xlfn.FLOOR.MATH((ROW(J433)-1)/5)*5,0,5),"&lt;&gt;0")/COUNTIF(OFFSET(correlations!K$46,_xlfn.FLOOR.MATH((ROW(J433)-1)/5)*5,0,5),"&lt;&gt;0")</f>
        <v>3.6666666666666665</v>
      </c>
      <c r="AL445" s="40">
        <f ca="1">SUMIF(OFFSET(correlations!L$46,_xlfn.FLOOR.MATH((ROW(K433)-1)/5)*5,0,5),"&lt;&gt;0")/COUNTIF(OFFSET(correlations!L$46,_xlfn.FLOOR.MATH((ROW(K433)-1)/5)*5,0,5),"&lt;&gt;0")</f>
        <v>1.75</v>
      </c>
      <c r="AM445" s="40">
        <f ca="1">SUMIF(OFFSET(correlations!M$46,_xlfn.FLOOR.MATH((ROW(L433)-1)/5)*5,0,5),"&lt;&gt;0")/COUNTIF(OFFSET(correlations!M$46,_xlfn.FLOOR.MATH((ROW(L433)-1)/5)*5,0,5),"&lt;&gt;0")</f>
        <v>5</v>
      </c>
      <c r="AN445" s="40">
        <f ca="1">SUMIF(OFFSET(correlations!N$46,_xlfn.FLOOR.MATH((ROW(M433)-1)/5)*5,0,5),"&lt;&gt;0")/COUNTIF(OFFSET(correlations!N$46,_xlfn.FLOOR.MATH((ROW(M433)-1)/5)*5,0,5),"&lt;&gt;0")</f>
        <v>3</v>
      </c>
      <c r="AO445" s="40">
        <f ca="1">SUMIF(OFFSET(correlations!O$46,_xlfn.FLOOR.MATH((ROW(N433)-1)/5)*5,0,5),"&lt;&gt;0")/COUNTIF(OFFSET(correlations!O$46,_xlfn.FLOOR.MATH((ROW(N433)-1)/5)*5,0,5),"&lt;&gt;0")</f>
        <v>2.5</v>
      </c>
      <c r="AP445" s="40">
        <f ca="1">SUMIF(OFFSET(correlations!P$46,_xlfn.FLOOR.MATH((ROW(O433)-1)/5)*5,0,5),"&lt;&gt;0")/COUNTIF(OFFSET(correlations!P$46,_xlfn.FLOOR.MATH((ROW(O433)-1)/5)*5,0,5),"&lt;&gt;0")</f>
        <v>1.25</v>
      </c>
      <c r="AQ445" s="40">
        <f ca="1">SUMIF(OFFSET(correlations!Q$46,_xlfn.FLOOR.MATH((ROW(P433)-1)/5)*5,0,5),"&lt;&gt;0")/COUNTIF(OFFSET(correlations!Q$46,_xlfn.FLOOR.MATH((ROW(P433)-1)/5)*5,0,5),"&lt;&gt;0")</f>
        <v>2</v>
      </c>
      <c r="AR445" s="40">
        <f ca="1">SUMIF(OFFSET(correlations!R$46,_xlfn.FLOOR.MATH((ROW(Q433)-1)/5)*5,0,5),"&lt;&gt;0")/COUNTIF(OFFSET(correlations!R$46,_xlfn.FLOOR.MATH((ROW(Q433)-1)/5)*5,0,5),"&lt;&gt;0")</f>
        <v>2.5</v>
      </c>
      <c r="AS445" s="40">
        <f ca="1">SUMIF(OFFSET(correlations!S$46,_xlfn.FLOOR.MATH((ROW(R433)-1)/5)*5,0,5),"&lt;&gt;0")/COUNTIF(OFFSET(correlations!S$46,_xlfn.FLOOR.MATH((ROW(R433)-1)/5)*5,0,5),"&lt;&gt;0")</f>
        <v>2.25</v>
      </c>
      <c r="AT445" s="40">
        <f ca="1">SUMIF(OFFSET(correlations!T$46,_xlfn.FLOOR.MATH((ROW(S433)-1)/5)*5,0,5),"&lt;&gt;0")/COUNTIF(OFFSET(correlations!T$46,_xlfn.FLOOR.MATH((ROW(S433)-1)/5)*5,0,5),"&lt;&gt;0")</f>
        <v>1</v>
      </c>
      <c r="AU445" s="40">
        <f ca="1">SUMIF(OFFSET(correlations!U$46,_xlfn.FLOOR.MATH((ROW(T433)-1)/5)*5,0,5),"&lt;&gt;0")/COUNTIF(OFFSET(correlations!U$46,_xlfn.FLOOR.MATH((ROW(T433)-1)/5)*5,0,5),"&lt;&gt;0")</f>
        <v>2.6666666666666665</v>
      </c>
      <c r="AV445" s="40" t="e">
        <f ca="1">SUMIF(OFFSET(correlations!V$46,_xlfn.FLOOR.MATH((ROW(U433)-1)/5)*5,0,5),"&lt;&gt;0")/COUNTIF(OFFSET(correlations!V$46,_xlfn.FLOOR.MATH((ROW(U433)-1)/5)*5,0,5),"&lt;&gt;0")</f>
        <v>#DIV/0!</v>
      </c>
      <c r="AW445" s="40">
        <f ca="1">SUMIF(OFFSET(correlations!W$46,_xlfn.FLOOR.MATH((ROW(V433)-1)/5)*5,0,5),"&lt;&gt;0")/COUNTIF(OFFSET(correlations!W$46,_xlfn.FLOOR.MATH((ROW(V433)-1)/5)*5,0,5),"&lt;&gt;0")</f>
        <v>3.375</v>
      </c>
      <c r="AX445" s="40">
        <f ca="1">SUMIF(OFFSET(correlations!X$46,_xlfn.FLOOR.MATH((ROW(W433)-1)/5)*5,0,5),"&lt;&gt;0")/COUNTIF(OFFSET(correlations!X$46,_xlfn.FLOOR.MATH((ROW(W433)-1)/5)*5,0,5),"&lt;&gt;0")</f>
        <v>1</v>
      </c>
      <c r="AY445" s="40">
        <f ca="1">SUMIF(OFFSET(correlations!Y$46,_xlfn.FLOOR.MATH((ROW(X433)-1)/5)*5,0,5),"&lt;&gt;0")/COUNTIF(OFFSET(correlations!Y$46,_xlfn.FLOOR.MATH((ROW(X433)-1)/5)*5,0,5),"&lt;&gt;0")</f>
        <v>2</v>
      </c>
      <c r="AZ445" s="40">
        <f ca="1">SUMIF(OFFSET(correlations!Z$46,_xlfn.FLOOR.MATH((ROW(Y433)-1)/5)*5,0,5),"&lt;&gt;0")/COUNTIF(OFFSET(correlations!Z$46,_xlfn.FLOOR.MATH((ROW(Y433)-1)/5)*5,0,5),"&lt;&gt;0")</f>
        <v>2.25</v>
      </c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</row>
    <row r="446" spans="1:76">
      <c r="A446" s="1" t="str">
        <f t="shared" si="86"/>
        <v>4327: Charlie's Angels (2000)</v>
      </c>
      <c r="B446" s="26">
        <f>IF(correlations!B479&lt;&gt;0,'Modified Weights'!B$5,0)</f>
        <v>0</v>
      </c>
      <c r="C446" s="26">
        <f>IF(correlations!C479&lt;&gt;0,'Modified Weights'!C$5,0)</f>
        <v>0</v>
      </c>
      <c r="D446" s="26">
        <f>IF(correlations!D479&lt;&gt;0,'Modified Weights'!D$5,0)</f>
        <v>0.46833329437099369</v>
      </c>
      <c r="E446" s="26">
        <f>IF(correlations!E479&lt;&gt;0,'Modified Weights'!E$5,0)</f>
        <v>0.46291004988627577</v>
      </c>
      <c r="F446" s="26">
        <f>IF(correlations!F479&lt;&gt;0,'Modified Weights'!F$5,0)</f>
        <v>0</v>
      </c>
      <c r="G446" s="26">
        <f>IF(correlations!G479&lt;&gt;0,'Modified Weights'!G$5,0)</f>
        <v>0</v>
      </c>
      <c r="H446" s="26">
        <f>IF(correlations!H479&lt;&gt;0,'Modified Weights'!H$5,0)</f>
        <v>0</v>
      </c>
      <c r="I446" s="26">
        <f>IF(correlations!I479&lt;&gt;0,'Modified Weights'!I$5,0)</f>
        <v>0.26424949075041737</v>
      </c>
      <c r="J446" s="26">
        <f>IF(correlations!J479&lt;&gt;0,'Modified Weights'!J$5,0)</f>
        <v>0</v>
      </c>
      <c r="K446" s="26">
        <f>IF(correlations!K479&lt;&gt;0,'Modified Weights'!K$5,0)</f>
        <v>0.25886569181649749</v>
      </c>
      <c r="L446" s="26">
        <f>IF(correlations!L479&lt;&gt;0,'Modified Weights'!L$5,0)</f>
        <v>0</v>
      </c>
      <c r="M446" s="26">
        <f>IF(correlations!M479&lt;&gt;0,'Modified Weights'!M$5,0)</f>
        <v>0.26442478716072465</v>
      </c>
      <c r="N446" s="26">
        <f>IF(correlations!N479&lt;&gt;0,'Modified Weights'!N$5,0)</f>
        <v>0</v>
      </c>
      <c r="O446" s="26">
        <f>IF(correlations!O479&lt;&gt;0,'Modified Weights'!O$5,0)</f>
        <v>0.53906585139435703</v>
      </c>
      <c r="P446" s="26">
        <f>IF(correlations!P479&lt;&gt;0,'Modified Weights'!P$5,0)</f>
        <v>0.29682614716644024</v>
      </c>
      <c r="Q446" s="26">
        <f>IF(correlations!Q479&lt;&gt;0,'Modified Weights'!Q$5,0)</f>
        <v>0</v>
      </c>
      <c r="R446" s="26">
        <f>IF(correlations!R479&lt;&gt;0,'Modified Weights'!R$5,0)</f>
        <v>0</v>
      </c>
      <c r="S446" s="26">
        <f>IF(correlations!S479&lt;&gt;0,'Modified Weights'!S$5,0)</f>
        <v>0</v>
      </c>
      <c r="T446" s="26">
        <f>IF(correlations!T479&lt;&gt;0,'Modified Weights'!T$5,0)</f>
        <v>0</v>
      </c>
      <c r="U446" s="26">
        <f>IF(correlations!U479&lt;&gt;0,'Modified Weights'!U$5,0)</f>
        <v>0.40380887559327872</v>
      </c>
      <c r="V446" s="26">
        <f>IF(correlations!V479&lt;&gt;0,'Modified Weights'!V$5,0)</f>
        <v>0</v>
      </c>
      <c r="W446" s="26">
        <f>IF(correlations!W479&lt;&gt;0,'Modified Weights'!W$5,0)</f>
        <v>0</v>
      </c>
      <c r="X446" s="26">
        <f>IF(correlations!X479&lt;&gt;0,'Modified Weights'!X$5,0)</f>
        <v>0</v>
      </c>
      <c r="Y446" s="26">
        <f>IF(correlations!Y479&lt;&gt;0,'Modified Weights'!Y$5,0)</f>
        <v>0.47236055541883315</v>
      </c>
      <c r="Z446" s="26">
        <f>IF(correlations!Z479&lt;&gt;0,'Modified Weights'!Z$5,0)</f>
        <v>0</v>
      </c>
      <c r="AA446" s="26"/>
      <c r="AB446" s="40">
        <f ca="1">SUMIF(OFFSET(correlations!B$46,_xlfn.FLOOR.MATH((ROW(A434)-1)/5)*5,0,5),"&lt;&gt;0")/COUNTIF(OFFSET(correlations!B$46,_xlfn.FLOOR.MATH((ROW(A434)-1)/5)*5,0,5),"&lt;&gt;0")</f>
        <v>3.5</v>
      </c>
      <c r="AC446" s="40">
        <f ca="1">SUMIF(OFFSET(correlations!C$46,_xlfn.FLOOR.MATH((ROW(B434)-1)/5)*5,0,5),"&lt;&gt;0")/COUNTIF(OFFSET(correlations!C$46,_xlfn.FLOOR.MATH((ROW(B434)-1)/5)*5,0,5),"&lt;&gt;0")</f>
        <v>1.5</v>
      </c>
      <c r="AD446" s="40">
        <f ca="1">SUMIF(OFFSET(correlations!D$46,_xlfn.FLOOR.MATH((ROW(C434)-1)/5)*5,0,5),"&lt;&gt;0")/COUNTIF(OFFSET(correlations!D$46,_xlfn.FLOOR.MATH((ROW(C434)-1)/5)*5,0,5),"&lt;&gt;0")</f>
        <v>2.25</v>
      </c>
      <c r="AE446" s="40">
        <f ca="1">SUMIF(OFFSET(correlations!E$46,_xlfn.FLOOR.MATH((ROW(D434)-1)/5)*5,0,5),"&lt;&gt;0")/COUNTIF(OFFSET(correlations!E$46,_xlfn.FLOOR.MATH((ROW(D434)-1)/5)*5,0,5),"&lt;&gt;0")</f>
        <v>3.25</v>
      </c>
      <c r="AF446" s="40">
        <f ca="1">SUMIF(OFFSET(correlations!F$46,_xlfn.FLOOR.MATH((ROW(E434)-1)/5)*5,0,5),"&lt;&gt;0")/COUNTIF(OFFSET(correlations!F$46,_xlfn.FLOOR.MATH((ROW(E434)-1)/5)*5,0,5),"&lt;&gt;0")</f>
        <v>1.5</v>
      </c>
      <c r="AG446" s="40">
        <f ca="1">SUMIF(OFFSET(correlations!G$46,_xlfn.FLOOR.MATH((ROW(F434)-1)/5)*5,0,5),"&lt;&gt;0")/COUNTIF(OFFSET(correlations!G$46,_xlfn.FLOOR.MATH((ROW(F434)-1)/5)*5,0,5),"&lt;&gt;0")</f>
        <v>2.5</v>
      </c>
      <c r="AH446" s="40">
        <f ca="1">SUMIF(OFFSET(correlations!H$46,_xlfn.FLOOR.MATH((ROW(G434)-1)/5)*5,0,5),"&lt;&gt;0")/COUNTIF(OFFSET(correlations!H$46,_xlfn.FLOOR.MATH((ROW(G434)-1)/5)*5,0,5),"&lt;&gt;0")</f>
        <v>3.25</v>
      </c>
      <c r="AI446" s="40">
        <f ca="1">SUMIF(OFFSET(correlations!I$46,_xlfn.FLOOR.MATH((ROW(H434)-1)/5)*5,0,5),"&lt;&gt;0")/COUNTIF(OFFSET(correlations!I$46,_xlfn.FLOOR.MATH((ROW(H434)-1)/5)*5,0,5),"&lt;&gt;0")</f>
        <v>2.8333333333333335</v>
      </c>
      <c r="AJ446" s="40">
        <f ca="1">SUMIF(OFFSET(correlations!J$46,_xlfn.FLOOR.MATH((ROW(I434)-1)/5)*5,0,5),"&lt;&gt;0")/COUNTIF(OFFSET(correlations!J$46,_xlfn.FLOOR.MATH((ROW(I434)-1)/5)*5,0,5),"&lt;&gt;0")</f>
        <v>1.75</v>
      </c>
      <c r="AK446" s="40">
        <f ca="1">SUMIF(OFFSET(correlations!K$46,_xlfn.FLOOR.MATH((ROW(J434)-1)/5)*5,0,5),"&lt;&gt;0")/COUNTIF(OFFSET(correlations!K$46,_xlfn.FLOOR.MATH((ROW(J434)-1)/5)*5,0,5),"&lt;&gt;0")</f>
        <v>3.6666666666666665</v>
      </c>
      <c r="AL446" s="40">
        <f ca="1">SUMIF(OFFSET(correlations!L$46,_xlfn.FLOOR.MATH((ROW(K434)-1)/5)*5,0,5),"&lt;&gt;0")/COUNTIF(OFFSET(correlations!L$46,_xlfn.FLOOR.MATH((ROW(K434)-1)/5)*5,0,5),"&lt;&gt;0")</f>
        <v>1.75</v>
      </c>
      <c r="AM446" s="40">
        <f ca="1">SUMIF(OFFSET(correlations!M$46,_xlfn.FLOOR.MATH((ROW(L434)-1)/5)*5,0,5),"&lt;&gt;0")/COUNTIF(OFFSET(correlations!M$46,_xlfn.FLOOR.MATH((ROW(L434)-1)/5)*5,0,5),"&lt;&gt;0")</f>
        <v>5</v>
      </c>
      <c r="AN446" s="40">
        <f ca="1">SUMIF(OFFSET(correlations!N$46,_xlfn.FLOOR.MATH((ROW(M434)-1)/5)*5,0,5),"&lt;&gt;0")/COUNTIF(OFFSET(correlations!N$46,_xlfn.FLOOR.MATH((ROW(M434)-1)/5)*5,0,5),"&lt;&gt;0")</f>
        <v>3</v>
      </c>
      <c r="AO446" s="40">
        <f ca="1">SUMIF(OFFSET(correlations!O$46,_xlfn.FLOOR.MATH((ROW(N434)-1)/5)*5,0,5),"&lt;&gt;0")/COUNTIF(OFFSET(correlations!O$46,_xlfn.FLOOR.MATH((ROW(N434)-1)/5)*5,0,5),"&lt;&gt;0")</f>
        <v>2.5</v>
      </c>
      <c r="AP446" s="40">
        <f ca="1">SUMIF(OFFSET(correlations!P$46,_xlfn.FLOOR.MATH((ROW(O434)-1)/5)*5,0,5),"&lt;&gt;0")/COUNTIF(OFFSET(correlations!P$46,_xlfn.FLOOR.MATH((ROW(O434)-1)/5)*5,0,5),"&lt;&gt;0")</f>
        <v>1.25</v>
      </c>
      <c r="AQ446" s="40">
        <f ca="1">SUMIF(OFFSET(correlations!Q$46,_xlfn.FLOOR.MATH((ROW(P434)-1)/5)*5,0,5),"&lt;&gt;0")/COUNTIF(OFFSET(correlations!Q$46,_xlfn.FLOOR.MATH((ROW(P434)-1)/5)*5,0,5),"&lt;&gt;0")</f>
        <v>2</v>
      </c>
      <c r="AR446" s="40">
        <f ca="1">SUMIF(OFFSET(correlations!R$46,_xlfn.FLOOR.MATH((ROW(Q434)-1)/5)*5,0,5),"&lt;&gt;0")/COUNTIF(OFFSET(correlations!R$46,_xlfn.FLOOR.MATH((ROW(Q434)-1)/5)*5,0,5),"&lt;&gt;0")</f>
        <v>2.5</v>
      </c>
      <c r="AS446" s="40">
        <f ca="1">SUMIF(OFFSET(correlations!S$46,_xlfn.FLOOR.MATH((ROW(R434)-1)/5)*5,0,5),"&lt;&gt;0")/COUNTIF(OFFSET(correlations!S$46,_xlfn.FLOOR.MATH((ROW(R434)-1)/5)*5,0,5),"&lt;&gt;0")</f>
        <v>2.25</v>
      </c>
      <c r="AT446" s="40">
        <f ca="1">SUMIF(OFFSET(correlations!T$46,_xlfn.FLOOR.MATH((ROW(S434)-1)/5)*5,0,5),"&lt;&gt;0")/COUNTIF(OFFSET(correlations!T$46,_xlfn.FLOOR.MATH((ROW(S434)-1)/5)*5,0,5),"&lt;&gt;0")</f>
        <v>1</v>
      </c>
      <c r="AU446" s="40">
        <f ca="1">SUMIF(OFFSET(correlations!U$46,_xlfn.FLOOR.MATH((ROW(T434)-1)/5)*5,0,5),"&lt;&gt;0")/COUNTIF(OFFSET(correlations!U$46,_xlfn.FLOOR.MATH((ROW(T434)-1)/5)*5,0,5),"&lt;&gt;0")</f>
        <v>2.6666666666666665</v>
      </c>
      <c r="AV446" s="40" t="e">
        <f ca="1">SUMIF(OFFSET(correlations!V$46,_xlfn.FLOOR.MATH((ROW(U434)-1)/5)*5,0,5),"&lt;&gt;0")/COUNTIF(OFFSET(correlations!V$46,_xlfn.FLOOR.MATH((ROW(U434)-1)/5)*5,0,5),"&lt;&gt;0")</f>
        <v>#DIV/0!</v>
      </c>
      <c r="AW446" s="40">
        <f ca="1">SUMIF(OFFSET(correlations!W$46,_xlfn.FLOOR.MATH((ROW(V434)-1)/5)*5,0,5),"&lt;&gt;0")/COUNTIF(OFFSET(correlations!W$46,_xlfn.FLOOR.MATH((ROW(V434)-1)/5)*5,0,5),"&lt;&gt;0")</f>
        <v>3.375</v>
      </c>
      <c r="AX446" s="40">
        <f ca="1">SUMIF(OFFSET(correlations!X$46,_xlfn.FLOOR.MATH((ROW(W434)-1)/5)*5,0,5),"&lt;&gt;0")/COUNTIF(OFFSET(correlations!X$46,_xlfn.FLOOR.MATH((ROW(W434)-1)/5)*5,0,5),"&lt;&gt;0")</f>
        <v>1</v>
      </c>
      <c r="AY446" s="40">
        <f ca="1">SUMIF(OFFSET(correlations!Y$46,_xlfn.FLOOR.MATH((ROW(X434)-1)/5)*5,0,5),"&lt;&gt;0")/COUNTIF(OFFSET(correlations!Y$46,_xlfn.FLOOR.MATH((ROW(X434)-1)/5)*5,0,5),"&lt;&gt;0")</f>
        <v>2</v>
      </c>
      <c r="AZ446" s="40">
        <f ca="1">SUMIF(OFFSET(correlations!Z$46,_xlfn.FLOOR.MATH((ROW(Y434)-1)/5)*5,0,5),"&lt;&gt;0")/COUNTIF(OFFSET(correlations!Z$46,_xlfn.FLOOR.MATH((ROW(Y434)-1)/5)*5,0,5),"&lt;&gt;0")</f>
        <v>2.25</v>
      </c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</row>
    <row r="447" spans="1:76">
      <c r="A447" s="1" t="str">
        <f t="shared" si="86"/>
        <v>4327: Charlie's Angels (2000)</v>
      </c>
      <c r="B447" s="26">
        <f>IF(correlations!B480&lt;&gt;0,'Modified Weights'!B$6,0)</f>
        <v>0</v>
      </c>
      <c r="C447" s="26">
        <f>IF(correlations!C480&lt;&gt;0,'Modified Weights'!C$6,0)</f>
        <v>0</v>
      </c>
      <c r="D447" s="26">
        <f>IF(correlations!D480&lt;&gt;0,'Modified Weights'!D$6,0)</f>
        <v>0.37322578372742299</v>
      </c>
      <c r="E447" s="26">
        <f>IF(correlations!E480&lt;&gt;0,'Modified Weights'!E$6,0)</f>
        <v>0.28275572409412869</v>
      </c>
      <c r="F447" s="26">
        <f>IF(correlations!F480&lt;&gt;0,'Modified Weights'!F$6,0)</f>
        <v>0.40027450425381639</v>
      </c>
      <c r="G447" s="26">
        <f>IF(correlations!G480&lt;&gt;0,'Modified Weights'!G$6,0)</f>
        <v>0.39943642888722536</v>
      </c>
      <c r="H447" s="26">
        <f>IF(correlations!H480&lt;&gt;0,'Modified Weights'!H$6,0)</f>
        <v>0</v>
      </c>
      <c r="I447" s="26">
        <f>IF(correlations!I480&lt;&gt;0,'Modified Weights'!I$6,0)</f>
        <v>0</v>
      </c>
      <c r="J447" s="26">
        <f>IF(correlations!J480&lt;&gt;0,'Modified Weights'!J$6,0)</f>
        <v>0.36756756756756787</v>
      </c>
      <c r="K447" s="26">
        <f>IF(correlations!K480&lt;&gt;0,'Modified Weights'!K$6,0)</f>
        <v>0.25252866387786765</v>
      </c>
      <c r="L447" s="26">
        <f>IF(correlations!L480&lt;&gt;0,'Modified Weights'!L$6,0)</f>
        <v>0.2685953793136418</v>
      </c>
      <c r="M447" s="26">
        <f>IF(correlations!M480&lt;&gt;0,'Modified Weights'!M$6,0)</f>
        <v>0</v>
      </c>
      <c r="N447" s="26">
        <f>IF(correlations!N480&lt;&gt;0,'Modified Weights'!N$6,0)</f>
        <v>0</v>
      </c>
      <c r="O447" s="26">
        <f>IF(correlations!O480&lt;&gt;0,'Modified Weights'!O$6,0)</f>
        <v>0.52599044278760332</v>
      </c>
      <c r="P447" s="26">
        <f>IF(correlations!P480&lt;&gt;0,'Modified Weights'!P$6,0)</f>
        <v>0</v>
      </c>
      <c r="Q447" s="26">
        <f>IF(correlations!Q480&lt;&gt;0,'Modified Weights'!Q$6,0)</f>
        <v>0</v>
      </c>
      <c r="R447" s="26">
        <f>IF(correlations!R480&lt;&gt;0,'Modified Weights'!R$6,0)</f>
        <v>0.39943642888722536</v>
      </c>
      <c r="S447" s="26">
        <f>IF(correlations!S480&lt;&gt;0,'Modified Weights'!S$6,0)</f>
        <v>0</v>
      </c>
      <c r="T447" s="26">
        <f>IF(correlations!T480&lt;&gt;0,'Modified Weights'!T$6,0)</f>
        <v>0.40704352695380308</v>
      </c>
      <c r="U447" s="26">
        <f>IF(correlations!U480&lt;&gt;0,'Modified Weights'!U$6,0)</f>
        <v>0</v>
      </c>
      <c r="V447" s="26">
        <f>IF(correlations!V480&lt;&gt;0,'Modified Weights'!V$6,0)</f>
        <v>0</v>
      </c>
      <c r="W447" s="26">
        <f>IF(correlations!W480&lt;&gt;0,'Modified Weights'!W$6,0)</f>
        <v>0.26252037536330569</v>
      </c>
      <c r="X447" s="26">
        <f>IF(correlations!X480&lt;&gt;0,'Modified Weights'!X$6,0)</f>
        <v>0.45527378286540937</v>
      </c>
      <c r="Y447" s="26">
        <f>IF(correlations!Y480&lt;&gt;0,'Modified Weights'!Y$6,0)</f>
        <v>0.46411014776485626</v>
      </c>
      <c r="Z447" s="26">
        <f>IF(correlations!Z480&lt;&gt;0,'Modified Weights'!Z$6,0)</f>
        <v>0</v>
      </c>
      <c r="AA447" s="26"/>
      <c r="AB447" s="40">
        <f ca="1">SUMIF(OFFSET(correlations!B$46,_xlfn.FLOOR.MATH((ROW(A435)-1)/5)*5,0,5),"&lt;&gt;0")/COUNTIF(OFFSET(correlations!B$46,_xlfn.FLOOR.MATH((ROW(A435)-1)/5)*5,0,5),"&lt;&gt;0")</f>
        <v>3.5</v>
      </c>
      <c r="AC447" s="40">
        <f ca="1">SUMIF(OFFSET(correlations!C$46,_xlfn.FLOOR.MATH((ROW(B435)-1)/5)*5,0,5),"&lt;&gt;0")/COUNTIF(OFFSET(correlations!C$46,_xlfn.FLOOR.MATH((ROW(B435)-1)/5)*5,0,5),"&lt;&gt;0")</f>
        <v>1.5</v>
      </c>
      <c r="AD447" s="40">
        <f ca="1">SUMIF(OFFSET(correlations!D$46,_xlfn.FLOOR.MATH((ROW(C435)-1)/5)*5,0,5),"&lt;&gt;0")/COUNTIF(OFFSET(correlations!D$46,_xlfn.FLOOR.MATH((ROW(C435)-1)/5)*5,0,5),"&lt;&gt;0")</f>
        <v>2.25</v>
      </c>
      <c r="AE447" s="40">
        <f ca="1">SUMIF(OFFSET(correlations!E$46,_xlfn.FLOOR.MATH((ROW(D435)-1)/5)*5,0,5),"&lt;&gt;0")/COUNTIF(OFFSET(correlations!E$46,_xlfn.FLOOR.MATH((ROW(D435)-1)/5)*5,0,5),"&lt;&gt;0")</f>
        <v>3.25</v>
      </c>
      <c r="AF447" s="40">
        <f ca="1">SUMIF(OFFSET(correlations!F$46,_xlfn.FLOOR.MATH((ROW(E435)-1)/5)*5,0,5),"&lt;&gt;0")/COUNTIF(OFFSET(correlations!F$46,_xlfn.FLOOR.MATH((ROW(E435)-1)/5)*5,0,5),"&lt;&gt;0")</f>
        <v>1.5</v>
      </c>
      <c r="AG447" s="40">
        <f ca="1">SUMIF(OFFSET(correlations!G$46,_xlfn.FLOOR.MATH((ROW(F435)-1)/5)*5,0,5),"&lt;&gt;0")/COUNTIF(OFFSET(correlations!G$46,_xlfn.FLOOR.MATH((ROW(F435)-1)/5)*5,0,5),"&lt;&gt;0")</f>
        <v>2.5</v>
      </c>
      <c r="AH447" s="40">
        <f ca="1">SUMIF(OFFSET(correlations!H$46,_xlfn.FLOOR.MATH((ROW(G435)-1)/5)*5,0,5),"&lt;&gt;0")/COUNTIF(OFFSET(correlations!H$46,_xlfn.FLOOR.MATH((ROW(G435)-1)/5)*5,0,5),"&lt;&gt;0")</f>
        <v>3.25</v>
      </c>
      <c r="AI447" s="40">
        <f ca="1">SUMIF(OFFSET(correlations!I$46,_xlfn.FLOOR.MATH((ROW(H435)-1)/5)*5,0,5),"&lt;&gt;0")/COUNTIF(OFFSET(correlations!I$46,_xlfn.FLOOR.MATH((ROW(H435)-1)/5)*5,0,5),"&lt;&gt;0")</f>
        <v>2.8333333333333335</v>
      </c>
      <c r="AJ447" s="40">
        <f ca="1">SUMIF(OFFSET(correlations!J$46,_xlfn.FLOOR.MATH((ROW(I435)-1)/5)*5,0,5),"&lt;&gt;0")/COUNTIF(OFFSET(correlations!J$46,_xlfn.FLOOR.MATH((ROW(I435)-1)/5)*5,0,5),"&lt;&gt;0")</f>
        <v>1.75</v>
      </c>
      <c r="AK447" s="40">
        <f ca="1">SUMIF(OFFSET(correlations!K$46,_xlfn.FLOOR.MATH((ROW(J435)-1)/5)*5,0,5),"&lt;&gt;0")/COUNTIF(OFFSET(correlations!K$46,_xlfn.FLOOR.MATH((ROW(J435)-1)/5)*5,0,5),"&lt;&gt;0")</f>
        <v>3.6666666666666665</v>
      </c>
      <c r="AL447" s="40">
        <f ca="1">SUMIF(OFFSET(correlations!L$46,_xlfn.FLOOR.MATH((ROW(K435)-1)/5)*5,0,5),"&lt;&gt;0")/COUNTIF(OFFSET(correlations!L$46,_xlfn.FLOOR.MATH((ROW(K435)-1)/5)*5,0,5),"&lt;&gt;0")</f>
        <v>1.75</v>
      </c>
      <c r="AM447" s="40">
        <f ca="1">SUMIF(OFFSET(correlations!M$46,_xlfn.FLOOR.MATH((ROW(L435)-1)/5)*5,0,5),"&lt;&gt;0")/COUNTIF(OFFSET(correlations!M$46,_xlfn.FLOOR.MATH((ROW(L435)-1)/5)*5,0,5),"&lt;&gt;0")</f>
        <v>5</v>
      </c>
      <c r="AN447" s="40">
        <f ca="1">SUMIF(OFFSET(correlations!N$46,_xlfn.FLOOR.MATH((ROW(M435)-1)/5)*5,0,5),"&lt;&gt;0")/COUNTIF(OFFSET(correlations!N$46,_xlfn.FLOOR.MATH((ROW(M435)-1)/5)*5,0,5),"&lt;&gt;0")</f>
        <v>3</v>
      </c>
      <c r="AO447" s="40">
        <f ca="1">SUMIF(OFFSET(correlations!O$46,_xlfn.FLOOR.MATH((ROW(N435)-1)/5)*5,0,5),"&lt;&gt;0")/COUNTIF(OFFSET(correlations!O$46,_xlfn.FLOOR.MATH((ROW(N435)-1)/5)*5,0,5),"&lt;&gt;0")</f>
        <v>2.5</v>
      </c>
      <c r="AP447" s="40">
        <f ca="1">SUMIF(OFFSET(correlations!P$46,_xlfn.FLOOR.MATH((ROW(O435)-1)/5)*5,0,5),"&lt;&gt;0")/COUNTIF(OFFSET(correlations!P$46,_xlfn.FLOOR.MATH((ROW(O435)-1)/5)*5,0,5),"&lt;&gt;0")</f>
        <v>1.25</v>
      </c>
      <c r="AQ447" s="40">
        <f ca="1">SUMIF(OFFSET(correlations!Q$46,_xlfn.FLOOR.MATH((ROW(P435)-1)/5)*5,0,5),"&lt;&gt;0")/COUNTIF(OFFSET(correlations!Q$46,_xlfn.FLOOR.MATH((ROW(P435)-1)/5)*5,0,5),"&lt;&gt;0")</f>
        <v>2</v>
      </c>
      <c r="AR447" s="40">
        <f ca="1">SUMIF(OFFSET(correlations!R$46,_xlfn.FLOOR.MATH((ROW(Q435)-1)/5)*5,0,5),"&lt;&gt;0")/COUNTIF(OFFSET(correlations!R$46,_xlfn.FLOOR.MATH((ROW(Q435)-1)/5)*5,0,5),"&lt;&gt;0")</f>
        <v>2.5</v>
      </c>
      <c r="AS447" s="40">
        <f ca="1">SUMIF(OFFSET(correlations!S$46,_xlfn.FLOOR.MATH((ROW(R435)-1)/5)*5,0,5),"&lt;&gt;0")/COUNTIF(OFFSET(correlations!S$46,_xlfn.FLOOR.MATH((ROW(R435)-1)/5)*5,0,5),"&lt;&gt;0")</f>
        <v>2.25</v>
      </c>
      <c r="AT447" s="40">
        <f ca="1">SUMIF(OFFSET(correlations!T$46,_xlfn.FLOOR.MATH((ROW(S435)-1)/5)*5,0,5),"&lt;&gt;0")/COUNTIF(OFFSET(correlations!T$46,_xlfn.FLOOR.MATH((ROW(S435)-1)/5)*5,0,5),"&lt;&gt;0")</f>
        <v>1</v>
      </c>
      <c r="AU447" s="40">
        <f ca="1">SUMIF(OFFSET(correlations!U$46,_xlfn.FLOOR.MATH((ROW(T435)-1)/5)*5,0,5),"&lt;&gt;0")/COUNTIF(OFFSET(correlations!U$46,_xlfn.FLOOR.MATH((ROW(T435)-1)/5)*5,0,5),"&lt;&gt;0")</f>
        <v>2.6666666666666665</v>
      </c>
      <c r="AV447" s="40" t="e">
        <f ca="1">SUMIF(OFFSET(correlations!V$46,_xlfn.FLOOR.MATH((ROW(U435)-1)/5)*5,0,5),"&lt;&gt;0")/COUNTIF(OFFSET(correlations!V$46,_xlfn.FLOOR.MATH((ROW(U435)-1)/5)*5,0,5),"&lt;&gt;0")</f>
        <v>#DIV/0!</v>
      </c>
      <c r="AW447" s="40">
        <f ca="1">SUMIF(OFFSET(correlations!W$46,_xlfn.FLOOR.MATH((ROW(V435)-1)/5)*5,0,5),"&lt;&gt;0")/COUNTIF(OFFSET(correlations!W$46,_xlfn.FLOOR.MATH((ROW(V435)-1)/5)*5,0,5),"&lt;&gt;0")</f>
        <v>3.375</v>
      </c>
      <c r="AX447" s="40">
        <f ca="1">SUMIF(OFFSET(correlations!X$46,_xlfn.FLOOR.MATH((ROW(W435)-1)/5)*5,0,5),"&lt;&gt;0")/COUNTIF(OFFSET(correlations!X$46,_xlfn.FLOOR.MATH((ROW(W435)-1)/5)*5,0,5),"&lt;&gt;0")</f>
        <v>1</v>
      </c>
      <c r="AY447" s="40">
        <f ca="1">SUMIF(OFFSET(correlations!Y$46,_xlfn.FLOOR.MATH((ROW(X435)-1)/5)*5,0,5),"&lt;&gt;0")/COUNTIF(OFFSET(correlations!Y$46,_xlfn.FLOOR.MATH((ROW(X435)-1)/5)*5,0,5),"&lt;&gt;0")</f>
        <v>2</v>
      </c>
      <c r="AZ447" s="40">
        <f ca="1">SUMIF(OFFSET(correlations!Z$46,_xlfn.FLOOR.MATH((ROW(Y435)-1)/5)*5,0,5),"&lt;&gt;0")/COUNTIF(OFFSET(correlations!Z$46,_xlfn.FLOOR.MATH((ROW(Y435)-1)/5)*5,0,5),"&lt;&gt;0")</f>
        <v>2.25</v>
      </c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</row>
    <row r="448" spans="1:76">
      <c r="A448" s="21" t="s">
        <v>87</v>
      </c>
      <c r="B448" s="26">
        <f>IF(correlations!B481&lt;&gt;0,'Modified Weights'!B$7,0)</f>
        <v>0</v>
      </c>
      <c r="C448" s="26">
        <f>IF(correlations!C481&lt;&gt;0,'Modified Weights'!C$7,0)</f>
        <v>0</v>
      </c>
      <c r="D448" s="26">
        <f>IF(correlations!D481&lt;&gt;0,'Modified Weights'!D$7,0)</f>
        <v>0.36756756756756787</v>
      </c>
      <c r="E448" s="26">
        <f>IF(correlations!E481&lt;&gt;0,'Modified Weights'!E$7,0)</f>
        <v>0</v>
      </c>
      <c r="F448" s="26">
        <f>IF(correlations!F481&lt;&gt;0,'Modified Weights'!F$7,0)</f>
        <v>0.37985626502293046</v>
      </c>
      <c r="G448" s="26">
        <f>IF(correlations!G481&lt;&gt;0,'Modified Weights'!G$7,0)</f>
        <v>0</v>
      </c>
      <c r="H448" s="26">
        <f>IF(correlations!H481&lt;&gt;0,'Modified Weights'!H$7,0)</f>
        <v>0</v>
      </c>
      <c r="I448" s="26">
        <f>IF(correlations!I481&lt;&gt;0,'Modified Weights'!I$7,0)</f>
        <v>0</v>
      </c>
      <c r="J448" s="26">
        <f>IF(correlations!J481&lt;&gt;0,'Modified Weights'!J$7,0)</f>
        <v>0</v>
      </c>
      <c r="K448" s="26">
        <f>IF(correlations!K481&lt;&gt;0,'Modified Weights'!K$7,0)</f>
        <v>0</v>
      </c>
      <c r="L448" s="26">
        <f>IF(correlations!L481&lt;&gt;0,'Modified Weights'!L$7,0)</f>
        <v>0.24328325135114928</v>
      </c>
      <c r="M448" s="26">
        <f>IF(correlations!M481&lt;&gt;0,'Modified Weights'!M$7,0)</f>
        <v>0</v>
      </c>
      <c r="N448" s="26">
        <f>IF(correlations!N481&lt;&gt;0,'Modified Weights'!N$7,0)</f>
        <v>0</v>
      </c>
      <c r="O448" s="26">
        <f>IF(correlations!O481&lt;&gt;0,'Modified Weights'!O$7,0)</f>
        <v>0</v>
      </c>
      <c r="P448" s="26">
        <f>IF(correlations!P481&lt;&gt;0,'Modified Weights'!P$7,0)</f>
        <v>0.26252037536330569</v>
      </c>
      <c r="Q448" s="26">
        <f>IF(correlations!Q481&lt;&gt;0,'Modified Weights'!Q$7,0)</f>
        <v>0</v>
      </c>
      <c r="R448" s="26">
        <f>IF(correlations!R481&lt;&gt;0,'Modified Weights'!R$7,0)</f>
        <v>0</v>
      </c>
      <c r="S448" s="26">
        <f>IF(correlations!S481&lt;&gt;0,'Modified Weights'!S$7,0)</f>
        <v>0</v>
      </c>
      <c r="T448" s="26">
        <f>IF(correlations!T481&lt;&gt;0,'Modified Weights'!T$7,0)</f>
        <v>0</v>
      </c>
      <c r="U448" s="26">
        <f>IF(correlations!U481&lt;&gt;0,'Modified Weights'!U$7,0)</f>
        <v>0.28039233696684568</v>
      </c>
      <c r="V448" s="26">
        <f>IF(correlations!V481&lt;&gt;0,'Modified Weights'!V$7,0)</f>
        <v>0</v>
      </c>
      <c r="W448" s="26">
        <f>IF(correlations!W481&lt;&gt;0,'Modified Weights'!W$7,0)</f>
        <v>0</v>
      </c>
      <c r="X448" s="26">
        <f>IF(correlations!X481&lt;&gt;0,'Modified Weights'!X$7,0)</f>
        <v>0</v>
      </c>
      <c r="Y448" s="26">
        <f>IF(correlations!Y481&lt;&gt;0,'Modified Weights'!Y$7,0)</f>
        <v>0</v>
      </c>
      <c r="Z448" s="26">
        <f>IF(correlations!Z481&lt;&gt;0,'Modified Weights'!Z$7,0)</f>
        <v>0</v>
      </c>
      <c r="AA448" s="26"/>
      <c r="AB448" s="40" t="e">
        <f ca="1">SUMIF(OFFSET(correlations!B$46,_xlfn.FLOOR.MATH((ROW(A436)-1)/5)*5,0,5),"&lt;&gt;0")/COUNTIF(OFFSET(correlations!B$46,_xlfn.FLOOR.MATH((ROW(A436)-1)/5)*5,0,5),"&lt;&gt;0")</f>
        <v>#DIV/0!</v>
      </c>
      <c r="AC448" s="40">
        <f ca="1">SUMIF(OFFSET(correlations!C$46,_xlfn.FLOOR.MATH((ROW(B436)-1)/5)*5,0,5),"&lt;&gt;0")/COUNTIF(OFFSET(correlations!C$46,_xlfn.FLOOR.MATH((ROW(B436)-1)/5)*5,0,5),"&lt;&gt;0")</f>
        <v>4</v>
      </c>
      <c r="AD448" s="40">
        <f ca="1">SUMIF(OFFSET(correlations!D$46,_xlfn.FLOOR.MATH((ROW(C436)-1)/5)*5,0,5),"&lt;&gt;0")/COUNTIF(OFFSET(correlations!D$46,_xlfn.FLOOR.MATH((ROW(C436)-1)/5)*5,0,5),"&lt;&gt;0")</f>
        <v>2.75</v>
      </c>
      <c r="AE448" s="40">
        <f ca="1">SUMIF(OFFSET(correlations!E$46,_xlfn.FLOOR.MATH((ROW(D436)-1)/5)*5,0,5),"&lt;&gt;0")/COUNTIF(OFFSET(correlations!E$46,_xlfn.FLOOR.MATH((ROW(D436)-1)/5)*5,0,5),"&lt;&gt;0")</f>
        <v>4</v>
      </c>
      <c r="AF448" s="40">
        <f ca="1">SUMIF(OFFSET(correlations!F$46,_xlfn.FLOOR.MATH((ROW(E436)-1)/5)*5,0,5),"&lt;&gt;0")/COUNTIF(OFFSET(correlations!F$46,_xlfn.FLOOR.MATH((ROW(E436)-1)/5)*5,0,5),"&lt;&gt;0")</f>
        <v>3.3</v>
      </c>
      <c r="AG448" s="40">
        <f ca="1">SUMIF(OFFSET(correlations!G$46,_xlfn.FLOOR.MATH((ROW(F436)-1)/5)*5,0,5),"&lt;&gt;0")/COUNTIF(OFFSET(correlations!G$46,_xlfn.FLOOR.MATH((ROW(F436)-1)/5)*5,0,5),"&lt;&gt;0")</f>
        <v>3.5</v>
      </c>
      <c r="AH448" s="40">
        <f ca="1">SUMIF(OFFSET(correlations!H$46,_xlfn.FLOOR.MATH((ROW(G436)-1)/5)*5,0,5),"&lt;&gt;0")/COUNTIF(OFFSET(correlations!H$46,_xlfn.FLOOR.MATH((ROW(G436)-1)/5)*5,0,5),"&lt;&gt;0")</f>
        <v>2</v>
      </c>
      <c r="AI448" s="40">
        <f ca="1">SUMIF(OFFSET(correlations!I$46,_xlfn.FLOOR.MATH((ROW(H436)-1)/5)*5,0,5),"&lt;&gt;0")/COUNTIF(OFFSET(correlations!I$46,_xlfn.FLOOR.MATH((ROW(H436)-1)/5)*5,0,5),"&lt;&gt;0")</f>
        <v>4</v>
      </c>
      <c r="AJ448" s="40">
        <f ca="1">SUMIF(OFFSET(correlations!J$46,_xlfn.FLOOR.MATH((ROW(I436)-1)/5)*5,0,5),"&lt;&gt;0")/COUNTIF(OFFSET(correlations!J$46,_xlfn.FLOOR.MATH((ROW(I436)-1)/5)*5,0,5),"&lt;&gt;0")</f>
        <v>4</v>
      </c>
      <c r="AK448" s="40">
        <f ca="1">SUMIF(OFFSET(correlations!K$46,_xlfn.FLOOR.MATH((ROW(J436)-1)/5)*5,0,5),"&lt;&gt;0")/COUNTIF(OFFSET(correlations!K$46,_xlfn.FLOOR.MATH((ROW(J436)-1)/5)*5,0,5),"&lt;&gt;0")</f>
        <v>3.75</v>
      </c>
      <c r="AL448" s="40">
        <f ca="1">SUMIF(OFFSET(correlations!L$46,_xlfn.FLOOR.MATH((ROW(K436)-1)/5)*5,0,5),"&lt;&gt;0")/COUNTIF(OFFSET(correlations!L$46,_xlfn.FLOOR.MATH((ROW(K436)-1)/5)*5,0,5),"&lt;&gt;0")</f>
        <v>2.25</v>
      </c>
      <c r="AM448" s="40">
        <f ca="1">SUMIF(OFFSET(correlations!M$46,_xlfn.FLOOR.MATH((ROW(L436)-1)/5)*5,0,5),"&lt;&gt;0")/COUNTIF(OFFSET(correlations!M$46,_xlfn.FLOOR.MATH((ROW(L436)-1)/5)*5,0,5),"&lt;&gt;0")</f>
        <v>2.75</v>
      </c>
      <c r="AN448" s="40">
        <f ca="1">SUMIF(OFFSET(correlations!N$46,_xlfn.FLOOR.MATH((ROW(M436)-1)/5)*5,0,5),"&lt;&gt;0")/COUNTIF(OFFSET(correlations!N$46,_xlfn.FLOOR.MATH((ROW(M436)-1)/5)*5,0,5),"&lt;&gt;0")</f>
        <v>2</v>
      </c>
      <c r="AO448" s="40">
        <f ca="1">SUMIF(OFFSET(correlations!O$46,_xlfn.FLOOR.MATH((ROW(N436)-1)/5)*5,0,5),"&lt;&gt;0")/COUNTIF(OFFSET(correlations!O$46,_xlfn.FLOOR.MATH((ROW(N436)-1)/5)*5,0,5),"&lt;&gt;0")</f>
        <v>3.75</v>
      </c>
      <c r="AP448" s="40">
        <f ca="1">SUMIF(OFFSET(correlations!P$46,_xlfn.FLOOR.MATH((ROW(O436)-1)/5)*5,0,5),"&lt;&gt;0")/COUNTIF(OFFSET(correlations!P$46,_xlfn.FLOOR.MATH((ROW(O436)-1)/5)*5,0,5),"&lt;&gt;0")</f>
        <v>3.25</v>
      </c>
      <c r="AQ448" s="40">
        <f ca="1">SUMIF(OFFSET(correlations!Q$46,_xlfn.FLOOR.MATH((ROW(P436)-1)/5)*5,0,5),"&lt;&gt;0")/COUNTIF(OFFSET(correlations!Q$46,_xlfn.FLOOR.MATH((ROW(P436)-1)/5)*5,0,5),"&lt;&gt;0")</f>
        <v>3.1666666666666665</v>
      </c>
      <c r="AR448" s="40">
        <f ca="1">SUMIF(OFFSET(correlations!R$46,_xlfn.FLOOR.MATH((ROW(Q436)-1)/5)*5,0,5),"&lt;&gt;0")/COUNTIF(OFFSET(correlations!R$46,_xlfn.FLOOR.MATH((ROW(Q436)-1)/5)*5,0,5),"&lt;&gt;0")</f>
        <v>4</v>
      </c>
      <c r="AS448" s="40">
        <f ca="1">SUMIF(OFFSET(correlations!S$46,_xlfn.FLOOR.MATH((ROW(R436)-1)/5)*5,0,5),"&lt;&gt;0")/COUNTIF(OFFSET(correlations!S$46,_xlfn.FLOOR.MATH((ROW(R436)-1)/5)*5,0,5),"&lt;&gt;0")</f>
        <v>4</v>
      </c>
      <c r="AT448" s="40">
        <f ca="1">SUMIF(OFFSET(correlations!T$46,_xlfn.FLOOR.MATH((ROW(S436)-1)/5)*5,0,5),"&lt;&gt;0")/COUNTIF(OFFSET(correlations!T$46,_xlfn.FLOOR.MATH((ROW(S436)-1)/5)*5,0,5),"&lt;&gt;0")</f>
        <v>2.25</v>
      </c>
      <c r="AU448" s="40">
        <f ca="1">SUMIF(OFFSET(correlations!U$46,_xlfn.FLOOR.MATH((ROW(T436)-1)/5)*5,0,5),"&lt;&gt;0")/COUNTIF(OFFSET(correlations!U$46,_xlfn.FLOOR.MATH((ROW(T436)-1)/5)*5,0,5),"&lt;&gt;0")</f>
        <v>3</v>
      </c>
      <c r="AV448" s="40">
        <f ca="1">SUMIF(OFFSET(correlations!V$46,_xlfn.FLOOR.MATH((ROW(U436)-1)/5)*5,0,5),"&lt;&gt;0")/COUNTIF(OFFSET(correlations!V$46,_xlfn.FLOOR.MATH((ROW(U436)-1)/5)*5,0,5),"&lt;&gt;0")</f>
        <v>3</v>
      </c>
      <c r="AW448" s="40">
        <f ca="1">SUMIF(OFFSET(correlations!W$46,_xlfn.FLOOR.MATH((ROW(V436)-1)/5)*5,0,5),"&lt;&gt;0")/COUNTIF(OFFSET(correlations!W$46,_xlfn.FLOOR.MATH((ROW(V436)-1)/5)*5,0,5),"&lt;&gt;0")</f>
        <v>3.8333333333333335</v>
      </c>
      <c r="AX448" s="40">
        <f ca="1">SUMIF(OFFSET(correlations!X$46,_xlfn.FLOOR.MATH((ROW(W436)-1)/5)*5,0,5),"&lt;&gt;0")/COUNTIF(OFFSET(correlations!X$46,_xlfn.FLOOR.MATH((ROW(W436)-1)/5)*5,0,5),"&lt;&gt;0")</f>
        <v>3</v>
      </c>
      <c r="AY448" s="40">
        <f ca="1">SUMIF(OFFSET(correlations!Y$46,_xlfn.FLOOR.MATH((ROW(X436)-1)/5)*5,0,5),"&lt;&gt;0")/COUNTIF(OFFSET(correlations!Y$46,_xlfn.FLOOR.MATH((ROW(X436)-1)/5)*5,0,5),"&lt;&gt;0")</f>
        <v>2.5</v>
      </c>
      <c r="AZ448" s="40">
        <f ca="1">SUMIF(OFFSET(correlations!Z$46,_xlfn.FLOOR.MATH((ROW(Y436)-1)/5)*5,0,5),"&lt;&gt;0")/COUNTIF(OFFSET(correlations!Z$46,_xlfn.FLOOR.MATH((ROW(Y436)-1)/5)*5,0,5),"&lt;&gt;0")</f>
        <v>4</v>
      </c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</row>
    <row r="449" spans="1:76">
      <c r="A449" s="1" t="str">
        <f t="shared" ref="A449:A452" si="87">A448</f>
        <v>5503: The Fugitive (1993)</v>
      </c>
      <c r="B449" s="26">
        <f>IF(correlations!B482&lt;&gt;0,'Modified Weights'!B$3,0)</f>
        <v>0</v>
      </c>
      <c r="C449" s="26">
        <f>IF(correlations!C482&lt;&gt;0,'Modified Weights'!C$3,0)</f>
        <v>0</v>
      </c>
      <c r="D449" s="26">
        <f>IF(correlations!D482&lt;&gt;0,'Modified Weights'!D$3,0)</f>
        <v>0</v>
      </c>
      <c r="E449" s="26">
        <f>IF(correlations!E482&lt;&gt;0,'Modified Weights'!E$3,0)</f>
        <v>0</v>
      </c>
      <c r="F449" s="26">
        <f>IF(correlations!F482&lt;&gt;0,'Modified Weights'!F$3,0)</f>
        <v>0.47668328054517961</v>
      </c>
      <c r="G449" s="26">
        <f>IF(correlations!G482&lt;&gt;0,'Modified Weights'!G$3,0)</f>
        <v>0</v>
      </c>
      <c r="H449" s="26">
        <f>IF(correlations!H482&lt;&gt;0,'Modified Weights'!H$3,0)</f>
        <v>0</v>
      </c>
      <c r="I449" s="26">
        <f>IF(correlations!I482&lt;&gt;0,'Modified Weights'!I$3,0)</f>
        <v>0</v>
      </c>
      <c r="J449" s="26">
        <f>IF(correlations!J482&lt;&gt;0,'Modified Weights'!J$3,0)</f>
        <v>0</v>
      </c>
      <c r="K449" s="26">
        <f>IF(correlations!K482&lt;&gt;0,'Modified Weights'!K$3,0)</f>
        <v>0</v>
      </c>
      <c r="L449" s="26">
        <f>IF(correlations!L482&lt;&gt;0,'Modified Weights'!L$3,0)</f>
        <v>0</v>
      </c>
      <c r="M449" s="26">
        <f>IF(correlations!M482&lt;&gt;0,'Modified Weights'!M$3,0)</f>
        <v>0.40859237613621341</v>
      </c>
      <c r="N449" s="26">
        <f>IF(correlations!N482&lt;&gt;0,'Modified Weights'!N$3,0)</f>
        <v>0</v>
      </c>
      <c r="O449" s="26">
        <f>IF(correlations!O482&lt;&gt;0,'Modified Weights'!O$3,0)</f>
        <v>0.66851595362183669</v>
      </c>
      <c r="P449" s="26">
        <f>IF(correlations!P482&lt;&gt;0,'Modified Weights'!P$3,0)</f>
        <v>0</v>
      </c>
      <c r="Q449" s="26">
        <f>IF(correlations!Q482&lt;&gt;0,'Modified Weights'!Q$3,0)</f>
        <v>0.50324684492481753</v>
      </c>
      <c r="R449" s="26">
        <f>IF(correlations!R482&lt;&gt;0,'Modified Weights'!R$3,0)</f>
        <v>0</v>
      </c>
      <c r="S449" s="26">
        <f>IF(correlations!S482&lt;&gt;0,'Modified Weights'!S$3,0)</f>
        <v>0</v>
      </c>
      <c r="T449" s="26">
        <f>IF(correlations!T482&lt;&gt;0,'Modified Weights'!T$3,0)</f>
        <v>0</v>
      </c>
      <c r="U449" s="26">
        <f>IF(correlations!U482&lt;&gt;0,'Modified Weights'!U$3,0)</f>
        <v>0</v>
      </c>
      <c r="V449" s="26">
        <f>IF(correlations!V482&lt;&gt;0,'Modified Weights'!V$3,0)</f>
        <v>0</v>
      </c>
      <c r="W449" s="26">
        <f>IF(correlations!W482&lt;&gt;0,'Modified Weights'!W$3,0)</f>
        <v>0.50324684492481753</v>
      </c>
      <c r="X449" s="26">
        <f>IF(correlations!X482&lt;&gt;0,'Modified Weights'!X$3,0)</f>
        <v>0.66851595362183669</v>
      </c>
      <c r="Y449" s="26">
        <f>IF(correlations!Y482&lt;&gt;0,'Modified Weights'!Y$3,0)</f>
        <v>0</v>
      </c>
      <c r="Z449" s="26">
        <f>IF(correlations!Z482&lt;&gt;0,'Modified Weights'!Z$3,0)</f>
        <v>0.43552033876932245</v>
      </c>
      <c r="AA449" s="26"/>
      <c r="AB449" s="40" t="e">
        <f ca="1">SUMIF(OFFSET(correlations!B$46,_xlfn.FLOOR.MATH((ROW(A437)-1)/5)*5,0,5),"&lt;&gt;0")/COUNTIF(OFFSET(correlations!B$46,_xlfn.FLOOR.MATH((ROW(A437)-1)/5)*5,0,5),"&lt;&gt;0")</f>
        <v>#DIV/0!</v>
      </c>
      <c r="AC449" s="40">
        <f ca="1">SUMIF(OFFSET(correlations!C$46,_xlfn.FLOOR.MATH((ROW(B437)-1)/5)*5,0,5),"&lt;&gt;0")/COUNTIF(OFFSET(correlations!C$46,_xlfn.FLOOR.MATH((ROW(B437)-1)/5)*5,0,5),"&lt;&gt;0")</f>
        <v>4</v>
      </c>
      <c r="AD449" s="40">
        <f ca="1">SUMIF(OFFSET(correlations!D$46,_xlfn.FLOOR.MATH((ROW(C437)-1)/5)*5,0,5),"&lt;&gt;0")/COUNTIF(OFFSET(correlations!D$46,_xlfn.FLOOR.MATH((ROW(C437)-1)/5)*5,0,5),"&lt;&gt;0")</f>
        <v>2.75</v>
      </c>
      <c r="AE449" s="40">
        <f ca="1">SUMIF(OFFSET(correlations!E$46,_xlfn.FLOOR.MATH((ROW(D437)-1)/5)*5,0,5),"&lt;&gt;0")/COUNTIF(OFFSET(correlations!E$46,_xlfn.FLOOR.MATH((ROW(D437)-1)/5)*5,0,5),"&lt;&gt;0")</f>
        <v>4</v>
      </c>
      <c r="AF449" s="40">
        <f ca="1">SUMIF(OFFSET(correlations!F$46,_xlfn.FLOOR.MATH((ROW(E437)-1)/5)*5,0,5),"&lt;&gt;0")/COUNTIF(OFFSET(correlations!F$46,_xlfn.FLOOR.MATH((ROW(E437)-1)/5)*5,0,5),"&lt;&gt;0")</f>
        <v>3.3</v>
      </c>
      <c r="AG449" s="40">
        <f ca="1">SUMIF(OFFSET(correlations!G$46,_xlfn.FLOOR.MATH((ROW(F437)-1)/5)*5,0,5),"&lt;&gt;0")/COUNTIF(OFFSET(correlations!G$46,_xlfn.FLOOR.MATH((ROW(F437)-1)/5)*5,0,5),"&lt;&gt;0")</f>
        <v>3.5</v>
      </c>
      <c r="AH449" s="40">
        <f ca="1">SUMIF(OFFSET(correlations!H$46,_xlfn.FLOOR.MATH((ROW(G437)-1)/5)*5,0,5),"&lt;&gt;0")/COUNTIF(OFFSET(correlations!H$46,_xlfn.FLOOR.MATH((ROW(G437)-1)/5)*5,0,5),"&lt;&gt;0")</f>
        <v>2</v>
      </c>
      <c r="AI449" s="40">
        <f ca="1">SUMIF(OFFSET(correlations!I$46,_xlfn.FLOOR.MATH((ROW(H437)-1)/5)*5,0,5),"&lt;&gt;0")/COUNTIF(OFFSET(correlations!I$46,_xlfn.FLOOR.MATH((ROW(H437)-1)/5)*5,0,5),"&lt;&gt;0")</f>
        <v>4</v>
      </c>
      <c r="AJ449" s="40">
        <f ca="1">SUMIF(OFFSET(correlations!J$46,_xlfn.FLOOR.MATH((ROW(I437)-1)/5)*5,0,5),"&lt;&gt;0")/COUNTIF(OFFSET(correlations!J$46,_xlfn.FLOOR.MATH((ROW(I437)-1)/5)*5,0,5),"&lt;&gt;0")</f>
        <v>4</v>
      </c>
      <c r="AK449" s="40">
        <f ca="1">SUMIF(OFFSET(correlations!K$46,_xlfn.FLOOR.MATH((ROW(J437)-1)/5)*5,0,5),"&lt;&gt;0")/COUNTIF(OFFSET(correlations!K$46,_xlfn.FLOOR.MATH((ROW(J437)-1)/5)*5,0,5),"&lt;&gt;0")</f>
        <v>3.75</v>
      </c>
      <c r="AL449" s="40">
        <f ca="1">SUMIF(OFFSET(correlations!L$46,_xlfn.FLOOR.MATH((ROW(K437)-1)/5)*5,0,5),"&lt;&gt;0")/COUNTIF(OFFSET(correlations!L$46,_xlfn.FLOOR.MATH((ROW(K437)-1)/5)*5,0,5),"&lt;&gt;0")</f>
        <v>2.25</v>
      </c>
      <c r="AM449" s="40">
        <f ca="1">SUMIF(OFFSET(correlations!M$46,_xlfn.FLOOR.MATH((ROW(L437)-1)/5)*5,0,5),"&lt;&gt;0")/COUNTIF(OFFSET(correlations!M$46,_xlfn.FLOOR.MATH((ROW(L437)-1)/5)*5,0,5),"&lt;&gt;0")</f>
        <v>2.75</v>
      </c>
      <c r="AN449" s="40">
        <f ca="1">SUMIF(OFFSET(correlations!N$46,_xlfn.FLOOR.MATH((ROW(M437)-1)/5)*5,0,5),"&lt;&gt;0")/COUNTIF(OFFSET(correlations!N$46,_xlfn.FLOOR.MATH((ROW(M437)-1)/5)*5,0,5),"&lt;&gt;0")</f>
        <v>2</v>
      </c>
      <c r="AO449" s="40">
        <f ca="1">SUMIF(OFFSET(correlations!O$46,_xlfn.FLOOR.MATH((ROW(N437)-1)/5)*5,0,5),"&lt;&gt;0")/COUNTIF(OFFSET(correlations!O$46,_xlfn.FLOOR.MATH((ROW(N437)-1)/5)*5,0,5),"&lt;&gt;0")</f>
        <v>3.75</v>
      </c>
      <c r="AP449" s="40">
        <f ca="1">SUMIF(OFFSET(correlations!P$46,_xlfn.FLOOR.MATH((ROW(O437)-1)/5)*5,0,5),"&lt;&gt;0")/COUNTIF(OFFSET(correlations!P$46,_xlfn.FLOOR.MATH((ROW(O437)-1)/5)*5,0,5),"&lt;&gt;0")</f>
        <v>3.25</v>
      </c>
      <c r="AQ449" s="40">
        <f ca="1">SUMIF(OFFSET(correlations!Q$46,_xlfn.FLOOR.MATH((ROW(P437)-1)/5)*5,0,5),"&lt;&gt;0")/COUNTIF(OFFSET(correlations!Q$46,_xlfn.FLOOR.MATH((ROW(P437)-1)/5)*5,0,5),"&lt;&gt;0")</f>
        <v>3.1666666666666665</v>
      </c>
      <c r="AR449" s="40">
        <f ca="1">SUMIF(OFFSET(correlations!R$46,_xlfn.FLOOR.MATH((ROW(Q437)-1)/5)*5,0,5),"&lt;&gt;0")/COUNTIF(OFFSET(correlations!R$46,_xlfn.FLOOR.MATH((ROW(Q437)-1)/5)*5,0,5),"&lt;&gt;0")</f>
        <v>4</v>
      </c>
      <c r="AS449" s="40">
        <f ca="1">SUMIF(OFFSET(correlations!S$46,_xlfn.FLOOR.MATH((ROW(R437)-1)/5)*5,0,5),"&lt;&gt;0")/COUNTIF(OFFSET(correlations!S$46,_xlfn.FLOOR.MATH((ROW(R437)-1)/5)*5,0,5),"&lt;&gt;0")</f>
        <v>4</v>
      </c>
      <c r="AT449" s="40">
        <f ca="1">SUMIF(OFFSET(correlations!T$46,_xlfn.FLOOR.MATH((ROW(S437)-1)/5)*5,0,5),"&lt;&gt;0")/COUNTIF(OFFSET(correlations!T$46,_xlfn.FLOOR.MATH((ROW(S437)-1)/5)*5,0,5),"&lt;&gt;0")</f>
        <v>2.25</v>
      </c>
      <c r="AU449" s="40">
        <f ca="1">SUMIF(OFFSET(correlations!U$46,_xlfn.FLOOR.MATH((ROW(T437)-1)/5)*5,0,5),"&lt;&gt;0")/COUNTIF(OFFSET(correlations!U$46,_xlfn.FLOOR.MATH((ROW(T437)-1)/5)*5,0,5),"&lt;&gt;0")</f>
        <v>3</v>
      </c>
      <c r="AV449" s="40">
        <f ca="1">SUMIF(OFFSET(correlations!V$46,_xlfn.FLOOR.MATH((ROW(U437)-1)/5)*5,0,5),"&lt;&gt;0")/COUNTIF(OFFSET(correlations!V$46,_xlfn.FLOOR.MATH((ROW(U437)-1)/5)*5,0,5),"&lt;&gt;0")</f>
        <v>3</v>
      </c>
      <c r="AW449" s="40">
        <f ca="1">SUMIF(OFFSET(correlations!W$46,_xlfn.FLOOR.MATH((ROW(V437)-1)/5)*5,0,5),"&lt;&gt;0")/COUNTIF(OFFSET(correlations!W$46,_xlfn.FLOOR.MATH((ROW(V437)-1)/5)*5,0,5),"&lt;&gt;0")</f>
        <v>3.8333333333333335</v>
      </c>
      <c r="AX449" s="40">
        <f ca="1">SUMIF(OFFSET(correlations!X$46,_xlfn.FLOOR.MATH((ROW(W437)-1)/5)*5,0,5),"&lt;&gt;0")/COUNTIF(OFFSET(correlations!X$46,_xlfn.FLOOR.MATH((ROW(W437)-1)/5)*5,0,5),"&lt;&gt;0")</f>
        <v>3</v>
      </c>
      <c r="AY449" s="40">
        <f ca="1">SUMIF(OFFSET(correlations!Y$46,_xlfn.FLOOR.MATH((ROW(X437)-1)/5)*5,0,5),"&lt;&gt;0")/COUNTIF(OFFSET(correlations!Y$46,_xlfn.FLOOR.MATH((ROW(X437)-1)/5)*5,0,5),"&lt;&gt;0")</f>
        <v>2.5</v>
      </c>
      <c r="AZ449" s="40">
        <f ca="1">SUMIF(OFFSET(correlations!Z$46,_xlfn.FLOOR.MATH((ROW(Y437)-1)/5)*5,0,5),"&lt;&gt;0")/COUNTIF(OFFSET(correlations!Z$46,_xlfn.FLOOR.MATH((ROW(Y437)-1)/5)*5,0,5),"&lt;&gt;0")</f>
        <v>4</v>
      </c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</row>
    <row r="450" spans="1:76">
      <c r="A450" s="1" t="str">
        <f t="shared" si="87"/>
        <v>5503: The Fugitive (1993)</v>
      </c>
      <c r="B450" s="26">
        <f>IF(correlations!B483&lt;&gt;0,'Modified Weights'!B$4,0)</f>
        <v>0</v>
      </c>
      <c r="C450" s="26">
        <f>IF(correlations!C483&lt;&gt;0,'Modified Weights'!C$4,0)</f>
        <v>0.48860698263640312</v>
      </c>
      <c r="D450" s="26">
        <f>IF(correlations!D483&lt;&gt;0,'Modified Weights'!D$4,0)</f>
        <v>0</v>
      </c>
      <c r="E450" s="26">
        <f>IF(correlations!E483&lt;&gt;0,'Modified Weights'!E$4,0)</f>
        <v>0.47497369617752921</v>
      </c>
      <c r="F450" s="26">
        <f>IF(correlations!F483&lt;&gt;0,'Modified Weights'!F$4,0)</f>
        <v>0.46411014776485626</v>
      </c>
      <c r="G450" s="26">
        <f>IF(correlations!G483&lt;&gt;0,'Modified Weights'!G$4,0)</f>
        <v>0</v>
      </c>
      <c r="H450" s="26">
        <f>IF(correlations!H483&lt;&gt;0,'Modified Weights'!H$4,0)</f>
        <v>0</v>
      </c>
      <c r="I450" s="26">
        <f>IF(correlations!I483&lt;&gt;0,'Modified Weights'!I$4,0)</f>
        <v>0</v>
      </c>
      <c r="J450" s="26">
        <f>IF(correlations!J483&lt;&gt;0,'Modified Weights'!J$4,0)</f>
        <v>0</v>
      </c>
      <c r="K450" s="26">
        <f>IF(correlations!K483&lt;&gt;0,'Modified Weights'!K$4,0)</f>
        <v>0</v>
      </c>
      <c r="L450" s="26">
        <f>IF(correlations!L483&lt;&gt;0,'Modified Weights'!L$4,0)</f>
        <v>0</v>
      </c>
      <c r="M450" s="26">
        <f>IF(correlations!M483&lt;&gt;0,'Modified Weights'!M$4,0)</f>
        <v>0</v>
      </c>
      <c r="N450" s="26">
        <f>IF(correlations!N483&lt;&gt;0,'Modified Weights'!N$4,0)</f>
        <v>0</v>
      </c>
      <c r="O450" s="26">
        <f>IF(correlations!O483&lt;&gt;0,'Modified Weights'!O$4,0)</f>
        <v>0</v>
      </c>
      <c r="P450" s="26">
        <f>IF(correlations!P483&lt;&gt;0,'Modified Weights'!P$4,0)</f>
        <v>0</v>
      </c>
      <c r="Q450" s="26">
        <f>IF(correlations!Q483&lt;&gt;0,'Modified Weights'!Q$4,0)</f>
        <v>0.48860698263640312</v>
      </c>
      <c r="R450" s="26">
        <f>IF(correlations!R483&lt;&gt;0,'Modified Weights'!R$4,0)</f>
        <v>0</v>
      </c>
      <c r="S450" s="26">
        <f>IF(correlations!S483&lt;&gt;0,'Modified Weights'!S$4,0)</f>
        <v>0.44902524381160436</v>
      </c>
      <c r="T450" s="26">
        <f>IF(correlations!T483&lt;&gt;0,'Modified Weights'!T$4,0)</f>
        <v>0</v>
      </c>
      <c r="U450" s="26">
        <f>IF(correlations!U483&lt;&gt;0,'Modified Weights'!U$4,0)</f>
        <v>0</v>
      </c>
      <c r="V450" s="26">
        <f>IF(correlations!V483&lt;&gt;0,'Modified Weights'!V$4,0)</f>
        <v>0</v>
      </c>
      <c r="W450" s="26">
        <f>IF(correlations!W483&lt;&gt;0,'Modified Weights'!W$4,0)</f>
        <v>0.40859237613621341</v>
      </c>
      <c r="X450" s="26">
        <f>IF(correlations!X483&lt;&gt;0,'Modified Weights'!X$4,0)</f>
        <v>0</v>
      </c>
      <c r="Y450" s="26">
        <f>IF(correlations!Y483&lt;&gt;0,'Modified Weights'!Y$4,0)</f>
        <v>0.54219187817609293</v>
      </c>
      <c r="Z450" s="26">
        <f>IF(correlations!Z483&lt;&gt;0,'Modified Weights'!Z$4,0)</f>
        <v>0</v>
      </c>
      <c r="AA450" s="26"/>
      <c r="AB450" s="40" t="e">
        <f ca="1">SUMIF(OFFSET(correlations!B$46,_xlfn.FLOOR.MATH((ROW(A438)-1)/5)*5,0,5),"&lt;&gt;0")/COUNTIF(OFFSET(correlations!B$46,_xlfn.FLOOR.MATH((ROW(A438)-1)/5)*5,0,5),"&lt;&gt;0")</f>
        <v>#DIV/0!</v>
      </c>
      <c r="AC450" s="40">
        <f ca="1">SUMIF(OFFSET(correlations!C$46,_xlfn.FLOOR.MATH((ROW(B438)-1)/5)*5,0,5),"&lt;&gt;0")/COUNTIF(OFFSET(correlations!C$46,_xlfn.FLOOR.MATH((ROW(B438)-1)/5)*5,0,5),"&lt;&gt;0")</f>
        <v>4</v>
      </c>
      <c r="AD450" s="40">
        <f ca="1">SUMIF(OFFSET(correlations!D$46,_xlfn.FLOOR.MATH((ROW(C438)-1)/5)*5,0,5),"&lt;&gt;0")/COUNTIF(OFFSET(correlations!D$46,_xlfn.FLOOR.MATH((ROW(C438)-1)/5)*5,0,5),"&lt;&gt;0")</f>
        <v>2.75</v>
      </c>
      <c r="AE450" s="40">
        <f ca="1">SUMIF(OFFSET(correlations!E$46,_xlfn.FLOOR.MATH((ROW(D438)-1)/5)*5,0,5),"&lt;&gt;0")/COUNTIF(OFFSET(correlations!E$46,_xlfn.FLOOR.MATH((ROW(D438)-1)/5)*5,0,5),"&lt;&gt;0")</f>
        <v>4</v>
      </c>
      <c r="AF450" s="40">
        <f ca="1">SUMIF(OFFSET(correlations!F$46,_xlfn.FLOOR.MATH((ROW(E438)-1)/5)*5,0,5),"&lt;&gt;0")/COUNTIF(OFFSET(correlations!F$46,_xlfn.FLOOR.MATH((ROW(E438)-1)/5)*5,0,5),"&lt;&gt;0")</f>
        <v>3.3</v>
      </c>
      <c r="AG450" s="40">
        <f ca="1">SUMIF(OFFSET(correlations!G$46,_xlfn.FLOOR.MATH((ROW(F438)-1)/5)*5,0,5),"&lt;&gt;0")/COUNTIF(OFFSET(correlations!G$46,_xlfn.FLOOR.MATH((ROW(F438)-1)/5)*5,0,5),"&lt;&gt;0")</f>
        <v>3.5</v>
      </c>
      <c r="AH450" s="40">
        <f ca="1">SUMIF(OFFSET(correlations!H$46,_xlfn.FLOOR.MATH((ROW(G438)-1)/5)*5,0,5),"&lt;&gt;0")/COUNTIF(OFFSET(correlations!H$46,_xlfn.FLOOR.MATH((ROW(G438)-1)/5)*5,0,5),"&lt;&gt;0")</f>
        <v>2</v>
      </c>
      <c r="AI450" s="40">
        <f ca="1">SUMIF(OFFSET(correlations!I$46,_xlfn.FLOOR.MATH((ROW(H438)-1)/5)*5,0,5),"&lt;&gt;0")/COUNTIF(OFFSET(correlations!I$46,_xlfn.FLOOR.MATH((ROW(H438)-1)/5)*5,0,5),"&lt;&gt;0")</f>
        <v>4</v>
      </c>
      <c r="AJ450" s="40">
        <f ca="1">SUMIF(OFFSET(correlations!J$46,_xlfn.FLOOR.MATH((ROW(I438)-1)/5)*5,0,5),"&lt;&gt;0")/COUNTIF(OFFSET(correlations!J$46,_xlfn.FLOOR.MATH((ROW(I438)-1)/5)*5,0,5),"&lt;&gt;0")</f>
        <v>4</v>
      </c>
      <c r="AK450" s="40">
        <f ca="1">SUMIF(OFFSET(correlations!K$46,_xlfn.FLOOR.MATH((ROW(J438)-1)/5)*5,0,5),"&lt;&gt;0")/COUNTIF(OFFSET(correlations!K$46,_xlfn.FLOOR.MATH((ROW(J438)-1)/5)*5,0,5),"&lt;&gt;0")</f>
        <v>3.75</v>
      </c>
      <c r="AL450" s="40">
        <f ca="1">SUMIF(OFFSET(correlations!L$46,_xlfn.FLOOR.MATH((ROW(K438)-1)/5)*5,0,5),"&lt;&gt;0")/COUNTIF(OFFSET(correlations!L$46,_xlfn.FLOOR.MATH((ROW(K438)-1)/5)*5,0,5),"&lt;&gt;0")</f>
        <v>2.25</v>
      </c>
      <c r="AM450" s="40">
        <f ca="1">SUMIF(OFFSET(correlations!M$46,_xlfn.FLOOR.MATH((ROW(L438)-1)/5)*5,0,5),"&lt;&gt;0")/COUNTIF(OFFSET(correlations!M$46,_xlfn.FLOOR.MATH((ROW(L438)-1)/5)*5,0,5),"&lt;&gt;0")</f>
        <v>2.75</v>
      </c>
      <c r="AN450" s="40">
        <f ca="1">SUMIF(OFFSET(correlations!N$46,_xlfn.FLOOR.MATH((ROW(M438)-1)/5)*5,0,5),"&lt;&gt;0")/COUNTIF(OFFSET(correlations!N$46,_xlfn.FLOOR.MATH((ROW(M438)-1)/5)*5,0,5),"&lt;&gt;0")</f>
        <v>2</v>
      </c>
      <c r="AO450" s="40">
        <f ca="1">SUMIF(OFFSET(correlations!O$46,_xlfn.FLOOR.MATH((ROW(N438)-1)/5)*5,0,5),"&lt;&gt;0")/COUNTIF(OFFSET(correlations!O$46,_xlfn.FLOOR.MATH((ROW(N438)-1)/5)*5,0,5),"&lt;&gt;0")</f>
        <v>3.75</v>
      </c>
      <c r="AP450" s="40">
        <f ca="1">SUMIF(OFFSET(correlations!P$46,_xlfn.FLOOR.MATH((ROW(O438)-1)/5)*5,0,5),"&lt;&gt;0")/COUNTIF(OFFSET(correlations!P$46,_xlfn.FLOOR.MATH((ROW(O438)-1)/5)*5,0,5),"&lt;&gt;0")</f>
        <v>3.25</v>
      </c>
      <c r="AQ450" s="40">
        <f ca="1">SUMIF(OFFSET(correlations!Q$46,_xlfn.FLOOR.MATH((ROW(P438)-1)/5)*5,0,5),"&lt;&gt;0")/COUNTIF(OFFSET(correlations!Q$46,_xlfn.FLOOR.MATH((ROW(P438)-1)/5)*5,0,5),"&lt;&gt;0")</f>
        <v>3.1666666666666665</v>
      </c>
      <c r="AR450" s="40">
        <f ca="1">SUMIF(OFFSET(correlations!R$46,_xlfn.FLOOR.MATH((ROW(Q438)-1)/5)*5,0,5),"&lt;&gt;0")/COUNTIF(OFFSET(correlations!R$46,_xlfn.FLOOR.MATH((ROW(Q438)-1)/5)*5,0,5),"&lt;&gt;0")</f>
        <v>4</v>
      </c>
      <c r="AS450" s="40">
        <f ca="1">SUMIF(OFFSET(correlations!S$46,_xlfn.FLOOR.MATH((ROW(R438)-1)/5)*5,0,5),"&lt;&gt;0")/COUNTIF(OFFSET(correlations!S$46,_xlfn.FLOOR.MATH((ROW(R438)-1)/5)*5,0,5),"&lt;&gt;0")</f>
        <v>4</v>
      </c>
      <c r="AT450" s="40">
        <f ca="1">SUMIF(OFFSET(correlations!T$46,_xlfn.FLOOR.MATH((ROW(S438)-1)/5)*5,0,5),"&lt;&gt;0")/COUNTIF(OFFSET(correlations!T$46,_xlfn.FLOOR.MATH((ROW(S438)-1)/5)*5,0,5),"&lt;&gt;0")</f>
        <v>2.25</v>
      </c>
      <c r="AU450" s="40">
        <f ca="1">SUMIF(OFFSET(correlations!U$46,_xlfn.FLOOR.MATH((ROW(T438)-1)/5)*5,0,5),"&lt;&gt;0")/COUNTIF(OFFSET(correlations!U$46,_xlfn.FLOOR.MATH((ROW(T438)-1)/5)*5,0,5),"&lt;&gt;0")</f>
        <v>3</v>
      </c>
      <c r="AV450" s="40">
        <f ca="1">SUMIF(OFFSET(correlations!V$46,_xlfn.FLOOR.MATH((ROW(U438)-1)/5)*5,0,5),"&lt;&gt;0")/COUNTIF(OFFSET(correlations!V$46,_xlfn.FLOOR.MATH((ROW(U438)-1)/5)*5,0,5),"&lt;&gt;0")</f>
        <v>3</v>
      </c>
      <c r="AW450" s="40">
        <f ca="1">SUMIF(OFFSET(correlations!W$46,_xlfn.FLOOR.MATH((ROW(V438)-1)/5)*5,0,5),"&lt;&gt;0")/COUNTIF(OFFSET(correlations!W$46,_xlfn.FLOOR.MATH((ROW(V438)-1)/5)*5,0,5),"&lt;&gt;0")</f>
        <v>3.8333333333333335</v>
      </c>
      <c r="AX450" s="40">
        <f ca="1">SUMIF(OFFSET(correlations!X$46,_xlfn.FLOOR.MATH((ROW(W438)-1)/5)*5,0,5),"&lt;&gt;0")/COUNTIF(OFFSET(correlations!X$46,_xlfn.FLOOR.MATH((ROW(W438)-1)/5)*5,0,5),"&lt;&gt;0")</f>
        <v>3</v>
      </c>
      <c r="AY450" s="40">
        <f ca="1">SUMIF(OFFSET(correlations!Y$46,_xlfn.FLOOR.MATH((ROW(X438)-1)/5)*5,0,5),"&lt;&gt;0")/COUNTIF(OFFSET(correlations!Y$46,_xlfn.FLOOR.MATH((ROW(X438)-1)/5)*5,0,5),"&lt;&gt;0")</f>
        <v>2.5</v>
      </c>
      <c r="AZ450" s="40">
        <f ca="1">SUMIF(OFFSET(correlations!Z$46,_xlfn.FLOOR.MATH((ROW(Y438)-1)/5)*5,0,5),"&lt;&gt;0")/COUNTIF(OFFSET(correlations!Z$46,_xlfn.FLOOR.MATH((ROW(Y438)-1)/5)*5,0,5),"&lt;&gt;0")</f>
        <v>4</v>
      </c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</row>
    <row r="451" spans="1:76">
      <c r="A451" s="1" t="str">
        <f t="shared" si="87"/>
        <v>5503: The Fugitive (1993)</v>
      </c>
      <c r="B451" s="26">
        <f>IF(correlations!B484&lt;&gt;0,'Modified Weights'!B$5,0)</f>
        <v>0</v>
      </c>
      <c r="C451" s="26">
        <f>IF(correlations!C484&lt;&gt;0,'Modified Weights'!C$5,0)</f>
        <v>0</v>
      </c>
      <c r="D451" s="26">
        <f>IF(correlations!D484&lt;&gt;0,'Modified Weights'!D$5,0)</f>
        <v>0</v>
      </c>
      <c r="E451" s="26">
        <f>IF(correlations!E484&lt;&gt;0,'Modified Weights'!E$5,0)</f>
        <v>0</v>
      </c>
      <c r="F451" s="26">
        <f>IF(correlations!F484&lt;&gt;0,'Modified Weights'!F$5,0)</f>
        <v>0.43899155441463594</v>
      </c>
      <c r="G451" s="26">
        <f>IF(correlations!G484&lt;&gt;0,'Modified Weights'!G$5,0)</f>
        <v>0</v>
      </c>
      <c r="H451" s="26">
        <f>IF(correlations!H484&lt;&gt;0,'Modified Weights'!H$5,0)</f>
        <v>0</v>
      </c>
      <c r="I451" s="26">
        <f>IF(correlations!I484&lt;&gt;0,'Modified Weights'!I$5,0)</f>
        <v>0.26424949075041737</v>
      </c>
      <c r="J451" s="26">
        <f>IF(correlations!J484&lt;&gt;0,'Modified Weights'!J$5,0)</f>
        <v>0</v>
      </c>
      <c r="K451" s="26">
        <f>IF(correlations!K484&lt;&gt;0,'Modified Weights'!K$5,0)</f>
        <v>0.25886569181649749</v>
      </c>
      <c r="L451" s="26">
        <f>IF(correlations!L484&lt;&gt;0,'Modified Weights'!L$5,0)</f>
        <v>0</v>
      </c>
      <c r="M451" s="26">
        <f>IF(correlations!M484&lt;&gt;0,'Modified Weights'!M$5,0)</f>
        <v>0.26442478716072465</v>
      </c>
      <c r="N451" s="26">
        <f>IF(correlations!N484&lt;&gt;0,'Modified Weights'!N$5,0)</f>
        <v>0</v>
      </c>
      <c r="O451" s="26">
        <f>IF(correlations!O484&lt;&gt;0,'Modified Weights'!O$5,0)</f>
        <v>0</v>
      </c>
      <c r="P451" s="26">
        <f>IF(correlations!P484&lt;&gt;0,'Modified Weights'!P$5,0)</f>
        <v>0.29682614716644024</v>
      </c>
      <c r="Q451" s="26">
        <f>IF(correlations!Q484&lt;&gt;0,'Modified Weights'!Q$5,0)</f>
        <v>0.47571090136593314</v>
      </c>
      <c r="R451" s="26">
        <f>IF(correlations!R484&lt;&gt;0,'Modified Weights'!R$5,0)</f>
        <v>0</v>
      </c>
      <c r="S451" s="26">
        <f>IF(correlations!S484&lt;&gt;0,'Modified Weights'!S$5,0)</f>
        <v>0</v>
      </c>
      <c r="T451" s="26">
        <f>IF(correlations!T484&lt;&gt;0,'Modified Weights'!T$5,0)</f>
        <v>0.42805472768971564</v>
      </c>
      <c r="U451" s="26">
        <f>IF(correlations!U484&lt;&gt;0,'Modified Weights'!U$5,0)</f>
        <v>0.40380887559327872</v>
      </c>
      <c r="V451" s="26">
        <f>IF(correlations!V484&lt;&gt;0,'Modified Weights'!V$5,0)</f>
        <v>0.14924669844661778</v>
      </c>
      <c r="W451" s="26">
        <f>IF(correlations!W484&lt;&gt;0,'Modified Weights'!W$5,0)</f>
        <v>0</v>
      </c>
      <c r="X451" s="26">
        <f>IF(correlations!X484&lt;&gt;0,'Modified Weights'!X$5,0)</f>
        <v>0</v>
      </c>
      <c r="Y451" s="26">
        <f>IF(correlations!Y484&lt;&gt;0,'Modified Weights'!Y$5,0)</f>
        <v>0</v>
      </c>
      <c r="Z451" s="26">
        <f>IF(correlations!Z484&lt;&gt;0,'Modified Weights'!Z$5,0)</f>
        <v>0</v>
      </c>
      <c r="AA451" s="26"/>
      <c r="AB451" s="40" t="e">
        <f ca="1">SUMIF(OFFSET(correlations!B$46,_xlfn.FLOOR.MATH((ROW(A439)-1)/5)*5,0,5),"&lt;&gt;0")/COUNTIF(OFFSET(correlations!B$46,_xlfn.FLOOR.MATH((ROW(A439)-1)/5)*5,0,5),"&lt;&gt;0")</f>
        <v>#DIV/0!</v>
      </c>
      <c r="AC451" s="40">
        <f ca="1">SUMIF(OFFSET(correlations!C$46,_xlfn.FLOOR.MATH((ROW(B439)-1)/5)*5,0,5),"&lt;&gt;0")/COUNTIF(OFFSET(correlations!C$46,_xlfn.FLOOR.MATH((ROW(B439)-1)/5)*5,0,5),"&lt;&gt;0")</f>
        <v>4</v>
      </c>
      <c r="AD451" s="40">
        <f ca="1">SUMIF(OFFSET(correlations!D$46,_xlfn.FLOOR.MATH((ROW(C439)-1)/5)*5,0,5),"&lt;&gt;0")/COUNTIF(OFFSET(correlations!D$46,_xlfn.FLOOR.MATH((ROW(C439)-1)/5)*5,0,5),"&lt;&gt;0")</f>
        <v>2.75</v>
      </c>
      <c r="AE451" s="40">
        <f ca="1">SUMIF(OFFSET(correlations!E$46,_xlfn.FLOOR.MATH((ROW(D439)-1)/5)*5,0,5),"&lt;&gt;0")/COUNTIF(OFFSET(correlations!E$46,_xlfn.FLOOR.MATH((ROW(D439)-1)/5)*5,0,5),"&lt;&gt;0")</f>
        <v>4</v>
      </c>
      <c r="AF451" s="40">
        <f ca="1">SUMIF(OFFSET(correlations!F$46,_xlfn.FLOOR.MATH((ROW(E439)-1)/5)*5,0,5),"&lt;&gt;0")/COUNTIF(OFFSET(correlations!F$46,_xlfn.FLOOR.MATH((ROW(E439)-1)/5)*5,0,5),"&lt;&gt;0")</f>
        <v>3.3</v>
      </c>
      <c r="AG451" s="40">
        <f ca="1">SUMIF(OFFSET(correlations!G$46,_xlfn.FLOOR.MATH((ROW(F439)-1)/5)*5,0,5),"&lt;&gt;0")/COUNTIF(OFFSET(correlations!G$46,_xlfn.FLOOR.MATH((ROW(F439)-1)/5)*5,0,5),"&lt;&gt;0")</f>
        <v>3.5</v>
      </c>
      <c r="AH451" s="40">
        <f ca="1">SUMIF(OFFSET(correlations!H$46,_xlfn.FLOOR.MATH((ROW(G439)-1)/5)*5,0,5),"&lt;&gt;0")/COUNTIF(OFFSET(correlations!H$46,_xlfn.FLOOR.MATH((ROW(G439)-1)/5)*5,0,5),"&lt;&gt;0")</f>
        <v>2</v>
      </c>
      <c r="AI451" s="40">
        <f ca="1">SUMIF(OFFSET(correlations!I$46,_xlfn.FLOOR.MATH((ROW(H439)-1)/5)*5,0,5),"&lt;&gt;0")/COUNTIF(OFFSET(correlations!I$46,_xlfn.FLOOR.MATH((ROW(H439)-1)/5)*5,0,5),"&lt;&gt;0")</f>
        <v>4</v>
      </c>
      <c r="AJ451" s="40">
        <f ca="1">SUMIF(OFFSET(correlations!J$46,_xlfn.FLOOR.MATH((ROW(I439)-1)/5)*5,0,5),"&lt;&gt;0")/COUNTIF(OFFSET(correlations!J$46,_xlfn.FLOOR.MATH((ROW(I439)-1)/5)*5,0,5),"&lt;&gt;0")</f>
        <v>4</v>
      </c>
      <c r="AK451" s="40">
        <f ca="1">SUMIF(OFFSET(correlations!K$46,_xlfn.FLOOR.MATH((ROW(J439)-1)/5)*5,0,5),"&lt;&gt;0")/COUNTIF(OFFSET(correlations!K$46,_xlfn.FLOOR.MATH((ROW(J439)-1)/5)*5,0,5),"&lt;&gt;0")</f>
        <v>3.75</v>
      </c>
      <c r="AL451" s="40">
        <f ca="1">SUMIF(OFFSET(correlations!L$46,_xlfn.FLOOR.MATH((ROW(K439)-1)/5)*5,0,5),"&lt;&gt;0")/COUNTIF(OFFSET(correlations!L$46,_xlfn.FLOOR.MATH((ROW(K439)-1)/5)*5,0,5),"&lt;&gt;0")</f>
        <v>2.25</v>
      </c>
      <c r="AM451" s="40">
        <f ca="1">SUMIF(OFFSET(correlations!M$46,_xlfn.FLOOR.MATH((ROW(L439)-1)/5)*5,0,5),"&lt;&gt;0")/COUNTIF(OFFSET(correlations!M$46,_xlfn.FLOOR.MATH((ROW(L439)-1)/5)*5,0,5),"&lt;&gt;0")</f>
        <v>2.75</v>
      </c>
      <c r="AN451" s="40">
        <f ca="1">SUMIF(OFFSET(correlations!N$46,_xlfn.FLOOR.MATH((ROW(M439)-1)/5)*5,0,5),"&lt;&gt;0")/COUNTIF(OFFSET(correlations!N$46,_xlfn.FLOOR.MATH((ROW(M439)-1)/5)*5,0,5),"&lt;&gt;0")</f>
        <v>2</v>
      </c>
      <c r="AO451" s="40">
        <f ca="1">SUMIF(OFFSET(correlations!O$46,_xlfn.FLOOR.MATH((ROW(N439)-1)/5)*5,0,5),"&lt;&gt;0")/COUNTIF(OFFSET(correlations!O$46,_xlfn.FLOOR.MATH((ROW(N439)-1)/5)*5,0,5),"&lt;&gt;0")</f>
        <v>3.75</v>
      </c>
      <c r="AP451" s="40">
        <f ca="1">SUMIF(OFFSET(correlations!P$46,_xlfn.FLOOR.MATH((ROW(O439)-1)/5)*5,0,5),"&lt;&gt;0")/COUNTIF(OFFSET(correlations!P$46,_xlfn.FLOOR.MATH((ROW(O439)-1)/5)*5,0,5),"&lt;&gt;0")</f>
        <v>3.25</v>
      </c>
      <c r="AQ451" s="40">
        <f ca="1">SUMIF(OFFSET(correlations!Q$46,_xlfn.FLOOR.MATH((ROW(P439)-1)/5)*5,0,5),"&lt;&gt;0")/COUNTIF(OFFSET(correlations!Q$46,_xlfn.FLOOR.MATH((ROW(P439)-1)/5)*5,0,5),"&lt;&gt;0")</f>
        <v>3.1666666666666665</v>
      </c>
      <c r="AR451" s="40">
        <f ca="1">SUMIF(OFFSET(correlations!R$46,_xlfn.FLOOR.MATH((ROW(Q439)-1)/5)*5,0,5),"&lt;&gt;0")/COUNTIF(OFFSET(correlations!R$46,_xlfn.FLOOR.MATH((ROW(Q439)-1)/5)*5,0,5),"&lt;&gt;0")</f>
        <v>4</v>
      </c>
      <c r="AS451" s="40">
        <f ca="1">SUMIF(OFFSET(correlations!S$46,_xlfn.FLOOR.MATH((ROW(R439)-1)/5)*5,0,5),"&lt;&gt;0")/COUNTIF(OFFSET(correlations!S$46,_xlfn.FLOOR.MATH((ROW(R439)-1)/5)*5,0,5),"&lt;&gt;0")</f>
        <v>4</v>
      </c>
      <c r="AT451" s="40">
        <f ca="1">SUMIF(OFFSET(correlations!T$46,_xlfn.FLOOR.MATH((ROW(S439)-1)/5)*5,0,5),"&lt;&gt;0")/COUNTIF(OFFSET(correlations!T$46,_xlfn.FLOOR.MATH((ROW(S439)-1)/5)*5,0,5),"&lt;&gt;0")</f>
        <v>2.25</v>
      </c>
      <c r="AU451" s="40">
        <f ca="1">SUMIF(OFFSET(correlations!U$46,_xlfn.FLOOR.MATH((ROW(T439)-1)/5)*5,0,5),"&lt;&gt;0")/COUNTIF(OFFSET(correlations!U$46,_xlfn.FLOOR.MATH((ROW(T439)-1)/5)*5,0,5),"&lt;&gt;0")</f>
        <v>3</v>
      </c>
      <c r="AV451" s="40">
        <f ca="1">SUMIF(OFFSET(correlations!V$46,_xlfn.FLOOR.MATH((ROW(U439)-1)/5)*5,0,5),"&lt;&gt;0")/COUNTIF(OFFSET(correlations!V$46,_xlfn.FLOOR.MATH((ROW(U439)-1)/5)*5,0,5),"&lt;&gt;0")</f>
        <v>3</v>
      </c>
      <c r="AW451" s="40">
        <f ca="1">SUMIF(OFFSET(correlations!W$46,_xlfn.FLOOR.MATH((ROW(V439)-1)/5)*5,0,5),"&lt;&gt;0")/COUNTIF(OFFSET(correlations!W$46,_xlfn.FLOOR.MATH((ROW(V439)-1)/5)*5,0,5),"&lt;&gt;0")</f>
        <v>3.8333333333333335</v>
      </c>
      <c r="AX451" s="40">
        <f ca="1">SUMIF(OFFSET(correlations!X$46,_xlfn.FLOOR.MATH((ROW(W439)-1)/5)*5,0,5),"&lt;&gt;0")/COUNTIF(OFFSET(correlations!X$46,_xlfn.FLOOR.MATH((ROW(W439)-1)/5)*5,0,5),"&lt;&gt;0")</f>
        <v>3</v>
      </c>
      <c r="AY451" s="40">
        <f ca="1">SUMIF(OFFSET(correlations!Y$46,_xlfn.FLOOR.MATH((ROW(X439)-1)/5)*5,0,5),"&lt;&gt;0")/COUNTIF(OFFSET(correlations!Y$46,_xlfn.FLOOR.MATH((ROW(X439)-1)/5)*5,0,5),"&lt;&gt;0")</f>
        <v>2.5</v>
      </c>
      <c r="AZ451" s="40">
        <f ca="1">SUMIF(OFFSET(correlations!Z$46,_xlfn.FLOOR.MATH((ROW(Y439)-1)/5)*5,0,5),"&lt;&gt;0")/COUNTIF(OFFSET(correlations!Z$46,_xlfn.FLOOR.MATH((ROW(Y439)-1)/5)*5,0,5),"&lt;&gt;0")</f>
        <v>4</v>
      </c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</row>
    <row r="452" spans="1:76">
      <c r="A452" s="1" t="str">
        <f t="shared" si="87"/>
        <v>5503: The Fugitive (1993)</v>
      </c>
      <c r="B452" s="26">
        <f>IF(correlations!B485&lt;&gt;0,'Modified Weights'!B$6,0)</f>
        <v>0</v>
      </c>
      <c r="C452" s="26">
        <f>IF(correlations!C485&lt;&gt;0,'Modified Weights'!C$6,0)</f>
        <v>0</v>
      </c>
      <c r="D452" s="26">
        <f>IF(correlations!D485&lt;&gt;0,'Modified Weights'!D$6,0)</f>
        <v>0.37322578372742299</v>
      </c>
      <c r="E452" s="26">
        <f>IF(correlations!E485&lt;&gt;0,'Modified Weights'!E$6,0)</f>
        <v>0</v>
      </c>
      <c r="F452" s="26">
        <f>IF(correlations!F485&lt;&gt;0,'Modified Weights'!F$6,0)</f>
        <v>0.40027450425381639</v>
      </c>
      <c r="G452" s="26">
        <f>IF(correlations!G485&lt;&gt;0,'Modified Weights'!G$6,0)</f>
        <v>0.39943642888722536</v>
      </c>
      <c r="H452" s="26">
        <f>IF(correlations!H485&lt;&gt;0,'Modified Weights'!H$6,0)</f>
        <v>0.2271298649307886</v>
      </c>
      <c r="I452" s="26">
        <f>IF(correlations!I485&lt;&gt;0,'Modified Weights'!I$6,0)</f>
        <v>0</v>
      </c>
      <c r="J452" s="26">
        <f>IF(correlations!J485&lt;&gt;0,'Modified Weights'!J$6,0)</f>
        <v>0.36756756756756787</v>
      </c>
      <c r="K452" s="26">
        <f>IF(correlations!K485&lt;&gt;0,'Modified Weights'!K$6,0)</f>
        <v>0.25252866387786765</v>
      </c>
      <c r="L452" s="26">
        <f>IF(correlations!L485&lt;&gt;0,'Modified Weights'!L$6,0)</f>
        <v>0.2685953793136418</v>
      </c>
      <c r="M452" s="26">
        <f>IF(correlations!M485&lt;&gt;0,'Modified Weights'!M$6,0)</f>
        <v>0</v>
      </c>
      <c r="N452" s="26">
        <f>IF(correlations!N485&lt;&gt;0,'Modified Weights'!N$6,0)</f>
        <v>0.26126836282372301</v>
      </c>
      <c r="O452" s="26">
        <f>IF(correlations!O485&lt;&gt;0,'Modified Weights'!O$6,0)</f>
        <v>0.52599044278760332</v>
      </c>
      <c r="P452" s="26">
        <f>IF(correlations!P485&lt;&gt;0,'Modified Weights'!P$6,0)</f>
        <v>0</v>
      </c>
      <c r="Q452" s="26">
        <f>IF(correlations!Q485&lt;&gt;0,'Modified Weights'!Q$6,0)</f>
        <v>0</v>
      </c>
      <c r="R452" s="26">
        <f>IF(correlations!R485&lt;&gt;0,'Modified Weights'!R$6,0)</f>
        <v>0.39943642888722536</v>
      </c>
      <c r="S452" s="26">
        <f>IF(correlations!S485&lt;&gt;0,'Modified Weights'!S$6,0)</f>
        <v>0</v>
      </c>
      <c r="T452" s="26">
        <f>IF(correlations!T485&lt;&gt;0,'Modified Weights'!T$6,0)</f>
        <v>0.40704352695380308</v>
      </c>
      <c r="U452" s="26">
        <f>IF(correlations!U485&lt;&gt;0,'Modified Weights'!U$6,0)</f>
        <v>0</v>
      </c>
      <c r="V452" s="26">
        <f>IF(correlations!V485&lt;&gt;0,'Modified Weights'!V$6,0)</f>
        <v>0.14601110225769576</v>
      </c>
      <c r="W452" s="26">
        <f>IF(correlations!W485&lt;&gt;0,'Modified Weights'!W$6,0)</f>
        <v>0.26252037536330569</v>
      </c>
      <c r="X452" s="26">
        <f>IF(correlations!X485&lt;&gt;0,'Modified Weights'!X$6,0)</f>
        <v>0.45527378286540937</v>
      </c>
      <c r="Y452" s="26">
        <f>IF(correlations!Y485&lt;&gt;0,'Modified Weights'!Y$6,0)</f>
        <v>0</v>
      </c>
      <c r="Z452" s="26">
        <f>IF(correlations!Z485&lt;&gt;0,'Modified Weights'!Z$6,0)</f>
        <v>0</v>
      </c>
      <c r="AA452" s="26"/>
      <c r="AB452" s="40" t="e">
        <f ca="1">SUMIF(OFFSET(correlations!B$46,_xlfn.FLOOR.MATH((ROW(A440)-1)/5)*5,0,5),"&lt;&gt;0")/COUNTIF(OFFSET(correlations!B$46,_xlfn.FLOOR.MATH((ROW(A440)-1)/5)*5,0,5),"&lt;&gt;0")</f>
        <v>#DIV/0!</v>
      </c>
      <c r="AC452" s="40">
        <f ca="1">SUMIF(OFFSET(correlations!C$46,_xlfn.FLOOR.MATH((ROW(B440)-1)/5)*5,0,5),"&lt;&gt;0")/COUNTIF(OFFSET(correlations!C$46,_xlfn.FLOOR.MATH((ROW(B440)-1)/5)*5,0,5),"&lt;&gt;0")</f>
        <v>4</v>
      </c>
      <c r="AD452" s="40">
        <f ca="1">SUMIF(OFFSET(correlations!D$46,_xlfn.FLOOR.MATH((ROW(C440)-1)/5)*5,0,5),"&lt;&gt;0")/COUNTIF(OFFSET(correlations!D$46,_xlfn.FLOOR.MATH((ROW(C440)-1)/5)*5,0,5),"&lt;&gt;0")</f>
        <v>2.75</v>
      </c>
      <c r="AE452" s="40">
        <f ca="1">SUMIF(OFFSET(correlations!E$46,_xlfn.FLOOR.MATH((ROW(D440)-1)/5)*5,0,5),"&lt;&gt;0")/COUNTIF(OFFSET(correlations!E$46,_xlfn.FLOOR.MATH((ROW(D440)-1)/5)*5,0,5),"&lt;&gt;0")</f>
        <v>4</v>
      </c>
      <c r="AF452" s="40">
        <f ca="1">SUMIF(OFFSET(correlations!F$46,_xlfn.FLOOR.MATH((ROW(E440)-1)/5)*5,0,5),"&lt;&gt;0")/COUNTIF(OFFSET(correlations!F$46,_xlfn.FLOOR.MATH((ROW(E440)-1)/5)*5,0,5),"&lt;&gt;0")</f>
        <v>3.3</v>
      </c>
      <c r="AG452" s="40">
        <f ca="1">SUMIF(OFFSET(correlations!G$46,_xlfn.FLOOR.MATH((ROW(F440)-1)/5)*5,0,5),"&lt;&gt;0")/COUNTIF(OFFSET(correlations!G$46,_xlfn.FLOOR.MATH((ROW(F440)-1)/5)*5,0,5),"&lt;&gt;0")</f>
        <v>3.5</v>
      </c>
      <c r="AH452" s="40">
        <f ca="1">SUMIF(OFFSET(correlations!H$46,_xlfn.FLOOR.MATH((ROW(G440)-1)/5)*5,0,5),"&lt;&gt;0")/COUNTIF(OFFSET(correlations!H$46,_xlfn.FLOOR.MATH((ROW(G440)-1)/5)*5,0,5),"&lt;&gt;0")</f>
        <v>2</v>
      </c>
      <c r="AI452" s="40">
        <f ca="1">SUMIF(OFFSET(correlations!I$46,_xlfn.FLOOR.MATH((ROW(H440)-1)/5)*5,0,5),"&lt;&gt;0")/COUNTIF(OFFSET(correlations!I$46,_xlfn.FLOOR.MATH((ROW(H440)-1)/5)*5,0,5),"&lt;&gt;0")</f>
        <v>4</v>
      </c>
      <c r="AJ452" s="40">
        <f ca="1">SUMIF(OFFSET(correlations!J$46,_xlfn.FLOOR.MATH((ROW(I440)-1)/5)*5,0,5),"&lt;&gt;0")/COUNTIF(OFFSET(correlations!J$46,_xlfn.FLOOR.MATH((ROW(I440)-1)/5)*5,0,5),"&lt;&gt;0")</f>
        <v>4</v>
      </c>
      <c r="AK452" s="40">
        <f ca="1">SUMIF(OFFSET(correlations!K$46,_xlfn.FLOOR.MATH((ROW(J440)-1)/5)*5,0,5),"&lt;&gt;0")/COUNTIF(OFFSET(correlations!K$46,_xlfn.FLOOR.MATH((ROW(J440)-1)/5)*5,0,5),"&lt;&gt;0")</f>
        <v>3.75</v>
      </c>
      <c r="AL452" s="40">
        <f ca="1">SUMIF(OFFSET(correlations!L$46,_xlfn.FLOOR.MATH((ROW(K440)-1)/5)*5,0,5),"&lt;&gt;0")/COUNTIF(OFFSET(correlations!L$46,_xlfn.FLOOR.MATH((ROW(K440)-1)/5)*5,0,5),"&lt;&gt;0")</f>
        <v>2.25</v>
      </c>
      <c r="AM452" s="40">
        <f ca="1">SUMIF(OFFSET(correlations!M$46,_xlfn.FLOOR.MATH((ROW(L440)-1)/5)*5,0,5),"&lt;&gt;0")/COUNTIF(OFFSET(correlations!M$46,_xlfn.FLOOR.MATH((ROW(L440)-1)/5)*5,0,5),"&lt;&gt;0")</f>
        <v>2.75</v>
      </c>
      <c r="AN452" s="40">
        <f ca="1">SUMIF(OFFSET(correlations!N$46,_xlfn.FLOOR.MATH((ROW(M440)-1)/5)*5,0,5),"&lt;&gt;0")/COUNTIF(OFFSET(correlations!N$46,_xlfn.FLOOR.MATH((ROW(M440)-1)/5)*5,0,5),"&lt;&gt;0")</f>
        <v>2</v>
      </c>
      <c r="AO452" s="40">
        <f ca="1">SUMIF(OFFSET(correlations!O$46,_xlfn.FLOOR.MATH((ROW(N440)-1)/5)*5,0,5),"&lt;&gt;0")/COUNTIF(OFFSET(correlations!O$46,_xlfn.FLOOR.MATH((ROW(N440)-1)/5)*5,0,5),"&lt;&gt;0")</f>
        <v>3.75</v>
      </c>
      <c r="AP452" s="40">
        <f ca="1">SUMIF(OFFSET(correlations!P$46,_xlfn.FLOOR.MATH((ROW(O440)-1)/5)*5,0,5),"&lt;&gt;0")/COUNTIF(OFFSET(correlations!P$46,_xlfn.FLOOR.MATH((ROW(O440)-1)/5)*5,0,5),"&lt;&gt;0")</f>
        <v>3.25</v>
      </c>
      <c r="AQ452" s="40">
        <f ca="1">SUMIF(OFFSET(correlations!Q$46,_xlfn.FLOOR.MATH((ROW(P440)-1)/5)*5,0,5),"&lt;&gt;0")/COUNTIF(OFFSET(correlations!Q$46,_xlfn.FLOOR.MATH((ROW(P440)-1)/5)*5,0,5),"&lt;&gt;0")</f>
        <v>3.1666666666666665</v>
      </c>
      <c r="AR452" s="40">
        <f ca="1">SUMIF(OFFSET(correlations!R$46,_xlfn.FLOOR.MATH((ROW(Q440)-1)/5)*5,0,5),"&lt;&gt;0")/COUNTIF(OFFSET(correlations!R$46,_xlfn.FLOOR.MATH((ROW(Q440)-1)/5)*5,0,5),"&lt;&gt;0")</f>
        <v>4</v>
      </c>
      <c r="AS452" s="40">
        <f ca="1">SUMIF(OFFSET(correlations!S$46,_xlfn.FLOOR.MATH((ROW(R440)-1)/5)*5,0,5),"&lt;&gt;0")/COUNTIF(OFFSET(correlations!S$46,_xlfn.FLOOR.MATH((ROW(R440)-1)/5)*5,0,5),"&lt;&gt;0")</f>
        <v>4</v>
      </c>
      <c r="AT452" s="40">
        <f ca="1">SUMIF(OFFSET(correlations!T$46,_xlfn.FLOOR.MATH((ROW(S440)-1)/5)*5,0,5),"&lt;&gt;0")/COUNTIF(OFFSET(correlations!T$46,_xlfn.FLOOR.MATH((ROW(S440)-1)/5)*5,0,5),"&lt;&gt;0")</f>
        <v>2.25</v>
      </c>
      <c r="AU452" s="40">
        <f ca="1">SUMIF(OFFSET(correlations!U$46,_xlfn.FLOOR.MATH((ROW(T440)-1)/5)*5,0,5),"&lt;&gt;0")/COUNTIF(OFFSET(correlations!U$46,_xlfn.FLOOR.MATH((ROW(T440)-1)/5)*5,0,5),"&lt;&gt;0")</f>
        <v>3</v>
      </c>
      <c r="AV452" s="40">
        <f ca="1">SUMIF(OFFSET(correlations!V$46,_xlfn.FLOOR.MATH((ROW(U440)-1)/5)*5,0,5),"&lt;&gt;0")/COUNTIF(OFFSET(correlations!V$46,_xlfn.FLOOR.MATH((ROW(U440)-1)/5)*5,0,5),"&lt;&gt;0")</f>
        <v>3</v>
      </c>
      <c r="AW452" s="40">
        <f ca="1">SUMIF(OFFSET(correlations!W$46,_xlfn.FLOOR.MATH((ROW(V440)-1)/5)*5,0,5),"&lt;&gt;0")/COUNTIF(OFFSET(correlations!W$46,_xlfn.FLOOR.MATH((ROW(V440)-1)/5)*5,0,5),"&lt;&gt;0")</f>
        <v>3.8333333333333335</v>
      </c>
      <c r="AX452" s="40">
        <f ca="1">SUMIF(OFFSET(correlations!X$46,_xlfn.FLOOR.MATH((ROW(W440)-1)/5)*5,0,5),"&lt;&gt;0")/COUNTIF(OFFSET(correlations!X$46,_xlfn.FLOOR.MATH((ROW(W440)-1)/5)*5,0,5),"&lt;&gt;0")</f>
        <v>3</v>
      </c>
      <c r="AY452" s="40">
        <f ca="1">SUMIF(OFFSET(correlations!Y$46,_xlfn.FLOOR.MATH((ROW(X440)-1)/5)*5,0,5),"&lt;&gt;0")/COUNTIF(OFFSET(correlations!Y$46,_xlfn.FLOOR.MATH((ROW(X440)-1)/5)*5,0,5),"&lt;&gt;0")</f>
        <v>2.5</v>
      </c>
      <c r="AZ452" s="40">
        <f ca="1">SUMIF(OFFSET(correlations!Z$46,_xlfn.FLOOR.MATH((ROW(Y440)-1)/5)*5,0,5),"&lt;&gt;0")/COUNTIF(OFFSET(correlations!Z$46,_xlfn.FLOOR.MATH((ROW(Y440)-1)/5)*5,0,5),"&lt;&gt;0")</f>
        <v>4</v>
      </c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</row>
    <row r="453" spans="1:76">
      <c r="A453" s="21" t="s">
        <v>88</v>
      </c>
      <c r="B453" s="26">
        <f>IF(correlations!B486&lt;&gt;0,'Modified Weights'!B$7,0)</f>
        <v>0.46460996868120108</v>
      </c>
      <c r="C453" s="26">
        <f>IF(correlations!C486&lt;&gt;0,'Modified Weights'!C$7,0)</f>
        <v>0</v>
      </c>
      <c r="D453" s="26">
        <f>IF(correlations!D486&lt;&gt;0,'Modified Weights'!D$7,0)</f>
        <v>0</v>
      </c>
      <c r="E453" s="26">
        <f>IF(correlations!E486&lt;&gt;0,'Modified Weights'!E$7,0)</f>
        <v>0</v>
      </c>
      <c r="F453" s="26">
        <f>IF(correlations!F486&lt;&gt;0,'Modified Weights'!F$7,0)</f>
        <v>0</v>
      </c>
      <c r="G453" s="26">
        <f>IF(correlations!G486&lt;&gt;0,'Modified Weights'!G$7,0)</f>
        <v>0</v>
      </c>
      <c r="H453" s="26">
        <f>IF(correlations!H486&lt;&gt;0,'Modified Weights'!H$7,0)</f>
        <v>0</v>
      </c>
      <c r="I453" s="26">
        <f>IF(correlations!I486&lt;&gt;0,'Modified Weights'!I$7,0)</f>
        <v>0</v>
      </c>
      <c r="J453" s="26">
        <f>IF(correlations!J486&lt;&gt;0,'Modified Weights'!J$7,0)</f>
        <v>0.36005629545020651</v>
      </c>
      <c r="K453" s="26">
        <f>IF(correlations!K486&lt;&gt;0,'Modified Weights'!K$7,0)</f>
        <v>0.21087949693739588</v>
      </c>
      <c r="L453" s="26">
        <f>IF(correlations!L486&lt;&gt;0,'Modified Weights'!L$7,0)</f>
        <v>0.24328325135114928</v>
      </c>
      <c r="M453" s="26">
        <f>IF(correlations!M486&lt;&gt;0,'Modified Weights'!M$7,0)</f>
        <v>0.19710516591041297</v>
      </c>
      <c r="N453" s="26">
        <f>IF(correlations!N486&lt;&gt;0,'Modified Weights'!N$7,0)</f>
        <v>0</v>
      </c>
      <c r="O453" s="26">
        <f>IF(correlations!O486&lt;&gt;0,'Modified Weights'!O$7,0)</f>
        <v>0</v>
      </c>
      <c r="P453" s="26">
        <f>IF(correlations!P486&lt;&gt;0,'Modified Weights'!P$7,0)</f>
        <v>0.26252037536330569</v>
      </c>
      <c r="Q453" s="26">
        <f>IF(correlations!Q486&lt;&gt;0,'Modified Weights'!Q$7,0)</f>
        <v>0.37322578372742299</v>
      </c>
      <c r="R453" s="26">
        <f>IF(correlations!R486&lt;&gt;0,'Modified Weights'!R$7,0)</f>
        <v>0</v>
      </c>
      <c r="S453" s="26">
        <f>IF(correlations!S486&lt;&gt;0,'Modified Weights'!S$7,0)</f>
        <v>0</v>
      </c>
      <c r="T453" s="26">
        <f>IF(correlations!T486&lt;&gt;0,'Modified Weights'!T$7,0)</f>
        <v>0</v>
      </c>
      <c r="U453" s="26">
        <f>IF(correlations!U486&lt;&gt;0,'Modified Weights'!U$7,0)</f>
        <v>0</v>
      </c>
      <c r="V453" s="26">
        <f>IF(correlations!V486&lt;&gt;0,'Modified Weights'!V$7,0)</f>
        <v>0.14367186460137429</v>
      </c>
      <c r="W453" s="26">
        <f>IF(correlations!W486&lt;&gt;0,'Modified Weights'!W$7,0)</f>
        <v>0.24072770522228643</v>
      </c>
      <c r="X453" s="26">
        <f>IF(correlations!X486&lt;&gt;0,'Modified Weights'!X$7,0)</f>
        <v>0</v>
      </c>
      <c r="Y453" s="26">
        <f>IF(correlations!Y486&lt;&gt;0,'Modified Weights'!Y$7,0)</f>
        <v>0</v>
      </c>
      <c r="Z453" s="26">
        <f>IF(correlations!Z486&lt;&gt;0,'Modified Weights'!Z$7,0)</f>
        <v>0</v>
      </c>
      <c r="AA453" s="26"/>
      <c r="AB453" s="40">
        <f ca="1">SUMIF(OFFSET(correlations!B$46,_xlfn.FLOOR.MATH((ROW(A441)-1)/5)*5,0,5),"&lt;&gt;0")/COUNTIF(OFFSET(correlations!B$46,_xlfn.FLOOR.MATH((ROW(A441)-1)/5)*5,0,5),"&lt;&gt;0")</f>
        <v>3.25</v>
      </c>
      <c r="AC453" s="40">
        <f ca="1">SUMIF(OFFSET(correlations!C$46,_xlfn.FLOOR.MATH((ROW(B441)-1)/5)*5,0,5),"&lt;&gt;0")/COUNTIF(OFFSET(correlations!C$46,_xlfn.FLOOR.MATH((ROW(B441)-1)/5)*5,0,5),"&lt;&gt;0")</f>
        <v>3</v>
      </c>
      <c r="AD453" s="40">
        <f ca="1">SUMIF(OFFSET(correlations!D$46,_xlfn.FLOOR.MATH((ROW(C441)-1)/5)*5,0,5),"&lt;&gt;0")/COUNTIF(OFFSET(correlations!D$46,_xlfn.FLOOR.MATH((ROW(C441)-1)/5)*5,0,5),"&lt;&gt;0")</f>
        <v>3</v>
      </c>
      <c r="AE453" s="40">
        <f ca="1">SUMIF(OFFSET(correlations!E$46,_xlfn.FLOOR.MATH((ROW(D441)-1)/5)*5,0,5),"&lt;&gt;0")/COUNTIF(OFFSET(correlations!E$46,_xlfn.FLOOR.MATH((ROW(D441)-1)/5)*5,0,5),"&lt;&gt;0")</f>
        <v>3.75</v>
      </c>
      <c r="AF453" s="40">
        <f ca="1">SUMIF(OFFSET(correlations!F$46,_xlfn.FLOOR.MATH((ROW(E441)-1)/5)*5,0,5),"&lt;&gt;0")/COUNTIF(OFFSET(correlations!F$46,_xlfn.FLOOR.MATH((ROW(E441)-1)/5)*5,0,5),"&lt;&gt;0")</f>
        <v>3.1666666666666665</v>
      </c>
      <c r="AG453" s="40">
        <f ca="1">SUMIF(OFFSET(correlations!G$46,_xlfn.FLOOR.MATH((ROW(F441)-1)/5)*5,0,5),"&lt;&gt;0")/COUNTIF(OFFSET(correlations!G$46,_xlfn.FLOOR.MATH((ROW(F441)-1)/5)*5,0,5),"&lt;&gt;0")</f>
        <v>3</v>
      </c>
      <c r="AH453" s="40">
        <f ca="1">SUMIF(OFFSET(correlations!H$46,_xlfn.FLOOR.MATH((ROW(G441)-1)/5)*5,0,5),"&lt;&gt;0")/COUNTIF(OFFSET(correlations!H$46,_xlfn.FLOOR.MATH((ROW(G441)-1)/5)*5,0,5),"&lt;&gt;0")</f>
        <v>3.25</v>
      </c>
      <c r="AI453" s="40">
        <f ca="1">SUMIF(OFFSET(correlations!I$46,_xlfn.FLOOR.MATH((ROW(H441)-1)/5)*5,0,5),"&lt;&gt;0")/COUNTIF(OFFSET(correlations!I$46,_xlfn.FLOOR.MATH((ROW(H441)-1)/5)*5,0,5),"&lt;&gt;0")</f>
        <v>3</v>
      </c>
      <c r="AJ453" s="40">
        <f ca="1">SUMIF(OFFSET(correlations!J$46,_xlfn.FLOOR.MATH((ROW(I441)-1)/5)*5,0,5),"&lt;&gt;0")/COUNTIF(OFFSET(correlations!J$46,_xlfn.FLOOR.MATH((ROW(I441)-1)/5)*5,0,5),"&lt;&gt;0")</f>
        <v>2</v>
      </c>
      <c r="AK453" s="40">
        <f ca="1">SUMIF(OFFSET(correlations!K$46,_xlfn.FLOOR.MATH((ROW(J441)-1)/5)*5,0,5),"&lt;&gt;0")/COUNTIF(OFFSET(correlations!K$46,_xlfn.FLOOR.MATH((ROW(J441)-1)/5)*5,0,5),"&lt;&gt;0")</f>
        <v>3</v>
      </c>
      <c r="AL453" s="40">
        <f ca="1">SUMIF(OFFSET(correlations!L$46,_xlfn.FLOOR.MATH((ROW(K441)-1)/5)*5,0,5),"&lt;&gt;0")/COUNTIF(OFFSET(correlations!L$46,_xlfn.FLOOR.MATH((ROW(K441)-1)/5)*5,0,5),"&lt;&gt;0")</f>
        <v>2.75</v>
      </c>
      <c r="AM453" s="40">
        <f ca="1">SUMIF(OFFSET(correlations!M$46,_xlfn.FLOOR.MATH((ROW(L441)-1)/5)*5,0,5),"&lt;&gt;0")/COUNTIF(OFFSET(correlations!M$46,_xlfn.FLOOR.MATH((ROW(L441)-1)/5)*5,0,5),"&lt;&gt;0")</f>
        <v>2.75</v>
      </c>
      <c r="AN453" s="40" t="e">
        <f ca="1">SUMIF(OFFSET(correlations!N$46,_xlfn.FLOOR.MATH((ROW(M441)-1)/5)*5,0,5),"&lt;&gt;0")/COUNTIF(OFFSET(correlations!N$46,_xlfn.FLOOR.MATH((ROW(M441)-1)/5)*5,0,5),"&lt;&gt;0")</f>
        <v>#DIV/0!</v>
      </c>
      <c r="AO453" s="40">
        <f ca="1">SUMIF(OFFSET(correlations!O$46,_xlfn.FLOOR.MATH((ROW(N441)-1)/5)*5,0,5),"&lt;&gt;0")/COUNTIF(OFFSET(correlations!O$46,_xlfn.FLOOR.MATH((ROW(N441)-1)/5)*5,0,5),"&lt;&gt;0")</f>
        <v>2.5</v>
      </c>
      <c r="AP453" s="40">
        <f ca="1">SUMIF(OFFSET(correlations!P$46,_xlfn.FLOOR.MATH((ROW(O441)-1)/5)*5,0,5),"&lt;&gt;0")/COUNTIF(OFFSET(correlations!P$46,_xlfn.FLOOR.MATH((ROW(O441)-1)/5)*5,0,5),"&lt;&gt;0")</f>
        <v>2</v>
      </c>
      <c r="AQ453" s="40">
        <f ca="1">SUMIF(OFFSET(correlations!Q$46,_xlfn.FLOOR.MATH((ROW(P441)-1)/5)*5,0,5),"&lt;&gt;0")/COUNTIF(OFFSET(correlations!Q$46,_xlfn.FLOOR.MATH((ROW(P441)-1)/5)*5,0,5),"&lt;&gt;0")</f>
        <v>2.1666666666666665</v>
      </c>
      <c r="AR453" s="40">
        <f ca="1">SUMIF(OFFSET(correlations!R$46,_xlfn.FLOOR.MATH((ROW(Q441)-1)/5)*5,0,5),"&lt;&gt;0")/COUNTIF(OFFSET(correlations!R$46,_xlfn.FLOOR.MATH((ROW(Q441)-1)/5)*5,0,5),"&lt;&gt;0")</f>
        <v>3</v>
      </c>
      <c r="AS453" s="40">
        <f ca="1">SUMIF(OFFSET(correlations!S$46,_xlfn.FLOOR.MATH((ROW(R441)-1)/5)*5,0,5),"&lt;&gt;0")/COUNTIF(OFFSET(correlations!S$46,_xlfn.FLOOR.MATH((ROW(R441)-1)/5)*5,0,5),"&lt;&gt;0")</f>
        <v>1</v>
      </c>
      <c r="AT453" s="40">
        <f ca="1">SUMIF(OFFSET(correlations!T$46,_xlfn.FLOOR.MATH((ROW(S441)-1)/5)*5,0,5),"&lt;&gt;0")/COUNTIF(OFFSET(correlations!T$46,_xlfn.FLOOR.MATH((ROW(S441)-1)/5)*5,0,5),"&lt;&gt;0")</f>
        <v>2.5</v>
      </c>
      <c r="AU453" s="40">
        <f ca="1">SUMIF(OFFSET(correlations!U$46,_xlfn.FLOOR.MATH((ROW(T441)-1)/5)*5,0,5),"&lt;&gt;0")/COUNTIF(OFFSET(correlations!U$46,_xlfn.FLOOR.MATH((ROW(T441)-1)/5)*5,0,5),"&lt;&gt;0")</f>
        <v>2.5</v>
      </c>
      <c r="AV453" s="40">
        <f ca="1">SUMIF(OFFSET(correlations!V$46,_xlfn.FLOOR.MATH((ROW(U441)-1)/5)*5,0,5),"&lt;&gt;0")/COUNTIF(OFFSET(correlations!V$46,_xlfn.FLOOR.MATH((ROW(U441)-1)/5)*5,0,5),"&lt;&gt;0")</f>
        <v>3.5</v>
      </c>
      <c r="AW453" s="40">
        <f ca="1">SUMIF(OFFSET(correlations!W$46,_xlfn.FLOOR.MATH((ROW(V441)-1)/5)*5,0,5),"&lt;&gt;0")/COUNTIF(OFFSET(correlations!W$46,_xlfn.FLOOR.MATH((ROW(V441)-1)/5)*5,0,5),"&lt;&gt;0")</f>
        <v>2.3333333333333335</v>
      </c>
      <c r="AX453" s="40">
        <f ca="1">SUMIF(OFFSET(correlations!X$46,_xlfn.FLOOR.MATH((ROW(W441)-1)/5)*5,0,5),"&lt;&gt;0")/COUNTIF(OFFSET(correlations!X$46,_xlfn.FLOOR.MATH((ROW(W441)-1)/5)*5,0,5),"&lt;&gt;0")</f>
        <v>3</v>
      </c>
      <c r="AY453" s="40">
        <f ca="1">SUMIF(OFFSET(correlations!Y$46,_xlfn.FLOOR.MATH((ROW(X441)-1)/5)*5,0,5),"&lt;&gt;0")/COUNTIF(OFFSET(correlations!Y$46,_xlfn.FLOOR.MATH((ROW(X441)-1)/5)*5,0,5),"&lt;&gt;0")</f>
        <v>2.75</v>
      </c>
      <c r="AZ453" s="40">
        <f ca="1">SUMIF(OFFSET(correlations!Z$46,_xlfn.FLOOR.MATH((ROW(Y441)-1)/5)*5,0,5),"&lt;&gt;0")/COUNTIF(OFFSET(correlations!Z$46,_xlfn.FLOOR.MATH((ROW(Y441)-1)/5)*5,0,5),"&lt;&gt;0")</f>
        <v>2</v>
      </c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</row>
    <row r="454" spans="1:76">
      <c r="A454" s="1" t="str">
        <f t="shared" ref="A454:A457" si="88">A453</f>
        <v>7443: Chicken Run (2000)</v>
      </c>
      <c r="B454" s="26">
        <f>IF(correlations!B487&lt;&gt;0,'Modified Weights'!B$3,0)</f>
        <v>0</v>
      </c>
      <c r="C454" s="26">
        <f>IF(correlations!C487&lt;&gt;0,'Modified Weights'!C$3,0)</f>
        <v>0.56244873874488854</v>
      </c>
      <c r="D454" s="26">
        <f>IF(correlations!D487&lt;&gt;0,'Modified Weights'!D$3,0)</f>
        <v>0.66716825348801723</v>
      </c>
      <c r="E454" s="26">
        <f>IF(correlations!E487&lt;&gt;0,'Modified Weights'!E$3,0)</f>
        <v>0</v>
      </c>
      <c r="F454" s="26">
        <f>IF(correlations!F487&lt;&gt;0,'Modified Weights'!F$3,0)</f>
        <v>0</v>
      </c>
      <c r="G454" s="26">
        <f>IF(correlations!G487&lt;&gt;0,'Modified Weights'!G$3,0)</f>
        <v>0</v>
      </c>
      <c r="H454" s="26">
        <f>IF(correlations!H487&lt;&gt;0,'Modified Weights'!H$3,0)</f>
        <v>0</v>
      </c>
      <c r="I454" s="26">
        <f>IF(correlations!I487&lt;&gt;0,'Modified Weights'!I$3,0)</f>
        <v>0</v>
      </c>
      <c r="J454" s="26">
        <f>IF(correlations!J487&lt;&gt;0,'Modified Weights'!J$3,0)</f>
        <v>0</v>
      </c>
      <c r="K454" s="26">
        <f>IF(correlations!K487&lt;&gt;0,'Modified Weights'!K$3,0)</f>
        <v>0.31571202585390812</v>
      </c>
      <c r="L454" s="26">
        <f>IF(correlations!L487&lt;&gt;0,'Modified Weights'!L$3,0)</f>
        <v>0</v>
      </c>
      <c r="M454" s="26">
        <f>IF(correlations!M487&lt;&gt;0,'Modified Weights'!M$3,0)</f>
        <v>0</v>
      </c>
      <c r="N454" s="26">
        <f>IF(correlations!N487&lt;&gt;0,'Modified Weights'!N$3,0)</f>
        <v>0</v>
      </c>
      <c r="O454" s="26">
        <f>IF(correlations!O487&lt;&gt;0,'Modified Weights'!O$3,0)</f>
        <v>0.66851595362183669</v>
      </c>
      <c r="P454" s="26">
        <f>IF(correlations!P487&lt;&gt;0,'Modified Weights'!P$3,0)</f>
        <v>0</v>
      </c>
      <c r="Q454" s="26">
        <f>IF(correlations!Q487&lt;&gt;0,'Modified Weights'!Q$3,0)</f>
        <v>0.50324684492481753</v>
      </c>
      <c r="R454" s="26">
        <f>IF(correlations!R487&lt;&gt;0,'Modified Weights'!R$3,0)</f>
        <v>0</v>
      </c>
      <c r="S454" s="26">
        <f>IF(correlations!S487&lt;&gt;0,'Modified Weights'!S$3,0)</f>
        <v>0</v>
      </c>
      <c r="T454" s="26">
        <f>IF(correlations!T487&lt;&gt;0,'Modified Weights'!T$3,0)</f>
        <v>0</v>
      </c>
      <c r="U454" s="26">
        <f>IF(correlations!U487&lt;&gt;0,'Modified Weights'!U$3,0)</f>
        <v>0</v>
      </c>
      <c r="V454" s="26">
        <f>IF(correlations!V487&lt;&gt;0,'Modified Weights'!V$3,0)</f>
        <v>0</v>
      </c>
      <c r="W454" s="26">
        <f>IF(correlations!W487&lt;&gt;0,'Modified Weights'!W$3,0)</f>
        <v>0</v>
      </c>
      <c r="X454" s="26">
        <f>IF(correlations!X487&lt;&gt;0,'Modified Weights'!X$3,0)</f>
        <v>0</v>
      </c>
      <c r="Y454" s="26">
        <f>IF(correlations!Y487&lt;&gt;0,'Modified Weights'!Y$3,0)</f>
        <v>0</v>
      </c>
      <c r="Z454" s="26">
        <f>IF(correlations!Z487&lt;&gt;0,'Modified Weights'!Z$3,0)</f>
        <v>0.43552033876932245</v>
      </c>
      <c r="AA454" s="26"/>
      <c r="AB454" s="40">
        <f ca="1">SUMIF(OFFSET(correlations!B$46,_xlfn.FLOOR.MATH((ROW(A442)-1)/5)*5,0,5),"&lt;&gt;0")/COUNTIF(OFFSET(correlations!B$46,_xlfn.FLOOR.MATH((ROW(A442)-1)/5)*5,0,5),"&lt;&gt;0")</f>
        <v>3.25</v>
      </c>
      <c r="AC454" s="40">
        <f ca="1">SUMIF(OFFSET(correlations!C$46,_xlfn.FLOOR.MATH((ROW(B442)-1)/5)*5,0,5),"&lt;&gt;0")/COUNTIF(OFFSET(correlations!C$46,_xlfn.FLOOR.MATH((ROW(B442)-1)/5)*5,0,5),"&lt;&gt;0")</f>
        <v>3</v>
      </c>
      <c r="AD454" s="40">
        <f ca="1">SUMIF(OFFSET(correlations!D$46,_xlfn.FLOOR.MATH((ROW(C442)-1)/5)*5,0,5),"&lt;&gt;0")/COUNTIF(OFFSET(correlations!D$46,_xlfn.FLOOR.MATH((ROW(C442)-1)/5)*5,0,5),"&lt;&gt;0")</f>
        <v>3</v>
      </c>
      <c r="AE454" s="40">
        <f ca="1">SUMIF(OFFSET(correlations!E$46,_xlfn.FLOOR.MATH((ROW(D442)-1)/5)*5,0,5),"&lt;&gt;0")/COUNTIF(OFFSET(correlations!E$46,_xlfn.FLOOR.MATH((ROW(D442)-1)/5)*5,0,5),"&lt;&gt;0")</f>
        <v>3.75</v>
      </c>
      <c r="AF454" s="40">
        <f ca="1">SUMIF(OFFSET(correlations!F$46,_xlfn.FLOOR.MATH((ROW(E442)-1)/5)*5,0,5),"&lt;&gt;0")/COUNTIF(OFFSET(correlations!F$46,_xlfn.FLOOR.MATH((ROW(E442)-1)/5)*5,0,5),"&lt;&gt;0")</f>
        <v>3.1666666666666665</v>
      </c>
      <c r="AG454" s="40">
        <f ca="1">SUMIF(OFFSET(correlations!G$46,_xlfn.FLOOR.MATH((ROW(F442)-1)/5)*5,0,5),"&lt;&gt;0")/COUNTIF(OFFSET(correlations!G$46,_xlfn.FLOOR.MATH((ROW(F442)-1)/5)*5,0,5),"&lt;&gt;0")</f>
        <v>3</v>
      </c>
      <c r="AH454" s="40">
        <f ca="1">SUMIF(OFFSET(correlations!H$46,_xlfn.FLOOR.MATH((ROW(G442)-1)/5)*5,0,5),"&lt;&gt;0")/COUNTIF(OFFSET(correlations!H$46,_xlfn.FLOOR.MATH((ROW(G442)-1)/5)*5,0,5),"&lt;&gt;0")</f>
        <v>3.25</v>
      </c>
      <c r="AI454" s="40">
        <f ca="1">SUMIF(OFFSET(correlations!I$46,_xlfn.FLOOR.MATH((ROW(H442)-1)/5)*5,0,5),"&lt;&gt;0")/COUNTIF(OFFSET(correlations!I$46,_xlfn.FLOOR.MATH((ROW(H442)-1)/5)*5,0,5),"&lt;&gt;0")</f>
        <v>3</v>
      </c>
      <c r="AJ454" s="40">
        <f ca="1">SUMIF(OFFSET(correlations!J$46,_xlfn.FLOOR.MATH((ROW(I442)-1)/5)*5,0,5),"&lt;&gt;0")/COUNTIF(OFFSET(correlations!J$46,_xlfn.FLOOR.MATH((ROW(I442)-1)/5)*5,0,5),"&lt;&gt;0")</f>
        <v>2</v>
      </c>
      <c r="AK454" s="40">
        <f ca="1">SUMIF(OFFSET(correlations!K$46,_xlfn.FLOOR.MATH((ROW(J442)-1)/5)*5,0,5),"&lt;&gt;0")/COUNTIF(OFFSET(correlations!K$46,_xlfn.FLOOR.MATH((ROW(J442)-1)/5)*5,0,5),"&lt;&gt;0")</f>
        <v>3</v>
      </c>
      <c r="AL454" s="40">
        <f ca="1">SUMIF(OFFSET(correlations!L$46,_xlfn.FLOOR.MATH((ROW(K442)-1)/5)*5,0,5),"&lt;&gt;0")/COUNTIF(OFFSET(correlations!L$46,_xlfn.FLOOR.MATH((ROW(K442)-1)/5)*5,0,5),"&lt;&gt;0")</f>
        <v>2.75</v>
      </c>
      <c r="AM454" s="40">
        <f ca="1">SUMIF(OFFSET(correlations!M$46,_xlfn.FLOOR.MATH((ROW(L442)-1)/5)*5,0,5),"&lt;&gt;0")/COUNTIF(OFFSET(correlations!M$46,_xlfn.FLOOR.MATH((ROW(L442)-1)/5)*5,0,5),"&lt;&gt;0")</f>
        <v>2.75</v>
      </c>
      <c r="AN454" s="40" t="e">
        <f ca="1">SUMIF(OFFSET(correlations!N$46,_xlfn.FLOOR.MATH((ROW(M442)-1)/5)*5,0,5),"&lt;&gt;0")/COUNTIF(OFFSET(correlations!N$46,_xlfn.FLOOR.MATH((ROW(M442)-1)/5)*5,0,5),"&lt;&gt;0")</f>
        <v>#DIV/0!</v>
      </c>
      <c r="AO454" s="40">
        <f ca="1">SUMIF(OFFSET(correlations!O$46,_xlfn.FLOOR.MATH((ROW(N442)-1)/5)*5,0,5),"&lt;&gt;0")/COUNTIF(OFFSET(correlations!O$46,_xlfn.FLOOR.MATH((ROW(N442)-1)/5)*5,0,5),"&lt;&gt;0")</f>
        <v>2.5</v>
      </c>
      <c r="AP454" s="40">
        <f ca="1">SUMIF(OFFSET(correlations!P$46,_xlfn.FLOOR.MATH((ROW(O442)-1)/5)*5,0,5),"&lt;&gt;0")/COUNTIF(OFFSET(correlations!P$46,_xlfn.FLOOR.MATH((ROW(O442)-1)/5)*5,0,5),"&lt;&gt;0")</f>
        <v>2</v>
      </c>
      <c r="AQ454" s="40">
        <f ca="1">SUMIF(OFFSET(correlations!Q$46,_xlfn.FLOOR.MATH((ROW(P442)-1)/5)*5,0,5),"&lt;&gt;0")/COUNTIF(OFFSET(correlations!Q$46,_xlfn.FLOOR.MATH((ROW(P442)-1)/5)*5,0,5),"&lt;&gt;0")</f>
        <v>2.1666666666666665</v>
      </c>
      <c r="AR454" s="40">
        <f ca="1">SUMIF(OFFSET(correlations!R$46,_xlfn.FLOOR.MATH((ROW(Q442)-1)/5)*5,0,5),"&lt;&gt;0")/COUNTIF(OFFSET(correlations!R$46,_xlfn.FLOOR.MATH((ROW(Q442)-1)/5)*5,0,5),"&lt;&gt;0")</f>
        <v>3</v>
      </c>
      <c r="AS454" s="40">
        <f ca="1">SUMIF(OFFSET(correlations!S$46,_xlfn.FLOOR.MATH((ROW(R442)-1)/5)*5,0,5),"&lt;&gt;0")/COUNTIF(OFFSET(correlations!S$46,_xlfn.FLOOR.MATH((ROW(R442)-1)/5)*5,0,5),"&lt;&gt;0")</f>
        <v>1</v>
      </c>
      <c r="AT454" s="40">
        <f ca="1">SUMIF(OFFSET(correlations!T$46,_xlfn.FLOOR.MATH((ROW(S442)-1)/5)*5,0,5),"&lt;&gt;0")/COUNTIF(OFFSET(correlations!T$46,_xlfn.FLOOR.MATH((ROW(S442)-1)/5)*5,0,5),"&lt;&gt;0")</f>
        <v>2.5</v>
      </c>
      <c r="AU454" s="40">
        <f ca="1">SUMIF(OFFSET(correlations!U$46,_xlfn.FLOOR.MATH((ROW(T442)-1)/5)*5,0,5),"&lt;&gt;0")/COUNTIF(OFFSET(correlations!U$46,_xlfn.FLOOR.MATH((ROW(T442)-1)/5)*5,0,5),"&lt;&gt;0")</f>
        <v>2.5</v>
      </c>
      <c r="AV454" s="40">
        <f ca="1">SUMIF(OFFSET(correlations!V$46,_xlfn.FLOOR.MATH((ROW(U442)-1)/5)*5,0,5),"&lt;&gt;0")/COUNTIF(OFFSET(correlations!V$46,_xlfn.FLOOR.MATH((ROW(U442)-1)/5)*5,0,5),"&lt;&gt;0")</f>
        <v>3.5</v>
      </c>
      <c r="AW454" s="40">
        <f ca="1">SUMIF(OFFSET(correlations!W$46,_xlfn.FLOOR.MATH((ROW(V442)-1)/5)*5,0,5),"&lt;&gt;0")/COUNTIF(OFFSET(correlations!W$46,_xlfn.FLOOR.MATH((ROW(V442)-1)/5)*5,0,5),"&lt;&gt;0")</f>
        <v>2.3333333333333335</v>
      </c>
      <c r="AX454" s="40">
        <f ca="1">SUMIF(OFFSET(correlations!X$46,_xlfn.FLOOR.MATH((ROW(W442)-1)/5)*5,0,5),"&lt;&gt;0")/COUNTIF(OFFSET(correlations!X$46,_xlfn.FLOOR.MATH((ROW(W442)-1)/5)*5,0,5),"&lt;&gt;0")</f>
        <v>3</v>
      </c>
      <c r="AY454" s="40">
        <f ca="1">SUMIF(OFFSET(correlations!Y$46,_xlfn.FLOOR.MATH((ROW(X442)-1)/5)*5,0,5),"&lt;&gt;0")/COUNTIF(OFFSET(correlations!Y$46,_xlfn.FLOOR.MATH((ROW(X442)-1)/5)*5,0,5),"&lt;&gt;0")</f>
        <v>2.75</v>
      </c>
      <c r="AZ454" s="40">
        <f ca="1">SUMIF(OFFSET(correlations!Z$46,_xlfn.FLOOR.MATH((ROW(Y442)-1)/5)*5,0,5),"&lt;&gt;0")/COUNTIF(OFFSET(correlations!Z$46,_xlfn.FLOOR.MATH((ROW(Y442)-1)/5)*5,0,5),"&lt;&gt;0")</f>
        <v>2</v>
      </c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</row>
    <row r="455" spans="1:76">
      <c r="A455" s="1" t="str">
        <f t="shared" si="88"/>
        <v>7443: Chicken Run (2000)</v>
      </c>
      <c r="B455" s="26">
        <f>IF(correlations!B488&lt;&gt;0,'Modified Weights'!B$4,0)</f>
        <v>0.51761980439715483</v>
      </c>
      <c r="C455" s="26">
        <f>IF(correlations!C488&lt;&gt;0,'Modified Weights'!C$4,0)</f>
        <v>0</v>
      </c>
      <c r="D455" s="26">
        <f>IF(correlations!D488&lt;&gt;0,'Modified Weights'!D$4,0)</f>
        <v>0</v>
      </c>
      <c r="E455" s="26">
        <f>IF(correlations!E488&lt;&gt;0,'Modified Weights'!E$4,0)</f>
        <v>0.47497369617752921</v>
      </c>
      <c r="F455" s="26">
        <f>IF(correlations!F488&lt;&gt;0,'Modified Weights'!F$4,0)</f>
        <v>0.46411014776485626</v>
      </c>
      <c r="G455" s="26">
        <f>IF(correlations!G488&lt;&gt;0,'Modified Weights'!G$4,0)</f>
        <v>0</v>
      </c>
      <c r="H455" s="26">
        <f>IF(correlations!H488&lt;&gt;0,'Modified Weights'!H$4,0)</f>
        <v>0.40027450425381639</v>
      </c>
      <c r="I455" s="26">
        <f>IF(correlations!I488&lt;&gt;0,'Modified Weights'!I$4,0)</f>
        <v>0</v>
      </c>
      <c r="J455" s="26">
        <f>IF(correlations!J488&lt;&gt;0,'Modified Weights'!J$4,0)</f>
        <v>0</v>
      </c>
      <c r="K455" s="26">
        <f>IF(correlations!K488&lt;&gt;0,'Modified Weights'!K$4,0)</f>
        <v>0</v>
      </c>
      <c r="L455" s="26">
        <f>IF(correlations!L488&lt;&gt;0,'Modified Weights'!L$4,0)</f>
        <v>0</v>
      </c>
      <c r="M455" s="26">
        <f>IF(correlations!M488&lt;&gt;0,'Modified Weights'!M$4,0)</f>
        <v>0</v>
      </c>
      <c r="N455" s="26">
        <f>IF(correlations!N488&lt;&gt;0,'Modified Weights'!N$4,0)</f>
        <v>0</v>
      </c>
      <c r="O455" s="26">
        <f>IF(correlations!O488&lt;&gt;0,'Modified Weights'!O$4,0)</f>
        <v>0</v>
      </c>
      <c r="P455" s="26">
        <f>IF(correlations!P488&lt;&gt;0,'Modified Weights'!P$4,0)</f>
        <v>0</v>
      </c>
      <c r="Q455" s="26">
        <f>IF(correlations!Q488&lt;&gt;0,'Modified Weights'!Q$4,0)</f>
        <v>0.48860698263640312</v>
      </c>
      <c r="R455" s="26">
        <f>IF(correlations!R488&lt;&gt;0,'Modified Weights'!R$4,0)</f>
        <v>0</v>
      </c>
      <c r="S455" s="26">
        <f>IF(correlations!S488&lt;&gt;0,'Modified Weights'!S$4,0)</f>
        <v>0.44902524381160436</v>
      </c>
      <c r="T455" s="26">
        <f>IF(correlations!T488&lt;&gt;0,'Modified Weights'!T$4,0)</f>
        <v>0</v>
      </c>
      <c r="U455" s="26">
        <f>IF(correlations!U488&lt;&gt;0,'Modified Weights'!U$4,0)</f>
        <v>0.43899155441463594</v>
      </c>
      <c r="V455" s="26">
        <f>IF(correlations!V488&lt;&gt;0,'Modified Weights'!V$4,0)</f>
        <v>0</v>
      </c>
      <c r="W455" s="26">
        <f>IF(correlations!W488&lt;&gt;0,'Modified Weights'!W$4,0)</f>
        <v>0</v>
      </c>
      <c r="X455" s="26">
        <f>IF(correlations!X488&lt;&gt;0,'Modified Weights'!X$4,0)</f>
        <v>0</v>
      </c>
      <c r="Y455" s="26">
        <f>IF(correlations!Y488&lt;&gt;0,'Modified Weights'!Y$4,0)</f>
        <v>0.54219187817609293</v>
      </c>
      <c r="Z455" s="26">
        <f>IF(correlations!Z488&lt;&gt;0,'Modified Weights'!Z$4,0)</f>
        <v>0</v>
      </c>
      <c r="AA455" s="26"/>
      <c r="AB455" s="40">
        <f ca="1">SUMIF(OFFSET(correlations!B$46,_xlfn.FLOOR.MATH((ROW(A443)-1)/5)*5,0,5),"&lt;&gt;0")/COUNTIF(OFFSET(correlations!B$46,_xlfn.FLOOR.MATH((ROW(A443)-1)/5)*5,0,5),"&lt;&gt;0")</f>
        <v>3.25</v>
      </c>
      <c r="AC455" s="40">
        <f ca="1">SUMIF(OFFSET(correlations!C$46,_xlfn.FLOOR.MATH((ROW(B443)-1)/5)*5,0,5),"&lt;&gt;0")/COUNTIF(OFFSET(correlations!C$46,_xlfn.FLOOR.MATH((ROW(B443)-1)/5)*5,0,5),"&lt;&gt;0")</f>
        <v>3</v>
      </c>
      <c r="AD455" s="40">
        <f ca="1">SUMIF(OFFSET(correlations!D$46,_xlfn.FLOOR.MATH((ROW(C443)-1)/5)*5,0,5),"&lt;&gt;0")/COUNTIF(OFFSET(correlations!D$46,_xlfn.FLOOR.MATH((ROW(C443)-1)/5)*5,0,5),"&lt;&gt;0")</f>
        <v>3</v>
      </c>
      <c r="AE455" s="40">
        <f ca="1">SUMIF(OFFSET(correlations!E$46,_xlfn.FLOOR.MATH((ROW(D443)-1)/5)*5,0,5),"&lt;&gt;0")/COUNTIF(OFFSET(correlations!E$46,_xlfn.FLOOR.MATH((ROW(D443)-1)/5)*5,0,5),"&lt;&gt;0")</f>
        <v>3.75</v>
      </c>
      <c r="AF455" s="40">
        <f ca="1">SUMIF(OFFSET(correlations!F$46,_xlfn.FLOOR.MATH((ROW(E443)-1)/5)*5,0,5),"&lt;&gt;0")/COUNTIF(OFFSET(correlations!F$46,_xlfn.FLOOR.MATH((ROW(E443)-1)/5)*5,0,5),"&lt;&gt;0")</f>
        <v>3.1666666666666665</v>
      </c>
      <c r="AG455" s="40">
        <f ca="1">SUMIF(OFFSET(correlations!G$46,_xlfn.FLOOR.MATH((ROW(F443)-1)/5)*5,0,5),"&lt;&gt;0")/COUNTIF(OFFSET(correlations!G$46,_xlfn.FLOOR.MATH((ROW(F443)-1)/5)*5,0,5),"&lt;&gt;0")</f>
        <v>3</v>
      </c>
      <c r="AH455" s="40">
        <f ca="1">SUMIF(OFFSET(correlations!H$46,_xlfn.FLOOR.MATH((ROW(G443)-1)/5)*5,0,5),"&lt;&gt;0")/COUNTIF(OFFSET(correlations!H$46,_xlfn.FLOOR.MATH((ROW(G443)-1)/5)*5,0,5),"&lt;&gt;0")</f>
        <v>3.25</v>
      </c>
      <c r="AI455" s="40">
        <f ca="1">SUMIF(OFFSET(correlations!I$46,_xlfn.FLOOR.MATH((ROW(H443)-1)/5)*5,0,5),"&lt;&gt;0")/COUNTIF(OFFSET(correlations!I$46,_xlfn.FLOOR.MATH((ROW(H443)-1)/5)*5,0,5),"&lt;&gt;0")</f>
        <v>3</v>
      </c>
      <c r="AJ455" s="40">
        <f ca="1">SUMIF(OFFSET(correlations!J$46,_xlfn.FLOOR.MATH((ROW(I443)-1)/5)*5,0,5),"&lt;&gt;0")/COUNTIF(OFFSET(correlations!J$46,_xlfn.FLOOR.MATH((ROW(I443)-1)/5)*5,0,5),"&lt;&gt;0")</f>
        <v>2</v>
      </c>
      <c r="AK455" s="40">
        <f ca="1">SUMIF(OFFSET(correlations!K$46,_xlfn.FLOOR.MATH((ROW(J443)-1)/5)*5,0,5),"&lt;&gt;0")/COUNTIF(OFFSET(correlations!K$46,_xlfn.FLOOR.MATH((ROW(J443)-1)/5)*5,0,5),"&lt;&gt;0")</f>
        <v>3</v>
      </c>
      <c r="AL455" s="40">
        <f ca="1">SUMIF(OFFSET(correlations!L$46,_xlfn.FLOOR.MATH((ROW(K443)-1)/5)*5,0,5),"&lt;&gt;0")/COUNTIF(OFFSET(correlations!L$46,_xlfn.FLOOR.MATH((ROW(K443)-1)/5)*5,0,5),"&lt;&gt;0")</f>
        <v>2.75</v>
      </c>
      <c r="AM455" s="40">
        <f ca="1">SUMIF(OFFSET(correlations!M$46,_xlfn.FLOOR.MATH((ROW(L443)-1)/5)*5,0,5),"&lt;&gt;0")/COUNTIF(OFFSET(correlations!M$46,_xlfn.FLOOR.MATH((ROW(L443)-1)/5)*5,0,5),"&lt;&gt;0")</f>
        <v>2.75</v>
      </c>
      <c r="AN455" s="40" t="e">
        <f ca="1">SUMIF(OFFSET(correlations!N$46,_xlfn.FLOOR.MATH((ROW(M443)-1)/5)*5,0,5),"&lt;&gt;0")/COUNTIF(OFFSET(correlations!N$46,_xlfn.FLOOR.MATH((ROW(M443)-1)/5)*5,0,5),"&lt;&gt;0")</f>
        <v>#DIV/0!</v>
      </c>
      <c r="AO455" s="40">
        <f ca="1">SUMIF(OFFSET(correlations!O$46,_xlfn.FLOOR.MATH((ROW(N443)-1)/5)*5,0,5),"&lt;&gt;0")/COUNTIF(OFFSET(correlations!O$46,_xlfn.FLOOR.MATH((ROW(N443)-1)/5)*5,0,5),"&lt;&gt;0")</f>
        <v>2.5</v>
      </c>
      <c r="AP455" s="40">
        <f ca="1">SUMIF(OFFSET(correlations!P$46,_xlfn.FLOOR.MATH((ROW(O443)-1)/5)*5,0,5),"&lt;&gt;0")/COUNTIF(OFFSET(correlations!P$46,_xlfn.FLOOR.MATH((ROW(O443)-1)/5)*5,0,5),"&lt;&gt;0")</f>
        <v>2</v>
      </c>
      <c r="AQ455" s="40">
        <f ca="1">SUMIF(OFFSET(correlations!Q$46,_xlfn.FLOOR.MATH((ROW(P443)-1)/5)*5,0,5),"&lt;&gt;0")/COUNTIF(OFFSET(correlations!Q$46,_xlfn.FLOOR.MATH((ROW(P443)-1)/5)*5,0,5),"&lt;&gt;0")</f>
        <v>2.1666666666666665</v>
      </c>
      <c r="AR455" s="40">
        <f ca="1">SUMIF(OFFSET(correlations!R$46,_xlfn.FLOOR.MATH((ROW(Q443)-1)/5)*5,0,5),"&lt;&gt;0")/COUNTIF(OFFSET(correlations!R$46,_xlfn.FLOOR.MATH((ROW(Q443)-1)/5)*5,0,5),"&lt;&gt;0")</f>
        <v>3</v>
      </c>
      <c r="AS455" s="40">
        <f ca="1">SUMIF(OFFSET(correlations!S$46,_xlfn.FLOOR.MATH((ROW(R443)-1)/5)*5,0,5),"&lt;&gt;0")/COUNTIF(OFFSET(correlations!S$46,_xlfn.FLOOR.MATH((ROW(R443)-1)/5)*5,0,5),"&lt;&gt;0")</f>
        <v>1</v>
      </c>
      <c r="AT455" s="40">
        <f ca="1">SUMIF(OFFSET(correlations!T$46,_xlfn.FLOOR.MATH((ROW(S443)-1)/5)*5,0,5),"&lt;&gt;0")/COUNTIF(OFFSET(correlations!T$46,_xlfn.FLOOR.MATH((ROW(S443)-1)/5)*5,0,5),"&lt;&gt;0")</f>
        <v>2.5</v>
      </c>
      <c r="AU455" s="40">
        <f ca="1">SUMIF(OFFSET(correlations!U$46,_xlfn.FLOOR.MATH((ROW(T443)-1)/5)*5,0,5),"&lt;&gt;0")/COUNTIF(OFFSET(correlations!U$46,_xlfn.FLOOR.MATH((ROW(T443)-1)/5)*5,0,5),"&lt;&gt;0")</f>
        <v>2.5</v>
      </c>
      <c r="AV455" s="40">
        <f ca="1">SUMIF(OFFSET(correlations!V$46,_xlfn.FLOOR.MATH((ROW(U443)-1)/5)*5,0,5),"&lt;&gt;0")/COUNTIF(OFFSET(correlations!V$46,_xlfn.FLOOR.MATH((ROW(U443)-1)/5)*5,0,5),"&lt;&gt;0")</f>
        <v>3.5</v>
      </c>
      <c r="AW455" s="40">
        <f ca="1">SUMIF(OFFSET(correlations!W$46,_xlfn.FLOOR.MATH((ROW(V443)-1)/5)*5,0,5),"&lt;&gt;0")/COUNTIF(OFFSET(correlations!W$46,_xlfn.FLOOR.MATH((ROW(V443)-1)/5)*5,0,5),"&lt;&gt;0")</f>
        <v>2.3333333333333335</v>
      </c>
      <c r="AX455" s="40">
        <f ca="1">SUMIF(OFFSET(correlations!X$46,_xlfn.FLOOR.MATH((ROW(W443)-1)/5)*5,0,5),"&lt;&gt;0")/COUNTIF(OFFSET(correlations!X$46,_xlfn.FLOOR.MATH((ROW(W443)-1)/5)*5,0,5),"&lt;&gt;0")</f>
        <v>3</v>
      </c>
      <c r="AY455" s="40">
        <f ca="1">SUMIF(OFFSET(correlations!Y$46,_xlfn.FLOOR.MATH((ROW(X443)-1)/5)*5,0,5),"&lt;&gt;0")/COUNTIF(OFFSET(correlations!Y$46,_xlfn.FLOOR.MATH((ROW(X443)-1)/5)*5,0,5),"&lt;&gt;0")</f>
        <v>2.75</v>
      </c>
      <c r="AZ455" s="40">
        <f ca="1">SUMIF(OFFSET(correlations!Z$46,_xlfn.FLOOR.MATH((ROW(Y443)-1)/5)*5,0,5),"&lt;&gt;0")/COUNTIF(OFFSET(correlations!Z$46,_xlfn.FLOOR.MATH((ROW(Y443)-1)/5)*5,0,5),"&lt;&gt;0")</f>
        <v>2</v>
      </c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</row>
    <row r="456" spans="1:76">
      <c r="A456" s="1" t="str">
        <f t="shared" si="88"/>
        <v>7443: Chicken Run (2000)</v>
      </c>
      <c r="B456" s="26">
        <f>IF(correlations!B489&lt;&gt;0,'Modified Weights'!B$5,0)</f>
        <v>0</v>
      </c>
      <c r="C456" s="26">
        <f>IF(correlations!C489&lt;&gt;0,'Modified Weights'!C$5,0)</f>
        <v>0.42223642660835542</v>
      </c>
      <c r="D456" s="26">
        <f>IF(correlations!D489&lt;&gt;0,'Modified Weights'!D$5,0)</f>
        <v>0.46833329437099369</v>
      </c>
      <c r="E456" s="26">
        <f>IF(correlations!E489&lt;&gt;0,'Modified Weights'!E$5,0)</f>
        <v>0</v>
      </c>
      <c r="F456" s="26">
        <f>IF(correlations!F489&lt;&gt;0,'Modified Weights'!F$5,0)</f>
        <v>0.43899155441463594</v>
      </c>
      <c r="G456" s="26">
        <f>IF(correlations!G489&lt;&gt;0,'Modified Weights'!G$5,0)</f>
        <v>0.46833329437099369</v>
      </c>
      <c r="H456" s="26">
        <f>IF(correlations!H489&lt;&gt;0,'Modified Weights'!H$5,0)</f>
        <v>0.24769327229404767</v>
      </c>
      <c r="I456" s="26">
        <f>IF(correlations!I489&lt;&gt;0,'Modified Weights'!I$5,0)</f>
        <v>0.26424949075041737</v>
      </c>
      <c r="J456" s="26">
        <f>IF(correlations!J489&lt;&gt;0,'Modified Weights'!J$5,0)</f>
        <v>0</v>
      </c>
      <c r="K456" s="26">
        <f>IF(correlations!K489&lt;&gt;0,'Modified Weights'!K$5,0)</f>
        <v>0</v>
      </c>
      <c r="L456" s="26">
        <f>IF(correlations!L489&lt;&gt;0,'Modified Weights'!L$5,0)</f>
        <v>0</v>
      </c>
      <c r="M456" s="26">
        <f>IF(correlations!M489&lt;&gt;0,'Modified Weights'!M$5,0)</f>
        <v>0</v>
      </c>
      <c r="N456" s="26">
        <f>IF(correlations!N489&lt;&gt;0,'Modified Weights'!N$5,0)</f>
        <v>0</v>
      </c>
      <c r="O456" s="26">
        <f>IF(correlations!O489&lt;&gt;0,'Modified Weights'!O$5,0)</f>
        <v>0.53906585139435703</v>
      </c>
      <c r="P456" s="26">
        <f>IF(correlations!P489&lt;&gt;0,'Modified Weights'!P$5,0)</f>
        <v>0.29682614716644024</v>
      </c>
      <c r="Q456" s="26">
        <f>IF(correlations!Q489&lt;&gt;0,'Modified Weights'!Q$5,0)</f>
        <v>0</v>
      </c>
      <c r="R456" s="26">
        <f>IF(correlations!R489&lt;&gt;0,'Modified Weights'!R$5,0)</f>
        <v>0</v>
      </c>
      <c r="S456" s="26">
        <f>IF(correlations!S489&lt;&gt;0,'Modified Weights'!S$5,0)</f>
        <v>0</v>
      </c>
      <c r="T456" s="26">
        <f>IF(correlations!T489&lt;&gt;0,'Modified Weights'!T$5,0)</f>
        <v>0</v>
      </c>
      <c r="U456" s="26">
        <f>IF(correlations!U489&lt;&gt;0,'Modified Weights'!U$5,0)</f>
        <v>0.40380887559327872</v>
      </c>
      <c r="V456" s="26">
        <f>IF(correlations!V489&lt;&gt;0,'Modified Weights'!V$5,0)</f>
        <v>0.14924669844661778</v>
      </c>
      <c r="W456" s="26">
        <f>IF(correlations!W489&lt;&gt;0,'Modified Weights'!W$5,0)</f>
        <v>0.31571202585390812</v>
      </c>
      <c r="X456" s="26">
        <f>IF(correlations!X489&lt;&gt;0,'Modified Weights'!X$5,0)</f>
        <v>0.47497369617752921</v>
      </c>
      <c r="Y456" s="26">
        <f>IF(correlations!Y489&lt;&gt;0,'Modified Weights'!Y$5,0)</f>
        <v>0</v>
      </c>
      <c r="Z456" s="26">
        <f>IF(correlations!Z489&lt;&gt;0,'Modified Weights'!Z$5,0)</f>
        <v>0.37985626502293046</v>
      </c>
      <c r="AA456" s="26"/>
      <c r="AB456" s="40">
        <f ca="1">SUMIF(OFFSET(correlations!B$46,_xlfn.FLOOR.MATH((ROW(A444)-1)/5)*5,0,5),"&lt;&gt;0")/COUNTIF(OFFSET(correlations!B$46,_xlfn.FLOOR.MATH((ROW(A444)-1)/5)*5,0,5),"&lt;&gt;0")</f>
        <v>3.25</v>
      </c>
      <c r="AC456" s="40">
        <f ca="1">SUMIF(OFFSET(correlations!C$46,_xlfn.FLOOR.MATH((ROW(B444)-1)/5)*5,0,5),"&lt;&gt;0")/COUNTIF(OFFSET(correlations!C$46,_xlfn.FLOOR.MATH((ROW(B444)-1)/5)*5,0,5),"&lt;&gt;0")</f>
        <v>3</v>
      </c>
      <c r="AD456" s="40">
        <f ca="1">SUMIF(OFFSET(correlations!D$46,_xlfn.FLOOR.MATH((ROW(C444)-1)/5)*5,0,5),"&lt;&gt;0")/COUNTIF(OFFSET(correlations!D$46,_xlfn.FLOOR.MATH((ROW(C444)-1)/5)*5,0,5),"&lt;&gt;0")</f>
        <v>3</v>
      </c>
      <c r="AE456" s="40">
        <f ca="1">SUMIF(OFFSET(correlations!E$46,_xlfn.FLOOR.MATH((ROW(D444)-1)/5)*5,0,5),"&lt;&gt;0")/COUNTIF(OFFSET(correlations!E$46,_xlfn.FLOOR.MATH((ROW(D444)-1)/5)*5,0,5),"&lt;&gt;0")</f>
        <v>3.75</v>
      </c>
      <c r="AF456" s="40">
        <f ca="1">SUMIF(OFFSET(correlations!F$46,_xlfn.FLOOR.MATH((ROW(E444)-1)/5)*5,0,5),"&lt;&gt;0")/COUNTIF(OFFSET(correlations!F$46,_xlfn.FLOOR.MATH((ROW(E444)-1)/5)*5,0,5),"&lt;&gt;0")</f>
        <v>3.1666666666666665</v>
      </c>
      <c r="AG456" s="40">
        <f ca="1">SUMIF(OFFSET(correlations!G$46,_xlfn.FLOOR.MATH((ROW(F444)-1)/5)*5,0,5),"&lt;&gt;0")/COUNTIF(OFFSET(correlations!G$46,_xlfn.FLOOR.MATH((ROW(F444)-1)/5)*5,0,5),"&lt;&gt;0")</f>
        <v>3</v>
      </c>
      <c r="AH456" s="40">
        <f ca="1">SUMIF(OFFSET(correlations!H$46,_xlfn.FLOOR.MATH((ROW(G444)-1)/5)*5,0,5),"&lt;&gt;0")/COUNTIF(OFFSET(correlations!H$46,_xlfn.FLOOR.MATH((ROW(G444)-1)/5)*5,0,5),"&lt;&gt;0")</f>
        <v>3.25</v>
      </c>
      <c r="AI456" s="40">
        <f ca="1">SUMIF(OFFSET(correlations!I$46,_xlfn.FLOOR.MATH((ROW(H444)-1)/5)*5,0,5),"&lt;&gt;0")/COUNTIF(OFFSET(correlations!I$46,_xlfn.FLOOR.MATH((ROW(H444)-1)/5)*5,0,5),"&lt;&gt;0")</f>
        <v>3</v>
      </c>
      <c r="AJ456" s="40">
        <f ca="1">SUMIF(OFFSET(correlations!J$46,_xlfn.FLOOR.MATH((ROW(I444)-1)/5)*5,0,5),"&lt;&gt;0")/COUNTIF(OFFSET(correlations!J$46,_xlfn.FLOOR.MATH((ROW(I444)-1)/5)*5,0,5),"&lt;&gt;0")</f>
        <v>2</v>
      </c>
      <c r="AK456" s="40">
        <f ca="1">SUMIF(OFFSET(correlations!K$46,_xlfn.FLOOR.MATH((ROW(J444)-1)/5)*5,0,5),"&lt;&gt;0")/COUNTIF(OFFSET(correlations!K$46,_xlfn.FLOOR.MATH((ROW(J444)-1)/5)*5,0,5),"&lt;&gt;0")</f>
        <v>3</v>
      </c>
      <c r="AL456" s="40">
        <f ca="1">SUMIF(OFFSET(correlations!L$46,_xlfn.FLOOR.MATH((ROW(K444)-1)/5)*5,0,5),"&lt;&gt;0")/COUNTIF(OFFSET(correlations!L$46,_xlfn.FLOOR.MATH((ROW(K444)-1)/5)*5,0,5),"&lt;&gt;0")</f>
        <v>2.75</v>
      </c>
      <c r="AM456" s="40">
        <f ca="1">SUMIF(OFFSET(correlations!M$46,_xlfn.FLOOR.MATH((ROW(L444)-1)/5)*5,0,5),"&lt;&gt;0")/COUNTIF(OFFSET(correlations!M$46,_xlfn.FLOOR.MATH((ROW(L444)-1)/5)*5,0,5),"&lt;&gt;0")</f>
        <v>2.75</v>
      </c>
      <c r="AN456" s="40" t="e">
        <f ca="1">SUMIF(OFFSET(correlations!N$46,_xlfn.FLOOR.MATH((ROW(M444)-1)/5)*5,0,5),"&lt;&gt;0")/COUNTIF(OFFSET(correlations!N$46,_xlfn.FLOOR.MATH((ROW(M444)-1)/5)*5,0,5),"&lt;&gt;0")</f>
        <v>#DIV/0!</v>
      </c>
      <c r="AO456" s="40">
        <f ca="1">SUMIF(OFFSET(correlations!O$46,_xlfn.FLOOR.MATH((ROW(N444)-1)/5)*5,0,5),"&lt;&gt;0")/COUNTIF(OFFSET(correlations!O$46,_xlfn.FLOOR.MATH((ROW(N444)-1)/5)*5,0,5),"&lt;&gt;0")</f>
        <v>2.5</v>
      </c>
      <c r="AP456" s="40">
        <f ca="1">SUMIF(OFFSET(correlations!P$46,_xlfn.FLOOR.MATH((ROW(O444)-1)/5)*5,0,5),"&lt;&gt;0")/COUNTIF(OFFSET(correlations!P$46,_xlfn.FLOOR.MATH((ROW(O444)-1)/5)*5,0,5),"&lt;&gt;0")</f>
        <v>2</v>
      </c>
      <c r="AQ456" s="40">
        <f ca="1">SUMIF(OFFSET(correlations!Q$46,_xlfn.FLOOR.MATH((ROW(P444)-1)/5)*5,0,5),"&lt;&gt;0")/COUNTIF(OFFSET(correlations!Q$46,_xlfn.FLOOR.MATH((ROW(P444)-1)/5)*5,0,5),"&lt;&gt;0")</f>
        <v>2.1666666666666665</v>
      </c>
      <c r="AR456" s="40">
        <f ca="1">SUMIF(OFFSET(correlations!R$46,_xlfn.FLOOR.MATH((ROW(Q444)-1)/5)*5,0,5),"&lt;&gt;0")/COUNTIF(OFFSET(correlations!R$46,_xlfn.FLOOR.MATH((ROW(Q444)-1)/5)*5,0,5),"&lt;&gt;0")</f>
        <v>3</v>
      </c>
      <c r="AS456" s="40">
        <f ca="1">SUMIF(OFFSET(correlations!S$46,_xlfn.FLOOR.MATH((ROW(R444)-1)/5)*5,0,5),"&lt;&gt;0")/COUNTIF(OFFSET(correlations!S$46,_xlfn.FLOOR.MATH((ROW(R444)-1)/5)*5,0,5),"&lt;&gt;0")</f>
        <v>1</v>
      </c>
      <c r="AT456" s="40">
        <f ca="1">SUMIF(OFFSET(correlations!T$46,_xlfn.FLOOR.MATH((ROW(S444)-1)/5)*5,0,5),"&lt;&gt;0")/COUNTIF(OFFSET(correlations!T$46,_xlfn.FLOOR.MATH((ROW(S444)-1)/5)*5,0,5),"&lt;&gt;0")</f>
        <v>2.5</v>
      </c>
      <c r="AU456" s="40">
        <f ca="1">SUMIF(OFFSET(correlations!U$46,_xlfn.FLOOR.MATH((ROW(T444)-1)/5)*5,0,5),"&lt;&gt;0")/COUNTIF(OFFSET(correlations!U$46,_xlfn.FLOOR.MATH((ROW(T444)-1)/5)*5,0,5),"&lt;&gt;0")</f>
        <v>2.5</v>
      </c>
      <c r="AV456" s="40">
        <f ca="1">SUMIF(OFFSET(correlations!V$46,_xlfn.FLOOR.MATH((ROW(U444)-1)/5)*5,0,5),"&lt;&gt;0")/COUNTIF(OFFSET(correlations!V$46,_xlfn.FLOOR.MATH((ROW(U444)-1)/5)*5,0,5),"&lt;&gt;0")</f>
        <v>3.5</v>
      </c>
      <c r="AW456" s="40">
        <f ca="1">SUMIF(OFFSET(correlations!W$46,_xlfn.FLOOR.MATH((ROW(V444)-1)/5)*5,0,5),"&lt;&gt;0")/COUNTIF(OFFSET(correlations!W$46,_xlfn.FLOOR.MATH((ROW(V444)-1)/5)*5,0,5),"&lt;&gt;0")</f>
        <v>2.3333333333333335</v>
      </c>
      <c r="AX456" s="40">
        <f ca="1">SUMIF(OFFSET(correlations!X$46,_xlfn.FLOOR.MATH((ROW(W444)-1)/5)*5,0,5),"&lt;&gt;0")/COUNTIF(OFFSET(correlations!X$46,_xlfn.FLOOR.MATH((ROW(W444)-1)/5)*5,0,5),"&lt;&gt;0")</f>
        <v>3</v>
      </c>
      <c r="AY456" s="40">
        <f ca="1">SUMIF(OFFSET(correlations!Y$46,_xlfn.FLOOR.MATH((ROW(X444)-1)/5)*5,0,5),"&lt;&gt;0")/COUNTIF(OFFSET(correlations!Y$46,_xlfn.FLOOR.MATH((ROW(X444)-1)/5)*5,0,5),"&lt;&gt;0")</f>
        <v>2.75</v>
      </c>
      <c r="AZ456" s="40">
        <f ca="1">SUMIF(OFFSET(correlations!Z$46,_xlfn.FLOOR.MATH((ROW(Y444)-1)/5)*5,0,5),"&lt;&gt;0")/COUNTIF(OFFSET(correlations!Z$46,_xlfn.FLOOR.MATH((ROW(Y444)-1)/5)*5,0,5),"&lt;&gt;0")</f>
        <v>2</v>
      </c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</row>
    <row r="457" spans="1:76">
      <c r="A457" s="1" t="str">
        <f t="shared" si="88"/>
        <v>7443: Chicken Run (2000)</v>
      </c>
      <c r="B457" s="26">
        <f>IF(correlations!B490&lt;&gt;0,'Modified Weights'!B$6,0)</f>
        <v>0</v>
      </c>
      <c r="C457" s="26">
        <f>IF(correlations!C490&lt;&gt;0,'Modified Weights'!C$6,0)</f>
        <v>0</v>
      </c>
      <c r="D457" s="26">
        <f>IF(correlations!D490&lt;&gt;0,'Modified Weights'!D$6,0)</f>
        <v>0.37322578372742299</v>
      </c>
      <c r="E457" s="26">
        <f>IF(correlations!E490&lt;&gt;0,'Modified Weights'!E$6,0)</f>
        <v>0.28275572409412869</v>
      </c>
      <c r="F457" s="26">
        <f>IF(correlations!F490&lt;&gt;0,'Modified Weights'!F$6,0)</f>
        <v>0.40027450425381639</v>
      </c>
      <c r="G457" s="26">
        <f>IF(correlations!G490&lt;&gt;0,'Modified Weights'!G$6,0)</f>
        <v>0.39943642888722536</v>
      </c>
      <c r="H457" s="26">
        <f>IF(correlations!H490&lt;&gt;0,'Modified Weights'!H$6,0)</f>
        <v>0</v>
      </c>
      <c r="I457" s="26">
        <f>IF(correlations!I490&lt;&gt;0,'Modified Weights'!I$6,0)</f>
        <v>0</v>
      </c>
      <c r="J457" s="26">
        <f>IF(correlations!J490&lt;&gt;0,'Modified Weights'!J$6,0)</f>
        <v>0.36756756756756787</v>
      </c>
      <c r="K457" s="26">
        <f>IF(correlations!K490&lt;&gt;0,'Modified Weights'!K$6,0)</f>
        <v>0.25252866387786765</v>
      </c>
      <c r="L457" s="26">
        <f>IF(correlations!L490&lt;&gt;0,'Modified Weights'!L$6,0)</f>
        <v>0.2685953793136418</v>
      </c>
      <c r="M457" s="26">
        <f>IF(correlations!M490&lt;&gt;0,'Modified Weights'!M$6,0)</f>
        <v>0.25252866387786765</v>
      </c>
      <c r="N457" s="26">
        <f>IF(correlations!N490&lt;&gt;0,'Modified Weights'!N$6,0)</f>
        <v>0</v>
      </c>
      <c r="O457" s="26">
        <f>IF(correlations!O490&lt;&gt;0,'Modified Weights'!O$6,0)</f>
        <v>0.52599044278760332</v>
      </c>
      <c r="P457" s="26">
        <f>IF(correlations!P490&lt;&gt;0,'Modified Weights'!P$6,0)</f>
        <v>0.28039233696684568</v>
      </c>
      <c r="Q457" s="26">
        <f>IF(correlations!Q490&lt;&gt;0,'Modified Weights'!Q$6,0)</f>
        <v>0</v>
      </c>
      <c r="R457" s="26">
        <f>IF(correlations!R490&lt;&gt;0,'Modified Weights'!R$6,0)</f>
        <v>0.39943642888722536</v>
      </c>
      <c r="S457" s="26">
        <f>IF(correlations!S490&lt;&gt;0,'Modified Weights'!S$6,0)</f>
        <v>0</v>
      </c>
      <c r="T457" s="26">
        <f>IF(correlations!T490&lt;&gt;0,'Modified Weights'!T$6,0)</f>
        <v>0.40704352695380308</v>
      </c>
      <c r="U457" s="26">
        <f>IF(correlations!U490&lt;&gt;0,'Modified Weights'!U$6,0)</f>
        <v>0.30580326092025339</v>
      </c>
      <c r="V457" s="26">
        <f>IF(correlations!V490&lt;&gt;0,'Modified Weights'!V$6,0)</f>
        <v>0</v>
      </c>
      <c r="W457" s="26">
        <f>IF(correlations!W490&lt;&gt;0,'Modified Weights'!W$6,0)</f>
        <v>0.26252037536330569</v>
      </c>
      <c r="X457" s="26">
        <f>IF(correlations!X490&lt;&gt;0,'Modified Weights'!X$6,0)</f>
        <v>0</v>
      </c>
      <c r="Y457" s="26">
        <f>IF(correlations!Y490&lt;&gt;0,'Modified Weights'!Y$6,0)</f>
        <v>0.46411014776485626</v>
      </c>
      <c r="Z457" s="26">
        <f>IF(correlations!Z490&lt;&gt;0,'Modified Weights'!Z$6,0)</f>
        <v>0</v>
      </c>
      <c r="AA457" s="26"/>
      <c r="AB457" s="40">
        <f ca="1">SUMIF(OFFSET(correlations!B$46,_xlfn.FLOOR.MATH((ROW(A445)-1)/5)*5,0,5),"&lt;&gt;0")/COUNTIF(OFFSET(correlations!B$46,_xlfn.FLOOR.MATH((ROW(A445)-1)/5)*5,0,5),"&lt;&gt;0")</f>
        <v>3.25</v>
      </c>
      <c r="AC457" s="40">
        <f ca="1">SUMIF(OFFSET(correlations!C$46,_xlfn.FLOOR.MATH((ROW(B445)-1)/5)*5,0,5),"&lt;&gt;0")/COUNTIF(OFFSET(correlations!C$46,_xlfn.FLOOR.MATH((ROW(B445)-1)/5)*5,0,5),"&lt;&gt;0")</f>
        <v>3</v>
      </c>
      <c r="AD457" s="40">
        <f ca="1">SUMIF(OFFSET(correlations!D$46,_xlfn.FLOOR.MATH((ROW(C445)-1)/5)*5,0,5),"&lt;&gt;0")/COUNTIF(OFFSET(correlations!D$46,_xlfn.FLOOR.MATH((ROW(C445)-1)/5)*5,0,5),"&lt;&gt;0")</f>
        <v>3</v>
      </c>
      <c r="AE457" s="40">
        <f ca="1">SUMIF(OFFSET(correlations!E$46,_xlfn.FLOOR.MATH((ROW(D445)-1)/5)*5,0,5),"&lt;&gt;0")/COUNTIF(OFFSET(correlations!E$46,_xlfn.FLOOR.MATH((ROW(D445)-1)/5)*5,0,5),"&lt;&gt;0")</f>
        <v>3.75</v>
      </c>
      <c r="AF457" s="40">
        <f ca="1">SUMIF(OFFSET(correlations!F$46,_xlfn.FLOOR.MATH((ROW(E445)-1)/5)*5,0,5),"&lt;&gt;0")/COUNTIF(OFFSET(correlations!F$46,_xlfn.FLOOR.MATH((ROW(E445)-1)/5)*5,0,5),"&lt;&gt;0")</f>
        <v>3.1666666666666665</v>
      </c>
      <c r="AG457" s="40">
        <f ca="1">SUMIF(OFFSET(correlations!G$46,_xlfn.FLOOR.MATH((ROW(F445)-1)/5)*5,0,5),"&lt;&gt;0")/COUNTIF(OFFSET(correlations!G$46,_xlfn.FLOOR.MATH((ROW(F445)-1)/5)*5,0,5),"&lt;&gt;0")</f>
        <v>3</v>
      </c>
      <c r="AH457" s="40">
        <f ca="1">SUMIF(OFFSET(correlations!H$46,_xlfn.FLOOR.MATH((ROW(G445)-1)/5)*5,0,5),"&lt;&gt;0")/COUNTIF(OFFSET(correlations!H$46,_xlfn.FLOOR.MATH((ROW(G445)-1)/5)*5,0,5),"&lt;&gt;0")</f>
        <v>3.25</v>
      </c>
      <c r="AI457" s="40">
        <f ca="1">SUMIF(OFFSET(correlations!I$46,_xlfn.FLOOR.MATH((ROW(H445)-1)/5)*5,0,5),"&lt;&gt;0")/COUNTIF(OFFSET(correlations!I$46,_xlfn.FLOOR.MATH((ROW(H445)-1)/5)*5,0,5),"&lt;&gt;0")</f>
        <v>3</v>
      </c>
      <c r="AJ457" s="40">
        <f ca="1">SUMIF(OFFSET(correlations!J$46,_xlfn.FLOOR.MATH((ROW(I445)-1)/5)*5,0,5),"&lt;&gt;0")/COUNTIF(OFFSET(correlations!J$46,_xlfn.FLOOR.MATH((ROW(I445)-1)/5)*5,0,5),"&lt;&gt;0")</f>
        <v>2</v>
      </c>
      <c r="AK457" s="40">
        <f ca="1">SUMIF(OFFSET(correlations!K$46,_xlfn.FLOOR.MATH((ROW(J445)-1)/5)*5,0,5),"&lt;&gt;0")/COUNTIF(OFFSET(correlations!K$46,_xlfn.FLOOR.MATH((ROW(J445)-1)/5)*5,0,5),"&lt;&gt;0")</f>
        <v>3</v>
      </c>
      <c r="AL457" s="40">
        <f ca="1">SUMIF(OFFSET(correlations!L$46,_xlfn.FLOOR.MATH((ROW(K445)-1)/5)*5,0,5),"&lt;&gt;0")/COUNTIF(OFFSET(correlations!L$46,_xlfn.FLOOR.MATH((ROW(K445)-1)/5)*5,0,5),"&lt;&gt;0")</f>
        <v>2.75</v>
      </c>
      <c r="AM457" s="40">
        <f ca="1">SUMIF(OFFSET(correlations!M$46,_xlfn.FLOOR.MATH((ROW(L445)-1)/5)*5,0,5),"&lt;&gt;0")/COUNTIF(OFFSET(correlations!M$46,_xlfn.FLOOR.MATH((ROW(L445)-1)/5)*5,0,5),"&lt;&gt;0")</f>
        <v>2.75</v>
      </c>
      <c r="AN457" s="40" t="e">
        <f ca="1">SUMIF(OFFSET(correlations!N$46,_xlfn.FLOOR.MATH((ROW(M445)-1)/5)*5,0,5),"&lt;&gt;0")/COUNTIF(OFFSET(correlations!N$46,_xlfn.FLOOR.MATH((ROW(M445)-1)/5)*5,0,5),"&lt;&gt;0")</f>
        <v>#DIV/0!</v>
      </c>
      <c r="AO457" s="40">
        <f ca="1">SUMIF(OFFSET(correlations!O$46,_xlfn.FLOOR.MATH((ROW(N445)-1)/5)*5,0,5),"&lt;&gt;0")/COUNTIF(OFFSET(correlations!O$46,_xlfn.FLOOR.MATH((ROW(N445)-1)/5)*5,0,5),"&lt;&gt;0")</f>
        <v>2.5</v>
      </c>
      <c r="AP457" s="40">
        <f ca="1">SUMIF(OFFSET(correlations!P$46,_xlfn.FLOOR.MATH((ROW(O445)-1)/5)*5,0,5),"&lt;&gt;0")/COUNTIF(OFFSET(correlations!P$46,_xlfn.FLOOR.MATH((ROW(O445)-1)/5)*5,0,5),"&lt;&gt;0")</f>
        <v>2</v>
      </c>
      <c r="AQ457" s="40">
        <f ca="1">SUMIF(OFFSET(correlations!Q$46,_xlfn.FLOOR.MATH((ROW(P445)-1)/5)*5,0,5),"&lt;&gt;0")/COUNTIF(OFFSET(correlations!Q$46,_xlfn.FLOOR.MATH((ROW(P445)-1)/5)*5,0,5),"&lt;&gt;0")</f>
        <v>2.1666666666666665</v>
      </c>
      <c r="AR457" s="40">
        <f ca="1">SUMIF(OFFSET(correlations!R$46,_xlfn.FLOOR.MATH((ROW(Q445)-1)/5)*5,0,5),"&lt;&gt;0")/COUNTIF(OFFSET(correlations!R$46,_xlfn.FLOOR.MATH((ROW(Q445)-1)/5)*5,0,5),"&lt;&gt;0")</f>
        <v>3</v>
      </c>
      <c r="AS457" s="40">
        <f ca="1">SUMIF(OFFSET(correlations!S$46,_xlfn.FLOOR.MATH((ROW(R445)-1)/5)*5,0,5),"&lt;&gt;0")/COUNTIF(OFFSET(correlations!S$46,_xlfn.FLOOR.MATH((ROW(R445)-1)/5)*5,0,5),"&lt;&gt;0")</f>
        <v>1</v>
      </c>
      <c r="AT457" s="40">
        <f ca="1">SUMIF(OFFSET(correlations!T$46,_xlfn.FLOOR.MATH((ROW(S445)-1)/5)*5,0,5),"&lt;&gt;0")/COUNTIF(OFFSET(correlations!T$46,_xlfn.FLOOR.MATH((ROW(S445)-1)/5)*5,0,5),"&lt;&gt;0")</f>
        <v>2.5</v>
      </c>
      <c r="AU457" s="40">
        <f ca="1">SUMIF(OFFSET(correlations!U$46,_xlfn.FLOOR.MATH((ROW(T445)-1)/5)*5,0,5),"&lt;&gt;0")/COUNTIF(OFFSET(correlations!U$46,_xlfn.FLOOR.MATH((ROW(T445)-1)/5)*5,0,5),"&lt;&gt;0")</f>
        <v>2.5</v>
      </c>
      <c r="AV457" s="40">
        <f ca="1">SUMIF(OFFSET(correlations!V$46,_xlfn.FLOOR.MATH((ROW(U445)-1)/5)*5,0,5),"&lt;&gt;0")/COUNTIF(OFFSET(correlations!V$46,_xlfn.FLOOR.MATH((ROW(U445)-1)/5)*5,0,5),"&lt;&gt;0")</f>
        <v>3.5</v>
      </c>
      <c r="AW457" s="40">
        <f ca="1">SUMIF(OFFSET(correlations!W$46,_xlfn.FLOOR.MATH((ROW(V445)-1)/5)*5,0,5),"&lt;&gt;0")/COUNTIF(OFFSET(correlations!W$46,_xlfn.FLOOR.MATH((ROW(V445)-1)/5)*5,0,5),"&lt;&gt;0")</f>
        <v>2.3333333333333335</v>
      </c>
      <c r="AX457" s="40">
        <f ca="1">SUMIF(OFFSET(correlations!X$46,_xlfn.FLOOR.MATH((ROW(W445)-1)/5)*5,0,5),"&lt;&gt;0")/COUNTIF(OFFSET(correlations!X$46,_xlfn.FLOOR.MATH((ROW(W445)-1)/5)*5,0,5),"&lt;&gt;0")</f>
        <v>3</v>
      </c>
      <c r="AY457" s="40">
        <f ca="1">SUMIF(OFFSET(correlations!Y$46,_xlfn.FLOOR.MATH((ROW(X445)-1)/5)*5,0,5),"&lt;&gt;0")/COUNTIF(OFFSET(correlations!Y$46,_xlfn.FLOOR.MATH((ROW(X445)-1)/5)*5,0,5),"&lt;&gt;0")</f>
        <v>2.75</v>
      </c>
      <c r="AZ457" s="40">
        <f ca="1">SUMIF(OFFSET(correlations!Z$46,_xlfn.FLOOR.MATH((ROW(Y445)-1)/5)*5,0,5),"&lt;&gt;0")/COUNTIF(OFFSET(correlations!Z$46,_xlfn.FLOOR.MATH((ROW(Y445)-1)/5)*5,0,5),"&lt;&gt;0")</f>
        <v>2</v>
      </c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</row>
    <row r="458" spans="1:76">
      <c r="A458" s="21" t="s">
        <v>89</v>
      </c>
      <c r="B458" s="26">
        <f>IF(correlations!B491&lt;&gt;0,'Modified Weights'!B$7,0)</f>
        <v>0</v>
      </c>
      <c r="C458" s="26">
        <f>IF(correlations!C491&lt;&gt;0,'Modified Weights'!C$7,0)</f>
        <v>0.41167618541813644</v>
      </c>
      <c r="D458" s="26">
        <f>IF(correlations!D491&lt;&gt;0,'Modified Weights'!D$7,0)</f>
        <v>0</v>
      </c>
      <c r="E458" s="26">
        <f>IF(correlations!E491&lt;&gt;0,'Modified Weights'!E$7,0)</f>
        <v>0</v>
      </c>
      <c r="F458" s="26">
        <f>IF(correlations!F491&lt;&gt;0,'Modified Weights'!F$7,0)</f>
        <v>0</v>
      </c>
      <c r="G458" s="26">
        <f>IF(correlations!G491&lt;&gt;0,'Modified Weights'!G$7,0)</f>
        <v>0.38713264586848378</v>
      </c>
      <c r="H458" s="26">
        <f>IF(correlations!H491&lt;&gt;0,'Modified Weights'!H$7,0)</f>
        <v>0</v>
      </c>
      <c r="I458" s="26">
        <f>IF(correlations!I491&lt;&gt;0,'Modified Weights'!I$7,0)</f>
        <v>0</v>
      </c>
      <c r="J458" s="26">
        <f>IF(correlations!J491&lt;&gt;0,'Modified Weights'!J$7,0)</f>
        <v>0.36005629545020651</v>
      </c>
      <c r="K458" s="26">
        <f>IF(correlations!K491&lt;&gt;0,'Modified Weights'!K$7,0)</f>
        <v>0.21087949693739588</v>
      </c>
      <c r="L458" s="26">
        <f>IF(correlations!L491&lt;&gt;0,'Modified Weights'!L$7,0)</f>
        <v>0.24328325135114928</v>
      </c>
      <c r="M458" s="26">
        <f>IF(correlations!M491&lt;&gt;0,'Modified Weights'!M$7,0)</f>
        <v>0.19710516591041297</v>
      </c>
      <c r="N458" s="26">
        <f>IF(correlations!N491&lt;&gt;0,'Modified Weights'!N$7,0)</f>
        <v>0</v>
      </c>
      <c r="O458" s="26">
        <f>IF(correlations!O491&lt;&gt;0,'Modified Weights'!O$7,0)</f>
        <v>0</v>
      </c>
      <c r="P458" s="26">
        <f>IF(correlations!P491&lt;&gt;0,'Modified Weights'!P$7,0)</f>
        <v>0.26252037536330569</v>
      </c>
      <c r="Q458" s="26">
        <f>IF(correlations!Q491&lt;&gt;0,'Modified Weights'!Q$7,0)</f>
        <v>0.37322578372742299</v>
      </c>
      <c r="R458" s="26">
        <f>IF(correlations!R491&lt;&gt;0,'Modified Weights'!R$7,0)</f>
        <v>0</v>
      </c>
      <c r="S458" s="26">
        <f>IF(correlations!S491&lt;&gt;0,'Modified Weights'!S$7,0)</f>
        <v>0</v>
      </c>
      <c r="T458" s="26">
        <f>IF(correlations!T491&lt;&gt;0,'Modified Weights'!T$7,0)</f>
        <v>0</v>
      </c>
      <c r="U458" s="26">
        <f>IF(correlations!U491&lt;&gt;0,'Modified Weights'!U$7,0)</f>
        <v>0</v>
      </c>
      <c r="V458" s="26">
        <f>IF(correlations!V491&lt;&gt;0,'Modified Weights'!V$7,0)</f>
        <v>0</v>
      </c>
      <c r="W458" s="26">
        <f>IF(correlations!W491&lt;&gt;0,'Modified Weights'!W$7,0)</f>
        <v>0.24072770522228643</v>
      </c>
      <c r="X458" s="26">
        <f>IF(correlations!X491&lt;&gt;0,'Modified Weights'!X$7,0)</f>
        <v>0.44902524381160436</v>
      </c>
      <c r="Y458" s="26">
        <f>IF(correlations!Y491&lt;&gt;0,'Modified Weights'!Y$7,0)</f>
        <v>0</v>
      </c>
      <c r="Z458" s="26">
        <f>IF(correlations!Z491&lt;&gt;0,'Modified Weights'!Z$7,0)</f>
        <v>0</v>
      </c>
      <c r="AA458" s="26"/>
      <c r="AB458" s="40">
        <f ca="1">SUMIF(OFFSET(correlations!B$46,_xlfn.FLOOR.MATH((ROW(A446)-1)/5)*5,0,5),"&lt;&gt;0")/COUNTIF(OFFSET(correlations!B$46,_xlfn.FLOOR.MATH((ROW(A446)-1)/5)*5,0,5),"&lt;&gt;0")</f>
        <v>5</v>
      </c>
      <c r="AC458" s="40">
        <f ca="1">SUMIF(OFFSET(correlations!C$46,_xlfn.FLOOR.MATH((ROW(B446)-1)/5)*5,0,5),"&lt;&gt;0")/COUNTIF(OFFSET(correlations!C$46,_xlfn.FLOOR.MATH((ROW(B446)-1)/5)*5,0,5),"&lt;&gt;0")</f>
        <v>3.8333333333333335</v>
      </c>
      <c r="AD458" s="40">
        <f ca="1">SUMIF(OFFSET(correlations!D$46,_xlfn.FLOOR.MATH((ROW(C446)-1)/5)*5,0,5),"&lt;&gt;0")/COUNTIF(OFFSET(correlations!D$46,_xlfn.FLOOR.MATH((ROW(C446)-1)/5)*5,0,5),"&lt;&gt;0")</f>
        <v>4</v>
      </c>
      <c r="AE458" s="40">
        <f ca="1">SUMIF(OFFSET(correlations!E$46,_xlfn.FLOOR.MATH((ROW(D446)-1)/5)*5,0,5),"&lt;&gt;0")/COUNTIF(OFFSET(correlations!E$46,_xlfn.FLOOR.MATH((ROW(D446)-1)/5)*5,0,5),"&lt;&gt;0")</f>
        <v>5</v>
      </c>
      <c r="AF458" s="40">
        <f ca="1">SUMIF(OFFSET(correlations!F$46,_xlfn.FLOOR.MATH((ROW(E446)-1)/5)*5,0,5),"&lt;&gt;0")/COUNTIF(OFFSET(correlations!F$46,_xlfn.FLOOR.MATH((ROW(E446)-1)/5)*5,0,5),"&lt;&gt;0")</f>
        <v>3.25</v>
      </c>
      <c r="AG458" s="40">
        <f ca="1">SUMIF(OFFSET(correlations!G$46,_xlfn.FLOOR.MATH((ROW(F446)-1)/5)*5,0,5),"&lt;&gt;0")/COUNTIF(OFFSET(correlations!G$46,_xlfn.FLOOR.MATH((ROW(F446)-1)/5)*5,0,5),"&lt;&gt;0")</f>
        <v>4.75</v>
      </c>
      <c r="AH458" s="40">
        <f ca="1">SUMIF(OFFSET(correlations!H$46,_xlfn.FLOOR.MATH((ROW(G446)-1)/5)*5,0,5),"&lt;&gt;0")/COUNTIF(OFFSET(correlations!H$46,_xlfn.FLOOR.MATH((ROW(G446)-1)/5)*5,0,5),"&lt;&gt;0")</f>
        <v>3</v>
      </c>
      <c r="AI458" s="40">
        <f ca="1">SUMIF(OFFSET(correlations!I$46,_xlfn.FLOOR.MATH((ROW(H446)-1)/5)*5,0,5),"&lt;&gt;0")/COUNTIF(OFFSET(correlations!I$46,_xlfn.FLOOR.MATH((ROW(H446)-1)/5)*5,0,5),"&lt;&gt;0")</f>
        <v>4.5</v>
      </c>
      <c r="AJ458" s="40">
        <f ca="1">SUMIF(OFFSET(correlations!J$46,_xlfn.FLOOR.MATH((ROW(I446)-1)/5)*5,0,5),"&lt;&gt;0")/COUNTIF(OFFSET(correlations!J$46,_xlfn.FLOOR.MATH((ROW(I446)-1)/5)*5,0,5),"&lt;&gt;0")</f>
        <v>4.166666666666667</v>
      </c>
      <c r="AK458" s="40">
        <f ca="1">SUMIF(OFFSET(correlations!K$46,_xlfn.FLOOR.MATH((ROW(J446)-1)/5)*5,0,5),"&lt;&gt;0")/COUNTIF(OFFSET(correlations!K$46,_xlfn.FLOOR.MATH((ROW(J446)-1)/5)*5,0,5),"&lt;&gt;0")</f>
        <v>4.375</v>
      </c>
      <c r="AL458" s="40">
        <f ca="1">SUMIF(OFFSET(correlations!L$46,_xlfn.FLOOR.MATH((ROW(K446)-1)/5)*5,0,5),"&lt;&gt;0")/COUNTIF(OFFSET(correlations!L$46,_xlfn.FLOOR.MATH((ROW(K446)-1)/5)*5,0,5),"&lt;&gt;0")</f>
        <v>4</v>
      </c>
      <c r="AM458" s="40">
        <f ca="1">SUMIF(OFFSET(correlations!M$46,_xlfn.FLOOR.MATH((ROW(L446)-1)/5)*5,0,5),"&lt;&gt;0")/COUNTIF(OFFSET(correlations!M$46,_xlfn.FLOOR.MATH((ROW(L446)-1)/5)*5,0,5),"&lt;&gt;0")</f>
        <v>3.5</v>
      </c>
      <c r="AN458" s="40">
        <f ca="1">SUMIF(OFFSET(correlations!N$46,_xlfn.FLOOR.MATH((ROW(M446)-1)/5)*5,0,5),"&lt;&gt;0")/COUNTIF(OFFSET(correlations!N$46,_xlfn.FLOOR.MATH((ROW(M446)-1)/5)*5,0,5),"&lt;&gt;0")</f>
        <v>5</v>
      </c>
      <c r="AO458" s="40">
        <f ca="1">SUMIF(OFFSET(correlations!O$46,_xlfn.FLOOR.MATH((ROW(N446)-1)/5)*5,0,5),"&lt;&gt;0")/COUNTIF(OFFSET(correlations!O$46,_xlfn.FLOOR.MATH((ROW(N446)-1)/5)*5,0,5),"&lt;&gt;0")</f>
        <v>4.25</v>
      </c>
      <c r="AP458" s="40">
        <f ca="1">SUMIF(OFFSET(correlations!P$46,_xlfn.FLOOR.MATH((ROW(O446)-1)/5)*5,0,5),"&lt;&gt;0")/COUNTIF(OFFSET(correlations!P$46,_xlfn.FLOOR.MATH((ROW(O446)-1)/5)*5,0,5),"&lt;&gt;0")</f>
        <v>3.875</v>
      </c>
      <c r="AQ458" s="40">
        <f ca="1">SUMIF(OFFSET(correlations!Q$46,_xlfn.FLOOR.MATH((ROW(P446)-1)/5)*5,0,5),"&lt;&gt;0")/COUNTIF(OFFSET(correlations!Q$46,_xlfn.FLOOR.MATH((ROW(P446)-1)/5)*5,0,5),"&lt;&gt;0")</f>
        <v>4.166666666666667</v>
      </c>
      <c r="AR458" s="40">
        <f ca="1">SUMIF(OFFSET(correlations!R$46,_xlfn.FLOOR.MATH((ROW(Q446)-1)/5)*5,0,5),"&lt;&gt;0")/COUNTIF(OFFSET(correlations!R$46,_xlfn.FLOOR.MATH((ROW(Q446)-1)/5)*5,0,5),"&lt;&gt;0")</f>
        <v>4</v>
      </c>
      <c r="AS458" s="40">
        <f ca="1">SUMIF(OFFSET(correlations!S$46,_xlfn.FLOOR.MATH((ROW(R446)-1)/5)*5,0,5),"&lt;&gt;0")/COUNTIF(OFFSET(correlations!S$46,_xlfn.FLOOR.MATH((ROW(R446)-1)/5)*5,0,5),"&lt;&gt;0")</f>
        <v>4.5</v>
      </c>
      <c r="AT458" s="40">
        <f ca="1">SUMIF(OFFSET(correlations!T$46,_xlfn.FLOOR.MATH((ROW(S446)-1)/5)*5,0,5),"&lt;&gt;0")/COUNTIF(OFFSET(correlations!T$46,_xlfn.FLOOR.MATH((ROW(S446)-1)/5)*5,0,5),"&lt;&gt;0")</f>
        <v>3.75</v>
      </c>
      <c r="AU458" s="40">
        <f ca="1">SUMIF(OFFSET(correlations!U$46,_xlfn.FLOOR.MATH((ROW(T446)-1)/5)*5,0,5),"&lt;&gt;0")/COUNTIF(OFFSET(correlations!U$46,_xlfn.FLOOR.MATH((ROW(T446)-1)/5)*5,0,5),"&lt;&gt;0")</f>
        <v>3.5</v>
      </c>
      <c r="AV458" s="40">
        <f ca="1">SUMIF(OFFSET(correlations!V$46,_xlfn.FLOOR.MATH((ROW(U446)-1)/5)*5,0,5),"&lt;&gt;0")/COUNTIF(OFFSET(correlations!V$46,_xlfn.FLOOR.MATH((ROW(U446)-1)/5)*5,0,5),"&lt;&gt;0")</f>
        <v>5</v>
      </c>
      <c r="AW458" s="40">
        <f ca="1">SUMIF(OFFSET(correlations!W$46,_xlfn.FLOOR.MATH((ROW(V446)-1)/5)*5,0,5),"&lt;&gt;0")/COUNTIF(OFFSET(correlations!W$46,_xlfn.FLOOR.MATH((ROW(V446)-1)/5)*5,0,5),"&lt;&gt;0")</f>
        <v>3.625</v>
      </c>
      <c r="AX458" s="40">
        <f ca="1">SUMIF(OFFSET(correlations!X$46,_xlfn.FLOOR.MATH((ROW(W446)-1)/5)*5,0,5),"&lt;&gt;0")/COUNTIF(OFFSET(correlations!X$46,_xlfn.FLOOR.MATH((ROW(W446)-1)/5)*5,0,5),"&lt;&gt;0")</f>
        <v>5</v>
      </c>
      <c r="AY458" s="40">
        <f ca="1">SUMIF(OFFSET(correlations!Y$46,_xlfn.FLOOR.MATH((ROW(X446)-1)/5)*5,0,5),"&lt;&gt;0")/COUNTIF(OFFSET(correlations!Y$46,_xlfn.FLOOR.MATH((ROW(X446)-1)/5)*5,0,5),"&lt;&gt;0")</f>
        <v>3</v>
      </c>
      <c r="AZ458" s="40">
        <f ca="1">SUMIF(OFFSET(correlations!Z$46,_xlfn.FLOOR.MATH((ROW(Y446)-1)/5)*5,0,5),"&lt;&gt;0")/COUNTIF(OFFSET(correlations!Z$46,_xlfn.FLOOR.MATH((ROW(Y446)-1)/5)*5,0,5),"&lt;&gt;0")</f>
        <v>4</v>
      </c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</row>
    <row r="459" spans="1:76">
      <c r="A459" s="1" t="str">
        <f t="shared" ref="A459:A462" si="89">A458</f>
        <v>8358: Cast Away (2000)</v>
      </c>
      <c r="B459" s="26">
        <f>IF(correlations!B492&lt;&gt;0,'Modified Weights'!B$3,0)</f>
        <v>0</v>
      </c>
      <c r="C459" s="26">
        <f>IF(correlations!C492&lt;&gt;0,'Modified Weights'!C$3,0)</f>
        <v>0.56244873874488854</v>
      </c>
      <c r="D459" s="26">
        <f>IF(correlations!D492&lt;&gt;0,'Modified Weights'!D$3,0)</f>
        <v>0</v>
      </c>
      <c r="E459" s="26">
        <f>IF(correlations!E492&lt;&gt;0,'Modified Weights'!E$3,0)</f>
        <v>0</v>
      </c>
      <c r="F459" s="26">
        <f>IF(correlations!F492&lt;&gt;0,'Modified Weights'!F$3,0)</f>
        <v>0</v>
      </c>
      <c r="G459" s="26">
        <f>IF(correlations!G492&lt;&gt;0,'Modified Weights'!G$3,0)</f>
        <v>0</v>
      </c>
      <c r="H459" s="26">
        <f>IF(correlations!H492&lt;&gt;0,'Modified Weights'!H$3,0)</f>
        <v>0</v>
      </c>
      <c r="I459" s="26">
        <f>IF(correlations!I492&lt;&gt;0,'Modified Weights'!I$3,0)</f>
        <v>0.38334847991865839</v>
      </c>
      <c r="J459" s="26">
        <f>IF(correlations!J492&lt;&gt;0,'Modified Weights'!J$3,0)</f>
        <v>0.47571090136593314</v>
      </c>
      <c r="K459" s="26">
        <f>IF(correlations!K492&lt;&gt;0,'Modified Weights'!K$3,0)</f>
        <v>0</v>
      </c>
      <c r="L459" s="26">
        <f>IF(correlations!L492&lt;&gt;0,'Modified Weights'!L$3,0)</f>
        <v>0</v>
      </c>
      <c r="M459" s="26">
        <f>IF(correlations!M492&lt;&gt;0,'Modified Weights'!M$3,0)</f>
        <v>0</v>
      </c>
      <c r="N459" s="26">
        <f>IF(correlations!N492&lt;&gt;0,'Modified Weights'!N$3,0)</f>
        <v>0</v>
      </c>
      <c r="O459" s="26">
        <f>IF(correlations!O492&lt;&gt;0,'Modified Weights'!O$3,0)</f>
        <v>0.66851595362183669</v>
      </c>
      <c r="P459" s="26">
        <f>IF(correlations!P492&lt;&gt;0,'Modified Weights'!P$3,0)</f>
        <v>0</v>
      </c>
      <c r="Q459" s="26">
        <f>IF(correlations!Q492&lt;&gt;0,'Modified Weights'!Q$3,0)</f>
        <v>0.50324684492481753</v>
      </c>
      <c r="R459" s="26">
        <f>IF(correlations!R492&lt;&gt;0,'Modified Weights'!R$3,0)</f>
        <v>0</v>
      </c>
      <c r="S459" s="26">
        <f>IF(correlations!S492&lt;&gt;0,'Modified Weights'!S$3,0)</f>
        <v>0</v>
      </c>
      <c r="T459" s="26">
        <f>IF(correlations!T492&lt;&gt;0,'Modified Weights'!T$3,0)</f>
        <v>0.55108883721563151</v>
      </c>
      <c r="U459" s="26">
        <f>IF(correlations!U492&lt;&gt;0,'Modified Weights'!U$3,0)</f>
        <v>0</v>
      </c>
      <c r="V459" s="26">
        <f>IF(correlations!V492&lt;&gt;0,'Modified Weights'!V$3,0)</f>
        <v>0.27092801416163931</v>
      </c>
      <c r="W459" s="26">
        <f>IF(correlations!W492&lt;&gt;0,'Modified Weights'!W$3,0)</f>
        <v>0.50324684492481753</v>
      </c>
      <c r="X459" s="26">
        <f>IF(correlations!X492&lt;&gt;0,'Modified Weights'!X$3,0)</f>
        <v>0</v>
      </c>
      <c r="Y459" s="26">
        <f>IF(correlations!Y492&lt;&gt;0,'Modified Weights'!Y$3,0)</f>
        <v>0</v>
      </c>
      <c r="Z459" s="26">
        <f>IF(correlations!Z492&lt;&gt;0,'Modified Weights'!Z$3,0)</f>
        <v>0.43552033876932245</v>
      </c>
      <c r="AA459" s="26"/>
      <c r="AB459" s="40">
        <f ca="1">SUMIF(OFFSET(correlations!B$46,_xlfn.FLOOR.MATH((ROW(A447)-1)/5)*5,0,5),"&lt;&gt;0")/COUNTIF(OFFSET(correlations!B$46,_xlfn.FLOOR.MATH((ROW(A447)-1)/5)*5,0,5),"&lt;&gt;0")</f>
        <v>5</v>
      </c>
      <c r="AC459" s="40">
        <f ca="1">SUMIF(OFFSET(correlations!C$46,_xlfn.FLOOR.MATH((ROW(B447)-1)/5)*5,0,5),"&lt;&gt;0")/COUNTIF(OFFSET(correlations!C$46,_xlfn.FLOOR.MATH((ROW(B447)-1)/5)*5,0,5),"&lt;&gt;0")</f>
        <v>3.8333333333333335</v>
      </c>
      <c r="AD459" s="40">
        <f ca="1">SUMIF(OFFSET(correlations!D$46,_xlfn.FLOOR.MATH((ROW(C447)-1)/5)*5,0,5),"&lt;&gt;0")/COUNTIF(OFFSET(correlations!D$46,_xlfn.FLOOR.MATH((ROW(C447)-1)/5)*5,0,5),"&lt;&gt;0")</f>
        <v>4</v>
      </c>
      <c r="AE459" s="40">
        <f ca="1">SUMIF(OFFSET(correlations!E$46,_xlfn.FLOOR.MATH((ROW(D447)-1)/5)*5,0,5),"&lt;&gt;0")/COUNTIF(OFFSET(correlations!E$46,_xlfn.FLOOR.MATH((ROW(D447)-1)/5)*5,0,5),"&lt;&gt;0")</f>
        <v>5</v>
      </c>
      <c r="AF459" s="40">
        <f ca="1">SUMIF(OFFSET(correlations!F$46,_xlfn.FLOOR.MATH((ROW(E447)-1)/5)*5,0,5),"&lt;&gt;0")/COUNTIF(OFFSET(correlations!F$46,_xlfn.FLOOR.MATH((ROW(E447)-1)/5)*5,0,5),"&lt;&gt;0")</f>
        <v>3.25</v>
      </c>
      <c r="AG459" s="40">
        <f ca="1">SUMIF(OFFSET(correlations!G$46,_xlfn.FLOOR.MATH((ROW(F447)-1)/5)*5,0,5),"&lt;&gt;0")/COUNTIF(OFFSET(correlations!G$46,_xlfn.FLOOR.MATH((ROW(F447)-1)/5)*5,0,5),"&lt;&gt;0")</f>
        <v>4.75</v>
      </c>
      <c r="AH459" s="40">
        <f ca="1">SUMIF(OFFSET(correlations!H$46,_xlfn.FLOOR.MATH((ROW(G447)-1)/5)*5,0,5),"&lt;&gt;0")/COUNTIF(OFFSET(correlations!H$46,_xlfn.FLOOR.MATH((ROW(G447)-1)/5)*5,0,5),"&lt;&gt;0")</f>
        <v>3</v>
      </c>
      <c r="AI459" s="40">
        <f ca="1">SUMIF(OFFSET(correlations!I$46,_xlfn.FLOOR.MATH((ROW(H447)-1)/5)*5,0,5),"&lt;&gt;0")/COUNTIF(OFFSET(correlations!I$46,_xlfn.FLOOR.MATH((ROW(H447)-1)/5)*5,0,5),"&lt;&gt;0")</f>
        <v>4.5</v>
      </c>
      <c r="AJ459" s="40">
        <f ca="1">SUMIF(OFFSET(correlations!J$46,_xlfn.FLOOR.MATH((ROW(I447)-1)/5)*5,0,5),"&lt;&gt;0")/COUNTIF(OFFSET(correlations!J$46,_xlfn.FLOOR.MATH((ROW(I447)-1)/5)*5,0,5),"&lt;&gt;0")</f>
        <v>4.166666666666667</v>
      </c>
      <c r="AK459" s="40">
        <f ca="1">SUMIF(OFFSET(correlations!K$46,_xlfn.FLOOR.MATH((ROW(J447)-1)/5)*5,0,5),"&lt;&gt;0")/COUNTIF(OFFSET(correlations!K$46,_xlfn.FLOOR.MATH((ROW(J447)-1)/5)*5,0,5),"&lt;&gt;0")</f>
        <v>4.375</v>
      </c>
      <c r="AL459" s="40">
        <f ca="1">SUMIF(OFFSET(correlations!L$46,_xlfn.FLOOR.MATH((ROW(K447)-1)/5)*5,0,5),"&lt;&gt;0")/COUNTIF(OFFSET(correlations!L$46,_xlfn.FLOOR.MATH((ROW(K447)-1)/5)*5,0,5),"&lt;&gt;0")</f>
        <v>4</v>
      </c>
      <c r="AM459" s="40">
        <f ca="1">SUMIF(OFFSET(correlations!M$46,_xlfn.FLOOR.MATH((ROW(L447)-1)/5)*5,0,5),"&lt;&gt;0")/COUNTIF(OFFSET(correlations!M$46,_xlfn.FLOOR.MATH((ROW(L447)-1)/5)*5,0,5),"&lt;&gt;0")</f>
        <v>3.5</v>
      </c>
      <c r="AN459" s="40">
        <f ca="1">SUMIF(OFFSET(correlations!N$46,_xlfn.FLOOR.MATH((ROW(M447)-1)/5)*5,0,5),"&lt;&gt;0")/COUNTIF(OFFSET(correlations!N$46,_xlfn.FLOOR.MATH((ROW(M447)-1)/5)*5,0,5),"&lt;&gt;0")</f>
        <v>5</v>
      </c>
      <c r="AO459" s="40">
        <f ca="1">SUMIF(OFFSET(correlations!O$46,_xlfn.FLOOR.MATH((ROW(N447)-1)/5)*5,0,5),"&lt;&gt;0")/COUNTIF(OFFSET(correlations!O$46,_xlfn.FLOOR.MATH((ROW(N447)-1)/5)*5,0,5),"&lt;&gt;0")</f>
        <v>4.25</v>
      </c>
      <c r="AP459" s="40">
        <f ca="1">SUMIF(OFFSET(correlations!P$46,_xlfn.FLOOR.MATH((ROW(O447)-1)/5)*5,0,5),"&lt;&gt;0")/COUNTIF(OFFSET(correlations!P$46,_xlfn.FLOOR.MATH((ROW(O447)-1)/5)*5,0,5),"&lt;&gt;0")</f>
        <v>3.875</v>
      </c>
      <c r="AQ459" s="40">
        <f ca="1">SUMIF(OFFSET(correlations!Q$46,_xlfn.FLOOR.MATH((ROW(P447)-1)/5)*5,0,5),"&lt;&gt;0")/COUNTIF(OFFSET(correlations!Q$46,_xlfn.FLOOR.MATH((ROW(P447)-1)/5)*5,0,5),"&lt;&gt;0")</f>
        <v>4.166666666666667</v>
      </c>
      <c r="AR459" s="40">
        <f ca="1">SUMIF(OFFSET(correlations!R$46,_xlfn.FLOOR.MATH((ROW(Q447)-1)/5)*5,0,5),"&lt;&gt;0")/COUNTIF(OFFSET(correlations!R$46,_xlfn.FLOOR.MATH((ROW(Q447)-1)/5)*5,0,5),"&lt;&gt;0")</f>
        <v>4</v>
      </c>
      <c r="AS459" s="40">
        <f ca="1">SUMIF(OFFSET(correlations!S$46,_xlfn.FLOOR.MATH((ROW(R447)-1)/5)*5,0,5),"&lt;&gt;0")/COUNTIF(OFFSET(correlations!S$46,_xlfn.FLOOR.MATH((ROW(R447)-1)/5)*5,0,5),"&lt;&gt;0")</f>
        <v>4.5</v>
      </c>
      <c r="AT459" s="40">
        <f ca="1">SUMIF(OFFSET(correlations!T$46,_xlfn.FLOOR.MATH((ROW(S447)-1)/5)*5,0,5),"&lt;&gt;0")/COUNTIF(OFFSET(correlations!T$46,_xlfn.FLOOR.MATH((ROW(S447)-1)/5)*5,0,5),"&lt;&gt;0")</f>
        <v>3.75</v>
      </c>
      <c r="AU459" s="40">
        <f ca="1">SUMIF(OFFSET(correlations!U$46,_xlfn.FLOOR.MATH((ROW(T447)-1)/5)*5,0,5),"&lt;&gt;0")/COUNTIF(OFFSET(correlations!U$46,_xlfn.FLOOR.MATH((ROW(T447)-1)/5)*5,0,5),"&lt;&gt;0")</f>
        <v>3.5</v>
      </c>
      <c r="AV459" s="40">
        <f ca="1">SUMIF(OFFSET(correlations!V$46,_xlfn.FLOOR.MATH((ROW(U447)-1)/5)*5,0,5),"&lt;&gt;0")/COUNTIF(OFFSET(correlations!V$46,_xlfn.FLOOR.MATH((ROW(U447)-1)/5)*5,0,5),"&lt;&gt;0")</f>
        <v>5</v>
      </c>
      <c r="AW459" s="40">
        <f ca="1">SUMIF(OFFSET(correlations!W$46,_xlfn.FLOOR.MATH((ROW(V447)-1)/5)*5,0,5),"&lt;&gt;0")/COUNTIF(OFFSET(correlations!W$46,_xlfn.FLOOR.MATH((ROW(V447)-1)/5)*5,0,5),"&lt;&gt;0")</f>
        <v>3.625</v>
      </c>
      <c r="AX459" s="40">
        <f ca="1">SUMIF(OFFSET(correlations!X$46,_xlfn.FLOOR.MATH((ROW(W447)-1)/5)*5,0,5),"&lt;&gt;0")/COUNTIF(OFFSET(correlations!X$46,_xlfn.FLOOR.MATH((ROW(W447)-1)/5)*5,0,5),"&lt;&gt;0")</f>
        <v>5</v>
      </c>
      <c r="AY459" s="40">
        <f ca="1">SUMIF(OFFSET(correlations!Y$46,_xlfn.FLOOR.MATH((ROW(X447)-1)/5)*5,0,5),"&lt;&gt;0")/COUNTIF(OFFSET(correlations!Y$46,_xlfn.FLOOR.MATH((ROW(X447)-1)/5)*5,0,5),"&lt;&gt;0")</f>
        <v>3</v>
      </c>
      <c r="AZ459" s="40">
        <f ca="1">SUMIF(OFFSET(correlations!Z$46,_xlfn.FLOOR.MATH((ROW(Y447)-1)/5)*5,0,5),"&lt;&gt;0")/COUNTIF(OFFSET(correlations!Z$46,_xlfn.FLOOR.MATH((ROW(Y447)-1)/5)*5,0,5),"&lt;&gt;0")</f>
        <v>4</v>
      </c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</row>
    <row r="460" spans="1:76">
      <c r="A460" s="1" t="str">
        <f t="shared" si="89"/>
        <v>8358: Cast Away (2000)</v>
      </c>
      <c r="B460" s="26">
        <f>IF(correlations!B493&lt;&gt;0,'Modified Weights'!B$4,0)</f>
        <v>0</v>
      </c>
      <c r="C460" s="26">
        <f>IF(correlations!C493&lt;&gt;0,'Modified Weights'!C$4,0)</f>
        <v>0</v>
      </c>
      <c r="D460" s="26">
        <f>IF(correlations!D493&lt;&gt;0,'Modified Weights'!D$4,0)</f>
        <v>0</v>
      </c>
      <c r="E460" s="26">
        <f>IF(correlations!E493&lt;&gt;0,'Modified Weights'!E$4,0)</f>
        <v>0</v>
      </c>
      <c r="F460" s="26">
        <f>IF(correlations!F493&lt;&gt;0,'Modified Weights'!F$4,0)</f>
        <v>0.46411014776485626</v>
      </c>
      <c r="G460" s="26">
        <f>IF(correlations!G493&lt;&gt;0,'Modified Weights'!G$4,0)</f>
        <v>0</v>
      </c>
      <c r="H460" s="26">
        <f>IF(correlations!H493&lt;&gt;0,'Modified Weights'!H$4,0)</f>
        <v>0</v>
      </c>
      <c r="I460" s="26">
        <f>IF(correlations!I493&lt;&gt;0,'Modified Weights'!I$4,0)</f>
        <v>0</v>
      </c>
      <c r="J460" s="26">
        <f>IF(correlations!J493&lt;&gt;0,'Modified Weights'!J$4,0)</f>
        <v>0</v>
      </c>
      <c r="K460" s="26">
        <f>IF(correlations!K493&lt;&gt;0,'Modified Weights'!K$4,0)</f>
        <v>0.26365446983714974</v>
      </c>
      <c r="L460" s="26">
        <f>IF(correlations!L493&lt;&gt;0,'Modified Weights'!L$4,0)</f>
        <v>0.28275572409412869</v>
      </c>
      <c r="M460" s="26">
        <f>IF(correlations!M493&lt;&gt;0,'Modified Weights'!M$4,0)</f>
        <v>0</v>
      </c>
      <c r="N460" s="26">
        <f>IF(correlations!N493&lt;&gt;0,'Modified Weights'!N$4,0)</f>
        <v>0.31010409033155772</v>
      </c>
      <c r="O460" s="26">
        <f>IF(correlations!O493&lt;&gt;0,'Modified Weights'!O$4,0)</f>
        <v>0</v>
      </c>
      <c r="P460" s="26">
        <f>IF(correlations!P493&lt;&gt;0,'Modified Weights'!P$4,0)</f>
        <v>0.30413903573293405</v>
      </c>
      <c r="Q460" s="26">
        <f>IF(correlations!Q493&lt;&gt;0,'Modified Weights'!Q$4,0)</f>
        <v>0.48860698263640312</v>
      </c>
      <c r="R460" s="26">
        <f>IF(correlations!R493&lt;&gt;0,'Modified Weights'!R$4,0)</f>
        <v>0</v>
      </c>
      <c r="S460" s="26">
        <f>IF(correlations!S493&lt;&gt;0,'Modified Weights'!S$4,0)</f>
        <v>0.44902524381160436</v>
      </c>
      <c r="T460" s="26">
        <f>IF(correlations!T493&lt;&gt;0,'Modified Weights'!T$4,0)</f>
        <v>0</v>
      </c>
      <c r="U460" s="26">
        <f>IF(correlations!U493&lt;&gt;0,'Modified Weights'!U$4,0)</f>
        <v>0</v>
      </c>
      <c r="V460" s="26">
        <f>IF(correlations!V493&lt;&gt;0,'Modified Weights'!V$4,0)</f>
        <v>0</v>
      </c>
      <c r="W460" s="26">
        <f>IF(correlations!W493&lt;&gt;0,'Modified Weights'!W$4,0)</f>
        <v>0</v>
      </c>
      <c r="X460" s="26">
        <f>IF(correlations!X493&lt;&gt;0,'Modified Weights'!X$4,0)</f>
        <v>0</v>
      </c>
      <c r="Y460" s="26">
        <f>IF(correlations!Y493&lt;&gt;0,'Modified Weights'!Y$4,0)</f>
        <v>0.54219187817609293</v>
      </c>
      <c r="Z460" s="26">
        <f>IF(correlations!Z493&lt;&gt;0,'Modified Weights'!Z$4,0)</f>
        <v>0</v>
      </c>
      <c r="AA460" s="26"/>
      <c r="AB460" s="40">
        <f ca="1">SUMIF(OFFSET(correlations!B$46,_xlfn.FLOOR.MATH((ROW(A448)-1)/5)*5,0,5),"&lt;&gt;0")/COUNTIF(OFFSET(correlations!B$46,_xlfn.FLOOR.MATH((ROW(A448)-1)/5)*5,0,5),"&lt;&gt;0")</f>
        <v>5</v>
      </c>
      <c r="AC460" s="40">
        <f ca="1">SUMIF(OFFSET(correlations!C$46,_xlfn.FLOOR.MATH((ROW(B448)-1)/5)*5,0,5),"&lt;&gt;0")/COUNTIF(OFFSET(correlations!C$46,_xlfn.FLOOR.MATH((ROW(B448)-1)/5)*5,0,5),"&lt;&gt;0")</f>
        <v>3.8333333333333335</v>
      </c>
      <c r="AD460" s="40">
        <f ca="1">SUMIF(OFFSET(correlations!D$46,_xlfn.FLOOR.MATH((ROW(C448)-1)/5)*5,0,5),"&lt;&gt;0")/COUNTIF(OFFSET(correlations!D$46,_xlfn.FLOOR.MATH((ROW(C448)-1)/5)*5,0,5),"&lt;&gt;0")</f>
        <v>4</v>
      </c>
      <c r="AE460" s="40">
        <f ca="1">SUMIF(OFFSET(correlations!E$46,_xlfn.FLOOR.MATH((ROW(D448)-1)/5)*5,0,5),"&lt;&gt;0")/COUNTIF(OFFSET(correlations!E$46,_xlfn.FLOOR.MATH((ROW(D448)-1)/5)*5,0,5),"&lt;&gt;0")</f>
        <v>5</v>
      </c>
      <c r="AF460" s="40">
        <f ca="1">SUMIF(OFFSET(correlations!F$46,_xlfn.FLOOR.MATH((ROW(E448)-1)/5)*5,0,5),"&lt;&gt;0")/COUNTIF(OFFSET(correlations!F$46,_xlfn.FLOOR.MATH((ROW(E448)-1)/5)*5,0,5),"&lt;&gt;0")</f>
        <v>3.25</v>
      </c>
      <c r="AG460" s="40">
        <f ca="1">SUMIF(OFFSET(correlations!G$46,_xlfn.FLOOR.MATH((ROW(F448)-1)/5)*5,0,5),"&lt;&gt;0")/COUNTIF(OFFSET(correlations!G$46,_xlfn.FLOOR.MATH((ROW(F448)-1)/5)*5,0,5),"&lt;&gt;0")</f>
        <v>4.75</v>
      </c>
      <c r="AH460" s="40">
        <f ca="1">SUMIF(OFFSET(correlations!H$46,_xlfn.FLOOR.MATH((ROW(G448)-1)/5)*5,0,5),"&lt;&gt;0")/COUNTIF(OFFSET(correlations!H$46,_xlfn.FLOOR.MATH((ROW(G448)-1)/5)*5,0,5),"&lt;&gt;0")</f>
        <v>3</v>
      </c>
      <c r="AI460" s="40">
        <f ca="1">SUMIF(OFFSET(correlations!I$46,_xlfn.FLOOR.MATH((ROW(H448)-1)/5)*5,0,5),"&lt;&gt;0")/COUNTIF(OFFSET(correlations!I$46,_xlfn.FLOOR.MATH((ROW(H448)-1)/5)*5,0,5),"&lt;&gt;0")</f>
        <v>4.5</v>
      </c>
      <c r="AJ460" s="40">
        <f ca="1">SUMIF(OFFSET(correlations!J$46,_xlfn.FLOOR.MATH((ROW(I448)-1)/5)*5,0,5),"&lt;&gt;0")/COUNTIF(OFFSET(correlations!J$46,_xlfn.FLOOR.MATH((ROW(I448)-1)/5)*5,0,5),"&lt;&gt;0")</f>
        <v>4.166666666666667</v>
      </c>
      <c r="AK460" s="40">
        <f ca="1">SUMIF(OFFSET(correlations!K$46,_xlfn.FLOOR.MATH((ROW(J448)-1)/5)*5,0,5),"&lt;&gt;0")/COUNTIF(OFFSET(correlations!K$46,_xlfn.FLOOR.MATH((ROW(J448)-1)/5)*5,0,5),"&lt;&gt;0")</f>
        <v>4.375</v>
      </c>
      <c r="AL460" s="40">
        <f ca="1">SUMIF(OFFSET(correlations!L$46,_xlfn.FLOOR.MATH((ROW(K448)-1)/5)*5,0,5),"&lt;&gt;0")/COUNTIF(OFFSET(correlations!L$46,_xlfn.FLOOR.MATH((ROW(K448)-1)/5)*5,0,5),"&lt;&gt;0")</f>
        <v>4</v>
      </c>
      <c r="AM460" s="40">
        <f ca="1">SUMIF(OFFSET(correlations!M$46,_xlfn.FLOOR.MATH((ROW(L448)-1)/5)*5,0,5),"&lt;&gt;0")/COUNTIF(OFFSET(correlations!M$46,_xlfn.FLOOR.MATH((ROW(L448)-1)/5)*5,0,5),"&lt;&gt;0")</f>
        <v>3.5</v>
      </c>
      <c r="AN460" s="40">
        <f ca="1">SUMIF(OFFSET(correlations!N$46,_xlfn.FLOOR.MATH((ROW(M448)-1)/5)*5,0,5),"&lt;&gt;0")/COUNTIF(OFFSET(correlations!N$46,_xlfn.FLOOR.MATH((ROW(M448)-1)/5)*5,0,5),"&lt;&gt;0")</f>
        <v>5</v>
      </c>
      <c r="AO460" s="40">
        <f ca="1">SUMIF(OFFSET(correlations!O$46,_xlfn.FLOOR.MATH((ROW(N448)-1)/5)*5,0,5),"&lt;&gt;0")/COUNTIF(OFFSET(correlations!O$46,_xlfn.FLOOR.MATH((ROW(N448)-1)/5)*5,0,5),"&lt;&gt;0")</f>
        <v>4.25</v>
      </c>
      <c r="AP460" s="40">
        <f ca="1">SUMIF(OFFSET(correlations!P$46,_xlfn.FLOOR.MATH((ROW(O448)-1)/5)*5,0,5),"&lt;&gt;0")/COUNTIF(OFFSET(correlations!P$46,_xlfn.FLOOR.MATH((ROW(O448)-1)/5)*5,0,5),"&lt;&gt;0")</f>
        <v>3.875</v>
      </c>
      <c r="AQ460" s="40">
        <f ca="1">SUMIF(OFFSET(correlations!Q$46,_xlfn.FLOOR.MATH((ROW(P448)-1)/5)*5,0,5),"&lt;&gt;0")/COUNTIF(OFFSET(correlations!Q$46,_xlfn.FLOOR.MATH((ROW(P448)-1)/5)*5,0,5),"&lt;&gt;0")</f>
        <v>4.166666666666667</v>
      </c>
      <c r="AR460" s="40">
        <f ca="1">SUMIF(OFFSET(correlations!R$46,_xlfn.FLOOR.MATH((ROW(Q448)-1)/5)*5,0,5),"&lt;&gt;0")/COUNTIF(OFFSET(correlations!R$46,_xlfn.FLOOR.MATH((ROW(Q448)-1)/5)*5,0,5),"&lt;&gt;0")</f>
        <v>4</v>
      </c>
      <c r="AS460" s="40">
        <f ca="1">SUMIF(OFFSET(correlations!S$46,_xlfn.FLOOR.MATH((ROW(R448)-1)/5)*5,0,5),"&lt;&gt;0")/COUNTIF(OFFSET(correlations!S$46,_xlfn.FLOOR.MATH((ROW(R448)-1)/5)*5,0,5),"&lt;&gt;0")</f>
        <v>4.5</v>
      </c>
      <c r="AT460" s="40">
        <f ca="1">SUMIF(OFFSET(correlations!T$46,_xlfn.FLOOR.MATH((ROW(S448)-1)/5)*5,0,5),"&lt;&gt;0")/COUNTIF(OFFSET(correlations!T$46,_xlfn.FLOOR.MATH((ROW(S448)-1)/5)*5,0,5),"&lt;&gt;0")</f>
        <v>3.75</v>
      </c>
      <c r="AU460" s="40">
        <f ca="1">SUMIF(OFFSET(correlations!U$46,_xlfn.FLOOR.MATH((ROW(T448)-1)/5)*5,0,5),"&lt;&gt;0")/COUNTIF(OFFSET(correlations!U$46,_xlfn.FLOOR.MATH((ROW(T448)-1)/5)*5,0,5),"&lt;&gt;0")</f>
        <v>3.5</v>
      </c>
      <c r="AV460" s="40">
        <f ca="1">SUMIF(OFFSET(correlations!V$46,_xlfn.FLOOR.MATH((ROW(U448)-1)/5)*5,0,5),"&lt;&gt;0")/COUNTIF(OFFSET(correlations!V$46,_xlfn.FLOOR.MATH((ROW(U448)-1)/5)*5,0,5),"&lt;&gt;0")</f>
        <v>5</v>
      </c>
      <c r="AW460" s="40">
        <f ca="1">SUMIF(OFFSET(correlations!W$46,_xlfn.FLOOR.MATH((ROW(V448)-1)/5)*5,0,5),"&lt;&gt;0")/COUNTIF(OFFSET(correlations!W$46,_xlfn.FLOOR.MATH((ROW(V448)-1)/5)*5,0,5),"&lt;&gt;0")</f>
        <v>3.625</v>
      </c>
      <c r="AX460" s="40">
        <f ca="1">SUMIF(OFFSET(correlations!X$46,_xlfn.FLOOR.MATH((ROW(W448)-1)/5)*5,0,5),"&lt;&gt;0")/COUNTIF(OFFSET(correlations!X$46,_xlfn.FLOOR.MATH((ROW(W448)-1)/5)*5,0,5),"&lt;&gt;0")</f>
        <v>5</v>
      </c>
      <c r="AY460" s="40">
        <f ca="1">SUMIF(OFFSET(correlations!Y$46,_xlfn.FLOOR.MATH((ROW(X448)-1)/5)*5,0,5),"&lt;&gt;0")/COUNTIF(OFFSET(correlations!Y$46,_xlfn.FLOOR.MATH((ROW(X448)-1)/5)*5,0,5),"&lt;&gt;0")</f>
        <v>3</v>
      </c>
      <c r="AZ460" s="40">
        <f ca="1">SUMIF(OFFSET(correlations!Z$46,_xlfn.FLOOR.MATH((ROW(Y448)-1)/5)*5,0,5),"&lt;&gt;0")/COUNTIF(OFFSET(correlations!Z$46,_xlfn.FLOOR.MATH((ROW(Y448)-1)/5)*5,0,5),"&lt;&gt;0")</f>
        <v>4</v>
      </c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</row>
    <row r="461" spans="1:76">
      <c r="A461" s="1" t="str">
        <f t="shared" si="89"/>
        <v>8358: Cast Away (2000)</v>
      </c>
      <c r="B461" s="26">
        <f>IF(correlations!B494&lt;&gt;0,'Modified Weights'!B$3,0)</f>
        <v>0</v>
      </c>
      <c r="C461" s="26">
        <f>IF(correlations!C494&lt;&gt;0,'Modified Weights'!C$3,0)</f>
        <v>0.56244873874488854</v>
      </c>
      <c r="D461" s="26">
        <f>IF(correlations!D494&lt;&gt;0,'Modified Weights'!D$3,0)</f>
        <v>0.66716825348801723</v>
      </c>
      <c r="E461" s="26">
        <f>IF(correlations!E494&lt;&gt;0,'Modified Weights'!E$3,0)</f>
        <v>0.51761980439715483</v>
      </c>
      <c r="F461" s="26">
        <f>IF(correlations!F494&lt;&gt;0,'Modified Weights'!F$3,0)</f>
        <v>0</v>
      </c>
      <c r="G461" s="26">
        <f>IF(correlations!G494&lt;&gt;0,'Modified Weights'!G$3,0)</f>
        <v>0</v>
      </c>
      <c r="H461" s="26">
        <f>IF(correlations!H494&lt;&gt;0,'Modified Weights'!H$3,0)</f>
        <v>0.46291004988627577</v>
      </c>
      <c r="I461" s="26">
        <f>IF(correlations!I494&lt;&gt;0,'Modified Weights'!I$3,0)</f>
        <v>0.38334847991865839</v>
      </c>
      <c r="J461" s="26">
        <f>IF(correlations!J494&lt;&gt;0,'Modified Weights'!J$3,0)</f>
        <v>0</v>
      </c>
      <c r="K461" s="26">
        <f>IF(correlations!K494&lt;&gt;0,'Modified Weights'!K$3,0)</f>
        <v>0.31571202585390812</v>
      </c>
      <c r="L461" s="26">
        <f>IF(correlations!L494&lt;&gt;0,'Modified Weights'!L$3,0)</f>
        <v>0</v>
      </c>
      <c r="M461" s="26">
        <f>IF(correlations!M494&lt;&gt;0,'Modified Weights'!M$3,0)</f>
        <v>0</v>
      </c>
      <c r="N461" s="26">
        <f>IF(correlations!N494&lt;&gt;0,'Modified Weights'!N$3,0)</f>
        <v>0</v>
      </c>
      <c r="O461" s="26">
        <f>IF(correlations!O494&lt;&gt;0,'Modified Weights'!O$3,0)</f>
        <v>0</v>
      </c>
      <c r="P461" s="26">
        <f>IF(correlations!P494&lt;&gt;0,'Modified Weights'!P$3,0)</f>
        <v>0.41443820151070604</v>
      </c>
      <c r="Q461" s="26">
        <f>IF(correlations!Q494&lt;&gt;0,'Modified Weights'!Q$3,0)</f>
        <v>0</v>
      </c>
      <c r="R461" s="26">
        <f>IF(correlations!R494&lt;&gt;0,'Modified Weights'!R$3,0)</f>
        <v>0</v>
      </c>
      <c r="S461" s="26">
        <f>IF(correlations!S494&lt;&gt;0,'Modified Weights'!S$3,0)</f>
        <v>0.47668328054517961</v>
      </c>
      <c r="T461" s="26">
        <f>IF(correlations!T494&lt;&gt;0,'Modified Weights'!T$3,0)</f>
        <v>0</v>
      </c>
      <c r="U461" s="26">
        <f>IF(correlations!U494&lt;&gt;0,'Modified Weights'!U$3,0)</f>
        <v>0.47236055541883315</v>
      </c>
      <c r="V461" s="26">
        <f>IF(correlations!V494&lt;&gt;0,'Modified Weights'!V$3,0)</f>
        <v>0</v>
      </c>
      <c r="W461" s="26">
        <f>IF(correlations!W494&lt;&gt;0,'Modified Weights'!W$3,0)</f>
        <v>0.50324684492481753</v>
      </c>
      <c r="X461" s="26">
        <f>IF(correlations!X494&lt;&gt;0,'Modified Weights'!X$3,0)</f>
        <v>0</v>
      </c>
      <c r="Y461" s="26">
        <f>IF(correlations!Y494&lt;&gt;0,'Modified Weights'!Y$3,0)</f>
        <v>0</v>
      </c>
      <c r="Z461" s="26">
        <f>IF(correlations!Z494&lt;&gt;0,'Modified Weights'!Z$3,0)</f>
        <v>0</v>
      </c>
      <c r="AA461" s="26"/>
      <c r="AB461" s="40">
        <f ca="1">SUMIF(OFFSET(correlations!B$46,_xlfn.FLOOR.MATH((ROW(A449)-1)/5)*5,0,5),"&lt;&gt;0")/COUNTIF(OFFSET(correlations!B$46,_xlfn.FLOOR.MATH((ROW(A449)-1)/5)*5,0,5),"&lt;&gt;0")</f>
        <v>5</v>
      </c>
      <c r="AC461" s="40">
        <f ca="1">SUMIF(OFFSET(correlations!C$46,_xlfn.FLOOR.MATH((ROW(B449)-1)/5)*5,0,5),"&lt;&gt;0")/COUNTIF(OFFSET(correlations!C$46,_xlfn.FLOOR.MATH((ROW(B449)-1)/5)*5,0,5),"&lt;&gt;0")</f>
        <v>3.8333333333333335</v>
      </c>
      <c r="AD461" s="40">
        <f ca="1">SUMIF(OFFSET(correlations!D$46,_xlfn.FLOOR.MATH((ROW(C449)-1)/5)*5,0,5),"&lt;&gt;0")/COUNTIF(OFFSET(correlations!D$46,_xlfn.FLOOR.MATH((ROW(C449)-1)/5)*5,0,5),"&lt;&gt;0")</f>
        <v>4</v>
      </c>
      <c r="AE461" s="40">
        <f ca="1">SUMIF(OFFSET(correlations!E$46,_xlfn.FLOOR.MATH((ROW(D449)-1)/5)*5,0,5),"&lt;&gt;0")/COUNTIF(OFFSET(correlations!E$46,_xlfn.FLOOR.MATH((ROW(D449)-1)/5)*5,0,5),"&lt;&gt;0")</f>
        <v>5</v>
      </c>
      <c r="AF461" s="40">
        <f ca="1">SUMIF(OFFSET(correlations!F$46,_xlfn.FLOOR.MATH((ROW(E449)-1)/5)*5,0,5),"&lt;&gt;0")/COUNTIF(OFFSET(correlations!F$46,_xlfn.FLOOR.MATH((ROW(E449)-1)/5)*5,0,5),"&lt;&gt;0")</f>
        <v>3.25</v>
      </c>
      <c r="AG461" s="40">
        <f ca="1">SUMIF(OFFSET(correlations!G$46,_xlfn.FLOOR.MATH((ROW(F449)-1)/5)*5,0,5),"&lt;&gt;0")/COUNTIF(OFFSET(correlations!G$46,_xlfn.FLOOR.MATH((ROW(F449)-1)/5)*5,0,5),"&lt;&gt;0")</f>
        <v>4.75</v>
      </c>
      <c r="AH461" s="40">
        <f ca="1">SUMIF(OFFSET(correlations!H$46,_xlfn.FLOOR.MATH((ROW(G449)-1)/5)*5,0,5),"&lt;&gt;0")/COUNTIF(OFFSET(correlations!H$46,_xlfn.FLOOR.MATH((ROW(G449)-1)/5)*5,0,5),"&lt;&gt;0")</f>
        <v>3</v>
      </c>
      <c r="AI461" s="40">
        <f ca="1">SUMIF(OFFSET(correlations!I$46,_xlfn.FLOOR.MATH((ROW(H449)-1)/5)*5,0,5),"&lt;&gt;0")/COUNTIF(OFFSET(correlations!I$46,_xlfn.FLOOR.MATH((ROW(H449)-1)/5)*5,0,5),"&lt;&gt;0")</f>
        <v>4.5</v>
      </c>
      <c r="AJ461" s="40">
        <f ca="1">SUMIF(OFFSET(correlations!J$46,_xlfn.FLOOR.MATH((ROW(I449)-1)/5)*5,0,5),"&lt;&gt;0")/COUNTIF(OFFSET(correlations!J$46,_xlfn.FLOOR.MATH((ROW(I449)-1)/5)*5,0,5),"&lt;&gt;0")</f>
        <v>4.166666666666667</v>
      </c>
      <c r="AK461" s="40">
        <f ca="1">SUMIF(OFFSET(correlations!K$46,_xlfn.FLOOR.MATH((ROW(J449)-1)/5)*5,0,5),"&lt;&gt;0")/COUNTIF(OFFSET(correlations!K$46,_xlfn.FLOOR.MATH((ROW(J449)-1)/5)*5,0,5),"&lt;&gt;0")</f>
        <v>4.375</v>
      </c>
      <c r="AL461" s="40">
        <f ca="1">SUMIF(OFFSET(correlations!L$46,_xlfn.FLOOR.MATH((ROW(K449)-1)/5)*5,0,5),"&lt;&gt;0")/COUNTIF(OFFSET(correlations!L$46,_xlfn.FLOOR.MATH((ROW(K449)-1)/5)*5,0,5),"&lt;&gt;0")</f>
        <v>4</v>
      </c>
      <c r="AM461" s="40">
        <f ca="1">SUMIF(OFFSET(correlations!M$46,_xlfn.FLOOR.MATH((ROW(L449)-1)/5)*5,0,5),"&lt;&gt;0")/COUNTIF(OFFSET(correlations!M$46,_xlfn.FLOOR.MATH((ROW(L449)-1)/5)*5,0,5),"&lt;&gt;0")</f>
        <v>3.5</v>
      </c>
      <c r="AN461" s="40">
        <f ca="1">SUMIF(OFFSET(correlations!N$46,_xlfn.FLOOR.MATH((ROW(M449)-1)/5)*5,0,5),"&lt;&gt;0")/COUNTIF(OFFSET(correlations!N$46,_xlfn.FLOOR.MATH((ROW(M449)-1)/5)*5,0,5),"&lt;&gt;0")</f>
        <v>5</v>
      </c>
      <c r="AO461" s="40">
        <f ca="1">SUMIF(OFFSET(correlations!O$46,_xlfn.FLOOR.MATH((ROW(N449)-1)/5)*5,0,5),"&lt;&gt;0")/COUNTIF(OFFSET(correlations!O$46,_xlfn.FLOOR.MATH((ROW(N449)-1)/5)*5,0,5),"&lt;&gt;0")</f>
        <v>4.25</v>
      </c>
      <c r="AP461" s="40">
        <f ca="1">SUMIF(OFFSET(correlations!P$46,_xlfn.FLOOR.MATH((ROW(O449)-1)/5)*5,0,5),"&lt;&gt;0")/COUNTIF(OFFSET(correlations!P$46,_xlfn.FLOOR.MATH((ROW(O449)-1)/5)*5,0,5),"&lt;&gt;0")</f>
        <v>3.875</v>
      </c>
      <c r="AQ461" s="40">
        <f ca="1">SUMIF(OFFSET(correlations!Q$46,_xlfn.FLOOR.MATH((ROW(P449)-1)/5)*5,0,5),"&lt;&gt;0")/COUNTIF(OFFSET(correlations!Q$46,_xlfn.FLOOR.MATH((ROW(P449)-1)/5)*5,0,5),"&lt;&gt;0")</f>
        <v>4.166666666666667</v>
      </c>
      <c r="AR461" s="40">
        <f ca="1">SUMIF(OFFSET(correlations!R$46,_xlfn.FLOOR.MATH((ROW(Q449)-1)/5)*5,0,5),"&lt;&gt;0")/COUNTIF(OFFSET(correlations!R$46,_xlfn.FLOOR.MATH((ROW(Q449)-1)/5)*5,0,5),"&lt;&gt;0")</f>
        <v>4</v>
      </c>
      <c r="AS461" s="40">
        <f ca="1">SUMIF(OFFSET(correlations!S$46,_xlfn.FLOOR.MATH((ROW(R449)-1)/5)*5,0,5),"&lt;&gt;0")/COUNTIF(OFFSET(correlations!S$46,_xlfn.FLOOR.MATH((ROW(R449)-1)/5)*5,0,5),"&lt;&gt;0")</f>
        <v>4.5</v>
      </c>
      <c r="AT461" s="40">
        <f ca="1">SUMIF(OFFSET(correlations!T$46,_xlfn.FLOOR.MATH((ROW(S449)-1)/5)*5,0,5),"&lt;&gt;0")/COUNTIF(OFFSET(correlations!T$46,_xlfn.FLOOR.MATH((ROW(S449)-1)/5)*5,0,5),"&lt;&gt;0")</f>
        <v>3.75</v>
      </c>
      <c r="AU461" s="40">
        <f ca="1">SUMIF(OFFSET(correlations!U$46,_xlfn.FLOOR.MATH((ROW(T449)-1)/5)*5,0,5),"&lt;&gt;0")/COUNTIF(OFFSET(correlations!U$46,_xlfn.FLOOR.MATH((ROW(T449)-1)/5)*5,0,5),"&lt;&gt;0")</f>
        <v>3.5</v>
      </c>
      <c r="AV461" s="40">
        <f ca="1">SUMIF(OFFSET(correlations!V$46,_xlfn.FLOOR.MATH((ROW(U449)-1)/5)*5,0,5),"&lt;&gt;0")/COUNTIF(OFFSET(correlations!V$46,_xlfn.FLOOR.MATH((ROW(U449)-1)/5)*5,0,5),"&lt;&gt;0")</f>
        <v>5</v>
      </c>
      <c r="AW461" s="40">
        <f ca="1">SUMIF(OFFSET(correlations!W$46,_xlfn.FLOOR.MATH((ROW(V449)-1)/5)*5,0,5),"&lt;&gt;0")/COUNTIF(OFFSET(correlations!W$46,_xlfn.FLOOR.MATH((ROW(V449)-1)/5)*5,0,5),"&lt;&gt;0")</f>
        <v>3.625</v>
      </c>
      <c r="AX461" s="40">
        <f ca="1">SUMIF(OFFSET(correlations!X$46,_xlfn.FLOOR.MATH((ROW(W449)-1)/5)*5,0,5),"&lt;&gt;0")/COUNTIF(OFFSET(correlations!X$46,_xlfn.FLOOR.MATH((ROW(W449)-1)/5)*5,0,5),"&lt;&gt;0")</f>
        <v>5</v>
      </c>
      <c r="AY461" s="40">
        <f ca="1">SUMIF(OFFSET(correlations!Y$46,_xlfn.FLOOR.MATH((ROW(X449)-1)/5)*5,0,5),"&lt;&gt;0")/COUNTIF(OFFSET(correlations!Y$46,_xlfn.FLOOR.MATH((ROW(X449)-1)/5)*5,0,5),"&lt;&gt;0")</f>
        <v>3</v>
      </c>
      <c r="AZ461" s="40">
        <f ca="1">SUMIF(OFFSET(correlations!Z$46,_xlfn.FLOOR.MATH((ROW(Y449)-1)/5)*5,0,5),"&lt;&gt;0")/COUNTIF(OFFSET(correlations!Z$46,_xlfn.FLOOR.MATH((ROW(Y449)-1)/5)*5,0,5),"&lt;&gt;0")</f>
        <v>4</v>
      </c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</row>
    <row r="462" spans="1:76">
      <c r="A462" s="1" t="str">
        <f t="shared" si="89"/>
        <v>8358: Cast Away (2000)</v>
      </c>
      <c r="B462" s="26">
        <f>IF(correlations!B495&lt;&gt;0,'Modified Weights'!B$4,0)</f>
        <v>0.51761980439715483</v>
      </c>
      <c r="C462" s="26">
        <f>IF(correlations!C495&lt;&gt;0,'Modified Weights'!C$4,0)</f>
        <v>0</v>
      </c>
      <c r="D462" s="26">
        <f>IF(correlations!D495&lt;&gt;0,'Modified Weights'!D$4,0)</f>
        <v>0.47097212266638172</v>
      </c>
      <c r="E462" s="26">
        <f>IF(correlations!E495&lt;&gt;0,'Modified Weights'!E$4,0)</f>
        <v>0</v>
      </c>
      <c r="F462" s="26">
        <f>IF(correlations!F495&lt;&gt;0,'Modified Weights'!F$4,0)</f>
        <v>0.46411014776485626</v>
      </c>
      <c r="G462" s="26">
        <f>IF(correlations!G495&lt;&gt;0,'Modified Weights'!G$4,0)</f>
        <v>0.48053660218278615</v>
      </c>
      <c r="H462" s="26">
        <f>IF(correlations!H495&lt;&gt;0,'Modified Weights'!H$4,0)</f>
        <v>0</v>
      </c>
      <c r="I462" s="26">
        <f>IF(correlations!I495&lt;&gt;0,'Modified Weights'!I$4,0)</f>
        <v>0</v>
      </c>
      <c r="J462" s="26">
        <f>IF(correlations!J495&lt;&gt;0,'Modified Weights'!J$4,0)</f>
        <v>0.47549485227568483</v>
      </c>
      <c r="K462" s="26">
        <f>IF(correlations!K495&lt;&gt;0,'Modified Weights'!K$4,0)</f>
        <v>0.26365446983714974</v>
      </c>
      <c r="L462" s="26">
        <f>IF(correlations!L495&lt;&gt;0,'Modified Weights'!L$4,0)</f>
        <v>0.28275572409412869</v>
      </c>
      <c r="M462" s="26">
        <f>IF(correlations!M495&lt;&gt;0,'Modified Weights'!M$4,0)</f>
        <v>0.28040224837668803</v>
      </c>
      <c r="N462" s="26">
        <f>IF(correlations!N495&lt;&gt;0,'Modified Weights'!N$4,0)</f>
        <v>0</v>
      </c>
      <c r="O462" s="26">
        <f>IF(correlations!O495&lt;&gt;0,'Modified Weights'!O$4,0)</f>
        <v>0.56244873874488854</v>
      </c>
      <c r="P462" s="26">
        <f>IF(correlations!P495&lt;&gt;0,'Modified Weights'!P$4,0)</f>
        <v>0.30413903573293405</v>
      </c>
      <c r="Q462" s="26">
        <f>IF(correlations!Q495&lt;&gt;0,'Modified Weights'!Q$4,0)</f>
        <v>0</v>
      </c>
      <c r="R462" s="26">
        <f>IF(correlations!R495&lt;&gt;0,'Modified Weights'!R$4,0)</f>
        <v>0.47097212266638172</v>
      </c>
      <c r="S462" s="26">
        <f>IF(correlations!S495&lt;&gt;0,'Modified Weights'!S$4,0)</f>
        <v>0</v>
      </c>
      <c r="T462" s="26">
        <f>IF(correlations!T495&lt;&gt;0,'Modified Weights'!T$4,0)</f>
        <v>0.52599044278760332</v>
      </c>
      <c r="U462" s="26">
        <f>IF(correlations!U495&lt;&gt;0,'Modified Weights'!U$4,0)</f>
        <v>0.43899155441463594</v>
      </c>
      <c r="V462" s="26">
        <f>IF(correlations!V495&lt;&gt;0,'Modified Weights'!V$4,0)</f>
        <v>0</v>
      </c>
      <c r="W462" s="26">
        <f>IF(correlations!W495&lt;&gt;0,'Modified Weights'!W$4,0)</f>
        <v>0.40859237613621341</v>
      </c>
      <c r="X462" s="26">
        <f>IF(correlations!X495&lt;&gt;0,'Modified Weights'!X$4,0)</f>
        <v>0</v>
      </c>
      <c r="Y462" s="26">
        <f>IF(correlations!Y495&lt;&gt;0,'Modified Weights'!Y$4,0)</f>
        <v>0.54219187817609293</v>
      </c>
      <c r="Z462" s="26">
        <f>IF(correlations!Z495&lt;&gt;0,'Modified Weights'!Z$4,0)</f>
        <v>0</v>
      </c>
      <c r="AA462" s="26"/>
      <c r="AB462" s="40">
        <f ca="1">SUMIF(OFFSET(correlations!B$46,_xlfn.FLOOR.MATH((ROW(A450)-1)/5)*5,0,5),"&lt;&gt;0")/COUNTIF(OFFSET(correlations!B$46,_xlfn.FLOOR.MATH((ROW(A450)-1)/5)*5,0,5),"&lt;&gt;0")</f>
        <v>5</v>
      </c>
      <c r="AC462" s="40">
        <f ca="1">SUMIF(OFFSET(correlations!C$46,_xlfn.FLOOR.MATH((ROW(B450)-1)/5)*5,0,5),"&lt;&gt;0")/COUNTIF(OFFSET(correlations!C$46,_xlfn.FLOOR.MATH((ROW(B450)-1)/5)*5,0,5),"&lt;&gt;0")</f>
        <v>3.8333333333333335</v>
      </c>
      <c r="AD462" s="40">
        <f ca="1">SUMIF(OFFSET(correlations!D$46,_xlfn.FLOOR.MATH((ROW(C450)-1)/5)*5,0,5),"&lt;&gt;0")/COUNTIF(OFFSET(correlations!D$46,_xlfn.FLOOR.MATH((ROW(C450)-1)/5)*5,0,5),"&lt;&gt;0")</f>
        <v>4</v>
      </c>
      <c r="AE462" s="40">
        <f ca="1">SUMIF(OFFSET(correlations!E$46,_xlfn.FLOOR.MATH((ROW(D450)-1)/5)*5,0,5),"&lt;&gt;0")/COUNTIF(OFFSET(correlations!E$46,_xlfn.FLOOR.MATH((ROW(D450)-1)/5)*5,0,5),"&lt;&gt;0")</f>
        <v>5</v>
      </c>
      <c r="AF462" s="40">
        <f ca="1">SUMIF(OFFSET(correlations!F$46,_xlfn.FLOOR.MATH((ROW(E450)-1)/5)*5,0,5),"&lt;&gt;0")/COUNTIF(OFFSET(correlations!F$46,_xlfn.FLOOR.MATH((ROW(E450)-1)/5)*5,0,5),"&lt;&gt;0")</f>
        <v>3.25</v>
      </c>
      <c r="AG462" s="40">
        <f ca="1">SUMIF(OFFSET(correlations!G$46,_xlfn.FLOOR.MATH((ROW(F450)-1)/5)*5,0,5),"&lt;&gt;0")/COUNTIF(OFFSET(correlations!G$46,_xlfn.FLOOR.MATH((ROW(F450)-1)/5)*5,0,5),"&lt;&gt;0")</f>
        <v>4.75</v>
      </c>
      <c r="AH462" s="40">
        <f ca="1">SUMIF(OFFSET(correlations!H$46,_xlfn.FLOOR.MATH((ROW(G450)-1)/5)*5,0,5),"&lt;&gt;0")/COUNTIF(OFFSET(correlations!H$46,_xlfn.FLOOR.MATH((ROW(G450)-1)/5)*5,0,5),"&lt;&gt;0")</f>
        <v>3</v>
      </c>
      <c r="AI462" s="40">
        <f ca="1">SUMIF(OFFSET(correlations!I$46,_xlfn.FLOOR.MATH((ROW(H450)-1)/5)*5,0,5),"&lt;&gt;0")/COUNTIF(OFFSET(correlations!I$46,_xlfn.FLOOR.MATH((ROW(H450)-1)/5)*5,0,5),"&lt;&gt;0")</f>
        <v>4.5</v>
      </c>
      <c r="AJ462" s="40">
        <f ca="1">SUMIF(OFFSET(correlations!J$46,_xlfn.FLOOR.MATH((ROW(I450)-1)/5)*5,0,5),"&lt;&gt;0")/COUNTIF(OFFSET(correlations!J$46,_xlfn.FLOOR.MATH((ROW(I450)-1)/5)*5,0,5),"&lt;&gt;0")</f>
        <v>4.166666666666667</v>
      </c>
      <c r="AK462" s="40">
        <f ca="1">SUMIF(OFFSET(correlations!K$46,_xlfn.FLOOR.MATH((ROW(J450)-1)/5)*5,0,5),"&lt;&gt;0")/COUNTIF(OFFSET(correlations!K$46,_xlfn.FLOOR.MATH((ROW(J450)-1)/5)*5,0,5),"&lt;&gt;0")</f>
        <v>4.375</v>
      </c>
      <c r="AL462" s="40">
        <f ca="1">SUMIF(OFFSET(correlations!L$46,_xlfn.FLOOR.MATH((ROW(K450)-1)/5)*5,0,5),"&lt;&gt;0")/COUNTIF(OFFSET(correlations!L$46,_xlfn.FLOOR.MATH((ROW(K450)-1)/5)*5,0,5),"&lt;&gt;0")</f>
        <v>4</v>
      </c>
      <c r="AM462" s="40">
        <f ca="1">SUMIF(OFFSET(correlations!M$46,_xlfn.FLOOR.MATH((ROW(L450)-1)/5)*5,0,5),"&lt;&gt;0")/COUNTIF(OFFSET(correlations!M$46,_xlfn.FLOOR.MATH((ROW(L450)-1)/5)*5,0,5),"&lt;&gt;0")</f>
        <v>3.5</v>
      </c>
      <c r="AN462" s="40">
        <f ca="1">SUMIF(OFFSET(correlations!N$46,_xlfn.FLOOR.MATH((ROW(M450)-1)/5)*5,0,5),"&lt;&gt;0")/COUNTIF(OFFSET(correlations!N$46,_xlfn.FLOOR.MATH((ROW(M450)-1)/5)*5,0,5),"&lt;&gt;0")</f>
        <v>5</v>
      </c>
      <c r="AO462" s="40">
        <f ca="1">SUMIF(OFFSET(correlations!O$46,_xlfn.FLOOR.MATH((ROW(N450)-1)/5)*5,0,5),"&lt;&gt;0")/COUNTIF(OFFSET(correlations!O$46,_xlfn.FLOOR.MATH((ROW(N450)-1)/5)*5,0,5),"&lt;&gt;0")</f>
        <v>4.25</v>
      </c>
      <c r="AP462" s="40">
        <f ca="1">SUMIF(OFFSET(correlations!P$46,_xlfn.FLOOR.MATH((ROW(O450)-1)/5)*5,0,5),"&lt;&gt;0")/COUNTIF(OFFSET(correlations!P$46,_xlfn.FLOOR.MATH((ROW(O450)-1)/5)*5,0,5),"&lt;&gt;0")</f>
        <v>3.875</v>
      </c>
      <c r="AQ462" s="40">
        <f ca="1">SUMIF(OFFSET(correlations!Q$46,_xlfn.FLOOR.MATH((ROW(P450)-1)/5)*5,0,5),"&lt;&gt;0")/COUNTIF(OFFSET(correlations!Q$46,_xlfn.FLOOR.MATH((ROW(P450)-1)/5)*5,0,5),"&lt;&gt;0")</f>
        <v>4.166666666666667</v>
      </c>
      <c r="AR462" s="40">
        <f ca="1">SUMIF(OFFSET(correlations!R$46,_xlfn.FLOOR.MATH((ROW(Q450)-1)/5)*5,0,5),"&lt;&gt;0")/COUNTIF(OFFSET(correlations!R$46,_xlfn.FLOOR.MATH((ROW(Q450)-1)/5)*5,0,5),"&lt;&gt;0")</f>
        <v>4</v>
      </c>
      <c r="AS462" s="40">
        <f ca="1">SUMIF(OFFSET(correlations!S$46,_xlfn.FLOOR.MATH((ROW(R450)-1)/5)*5,0,5),"&lt;&gt;0")/COUNTIF(OFFSET(correlations!S$46,_xlfn.FLOOR.MATH((ROW(R450)-1)/5)*5,0,5),"&lt;&gt;0")</f>
        <v>4.5</v>
      </c>
      <c r="AT462" s="40">
        <f ca="1">SUMIF(OFFSET(correlations!T$46,_xlfn.FLOOR.MATH((ROW(S450)-1)/5)*5,0,5),"&lt;&gt;0")/COUNTIF(OFFSET(correlations!T$46,_xlfn.FLOOR.MATH((ROW(S450)-1)/5)*5,0,5),"&lt;&gt;0")</f>
        <v>3.75</v>
      </c>
      <c r="AU462" s="40">
        <f ca="1">SUMIF(OFFSET(correlations!U$46,_xlfn.FLOOR.MATH((ROW(T450)-1)/5)*5,0,5),"&lt;&gt;0")/COUNTIF(OFFSET(correlations!U$46,_xlfn.FLOOR.MATH((ROW(T450)-1)/5)*5,0,5),"&lt;&gt;0")</f>
        <v>3.5</v>
      </c>
      <c r="AV462" s="40">
        <f ca="1">SUMIF(OFFSET(correlations!V$46,_xlfn.FLOOR.MATH((ROW(U450)-1)/5)*5,0,5),"&lt;&gt;0")/COUNTIF(OFFSET(correlations!V$46,_xlfn.FLOOR.MATH((ROW(U450)-1)/5)*5,0,5),"&lt;&gt;0")</f>
        <v>5</v>
      </c>
      <c r="AW462" s="40">
        <f ca="1">SUMIF(OFFSET(correlations!W$46,_xlfn.FLOOR.MATH((ROW(V450)-1)/5)*5,0,5),"&lt;&gt;0")/COUNTIF(OFFSET(correlations!W$46,_xlfn.FLOOR.MATH((ROW(V450)-1)/5)*5,0,5),"&lt;&gt;0")</f>
        <v>3.625</v>
      </c>
      <c r="AX462" s="40">
        <f ca="1">SUMIF(OFFSET(correlations!X$46,_xlfn.FLOOR.MATH((ROW(W450)-1)/5)*5,0,5),"&lt;&gt;0")/COUNTIF(OFFSET(correlations!X$46,_xlfn.FLOOR.MATH((ROW(W450)-1)/5)*5,0,5),"&lt;&gt;0")</f>
        <v>5</v>
      </c>
      <c r="AY462" s="40">
        <f ca="1">SUMIF(OFFSET(correlations!Y$46,_xlfn.FLOOR.MATH((ROW(X450)-1)/5)*5,0,5),"&lt;&gt;0")/COUNTIF(OFFSET(correlations!Y$46,_xlfn.FLOOR.MATH((ROW(X450)-1)/5)*5,0,5),"&lt;&gt;0")</f>
        <v>3</v>
      </c>
      <c r="AZ462" s="40">
        <f ca="1">SUMIF(OFFSET(correlations!Z$46,_xlfn.FLOOR.MATH((ROW(Y450)-1)/5)*5,0,5),"&lt;&gt;0")/COUNTIF(OFFSET(correlations!Z$46,_xlfn.FLOOR.MATH((ROW(Y450)-1)/5)*5,0,5),"&lt;&gt;0")</f>
        <v>4</v>
      </c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</row>
    <row r="463" spans="1:76">
      <c r="A463" s="21" t="s">
        <v>90</v>
      </c>
      <c r="B463" s="26">
        <f>IF(correlations!B496&lt;&gt;0,'Modified Weights'!B$5,0)</f>
        <v>0.49300760515325925</v>
      </c>
      <c r="C463" s="26">
        <f>IF(correlations!C496&lt;&gt;0,'Modified Weights'!C$5,0)</f>
        <v>0</v>
      </c>
      <c r="D463" s="26">
        <f>IF(correlations!D496&lt;&gt;0,'Modified Weights'!D$5,0)</f>
        <v>0</v>
      </c>
      <c r="E463" s="26">
        <f>IF(correlations!E496&lt;&gt;0,'Modified Weights'!E$5,0)</f>
        <v>0</v>
      </c>
      <c r="F463" s="26">
        <f>IF(correlations!F496&lt;&gt;0,'Modified Weights'!F$5,0)</f>
        <v>0</v>
      </c>
      <c r="G463" s="26">
        <f>IF(correlations!G496&lt;&gt;0,'Modified Weights'!G$5,0)</f>
        <v>0</v>
      </c>
      <c r="H463" s="26">
        <f>IF(correlations!H496&lt;&gt;0,'Modified Weights'!H$5,0)</f>
        <v>0</v>
      </c>
      <c r="I463" s="26">
        <f>IF(correlations!I496&lt;&gt;0,'Modified Weights'!I$5,0)</f>
        <v>0</v>
      </c>
      <c r="J463" s="26">
        <f>IF(correlations!J496&lt;&gt;0,'Modified Weights'!J$5,0)</f>
        <v>0.38713264586848378</v>
      </c>
      <c r="K463" s="26">
        <f>IF(correlations!K496&lt;&gt;0,'Modified Weights'!K$5,0)</f>
        <v>0</v>
      </c>
      <c r="L463" s="26">
        <f>IF(correlations!L496&lt;&gt;0,'Modified Weights'!L$5,0)</f>
        <v>0.27833468677407003</v>
      </c>
      <c r="M463" s="26">
        <f>IF(correlations!M496&lt;&gt;0,'Modified Weights'!M$5,0)</f>
        <v>0</v>
      </c>
      <c r="N463" s="26">
        <f>IF(correlations!N496&lt;&gt;0,'Modified Weights'!N$5,0)</f>
        <v>0.290591240789001</v>
      </c>
      <c r="O463" s="26">
        <f>IF(correlations!O496&lt;&gt;0,'Modified Weights'!O$5,0)</f>
        <v>0</v>
      </c>
      <c r="P463" s="26">
        <f>IF(correlations!P496&lt;&gt;0,'Modified Weights'!P$5,0)</f>
        <v>0.29682614716644024</v>
      </c>
      <c r="Q463" s="26">
        <f>IF(correlations!Q496&lt;&gt;0,'Modified Weights'!Q$5,0)</f>
        <v>0</v>
      </c>
      <c r="R463" s="26">
        <f>IF(correlations!R496&lt;&gt;0,'Modified Weights'!R$5,0)</f>
        <v>0</v>
      </c>
      <c r="S463" s="26">
        <f>IF(correlations!S496&lt;&gt;0,'Modified Weights'!S$5,0)</f>
        <v>0.42223642660835542</v>
      </c>
      <c r="T463" s="26">
        <f>IF(correlations!T496&lt;&gt;0,'Modified Weights'!T$5,0)</f>
        <v>0</v>
      </c>
      <c r="U463" s="26">
        <f>IF(correlations!U496&lt;&gt;0,'Modified Weights'!U$5,0)</f>
        <v>0</v>
      </c>
      <c r="V463" s="26">
        <f>IF(correlations!V496&lt;&gt;0,'Modified Weights'!V$5,0)</f>
        <v>0.14924669844661778</v>
      </c>
      <c r="W463" s="26">
        <f>IF(correlations!W496&lt;&gt;0,'Modified Weights'!W$5,0)</f>
        <v>0.31571202585390812</v>
      </c>
      <c r="X463" s="26">
        <f>IF(correlations!X496&lt;&gt;0,'Modified Weights'!X$5,0)</f>
        <v>0</v>
      </c>
      <c r="Y463" s="26">
        <f>IF(correlations!Y496&lt;&gt;0,'Modified Weights'!Y$5,0)</f>
        <v>0</v>
      </c>
      <c r="Z463" s="26">
        <f>IF(correlations!Z496&lt;&gt;0,'Modified Weights'!Z$5,0)</f>
        <v>0</v>
      </c>
      <c r="AA463" s="26"/>
      <c r="AB463" s="40">
        <f ca="1">SUMIF(OFFSET(correlations!B$46,_xlfn.FLOOR.MATH((ROW(A451)-1)/5)*5,0,5),"&lt;&gt;0")/COUNTIF(OFFSET(correlations!B$46,_xlfn.FLOOR.MATH((ROW(A451)-1)/5)*5,0,5),"&lt;&gt;0")</f>
        <v>2.8333333333333335</v>
      </c>
      <c r="AC463" s="40">
        <f ca="1">SUMIF(OFFSET(correlations!C$46,_xlfn.FLOOR.MATH((ROW(B451)-1)/5)*5,0,5),"&lt;&gt;0")/COUNTIF(OFFSET(correlations!C$46,_xlfn.FLOOR.MATH((ROW(B451)-1)/5)*5,0,5),"&lt;&gt;0")</f>
        <v>1.5</v>
      </c>
      <c r="AD463" s="40">
        <f ca="1">SUMIF(OFFSET(correlations!D$46,_xlfn.FLOOR.MATH((ROW(C451)-1)/5)*5,0,5),"&lt;&gt;0")/COUNTIF(OFFSET(correlations!D$46,_xlfn.FLOOR.MATH((ROW(C451)-1)/5)*5,0,5),"&lt;&gt;0")</f>
        <v>2.5</v>
      </c>
      <c r="AE463" s="40">
        <f ca="1">SUMIF(OFFSET(correlations!E$46,_xlfn.FLOOR.MATH((ROW(D451)-1)/5)*5,0,5),"&lt;&gt;0")/COUNTIF(OFFSET(correlations!E$46,_xlfn.FLOOR.MATH((ROW(D451)-1)/5)*5,0,5),"&lt;&gt;0")</f>
        <v>4.25</v>
      </c>
      <c r="AF463" s="40">
        <f ca="1">SUMIF(OFFSET(correlations!F$46,_xlfn.FLOOR.MATH((ROW(E451)-1)/5)*5,0,5),"&lt;&gt;0")/COUNTIF(OFFSET(correlations!F$46,_xlfn.FLOOR.MATH((ROW(E451)-1)/5)*5,0,5),"&lt;&gt;0")</f>
        <v>1.8333333333333333</v>
      </c>
      <c r="AG463" s="40">
        <f ca="1">SUMIF(OFFSET(correlations!G$46,_xlfn.FLOOR.MATH((ROW(F451)-1)/5)*5,0,5),"&lt;&gt;0")/COUNTIF(OFFSET(correlations!G$46,_xlfn.FLOOR.MATH((ROW(F451)-1)/5)*5,0,5),"&lt;&gt;0")</f>
        <v>2.25</v>
      </c>
      <c r="AH463" s="40">
        <f ca="1">SUMIF(OFFSET(correlations!H$46,_xlfn.FLOOR.MATH((ROW(G451)-1)/5)*5,0,5),"&lt;&gt;0")/COUNTIF(OFFSET(correlations!H$46,_xlfn.FLOOR.MATH((ROW(G451)-1)/5)*5,0,5),"&lt;&gt;0")</f>
        <v>2.5</v>
      </c>
      <c r="AI463" s="40">
        <f ca="1">SUMIF(OFFSET(correlations!I$46,_xlfn.FLOOR.MATH((ROW(H451)-1)/5)*5,0,5),"&lt;&gt;0")/COUNTIF(OFFSET(correlations!I$46,_xlfn.FLOOR.MATH((ROW(H451)-1)/5)*5,0,5),"&lt;&gt;0")</f>
        <v>0.75</v>
      </c>
      <c r="AJ463" s="40">
        <f ca="1">SUMIF(OFFSET(correlations!J$46,_xlfn.FLOOR.MATH((ROW(I451)-1)/5)*5,0,5),"&lt;&gt;0")/COUNTIF(OFFSET(correlations!J$46,_xlfn.FLOOR.MATH((ROW(I451)-1)/5)*5,0,5),"&lt;&gt;0")</f>
        <v>2.1666666666666665</v>
      </c>
      <c r="AK463" s="40">
        <f ca="1">SUMIF(OFFSET(correlations!K$46,_xlfn.FLOOR.MATH((ROW(J451)-1)/5)*5,0,5),"&lt;&gt;0")/COUNTIF(OFFSET(correlations!K$46,_xlfn.FLOOR.MATH((ROW(J451)-1)/5)*5,0,5),"&lt;&gt;0")</f>
        <v>4</v>
      </c>
      <c r="AL463" s="40">
        <f ca="1">SUMIF(OFFSET(correlations!L$46,_xlfn.FLOOR.MATH((ROW(K451)-1)/5)*5,0,5),"&lt;&gt;0")/COUNTIF(OFFSET(correlations!L$46,_xlfn.FLOOR.MATH((ROW(K451)-1)/5)*5,0,5),"&lt;&gt;0")</f>
        <v>3</v>
      </c>
      <c r="AM463" s="40">
        <f ca="1">SUMIF(OFFSET(correlations!M$46,_xlfn.FLOOR.MATH((ROW(L451)-1)/5)*5,0,5),"&lt;&gt;0")/COUNTIF(OFFSET(correlations!M$46,_xlfn.FLOOR.MATH((ROW(L451)-1)/5)*5,0,5),"&lt;&gt;0")</f>
        <v>5</v>
      </c>
      <c r="AN463" s="40">
        <f ca="1">SUMIF(OFFSET(correlations!N$46,_xlfn.FLOOR.MATH((ROW(M451)-1)/5)*5,0,5),"&lt;&gt;0")/COUNTIF(OFFSET(correlations!N$46,_xlfn.FLOOR.MATH((ROW(M451)-1)/5)*5,0,5),"&lt;&gt;0")</f>
        <v>2.5</v>
      </c>
      <c r="AO463" s="40">
        <f ca="1">SUMIF(OFFSET(correlations!O$46,_xlfn.FLOOR.MATH((ROW(N451)-1)/5)*5,0,5),"&lt;&gt;0")/COUNTIF(OFFSET(correlations!O$46,_xlfn.FLOOR.MATH((ROW(N451)-1)/5)*5,0,5),"&lt;&gt;0")</f>
        <v>3.25</v>
      </c>
      <c r="AP463" s="40">
        <f ca="1">SUMIF(OFFSET(correlations!P$46,_xlfn.FLOOR.MATH((ROW(O451)-1)/5)*5,0,5),"&lt;&gt;0")/COUNTIF(OFFSET(correlations!P$46,_xlfn.FLOOR.MATH((ROW(O451)-1)/5)*5,0,5),"&lt;&gt;0")</f>
        <v>0.75</v>
      </c>
      <c r="AQ463" s="40">
        <f ca="1">SUMIF(OFFSET(correlations!Q$46,_xlfn.FLOOR.MATH((ROW(P451)-1)/5)*5,0,5),"&lt;&gt;0")/COUNTIF(OFFSET(correlations!Q$46,_xlfn.FLOOR.MATH((ROW(P451)-1)/5)*5,0,5),"&lt;&gt;0")</f>
        <v>2.5</v>
      </c>
      <c r="AR463" s="40">
        <f ca="1">SUMIF(OFFSET(correlations!R$46,_xlfn.FLOOR.MATH((ROW(Q451)-1)/5)*5,0,5),"&lt;&gt;0")/COUNTIF(OFFSET(correlations!R$46,_xlfn.FLOOR.MATH((ROW(Q451)-1)/5)*5,0,5),"&lt;&gt;0")</f>
        <v>2.25</v>
      </c>
      <c r="AS463" s="40">
        <f ca="1">SUMIF(OFFSET(correlations!S$46,_xlfn.FLOOR.MATH((ROW(R451)-1)/5)*5,0,5),"&lt;&gt;0")/COUNTIF(OFFSET(correlations!S$46,_xlfn.FLOOR.MATH((ROW(R451)-1)/5)*5,0,5),"&lt;&gt;0")</f>
        <v>1</v>
      </c>
      <c r="AT463" s="40">
        <f ca="1">SUMIF(OFFSET(correlations!T$46,_xlfn.FLOOR.MATH((ROW(S451)-1)/5)*5,0,5),"&lt;&gt;0")/COUNTIF(OFFSET(correlations!T$46,_xlfn.FLOOR.MATH((ROW(S451)-1)/5)*5,0,5),"&lt;&gt;0")</f>
        <v>0.5</v>
      </c>
      <c r="AU463" s="40">
        <f ca="1">SUMIF(OFFSET(correlations!U$46,_xlfn.FLOOR.MATH((ROW(T451)-1)/5)*5,0,5),"&lt;&gt;0")/COUNTIF(OFFSET(correlations!U$46,_xlfn.FLOOR.MATH((ROW(T451)-1)/5)*5,0,5),"&lt;&gt;0")</f>
        <v>2</v>
      </c>
      <c r="AV463" s="40">
        <f ca="1">SUMIF(OFFSET(correlations!V$46,_xlfn.FLOOR.MATH((ROW(U451)-1)/5)*5,0,5),"&lt;&gt;0")/COUNTIF(OFFSET(correlations!V$46,_xlfn.FLOOR.MATH((ROW(U451)-1)/5)*5,0,5),"&lt;&gt;0")</f>
        <v>2.5</v>
      </c>
      <c r="AW463" s="40">
        <f ca="1">SUMIF(OFFSET(correlations!W$46,_xlfn.FLOOR.MATH((ROW(V451)-1)/5)*5,0,5),"&lt;&gt;0")/COUNTIF(OFFSET(correlations!W$46,_xlfn.FLOOR.MATH((ROW(V451)-1)/5)*5,0,5),"&lt;&gt;0")</f>
        <v>2.875</v>
      </c>
      <c r="AX463" s="40">
        <f ca="1">SUMIF(OFFSET(correlations!X$46,_xlfn.FLOOR.MATH((ROW(W451)-1)/5)*5,0,5),"&lt;&gt;0")/COUNTIF(OFFSET(correlations!X$46,_xlfn.FLOOR.MATH((ROW(W451)-1)/5)*5,0,5),"&lt;&gt;0")</f>
        <v>0.5</v>
      </c>
      <c r="AY463" s="40">
        <f ca="1">SUMIF(OFFSET(correlations!Y$46,_xlfn.FLOOR.MATH((ROW(X451)-1)/5)*5,0,5),"&lt;&gt;0")/COUNTIF(OFFSET(correlations!Y$46,_xlfn.FLOOR.MATH((ROW(X451)-1)/5)*5,0,5),"&lt;&gt;0")</f>
        <v>1</v>
      </c>
      <c r="AZ463" s="40">
        <f ca="1">SUMIF(OFFSET(correlations!Z$46,_xlfn.FLOOR.MATH((ROW(Y451)-1)/5)*5,0,5),"&lt;&gt;0")/COUNTIF(OFFSET(correlations!Z$46,_xlfn.FLOOR.MATH((ROW(Y451)-1)/5)*5,0,5),"&lt;&gt;0")</f>
        <v>1.625</v>
      </c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</row>
    <row r="464" spans="1:76">
      <c r="A464" s="1" t="str">
        <f t="shared" ref="A464:A467" si="90">A463</f>
        <v>8467: Dumb &amp; Dumber (1994)</v>
      </c>
      <c r="B464" s="26">
        <f>IF(correlations!B497&lt;&gt;0,'Modified Weights'!B$6,0)</f>
        <v>0</v>
      </c>
      <c r="C464" s="26">
        <f>IF(correlations!C497&lt;&gt;0,'Modified Weights'!C$6,0)</f>
        <v>0.41443820151070604</v>
      </c>
      <c r="D464" s="26">
        <f>IF(correlations!D497&lt;&gt;0,'Modified Weights'!D$6,0)</f>
        <v>0.37322578372742299</v>
      </c>
      <c r="E464" s="26">
        <f>IF(correlations!E497&lt;&gt;0,'Modified Weights'!E$6,0)</f>
        <v>0</v>
      </c>
      <c r="F464" s="26">
        <f>IF(correlations!F497&lt;&gt;0,'Modified Weights'!F$6,0)</f>
        <v>0</v>
      </c>
      <c r="G464" s="26">
        <f>IF(correlations!G497&lt;&gt;0,'Modified Weights'!G$6,0)</f>
        <v>0</v>
      </c>
      <c r="H464" s="26">
        <f>IF(correlations!H497&lt;&gt;0,'Modified Weights'!H$6,0)</f>
        <v>0.2271298649307886</v>
      </c>
      <c r="I464" s="26">
        <f>IF(correlations!I497&lt;&gt;0,'Modified Weights'!I$6,0)</f>
        <v>0</v>
      </c>
      <c r="J464" s="26">
        <f>IF(correlations!J497&lt;&gt;0,'Modified Weights'!J$6,0)</f>
        <v>0</v>
      </c>
      <c r="K464" s="26">
        <f>IF(correlations!K497&lt;&gt;0,'Modified Weights'!K$6,0)</f>
        <v>0.25252866387786765</v>
      </c>
      <c r="L464" s="26">
        <f>IF(correlations!L497&lt;&gt;0,'Modified Weights'!L$6,0)</f>
        <v>0</v>
      </c>
      <c r="M464" s="26">
        <f>IF(correlations!M497&lt;&gt;0,'Modified Weights'!M$6,0)</f>
        <v>0</v>
      </c>
      <c r="N464" s="26">
        <f>IF(correlations!N497&lt;&gt;0,'Modified Weights'!N$6,0)</f>
        <v>0.26126836282372301</v>
      </c>
      <c r="O464" s="26">
        <f>IF(correlations!O497&lt;&gt;0,'Modified Weights'!O$6,0)</f>
        <v>0.52599044278760332</v>
      </c>
      <c r="P464" s="26">
        <f>IF(correlations!P497&lt;&gt;0,'Modified Weights'!P$6,0)</f>
        <v>0</v>
      </c>
      <c r="Q464" s="26">
        <f>IF(correlations!Q497&lt;&gt;0,'Modified Weights'!Q$6,0)</f>
        <v>0.42322462884387124</v>
      </c>
      <c r="R464" s="26">
        <f>IF(correlations!R497&lt;&gt;0,'Modified Weights'!R$6,0)</f>
        <v>0</v>
      </c>
      <c r="S464" s="26">
        <f>IF(correlations!S497&lt;&gt;0,'Modified Weights'!S$6,0)</f>
        <v>0</v>
      </c>
      <c r="T464" s="26">
        <f>IF(correlations!T497&lt;&gt;0,'Modified Weights'!T$6,0)</f>
        <v>0</v>
      </c>
      <c r="U464" s="26">
        <f>IF(correlations!U497&lt;&gt;0,'Modified Weights'!U$6,0)</f>
        <v>0.30580326092025339</v>
      </c>
      <c r="V464" s="26">
        <f>IF(correlations!V497&lt;&gt;0,'Modified Weights'!V$6,0)</f>
        <v>0</v>
      </c>
      <c r="W464" s="26">
        <f>IF(correlations!W497&lt;&gt;0,'Modified Weights'!W$6,0)</f>
        <v>0.26252037536330569</v>
      </c>
      <c r="X464" s="26">
        <f>IF(correlations!X497&lt;&gt;0,'Modified Weights'!X$6,0)</f>
        <v>0</v>
      </c>
      <c r="Y464" s="26">
        <f>IF(correlations!Y497&lt;&gt;0,'Modified Weights'!Y$6,0)</f>
        <v>0</v>
      </c>
      <c r="Z464" s="26">
        <f>IF(correlations!Z497&lt;&gt;0,'Modified Weights'!Z$6,0)</f>
        <v>0.37426379831369133</v>
      </c>
      <c r="AA464" s="26"/>
      <c r="AB464" s="40">
        <f ca="1">SUMIF(OFFSET(correlations!B$46,_xlfn.FLOOR.MATH((ROW(A452)-1)/5)*5,0,5),"&lt;&gt;0")/COUNTIF(OFFSET(correlations!B$46,_xlfn.FLOOR.MATH((ROW(A452)-1)/5)*5,0,5),"&lt;&gt;0")</f>
        <v>2.8333333333333335</v>
      </c>
      <c r="AC464" s="40">
        <f ca="1">SUMIF(OFFSET(correlations!C$46,_xlfn.FLOOR.MATH((ROW(B452)-1)/5)*5,0,5),"&lt;&gt;0")/COUNTIF(OFFSET(correlations!C$46,_xlfn.FLOOR.MATH((ROW(B452)-1)/5)*5,0,5),"&lt;&gt;0")</f>
        <v>1.5</v>
      </c>
      <c r="AD464" s="40">
        <f ca="1">SUMIF(OFFSET(correlations!D$46,_xlfn.FLOOR.MATH((ROW(C452)-1)/5)*5,0,5),"&lt;&gt;0")/COUNTIF(OFFSET(correlations!D$46,_xlfn.FLOOR.MATH((ROW(C452)-1)/5)*5,0,5),"&lt;&gt;0")</f>
        <v>2.5</v>
      </c>
      <c r="AE464" s="40">
        <f ca="1">SUMIF(OFFSET(correlations!E$46,_xlfn.FLOOR.MATH((ROW(D452)-1)/5)*5,0,5),"&lt;&gt;0")/COUNTIF(OFFSET(correlations!E$46,_xlfn.FLOOR.MATH((ROW(D452)-1)/5)*5,0,5),"&lt;&gt;0")</f>
        <v>4.25</v>
      </c>
      <c r="AF464" s="40">
        <f ca="1">SUMIF(OFFSET(correlations!F$46,_xlfn.FLOOR.MATH((ROW(E452)-1)/5)*5,0,5),"&lt;&gt;0")/COUNTIF(OFFSET(correlations!F$46,_xlfn.FLOOR.MATH((ROW(E452)-1)/5)*5,0,5),"&lt;&gt;0")</f>
        <v>1.8333333333333333</v>
      </c>
      <c r="AG464" s="40">
        <f ca="1">SUMIF(OFFSET(correlations!G$46,_xlfn.FLOOR.MATH((ROW(F452)-1)/5)*5,0,5),"&lt;&gt;0")/COUNTIF(OFFSET(correlations!G$46,_xlfn.FLOOR.MATH((ROW(F452)-1)/5)*5,0,5),"&lt;&gt;0")</f>
        <v>2.25</v>
      </c>
      <c r="AH464" s="40">
        <f ca="1">SUMIF(OFFSET(correlations!H$46,_xlfn.FLOOR.MATH((ROW(G452)-1)/5)*5,0,5),"&lt;&gt;0")/COUNTIF(OFFSET(correlations!H$46,_xlfn.FLOOR.MATH((ROW(G452)-1)/5)*5,0,5),"&lt;&gt;0")</f>
        <v>2.5</v>
      </c>
      <c r="AI464" s="40">
        <f ca="1">SUMIF(OFFSET(correlations!I$46,_xlfn.FLOOR.MATH((ROW(H452)-1)/5)*5,0,5),"&lt;&gt;0")/COUNTIF(OFFSET(correlations!I$46,_xlfn.FLOOR.MATH((ROW(H452)-1)/5)*5,0,5),"&lt;&gt;0")</f>
        <v>0.75</v>
      </c>
      <c r="AJ464" s="40">
        <f ca="1">SUMIF(OFFSET(correlations!J$46,_xlfn.FLOOR.MATH((ROW(I452)-1)/5)*5,0,5),"&lt;&gt;0")/COUNTIF(OFFSET(correlations!J$46,_xlfn.FLOOR.MATH((ROW(I452)-1)/5)*5,0,5),"&lt;&gt;0")</f>
        <v>2.1666666666666665</v>
      </c>
      <c r="AK464" s="40">
        <f ca="1">SUMIF(OFFSET(correlations!K$46,_xlfn.FLOOR.MATH((ROW(J452)-1)/5)*5,0,5),"&lt;&gt;0")/COUNTIF(OFFSET(correlations!K$46,_xlfn.FLOOR.MATH((ROW(J452)-1)/5)*5,0,5),"&lt;&gt;0")</f>
        <v>4</v>
      </c>
      <c r="AL464" s="40">
        <f ca="1">SUMIF(OFFSET(correlations!L$46,_xlfn.FLOOR.MATH((ROW(K452)-1)/5)*5,0,5),"&lt;&gt;0")/COUNTIF(OFFSET(correlations!L$46,_xlfn.FLOOR.MATH((ROW(K452)-1)/5)*5,0,5),"&lt;&gt;0")</f>
        <v>3</v>
      </c>
      <c r="AM464" s="40">
        <f ca="1">SUMIF(OFFSET(correlations!M$46,_xlfn.FLOOR.MATH((ROW(L452)-1)/5)*5,0,5),"&lt;&gt;0")/COUNTIF(OFFSET(correlations!M$46,_xlfn.FLOOR.MATH((ROW(L452)-1)/5)*5,0,5),"&lt;&gt;0")</f>
        <v>5</v>
      </c>
      <c r="AN464" s="40">
        <f ca="1">SUMIF(OFFSET(correlations!N$46,_xlfn.FLOOR.MATH((ROW(M452)-1)/5)*5,0,5),"&lt;&gt;0")/COUNTIF(OFFSET(correlations!N$46,_xlfn.FLOOR.MATH((ROW(M452)-1)/5)*5,0,5),"&lt;&gt;0")</f>
        <v>2.5</v>
      </c>
      <c r="AO464" s="40">
        <f ca="1">SUMIF(OFFSET(correlations!O$46,_xlfn.FLOOR.MATH((ROW(N452)-1)/5)*5,0,5),"&lt;&gt;0")/COUNTIF(OFFSET(correlations!O$46,_xlfn.FLOOR.MATH((ROW(N452)-1)/5)*5,0,5),"&lt;&gt;0")</f>
        <v>3.25</v>
      </c>
      <c r="AP464" s="40">
        <f ca="1">SUMIF(OFFSET(correlations!P$46,_xlfn.FLOOR.MATH((ROW(O452)-1)/5)*5,0,5),"&lt;&gt;0")/COUNTIF(OFFSET(correlations!P$46,_xlfn.FLOOR.MATH((ROW(O452)-1)/5)*5,0,5),"&lt;&gt;0")</f>
        <v>0.75</v>
      </c>
      <c r="AQ464" s="40">
        <f ca="1">SUMIF(OFFSET(correlations!Q$46,_xlfn.FLOOR.MATH((ROW(P452)-1)/5)*5,0,5),"&lt;&gt;0")/COUNTIF(OFFSET(correlations!Q$46,_xlfn.FLOOR.MATH((ROW(P452)-1)/5)*5,0,5),"&lt;&gt;0")</f>
        <v>2.5</v>
      </c>
      <c r="AR464" s="40">
        <f ca="1">SUMIF(OFFSET(correlations!R$46,_xlfn.FLOOR.MATH((ROW(Q452)-1)/5)*5,0,5),"&lt;&gt;0")/COUNTIF(OFFSET(correlations!R$46,_xlfn.FLOOR.MATH((ROW(Q452)-1)/5)*5,0,5),"&lt;&gt;0")</f>
        <v>2.25</v>
      </c>
      <c r="AS464" s="40">
        <f ca="1">SUMIF(OFFSET(correlations!S$46,_xlfn.FLOOR.MATH((ROW(R452)-1)/5)*5,0,5),"&lt;&gt;0")/COUNTIF(OFFSET(correlations!S$46,_xlfn.FLOOR.MATH((ROW(R452)-1)/5)*5,0,5),"&lt;&gt;0")</f>
        <v>1</v>
      </c>
      <c r="AT464" s="40">
        <f ca="1">SUMIF(OFFSET(correlations!T$46,_xlfn.FLOOR.MATH((ROW(S452)-1)/5)*5,0,5),"&lt;&gt;0")/COUNTIF(OFFSET(correlations!T$46,_xlfn.FLOOR.MATH((ROW(S452)-1)/5)*5,0,5),"&lt;&gt;0")</f>
        <v>0.5</v>
      </c>
      <c r="AU464" s="40">
        <f ca="1">SUMIF(OFFSET(correlations!U$46,_xlfn.FLOOR.MATH((ROW(T452)-1)/5)*5,0,5),"&lt;&gt;0")/COUNTIF(OFFSET(correlations!U$46,_xlfn.FLOOR.MATH((ROW(T452)-1)/5)*5,0,5),"&lt;&gt;0")</f>
        <v>2</v>
      </c>
      <c r="AV464" s="40">
        <f ca="1">SUMIF(OFFSET(correlations!V$46,_xlfn.FLOOR.MATH((ROW(U452)-1)/5)*5,0,5),"&lt;&gt;0")/COUNTIF(OFFSET(correlations!V$46,_xlfn.FLOOR.MATH((ROW(U452)-1)/5)*5,0,5),"&lt;&gt;0")</f>
        <v>2.5</v>
      </c>
      <c r="AW464" s="40">
        <f ca="1">SUMIF(OFFSET(correlations!W$46,_xlfn.FLOOR.MATH((ROW(V452)-1)/5)*5,0,5),"&lt;&gt;0")/COUNTIF(OFFSET(correlations!W$46,_xlfn.FLOOR.MATH((ROW(V452)-1)/5)*5,0,5),"&lt;&gt;0")</f>
        <v>2.875</v>
      </c>
      <c r="AX464" s="40">
        <f ca="1">SUMIF(OFFSET(correlations!X$46,_xlfn.FLOOR.MATH((ROW(W452)-1)/5)*5,0,5),"&lt;&gt;0")/COUNTIF(OFFSET(correlations!X$46,_xlfn.FLOOR.MATH((ROW(W452)-1)/5)*5,0,5),"&lt;&gt;0")</f>
        <v>0.5</v>
      </c>
      <c r="AY464" s="40">
        <f ca="1">SUMIF(OFFSET(correlations!Y$46,_xlfn.FLOOR.MATH((ROW(X452)-1)/5)*5,0,5),"&lt;&gt;0")/COUNTIF(OFFSET(correlations!Y$46,_xlfn.FLOOR.MATH((ROW(X452)-1)/5)*5,0,5),"&lt;&gt;0")</f>
        <v>1</v>
      </c>
      <c r="AZ464" s="40">
        <f ca="1">SUMIF(OFFSET(correlations!Z$46,_xlfn.FLOOR.MATH((ROW(Y452)-1)/5)*5,0,5),"&lt;&gt;0")/COUNTIF(OFFSET(correlations!Z$46,_xlfn.FLOOR.MATH((ROW(Y452)-1)/5)*5,0,5),"&lt;&gt;0")</f>
        <v>1.625</v>
      </c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</row>
    <row r="465" spans="1:76">
      <c r="A465" s="1" t="str">
        <f t="shared" si="90"/>
        <v>8467: Dumb &amp; Dumber (1994)</v>
      </c>
      <c r="B465" s="26">
        <f>IF(correlations!B498&lt;&gt;0,'Modified Weights'!B$7,0)</f>
        <v>0.46460996868120108</v>
      </c>
      <c r="C465" s="26">
        <f>IF(correlations!C498&lt;&gt;0,'Modified Weights'!C$7,0)</f>
        <v>0</v>
      </c>
      <c r="D465" s="26">
        <f>IF(correlations!D498&lt;&gt;0,'Modified Weights'!D$7,0)</f>
        <v>0.36756756756756787</v>
      </c>
      <c r="E465" s="26">
        <f>IF(correlations!E498&lt;&gt;0,'Modified Weights'!E$7,0)</f>
        <v>0.25965984359917371</v>
      </c>
      <c r="F465" s="26">
        <f>IF(correlations!F498&lt;&gt;0,'Modified Weights'!F$7,0)</f>
        <v>0.37985626502293046</v>
      </c>
      <c r="G465" s="26">
        <f>IF(correlations!G498&lt;&gt;0,'Modified Weights'!G$7,0)</f>
        <v>0</v>
      </c>
      <c r="H465" s="26">
        <f>IF(correlations!H498&lt;&gt;0,'Modified Weights'!H$7,0)</f>
        <v>0.19365960183726966</v>
      </c>
      <c r="I465" s="26">
        <f>IF(correlations!I498&lt;&gt;0,'Modified Weights'!I$7,0)</f>
        <v>0.21476007349626267</v>
      </c>
      <c r="J465" s="26">
        <f>IF(correlations!J498&lt;&gt;0,'Modified Weights'!J$7,0)</f>
        <v>0.36005629545020651</v>
      </c>
      <c r="K465" s="26">
        <f>IF(correlations!K498&lt;&gt;0,'Modified Weights'!K$7,0)</f>
        <v>0</v>
      </c>
      <c r="L465" s="26">
        <f>IF(correlations!L498&lt;&gt;0,'Modified Weights'!L$7,0)</f>
        <v>0</v>
      </c>
      <c r="M465" s="26">
        <f>IF(correlations!M498&lt;&gt;0,'Modified Weights'!M$7,0)</f>
        <v>0</v>
      </c>
      <c r="N465" s="26">
        <f>IF(correlations!N498&lt;&gt;0,'Modified Weights'!N$7,0)</f>
        <v>0</v>
      </c>
      <c r="O465" s="26">
        <f>IF(correlations!O498&lt;&gt;0,'Modified Weights'!O$7,0)</f>
        <v>0.47549485227568483</v>
      </c>
      <c r="P465" s="26">
        <f>IF(correlations!P498&lt;&gt;0,'Modified Weights'!P$7,0)</f>
        <v>0</v>
      </c>
      <c r="Q465" s="26">
        <f>IF(correlations!Q498&lt;&gt;0,'Modified Weights'!Q$7,0)</f>
        <v>0.37322578372742299</v>
      </c>
      <c r="R465" s="26">
        <f>IF(correlations!R498&lt;&gt;0,'Modified Weights'!R$7,0)</f>
        <v>0</v>
      </c>
      <c r="S465" s="26">
        <f>IF(correlations!S498&lt;&gt;0,'Modified Weights'!S$7,0)</f>
        <v>0.36064387194709613</v>
      </c>
      <c r="T465" s="26">
        <f>IF(correlations!T498&lt;&gt;0,'Modified Weights'!T$7,0)</f>
        <v>0</v>
      </c>
      <c r="U465" s="26">
        <f>IF(correlations!U498&lt;&gt;0,'Modified Weights'!U$7,0)</f>
        <v>0.28039233696684568</v>
      </c>
      <c r="V465" s="26">
        <f>IF(correlations!V498&lt;&gt;0,'Modified Weights'!V$7,0)</f>
        <v>0</v>
      </c>
      <c r="W465" s="26">
        <f>IF(correlations!W498&lt;&gt;0,'Modified Weights'!W$7,0)</f>
        <v>0.24072770522228643</v>
      </c>
      <c r="X465" s="26">
        <f>IF(correlations!X498&lt;&gt;0,'Modified Weights'!X$7,0)</f>
        <v>0</v>
      </c>
      <c r="Y465" s="26">
        <f>IF(correlations!Y498&lt;&gt;0,'Modified Weights'!Y$7,0)</f>
        <v>0.42322462884387124</v>
      </c>
      <c r="Z465" s="26">
        <f>IF(correlations!Z498&lt;&gt;0,'Modified Weights'!Z$7,0)</f>
        <v>0.27967705678590876</v>
      </c>
      <c r="AA465" s="26"/>
      <c r="AB465" s="40">
        <f ca="1">SUMIF(OFFSET(correlations!B$46,_xlfn.FLOOR.MATH((ROW(A453)-1)/5)*5,0,5),"&lt;&gt;0")/COUNTIF(OFFSET(correlations!B$46,_xlfn.FLOOR.MATH((ROW(A453)-1)/5)*5,0,5),"&lt;&gt;0")</f>
        <v>2.8333333333333335</v>
      </c>
      <c r="AC465" s="40">
        <f ca="1">SUMIF(OFFSET(correlations!C$46,_xlfn.FLOOR.MATH((ROW(B453)-1)/5)*5,0,5),"&lt;&gt;0")/COUNTIF(OFFSET(correlations!C$46,_xlfn.FLOOR.MATH((ROW(B453)-1)/5)*5,0,5),"&lt;&gt;0")</f>
        <v>1.5</v>
      </c>
      <c r="AD465" s="40">
        <f ca="1">SUMIF(OFFSET(correlations!D$46,_xlfn.FLOOR.MATH((ROW(C453)-1)/5)*5,0,5),"&lt;&gt;0")/COUNTIF(OFFSET(correlations!D$46,_xlfn.FLOOR.MATH((ROW(C453)-1)/5)*5,0,5),"&lt;&gt;0")</f>
        <v>2.5</v>
      </c>
      <c r="AE465" s="40">
        <f ca="1">SUMIF(OFFSET(correlations!E$46,_xlfn.FLOOR.MATH((ROW(D453)-1)/5)*5,0,5),"&lt;&gt;0")/COUNTIF(OFFSET(correlations!E$46,_xlfn.FLOOR.MATH((ROW(D453)-1)/5)*5,0,5),"&lt;&gt;0")</f>
        <v>4.25</v>
      </c>
      <c r="AF465" s="40">
        <f ca="1">SUMIF(OFFSET(correlations!F$46,_xlfn.FLOOR.MATH((ROW(E453)-1)/5)*5,0,5),"&lt;&gt;0")/COUNTIF(OFFSET(correlations!F$46,_xlfn.FLOOR.MATH((ROW(E453)-1)/5)*5,0,5),"&lt;&gt;0")</f>
        <v>1.8333333333333333</v>
      </c>
      <c r="AG465" s="40">
        <f ca="1">SUMIF(OFFSET(correlations!G$46,_xlfn.FLOOR.MATH((ROW(F453)-1)/5)*5,0,5),"&lt;&gt;0")/COUNTIF(OFFSET(correlations!G$46,_xlfn.FLOOR.MATH((ROW(F453)-1)/5)*5,0,5),"&lt;&gt;0")</f>
        <v>2.25</v>
      </c>
      <c r="AH465" s="40">
        <f ca="1">SUMIF(OFFSET(correlations!H$46,_xlfn.FLOOR.MATH((ROW(G453)-1)/5)*5,0,5),"&lt;&gt;0")/COUNTIF(OFFSET(correlations!H$46,_xlfn.FLOOR.MATH((ROW(G453)-1)/5)*5,0,5),"&lt;&gt;0")</f>
        <v>2.5</v>
      </c>
      <c r="AI465" s="40">
        <f ca="1">SUMIF(OFFSET(correlations!I$46,_xlfn.FLOOR.MATH((ROW(H453)-1)/5)*5,0,5),"&lt;&gt;0")/COUNTIF(OFFSET(correlations!I$46,_xlfn.FLOOR.MATH((ROW(H453)-1)/5)*5,0,5),"&lt;&gt;0")</f>
        <v>0.75</v>
      </c>
      <c r="AJ465" s="40">
        <f ca="1">SUMIF(OFFSET(correlations!J$46,_xlfn.FLOOR.MATH((ROW(I453)-1)/5)*5,0,5),"&lt;&gt;0")/COUNTIF(OFFSET(correlations!J$46,_xlfn.FLOOR.MATH((ROW(I453)-1)/5)*5,0,5),"&lt;&gt;0")</f>
        <v>2.1666666666666665</v>
      </c>
      <c r="AK465" s="40">
        <f ca="1">SUMIF(OFFSET(correlations!K$46,_xlfn.FLOOR.MATH((ROW(J453)-1)/5)*5,0,5),"&lt;&gt;0")/COUNTIF(OFFSET(correlations!K$46,_xlfn.FLOOR.MATH((ROW(J453)-1)/5)*5,0,5),"&lt;&gt;0")</f>
        <v>4</v>
      </c>
      <c r="AL465" s="40">
        <f ca="1">SUMIF(OFFSET(correlations!L$46,_xlfn.FLOOR.MATH((ROW(K453)-1)/5)*5,0,5),"&lt;&gt;0")/COUNTIF(OFFSET(correlations!L$46,_xlfn.FLOOR.MATH((ROW(K453)-1)/5)*5,0,5),"&lt;&gt;0")</f>
        <v>3</v>
      </c>
      <c r="AM465" s="40">
        <f ca="1">SUMIF(OFFSET(correlations!M$46,_xlfn.FLOOR.MATH((ROW(L453)-1)/5)*5,0,5),"&lt;&gt;0")/COUNTIF(OFFSET(correlations!M$46,_xlfn.FLOOR.MATH((ROW(L453)-1)/5)*5,0,5),"&lt;&gt;0")</f>
        <v>5</v>
      </c>
      <c r="AN465" s="40">
        <f ca="1">SUMIF(OFFSET(correlations!N$46,_xlfn.FLOOR.MATH((ROW(M453)-1)/5)*5,0,5),"&lt;&gt;0")/COUNTIF(OFFSET(correlations!N$46,_xlfn.FLOOR.MATH((ROW(M453)-1)/5)*5,0,5),"&lt;&gt;0")</f>
        <v>2.5</v>
      </c>
      <c r="AO465" s="40">
        <f ca="1">SUMIF(OFFSET(correlations!O$46,_xlfn.FLOOR.MATH((ROW(N453)-1)/5)*5,0,5),"&lt;&gt;0")/COUNTIF(OFFSET(correlations!O$46,_xlfn.FLOOR.MATH((ROW(N453)-1)/5)*5,0,5),"&lt;&gt;0")</f>
        <v>3.25</v>
      </c>
      <c r="AP465" s="40">
        <f ca="1">SUMIF(OFFSET(correlations!P$46,_xlfn.FLOOR.MATH((ROW(O453)-1)/5)*5,0,5),"&lt;&gt;0")/COUNTIF(OFFSET(correlations!P$46,_xlfn.FLOOR.MATH((ROW(O453)-1)/5)*5,0,5),"&lt;&gt;0")</f>
        <v>0.75</v>
      </c>
      <c r="AQ465" s="40">
        <f ca="1">SUMIF(OFFSET(correlations!Q$46,_xlfn.FLOOR.MATH((ROW(P453)-1)/5)*5,0,5),"&lt;&gt;0")/COUNTIF(OFFSET(correlations!Q$46,_xlfn.FLOOR.MATH((ROW(P453)-1)/5)*5,0,5),"&lt;&gt;0")</f>
        <v>2.5</v>
      </c>
      <c r="AR465" s="40">
        <f ca="1">SUMIF(OFFSET(correlations!R$46,_xlfn.FLOOR.MATH((ROW(Q453)-1)/5)*5,0,5),"&lt;&gt;0")/COUNTIF(OFFSET(correlations!R$46,_xlfn.FLOOR.MATH((ROW(Q453)-1)/5)*5,0,5),"&lt;&gt;0")</f>
        <v>2.25</v>
      </c>
      <c r="AS465" s="40">
        <f ca="1">SUMIF(OFFSET(correlations!S$46,_xlfn.FLOOR.MATH((ROW(R453)-1)/5)*5,0,5),"&lt;&gt;0")/COUNTIF(OFFSET(correlations!S$46,_xlfn.FLOOR.MATH((ROW(R453)-1)/5)*5,0,5),"&lt;&gt;0")</f>
        <v>1</v>
      </c>
      <c r="AT465" s="40">
        <f ca="1">SUMIF(OFFSET(correlations!T$46,_xlfn.FLOOR.MATH((ROW(S453)-1)/5)*5,0,5),"&lt;&gt;0")/COUNTIF(OFFSET(correlations!T$46,_xlfn.FLOOR.MATH((ROW(S453)-1)/5)*5,0,5),"&lt;&gt;0")</f>
        <v>0.5</v>
      </c>
      <c r="AU465" s="40">
        <f ca="1">SUMIF(OFFSET(correlations!U$46,_xlfn.FLOOR.MATH((ROW(T453)-1)/5)*5,0,5),"&lt;&gt;0")/COUNTIF(OFFSET(correlations!U$46,_xlfn.FLOOR.MATH((ROW(T453)-1)/5)*5,0,5),"&lt;&gt;0")</f>
        <v>2</v>
      </c>
      <c r="AV465" s="40">
        <f ca="1">SUMIF(OFFSET(correlations!V$46,_xlfn.FLOOR.MATH((ROW(U453)-1)/5)*5,0,5),"&lt;&gt;0")/COUNTIF(OFFSET(correlations!V$46,_xlfn.FLOOR.MATH((ROW(U453)-1)/5)*5,0,5),"&lt;&gt;0")</f>
        <v>2.5</v>
      </c>
      <c r="AW465" s="40">
        <f ca="1">SUMIF(OFFSET(correlations!W$46,_xlfn.FLOOR.MATH((ROW(V453)-1)/5)*5,0,5),"&lt;&gt;0")/COUNTIF(OFFSET(correlations!W$46,_xlfn.FLOOR.MATH((ROW(V453)-1)/5)*5,0,5),"&lt;&gt;0")</f>
        <v>2.875</v>
      </c>
      <c r="AX465" s="40">
        <f ca="1">SUMIF(OFFSET(correlations!X$46,_xlfn.FLOOR.MATH((ROW(W453)-1)/5)*5,0,5),"&lt;&gt;0")/COUNTIF(OFFSET(correlations!X$46,_xlfn.FLOOR.MATH((ROW(W453)-1)/5)*5,0,5),"&lt;&gt;0")</f>
        <v>0.5</v>
      </c>
      <c r="AY465" s="40">
        <f ca="1">SUMIF(OFFSET(correlations!Y$46,_xlfn.FLOOR.MATH((ROW(X453)-1)/5)*5,0,5),"&lt;&gt;0")/COUNTIF(OFFSET(correlations!Y$46,_xlfn.FLOOR.MATH((ROW(X453)-1)/5)*5,0,5),"&lt;&gt;0")</f>
        <v>1</v>
      </c>
      <c r="AZ465" s="40">
        <f ca="1">SUMIF(OFFSET(correlations!Z$46,_xlfn.FLOOR.MATH((ROW(Y453)-1)/5)*5,0,5),"&lt;&gt;0")/COUNTIF(OFFSET(correlations!Z$46,_xlfn.FLOOR.MATH((ROW(Y453)-1)/5)*5,0,5),"&lt;&gt;0")</f>
        <v>1.625</v>
      </c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</row>
    <row r="466" spans="1:76">
      <c r="A466" s="1" t="str">
        <f t="shared" si="90"/>
        <v>8467: Dumb &amp; Dumber (1994)</v>
      </c>
      <c r="B466" s="26">
        <f>IF(correlations!B499&lt;&gt;0,'Modified Weights'!B$3,0)</f>
        <v>0.55108883721563151</v>
      </c>
      <c r="C466" s="26">
        <f>IF(correlations!C499&lt;&gt;0,'Modified Weights'!C$3,0)</f>
        <v>0</v>
      </c>
      <c r="D466" s="26">
        <f>IF(correlations!D499&lt;&gt;0,'Modified Weights'!D$3,0)</f>
        <v>0.66716825348801723</v>
      </c>
      <c r="E466" s="26">
        <f>IF(correlations!E499&lt;&gt;0,'Modified Weights'!E$3,0)</f>
        <v>0</v>
      </c>
      <c r="F466" s="26">
        <f>IF(correlations!F499&lt;&gt;0,'Modified Weights'!F$3,0)</f>
        <v>0.47668328054517961</v>
      </c>
      <c r="G466" s="26">
        <f>IF(correlations!G499&lt;&gt;0,'Modified Weights'!G$3,0)</f>
        <v>0.53906585139435703</v>
      </c>
      <c r="H466" s="26">
        <f>IF(correlations!H499&lt;&gt;0,'Modified Weights'!H$3,0)</f>
        <v>0</v>
      </c>
      <c r="I466" s="26">
        <f>IF(correlations!I499&lt;&gt;0,'Modified Weights'!I$3,0)</f>
        <v>0.38334847991865839</v>
      </c>
      <c r="J466" s="26">
        <f>IF(correlations!J499&lt;&gt;0,'Modified Weights'!J$3,0)</f>
        <v>0</v>
      </c>
      <c r="K466" s="26">
        <f>IF(correlations!K499&lt;&gt;0,'Modified Weights'!K$3,0)</f>
        <v>0.31571202585390812</v>
      </c>
      <c r="L466" s="26">
        <f>IF(correlations!L499&lt;&gt;0,'Modified Weights'!L$3,0)</f>
        <v>0</v>
      </c>
      <c r="M466" s="26">
        <f>IF(correlations!M499&lt;&gt;0,'Modified Weights'!M$3,0)</f>
        <v>0.40859237613621341</v>
      </c>
      <c r="N466" s="26">
        <f>IF(correlations!N499&lt;&gt;0,'Modified Weights'!N$3,0)</f>
        <v>0</v>
      </c>
      <c r="O466" s="26">
        <f>IF(correlations!O499&lt;&gt;0,'Modified Weights'!O$3,0)</f>
        <v>0.66851595362183669</v>
      </c>
      <c r="P466" s="26">
        <f>IF(correlations!P499&lt;&gt;0,'Modified Weights'!P$3,0)</f>
        <v>0.41443820151070604</v>
      </c>
      <c r="Q466" s="26">
        <f>IF(correlations!Q499&lt;&gt;0,'Modified Weights'!Q$3,0)</f>
        <v>0</v>
      </c>
      <c r="R466" s="26">
        <f>IF(correlations!R499&lt;&gt;0,'Modified Weights'!R$3,0)</f>
        <v>0.49300760515325925</v>
      </c>
      <c r="S466" s="26">
        <f>IF(correlations!S499&lt;&gt;0,'Modified Weights'!S$3,0)</f>
        <v>0</v>
      </c>
      <c r="T466" s="26">
        <f>IF(correlations!T499&lt;&gt;0,'Modified Weights'!T$3,0)</f>
        <v>0</v>
      </c>
      <c r="U466" s="26">
        <f>IF(correlations!U499&lt;&gt;0,'Modified Weights'!U$3,0)</f>
        <v>0.47236055541883315</v>
      </c>
      <c r="V466" s="26">
        <f>IF(correlations!V499&lt;&gt;0,'Modified Weights'!V$3,0)</f>
        <v>0.27092801416163931</v>
      </c>
      <c r="W466" s="26">
        <f>IF(correlations!W499&lt;&gt;0,'Modified Weights'!W$3,0)</f>
        <v>0</v>
      </c>
      <c r="X466" s="26">
        <f>IF(correlations!X499&lt;&gt;0,'Modified Weights'!X$3,0)</f>
        <v>0.66851595362183669</v>
      </c>
      <c r="Y466" s="26">
        <f>IF(correlations!Y499&lt;&gt;0,'Modified Weights'!Y$3,0)</f>
        <v>0.66716825348801723</v>
      </c>
      <c r="Z466" s="26">
        <f>IF(correlations!Z499&lt;&gt;0,'Modified Weights'!Z$3,0)</f>
        <v>0.43552033876932245</v>
      </c>
      <c r="AA466" s="26"/>
      <c r="AB466" s="40">
        <f ca="1">SUMIF(OFFSET(correlations!B$46,_xlfn.FLOOR.MATH((ROW(A454)-1)/5)*5,0,5),"&lt;&gt;0")/COUNTIF(OFFSET(correlations!B$46,_xlfn.FLOOR.MATH((ROW(A454)-1)/5)*5,0,5),"&lt;&gt;0")</f>
        <v>2.8333333333333335</v>
      </c>
      <c r="AC466" s="40">
        <f ca="1">SUMIF(OFFSET(correlations!C$46,_xlfn.FLOOR.MATH((ROW(B454)-1)/5)*5,0,5),"&lt;&gt;0")/COUNTIF(OFFSET(correlations!C$46,_xlfn.FLOOR.MATH((ROW(B454)-1)/5)*5,0,5),"&lt;&gt;0")</f>
        <v>1.5</v>
      </c>
      <c r="AD466" s="40">
        <f ca="1">SUMIF(OFFSET(correlations!D$46,_xlfn.FLOOR.MATH((ROW(C454)-1)/5)*5,0,5),"&lt;&gt;0")/COUNTIF(OFFSET(correlations!D$46,_xlfn.FLOOR.MATH((ROW(C454)-1)/5)*5,0,5),"&lt;&gt;0")</f>
        <v>2.5</v>
      </c>
      <c r="AE466" s="40">
        <f ca="1">SUMIF(OFFSET(correlations!E$46,_xlfn.FLOOR.MATH((ROW(D454)-1)/5)*5,0,5),"&lt;&gt;0")/COUNTIF(OFFSET(correlations!E$46,_xlfn.FLOOR.MATH((ROW(D454)-1)/5)*5,0,5),"&lt;&gt;0")</f>
        <v>4.25</v>
      </c>
      <c r="AF466" s="40">
        <f ca="1">SUMIF(OFFSET(correlations!F$46,_xlfn.FLOOR.MATH((ROW(E454)-1)/5)*5,0,5),"&lt;&gt;0")/COUNTIF(OFFSET(correlations!F$46,_xlfn.FLOOR.MATH((ROW(E454)-1)/5)*5,0,5),"&lt;&gt;0")</f>
        <v>1.8333333333333333</v>
      </c>
      <c r="AG466" s="40">
        <f ca="1">SUMIF(OFFSET(correlations!G$46,_xlfn.FLOOR.MATH((ROW(F454)-1)/5)*5,0,5),"&lt;&gt;0")/COUNTIF(OFFSET(correlations!G$46,_xlfn.FLOOR.MATH((ROW(F454)-1)/5)*5,0,5),"&lt;&gt;0")</f>
        <v>2.25</v>
      </c>
      <c r="AH466" s="40">
        <f ca="1">SUMIF(OFFSET(correlations!H$46,_xlfn.FLOOR.MATH((ROW(G454)-1)/5)*5,0,5),"&lt;&gt;0")/COUNTIF(OFFSET(correlations!H$46,_xlfn.FLOOR.MATH((ROW(G454)-1)/5)*5,0,5),"&lt;&gt;0")</f>
        <v>2.5</v>
      </c>
      <c r="AI466" s="40">
        <f ca="1">SUMIF(OFFSET(correlations!I$46,_xlfn.FLOOR.MATH((ROW(H454)-1)/5)*5,0,5),"&lt;&gt;0")/COUNTIF(OFFSET(correlations!I$46,_xlfn.FLOOR.MATH((ROW(H454)-1)/5)*5,0,5),"&lt;&gt;0")</f>
        <v>0.75</v>
      </c>
      <c r="AJ466" s="40">
        <f ca="1">SUMIF(OFFSET(correlations!J$46,_xlfn.FLOOR.MATH((ROW(I454)-1)/5)*5,0,5),"&lt;&gt;0")/COUNTIF(OFFSET(correlations!J$46,_xlfn.FLOOR.MATH((ROW(I454)-1)/5)*5,0,5),"&lt;&gt;0")</f>
        <v>2.1666666666666665</v>
      </c>
      <c r="AK466" s="40">
        <f ca="1">SUMIF(OFFSET(correlations!K$46,_xlfn.FLOOR.MATH((ROW(J454)-1)/5)*5,0,5),"&lt;&gt;0")/COUNTIF(OFFSET(correlations!K$46,_xlfn.FLOOR.MATH((ROW(J454)-1)/5)*5,0,5),"&lt;&gt;0")</f>
        <v>4</v>
      </c>
      <c r="AL466" s="40">
        <f ca="1">SUMIF(OFFSET(correlations!L$46,_xlfn.FLOOR.MATH((ROW(K454)-1)/5)*5,0,5),"&lt;&gt;0")/COUNTIF(OFFSET(correlations!L$46,_xlfn.FLOOR.MATH((ROW(K454)-1)/5)*5,0,5),"&lt;&gt;0")</f>
        <v>3</v>
      </c>
      <c r="AM466" s="40">
        <f ca="1">SUMIF(OFFSET(correlations!M$46,_xlfn.FLOOR.MATH((ROW(L454)-1)/5)*5,0,5),"&lt;&gt;0")/COUNTIF(OFFSET(correlations!M$46,_xlfn.FLOOR.MATH((ROW(L454)-1)/5)*5,0,5),"&lt;&gt;0")</f>
        <v>5</v>
      </c>
      <c r="AN466" s="40">
        <f ca="1">SUMIF(OFFSET(correlations!N$46,_xlfn.FLOOR.MATH((ROW(M454)-1)/5)*5,0,5),"&lt;&gt;0")/COUNTIF(OFFSET(correlations!N$46,_xlfn.FLOOR.MATH((ROW(M454)-1)/5)*5,0,5),"&lt;&gt;0")</f>
        <v>2.5</v>
      </c>
      <c r="AO466" s="40">
        <f ca="1">SUMIF(OFFSET(correlations!O$46,_xlfn.FLOOR.MATH((ROW(N454)-1)/5)*5,0,5),"&lt;&gt;0")/COUNTIF(OFFSET(correlations!O$46,_xlfn.FLOOR.MATH((ROW(N454)-1)/5)*5,0,5),"&lt;&gt;0")</f>
        <v>3.25</v>
      </c>
      <c r="AP466" s="40">
        <f ca="1">SUMIF(OFFSET(correlations!P$46,_xlfn.FLOOR.MATH((ROW(O454)-1)/5)*5,0,5),"&lt;&gt;0")/COUNTIF(OFFSET(correlations!P$46,_xlfn.FLOOR.MATH((ROW(O454)-1)/5)*5,0,5),"&lt;&gt;0")</f>
        <v>0.75</v>
      </c>
      <c r="AQ466" s="40">
        <f ca="1">SUMIF(OFFSET(correlations!Q$46,_xlfn.FLOOR.MATH((ROW(P454)-1)/5)*5,0,5),"&lt;&gt;0")/COUNTIF(OFFSET(correlations!Q$46,_xlfn.FLOOR.MATH((ROW(P454)-1)/5)*5,0,5),"&lt;&gt;0")</f>
        <v>2.5</v>
      </c>
      <c r="AR466" s="40">
        <f ca="1">SUMIF(OFFSET(correlations!R$46,_xlfn.FLOOR.MATH((ROW(Q454)-1)/5)*5,0,5),"&lt;&gt;0")/COUNTIF(OFFSET(correlations!R$46,_xlfn.FLOOR.MATH((ROW(Q454)-1)/5)*5,0,5),"&lt;&gt;0")</f>
        <v>2.25</v>
      </c>
      <c r="AS466" s="40">
        <f ca="1">SUMIF(OFFSET(correlations!S$46,_xlfn.FLOOR.MATH((ROW(R454)-1)/5)*5,0,5),"&lt;&gt;0")/COUNTIF(OFFSET(correlations!S$46,_xlfn.FLOOR.MATH((ROW(R454)-1)/5)*5,0,5),"&lt;&gt;0")</f>
        <v>1</v>
      </c>
      <c r="AT466" s="40">
        <f ca="1">SUMIF(OFFSET(correlations!T$46,_xlfn.FLOOR.MATH((ROW(S454)-1)/5)*5,0,5),"&lt;&gt;0")/COUNTIF(OFFSET(correlations!T$46,_xlfn.FLOOR.MATH((ROW(S454)-1)/5)*5,0,5),"&lt;&gt;0")</f>
        <v>0.5</v>
      </c>
      <c r="AU466" s="40">
        <f ca="1">SUMIF(OFFSET(correlations!U$46,_xlfn.FLOOR.MATH((ROW(T454)-1)/5)*5,0,5),"&lt;&gt;0")/COUNTIF(OFFSET(correlations!U$46,_xlfn.FLOOR.MATH((ROW(T454)-1)/5)*5,0,5),"&lt;&gt;0")</f>
        <v>2</v>
      </c>
      <c r="AV466" s="40">
        <f ca="1">SUMIF(OFFSET(correlations!V$46,_xlfn.FLOOR.MATH((ROW(U454)-1)/5)*5,0,5),"&lt;&gt;0")/COUNTIF(OFFSET(correlations!V$46,_xlfn.FLOOR.MATH((ROW(U454)-1)/5)*5,0,5),"&lt;&gt;0")</f>
        <v>2.5</v>
      </c>
      <c r="AW466" s="40">
        <f ca="1">SUMIF(OFFSET(correlations!W$46,_xlfn.FLOOR.MATH((ROW(V454)-1)/5)*5,0,5),"&lt;&gt;0")/COUNTIF(OFFSET(correlations!W$46,_xlfn.FLOOR.MATH((ROW(V454)-1)/5)*5,0,5),"&lt;&gt;0")</f>
        <v>2.875</v>
      </c>
      <c r="AX466" s="40">
        <f ca="1">SUMIF(OFFSET(correlations!X$46,_xlfn.FLOOR.MATH((ROW(W454)-1)/5)*5,0,5),"&lt;&gt;0")/COUNTIF(OFFSET(correlations!X$46,_xlfn.FLOOR.MATH((ROW(W454)-1)/5)*5,0,5),"&lt;&gt;0")</f>
        <v>0.5</v>
      </c>
      <c r="AY466" s="40">
        <f ca="1">SUMIF(OFFSET(correlations!Y$46,_xlfn.FLOOR.MATH((ROW(X454)-1)/5)*5,0,5),"&lt;&gt;0")/COUNTIF(OFFSET(correlations!Y$46,_xlfn.FLOOR.MATH((ROW(X454)-1)/5)*5,0,5),"&lt;&gt;0")</f>
        <v>1</v>
      </c>
      <c r="AZ466" s="40">
        <f ca="1">SUMIF(OFFSET(correlations!Z$46,_xlfn.FLOOR.MATH((ROW(Y454)-1)/5)*5,0,5),"&lt;&gt;0")/COUNTIF(OFFSET(correlations!Z$46,_xlfn.FLOOR.MATH((ROW(Y454)-1)/5)*5,0,5),"&lt;&gt;0")</f>
        <v>1.625</v>
      </c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</row>
    <row r="467" spans="1:76">
      <c r="A467" s="1" t="str">
        <f t="shared" si="90"/>
        <v>8467: Dumb &amp; Dumber (1994)</v>
      </c>
      <c r="B467" s="26">
        <f>IF(correlations!B500&lt;&gt;0,'Modified Weights'!B$4,0)</f>
        <v>0</v>
      </c>
      <c r="C467" s="26">
        <f>IF(correlations!C500&lt;&gt;0,'Modified Weights'!C$4,0)</f>
        <v>0</v>
      </c>
      <c r="D467" s="26">
        <f>IF(correlations!D500&lt;&gt;0,'Modified Weights'!D$4,0)</f>
        <v>0.47097212266638172</v>
      </c>
      <c r="E467" s="26">
        <f>IF(correlations!E500&lt;&gt;0,'Modified Weights'!E$4,0)</f>
        <v>0.47497369617752921</v>
      </c>
      <c r="F467" s="26">
        <f>IF(correlations!F500&lt;&gt;0,'Modified Weights'!F$4,0)</f>
        <v>0.46411014776485626</v>
      </c>
      <c r="G467" s="26">
        <f>IF(correlations!G500&lt;&gt;0,'Modified Weights'!G$4,0)</f>
        <v>0.48053660218278615</v>
      </c>
      <c r="H467" s="26">
        <f>IF(correlations!H500&lt;&gt;0,'Modified Weights'!H$4,0)</f>
        <v>0</v>
      </c>
      <c r="I467" s="26">
        <f>IF(correlations!I500&lt;&gt;0,'Modified Weights'!I$4,0)</f>
        <v>0</v>
      </c>
      <c r="J467" s="26">
        <f>IF(correlations!J500&lt;&gt;0,'Modified Weights'!J$4,0)</f>
        <v>0.47549485227568483</v>
      </c>
      <c r="K467" s="26">
        <f>IF(correlations!K500&lt;&gt;0,'Modified Weights'!K$4,0)</f>
        <v>0.26365446983714974</v>
      </c>
      <c r="L467" s="26">
        <f>IF(correlations!L500&lt;&gt;0,'Modified Weights'!L$4,0)</f>
        <v>0.28275572409412869</v>
      </c>
      <c r="M467" s="26">
        <f>IF(correlations!M500&lt;&gt;0,'Modified Weights'!M$4,0)</f>
        <v>0</v>
      </c>
      <c r="N467" s="26">
        <f>IF(correlations!N500&lt;&gt;0,'Modified Weights'!N$4,0)</f>
        <v>0</v>
      </c>
      <c r="O467" s="26">
        <f>IF(correlations!O500&lt;&gt;0,'Modified Weights'!O$4,0)</f>
        <v>0.56244873874488854</v>
      </c>
      <c r="P467" s="26">
        <f>IF(correlations!P500&lt;&gt;0,'Modified Weights'!P$4,0)</f>
        <v>0</v>
      </c>
      <c r="Q467" s="26">
        <f>IF(correlations!Q500&lt;&gt;0,'Modified Weights'!Q$4,0)</f>
        <v>0</v>
      </c>
      <c r="R467" s="26">
        <f>IF(correlations!R500&lt;&gt;0,'Modified Weights'!R$4,0)</f>
        <v>0.47097212266638172</v>
      </c>
      <c r="S467" s="26">
        <f>IF(correlations!S500&lt;&gt;0,'Modified Weights'!S$4,0)</f>
        <v>0</v>
      </c>
      <c r="T467" s="26">
        <f>IF(correlations!T500&lt;&gt;0,'Modified Weights'!T$4,0)</f>
        <v>0.52599044278760332</v>
      </c>
      <c r="U467" s="26">
        <f>IF(correlations!U500&lt;&gt;0,'Modified Weights'!U$4,0)</f>
        <v>0</v>
      </c>
      <c r="V467" s="26">
        <f>IF(correlations!V500&lt;&gt;0,'Modified Weights'!V$4,0)</f>
        <v>0</v>
      </c>
      <c r="W467" s="26">
        <f>IF(correlations!W500&lt;&gt;0,'Modified Weights'!W$4,0)</f>
        <v>0.40859237613621341</v>
      </c>
      <c r="X467" s="26">
        <f>IF(correlations!X500&lt;&gt;0,'Modified Weights'!X$4,0)</f>
        <v>0</v>
      </c>
      <c r="Y467" s="26">
        <f>IF(correlations!Y500&lt;&gt;0,'Modified Weights'!Y$4,0)</f>
        <v>0.54219187817609293</v>
      </c>
      <c r="Z467" s="26">
        <f>IF(correlations!Z500&lt;&gt;0,'Modified Weights'!Z$4,0)</f>
        <v>0.39006674934025765</v>
      </c>
      <c r="AA467" s="26"/>
      <c r="AB467" s="40">
        <f ca="1">SUMIF(OFFSET(correlations!B$46,_xlfn.FLOOR.MATH((ROW(A455)-1)/5)*5,0,5),"&lt;&gt;0")/COUNTIF(OFFSET(correlations!B$46,_xlfn.FLOOR.MATH((ROW(A455)-1)/5)*5,0,5),"&lt;&gt;0")</f>
        <v>2.8333333333333335</v>
      </c>
      <c r="AC467" s="40">
        <f ca="1">SUMIF(OFFSET(correlations!C$46,_xlfn.FLOOR.MATH((ROW(B455)-1)/5)*5,0,5),"&lt;&gt;0")/COUNTIF(OFFSET(correlations!C$46,_xlfn.FLOOR.MATH((ROW(B455)-1)/5)*5,0,5),"&lt;&gt;0")</f>
        <v>1.5</v>
      </c>
      <c r="AD467" s="40">
        <f ca="1">SUMIF(OFFSET(correlations!D$46,_xlfn.FLOOR.MATH((ROW(C455)-1)/5)*5,0,5),"&lt;&gt;0")/COUNTIF(OFFSET(correlations!D$46,_xlfn.FLOOR.MATH((ROW(C455)-1)/5)*5,0,5),"&lt;&gt;0")</f>
        <v>2.5</v>
      </c>
      <c r="AE467" s="40">
        <f ca="1">SUMIF(OFFSET(correlations!E$46,_xlfn.FLOOR.MATH((ROW(D455)-1)/5)*5,0,5),"&lt;&gt;0")/COUNTIF(OFFSET(correlations!E$46,_xlfn.FLOOR.MATH((ROW(D455)-1)/5)*5,0,5),"&lt;&gt;0")</f>
        <v>4.25</v>
      </c>
      <c r="AF467" s="40">
        <f ca="1">SUMIF(OFFSET(correlations!F$46,_xlfn.FLOOR.MATH((ROW(E455)-1)/5)*5,0,5),"&lt;&gt;0")/COUNTIF(OFFSET(correlations!F$46,_xlfn.FLOOR.MATH((ROW(E455)-1)/5)*5,0,5),"&lt;&gt;0")</f>
        <v>1.8333333333333333</v>
      </c>
      <c r="AG467" s="40">
        <f ca="1">SUMIF(OFFSET(correlations!G$46,_xlfn.FLOOR.MATH((ROW(F455)-1)/5)*5,0,5),"&lt;&gt;0")/COUNTIF(OFFSET(correlations!G$46,_xlfn.FLOOR.MATH((ROW(F455)-1)/5)*5,0,5),"&lt;&gt;0")</f>
        <v>2.25</v>
      </c>
      <c r="AH467" s="40">
        <f ca="1">SUMIF(OFFSET(correlations!H$46,_xlfn.FLOOR.MATH((ROW(G455)-1)/5)*5,0,5),"&lt;&gt;0")/COUNTIF(OFFSET(correlations!H$46,_xlfn.FLOOR.MATH((ROW(G455)-1)/5)*5,0,5),"&lt;&gt;0")</f>
        <v>2.5</v>
      </c>
      <c r="AI467" s="40">
        <f ca="1">SUMIF(OFFSET(correlations!I$46,_xlfn.FLOOR.MATH((ROW(H455)-1)/5)*5,0,5),"&lt;&gt;0")/COUNTIF(OFFSET(correlations!I$46,_xlfn.FLOOR.MATH((ROW(H455)-1)/5)*5,0,5),"&lt;&gt;0")</f>
        <v>0.75</v>
      </c>
      <c r="AJ467" s="40">
        <f ca="1">SUMIF(OFFSET(correlations!J$46,_xlfn.FLOOR.MATH((ROW(I455)-1)/5)*5,0,5),"&lt;&gt;0")/COUNTIF(OFFSET(correlations!J$46,_xlfn.FLOOR.MATH((ROW(I455)-1)/5)*5,0,5),"&lt;&gt;0")</f>
        <v>2.1666666666666665</v>
      </c>
      <c r="AK467" s="40">
        <f ca="1">SUMIF(OFFSET(correlations!K$46,_xlfn.FLOOR.MATH((ROW(J455)-1)/5)*5,0,5),"&lt;&gt;0")/COUNTIF(OFFSET(correlations!K$46,_xlfn.FLOOR.MATH((ROW(J455)-1)/5)*5,0,5),"&lt;&gt;0")</f>
        <v>4</v>
      </c>
      <c r="AL467" s="40">
        <f ca="1">SUMIF(OFFSET(correlations!L$46,_xlfn.FLOOR.MATH((ROW(K455)-1)/5)*5,0,5),"&lt;&gt;0")/COUNTIF(OFFSET(correlations!L$46,_xlfn.FLOOR.MATH((ROW(K455)-1)/5)*5,0,5),"&lt;&gt;0")</f>
        <v>3</v>
      </c>
      <c r="AM467" s="40">
        <f ca="1">SUMIF(OFFSET(correlations!M$46,_xlfn.FLOOR.MATH((ROW(L455)-1)/5)*5,0,5),"&lt;&gt;0")/COUNTIF(OFFSET(correlations!M$46,_xlfn.FLOOR.MATH((ROW(L455)-1)/5)*5,0,5),"&lt;&gt;0")</f>
        <v>5</v>
      </c>
      <c r="AN467" s="40">
        <f ca="1">SUMIF(OFFSET(correlations!N$46,_xlfn.FLOOR.MATH((ROW(M455)-1)/5)*5,0,5),"&lt;&gt;0")/COUNTIF(OFFSET(correlations!N$46,_xlfn.FLOOR.MATH((ROW(M455)-1)/5)*5,0,5),"&lt;&gt;0")</f>
        <v>2.5</v>
      </c>
      <c r="AO467" s="40">
        <f ca="1">SUMIF(OFFSET(correlations!O$46,_xlfn.FLOOR.MATH((ROW(N455)-1)/5)*5,0,5),"&lt;&gt;0")/COUNTIF(OFFSET(correlations!O$46,_xlfn.FLOOR.MATH((ROW(N455)-1)/5)*5,0,5),"&lt;&gt;0")</f>
        <v>3.25</v>
      </c>
      <c r="AP467" s="40">
        <f ca="1">SUMIF(OFFSET(correlations!P$46,_xlfn.FLOOR.MATH((ROW(O455)-1)/5)*5,0,5),"&lt;&gt;0")/COUNTIF(OFFSET(correlations!P$46,_xlfn.FLOOR.MATH((ROW(O455)-1)/5)*5,0,5),"&lt;&gt;0")</f>
        <v>0.75</v>
      </c>
      <c r="AQ467" s="40">
        <f ca="1">SUMIF(OFFSET(correlations!Q$46,_xlfn.FLOOR.MATH((ROW(P455)-1)/5)*5,0,5),"&lt;&gt;0")/COUNTIF(OFFSET(correlations!Q$46,_xlfn.FLOOR.MATH((ROW(P455)-1)/5)*5,0,5),"&lt;&gt;0")</f>
        <v>2.5</v>
      </c>
      <c r="AR467" s="40">
        <f ca="1">SUMIF(OFFSET(correlations!R$46,_xlfn.FLOOR.MATH((ROW(Q455)-1)/5)*5,0,5),"&lt;&gt;0")/COUNTIF(OFFSET(correlations!R$46,_xlfn.FLOOR.MATH((ROW(Q455)-1)/5)*5,0,5),"&lt;&gt;0")</f>
        <v>2.25</v>
      </c>
      <c r="AS467" s="40">
        <f ca="1">SUMIF(OFFSET(correlations!S$46,_xlfn.FLOOR.MATH((ROW(R455)-1)/5)*5,0,5),"&lt;&gt;0")/COUNTIF(OFFSET(correlations!S$46,_xlfn.FLOOR.MATH((ROW(R455)-1)/5)*5,0,5),"&lt;&gt;0")</f>
        <v>1</v>
      </c>
      <c r="AT467" s="40">
        <f ca="1">SUMIF(OFFSET(correlations!T$46,_xlfn.FLOOR.MATH((ROW(S455)-1)/5)*5,0,5),"&lt;&gt;0")/COUNTIF(OFFSET(correlations!T$46,_xlfn.FLOOR.MATH((ROW(S455)-1)/5)*5,0,5),"&lt;&gt;0")</f>
        <v>0.5</v>
      </c>
      <c r="AU467" s="40">
        <f ca="1">SUMIF(OFFSET(correlations!U$46,_xlfn.FLOOR.MATH((ROW(T455)-1)/5)*5,0,5),"&lt;&gt;0")/COUNTIF(OFFSET(correlations!U$46,_xlfn.FLOOR.MATH((ROW(T455)-1)/5)*5,0,5),"&lt;&gt;0")</f>
        <v>2</v>
      </c>
      <c r="AV467" s="40">
        <f ca="1">SUMIF(OFFSET(correlations!V$46,_xlfn.FLOOR.MATH((ROW(U455)-1)/5)*5,0,5),"&lt;&gt;0")/COUNTIF(OFFSET(correlations!V$46,_xlfn.FLOOR.MATH((ROW(U455)-1)/5)*5,0,5),"&lt;&gt;0")</f>
        <v>2.5</v>
      </c>
      <c r="AW467" s="40">
        <f ca="1">SUMIF(OFFSET(correlations!W$46,_xlfn.FLOOR.MATH((ROW(V455)-1)/5)*5,0,5),"&lt;&gt;0")/COUNTIF(OFFSET(correlations!W$46,_xlfn.FLOOR.MATH((ROW(V455)-1)/5)*5,0,5),"&lt;&gt;0")</f>
        <v>2.875</v>
      </c>
      <c r="AX467" s="40">
        <f ca="1">SUMIF(OFFSET(correlations!X$46,_xlfn.FLOOR.MATH((ROW(W455)-1)/5)*5,0,5),"&lt;&gt;0")/COUNTIF(OFFSET(correlations!X$46,_xlfn.FLOOR.MATH((ROW(W455)-1)/5)*5,0,5),"&lt;&gt;0")</f>
        <v>0.5</v>
      </c>
      <c r="AY467" s="40">
        <f ca="1">SUMIF(OFFSET(correlations!Y$46,_xlfn.FLOOR.MATH((ROW(X455)-1)/5)*5,0,5),"&lt;&gt;0")/COUNTIF(OFFSET(correlations!Y$46,_xlfn.FLOOR.MATH((ROW(X455)-1)/5)*5,0,5),"&lt;&gt;0")</f>
        <v>1</v>
      </c>
      <c r="AZ467" s="40">
        <f ca="1">SUMIF(OFFSET(correlations!Z$46,_xlfn.FLOOR.MATH((ROW(Y455)-1)/5)*5,0,5),"&lt;&gt;0")/COUNTIF(OFFSET(correlations!Z$46,_xlfn.FLOOR.MATH((ROW(Y455)-1)/5)*5,0,5),"&lt;&gt;0")</f>
        <v>1.625</v>
      </c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</row>
    <row r="468" spans="1:76">
      <c r="A468" s="21" t="s">
        <v>91</v>
      </c>
      <c r="B468" s="26">
        <f>IF(correlations!B501&lt;&gt;0,'Modified Weights'!B$5,0)</f>
        <v>0</v>
      </c>
      <c r="C468" s="26">
        <f>IF(correlations!C501&lt;&gt;0,'Modified Weights'!C$5,0)</f>
        <v>0</v>
      </c>
      <c r="D468" s="26">
        <f>IF(correlations!D501&lt;&gt;0,'Modified Weights'!D$5,0)</f>
        <v>0</v>
      </c>
      <c r="E468" s="26">
        <f>IF(correlations!E501&lt;&gt;0,'Modified Weights'!E$5,0)</f>
        <v>0.46291004988627577</v>
      </c>
      <c r="F468" s="26">
        <f>IF(correlations!F501&lt;&gt;0,'Modified Weights'!F$5,0)</f>
        <v>0.43899155441463594</v>
      </c>
      <c r="G468" s="26">
        <f>IF(correlations!G501&lt;&gt;0,'Modified Weights'!G$5,0)</f>
        <v>0</v>
      </c>
      <c r="H468" s="26">
        <f>IF(correlations!H501&lt;&gt;0,'Modified Weights'!H$5,0)</f>
        <v>0.24769327229404767</v>
      </c>
      <c r="I468" s="26">
        <f>IF(correlations!I501&lt;&gt;0,'Modified Weights'!I$5,0)</f>
        <v>0.26424949075041737</v>
      </c>
      <c r="J468" s="26">
        <f>IF(correlations!J501&lt;&gt;0,'Modified Weights'!J$5,0)</f>
        <v>0.38713264586848378</v>
      </c>
      <c r="K468" s="26">
        <f>IF(correlations!K501&lt;&gt;0,'Modified Weights'!K$5,0)</f>
        <v>0.25886569181649749</v>
      </c>
      <c r="L468" s="26">
        <f>IF(correlations!L501&lt;&gt;0,'Modified Weights'!L$5,0)</f>
        <v>0.27833468677407003</v>
      </c>
      <c r="M468" s="26">
        <f>IF(correlations!M501&lt;&gt;0,'Modified Weights'!M$5,0)</f>
        <v>0.26442478716072465</v>
      </c>
      <c r="N468" s="26">
        <f>IF(correlations!N501&lt;&gt;0,'Modified Weights'!N$5,0)</f>
        <v>0.290591240789001</v>
      </c>
      <c r="O468" s="26">
        <f>IF(correlations!O501&lt;&gt;0,'Modified Weights'!O$5,0)</f>
        <v>0.53906585139435703</v>
      </c>
      <c r="P468" s="26">
        <f>IF(correlations!P501&lt;&gt;0,'Modified Weights'!P$5,0)</f>
        <v>0.29682614716644024</v>
      </c>
      <c r="Q468" s="26">
        <f>IF(correlations!Q501&lt;&gt;0,'Modified Weights'!Q$5,0)</f>
        <v>0.47571090136593314</v>
      </c>
      <c r="R468" s="26">
        <f>IF(correlations!R501&lt;&gt;0,'Modified Weights'!R$5,0)</f>
        <v>0.45527378286540937</v>
      </c>
      <c r="S468" s="26">
        <f>IF(correlations!S501&lt;&gt;0,'Modified Weights'!S$5,0)</f>
        <v>0.42223642660835542</v>
      </c>
      <c r="T468" s="26">
        <f>IF(correlations!T501&lt;&gt;0,'Modified Weights'!T$5,0)</f>
        <v>0.42805472768971564</v>
      </c>
      <c r="U468" s="26">
        <f>IF(correlations!U501&lt;&gt;0,'Modified Weights'!U$5,0)</f>
        <v>0</v>
      </c>
      <c r="V468" s="26">
        <f>IF(correlations!V501&lt;&gt;0,'Modified Weights'!V$5,0)</f>
        <v>0.14924669844661778</v>
      </c>
      <c r="W468" s="26">
        <f>IF(correlations!W501&lt;&gt;0,'Modified Weights'!W$5,0)</f>
        <v>0.31571202585390812</v>
      </c>
      <c r="X468" s="26">
        <f>IF(correlations!X501&lt;&gt;0,'Modified Weights'!X$5,0)</f>
        <v>0</v>
      </c>
      <c r="Y468" s="26">
        <f>IF(correlations!Y501&lt;&gt;0,'Modified Weights'!Y$5,0)</f>
        <v>0.47236055541883315</v>
      </c>
      <c r="Z468" s="26">
        <f>IF(correlations!Z501&lt;&gt;0,'Modified Weights'!Z$5,0)</f>
        <v>0.37985626502293046</v>
      </c>
      <c r="AA468" s="26"/>
      <c r="AB468" s="40">
        <f ca="1">SUMIF(OFFSET(correlations!B$46,_xlfn.FLOOR.MATH((ROW(A456)-1)/5)*5,0,5),"&lt;&gt;0")/COUNTIF(OFFSET(correlations!B$46,_xlfn.FLOOR.MATH((ROW(A456)-1)/5)*5,0,5),"&lt;&gt;0")</f>
        <v>3.8333333333333335</v>
      </c>
      <c r="AC468" s="40">
        <f ca="1">SUMIF(OFFSET(correlations!C$46,_xlfn.FLOOR.MATH((ROW(B456)-1)/5)*5,0,5),"&lt;&gt;0")/COUNTIF(OFFSET(correlations!C$46,_xlfn.FLOOR.MATH((ROW(B456)-1)/5)*5,0,5),"&lt;&gt;0")</f>
        <v>4.125</v>
      </c>
      <c r="AD468" s="40">
        <f ca="1">SUMIF(OFFSET(correlations!D$46,_xlfn.FLOOR.MATH((ROW(C456)-1)/5)*5,0,5),"&lt;&gt;0")/COUNTIF(OFFSET(correlations!D$46,_xlfn.FLOOR.MATH((ROW(C456)-1)/5)*5,0,5),"&lt;&gt;0")</f>
        <v>4.375</v>
      </c>
      <c r="AE468" s="40">
        <f ca="1">SUMIF(OFFSET(correlations!E$46,_xlfn.FLOOR.MATH((ROW(D456)-1)/5)*5,0,5),"&lt;&gt;0")/COUNTIF(OFFSET(correlations!E$46,_xlfn.FLOOR.MATH((ROW(D456)-1)/5)*5,0,5),"&lt;&gt;0")</f>
        <v>4.333333333333333</v>
      </c>
      <c r="AF468" s="40">
        <f ca="1">SUMIF(OFFSET(correlations!F$46,_xlfn.FLOOR.MATH((ROW(E456)-1)/5)*5,0,5),"&lt;&gt;0")/COUNTIF(OFFSET(correlations!F$46,_xlfn.FLOOR.MATH((ROW(E456)-1)/5)*5,0,5),"&lt;&gt;0")</f>
        <v>2.25</v>
      </c>
      <c r="AG468" s="40">
        <f ca="1">SUMIF(OFFSET(correlations!G$46,_xlfn.FLOOR.MATH((ROW(F456)-1)/5)*5,0,5),"&lt;&gt;0")/COUNTIF(OFFSET(correlations!G$46,_xlfn.FLOOR.MATH((ROW(F456)-1)/5)*5,0,5),"&lt;&gt;0")</f>
        <v>4.375</v>
      </c>
      <c r="AH468" s="40">
        <f ca="1">SUMIF(OFFSET(correlations!H$46,_xlfn.FLOOR.MATH((ROW(G456)-1)/5)*5,0,5),"&lt;&gt;0")/COUNTIF(OFFSET(correlations!H$46,_xlfn.FLOOR.MATH((ROW(G456)-1)/5)*5,0,5),"&lt;&gt;0")</f>
        <v>3.5</v>
      </c>
      <c r="AI468" s="40">
        <f ca="1">SUMIF(OFFSET(correlations!I$46,_xlfn.FLOOR.MATH((ROW(H456)-1)/5)*5,0,5),"&lt;&gt;0")/COUNTIF(OFFSET(correlations!I$46,_xlfn.FLOOR.MATH((ROW(H456)-1)/5)*5,0,5),"&lt;&gt;0")</f>
        <v>4</v>
      </c>
      <c r="AJ468" s="40">
        <f ca="1">SUMIF(OFFSET(correlations!J$46,_xlfn.FLOOR.MATH((ROW(I456)-1)/5)*5,0,5),"&lt;&gt;0")/COUNTIF(OFFSET(correlations!J$46,_xlfn.FLOOR.MATH((ROW(I456)-1)/5)*5,0,5),"&lt;&gt;0")</f>
        <v>4.75</v>
      </c>
      <c r="AK468" s="40">
        <f ca="1">SUMIF(OFFSET(correlations!K$46,_xlfn.FLOOR.MATH((ROW(J456)-1)/5)*5,0,5),"&lt;&gt;0")/COUNTIF(OFFSET(correlations!K$46,_xlfn.FLOOR.MATH((ROW(J456)-1)/5)*5,0,5),"&lt;&gt;0")</f>
        <v>4</v>
      </c>
      <c r="AL468" s="40">
        <f ca="1">SUMIF(OFFSET(correlations!L$46,_xlfn.FLOOR.MATH((ROW(K456)-1)/5)*5,0,5),"&lt;&gt;0")/COUNTIF(OFFSET(correlations!L$46,_xlfn.FLOOR.MATH((ROW(K456)-1)/5)*5,0,5),"&lt;&gt;0")</f>
        <v>4.375</v>
      </c>
      <c r="AM468" s="40">
        <f ca="1">SUMIF(OFFSET(correlations!M$46,_xlfn.FLOOR.MATH((ROW(L456)-1)/5)*5,0,5),"&lt;&gt;0")/COUNTIF(OFFSET(correlations!M$46,_xlfn.FLOOR.MATH((ROW(L456)-1)/5)*5,0,5),"&lt;&gt;0")</f>
        <v>3.5</v>
      </c>
      <c r="AN468" s="40">
        <f ca="1">SUMIF(OFFSET(correlations!N$46,_xlfn.FLOOR.MATH((ROW(M456)-1)/5)*5,0,5),"&lt;&gt;0")/COUNTIF(OFFSET(correlations!N$46,_xlfn.FLOOR.MATH((ROW(M456)-1)/5)*5,0,5),"&lt;&gt;0")</f>
        <v>4</v>
      </c>
      <c r="AO468" s="40">
        <f ca="1">SUMIF(OFFSET(correlations!O$46,_xlfn.FLOOR.MATH((ROW(N456)-1)/5)*5,0,5),"&lt;&gt;0")/COUNTIF(OFFSET(correlations!O$46,_xlfn.FLOOR.MATH((ROW(N456)-1)/5)*5,0,5),"&lt;&gt;0")</f>
        <v>4.5</v>
      </c>
      <c r="AP468" s="40">
        <f ca="1">SUMIF(OFFSET(correlations!P$46,_xlfn.FLOOR.MATH((ROW(O456)-1)/5)*5,0,5),"&lt;&gt;0")/COUNTIF(OFFSET(correlations!P$46,_xlfn.FLOOR.MATH((ROW(O456)-1)/5)*5,0,5),"&lt;&gt;0")</f>
        <v>3.375</v>
      </c>
      <c r="AQ468" s="40">
        <f ca="1">SUMIF(OFFSET(correlations!Q$46,_xlfn.FLOOR.MATH((ROW(P456)-1)/5)*5,0,5),"&lt;&gt;0")/COUNTIF(OFFSET(correlations!Q$46,_xlfn.FLOOR.MATH((ROW(P456)-1)/5)*5,0,5),"&lt;&gt;0")</f>
        <v>4.375</v>
      </c>
      <c r="AR468" s="40">
        <f ca="1">SUMIF(OFFSET(correlations!R$46,_xlfn.FLOOR.MATH((ROW(Q456)-1)/5)*5,0,5),"&lt;&gt;0")/COUNTIF(OFFSET(correlations!R$46,_xlfn.FLOOR.MATH((ROW(Q456)-1)/5)*5,0,5),"&lt;&gt;0")</f>
        <v>4.375</v>
      </c>
      <c r="AS468" s="40">
        <f ca="1">SUMIF(OFFSET(correlations!S$46,_xlfn.FLOOR.MATH((ROW(R456)-1)/5)*5,0,5),"&lt;&gt;0")/COUNTIF(OFFSET(correlations!S$46,_xlfn.FLOOR.MATH((ROW(R456)-1)/5)*5,0,5),"&lt;&gt;0")</f>
        <v>4.375</v>
      </c>
      <c r="AT468" s="40">
        <f ca="1">SUMIF(OFFSET(correlations!T$46,_xlfn.FLOOR.MATH((ROW(S456)-1)/5)*5,0,5),"&lt;&gt;0")/COUNTIF(OFFSET(correlations!T$46,_xlfn.FLOOR.MATH((ROW(S456)-1)/5)*5,0,5),"&lt;&gt;0")</f>
        <v>3</v>
      </c>
      <c r="AU468" s="40">
        <f ca="1">SUMIF(OFFSET(correlations!U$46,_xlfn.FLOOR.MATH((ROW(T456)-1)/5)*5,0,5),"&lt;&gt;0")/COUNTIF(OFFSET(correlations!U$46,_xlfn.FLOOR.MATH((ROW(T456)-1)/5)*5,0,5),"&lt;&gt;0")</f>
        <v>4</v>
      </c>
      <c r="AV468" s="40">
        <f ca="1">SUMIF(OFFSET(correlations!V$46,_xlfn.FLOOR.MATH((ROW(U456)-1)/5)*5,0,5),"&lt;&gt;0")/COUNTIF(OFFSET(correlations!V$46,_xlfn.FLOOR.MATH((ROW(U456)-1)/5)*5,0,5),"&lt;&gt;0")</f>
        <v>3.75</v>
      </c>
      <c r="AW468" s="40">
        <f ca="1">SUMIF(OFFSET(correlations!W$46,_xlfn.FLOOR.MATH((ROW(V456)-1)/5)*5,0,5),"&lt;&gt;0")/COUNTIF(OFFSET(correlations!W$46,_xlfn.FLOOR.MATH((ROW(V456)-1)/5)*5,0,5),"&lt;&gt;0")</f>
        <v>4.3</v>
      </c>
      <c r="AX468" s="40">
        <f ca="1">SUMIF(OFFSET(correlations!X$46,_xlfn.FLOOR.MATH((ROW(W456)-1)/5)*5,0,5),"&lt;&gt;0")/COUNTIF(OFFSET(correlations!X$46,_xlfn.FLOOR.MATH((ROW(W456)-1)/5)*5,0,5),"&lt;&gt;0")</f>
        <v>3.8333333333333335</v>
      </c>
      <c r="AY468" s="40">
        <f ca="1">SUMIF(OFFSET(correlations!Y$46,_xlfn.FLOOR.MATH((ROW(X456)-1)/5)*5,0,5),"&lt;&gt;0")/COUNTIF(OFFSET(correlations!Y$46,_xlfn.FLOOR.MATH((ROW(X456)-1)/5)*5,0,5),"&lt;&gt;0")</f>
        <v>3.8</v>
      </c>
      <c r="AZ468" s="40">
        <f ca="1">SUMIF(OFFSET(correlations!Z$46,_xlfn.FLOOR.MATH((ROW(Y456)-1)/5)*5,0,5),"&lt;&gt;0")/COUNTIF(OFFSET(correlations!Z$46,_xlfn.FLOOR.MATH((ROW(Y456)-1)/5)*5,0,5),"&lt;&gt;0")</f>
        <v>4.3</v>
      </c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</row>
    <row r="469" spans="1:76">
      <c r="A469" s="1" t="str">
        <f t="shared" ref="A469:A472" si="91">A468</f>
        <v>8587: The Lion King (1994)</v>
      </c>
      <c r="B469" s="26">
        <f>IF(correlations!B502&lt;&gt;0,'Modified Weights'!B$6,0)</f>
        <v>0.48053660218278615</v>
      </c>
      <c r="C469" s="26">
        <f>IF(correlations!C502&lt;&gt;0,'Modified Weights'!C$6,0)</f>
        <v>0.41443820151070604</v>
      </c>
      <c r="D469" s="26">
        <f>IF(correlations!D502&lt;&gt;0,'Modified Weights'!D$6,0)</f>
        <v>0.37322578372742299</v>
      </c>
      <c r="E469" s="26">
        <f>IF(correlations!E502&lt;&gt;0,'Modified Weights'!E$6,0)</f>
        <v>0.28275572409412869</v>
      </c>
      <c r="F469" s="26">
        <f>IF(correlations!F502&lt;&gt;0,'Modified Weights'!F$6,0)</f>
        <v>0</v>
      </c>
      <c r="G469" s="26">
        <f>IF(correlations!G502&lt;&gt;0,'Modified Weights'!G$6,0)</f>
        <v>0.39943642888722536</v>
      </c>
      <c r="H469" s="26">
        <f>IF(correlations!H502&lt;&gt;0,'Modified Weights'!H$6,0)</f>
        <v>0.2271298649307886</v>
      </c>
      <c r="I469" s="26">
        <f>IF(correlations!I502&lt;&gt;0,'Modified Weights'!I$6,0)</f>
        <v>0.22921932957789437</v>
      </c>
      <c r="J469" s="26">
        <f>IF(correlations!J502&lt;&gt;0,'Modified Weights'!J$6,0)</f>
        <v>0</v>
      </c>
      <c r="K469" s="26">
        <f>IF(correlations!K502&lt;&gt;0,'Modified Weights'!K$6,0)</f>
        <v>0</v>
      </c>
      <c r="L469" s="26">
        <f>IF(correlations!L502&lt;&gt;0,'Modified Weights'!L$6,0)</f>
        <v>0.2685953793136418</v>
      </c>
      <c r="M469" s="26">
        <f>IF(correlations!M502&lt;&gt;0,'Modified Weights'!M$6,0)</f>
        <v>0</v>
      </c>
      <c r="N469" s="26">
        <f>IF(correlations!N502&lt;&gt;0,'Modified Weights'!N$6,0)</f>
        <v>0.26126836282372301</v>
      </c>
      <c r="O469" s="26">
        <f>IF(correlations!O502&lt;&gt;0,'Modified Weights'!O$6,0)</f>
        <v>0.52599044278760332</v>
      </c>
      <c r="P469" s="26">
        <f>IF(correlations!P502&lt;&gt;0,'Modified Weights'!P$6,0)</f>
        <v>0.28039233696684568</v>
      </c>
      <c r="Q469" s="26">
        <f>IF(correlations!Q502&lt;&gt;0,'Modified Weights'!Q$6,0)</f>
        <v>0.42322462884387124</v>
      </c>
      <c r="R469" s="26">
        <f>IF(correlations!R502&lt;&gt;0,'Modified Weights'!R$6,0)</f>
        <v>0.39943642888722536</v>
      </c>
      <c r="S469" s="26">
        <f>IF(correlations!S502&lt;&gt;0,'Modified Weights'!S$6,0)</f>
        <v>0.37267558897264119</v>
      </c>
      <c r="T469" s="26">
        <f>IF(correlations!T502&lt;&gt;0,'Modified Weights'!T$6,0)</f>
        <v>0</v>
      </c>
      <c r="U469" s="26">
        <f>IF(correlations!U502&lt;&gt;0,'Modified Weights'!U$6,0)</f>
        <v>0.30580326092025339</v>
      </c>
      <c r="V469" s="26">
        <f>IF(correlations!V502&lt;&gt;0,'Modified Weights'!V$6,0)</f>
        <v>0</v>
      </c>
      <c r="W469" s="26">
        <f>IF(correlations!W502&lt;&gt;0,'Modified Weights'!W$6,0)</f>
        <v>0.26252037536330569</v>
      </c>
      <c r="X469" s="26">
        <f>IF(correlations!X502&lt;&gt;0,'Modified Weights'!X$6,0)</f>
        <v>0</v>
      </c>
      <c r="Y469" s="26">
        <f>IF(correlations!Y502&lt;&gt;0,'Modified Weights'!Y$6,0)</f>
        <v>0.46411014776485626</v>
      </c>
      <c r="Z469" s="26">
        <f>IF(correlations!Z502&lt;&gt;0,'Modified Weights'!Z$6,0)</f>
        <v>0.37426379831369133</v>
      </c>
      <c r="AA469" s="26"/>
      <c r="AB469" s="40">
        <f ca="1">SUMIF(OFFSET(correlations!B$46,_xlfn.FLOOR.MATH((ROW(A457)-1)/5)*5,0,5),"&lt;&gt;0")/COUNTIF(OFFSET(correlations!B$46,_xlfn.FLOOR.MATH((ROW(A457)-1)/5)*5,0,5),"&lt;&gt;0")</f>
        <v>3.8333333333333335</v>
      </c>
      <c r="AC469" s="40">
        <f ca="1">SUMIF(OFFSET(correlations!C$46,_xlfn.FLOOR.MATH((ROW(B457)-1)/5)*5,0,5),"&lt;&gt;0")/COUNTIF(OFFSET(correlations!C$46,_xlfn.FLOOR.MATH((ROW(B457)-1)/5)*5,0,5),"&lt;&gt;0")</f>
        <v>4.125</v>
      </c>
      <c r="AD469" s="40">
        <f ca="1">SUMIF(OFFSET(correlations!D$46,_xlfn.FLOOR.MATH((ROW(C457)-1)/5)*5,0,5),"&lt;&gt;0")/COUNTIF(OFFSET(correlations!D$46,_xlfn.FLOOR.MATH((ROW(C457)-1)/5)*5,0,5),"&lt;&gt;0")</f>
        <v>4.375</v>
      </c>
      <c r="AE469" s="40">
        <f ca="1">SUMIF(OFFSET(correlations!E$46,_xlfn.FLOOR.MATH((ROW(D457)-1)/5)*5,0,5),"&lt;&gt;0")/COUNTIF(OFFSET(correlations!E$46,_xlfn.FLOOR.MATH((ROW(D457)-1)/5)*5,0,5),"&lt;&gt;0")</f>
        <v>4.333333333333333</v>
      </c>
      <c r="AF469" s="40">
        <f ca="1">SUMIF(OFFSET(correlations!F$46,_xlfn.FLOOR.MATH((ROW(E457)-1)/5)*5,0,5),"&lt;&gt;0")/COUNTIF(OFFSET(correlations!F$46,_xlfn.FLOOR.MATH((ROW(E457)-1)/5)*5,0,5),"&lt;&gt;0")</f>
        <v>2.25</v>
      </c>
      <c r="AG469" s="40">
        <f ca="1">SUMIF(OFFSET(correlations!G$46,_xlfn.FLOOR.MATH((ROW(F457)-1)/5)*5,0,5),"&lt;&gt;0")/COUNTIF(OFFSET(correlations!G$46,_xlfn.FLOOR.MATH((ROW(F457)-1)/5)*5,0,5),"&lt;&gt;0")</f>
        <v>4.375</v>
      </c>
      <c r="AH469" s="40">
        <f ca="1">SUMIF(OFFSET(correlations!H$46,_xlfn.FLOOR.MATH((ROW(G457)-1)/5)*5,0,5),"&lt;&gt;0")/COUNTIF(OFFSET(correlations!H$46,_xlfn.FLOOR.MATH((ROW(G457)-1)/5)*5,0,5),"&lt;&gt;0")</f>
        <v>3.5</v>
      </c>
      <c r="AI469" s="40">
        <f ca="1">SUMIF(OFFSET(correlations!I$46,_xlfn.FLOOR.MATH((ROW(H457)-1)/5)*5,0,5),"&lt;&gt;0")/COUNTIF(OFFSET(correlations!I$46,_xlfn.FLOOR.MATH((ROW(H457)-1)/5)*5,0,5),"&lt;&gt;0")</f>
        <v>4</v>
      </c>
      <c r="AJ469" s="40">
        <f ca="1">SUMIF(OFFSET(correlations!J$46,_xlfn.FLOOR.MATH((ROW(I457)-1)/5)*5,0,5),"&lt;&gt;0")/COUNTIF(OFFSET(correlations!J$46,_xlfn.FLOOR.MATH((ROW(I457)-1)/5)*5,0,5),"&lt;&gt;0")</f>
        <v>4.75</v>
      </c>
      <c r="AK469" s="40">
        <f ca="1">SUMIF(OFFSET(correlations!K$46,_xlfn.FLOOR.MATH((ROW(J457)-1)/5)*5,0,5),"&lt;&gt;0")/COUNTIF(OFFSET(correlations!K$46,_xlfn.FLOOR.MATH((ROW(J457)-1)/5)*5,0,5),"&lt;&gt;0")</f>
        <v>4</v>
      </c>
      <c r="AL469" s="40">
        <f ca="1">SUMIF(OFFSET(correlations!L$46,_xlfn.FLOOR.MATH((ROW(K457)-1)/5)*5,0,5),"&lt;&gt;0")/COUNTIF(OFFSET(correlations!L$46,_xlfn.FLOOR.MATH((ROW(K457)-1)/5)*5,0,5),"&lt;&gt;0")</f>
        <v>4.375</v>
      </c>
      <c r="AM469" s="40">
        <f ca="1">SUMIF(OFFSET(correlations!M$46,_xlfn.FLOOR.MATH((ROW(L457)-1)/5)*5,0,5),"&lt;&gt;0")/COUNTIF(OFFSET(correlations!M$46,_xlfn.FLOOR.MATH((ROW(L457)-1)/5)*5,0,5),"&lt;&gt;0")</f>
        <v>3.5</v>
      </c>
      <c r="AN469" s="40">
        <f ca="1">SUMIF(OFFSET(correlations!N$46,_xlfn.FLOOR.MATH((ROW(M457)-1)/5)*5,0,5),"&lt;&gt;0")/COUNTIF(OFFSET(correlations!N$46,_xlfn.FLOOR.MATH((ROW(M457)-1)/5)*5,0,5),"&lt;&gt;0")</f>
        <v>4</v>
      </c>
      <c r="AO469" s="40">
        <f ca="1">SUMIF(OFFSET(correlations!O$46,_xlfn.FLOOR.MATH((ROW(N457)-1)/5)*5,0,5),"&lt;&gt;0")/COUNTIF(OFFSET(correlations!O$46,_xlfn.FLOOR.MATH((ROW(N457)-1)/5)*5,0,5),"&lt;&gt;0")</f>
        <v>4.5</v>
      </c>
      <c r="AP469" s="40">
        <f ca="1">SUMIF(OFFSET(correlations!P$46,_xlfn.FLOOR.MATH((ROW(O457)-1)/5)*5,0,5),"&lt;&gt;0")/COUNTIF(OFFSET(correlations!P$46,_xlfn.FLOOR.MATH((ROW(O457)-1)/5)*5,0,5),"&lt;&gt;0")</f>
        <v>3.375</v>
      </c>
      <c r="AQ469" s="40">
        <f ca="1">SUMIF(OFFSET(correlations!Q$46,_xlfn.FLOOR.MATH((ROW(P457)-1)/5)*5,0,5),"&lt;&gt;0")/COUNTIF(OFFSET(correlations!Q$46,_xlfn.FLOOR.MATH((ROW(P457)-1)/5)*5,0,5),"&lt;&gt;0")</f>
        <v>4.375</v>
      </c>
      <c r="AR469" s="40">
        <f ca="1">SUMIF(OFFSET(correlations!R$46,_xlfn.FLOOR.MATH((ROW(Q457)-1)/5)*5,0,5),"&lt;&gt;0")/COUNTIF(OFFSET(correlations!R$46,_xlfn.FLOOR.MATH((ROW(Q457)-1)/5)*5,0,5),"&lt;&gt;0")</f>
        <v>4.375</v>
      </c>
      <c r="AS469" s="40">
        <f ca="1">SUMIF(OFFSET(correlations!S$46,_xlfn.FLOOR.MATH((ROW(R457)-1)/5)*5,0,5),"&lt;&gt;0")/COUNTIF(OFFSET(correlations!S$46,_xlfn.FLOOR.MATH((ROW(R457)-1)/5)*5,0,5),"&lt;&gt;0")</f>
        <v>4.375</v>
      </c>
      <c r="AT469" s="40">
        <f ca="1">SUMIF(OFFSET(correlations!T$46,_xlfn.FLOOR.MATH((ROW(S457)-1)/5)*5,0,5),"&lt;&gt;0")/COUNTIF(OFFSET(correlations!T$46,_xlfn.FLOOR.MATH((ROW(S457)-1)/5)*5,0,5),"&lt;&gt;0")</f>
        <v>3</v>
      </c>
      <c r="AU469" s="40">
        <f ca="1">SUMIF(OFFSET(correlations!U$46,_xlfn.FLOOR.MATH((ROW(T457)-1)/5)*5,0,5),"&lt;&gt;0")/COUNTIF(OFFSET(correlations!U$46,_xlfn.FLOOR.MATH((ROW(T457)-1)/5)*5,0,5),"&lt;&gt;0")</f>
        <v>4</v>
      </c>
      <c r="AV469" s="40">
        <f ca="1">SUMIF(OFFSET(correlations!V$46,_xlfn.FLOOR.MATH((ROW(U457)-1)/5)*5,0,5),"&lt;&gt;0")/COUNTIF(OFFSET(correlations!V$46,_xlfn.FLOOR.MATH((ROW(U457)-1)/5)*5,0,5),"&lt;&gt;0")</f>
        <v>3.75</v>
      </c>
      <c r="AW469" s="40">
        <f ca="1">SUMIF(OFFSET(correlations!W$46,_xlfn.FLOOR.MATH((ROW(V457)-1)/5)*5,0,5),"&lt;&gt;0")/COUNTIF(OFFSET(correlations!W$46,_xlfn.FLOOR.MATH((ROW(V457)-1)/5)*5,0,5),"&lt;&gt;0")</f>
        <v>4.3</v>
      </c>
      <c r="AX469" s="40">
        <f ca="1">SUMIF(OFFSET(correlations!X$46,_xlfn.FLOOR.MATH((ROW(W457)-1)/5)*5,0,5),"&lt;&gt;0")/COUNTIF(OFFSET(correlations!X$46,_xlfn.FLOOR.MATH((ROW(W457)-1)/5)*5,0,5),"&lt;&gt;0")</f>
        <v>3.8333333333333335</v>
      </c>
      <c r="AY469" s="40">
        <f ca="1">SUMIF(OFFSET(correlations!Y$46,_xlfn.FLOOR.MATH((ROW(X457)-1)/5)*5,0,5),"&lt;&gt;0")/COUNTIF(OFFSET(correlations!Y$46,_xlfn.FLOOR.MATH((ROW(X457)-1)/5)*5,0,5),"&lt;&gt;0")</f>
        <v>3.8</v>
      </c>
      <c r="AZ469" s="40">
        <f ca="1">SUMIF(OFFSET(correlations!Z$46,_xlfn.FLOOR.MATH((ROW(Y457)-1)/5)*5,0,5),"&lt;&gt;0")/COUNTIF(OFFSET(correlations!Z$46,_xlfn.FLOOR.MATH((ROW(Y457)-1)/5)*5,0,5),"&lt;&gt;0")</f>
        <v>4.3</v>
      </c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</row>
    <row r="470" spans="1:76">
      <c r="A470" s="1" t="str">
        <f t="shared" si="91"/>
        <v>8587: The Lion King (1994)</v>
      </c>
      <c r="B470" s="26">
        <f>IF(correlations!B503&lt;&gt;0,'Modified Weights'!B$7,0)</f>
        <v>0.46460996868120108</v>
      </c>
      <c r="C470" s="26">
        <f>IF(correlations!C503&lt;&gt;0,'Modified Weights'!C$7,0)</f>
        <v>0.41167618541813644</v>
      </c>
      <c r="D470" s="26">
        <f>IF(correlations!D503&lt;&gt;0,'Modified Weights'!D$7,0)</f>
        <v>0.36756756756756787</v>
      </c>
      <c r="E470" s="26">
        <f>IF(correlations!E503&lt;&gt;0,'Modified Weights'!E$7,0)</f>
        <v>0</v>
      </c>
      <c r="F470" s="26">
        <f>IF(correlations!F503&lt;&gt;0,'Modified Weights'!F$7,0)</f>
        <v>0.37985626502293046</v>
      </c>
      <c r="G470" s="26">
        <f>IF(correlations!G503&lt;&gt;0,'Modified Weights'!G$7,0)</f>
        <v>0.38713264586848378</v>
      </c>
      <c r="H470" s="26">
        <f>IF(correlations!H503&lt;&gt;0,'Modified Weights'!H$7,0)</f>
        <v>0</v>
      </c>
      <c r="I470" s="26">
        <f>IF(correlations!I503&lt;&gt;0,'Modified Weights'!I$7,0)</f>
        <v>0.21476007349626267</v>
      </c>
      <c r="J470" s="26">
        <f>IF(correlations!J503&lt;&gt;0,'Modified Weights'!J$7,0)</f>
        <v>0.36005629545020651</v>
      </c>
      <c r="K470" s="26">
        <f>IF(correlations!K503&lt;&gt;0,'Modified Weights'!K$7,0)</f>
        <v>0</v>
      </c>
      <c r="L470" s="26">
        <f>IF(correlations!L503&lt;&gt;0,'Modified Weights'!L$7,0)</f>
        <v>0</v>
      </c>
      <c r="M470" s="26">
        <f>IF(correlations!M503&lt;&gt;0,'Modified Weights'!M$7,0)</f>
        <v>0.19710516591041297</v>
      </c>
      <c r="N470" s="26">
        <f>IF(correlations!N503&lt;&gt;0,'Modified Weights'!N$7,0)</f>
        <v>0</v>
      </c>
      <c r="O470" s="26">
        <f>IF(correlations!O503&lt;&gt;0,'Modified Weights'!O$7,0)</f>
        <v>0.47549485227568483</v>
      </c>
      <c r="P470" s="26">
        <f>IF(correlations!P503&lt;&gt;0,'Modified Weights'!P$7,0)</f>
        <v>0</v>
      </c>
      <c r="Q470" s="26">
        <f>IF(correlations!Q503&lt;&gt;0,'Modified Weights'!Q$7,0)</f>
        <v>0.37322578372742299</v>
      </c>
      <c r="R470" s="26">
        <f>IF(correlations!R503&lt;&gt;0,'Modified Weights'!R$7,0)</f>
        <v>0.37426379831369133</v>
      </c>
      <c r="S470" s="26">
        <f>IF(correlations!S503&lt;&gt;0,'Modified Weights'!S$7,0)</f>
        <v>0.36064387194709613</v>
      </c>
      <c r="T470" s="26">
        <f>IF(correlations!T503&lt;&gt;0,'Modified Weights'!T$7,0)</f>
        <v>0.40380887559327872</v>
      </c>
      <c r="U470" s="26">
        <f>IF(correlations!U503&lt;&gt;0,'Modified Weights'!U$7,0)</f>
        <v>0</v>
      </c>
      <c r="V470" s="26">
        <f>IF(correlations!V503&lt;&gt;0,'Modified Weights'!V$7,0)</f>
        <v>0.14367186460137429</v>
      </c>
      <c r="W470" s="26">
        <f>IF(correlations!W503&lt;&gt;0,'Modified Weights'!W$7,0)</f>
        <v>0.24072770522228643</v>
      </c>
      <c r="X470" s="26">
        <f>IF(correlations!X503&lt;&gt;0,'Modified Weights'!X$7,0)</f>
        <v>0.44902524381160436</v>
      </c>
      <c r="Y470" s="26">
        <f>IF(correlations!Y503&lt;&gt;0,'Modified Weights'!Y$7,0)</f>
        <v>0.42322462884387124</v>
      </c>
      <c r="Z470" s="26">
        <f>IF(correlations!Z503&lt;&gt;0,'Modified Weights'!Z$7,0)</f>
        <v>0.27967705678590876</v>
      </c>
      <c r="AA470" s="26"/>
      <c r="AB470" s="40">
        <f ca="1">SUMIF(OFFSET(correlations!B$46,_xlfn.FLOOR.MATH((ROW(A458)-1)/5)*5,0,5),"&lt;&gt;0")/COUNTIF(OFFSET(correlations!B$46,_xlfn.FLOOR.MATH((ROW(A458)-1)/5)*5,0,5),"&lt;&gt;0")</f>
        <v>3.8333333333333335</v>
      </c>
      <c r="AC470" s="40">
        <f ca="1">SUMIF(OFFSET(correlations!C$46,_xlfn.FLOOR.MATH((ROW(B458)-1)/5)*5,0,5),"&lt;&gt;0")/COUNTIF(OFFSET(correlations!C$46,_xlfn.FLOOR.MATH((ROW(B458)-1)/5)*5,0,5),"&lt;&gt;0")</f>
        <v>4.125</v>
      </c>
      <c r="AD470" s="40">
        <f ca="1">SUMIF(OFFSET(correlations!D$46,_xlfn.FLOOR.MATH((ROW(C458)-1)/5)*5,0,5),"&lt;&gt;0")/COUNTIF(OFFSET(correlations!D$46,_xlfn.FLOOR.MATH((ROW(C458)-1)/5)*5,0,5),"&lt;&gt;0")</f>
        <v>4.375</v>
      </c>
      <c r="AE470" s="40">
        <f ca="1">SUMIF(OFFSET(correlations!E$46,_xlfn.FLOOR.MATH((ROW(D458)-1)/5)*5,0,5),"&lt;&gt;0")/COUNTIF(OFFSET(correlations!E$46,_xlfn.FLOOR.MATH((ROW(D458)-1)/5)*5,0,5),"&lt;&gt;0")</f>
        <v>4.333333333333333</v>
      </c>
      <c r="AF470" s="40">
        <f ca="1">SUMIF(OFFSET(correlations!F$46,_xlfn.FLOOR.MATH((ROW(E458)-1)/5)*5,0,5),"&lt;&gt;0")/COUNTIF(OFFSET(correlations!F$46,_xlfn.FLOOR.MATH((ROW(E458)-1)/5)*5,0,5),"&lt;&gt;0")</f>
        <v>2.25</v>
      </c>
      <c r="AG470" s="40">
        <f ca="1">SUMIF(OFFSET(correlations!G$46,_xlfn.FLOOR.MATH((ROW(F458)-1)/5)*5,0,5),"&lt;&gt;0")/COUNTIF(OFFSET(correlations!G$46,_xlfn.FLOOR.MATH((ROW(F458)-1)/5)*5,0,5),"&lt;&gt;0")</f>
        <v>4.375</v>
      </c>
      <c r="AH470" s="40">
        <f ca="1">SUMIF(OFFSET(correlations!H$46,_xlfn.FLOOR.MATH((ROW(G458)-1)/5)*5,0,5),"&lt;&gt;0")/COUNTIF(OFFSET(correlations!H$46,_xlfn.FLOOR.MATH((ROW(G458)-1)/5)*5,0,5),"&lt;&gt;0")</f>
        <v>3.5</v>
      </c>
      <c r="AI470" s="40">
        <f ca="1">SUMIF(OFFSET(correlations!I$46,_xlfn.FLOOR.MATH((ROW(H458)-1)/5)*5,0,5),"&lt;&gt;0")/COUNTIF(OFFSET(correlations!I$46,_xlfn.FLOOR.MATH((ROW(H458)-1)/5)*5,0,5),"&lt;&gt;0")</f>
        <v>4</v>
      </c>
      <c r="AJ470" s="40">
        <f ca="1">SUMIF(OFFSET(correlations!J$46,_xlfn.FLOOR.MATH((ROW(I458)-1)/5)*5,0,5),"&lt;&gt;0")/COUNTIF(OFFSET(correlations!J$46,_xlfn.FLOOR.MATH((ROW(I458)-1)/5)*5,0,5),"&lt;&gt;0")</f>
        <v>4.75</v>
      </c>
      <c r="AK470" s="40">
        <f ca="1">SUMIF(OFFSET(correlations!K$46,_xlfn.FLOOR.MATH((ROW(J458)-1)/5)*5,0,5),"&lt;&gt;0")/COUNTIF(OFFSET(correlations!K$46,_xlfn.FLOOR.MATH((ROW(J458)-1)/5)*5,0,5),"&lt;&gt;0")</f>
        <v>4</v>
      </c>
      <c r="AL470" s="40">
        <f ca="1">SUMIF(OFFSET(correlations!L$46,_xlfn.FLOOR.MATH((ROW(K458)-1)/5)*5,0,5),"&lt;&gt;0")/COUNTIF(OFFSET(correlations!L$46,_xlfn.FLOOR.MATH((ROW(K458)-1)/5)*5,0,5),"&lt;&gt;0")</f>
        <v>4.375</v>
      </c>
      <c r="AM470" s="40">
        <f ca="1">SUMIF(OFFSET(correlations!M$46,_xlfn.FLOOR.MATH((ROW(L458)-1)/5)*5,0,5),"&lt;&gt;0")/COUNTIF(OFFSET(correlations!M$46,_xlfn.FLOOR.MATH((ROW(L458)-1)/5)*5,0,5),"&lt;&gt;0")</f>
        <v>3.5</v>
      </c>
      <c r="AN470" s="40">
        <f ca="1">SUMIF(OFFSET(correlations!N$46,_xlfn.FLOOR.MATH((ROW(M458)-1)/5)*5,0,5),"&lt;&gt;0")/COUNTIF(OFFSET(correlations!N$46,_xlfn.FLOOR.MATH((ROW(M458)-1)/5)*5,0,5),"&lt;&gt;0")</f>
        <v>4</v>
      </c>
      <c r="AO470" s="40">
        <f ca="1">SUMIF(OFFSET(correlations!O$46,_xlfn.FLOOR.MATH((ROW(N458)-1)/5)*5,0,5),"&lt;&gt;0")/COUNTIF(OFFSET(correlations!O$46,_xlfn.FLOOR.MATH((ROW(N458)-1)/5)*5,0,5),"&lt;&gt;0")</f>
        <v>4.5</v>
      </c>
      <c r="AP470" s="40">
        <f ca="1">SUMIF(OFFSET(correlations!P$46,_xlfn.FLOOR.MATH((ROW(O458)-1)/5)*5,0,5),"&lt;&gt;0")/COUNTIF(OFFSET(correlations!P$46,_xlfn.FLOOR.MATH((ROW(O458)-1)/5)*5,0,5),"&lt;&gt;0")</f>
        <v>3.375</v>
      </c>
      <c r="AQ470" s="40">
        <f ca="1">SUMIF(OFFSET(correlations!Q$46,_xlfn.FLOOR.MATH((ROW(P458)-1)/5)*5,0,5),"&lt;&gt;0")/COUNTIF(OFFSET(correlations!Q$46,_xlfn.FLOOR.MATH((ROW(P458)-1)/5)*5,0,5),"&lt;&gt;0")</f>
        <v>4.375</v>
      </c>
      <c r="AR470" s="40">
        <f ca="1">SUMIF(OFFSET(correlations!R$46,_xlfn.FLOOR.MATH((ROW(Q458)-1)/5)*5,0,5),"&lt;&gt;0")/COUNTIF(OFFSET(correlations!R$46,_xlfn.FLOOR.MATH((ROW(Q458)-1)/5)*5,0,5),"&lt;&gt;0")</f>
        <v>4.375</v>
      </c>
      <c r="AS470" s="40">
        <f ca="1">SUMIF(OFFSET(correlations!S$46,_xlfn.FLOOR.MATH((ROW(R458)-1)/5)*5,0,5),"&lt;&gt;0")/COUNTIF(OFFSET(correlations!S$46,_xlfn.FLOOR.MATH((ROW(R458)-1)/5)*5,0,5),"&lt;&gt;0")</f>
        <v>4.375</v>
      </c>
      <c r="AT470" s="40">
        <f ca="1">SUMIF(OFFSET(correlations!T$46,_xlfn.FLOOR.MATH((ROW(S458)-1)/5)*5,0,5),"&lt;&gt;0")/COUNTIF(OFFSET(correlations!T$46,_xlfn.FLOOR.MATH((ROW(S458)-1)/5)*5,0,5),"&lt;&gt;0")</f>
        <v>3</v>
      </c>
      <c r="AU470" s="40">
        <f ca="1">SUMIF(OFFSET(correlations!U$46,_xlfn.FLOOR.MATH((ROW(T458)-1)/5)*5,0,5),"&lt;&gt;0")/COUNTIF(OFFSET(correlations!U$46,_xlfn.FLOOR.MATH((ROW(T458)-1)/5)*5,0,5),"&lt;&gt;0")</f>
        <v>4</v>
      </c>
      <c r="AV470" s="40">
        <f ca="1">SUMIF(OFFSET(correlations!V$46,_xlfn.FLOOR.MATH((ROW(U458)-1)/5)*5,0,5),"&lt;&gt;0")/COUNTIF(OFFSET(correlations!V$46,_xlfn.FLOOR.MATH((ROW(U458)-1)/5)*5,0,5),"&lt;&gt;0")</f>
        <v>3.75</v>
      </c>
      <c r="AW470" s="40">
        <f ca="1">SUMIF(OFFSET(correlations!W$46,_xlfn.FLOOR.MATH((ROW(V458)-1)/5)*5,0,5),"&lt;&gt;0")/COUNTIF(OFFSET(correlations!W$46,_xlfn.FLOOR.MATH((ROW(V458)-1)/5)*5,0,5),"&lt;&gt;0")</f>
        <v>4.3</v>
      </c>
      <c r="AX470" s="40">
        <f ca="1">SUMIF(OFFSET(correlations!X$46,_xlfn.FLOOR.MATH((ROW(W458)-1)/5)*5,0,5),"&lt;&gt;0")/COUNTIF(OFFSET(correlations!X$46,_xlfn.FLOOR.MATH((ROW(W458)-1)/5)*5,0,5),"&lt;&gt;0")</f>
        <v>3.8333333333333335</v>
      </c>
      <c r="AY470" s="40">
        <f ca="1">SUMIF(OFFSET(correlations!Y$46,_xlfn.FLOOR.MATH((ROW(X458)-1)/5)*5,0,5),"&lt;&gt;0")/COUNTIF(OFFSET(correlations!Y$46,_xlfn.FLOOR.MATH((ROW(X458)-1)/5)*5,0,5),"&lt;&gt;0")</f>
        <v>3.8</v>
      </c>
      <c r="AZ470" s="40">
        <f ca="1">SUMIF(OFFSET(correlations!Z$46,_xlfn.FLOOR.MATH((ROW(Y458)-1)/5)*5,0,5),"&lt;&gt;0")/COUNTIF(OFFSET(correlations!Z$46,_xlfn.FLOOR.MATH((ROW(Y458)-1)/5)*5,0,5),"&lt;&gt;0")</f>
        <v>4.3</v>
      </c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</row>
    <row r="471" spans="1:76">
      <c r="A471" s="1" t="str">
        <f t="shared" si="91"/>
        <v>8587: The Lion King (1994)</v>
      </c>
      <c r="B471" s="26">
        <f>IF(correlations!B504&lt;&gt;0,'Modified Weights'!B$3,0)</f>
        <v>0.55108883721563151</v>
      </c>
      <c r="C471" s="26">
        <f>IF(correlations!C504&lt;&gt;0,'Modified Weights'!C$3,0)</f>
        <v>0.56244873874488854</v>
      </c>
      <c r="D471" s="26">
        <f>IF(correlations!D504&lt;&gt;0,'Modified Weights'!D$3,0)</f>
        <v>0.66716825348801723</v>
      </c>
      <c r="E471" s="26">
        <f>IF(correlations!E504&lt;&gt;0,'Modified Weights'!E$3,0)</f>
        <v>0.51761980439715483</v>
      </c>
      <c r="F471" s="26">
        <f>IF(correlations!F504&lt;&gt;0,'Modified Weights'!F$3,0)</f>
        <v>0</v>
      </c>
      <c r="G471" s="26">
        <f>IF(correlations!G504&lt;&gt;0,'Modified Weights'!G$3,0)</f>
        <v>0.53906585139435703</v>
      </c>
      <c r="H471" s="26">
        <f>IF(correlations!H504&lt;&gt;0,'Modified Weights'!H$3,0)</f>
        <v>0.46291004988627577</v>
      </c>
      <c r="I471" s="26">
        <f>IF(correlations!I504&lt;&gt;0,'Modified Weights'!I$3,0)</f>
        <v>0</v>
      </c>
      <c r="J471" s="26">
        <f>IF(correlations!J504&lt;&gt;0,'Modified Weights'!J$3,0)</f>
        <v>0.47571090136593314</v>
      </c>
      <c r="K471" s="26">
        <f>IF(correlations!K504&lt;&gt;0,'Modified Weights'!K$3,0)</f>
        <v>0.31571202585390812</v>
      </c>
      <c r="L471" s="26">
        <f>IF(correlations!L504&lt;&gt;0,'Modified Weights'!L$3,0)</f>
        <v>0.31257295249758305</v>
      </c>
      <c r="M471" s="26">
        <f>IF(correlations!M504&lt;&gt;0,'Modified Weights'!M$3,0)</f>
        <v>0.40859237613621341</v>
      </c>
      <c r="N471" s="26">
        <f>IF(correlations!N504&lt;&gt;0,'Modified Weights'!N$3,0)</f>
        <v>0.32349910970108381</v>
      </c>
      <c r="O471" s="26">
        <f>IF(correlations!O504&lt;&gt;0,'Modified Weights'!O$3,0)</f>
        <v>0</v>
      </c>
      <c r="P471" s="26">
        <f>IF(correlations!P504&lt;&gt;0,'Modified Weights'!P$3,0)</f>
        <v>0.41443820151070604</v>
      </c>
      <c r="Q471" s="26">
        <f>IF(correlations!Q504&lt;&gt;0,'Modified Weights'!Q$3,0)</f>
        <v>0</v>
      </c>
      <c r="R471" s="26">
        <f>IF(correlations!R504&lt;&gt;0,'Modified Weights'!R$3,0)</f>
        <v>0.49300760515325925</v>
      </c>
      <c r="S471" s="26">
        <f>IF(correlations!S504&lt;&gt;0,'Modified Weights'!S$3,0)</f>
        <v>0</v>
      </c>
      <c r="T471" s="26">
        <f>IF(correlations!T504&lt;&gt;0,'Modified Weights'!T$3,0)</f>
        <v>0</v>
      </c>
      <c r="U471" s="26">
        <f>IF(correlations!U504&lt;&gt;0,'Modified Weights'!U$3,0)</f>
        <v>0.47236055541883315</v>
      </c>
      <c r="V471" s="26">
        <f>IF(correlations!V504&lt;&gt;0,'Modified Weights'!V$3,0)</f>
        <v>0</v>
      </c>
      <c r="W471" s="26">
        <f>IF(correlations!W504&lt;&gt;0,'Modified Weights'!W$3,0)</f>
        <v>0.50324684492481753</v>
      </c>
      <c r="X471" s="26">
        <f>IF(correlations!X504&lt;&gt;0,'Modified Weights'!X$3,0)</f>
        <v>0.66851595362183669</v>
      </c>
      <c r="Y471" s="26">
        <f>IF(correlations!Y504&lt;&gt;0,'Modified Weights'!Y$3,0)</f>
        <v>0.66716825348801723</v>
      </c>
      <c r="Z471" s="26">
        <f>IF(correlations!Z504&lt;&gt;0,'Modified Weights'!Z$3,0)</f>
        <v>0.43552033876932245</v>
      </c>
      <c r="AA471" s="26"/>
      <c r="AB471" s="40">
        <f ca="1">SUMIF(OFFSET(correlations!B$46,_xlfn.FLOOR.MATH((ROW(A459)-1)/5)*5,0,5),"&lt;&gt;0")/COUNTIF(OFFSET(correlations!B$46,_xlfn.FLOOR.MATH((ROW(A459)-1)/5)*5,0,5),"&lt;&gt;0")</f>
        <v>3.8333333333333335</v>
      </c>
      <c r="AC471" s="40">
        <f ca="1">SUMIF(OFFSET(correlations!C$46,_xlfn.FLOOR.MATH((ROW(B459)-1)/5)*5,0,5),"&lt;&gt;0")/COUNTIF(OFFSET(correlations!C$46,_xlfn.FLOOR.MATH((ROW(B459)-1)/5)*5,0,5),"&lt;&gt;0")</f>
        <v>4.125</v>
      </c>
      <c r="AD471" s="40">
        <f ca="1">SUMIF(OFFSET(correlations!D$46,_xlfn.FLOOR.MATH((ROW(C459)-1)/5)*5,0,5),"&lt;&gt;0")/COUNTIF(OFFSET(correlations!D$46,_xlfn.FLOOR.MATH((ROW(C459)-1)/5)*5,0,5),"&lt;&gt;0")</f>
        <v>4.375</v>
      </c>
      <c r="AE471" s="40">
        <f ca="1">SUMIF(OFFSET(correlations!E$46,_xlfn.FLOOR.MATH((ROW(D459)-1)/5)*5,0,5),"&lt;&gt;0")/COUNTIF(OFFSET(correlations!E$46,_xlfn.FLOOR.MATH((ROW(D459)-1)/5)*5,0,5),"&lt;&gt;0")</f>
        <v>4.333333333333333</v>
      </c>
      <c r="AF471" s="40">
        <f ca="1">SUMIF(OFFSET(correlations!F$46,_xlfn.FLOOR.MATH((ROW(E459)-1)/5)*5,0,5),"&lt;&gt;0")/COUNTIF(OFFSET(correlations!F$46,_xlfn.FLOOR.MATH((ROW(E459)-1)/5)*5,0,5),"&lt;&gt;0")</f>
        <v>2.25</v>
      </c>
      <c r="AG471" s="40">
        <f ca="1">SUMIF(OFFSET(correlations!G$46,_xlfn.FLOOR.MATH((ROW(F459)-1)/5)*5,0,5),"&lt;&gt;0")/COUNTIF(OFFSET(correlations!G$46,_xlfn.FLOOR.MATH((ROW(F459)-1)/5)*5,0,5),"&lt;&gt;0")</f>
        <v>4.375</v>
      </c>
      <c r="AH471" s="40">
        <f ca="1">SUMIF(OFFSET(correlations!H$46,_xlfn.FLOOR.MATH((ROW(G459)-1)/5)*5,0,5),"&lt;&gt;0")/COUNTIF(OFFSET(correlations!H$46,_xlfn.FLOOR.MATH((ROW(G459)-1)/5)*5,0,5),"&lt;&gt;0")</f>
        <v>3.5</v>
      </c>
      <c r="AI471" s="40">
        <f ca="1">SUMIF(OFFSET(correlations!I$46,_xlfn.FLOOR.MATH((ROW(H459)-1)/5)*5,0,5),"&lt;&gt;0")/COUNTIF(OFFSET(correlations!I$46,_xlfn.FLOOR.MATH((ROW(H459)-1)/5)*5,0,5),"&lt;&gt;0")</f>
        <v>4</v>
      </c>
      <c r="AJ471" s="40">
        <f ca="1">SUMIF(OFFSET(correlations!J$46,_xlfn.FLOOR.MATH((ROW(I459)-1)/5)*5,0,5),"&lt;&gt;0")/COUNTIF(OFFSET(correlations!J$46,_xlfn.FLOOR.MATH((ROW(I459)-1)/5)*5,0,5),"&lt;&gt;0")</f>
        <v>4.75</v>
      </c>
      <c r="AK471" s="40">
        <f ca="1">SUMIF(OFFSET(correlations!K$46,_xlfn.FLOOR.MATH((ROW(J459)-1)/5)*5,0,5),"&lt;&gt;0")/COUNTIF(OFFSET(correlations!K$46,_xlfn.FLOOR.MATH((ROW(J459)-1)/5)*5,0,5),"&lt;&gt;0")</f>
        <v>4</v>
      </c>
      <c r="AL471" s="40">
        <f ca="1">SUMIF(OFFSET(correlations!L$46,_xlfn.FLOOR.MATH((ROW(K459)-1)/5)*5,0,5),"&lt;&gt;0")/COUNTIF(OFFSET(correlations!L$46,_xlfn.FLOOR.MATH((ROW(K459)-1)/5)*5,0,5),"&lt;&gt;0")</f>
        <v>4.375</v>
      </c>
      <c r="AM471" s="40">
        <f ca="1">SUMIF(OFFSET(correlations!M$46,_xlfn.FLOOR.MATH((ROW(L459)-1)/5)*5,0,5),"&lt;&gt;0")/COUNTIF(OFFSET(correlations!M$46,_xlfn.FLOOR.MATH((ROW(L459)-1)/5)*5,0,5),"&lt;&gt;0")</f>
        <v>3.5</v>
      </c>
      <c r="AN471" s="40">
        <f ca="1">SUMIF(OFFSET(correlations!N$46,_xlfn.FLOOR.MATH((ROW(M459)-1)/5)*5,0,5),"&lt;&gt;0")/COUNTIF(OFFSET(correlations!N$46,_xlfn.FLOOR.MATH((ROW(M459)-1)/5)*5,0,5),"&lt;&gt;0")</f>
        <v>4</v>
      </c>
      <c r="AO471" s="40">
        <f ca="1">SUMIF(OFFSET(correlations!O$46,_xlfn.FLOOR.MATH((ROW(N459)-1)/5)*5,0,5),"&lt;&gt;0")/COUNTIF(OFFSET(correlations!O$46,_xlfn.FLOOR.MATH((ROW(N459)-1)/5)*5,0,5),"&lt;&gt;0")</f>
        <v>4.5</v>
      </c>
      <c r="AP471" s="40">
        <f ca="1">SUMIF(OFFSET(correlations!P$46,_xlfn.FLOOR.MATH((ROW(O459)-1)/5)*5,0,5),"&lt;&gt;0")/COUNTIF(OFFSET(correlations!P$46,_xlfn.FLOOR.MATH((ROW(O459)-1)/5)*5,0,5),"&lt;&gt;0")</f>
        <v>3.375</v>
      </c>
      <c r="AQ471" s="40">
        <f ca="1">SUMIF(OFFSET(correlations!Q$46,_xlfn.FLOOR.MATH((ROW(P459)-1)/5)*5,0,5),"&lt;&gt;0")/COUNTIF(OFFSET(correlations!Q$46,_xlfn.FLOOR.MATH((ROW(P459)-1)/5)*5,0,5),"&lt;&gt;0")</f>
        <v>4.375</v>
      </c>
      <c r="AR471" s="40">
        <f ca="1">SUMIF(OFFSET(correlations!R$46,_xlfn.FLOOR.MATH((ROW(Q459)-1)/5)*5,0,5),"&lt;&gt;0")/COUNTIF(OFFSET(correlations!R$46,_xlfn.FLOOR.MATH((ROW(Q459)-1)/5)*5,0,5),"&lt;&gt;0")</f>
        <v>4.375</v>
      </c>
      <c r="AS471" s="40">
        <f ca="1">SUMIF(OFFSET(correlations!S$46,_xlfn.FLOOR.MATH((ROW(R459)-1)/5)*5,0,5),"&lt;&gt;0")/COUNTIF(OFFSET(correlations!S$46,_xlfn.FLOOR.MATH((ROW(R459)-1)/5)*5,0,5),"&lt;&gt;0")</f>
        <v>4.375</v>
      </c>
      <c r="AT471" s="40">
        <f ca="1">SUMIF(OFFSET(correlations!T$46,_xlfn.FLOOR.MATH((ROW(S459)-1)/5)*5,0,5),"&lt;&gt;0")/COUNTIF(OFFSET(correlations!T$46,_xlfn.FLOOR.MATH((ROW(S459)-1)/5)*5,0,5),"&lt;&gt;0")</f>
        <v>3</v>
      </c>
      <c r="AU471" s="40">
        <f ca="1">SUMIF(OFFSET(correlations!U$46,_xlfn.FLOOR.MATH((ROW(T459)-1)/5)*5,0,5),"&lt;&gt;0")/COUNTIF(OFFSET(correlations!U$46,_xlfn.FLOOR.MATH((ROW(T459)-1)/5)*5,0,5),"&lt;&gt;0")</f>
        <v>4</v>
      </c>
      <c r="AV471" s="40">
        <f ca="1">SUMIF(OFFSET(correlations!V$46,_xlfn.FLOOR.MATH((ROW(U459)-1)/5)*5,0,5),"&lt;&gt;0")/COUNTIF(OFFSET(correlations!V$46,_xlfn.FLOOR.MATH((ROW(U459)-1)/5)*5,0,5),"&lt;&gt;0")</f>
        <v>3.75</v>
      </c>
      <c r="AW471" s="40">
        <f ca="1">SUMIF(OFFSET(correlations!W$46,_xlfn.FLOOR.MATH((ROW(V459)-1)/5)*5,0,5),"&lt;&gt;0")/COUNTIF(OFFSET(correlations!W$46,_xlfn.FLOOR.MATH((ROW(V459)-1)/5)*5,0,5),"&lt;&gt;0")</f>
        <v>4.3</v>
      </c>
      <c r="AX471" s="40">
        <f ca="1">SUMIF(OFFSET(correlations!X$46,_xlfn.FLOOR.MATH((ROW(W459)-1)/5)*5,0,5),"&lt;&gt;0")/COUNTIF(OFFSET(correlations!X$46,_xlfn.FLOOR.MATH((ROW(W459)-1)/5)*5,0,5),"&lt;&gt;0")</f>
        <v>3.8333333333333335</v>
      </c>
      <c r="AY471" s="40">
        <f ca="1">SUMIF(OFFSET(correlations!Y$46,_xlfn.FLOOR.MATH((ROW(X459)-1)/5)*5,0,5),"&lt;&gt;0")/COUNTIF(OFFSET(correlations!Y$46,_xlfn.FLOOR.MATH((ROW(X459)-1)/5)*5,0,5),"&lt;&gt;0")</f>
        <v>3.8</v>
      </c>
      <c r="AZ471" s="40">
        <f ca="1">SUMIF(OFFSET(correlations!Z$46,_xlfn.FLOOR.MATH((ROW(Y459)-1)/5)*5,0,5),"&lt;&gt;0")/COUNTIF(OFFSET(correlations!Z$46,_xlfn.FLOOR.MATH((ROW(Y459)-1)/5)*5,0,5),"&lt;&gt;0")</f>
        <v>4.3</v>
      </c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</row>
    <row r="472" spans="1:76">
      <c r="A472" s="1" t="str">
        <f t="shared" si="91"/>
        <v>8587: The Lion King (1994)</v>
      </c>
      <c r="B472" s="26">
        <f>IF(correlations!B505&lt;&gt;0,'Modified Weights'!B$4,0)</f>
        <v>0</v>
      </c>
      <c r="C472" s="26">
        <f>IF(correlations!C505&lt;&gt;0,'Modified Weights'!C$4,0)</f>
        <v>0.48860698263640312</v>
      </c>
      <c r="D472" s="26">
        <f>IF(correlations!D505&lt;&gt;0,'Modified Weights'!D$4,0)</f>
        <v>0.47097212266638172</v>
      </c>
      <c r="E472" s="26">
        <f>IF(correlations!E505&lt;&gt;0,'Modified Weights'!E$4,0)</f>
        <v>0</v>
      </c>
      <c r="F472" s="26">
        <f>IF(correlations!F505&lt;&gt;0,'Modified Weights'!F$4,0)</f>
        <v>0</v>
      </c>
      <c r="G472" s="26">
        <f>IF(correlations!G505&lt;&gt;0,'Modified Weights'!G$4,0)</f>
        <v>0.48053660218278615</v>
      </c>
      <c r="H472" s="26">
        <f>IF(correlations!H505&lt;&gt;0,'Modified Weights'!H$4,0)</f>
        <v>0</v>
      </c>
      <c r="I472" s="26">
        <f>IF(correlations!I505&lt;&gt;0,'Modified Weights'!I$4,0)</f>
        <v>0.31257295249758305</v>
      </c>
      <c r="J472" s="26">
        <f>IF(correlations!J505&lt;&gt;0,'Modified Weights'!J$4,0)</f>
        <v>0.47549485227568483</v>
      </c>
      <c r="K472" s="26">
        <f>IF(correlations!K505&lt;&gt;0,'Modified Weights'!K$4,0)</f>
        <v>0.26365446983714974</v>
      </c>
      <c r="L472" s="26">
        <f>IF(correlations!L505&lt;&gt;0,'Modified Weights'!L$4,0)</f>
        <v>0.28275572409412869</v>
      </c>
      <c r="M472" s="26">
        <f>IF(correlations!M505&lt;&gt;0,'Modified Weights'!M$4,0)</f>
        <v>0.28040224837668803</v>
      </c>
      <c r="N472" s="26">
        <f>IF(correlations!N505&lt;&gt;0,'Modified Weights'!N$4,0)</f>
        <v>0</v>
      </c>
      <c r="O472" s="26">
        <f>IF(correlations!O505&lt;&gt;0,'Modified Weights'!O$4,0)</f>
        <v>0.56244873874488854</v>
      </c>
      <c r="P472" s="26">
        <f>IF(correlations!P505&lt;&gt;0,'Modified Weights'!P$4,0)</f>
        <v>0.30413903573293405</v>
      </c>
      <c r="Q472" s="26">
        <f>IF(correlations!Q505&lt;&gt;0,'Modified Weights'!Q$4,0)</f>
        <v>0.48860698263640312</v>
      </c>
      <c r="R472" s="26">
        <f>IF(correlations!R505&lt;&gt;0,'Modified Weights'!R$4,0)</f>
        <v>0</v>
      </c>
      <c r="S472" s="26">
        <f>IF(correlations!S505&lt;&gt;0,'Modified Weights'!S$4,0)</f>
        <v>0.44902524381160436</v>
      </c>
      <c r="T472" s="26">
        <f>IF(correlations!T505&lt;&gt;0,'Modified Weights'!T$4,0)</f>
        <v>0.52599044278760332</v>
      </c>
      <c r="U472" s="26">
        <f>IF(correlations!U505&lt;&gt;0,'Modified Weights'!U$4,0)</f>
        <v>0.43899155441463594</v>
      </c>
      <c r="V472" s="26">
        <f>IF(correlations!V505&lt;&gt;0,'Modified Weights'!V$4,0)</f>
        <v>0</v>
      </c>
      <c r="W472" s="26">
        <f>IF(correlations!W505&lt;&gt;0,'Modified Weights'!W$4,0)</f>
        <v>0.40859237613621341</v>
      </c>
      <c r="X472" s="26">
        <f>IF(correlations!X505&lt;&gt;0,'Modified Weights'!X$4,0)</f>
        <v>0.54219187817609293</v>
      </c>
      <c r="Y472" s="26">
        <f>IF(correlations!Y505&lt;&gt;0,'Modified Weights'!Y$4,0)</f>
        <v>0.54219187817609293</v>
      </c>
      <c r="Z472" s="26">
        <f>IF(correlations!Z505&lt;&gt;0,'Modified Weights'!Z$4,0)</f>
        <v>0.39006674934025765</v>
      </c>
      <c r="AA472" s="26"/>
      <c r="AB472" s="40">
        <f ca="1">SUMIF(OFFSET(correlations!B$46,_xlfn.FLOOR.MATH((ROW(A460)-1)/5)*5,0,5),"&lt;&gt;0")/COUNTIF(OFFSET(correlations!B$46,_xlfn.FLOOR.MATH((ROW(A460)-1)/5)*5,0,5),"&lt;&gt;0")</f>
        <v>3.8333333333333335</v>
      </c>
      <c r="AC472" s="40">
        <f ca="1">SUMIF(OFFSET(correlations!C$46,_xlfn.FLOOR.MATH((ROW(B460)-1)/5)*5,0,5),"&lt;&gt;0")/COUNTIF(OFFSET(correlations!C$46,_xlfn.FLOOR.MATH((ROW(B460)-1)/5)*5,0,5),"&lt;&gt;0")</f>
        <v>4.125</v>
      </c>
      <c r="AD472" s="40">
        <f ca="1">SUMIF(OFFSET(correlations!D$46,_xlfn.FLOOR.MATH((ROW(C460)-1)/5)*5,0,5),"&lt;&gt;0")/COUNTIF(OFFSET(correlations!D$46,_xlfn.FLOOR.MATH((ROW(C460)-1)/5)*5,0,5),"&lt;&gt;0")</f>
        <v>4.375</v>
      </c>
      <c r="AE472" s="40">
        <f ca="1">SUMIF(OFFSET(correlations!E$46,_xlfn.FLOOR.MATH((ROW(D460)-1)/5)*5,0,5),"&lt;&gt;0")/COUNTIF(OFFSET(correlations!E$46,_xlfn.FLOOR.MATH((ROW(D460)-1)/5)*5,0,5),"&lt;&gt;0")</f>
        <v>4.333333333333333</v>
      </c>
      <c r="AF472" s="40">
        <f ca="1">SUMIF(OFFSET(correlations!F$46,_xlfn.FLOOR.MATH((ROW(E460)-1)/5)*5,0,5),"&lt;&gt;0")/COUNTIF(OFFSET(correlations!F$46,_xlfn.FLOOR.MATH((ROW(E460)-1)/5)*5,0,5),"&lt;&gt;0")</f>
        <v>2.25</v>
      </c>
      <c r="AG472" s="40">
        <f ca="1">SUMIF(OFFSET(correlations!G$46,_xlfn.FLOOR.MATH((ROW(F460)-1)/5)*5,0,5),"&lt;&gt;0")/COUNTIF(OFFSET(correlations!G$46,_xlfn.FLOOR.MATH((ROW(F460)-1)/5)*5,0,5),"&lt;&gt;0")</f>
        <v>4.375</v>
      </c>
      <c r="AH472" s="40">
        <f ca="1">SUMIF(OFFSET(correlations!H$46,_xlfn.FLOOR.MATH((ROW(G460)-1)/5)*5,0,5),"&lt;&gt;0")/COUNTIF(OFFSET(correlations!H$46,_xlfn.FLOOR.MATH((ROW(G460)-1)/5)*5,0,5),"&lt;&gt;0")</f>
        <v>3.5</v>
      </c>
      <c r="AI472" s="40">
        <f ca="1">SUMIF(OFFSET(correlations!I$46,_xlfn.FLOOR.MATH((ROW(H460)-1)/5)*5,0,5),"&lt;&gt;0")/COUNTIF(OFFSET(correlations!I$46,_xlfn.FLOOR.MATH((ROW(H460)-1)/5)*5,0,5),"&lt;&gt;0")</f>
        <v>4</v>
      </c>
      <c r="AJ472" s="40">
        <f ca="1">SUMIF(OFFSET(correlations!J$46,_xlfn.FLOOR.MATH((ROW(I460)-1)/5)*5,0,5),"&lt;&gt;0")/COUNTIF(OFFSET(correlations!J$46,_xlfn.FLOOR.MATH((ROW(I460)-1)/5)*5,0,5),"&lt;&gt;0")</f>
        <v>4.75</v>
      </c>
      <c r="AK472" s="40">
        <f ca="1">SUMIF(OFFSET(correlations!K$46,_xlfn.FLOOR.MATH((ROW(J460)-1)/5)*5,0,5),"&lt;&gt;0")/COUNTIF(OFFSET(correlations!K$46,_xlfn.FLOOR.MATH((ROW(J460)-1)/5)*5,0,5),"&lt;&gt;0")</f>
        <v>4</v>
      </c>
      <c r="AL472" s="40">
        <f ca="1">SUMIF(OFFSET(correlations!L$46,_xlfn.FLOOR.MATH((ROW(K460)-1)/5)*5,0,5),"&lt;&gt;0")/COUNTIF(OFFSET(correlations!L$46,_xlfn.FLOOR.MATH((ROW(K460)-1)/5)*5,0,5),"&lt;&gt;0")</f>
        <v>4.375</v>
      </c>
      <c r="AM472" s="40">
        <f ca="1">SUMIF(OFFSET(correlations!M$46,_xlfn.FLOOR.MATH((ROW(L460)-1)/5)*5,0,5),"&lt;&gt;0")/COUNTIF(OFFSET(correlations!M$46,_xlfn.FLOOR.MATH((ROW(L460)-1)/5)*5,0,5),"&lt;&gt;0")</f>
        <v>3.5</v>
      </c>
      <c r="AN472" s="40">
        <f ca="1">SUMIF(OFFSET(correlations!N$46,_xlfn.FLOOR.MATH((ROW(M460)-1)/5)*5,0,5),"&lt;&gt;0")/COUNTIF(OFFSET(correlations!N$46,_xlfn.FLOOR.MATH((ROW(M460)-1)/5)*5,0,5),"&lt;&gt;0")</f>
        <v>4</v>
      </c>
      <c r="AO472" s="40">
        <f ca="1">SUMIF(OFFSET(correlations!O$46,_xlfn.FLOOR.MATH((ROW(N460)-1)/5)*5,0,5),"&lt;&gt;0")/COUNTIF(OFFSET(correlations!O$46,_xlfn.FLOOR.MATH((ROW(N460)-1)/5)*5,0,5),"&lt;&gt;0")</f>
        <v>4.5</v>
      </c>
      <c r="AP472" s="40">
        <f ca="1">SUMIF(OFFSET(correlations!P$46,_xlfn.FLOOR.MATH((ROW(O460)-1)/5)*5,0,5),"&lt;&gt;0")/COUNTIF(OFFSET(correlations!P$46,_xlfn.FLOOR.MATH((ROW(O460)-1)/5)*5,0,5),"&lt;&gt;0")</f>
        <v>3.375</v>
      </c>
      <c r="AQ472" s="40">
        <f ca="1">SUMIF(OFFSET(correlations!Q$46,_xlfn.FLOOR.MATH((ROW(P460)-1)/5)*5,0,5),"&lt;&gt;0")/COUNTIF(OFFSET(correlations!Q$46,_xlfn.FLOOR.MATH((ROW(P460)-1)/5)*5,0,5),"&lt;&gt;0")</f>
        <v>4.375</v>
      </c>
      <c r="AR472" s="40">
        <f ca="1">SUMIF(OFFSET(correlations!R$46,_xlfn.FLOOR.MATH((ROW(Q460)-1)/5)*5,0,5),"&lt;&gt;0")/COUNTIF(OFFSET(correlations!R$46,_xlfn.FLOOR.MATH((ROW(Q460)-1)/5)*5,0,5),"&lt;&gt;0")</f>
        <v>4.375</v>
      </c>
      <c r="AS472" s="40">
        <f ca="1">SUMIF(OFFSET(correlations!S$46,_xlfn.FLOOR.MATH((ROW(R460)-1)/5)*5,0,5),"&lt;&gt;0")/COUNTIF(OFFSET(correlations!S$46,_xlfn.FLOOR.MATH((ROW(R460)-1)/5)*5,0,5),"&lt;&gt;0")</f>
        <v>4.375</v>
      </c>
      <c r="AT472" s="40">
        <f ca="1">SUMIF(OFFSET(correlations!T$46,_xlfn.FLOOR.MATH((ROW(S460)-1)/5)*5,0,5),"&lt;&gt;0")/COUNTIF(OFFSET(correlations!T$46,_xlfn.FLOOR.MATH((ROW(S460)-1)/5)*5,0,5),"&lt;&gt;0")</f>
        <v>3</v>
      </c>
      <c r="AU472" s="40">
        <f ca="1">SUMIF(OFFSET(correlations!U$46,_xlfn.FLOOR.MATH((ROW(T460)-1)/5)*5,0,5),"&lt;&gt;0")/COUNTIF(OFFSET(correlations!U$46,_xlfn.FLOOR.MATH((ROW(T460)-1)/5)*5,0,5),"&lt;&gt;0")</f>
        <v>4</v>
      </c>
      <c r="AV472" s="40">
        <f ca="1">SUMIF(OFFSET(correlations!V$46,_xlfn.FLOOR.MATH((ROW(U460)-1)/5)*5,0,5),"&lt;&gt;0")/COUNTIF(OFFSET(correlations!V$46,_xlfn.FLOOR.MATH((ROW(U460)-1)/5)*5,0,5),"&lt;&gt;0")</f>
        <v>3.75</v>
      </c>
      <c r="AW472" s="40">
        <f ca="1">SUMIF(OFFSET(correlations!W$46,_xlfn.FLOOR.MATH((ROW(V460)-1)/5)*5,0,5),"&lt;&gt;0")/COUNTIF(OFFSET(correlations!W$46,_xlfn.FLOOR.MATH((ROW(V460)-1)/5)*5,0,5),"&lt;&gt;0")</f>
        <v>4.3</v>
      </c>
      <c r="AX472" s="40">
        <f ca="1">SUMIF(OFFSET(correlations!X$46,_xlfn.FLOOR.MATH((ROW(W460)-1)/5)*5,0,5),"&lt;&gt;0")/COUNTIF(OFFSET(correlations!X$46,_xlfn.FLOOR.MATH((ROW(W460)-1)/5)*5,0,5),"&lt;&gt;0")</f>
        <v>3.8333333333333335</v>
      </c>
      <c r="AY472" s="40">
        <f ca="1">SUMIF(OFFSET(correlations!Y$46,_xlfn.FLOOR.MATH((ROW(X460)-1)/5)*5,0,5),"&lt;&gt;0")/COUNTIF(OFFSET(correlations!Y$46,_xlfn.FLOOR.MATH((ROW(X460)-1)/5)*5,0,5),"&lt;&gt;0")</f>
        <v>3.8</v>
      </c>
      <c r="AZ472" s="40">
        <f ca="1">SUMIF(OFFSET(correlations!Z$46,_xlfn.FLOOR.MATH((ROW(Y460)-1)/5)*5,0,5),"&lt;&gt;0")/COUNTIF(OFFSET(correlations!Z$46,_xlfn.FLOOR.MATH((ROW(Y460)-1)/5)*5,0,5),"&lt;&gt;0")</f>
        <v>4.3</v>
      </c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</row>
    <row r="473" spans="1:76">
      <c r="A473" s="21" t="s">
        <v>92</v>
      </c>
      <c r="B473" s="26">
        <f>IF(correlations!B506&lt;&gt;0,'Modified Weights'!B$5,0)</f>
        <v>0</v>
      </c>
      <c r="C473" s="26">
        <f>IF(correlations!C506&lt;&gt;0,'Modified Weights'!C$5,0)</f>
        <v>0</v>
      </c>
      <c r="D473" s="26">
        <f>IF(correlations!D506&lt;&gt;0,'Modified Weights'!D$5,0)</f>
        <v>0</v>
      </c>
      <c r="E473" s="26">
        <f>IF(correlations!E506&lt;&gt;0,'Modified Weights'!E$5,0)</f>
        <v>0</v>
      </c>
      <c r="F473" s="26">
        <f>IF(correlations!F506&lt;&gt;0,'Modified Weights'!F$5,0)</f>
        <v>0.43899155441463594</v>
      </c>
      <c r="G473" s="26">
        <f>IF(correlations!G506&lt;&gt;0,'Modified Weights'!G$5,0)</f>
        <v>0</v>
      </c>
      <c r="H473" s="26">
        <f>IF(correlations!H506&lt;&gt;0,'Modified Weights'!H$5,0)</f>
        <v>0</v>
      </c>
      <c r="I473" s="26">
        <f>IF(correlations!I506&lt;&gt;0,'Modified Weights'!I$5,0)</f>
        <v>0</v>
      </c>
      <c r="J473" s="26">
        <f>IF(correlations!J506&lt;&gt;0,'Modified Weights'!J$5,0)</f>
        <v>0</v>
      </c>
      <c r="K473" s="26">
        <f>IF(correlations!K506&lt;&gt;0,'Modified Weights'!K$5,0)</f>
        <v>0</v>
      </c>
      <c r="L473" s="26">
        <f>IF(correlations!L506&lt;&gt;0,'Modified Weights'!L$5,0)</f>
        <v>0.27833468677407003</v>
      </c>
      <c r="M473" s="26">
        <f>IF(correlations!M506&lt;&gt;0,'Modified Weights'!M$5,0)</f>
        <v>0</v>
      </c>
      <c r="N473" s="26">
        <f>IF(correlations!N506&lt;&gt;0,'Modified Weights'!N$5,0)</f>
        <v>0</v>
      </c>
      <c r="O473" s="26">
        <f>IF(correlations!O506&lt;&gt;0,'Modified Weights'!O$5,0)</f>
        <v>0</v>
      </c>
      <c r="P473" s="26">
        <f>IF(correlations!P506&lt;&gt;0,'Modified Weights'!P$5,0)</f>
        <v>0</v>
      </c>
      <c r="Q473" s="26">
        <f>IF(correlations!Q506&lt;&gt;0,'Modified Weights'!Q$5,0)</f>
        <v>0</v>
      </c>
      <c r="R473" s="26">
        <f>IF(correlations!R506&lt;&gt;0,'Modified Weights'!R$5,0)</f>
        <v>0</v>
      </c>
      <c r="S473" s="26">
        <f>IF(correlations!S506&lt;&gt;0,'Modified Weights'!S$5,0)</f>
        <v>0</v>
      </c>
      <c r="T473" s="26">
        <f>IF(correlations!T506&lt;&gt;0,'Modified Weights'!T$5,0)</f>
        <v>0</v>
      </c>
      <c r="U473" s="26">
        <f>IF(correlations!U506&lt;&gt;0,'Modified Weights'!U$5,0)</f>
        <v>0</v>
      </c>
      <c r="V473" s="26">
        <f>IF(correlations!V506&lt;&gt;0,'Modified Weights'!V$5,0)</f>
        <v>0</v>
      </c>
      <c r="W473" s="26">
        <f>IF(correlations!W506&lt;&gt;0,'Modified Weights'!W$5,0)</f>
        <v>0</v>
      </c>
      <c r="X473" s="26">
        <f>IF(correlations!X506&lt;&gt;0,'Modified Weights'!X$5,0)</f>
        <v>0</v>
      </c>
      <c r="Y473" s="26">
        <f>IF(correlations!Y506&lt;&gt;0,'Modified Weights'!Y$5,0)</f>
        <v>0</v>
      </c>
      <c r="Z473" s="26">
        <f>IF(correlations!Z506&lt;&gt;0,'Modified Weights'!Z$5,0)</f>
        <v>0</v>
      </c>
      <c r="AA473" s="26"/>
      <c r="AB473" s="40" t="e">
        <f ca="1">SUMIF(OFFSET(correlations!B$46,_xlfn.FLOOR.MATH((ROW(A461)-1)/5)*5,0,5),"&lt;&gt;0")/COUNTIF(OFFSET(correlations!B$46,_xlfn.FLOOR.MATH((ROW(A461)-1)/5)*5,0,5),"&lt;&gt;0")</f>
        <v>#DIV/0!</v>
      </c>
      <c r="AC473" s="40">
        <f ca="1">SUMIF(OFFSET(correlations!C$46,_xlfn.FLOOR.MATH((ROW(B461)-1)/5)*5,0,5),"&lt;&gt;0")/COUNTIF(OFFSET(correlations!C$46,_xlfn.FLOOR.MATH((ROW(B461)-1)/5)*5,0,5),"&lt;&gt;0")</f>
        <v>3</v>
      </c>
      <c r="AD473" s="40">
        <f ca="1">SUMIF(OFFSET(correlations!D$46,_xlfn.FLOOR.MATH((ROW(C461)-1)/5)*5,0,5),"&lt;&gt;0")/COUNTIF(OFFSET(correlations!D$46,_xlfn.FLOOR.MATH((ROW(C461)-1)/5)*5,0,5),"&lt;&gt;0")</f>
        <v>3.5</v>
      </c>
      <c r="AE473" s="40" t="e">
        <f ca="1">SUMIF(OFFSET(correlations!E$46,_xlfn.FLOOR.MATH((ROW(D461)-1)/5)*5,0,5),"&lt;&gt;0")/COUNTIF(OFFSET(correlations!E$46,_xlfn.FLOOR.MATH((ROW(D461)-1)/5)*5,0,5),"&lt;&gt;0")</f>
        <v>#DIV/0!</v>
      </c>
      <c r="AF473" s="40">
        <f ca="1">SUMIF(OFFSET(correlations!F$46,_xlfn.FLOOR.MATH((ROW(E461)-1)/5)*5,0,5),"&lt;&gt;0")/COUNTIF(OFFSET(correlations!F$46,_xlfn.FLOOR.MATH((ROW(E461)-1)/5)*5,0,5),"&lt;&gt;0")</f>
        <v>1.75</v>
      </c>
      <c r="AG473" s="40">
        <f ca="1">SUMIF(OFFSET(correlations!G$46,_xlfn.FLOOR.MATH((ROW(F461)-1)/5)*5,0,5),"&lt;&gt;0")/COUNTIF(OFFSET(correlations!G$46,_xlfn.FLOOR.MATH((ROW(F461)-1)/5)*5,0,5),"&lt;&gt;0")</f>
        <v>3.5</v>
      </c>
      <c r="AH473" s="40" t="e">
        <f ca="1">SUMIF(OFFSET(correlations!H$46,_xlfn.FLOOR.MATH((ROW(G461)-1)/5)*5,0,5),"&lt;&gt;0")/COUNTIF(OFFSET(correlations!H$46,_xlfn.FLOOR.MATH((ROW(G461)-1)/5)*5,0,5),"&lt;&gt;0")</f>
        <v>#DIV/0!</v>
      </c>
      <c r="AI473" s="40" t="e">
        <f ca="1">SUMIF(OFFSET(correlations!I$46,_xlfn.FLOOR.MATH((ROW(H461)-1)/5)*5,0,5),"&lt;&gt;0")/COUNTIF(OFFSET(correlations!I$46,_xlfn.FLOOR.MATH((ROW(H461)-1)/5)*5,0,5),"&lt;&gt;0")</f>
        <v>#DIV/0!</v>
      </c>
      <c r="AJ473" s="40" t="e">
        <f ca="1">SUMIF(OFFSET(correlations!J$46,_xlfn.FLOOR.MATH((ROW(I461)-1)/5)*5,0,5),"&lt;&gt;0")/COUNTIF(OFFSET(correlations!J$46,_xlfn.FLOOR.MATH((ROW(I461)-1)/5)*5,0,5),"&lt;&gt;0")</f>
        <v>#DIV/0!</v>
      </c>
      <c r="AK473" s="40">
        <f ca="1">SUMIF(OFFSET(correlations!K$46,_xlfn.FLOOR.MATH((ROW(J461)-1)/5)*5,0,5),"&lt;&gt;0")/COUNTIF(OFFSET(correlations!K$46,_xlfn.FLOOR.MATH((ROW(J461)-1)/5)*5,0,5),"&lt;&gt;0")</f>
        <v>3.5</v>
      </c>
      <c r="AL473" s="40">
        <f ca="1">SUMIF(OFFSET(correlations!L$46,_xlfn.FLOOR.MATH((ROW(K461)-1)/5)*5,0,5),"&lt;&gt;0")/COUNTIF(OFFSET(correlations!L$46,_xlfn.FLOOR.MATH((ROW(K461)-1)/5)*5,0,5),"&lt;&gt;0")</f>
        <v>3</v>
      </c>
      <c r="AM473" s="40">
        <f ca="1">SUMIF(OFFSET(correlations!M$46,_xlfn.FLOOR.MATH((ROW(L461)-1)/5)*5,0,5),"&lt;&gt;0")/COUNTIF(OFFSET(correlations!M$46,_xlfn.FLOOR.MATH((ROW(L461)-1)/5)*5,0,5),"&lt;&gt;0")</f>
        <v>3.5</v>
      </c>
      <c r="AN473" s="40" t="e">
        <f ca="1">SUMIF(OFFSET(correlations!N$46,_xlfn.FLOOR.MATH((ROW(M461)-1)/5)*5,0,5),"&lt;&gt;0")/COUNTIF(OFFSET(correlations!N$46,_xlfn.FLOOR.MATH((ROW(M461)-1)/5)*5,0,5),"&lt;&gt;0")</f>
        <v>#DIV/0!</v>
      </c>
      <c r="AO473" s="40">
        <f ca="1">SUMIF(OFFSET(correlations!O$46,_xlfn.FLOOR.MATH((ROW(N461)-1)/5)*5,0,5),"&lt;&gt;0")/COUNTIF(OFFSET(correlations!O$46,_xlfn.FLOOR.MATH((ROW(N461)-1)/5)*5,0,5),"&lt;&gt;0")</f>
        <v>3.5</v>
      </c>
      <c r="AP473" s="40">
        <f ca="1">SUMIF(OFFSET(correlations!P$46,_xlfn.FLOOR.MATH((ROW(O461)-1)/5)*5,0,5),"&lt;&gt;0")/COUNTIF(OFFSET(correlations!P$46,_xlfn.FLOOR.MATH((ROW(O461)-1)/5)*5,0,5),"&lt;&gt;0")</f>
        <v>0.5</v>
      </c>
      <c r="AQ473" s="40">
        <f ca="1">SUMIF(OFFSET(correlations!Q$46,_xlfn.FLOOR.MATH((ROW(P461)-1)/5)*5,0,5),"&lt;&gt;0")/COUNTIF(OFFSET(correlations!Q$46,_xlfn.FLOOR.MATH((ROW(P461)-1)/5)*5,0,5),"&lt;&gt;0")</f>
        <v>3.5</v>
      </c>
      <c r="AR473" s="40" t="e">
        <f ca="1">SUMIF(OFFSET(correlations!R$46,_xlfn.FLOOR.MATH((ROW(Q461)-1)/5)*5,0,5),"&lt;&gt;0")/COUNTIF(OFFSET(correlations!R$46,_xlfn.FLOOR.MATH((ROW(Q461)-1)/5)*5,0,5),"&lt;&gt;0")</f>
        <v>#DIV/0!</v>
      </c>
      <c r="AS473" s="40" t="e">
        <f ca="1">SUMIF(OFFSET(correlations!S$46,_xlfn.FLOOR.MATH((ROW(R461)-1)/5)*5,0,5),"&lt;&gt;0")/COUNTIF(OFFSET(correlations!S$46,_xlfn.FLOOR.MATH((ROW(R461)-1)/5)*5,0,5),"&lt;&gt;0")</f>
        <v>#DIV/0!</v>
      </c>
      <c r="AT473" s="40">
        <f ca="1">SUMIF(OFFSET(correlations!T$46,_xlfn.FLOOR.MATH((ROW(S461)-1)/5)*5,0,5),"&lt;&gt;0")/COUNTIF(OFFSET(correlations!T$46,_xlfn.FLOOR.MATH((ROW(S461)-1)/5)*5,0,5),"&lt;&gt;0")</f>
        <v>0.5</v>
      </c>
      <c r="AU473" s="40" t="e">
        <f ca="1">SUMIF(OFFSET(correlations!U$46,_xlfn.FLOOR.MATH((ROW(T461)-1)/5)*5,0,5),"&lt;&gt;0")/COUNTIF(OFFSET(correlations!U$46,_xlfn.FLOOR.MATH((ROW(T461)-1)/5)*5,0,5),"&lt;&gt;0")</f>
        <v>#DIV/0!</v>
      </c>
      <c r="AV473" s="40" t="e">
        <f ca="1">SUMIF(OFFSET(correlations!V$46,_xlfn.FLOOR.MATH((ROW(U461)-1)/5)*5,0,5),"&lt;&gt;0")/COUNTIF(OFFSET(correlations!V$46,_xlfn.FLOOR.MATH((ROW(U461)-1)/5)*5,0,5),"&lt;&gt;0")</f>
        <v>#DIV/0!</v>
      </c>
      <c r="AW473" s="40">
        <f ca="1">SUMIF(OFFSET(correlations!W$46,_xlfn.FLOOR.MATH((ROW(V461)-1)/5)*5,0,5),"&lt;&gt;0")/COUNTIF(OFFSET(correlations!W$46,_xlfn.FLOOR.MATH((ROW(V461)-1)/5)*5,0,5),"&lt;&gt;0")</f>
        <v>3.5</v>
      </c>
      <c r="AX473" s="40">
        <f ca="1">SUMIF(OFFSET(correlations!X$46,_xlfn.FLOOR.MATH((ROW(W461)-1)/5)*5,0,5),"&lt;&gt;0")/COUNTIF(OFFSET(correlations!X$46,_xlfn.FLOOR.MATH((ROW(W461)-1)/5)*5,0,5),"&lt;&gt;0")</f>
        <v>3</v>
      </c>
      <c r="AY473" s="40">
        <f ca="1">SUMIF(OFFSET(correlations!Y$46,_xlfn.FLOOR.MATH((ROW(X461)-1)/5)*5,0,5),"&lt;&gt;0")/COUNTIF(OFFSET(correlations!Y$46,_xlfn.FLOOR.MATH((ROW(X461)-1)/5)*5,0,5),"&lt;&gt;0")</f>
        <v>0.5</v>
      </c>
      <c r="AZ473" s="40" t="e">
        <f ca="1">SUMIF(OFFSET(correlations!Z$46,_xlfn.FLOOR.MATH((ROW(Y461)-1)/5)*5,0,5),"&lt;&gt;0")/COUNTIF(OFFSET(correlations!Z$46,_xlfn.FLOOR.MATH((ROW(Y461)-1)/5)*5,0,5),"&lt;&gt;0")</f>
        <v>#DIV/0!</v>
      </c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</row>
    <row r="474" spans="1:76">
      <c r="A474" s="1" t="str">
        <f t="shared" ref="A474:A477" si="92">A473</f>
        <v>9331: Clear and Present Danger (1994)</v>
      </c>
      <c r="B474" s="26">
        <f>IF(correlations!B507&lt;&gt;0,'Modified Weights'!B$6,0)</f>
        <v>0</v>
      </c>
      <c r="C474" s="26">
        <f>IF(correlations!C507&lt;&gt;0,'Modified Weights'!C$6,0)</f>
        <v>0</v>
      </c>
      <c r="D474" s="26">
        <f>IF(correlations!D507&lt;&gt;0,'Modified Weights'!D$6,0)</f>
        <v>0</v>
      </c>
      <c r="E474" s="26">
        <f>IF(correlations!E507&lt;&gt;0,'Modified Weights'!E$6,0)</f>
        <v>0</v>
      </c>
      <c r="F474" s="26">
        <f>IF(correlations!F507&lt;&gt;0,'Modified Weights'!F$6,0)</f>
        <v>0</v>
      </c>
      <c r="G474" s="26">
        <f>IF(correlations!G507&lt;&gt;0,'Modified Weights'!G$6,0)</f>
        <v>0</v>
      </c>
      <c r="H474" s="26">
        <f>IF(correlations!H507&lt;&gt;0,'Modified Weights'!H$6,0)</f>
        <v>0</v>
      </c>
      <c r="I474" s="26">
        <f>IF(correlations!I507&lt;&gt;0,'Modified Weights'!I$6,0)</f>
        <v>0</v>
      </c>
      <c r="J474" s="26">
        <f>IF(correlations!J507&lt;&gt;0,'Modified Weights'!J$6,0)</f>
        <v>0</v>
      </c>
      <c r="K474" s="26">
        <f>IF(correlations!K507&lt;&gt;0,'Modified Weights'!K$6,0)</f>
        <v>0</v>
      </c>
      <c r="L474" s="26">
        <f>IF(correlations!L507&lt;&gt;0,'Modified Weights'!L$6,0)</f>
        <v>0</v>
      </c>
      <c r="M474" s="26">
        <f>IF(correlations!M507&lt;&gt;0,'Modified Weights'!M$6,0)</f>
        <v>0</v>
      </c>
      <c r="N474" s="26">
        <f>IF(correlations!N507&lt;&gt;0,'Modified Weights'!N$6,0)</f>
        <v>0</v>
      </c>
      <c r="O474" s="26">
        <f>IF(correlations!O507&lt;&gt;0,'Modified Weights'!O$6,0)</f>
        <v>0</v>
      </c>
      <c r="P474" s="26">
        <f>IF(correlations!P507&lt;&gt;0,'Modified Weights'!P$6,0)</f>
        <v>0</v>
      </c>
      <c r="Q474" s="26">
        <f>IF(correlations!Q507&lt;&gt;0,'Modified Weights'!Q$6,0)</f>
        <v>0</v>
      </c>
      <c r="R474" s="26">
        <f>IF(correlations!R507&lt;&gt;0,'Modified Weights'!R$6,0)</f>
        <v>0</v>
      </c>
      <c r="S474" s="26">
        <f>IF(correlations!S507&lt;&gt;0,'Modified Weights'!S$6,0)</f>
        <v>0</v>
      </c>
      <c r="T474" s="26">
        <f>IF(correlations!T507&lt;&gt;0,'Modified Weights'!T$6,0)</f>
        <v>0</v>
      </c>
      <c r="U474" s="26">
        <f>IF(correlations!U507&lt;&gt;0,'Modified Weights'!U$6,0)</f>
        <v>0</v>
      </c>
      <c r="V474" s="26">
        <f>IF(correlations!V507&lt;&gt;0,'Modified Weights'!V$6,0)</f>
        <v>0</v>
      </c>
      <c r="W474" s="26">
        <f>IF(correlations!W507&lt;&gt;0,'Modified Weights'!W$6,0)</f>
        <v>0</v>
      </c>
      <c r="X474" s="26">
        <f>IF(correlations!X507&lt;&gt;0,'Modified Weights'!X$6,0)</f>
        <v>0</v>
      </c>
      <c r="Y474" s="26">
        <f>IF(correlations!Y507&lt;&gt;0,'Modified Weights'!Y$6,0)</f>
        <v>0</v>
      </c>
      <c r="Z474" s="26">
        <f>IF(correlations!Z507&lt;&gt;0,'Modified Weights'!Z$6,0)</f>
        <v>0</v>
      </c>
      <c r="AA474" s="26"/>
      <c r="AB474" s="40" t="e">
        <f ca="1">SUMIF(OFFSET(correlations!B$46,_xlfn.FLOOR.MATH((ROW(A462)-1)/5)*5,0,5),"&lt;&gt;0")/COUNTIF(OFFSET(correlations!B$46,_xlfn.FLOOR.MATH((ROW(A462)-1)/5)*5,0,5),"&lt;&gt;0")</f>
        <v>#DIV/0!</v>
      </c>
      <c r="AC474" s="40">
        <f ca="1">SUMIF(OFFSET(correlations!C$46,_xlfn.FLOOR.MATH((ROW(B462)-1)/5)*5,0,5),"&lt;&gt;0")/COUNTIF(OFFSET(correlations!C$46,_xlfn.FLOOR.MATH((ROW(B462)-1)/5)*5,0,5),"&lt;&gt;0")</f>
        <v>3</v>
      </c>
      <c r="AD474" s="40">
        <f ca="1">SUMIF(OFFSET(correlations!D$46,_xlfn.FLOOR.MATH((ROW(C462)-1)/5)*5,0,5),"&lt;&gt;0")/COUNTIF(OFFSET(correlations!D$46,_xlfn.FLOOR.MATH((ROW(C462)-1)/5)*5,0,5),"&lt;&gt;0")</f>
        <v>3.5</v>
      </c>
      <c r="AE474" s="40" t="e">
        <f ca="1">SUMIF(OFFSET(correlations!E$46,_xlfn.FLOOR.MATH((ROW(D462)-1)/5)*5,0,5),"&lt;&gt;0")/COUNTIF(OFFSET(correlations!E$46,_xlfn.FLOOR.MATH((ROW(D462)-1)/5)*5,0,5),"&lt;&gt;0")</f>
        <v>#DIV/0!</v>
      </c>
      <c r="AF474" s="40">
        <f ca="1">SUMIF(OFFSET(correlations!F$46,_xlfn.FLOOR.MATH((ROW(E462)-1)/5)*5,0,5),"&lt;&gt;0")/COUNTIF(OFFSET(correlations!F$46,_xlfn.FLOOR.MATH((ROW(E462)-1)/5)*5,0,5),"&lt;&gt;0")</f>
        <v>1.75</v>
      </c>
      <c r="AG474" s="40">
        <f ca="1">SUMIF(OFFSET(correlations!G$46,_xlfn.FLOOR.MATH((ROW(F462)-1)/5)*5,0,5),"&lt;&gt;0")/COUNTIF(OFFSET(correlations!G$46,_xlfn.FLOOR.MATH((ROW(F462)-1)/5)*5,0,5),"&lt;&gt;0")</f>
        <v>3.5</v>
      </c>
      <c r="AH474" s="40" t="e">
        <f ca="1">SUMIF(OFFSET(correlations!H$46,_xlfn.FLOOR.MATH((ROW(G462)-1)/5)*5,0,5),"&lt;&gt;0")/COUNTIF(OFFSET(correlations!H$46,_xlfn.FLOOR.MATH((ROW(G462)-1)/5)*5,0,5),"&lt;&gt;0")</f>
        <v>#DIV/0!</v>
      </c>
      <c r="AI474" s="40" t="e">
        <f ca="1">SUMIF(OFFSET(correlations!I$46,_xlfn.FLOOR.MATH((ROW(H462)-1)/5)*5,0,5),"&lt;&gt;0")/COUNTIF(OFFSET(correlations!I$46,_xlfn.FLOOR.MATH((ROW(H462)-1)/5)*5,0,5),"&lt;&gt;0")</f>
        <v>#DIV/0!</v>
      </c>
      <c r="AJ474" s="40" t="e">
        <f ca="1">SUMIF(OFFSET(correlations!J$46,_xlfn.FLOOR.MATH((ROW(I462)-1)/5)*5,0,5),"&lt;&gt;0")/COUNTIF(OFFSET(correlations!J$46,_xlfn.FLOOR.MATH((ROW(I462)-1)/5)*5,0,5),"&lt;&gt;0")</f>
        <v>#DIV/0!</v>
      </c>
      <c r="AK474" s="40">
        <f ca="1">SUMIF(OFFSET(correlations!K$46,_xlfn.FLOOR.MATH((ROW(J462)-1)/5)*5,0,5),"&lt;&gt;0")/COUNTIF(OFFSET(correlations!K$46,_xlfn.FLOOR.MATH((ROW(J462)-1)/5)*5,0,5),"&lt;&gt;0")</f>
        <v>3.5</v>
      </c>
      <c r="AL474" s="40">
        <f ca="1">SUMIF(OFFSET(correlations!L$46,_xlfn.FLOOR.MATH((ROW(K462)-1)/5)*5,0,5),"&lt;&gt;0")/COUNTIF(OFFSET(correlations!L$46,_xlfn.FLOOR.MATH((ROW(K462)-1)/5)*5,0,5),"&lt;&gt;0")</f>
        <v>3</v>
      </c>
      <c r="AM474" s="40">
        <f ca="1">SUMIF(OFFSET(correlations!M$46,_xlfn.FLOOR.MATH((ROW(L462)-1)/5)*5,0,5),"&lt;&gt;0")/COUNTIF(OFFSET(correlations!M$46,_xlfn.FLOOR.MATH((ROW(L462)-1)/5)*5,0,5),"&lt;&gt;0")</f>
        <v>3.5</v>
      </c>
      <c r="AN474" s="40" t="e">
        <f ca="1">SUMIF(OFFSET(correlations!N$46,_xlfn.FLOOR.MATH((ROW(M462)-1)/5)*5,0,5),"&lt;&gt;0")/COUNTIF(OFFSET(correlations!N$46,_xlfn.FLOOR.MATH((ROW(M462)-1)/5)*5,0,5),"&lt;&gt;0")</f>
        <v>#DIV/0!</v>
      </c>
      <c r="AO474" s="40">
        <f ca="1">SUMIF(OFFSET(correlations!O$46,_xlfn.FLOOR.MATH((ROW(N462)-1)/5)*5,0,5),"&lt;&gt;0")/COUNTIF(OFFSET(correlations!O$46,_xlfn.FLOOR.MATH((ROW(N462)-1)/5)*5,0,5),"&lt;&gt;0")</f>
        <v>3.5</v>
      </c>
      <c r="AP474" s="40">
        <f ca="1">SUMIF(OFFSET(correlations!P$46,_xlfn.FLOOR.MATH((ROW(O462)-1)/5)*5,0,5),"&lt;&gt;0")/COUNTIF(OFFSET(correlations!P$46,_xlfn.FLOOR.MATH((ROW(O462)-1)/5)*5,0,5),"&lt;&gt;0")</f>
        <v>0.5</v>
      </c>
      <c r="AQ474" s="40">
        <f ca="1">SUMIF(OFFSET(correlations!Q$46,_xlfn.FLOOR.MATH((ROW(P462)-1)/5)*5,0,5),"&lt;&gt;0")/COUNTIF(OFFSET(correlations!Q$46,_xlfn.FLOOR.MATH((ROW(P462)-1)/5)*5,0,5),"&lt;&gt;0")</f>
        <v>3.5</v>
      </c>
      <c r="AR474" s="40" t="e">
        <f ca="1">SUMIF(OFFSET(correlations!R$46,_xlfn.FLOOR.MATH((ROW(Q462)-1)/5)*5,0,5),"&lt;&gt;0")/COUNTIF(OFFSET(correlations!R$46,_xlfn.FLOOR.MATH((ROW(Q462)-1)/5)*5,0,5),"&lt;&gt;0")</f>
        <v>#DIV/0!</v>
      </c>
      <c r="AS474" s="40" t="e">
        <f ca="1">SUMIF(OFFSET(correlations!S$46,_xlfn.FLOOR.MATH((ROW(R462)-1)/5)*5,0,5),"&lt;&gt;0")/COUNTIF(OFFSET(correlations!S$46,_xlfn.FLOOR.MATH((ROW(R462)-1)/5)*5,0,5),"&lt;&gt;0")</f>
        <v>#DIV/0!</v>
      </c>
      <c r="AT474" s="40">
        <f ca="1">SUMIF(OFFSET(correlations!T$46,_xlfn.FLOOR.MATH((ROW(S462)-1)/5)*5,0,5),"&lt;&gt;0")/COUNTIF(OFFSET(correlations!T$46,_xlfn.FLOOR.MATH((ROW(S462)-1)/5)*5,0,5),"&lt;&gt;0")</f>
        <v>0.5</v>
      </c>
      <c r="AU474" s="40" t="e">
        <f ca="1">SUMIF(OFFSET(correlations!U$46,_xlfn.FLOOR.MATH((ROW(T462)-1)/5)*5,0,5),"&lt;&gt;0")/COUNTIF(OFFSET(correlations!U$46,_xlfn.FLOOR.MATH((ROW(T462)-1)/5)*5,0,5),"&lt;&gt;0")</f>
        <v>#DIV/0!</v>
      </c>
      <c r="AV474" s="40" t="e">
        <f ca="1">SUMIF(OFFSET(correlations!V$46,_xlfn.FLOOR.MATH((ROW(U462)-1)/5)*5,0,5),"&lt;&gt;0")/COUNTIF(OFFSET(correlations!V$46,_xlfn.FLOOR.MATH((ROW(U462)-1)/5)*5,0,5),"&lt;&gt;0")</f>
        <v>#DIV/0!</v>
      </c>
      <c r="AW474" s="40">
        <f ca="1">SUMIF(OFFSET(correlations!W$46,_xlfn.FLOOR.MATH((ROW(V462)-1)/5)*5,0,5),"&lt;&gt;0")/COUNTIF(OFFSET(correlations!W$46,_xlfn.FLOOR.MATH((ROW(V462)-1)/5)*5,0,5),"&lt;&gt;0")</f>
        <v>3.5</v>
      </c>
      <c r="AX474" s="40">
        <f ca="1">SUMIF(OFFSET(correlations!X$46,_xlfn.FLOOR.MATH((ROW(W462)-1)/5)*5,0,5),"&lt;&gt;0")/COUNTIF(OFFSET(correlations!X$46,_xlfn.FLOOR.MATH((ROW(W462)-1)/5)*5,0,5),"&lt;&gt;0")</f>
        <v>3</v>
      </c>
      <c r="AY474" s="40">
        <f ca="1">SUMIF(OFFSET(correlations!Y$46,_xlfn.FLOOR.MATH((ROW(X462)-1)/5)*5,0,5),"&lt;&gt;0")/COUNTIF(OFFSET(correlations!Y$46,_xlfn.FLOOR.MATH((ROW(X462)-1)/5)*5,0,5),"&lt;&gt;0")</f>
        <v>0.5</v>
      </c>
      <c r="AZ474" s="40" t="e">
        <f ca="1">SUMIF(OFFSET(correlations!Z$46,_xlfn.FLOOR.MATH((ROW(Y462)-1)/5)*5,0,5),"&lt;&gt;0")/COUNTIF(OFFSET(correlations!Z$46,_xlfn.FLOOR.MATH((ROW(Y462)-1)/5)*5,0,5),"&lt;&gt;0")</f>
        <v>#DIV/0!</v>
      </c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</row>
    <row r="475" spans="1:76">
      <c r="A475" s="1" t="str">
        <f t="shared" si="92"/>
        <v>9331: Clear and Present Danger (1994)</v>
      </c>
      <c r="B475" s="26">
        <f>IF(correlations!B508&lt;&gt;0,'Modified Weights'!B$7,0)</f>
        <v>0</v>
      </c>
      <c r="C475" s="26">
        <f>IF(correlations!C508&lt;&gt;0,'Modified Weights'!C$7,0)</f>
        <v>0.41167618541813644</v>
      </c>
      <c r="D475" s="26">
        <f>IF(correlations!D508&lt;&gt;0,'Modified Weights'!D$7,0)</f>
        <v>0</v>
      </c>
      <c r="E475" s="26">
        <f>IF(correlations!E508&lt;&gt;0,'Modified Weights'!E$7,0)</f>
        <v>0</v>
      </c>
      <c r="F475" s="26">
        <f>IF(correlations!F508&lt;&gt;0,'Modified Weights'!F$7,0)</f>
        <v>0.37985626502293046</v>
      </c>
      <c r="G475" s="26">
        <f>IF(correlations!G508&lt;&gt;0,'Modified Weights'!G$7,0)</f>
        <v>0</v>
      </c>
      <c r="H475" s="26">
        <f>IF(correlations!H508&lt;&gt;0,'Modified Weights'!H$7,0)</f>
        <v>0</v>
      </c>
      <c r="I475" s="26">
        <f>IF(correlations!I508&lt;&gt;0,'Modified Weights'!I$7,0)</f>
        <v>0</v>
      </c>
      <c r="J475" s="26">
        <f>IF(correlations!J508&lt;&gt;0,'Modified Weights'!J$7,0)</f>
        <v>0</v>
      </c>
      <c r="K475" s="26">
        <f>IF(correlations!K508&lt;&gt;0,'Modified Weights'!K$7,0)</f>
        <v>0</v>
      </c>
      <c r="L475" s="26">
        <f>IF(correlations!L508&lt;&gt;0,'Modified Weights'!L$7,0)</f>
        <v>0</v>
      </c>
      <c r="M475" s="26">
        <f>IF(correlations!M508&lt;&gt;0,'Modified Weights'!M$7,0)</f>
        <v>0</v>
      </c>
      <c r="N475" s="26">
        <f>IF(correlations!N508&lt;&gt;0,'Modified Weights'!N$7,0)</f>
        <v>0</v>
      </c>
      <c r="O475" s="26">
        <f>IF(correlations!O508&lt;&gt;0,'Modified Weights'!O$7,0)</f>
        <v>0</v>
      </c>
      <c r="P475" s="26">
        <f>IF(correlations!P508&lt;&gt;0,'Modified Weights'!P$7,0)</f>
        <v>0</v>
      </c>
      <c r="Q475" s="26">
        <f>IF(correlations!Q508&lt;&gt;0,'Modified Weights'!Q$7,0)</f>
        <v>0.37322578372742299</v>
      </c>
      <c r="R475" s="26">
        <f>IF(correlations!R508&lt;&gt;0,'Modified Weights'!R$7,0)</f>
        <v>0</v>
      </c>
      <c r="S475" s="26">
        <f>IF(correlations!S508&lt;&gt;0,'Modified Weights'!S$7,0)</f>
        <v>0</v>
      </c>
      <c r="T475" s="26">
        <f>IF(correlations!T508&lt;&gt;0,'Modified Weights'!T$7,0)</f>
        <v>0</v>
      </c>
      <c r="U475" s="26">
        <f>IF(correlations!U508&lt;&gt;0,'Modified Weights'!U$7,0)</f>
        <v>0</v>
      </c>
      <c r="V475" s="26">
        <f>IF(correlations!V508&lt;&gt;0,'Modified Weights'!V$7,0)</f>
        <v>0</v>
      </c>
      <c r="W475" s="26">
        <f>IF(correlations!W508&lt;&gt;0,'Modified Weights'!W$7,0)</f>
        <v>0.24072770522228643</v>
      </c>
      <c r="X475" s="26">
        <f>IF(correlations!X508&lt;&gt;0,'Modified Weights'!X$7,0)</f>
        <v>0</v>
      </c>
      <c r="Y475" s="26">
        <f>IF(correlations!Y508&lt;&gt;0,'Modified Weights'!Y$7,0)</f>
        <v>0.42322462884387124</v>
      </c>
      <c r="Z475" s="26">
        <f>IF(correlations!Z508&lt;&gt;0,'Modified Weights'!Z$7,0)</f>
        <v>0</v>
      </c>
      <c r="AA475" s="26"/>
      <c r="AB475" s="40" t="e">
        <f ca="1">SUMIF(OFFSET(correlations!B$46,_xlfn.FLOOR.MATH((ROW(A463)-1)/5)*5,0,5),"&lt;&gt;0")/COUNTIF(OFFSET(correlations!B$46,_xlfn.FLOOR.MATH((ROW(A463)-1)/5)*5,0,5),"&lt;&gt;0")</f>
        <v>#DIV/0!</v>
      </c>
      <c r="AC475" s="40">
        <f ca="1">SUMIF(OFFSET(correlations!C$46,_xlfn.FLOOR.MATH((ROW(B463)-1)/5)*5,0,5),"&lt;&gt;0")/COUNTIF(OFFSET(correlations!C$46,_xlfn.FLOOR.MATH((ROW(B463)-1)/5)*5,0,5),"&lt;&gt;0")</f>
        <v>3</v>
      </c>
      <c r="AD475" s="40">
        <f ca="1">SUMIF(OFFSET(correlations!D$46,_xlfn.FLOOR.MATH((ROW(C463)-1)/5)*5,0,5),"&lt;&gt;0")/COUNTIF(OFFSET(correlations!D$46,_xlfn.FLOOR.MATH((ROW(C463)-1)/5)*5,0,5),"&lt;&gt;0")</f>
        <v>3.5</v>
      </c>
      <c r="AE475" s="40" t="e">
        <f ca="1">SUMIF(OFFSET(correlations!E$46,_xlfn.FLOOR.MATH((ROW(D463)-1)/5)*5,0,5),"&lt;&gt;0")/COUNTIF(OFFSET(correlations!E$46,_xlfn.FLOOR.MATH((ROW(D463)-1)/5)*5,0,5),"&lt;&gt;0")</f>
        <v>#DIV/0!</v>
      </c>
      <c r="AF475" s="40">
        <f ca="1">SUMIF(OFFSET(correlations!F$46,_xlfn.FLOOR.MATH((ROW(E463)-1)/5)*5,0,5),"&lt;&gt;0")/COUNTIF(OFFSET(correlations!F$46,_xlfn.FLOOR.MATH((ROW(E463)-1)/5)*5,0,5),"&lt;&gt;0")</f>
        <v>1.75</v>
      </c>
      <c r="AG475" s="40">
        <f ca="1">SUMIF(OFFSET(correlations!G$46,_xlfn.FLOOR.MATH((ROW(F463)-1)/5)*5,0,5),"&lt;&gt;0")/COUNTIF(OFFSET(correlations!G$46,_xlfn.FLOOR.MATH((ROW(F463)-1)/5)*5,0,5),"&lt;&gt;0")</f>
        <v>3.5</v>
      </c>
      <c r="AH475" s="40" t="e">
        <f ca="1">SUMIF(OFFSET(correlations!H$46,_xlfn.FLOOR.MATH((ROW(G463)-1)/5)*5,0,5),"&lt;&gt;0")/COUNTIF(OFFSET(correlations!H$46,_xlfn.FLOOR.MATH((ROW(G463)-1)/5)*5,0,5),"&lt;&gt;0")</f>
        <v>#DIV/0!</v>
      </c>
      <c r="AI475" s="40" t="e">
        <f ca="1">SUMIF(OFFSET(correlations!I$46,_xlfn.FLOOR.MATH((ROW(H463)-1)/5)*5,0,5),"&lt;&gt;0")/COUNTIF(OFFSET(correlations!I$46,_xlfn.FLOOR.MATH((ROW(H463)-1)/5)*5,0,5),"&lt;&gt;0")</f>
        <v>#DIV/0!</v>
      </c>
      <c r="AJ475" s="40" t="e">
        <f ca="1">SUMIF(OFFSET(correlations!J$46,_xlfn.FLOOR.MATH((ROW(I463)-1)/5)*5,0,5),"&lt;&gt;0")/COUNTIF(OFFSET(correlations!J$46,_xlfn.FLOOR.MATH((ROW(I463)-1)/5)*5,0,5),"&lt;&gt;0")</f>
        <v>#DIV/0!</v>
      </c>
      <c r="AK475" s="40">
        <f ca="1">SUMIF(OFFSET(correlations!K$46,_xlfn.FLOOR.MATH((ROW(J463)-1)/5)*5,0,5),"&lt;&gt;0")/COUNTIF(OFFSET(correlations!K$46,_xlfn.FLOOR.MATH((ROW(J463)-1)/5)*5,0,5),"&lt;&gt;0")</f>
        <v>3.5</v>
      </c>
      <c r="AL475" s="40">
        <f ca="1">SUMIF(OFFSET(correlations!L$46,_xlfn.FLOOR.MATH((ROW(K463)-1)/5)*5,0,5),"&lt;&gt;0")/COUNTIF(OFFSET(correlations!L$46,_xlfn.FLOOR.MATH((ROW(K463)-1)/5)*5,0,5),"&lt;&gt;0")</f>
        <v>3</v>
      </c>
      <c r="AM475" s="40">
        <f ca="1">SUMIF(OFFSET(correlations!M$46,_xlfn.FLOOR.MATH((ROW(L463)-1)/5)*5,0,5),"&lt;&gt;0")/COUNTIF(OFFSET(correlations!M$46,_xlfn.FLOOR.MATH((ROW(L463)-1)/5)*5,0,5),"&lt;&gt;0")</f>
        <v>3.5</v>
      </c>
      <c r="AN475" s="40" t="e">
        <f ca="1">SUMIF(OFFSET(correlations!N$46,_xlfn.FLOOR.MATH((ROW(M463)-1)/5)*5,0,5),"&lt;&gt;0")/COUNTIF(OFFSET(correlations!N$46,_xlfn.FLOOR.MATH((ROW(M463)-1)/5)*5,0,5),"&lt;&gt;0")</f>
        <v>#DIV/0!</v>
      </c>
      <c r="AO475" s="40">
        <f ca="1">SUMIF(OFFSET(correlations!O$46,_xlfn.FLOOR.MATH((ROW(N463)-1)/5)*5,0,5),"&lt;&gt;0")/COUNTIF(OFFSET(correlations!O$46,_xlfn.FLOOR.MATH((ROW(N463)-1)/5)*5,0,5),"&lt;&gt;0")</f>
        <v>3.5</v>
      </c>
      <c r="AP475" s="40">
        <f ca="1">SUMIF(OFFSET(correlations!P$46,_xlfn.FLOOR.MATH((ROW(O463)-1)/5)*5,0,5),"&lt;&gt;0")/COUNTIF(OFFSET(correlations!P$46,_xlfn.FLOOR.MATH((ROW(O463)-1)/5)*5,0,5),"&lt;&gt;0")</f>
        <v>0.5</v>
      </c>
      <c r="AQ475" s="40">
        <f ca="1">SUMIF(OFFSET(correlations!Q$46,_xlfn.FLOOR.MATH((ROW(P463)-1)/5)*5,0,5),"&lt;&gt;0")/COUNTIF(OFFSET(correlations!Q$46,_xlfn.FLOOR.MATH((ROW(P463)-1)/5)*5,0,5),"&lt;&gt;0")</f>
        <v>3.5</v>
      </c>
      <c r="AR475" s="40" t="e">
        <f ca="1">SUMIF(OFFSET(correlations!R$46,_xlfn.FLOOR.MATH((ROW(Q463)-1)/5)*5,0,5),"&lt;&gt;0")/COUNTIF(OFFSET(correlations!R$46,_xlfn.FLOOR.MATH((ROW(Q463)-1)/5)*5,0,5),"&lt;&gt;0")</f>
        <v>#DIV/0!</v>
      </c>
      <c r="AS475" s="40" t="e">
        <f ca="1">SUMIF(OFFSET(correlations!S$46,_xlfn.FLOOR.MATH((ROW(R463)-1)/5)*5,0,5),"&lt;&gt;0")/COUNTIF(OFFSET(correlations!S$46,_xlfn.FLOOR.MATH((ROW(R463)-1)/5)*5,0,5),"&lt;&gt;0")</f>
        <v>#DIV/0!</v>
      </c>
      <c r="AT475" s="40">
        <f ca="1">SUMIF(OFFSET(correlations!T$46,_xlfn.FLOOR.MATH((ROW(S463)-1)/5)*5,0,5),"&lt;&gt;0")/COUNTIF(OFFSET(correlations!T$46,_xlfn.FLOOR.MATH((ROW(S463)-1)/5)*5,0,5),"&lt;&gt;0")</f>
        <v>0.5</v>
      </c>
      <c r="AU475" s="40" t="e">
        <f ca="1">SUMIF(OFFSET(correlations!U$46,_xlfn.FLOOR.MATH((ROW(T463)-1)/5)*5,0,5),"&lt;&gt;0")/COUNTIF(OFFSET(correlations!U$46,_xlfn.FLOOR.MATH((ROW(T463)-1)/5)*5,0,5),"&lt;&gt;0")</f>
        <v>#DIV/0!</v>
      </c>
      <c r="AV475" s="40" t="e">
        <f ca="1">SUMIF(OFFSET(correlations!V$46,_xlfn.FLOOR.MATH((ROW(U463)-1)/5)*5,0,5),"&lt;&gt;0")/COUNTIF(OFFSET(correlations!V$46,_xlfn.FLOOR.MATH((ROW(U463)-1)/5)*5,0,5),"&lt;&gt;0")</f>
        <v>#DIV/0!</v>
      </c>
      <c r="AW475" s="40">
        <f ca="1">SUMIF(OFFSET(correlations!W$46,_xlfn.FLOOR.MATH((ROW(V463)-1)/5)*5,0,5),"&lt;&gt;0")/COUNTIF(OFFSET(correlations!W$46,_xlfn.FLOOR.MATH((ROW(V463)-1)/5)*5,0,5),"&lt;&gt;0")</f>
        <v>3.5</v>
      </c>
      <c r="AX475" s="40">
        <f ca="1">SUMIF(OFFSET(correlations!X$46,_xlfn.FLOOR.MATH((ROW(W463)-1)/5)*5,0,5),"&lt;&gt;0")/COUNTIF(OFFSET(correlations!X$46,_xlfn.FLOOR.MATH((ROW(W463)-1)/5)*5,0,5),"&lt;&gt;0")</f>
        <v>3</v>
      </c>
      <c r="AY475" s="40">
        <f ca="1">SUMIF(OFFSET(correlations!Y$46,_xlfn.FLOOR.MATH((ROW(X463)-1)/5)*5,0,5),"&lt;&gt;0")/COUNTIF(OFFSET(correlations!Y$46,_xlfn.FLOOR.MATH((ROW(X463)-1)/5)*5,0,5),"&lt;&gt;0")</f>
        <v>0.5</v>
      </c>
      <c r="AZ475" s="40" t="e">
        <f ca="1">SUMIF(OFFSET(correlations!Z$46,_xlfn.FLOOR.MATH((ROW(Y463)-1)/5)*5,0,5),"&lt;&gt;0")/COUNTIF(OFFSET(correlations!Z$46,_xlfn.FLOOR.MATH((ROW(Y463)-1)/5)*5,0,5),"&lt;&gt;0")</f>
        <v>#DIV/0!</v>
      </c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</row>
    <row r="476" spans="1:76">
      <c r="A476" s="1" t="str">
        <f t="shared" si="92"/>
        <v>9331: Clear and Present Danger (1994)</v>
      </c>
      <c r="B476" s="26">
        <f>IF(correlations!B509&lt;&gt;0,'Modified Weights'!B$3,0)</f>
        <v>0</v>
      </c>
      <c r="C476" s="26">
        <f>IF(correlations!C509&lt;&gt;0,'Modified Weights'!C$3,0)</f>
        <v>0</v>
      </c>
      <c r="D476" s="26">
        <f>IF(correlations!D509&lt;&gt;0,'Modified Weights'!D$3,0)</f>
        <v>0</v>
      </c>
      <c r="E476" s="26">
        <f>IF(correlations!E509&lt;&gt;0,'Modified Weights'!E$3,0)</f>
        <v>0</v>
      </c>
      <c r="F476" s="26">
        <f>IF(correlations!F509&lt;&gt;0,'Modified Weights'!F$3,0)</f>
        <v>0</v>
      </c>
      <c r="G476" s="26">
        <f>IF(correlations!G509&lt;&gt;0,'Modified Weights'!G$3,0)</f>
        <v>0</v>
      </c>
      <c r="H476" s="26">
        <f>IF(correlations!H509&lt;&gt;0,'Modified Weights'!H$3,0)</f>
        <v>0</v>
      </c>
      <c r="I476" s="26">
        <f>IF(correlations!I509&lt;&gt;0,'Modified Weights'!I$3,0)</f>
        <v>0</v>
      </c>
      <c r="J476" s="26">
        <f>IF(correlations!J509&lt;&gt;0,'Modified Weights'!J$3,0)</f>
        <v>0</v>
      </c>
      <c r="K476" s="26">
        <f>IF(correlations!K509&lt;&gt;0,'Modified Weights'!K$3,0)</f>
        <v>0</v>
      </c>
      <c r="L476" s="26">
        <f>IF(correlations!L509&lt;&gt;0,'Modified Weights'!L$3,0)</f>
        <v>0</v>
      </c>
      <c r="M476" s="26">
        <f>IF(correlations!M509&lt;&gt;0,'Modified Weights'!M$3,0)</f>
        <v>0.40859237613621341</v>
      </c>
      <c r="N476" s="26">
        <f>IF(correlations!N509&lt;&gt;0,'Modified Weights'!N$3,0)</f>
        <v>0</v>
      </c>
      <c r="O476" s="26">
        <f>IF(correlations!O509&lt;&gt;0,'Modified Weights'!O$3,0)</f>
        <v>0</v>
      </c>
      <c r="P476" s="26">
        <f>IF(correlations!P509&lt;&gt;0,'Modified Weights'!P$3,0)</f>
        <v>0.41443820151070604</v>
      </c>
      <c r="Q476" s="26">
        <f>IF(correlations!Q509&lt;&gt;0,'Modified Weights'!Q$3,0)</f>
        <v>0</v>
      </c>
      <c r="R476" s="26">
        <f>IF(correlations!R509&lt;&gt;0,'Modified Weights'!R$3,0)</f>
        <v>0</v>
      </c>
      <c r="S476" s="26">
        <f>IF(correlations!S509&lt;&gt;0,'Modified Weights'!S$3,0)</f>
        <v>0</v>
      </c>
      <c r="T476" s="26">
        <f>IF(correlations!T509&lt;&gt;0,'Modified Weights'!T$3,0)</f>
        <v>0</v>
      </c>
      <c r="U476" s="26">
        <f>IF(correlations!U509&lt;&gt;0,'Modified Weights'!U$3,0)</f>
        <v>0</v>
      </c>
      <c r="V476" s="26">
        <f>IF(correlations!V509&lt;&gt;0,'Modified Weights'!V$3,0)</f>
        <v>0</v>
      </c>
      <c r="W476" s="26">
        <f>IF(correlations!W509&lt;&gt;0,'Modified Weights'!W$3,0)</f>
        <v>0</v>
      </c>
      <c r="X476" s="26">
        <f>IF(correlations!X509&lt;&gt;0,'Modified Weights'!X$3,0)</f>
        <v>0</v>
      </c>
      <c r="Y476" s="26">
        <f>IF(correlations!Y509&lt;&gt;0,'Modified Weights'!Y$3,0)</f>
        <v>0</v>
      </c>
      <c r="Z476" s="26">
        <f>IF(correlations!Z509&lt;&gt;0,'Modified Weights'!Z$3,0)</f>
        <v>0</v>
      </c>
      <c r="AA476" s="26"/>
      <c r="AB476" s="40" t="e">
        <f ca="1">SUMIF(OFFSET(correlations!B$46,_xlfn.FLOOR.MATH((ROW(A464)-1)/5)*5,0,5),"&lt;&gt;0")/COUNTIF(OFFSET(correlations!B$46,_xlfn.FLOOR.MATH((ROW(A464)-1)/5)*5,0,5),"&lt;&gt;0")</f>
        <v>#DIV/0!</v>
      </c>
      <c r="AC476" s="40">
        <f ca="1">SUMIF(OFFSET(correlations!C$46,_xlfn.FLOOR.MATH((ROW(B464)-1)/5)*5,0,5),"&lt;&gt;0")/COUNTIF(OFFSET(correlations!C$46,_xlfn.FLOOR.MATH((ROW(B464)-1)/5)*5,0,5),"&lt;&gt;0")</f>
        <v>3</v>
      </c>
      <c r="AD476" s="40">
        <f ca="1">SUMIF(OFFSET(correlations!D$46,_xlfn.FLOOR.MATH((ROW(C464)-1)/5)*5,0,5),"&lt;&gt;0")/COUNTIF(OFFSET(correlations!D$46,_xlfn.FLOOR.MATH((ROW(C464)-1)/5)*5,0,5),"&lt;&gt;0")</f>
        <v>3.5</v>
      </c>
      <c r="AE476" s="40" t="e">
        <f ca="1">SUMIF(OFFSET(correlations!E$46,_xlfn.FLOOR.MATH((ROW(D464)-1)/5)*5,0,5),"&lt;&gt;0")/COUNTIF(OFFSET(correlations!E$46,_xlfn.FLOOR.MATH((ROW(D464)-1)/5)*5,0,5),"&lt;&gt;0")</f>
        <v>#DIV/0!</v>
      </c>
      <c r="AF476" s="40">
        <f ca="1">SUMIF(OFFSET(correlations!F$46,_xlfn.FLOOR.MATH((ROW(E464)-1)/5)*5,0,5),"&lt;&gt;0")/COUNTIF(OFFSET(correlations!F$46,_xlfn.FLOOR.MATH((ROW(E464)-1)/5)*5,0,5),"&lt;&gt;0")</f>
        <v>1.75</v>
      </c>
      <c r="AG476" s="40">
        <f ca="1">SUMIF(OFFSET(correlations!G$46,_xlfn.FLOOR.MATH((ROW(F464)-1)/5)*5,0,5),"&lt;&gt;0")/COUNTIF(OFFSET(correlations!G$46,_xlfn.FLOOR.MATH((ROW(F464)-1)/5)*5,0,5),"&lt;&gt;0")</f>
        <v>3.5</v>
      </c>
      <c r="AH476" s="40" t="e">
        <f ca="1">SUMIF(OFFSET(correlations!H$46,_xlfn.FLOOR.MATH((ROW(G464)-1)/5)*5,0,5),"&lt;&gt;0")/COUNTIF(OFFSET(correlations!H$46,_xlfn.FLOOR.MATH((ROW(G464)-1)/5)*5,0,5),"&lt;&gt;0")</f>
        <v>#DIV/0!</v>
      </c>
      <c r="AI476" s="40" t="e">
        <f ca="1">SUMIF(OFFSET(correlations!I$46,_xlfn.FLOOR.MATH((ROW(H464)-1)/5)*5,0,5),"&lt;&gt;0")/COUNTIF(OFFSET(correlations!I$46,_xlfn.FLOOR.MATH((ROW(H464)-1)/5)*5,0,5),"&lt;&gt;0")</f>
        <v>#DIV/0!</v>
      </c>
      <c r="AJ476" s="40" t="e">
        <f ca="1">SUMIF(OFFSET(correlations!J$46,_xlfn.FLOOR.MATH((ROW(I464)-1)/5)*5,0,5),"&lt;&gt;0")/COUNTIF(OFFSET(correlations!J$46,_xlfn.FLOOR.MATH((ROW(I464)-1)/5)*5,0,5),"&lt;&gt;0")</f>
        <v>#DIV/0!</v>
      </c>
      <c r="AK476" s="40">
        <f ca="1">SUMIF(OFFSET(correlations!K$46,_xlfn.FLOOR.MATH((ROW(J464)-1)/5)*5,0,5),"&lt;&gt;0")/COUNTIF(OFFSET(correlations!K$46,_xlfn.FLOOR.MATH((ROW(J464)-1)/5)*5,0,5),"&lt;&gt;0")</f>
        <v>3.5</v>
      </c>
      <c r="AL476" s="40">
        <f ca="1">SUMIF(OFFSET(correlations!L$46,_xlfn.FLOOR.MATH((ROW(K464)-1)/5)*5,0,5),"&lt;&gt;0")/COUNTIF(OFFSET(correlations!L$46,_xlfn.FLOOR.MATH((ROW(K464)-1)/5)*5,0,5),"&lt;&gt;0")</f>
        <v>3</v>
      </c>
      <c r="AM476" s="40">
        <f ca="1">SUMIF(OFFSET(correlations!M$46,_xlfn.FLOOR.MATH((ROW(L464)-1)/5)*5,0,5),"&lt;&gt;0")/COUNTIF(OFFSET(correlations!M$46,_xlfn.FLOOR.MATH((ROW(L464)-1)/5)*5,0,5),"&lt;&gt;0")</f>
        <v>3.5</v>
      </c>
      <c r="AN476" s="40" t="e">
        <f ca="1">SUMIF(OFFSET(correlations!N$46,_xlfn.FLOOR.MATH((ROW(M464)-1)/5)*5,0,5),"&lt;&gt;0")/COUNTIF(OFFSET(correlations!N$46,_xlfn.FLOOR.MATH((ROW(M464)-1)/5)*5,0,5),"&lt;&gt;0")</f>
        <v>#DIV/0!</v>
      </c>
      <c r="AO476" s="40">
        <f ca="1">SUMIF(OFFSET(correlations!O$46,_xlfn.FLOOR.MATH((ROW(N464)-1)/5)*5,0,5),"&lt;&gt;0")/COUNTIF(OFFSET(correlations!O$46,_xlfn.FLOOR.MATH((ROW(N464)-1)/5)*5,0,5),"&lt;&gt;0")</f>
        <v>3.5</v>
      </c>
      <c r="AP476" s="40">
        <f ca="1">SUMIF(OFFSET(correlations!P$46,_xlfn.FLOOR.MATH((ROW(O464)-1)/5)*5,0,5),"&lt;&gt;0")/COUNTIF(OFFSET(correlations!P$46,_xlfn.FLOOR.MATH((ROW(O464)-1)/5)*5,0,5),"&lt;&gt;0")</f>
        <v>0.5</v>
      </c>
      <c r="AQ476" s="40">
        <f ca="1">SUMIF(OFFSET(correlations!Q$46,_xlfn.FLOOR.MATH((ROW(P464)-1)/5)*5,0,5),"&lt;&gt;0")/COUNTIF(OFFSET(correlations!Q$46,_xlfn.FLOOR.MATH((ROW(P464)-1)/5)*5,0,5),"&lt;&gt;0")</f>
        <v>3.5</v>
      </c>
      <c r="AR476" s="40" t="e">
        <f ca="1">SUMIF(OFFSET(correlations!R$46,_xlfn.FLOOR.MATH((ROW(Q464)-1)/5)*5,0,5),"&lt;&gt;0")/COUNTIF(OFFSET(correlations!R$46,_xlfn.FLOOR.MATH((ROW(Q464)-1)/5)*5,0,5),"&lt;&gt;0")</f>
        <v>#DIV/0!</v>
      </c>
      <c r="AS476" s="40" t="e">
        <f ca="1">SUMIF(OFFSET(correlations!S$46,_xlfn.FLOOR.MATH((ROW(R464)-1)/5)*5,0,5),"&lt;&gt;0")/COUNTIF(OFFSET(correlations!S$46,_xlfn.FLOOR.MATH((ROW(R464)-1)/5)*5,0,5),"&lt;&gt;0")</f>
        <v>#DIV/0!</v>
      </c>
      <c r="AT476" s="40">
        <f ca="1">SUMIF(OFFSET(correlations!T$46,_xlfn.FLOOR.MATH((ROW(S464)-1)/5)*5,0,5),"&lt;&gt;0")/COUNTIF(OFFSET(correlations!T$46,_xlfn.FLOOR.MATH((ROW(S464)-1)/5)*5,0,5),"&lt;&gt;0")</f>
        <v>0.5</v>
      </c>
      <c r="AU476" s="40" t="e">
        <f ca="1">SUMIF(OFFSET(correlations!U$46,_xlfn.FLOOR.MATH((ROW(T464)-1)/5)*5,0,5),"&lt;&gt;0")/COUNTIF(OFFSET(correlations!U$46,_xlfn.FLOOR.MATH((ROW(T464)-1)/5)*5,0,5),"&lt;&gt;0")</f>
        <v>#DIV/0!</v>
      </c>
      <c r="AV476" s="40" t="e">
        <f ca="1">SUMIF(OFFSET(correlations!V$46,_xlfn.FLOOR.MATH((ROW(U464)-1)/5)*5,0,5),"&lt;&gt;0")/COUNTIF(OFFSET(correlations!V$46,_xlfn.FLOOR.MATH((ROW(U464)-1)/5)*5,0,5),"&lt;&gt;0")</f>
        <v>#DIV/0!</v>
      </c>
      <c r="AW476" s="40">
        <f ca="1">SUMIF(OFFSET(correlations!W$46,_xlfn.FLOOR.MATH((ROW(V464)-1)/5)*5,0,5),"&lt;&gt;0")/COUNTIF(OFFSET(correlations!W$46,_xlfn.FLOOR.MATH((ROW(V464)-1)/5)*5,0,5),"&lt;&gt;0")</f>
        <v>3.5</v>
      </c>
      <c r="AX476" s="40">
        <f ca="1">SUMIF(OFFSET(correlations!X$46,_xlfn.FLOOR.MATH((ROW(W464)-1)/5)*5,0,5),"&lt;&gt;0")/COUNTIF(OFFSET(correlations!X$46,_xlfn.FLOOR.MATH((ROW(W464)-1)/5)*5,0,5),"&lt;&gt;0")</f>
        <v>3</v>
      </c>
      <c r="AY476" s="40">
        <f ca="1">SUMIF(OFFSET(correlations!Y$46,_xlfn.FLOOR.MATH((ROW(X464)-1)/5)*5,0,5),"&lt;&gt;0")/COUNTIF(OFFSET(correlations!Y$46,_xlfn.FLOOR.MATH((ROW(X464)-1)/5)*5,0,5),"&lt;&gt;0")</f>
        <v>0.5</v>
      </c>
      <c r="AZ476" s="40" t="e">
        <f ca="1">SUMIF(OFFSET(correlations!Z$46,_xlfn.FLOOR.MATH((ROW(Y464)-1)/5)*5,0,5),"&lt;&gt;0")/COUNTIF(OFFSET(correlations!Z$46,_xlfn.FLOOR.MATH((ROW(Y464)-1)/5)*5,0,5),"&lt;&gt;0")</f>
        <v>#DIV/0!</v>
      </c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</row>
    <row r="477" spans="1:76">
      <c r="A477" s="1" t="str">
        <f t="shared" si="92"/>
        <v>9331: Clear and Present Danger (1994)</v>
      </c>
      <c r="B477" s="26">
        <f>IF(correlations!B510&lt;&gt;0,'Modified Weights'!B$4,0)</f>
        <v>0</v>
      </c>
      <c r="C477" s="26">
        <f>IF(correlations!C510&lt;&gt;0,'Modified Weights'!C$4,0)</f>
        <v>0</v>
      </c>
      <c r="D477" s="26">
        <f>IF(correlations!D510&lt;&gt;0,'Modified Weights'!D$4,0)</f>
        <v>0.47097212266638172</v>
      </c>
      <c r="E477" s="26">
        <f>IF(correlations!E510&lt;&gt;0,'Modified Weights'!E$4,0)</f>
        <v>0</v>
      </c>
      <c r="F477" s="26">
        <f>IF(correlations!F510&lt;&gt;0,'Modified Weights'!F$4,0)</f>
        <v>0</v>
      </c>
      <c r="G477" s="26">
        <f>IF(correlations!G510&lt;&gt;0,'Modified Weights'!G$4,0)</f>
        <v>0.48053660218278615</v>
      </c>
      <c r="H477" s="26">
        <f>IF(correlations!H510&lt;&gt;0,'Modified Weights'!H$4,0)</f>
        <v>0</v>
      </c>
      <c r="I477" s="26">
        <f>IF(correlations!I510&lt;&gt;0,'Modified Weights'!I$4,0)</f>
        <v>0</v>
      </c>
      <c r="J477" s="26">
        <f>IF(correlations!J510&lt;&gt;0,'Modified Weights'!J$4,0)</f>
        <v>0</v>
      </c>
      <c r="K477" s="26">
        <f>IF(correlations!K510&lt;&gt;0,'Modified Weights'!K$4,0)</f>
        <v>0.26365446983714974</v>
      </c>
      <c r="L477" s="26">
        <f>IF(correlations!L510&lt;&gt;0,'Modified Weights'!L$4,0)</f>
        <v>0.28275572409412869</v>
      </c>
      <c r="M477" s="26">
        <f>IF(correlations!M510&lt;&gt;0,'Modified Weights'!M$4,0)</f>
        <v>0</v>
      </c>
      <c r="N477" s="26">
        <f>IF(correlations!N510&lt;&gt;0,'Modified Weights'!N$4,0)</f>
        <v>0</v>
      </c>
      <c r="O477" s="26">
        <f>IF(correlations!O510&lt;&gt;0,'Modified Weights'!O$4,0)</f>
        <v>0.56244873874488854</v>
      </c>
      <c r="P477" s="26">
        <f>IF(correlations!P510&lt;&gt;0,'Modified Weights'!P$4,0)</f>
        <v>0</v>
      </c>
      <c r="Q477" s="26">
        <f>IF(correlations!Q510&lt;&gt;0,'Modified Weights'!Q$4,0)</f>
        <v>0</v>
      </c>
      <c r="R477" s="26">
        <f>IF(correlations!R510&lt;&gt;0,'Modified Weights'!R$4,0)</f>
        <v>0</v>
      </c>
      <c r="S477" s="26">
        <f>IF(correlations!S510&lt;&gt;0,'Modified Weights'!S$4,0)</f>
        <v>0</v>
      </c>
      <c r="T477" s="26">
        <f>IF(correlations!T510&lt;&gt;0,'Modified Weights'!T$4,0)</f>
        <v>0.52599044278760332</v>
      </c>
      <c r="U477" s="26">
        <f>IF(correlations!U510&lt;&gt;0,'Modified Weights'!U$4,0)</f>
        <v>0</v>
      </c>
      <c r="V477" s="26">
        <f>IF(correlations!V510&lt;&gt;0,'Modified Weights'!V$4,0)</f>
        <v>0</v>
      </c>
      <c r="W477" s="26">
        <f>IF(correlations!W510&lt;&gt;0,'Modified Weights'!W$4,0)</f>
        <v>0</v>
      </c>
      <c r="X477" s="26">
        <f>IF(correlations!X510&lt;&gt;0,'Modified Weights'!X$4,0)</f>
        <v>0.54219187817609293</v>
      </c>
      <c r="Y477" s="26">
        <f>IF(correlations!Y510&lt;&gt;0,'Modified Weights'!Y$4,0)</f>
        <v>0</v>
      </c>
      <c r="Z477" s="26">
        <f>IF(correlations!Z510&lt;&gt;0,'Modified Weights'!Z$4,0)</f>
        <v>0</v>
      </c>
      <c r="AA477" s="26"/>
      <c r="AB477" s="40" t="e">
        <f ca="1">SUMIF(OFFSET(correlations!B$46,_xlfn.FLOOR.MATH((ROW(A465)-1)/5)*5,0,5),"&lt;&gt;0")/COUNTIF(OFFSET(correlations!B$46,_xlfn.FLOOR.MATH((ROW(A465)-1)/5)*5,0,5),"&lt;&gt;0")</f>
        <v>#DIV/0!</v>
      </c>
      <c r="AC477" s="40">
        <f ca="1">SUMIF(OFFSET(correlations!C$46,_xlfn.FLOOR.MATH((ROW(B465)-1)/5)*5,0,5),"&lt;&gt;0")/COUNTIF(OFFSET(correlations!C$46,_xlfn.FLOOR.MATH((ROW(B465)-1)/5)*5,0,5),"&lt;&gt;0")</f>
        <v>3</v>
      </c>
      <c r="AD477" s="40">
        <f ca="1">SUMIF(OFFSET(correlations!D$46,_xlfn.FLOOR.MATH((ROW(C465)-1)/5)*5,0,5),"&lt;&gt;0")/COUNTIF(OFFSET(correlations!D$46,_xlfn.FLOOR.MATH((ROW(C465)-1)/5)*5,0,5),"&lt;&gt;0")</f>
        <v>3.5</v>
      </c>
      <c r="AE477" s="40" t="e">
        <f ca="1">SUMIF(OFFSET(correlations!E$46,_xlfn.FLOOR.MATH((ROW(D465)-1)/5)*5,0,5),"&lt;&gt;0")/COUNTIF(OFFSET(correlations!E$46,_xlfn.FLOOR.MATH((ROW(D465)-1)/5)*5,0,5),"&lt;&gt;0")</f>
        <v>#DIV/0!</v>
      </c>
      <c r="AF477" s="40">
        <f ca="1">SUMIF(OFFSET(correlations!F$46,_xlfn.FLOOR.MATH((ROW(E465)-1)/5)*5,0,5),"&lt;&gt;0")/COUNTIF(OFFSET(correlations!F$46,_xlfn.FLOOR.MATH((ROW(E465)-1)/5)*5,0,5),"&lt;&gt;0")</f>
        <v>1.75</v>
      </c>
      <c r="AG477" s="40">
        <f ca="1">SUMIF(OFFSET(correlations!G$46,_xlfn.FLOOR.MATH((ROW(F465)-1)/5)*5,0,5),"&lt;&gt;0")/COUNTIF(OFFSET(correlations!G$46,_xlfn.FLOOR.MATH((ROW(F465)-1)/5)*5,0,5),"&lt;&gt;0")</f>
        <v>3.5</v>
      </c>
      <c r="AH477" s="40" t="e">
        <f ca="1">SUMIF(OFFSET(correlations!H$46,_xlfn.FLOOR.MATH((ROW(G465)-1)/5)*5,0,5),"&lt;&gt;0")/COUNTIF(OFFSET(correlations!H$46,_xlfn.FLOOR.MATH((ROW(G465)-1)/5)*5,0,5),"&lt;&gt;0")</f>
        <v>#DIV/0!</v>
      </c>
      <c r="AI477" s="40" t="e">
        <f ca="1">SUMIF(OFFSET(correlations!I$46,_xlfn.FLOOR.MATH((ROW(H465)-1)/5)*5,0,5),"&lt;&gt;0")/COUNTIF(OFFSET(correlations!I$46,_xlfn.FLOOR.MATH((ROW(H465)-1)/5)*5,0,5),"&lt;&gt;0")</f>
        <v>#DIV/0!</v>
      </c>
      <c r="AJ477" s="40" t="e">
        <f ca="1">SUMIF(OFFSET(correlations!J$46,_xlfn.FLOOR.MATH((ROW(I465)-1)/5)*5,0,5),"&lt;&gt;0")/COUNTIF(OFFSET(correlations!J$46,_xlfn.FLOOR.MATH((ROW(I465)-1)/5)*5,0,5),"&lt;&gt;0")</f>
        <v>#DIV/0!</v>
      </c>
      <c r="AK477" s="40">
        <f ca="1">SUMIF(OFFSET(correlations!K$46,_xlfn.FLOOR.MATH((ROW(J465)-1)/5)*5,0,5),"&lt;&gt;0")/COUNTIF(OFFSET(correlations!K$46,_xlfn.FLOOR.MATH((ROW(J465)-1)/5)*5,0,5),"&lt;&gt;0")</f>
        <v>3.5</v>
      </c>
      <c r="AL477" s="40">
        <f ca="1">SUMIF(OFFSET(correlations!L$46,_xlfn.FLOOR.MATH((ROW(K465)-1)/5)*5,0,5),"&lt;&gt;0")/COUNTIF(OFFSET(correlations!L$46,_xlfn.FLOOR.MATH((ROW(K465)-1)/5)*5,0,5),"&lt;&gt;0")</f>
        <v>3</v>
      </c>
      <c r="AM477" s="40">
        <f ca="1">SUMIF(OFFSET(correlations!M$46,_xlfn.FLOOR.MATH((ROW(L465)-1)/5)*5,0,5),"&lt;&gt;0")/COUNTIF(OFFSET(correlations!M$46,_xlfn.FLOOR.MATH((ROW(L465)-1)/5)*5,0,5),"&lt;&gt;0")</f>
        <v>3.5</v>
      </c>
      <c r="AN477" s="40" t="e">
        <f ca="1">SUMIF(OFFSET(correlations!N$46,_xlfn.FLOOR.MATH((ROW(M465)-1)/5)*5,0,5),"&lt;&gt;0")/COUNTIF(OFFSET(correlations!N$46,_xlfn.FLOOR.MATH((ROW(M465)-1)/5)*5,0,5),"&lt;&gt;0")</f>
        <v>#DIV/0!</v>
      </c>
      <c r="AO477" s="40">
        <f ca="1">SUMIF(OFFSET(correlations!O$46,_xlfn.FLOOR.MATH((ROW(N465)-1)/5)*5,0,5),"&lt;&gt;0")/COUNTIF(OFFSET(correlations!O$46,_xlfn.FLOOR.MATH((ROW(N465)-1)/5)*5,0,5),"&lt;&gt;0")</f>
        <v>3.5</v>
      </c>
      <c r="AP477" s="40">
        <f ca="1">SUMIF(OFFSET(correlations!P$46,_xlfn.FLOOR.MATH((ROW(O465)-1)/5)*5,0,5),"&lt;&gt;0")/COUNTIF(OFFSET(correlations!P$46,_xlfn.FLOOR.MATH((ROW(O465)-1)/5)*5,0,5),"&lt;&gt;0")</f>
        <v>0.5</v>
      </c>
      <c r="AQ477" s="40">
        <f ca="1">SUMIF(OFFSET(correlations!Q$46,_xlfn.FLOOR.MATH((ROW(P465)-1)/5)*5,0,5),"&lt;&gt;0")/COUNTIF(OFFSET(correlations!Q$46,_xlfn.FLOOR.MATH((ROW(P465)-1)/5)*5,0,5),"&lt;&gt;0")</f>
        <v>3.5</v>
      </c>
      <c r="AR477" s="40" t="e">
        <f ca="1">SUMIF(OFFSET(correlations!R$46,_xlfn.FLOOR.MATH((ROW(Q465)-1)/5)*5,0,5),"&lt;&gt;0")/COUNTIF(OFFSET(correlations!R$46,_xlfn.FLOOR.MATH((ROW(Q465)-1)/5)*5,0,5),"&lt;&gt;0")</f>
        <v>#DIV/0!</v>
      </c>
      <c r="AS477" s="40" t="e">
        <f ca="1">SUMIF(OFFSET(correlations!S$46,_xlfn.FLOOR.MATH((ROW(R465)-1)/5)*5,0,5),"&lt;&gt;0")/COUNTIF(OFFSET(correlations!S$46,_xlfn.FLOOR.MATH((ROW(R465)-1)/5)*5,0,5),"&lt;&gt;0")</f>
        <v>#DIV/0!</v>
      </c>
      <c r="AT477" s="40">
        <f ca="1">SUMIF(OFFSET(correlations!T$46,_xlfn.FLOOR.MATH((ROW(S465)-1)/5)*5,0,5),"&lt;&gt;0")/COUNTIF(OFFSET(correlations!T$46,_xlfn.FLOOR.MATH((ROW(S465)-1)/5)*5,0,5),"&lt;&gt;0")</f>
        <v>0.5</v>
      </c>
      <c r="AU477" s="40" t="e">
        <f ca="1">SUMIF(OFFSET(correlations!U$46,_xlfn.FLOOR.MATH((ROW(T465)-1)/5)*5,0,5),"&lt;&gt;0")/COUNTIF(OFFSET(correlations!U$46,_xlfn.FLOOR.MATH((ROW(T465)-1)/5)*5,0,5),"&lt;&gt;0")</f>
        <v>#DIV/0!</v>
      </c>
      <c r="AV477" s="40" t="e">
        <f ca="1">SUMIF(OFFSET(correlations!V$46,_xlfn.FLOOR.MATH((ROW(U465)-1)/5)*5,0,5),"&lt;&gt;0")/COUNTIF(OFFSET(correlations!V$46,_xlfn.FLOOR.MATH((ROW(U465)-1)/5)*5,0,5),"&lt;&gt;0")</f>
        <v>#DIV/0!</v>
      </c>
      <c r="AW477" s="40">
        <f ca="1">SUMIF(OFFSET(correlations!W$46,_xlfn.FLOOR.MATH((ROW(V465)-1)/5)*5,0,5),"&lt;&gt;0")/COUNTIF(OFFSET(correlations!W$46,_xlfn.FLOOR.MATH((ROW(V465)-1)/5)*5,0,5),"&lt;&gt;0")</f>
        <v>3.5</v>
      </c>
      <c r="AX477" s="40">
        <f ca="1">SUMIF(OFFSET(correlations!X$46,_xlfn.FLOOR.MATH((ROW(W465)-1)/5)*5,0,5),"&lt;&gt;0")/COUNTIF(OFFSET(correlations!X$46,_xlfn.FLOOR.MATH((ROW(W465)-1)/5)*5,0,5),"&lt;&gt;0")</f>
        <v>3</v>
      </c>
      <c r="AY477" s="40">
        <f ca="1">SUMIF(OFFSET(correlations!Y$46,_xlfn.FLOOR.MATH((ROW(X465)-1)/5)*5,0,5),"&lt;&gt;0")/COUNTIF(OFFSET(correlations!Y$46,_xlfn.FLOOR.MATH((ROW(X465)-1)/5)*5,0,5),"&lt;&gt;0")</f>
        <v>0.5</v>
      </c>
      <c r="AZ477" s="40" t="e">
        <f ca="1">SUMIF(OFFSET(correlations!Z$46,_xlfn.FLOOR.MATH((ROW(Y465)-1)/5)*5,0,5),"&lt;&gt;0")/COUNTIF(OFFSET(correlations!Z$46,_xlfn.FLOOR.MATH((ROW(Y465)-1)/5)*5,0,5),"&lt;&gt;0")</f>
        <v>#DIV/0!</v>
      </c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</row>
    <row r="478" spans="1:76">
      <c r="A478" s="21" t="s">
        <v>93</v>
      </c>
      <c r="B478" s="26">
        <f>IF(correlations!B511&lt;&gt;0,'Modified Weights'!B$5,0)</f>
        <v>0</v>
      </c>
      <c r="C478" s="26">
        <f>IF(correlations!C511&lt;&gt;0,'Modified Weights'!C$5,0)</f>
        <v>0</v>
      </c>
      <c r="D478" s="26">
        <f>IF(correlations!D511&lt;&gt;0,'Modified Weights'!D$5,0)</f>
        <v>0</v>
      </c>
      <c r="E478" s="26">
        <f>IF(correlations!E511&lt;&gt;0,'Modified Weights'!E$5,0)</f>
        <v>0</v>
      </c>
      <c r="F478" s="26">
        <f>IF(correlations!F511&lt;&gt;0,'Modified Weights'!F$5,0)</f>
        <v>0</v>
      </c>
      <c r="G478" s="26">
        <f>IF(correlations!G511&lt;&gt;0,'Modified Weights'!G$5,0)</f>
        <v>0</v>
      </c>
      <c r="H478" s="26">
        <f>IF(correlations!H511&lt;&gt;0,'Modified Weights'!H$5,0)</f>
        <v>0</v>
      </c>
      <c r="I478" s="26">
        <f>IF(correlations!I511&lt;&gt;0,'Modified Weights'!I$5,0)</f>
        <v>0</v>
      </c>
      <c r="J478" s="26">
        <f>IF(correlations!J511&lt;&gt;0,'Modified Weights'!J$5,0)</f>
        <v>0</v>
      </c>
      <c r="K478" s="26">
        <f>IF(correlations!K511&lt;&gt;0,'Modified Weights'!K$5,0)</f>
        <v>0</v>
      </c>
      <c r="L478" s="26">
        <f>IF(correlations!L511&lt;&gt;0,'Modified Weights'!L$5,0)</f>
        <v>0.27833468677407003</v>
      </c>
      <c r="M478" s="26">
        <f>IF(correlations!M511&lt;&gt;0,'Modified Weights'!M$5,0)</f>
        <v>0</v>
      </c>
      <c r="N478" s="26">
        <f>IF(correlations!N511&lt;&gt;0,'Modified Weights'!N$5,0)</f>
        <v>0</v>
      </c>
      <c r="O478" s="26">
        <f>IF(correlations!O511&lt;&gt;0,'Modified Weights'!O$5,0)</f>
        <v>0</v>
      </c>
      <c r="P478" s="26">
        <f>IF(correlations!P511&lt;&gt;0,'Modified Weights'!P$5,0)</f>
        <v>0</v>
      </c>
      <c r="Q478" s="26">
        <f>IF(correlations!Q511&lt;&gt;0,'Modified Weights'!Q$5,0)</f>
        <v>0</v>
      </c>
      <c r="R478" s="26">
        <f>IF(correlations!R511&lt;&gt;0,'Modified Weights'!R$5,0)</f>
        <v>0</v>
      </c>
      <c r="S478" s="26">
        <f>IF(correlations!S511&lt;&gt;0,'Modified Weights'!S$5,0)</f>
        <v>0</v>
      </c>
      <c r="T478" s="26">
        <f>IF(correlations!T511&lt;&gt;0,'Modified Weights'!T$5,0)</f>
        <v>0</v>
      </c>
      <c r="U478" s="26">
        <f>IF(correlations!U511&lt;&gt;0,'Modified Weights'!U$5,0)</f>
        <v>0</v>
      </c>
      <c r="V478" s="26">
        <f>IF(correlations!V511&lt;&gt;0,'Modified Weights'!V$5,0)</f>
        <v>0</v>
      </c>
      <c r="W478" s="26">
        <f>IF(correlations!W511&lt;&gt;0,'Modified Weights'!W$5,0)</f>
        <v>0</v>
      </c>
      <c r="X478" s="26">
        <f>IF(correlations!X511&lt;&gt;0,'Modified Weights'!X$5,0)</f>
        <v>0</v>
      </c>
      <c r="Y478" s="26">
        <f>IF(correlations!Y511&lt;&gt;0,'Modified Weights'!Y$5,0)</f>
        <v>0</v>
      </c>
      <c r="Z478" s="26">
        <f>IF(correlations!Z511&lt;&gt;0,'Modified Weights'!Z$5,0)</f>
        <v>0</v>
      </c>
      <c r="AA478" s="26"/>
      <c r="AB478" s="40" t="e">
        <f ca="1">SUMIF(OFFSET(correlations!B$46,_xlfn.FLOOR.MATH((ROW(A466)-1)/5)*5,0,5),"&lt;&gt;0")/COUNTIF(OFFSET(correlations!B$46,_xlfn.FLOOR.MATH((ROW(A466)-1)/5)*5,0,5),"&lt;&gt;0")</f>
        <v>#DIV/0!</v>
      </c>
      <c r="AC478" s="40" t="e">
        <f ca="1">SUMIF(OFFSET(correlations!C$46,_xlfn.FLOOR.MATH((ROW(B466)-1)/5)*5,0,5),"&lt;&gt;0")/COUNTIF(OFFSET(correlations!C$46,_xlfn.FLOOR.MATH((ROW(B466)-1)/5)*5,0,5),"&lt;&gt;0")</f>
        <v>#DIV/0!</v>
      </c>
      <c r="AD478" s="40">
        <f ca="1">SUMIF(OFFSET(correlations!D$46,_xlfn.FLOOR.MATH((ROW(C466)-1)/5)*5,0,5),"&lt;&gt;0")/COUNTIF(OFFSET(correlations!D$46,_xlfn.FLOOR.MATH((ROW(C466)-1)/5)*5,0,5),"&lt;&gt;0")</f>
        <v>3.5</v>
      </c>
      <c r="AE478" s="40" t="e">
        <f ca="1">SUMIF(OFFSET(correlations!E$46,_xlfn.FLOOR.MATH((ROW(D466)-1)/5)*5,0,5),"&lt;&gt;0")/COUNTIF(OFFSET(correlations!E$46,_xlfn.FLOOR.MATH((ROW(D466)-1)/5)*5,0,5),"&lt;&gt;0")</f>
        <v>#DIV/0!</v>
      </c>
      <c r="AF478" s="40">
        <f ca="1">SUMIF(OFFSET(correlations!F$46,_xlfn.FLOOR.MATH((ROW(E466)-1)/5)*5,0,5),"&lt;&gt;0")/COUNTIF(OFFSET(correlations!F$46,_xlfn.FLOOR.MATH((ROW(E466)-1)/5)*5,0,5),"&lt;&gt;0")</f>
        <v>3</v>
      </c>
      <c r="AG478" s="40">
        <f ca="1">SUMIF(OFFSET(correlations!G$46,_xlfn.FLOOR.MATH((ROW(F466)-1)/5)*5,0,5),"&lt;&gt;0")/COUNTIF(OFFSET(correlations!G$46,_xlfn.FLOOR.MATH((ROW(F466)-1)/5)*5,0,5),"&lt;&gt;0")</f>
        <v>3.5</v>
      </c>
      <c r="AH478" s="40" t="e">
        <f ca="1">SUMIF(OFFSET(correlations!H$46,_xlfn.FLOOR.MATH((ROW(G466)-1)/5)*5,0,5),"&lt;&gt;0")/COUNTIF(OFFSET(correlations!H$46,_xlfn.FLOOR.MATH((ROW(G466)-1)/5)*5,0,5),"&lt;&gt;0")</f>
        <v>#DIV/0!</v>
      </c>
      <c r="AI478" s="40" t="e">
        <f ca="1">SUMIF(OFFSET(correlations!I$46,_xlfn.FLOOR.MATH((ROW(H466)-1)/5)*5,0,5),"&lt;&gt;0")/COUNTIF(OFFSET(correlations!I$46,_xlfn.FLOOR.MATH((ROW(H466)-1)/5)*5,0,5),"&lt;&gt;0")</f>
        <v>#DIV/0!</v>
      </c>
      <c r="AJ478" s="40" t="e">
        <f ca="1">SUMIF(OFFSET(correlations!J$46,_xlfn.FLOOR.MATH((ROW(I466)-1)/5)*5,0,5),"&lt;&gt;0")/COUNTIF(OFFSET(correlations!J$46,_xlfn.FLOOR.MATH((ROW(I466)-1)/5)*5,0,5),"&lt;&gt;0")</f>
        <v>#DIV/0!</v>
      </c>
      <c r="AK478" s="40">
        <f ca="1">SUMIF(OFFSET(correlations!K$46,_xlfn.FLOOR.MATH((ROW(J466)-1)/5)*5,0,5),"&lt;&gt;0")/COUNTIF(OFFSET(correlations!K$46,_xlfn.FLOOR.MATH((ROW(J466)-1)/5)*5,0,5),"&lt;&gt;0")</f>
        <v>3.5</v>
      </c>
      <c r="AL478" s="40">
        <f ca="1">SUMIF(OFFSET(correlations!L$46,_xlfn.FLOOR.MATH((ROW(K466)-1)/5)*5,0,5),"&lt;&gt;0")/COUNTIF(OFFSET(correlations!L$46,_xlfn.FLOOR.MATH((ROW(K466)-1)/5)*5,0,5),"&lt;&gt;0")</f>
        <v>3.5</v>
      </c>
      <c r="AM478" s="40" t="e">
        <f ca="1">SUMIF(OFFSET(correlations!M$46,_xlfn.FLOOR.MATH((ROW(L466)-1)/5)*5,0,5),"&lt;&gt;0")/COUNTIF(OFFSET(correlations!M$46,_xlfn.FLOOR.MATH((ROW(L466)-1)/5)*5,0,5),"&lt;&gt;0")</f>
        <v>#DIV/0!</v>
      </c>
      <c r="AN478" s="40" t="e">
        <f ca="1">SUMIF(OFFSET(correlations!N$46,_xlfn.FLOOR.MATH((ROW(M466)-1)/5)*5,0,5),"&lt;&gt;0")/COUNTIF(OFFSET(correlations!N$46,_xlfn.FLOOR.MATH((ROW(M466)-1)/5)*5,0,5),"&lt;&gt;0")</f>
        <v>#DIV/0!</v>
      </c>
      <c r="AO478" s="40">
        <f ca="1">SUMIF(OFFSET(correlations!O$46,_xlfn.FLOOR.MATH((ROW(N466)-1)/5)*5,0,5),"&lt;&gt;0")/COUNTIF(OFFSET(correlations!O$46,_xlfn.FLOOR.MATH((ROW(N466)-1)/5)*5,0,5),"&lt;&gt;0")</f>
        <v>3.5</v>
      </c>
      <c r="AP478" s="40">
        <f ca="1">SUMIF(OFFSET(correlations!P$46,_xlfn.FLOOR.MATH((ROW(O466)-1)/5)*5,0,5),"&lt;&gt;0")/COUNTIF(OFFSET(correlations!P$46,_xlfn.FLOOR.MATH((ROW(O466)-1)/5)*5,0,5),"&lt;&gt;0")</f>
        <v>3</v>
      </c>
      <c r="AQ478" s="40">
        <f ca="1">SUMIF(OFFSET(correlations!Q$46,_xlfn.FLOOR.MATH((ROW(P466)-1)/5)*5,0,5),"&lt;&gt;0")/COUNTIF(OFFSET(correlations!Q$46,_xlfn.FLOOR.MATH((ROW(P466)-1)/5)*5,0,5),"&lt;&gt;0")</f>
        <v>3.5</v>
      </c>
      <c r="AR478" s="40" t="e">
        <f ca="1">SUMIF(OFFSET(correlations!R$46,_xlfn.FLOOR.MATH((ROW(Q466)-1)/5)*5,0,5),"&lt;&gt;0")/COUNTIF(OFFSET(correlations!R$46,_xlfn.FLOOR.MATH((ROW(Q466)-1)/5)*5,0,5),"&lt;&gt;0")</f>
        <v>#DIV/0!</v>
      </c>
      <c r="AS478" s="40" t="e">
        <f ca="1">SUMIF(OFFSET(correlations!S$46,_xlfn.FLOOR.MATH((ROW(R466)-1)/5)*5,0,5),"&lt;&gt;0")/COUNTIF(OFFSET(correlations!S$46,_xlfn.FLOOR.MATH((ROW(R466)-1)/5)*5,0,5),"&lt;&gt;0")</f>
        <v>#DIV/0!</v>
      </c>
      <c r="AT478" s="40">
        <f ca="1">SUMIF(OFFSET(correlations!T$46,_xlfn.FLOOR.MATH((ROW(S466)-1)/5)*5,0,5),"&lt;&gt;0")/COUNTIF(OFFSET(correlations!T$46,_xlfn.FLOOR.MATH((ROW(S466)-1)/5)*5,0,5),"&lt;&gt;0")</f>
        <v>3</v>
      </c>
      <c r="AU478" s="40" t="e">
        <f ca="1">SUMIF(OFFSET(correlations!U$46,_xlfn.FLOOR.MATH((ROW(T466)-1)/5)*5,0,5),"&lt;&gt;0")/COUNTIF(OFFSET(correlations!U$46,_xlfn.FLOOR.MATH((ROW(T466)-1)/5)*5,0,5),"&lt;&gt;0")</f>
        <v>#DIV/0!</v>
      </c>
      <c r="AV478" s="40" t="e">
        <f ca="1">SUMIF(OFFSET(correlations!V$46,_xlfn.FLOOR.MATH((ROW(U466)-1)/5)*5,0,5),"&lt;&gt;0")/COUNTIF(OFFSET(correlations!V$46,_xlfn.FLOOR.MATH((ROW(U466)-1)/5)*5,0,5),"&lt;&gt;0")</f>
        <v>#DIV/0!</v>
      </c>
      <c r="AW478" s="40" t="e">
        <f ca="1">SUMIF(OFFSET(correlations!W$46,_xlfn.FLOOR.MATH((ROW(V466)-1)/5)*5,0,5),"&lt;&gt;0")/COUNTIF(OFFSET(correlations!W$46,_xlfn.FLOOR.MATH((ROW(V466)-1)/5)*5,0,5),"&lt;&gt;0")</f>
        <v>#DIV/0!</v>
      </c>
      <c r="AX478" s="40" t="e">
        <f ca="1">SUMIF(OFFSET(correlations!X$46,_xlfn.FLOOR.MATH((ROW(W466)-1)/5)*5,0,5),"&lt;&gt;0")/COUNTIF(OFFSET(correlations!X$46,_xlfn.FLOOR.MATH((ROW(W466)-1)/5)*5,0,5),"&lt;&gt;0")</f>
        <v>#DIV/0!</v>
      </c>
      <c r="AY478" s="40">
        <f ca="1">SUMIF(OFFSET(correlations!Y$46,_xlfn.FLOOR.MATH((ROW(X466)-1)/5)*5,0,5),"&lt;&gt;0")/COUNTIF(OFFSET(correlations!Y$46,_xlfn.FLOOR.MATH((ROW(X466)-1)/5)*5,0,5),"&lt;&gt;0")</f>
        <v>3</v>
      </c>
      <c r="AZ478" s="40" t="e">
        <f ca="1">SUMIF(OFFSET(correlations!Z$46,_xlfn.FLOOR.MATH((ROW(Y466)-1)/5)*5,0,5),"&lt;&gt;0")/COUNTIF(OFFSET(correlations!Z$46,_xlfn.FLOOR.MATH((ROW(Y466)-1)/5)*5,0,5),"&lt;&gt;0")</f>
        <v>#DIV/0!</v>
      </c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</row>
    <row r="479" spans="1:76">
      <c r="A479" s="1" t="str">
        <f t="shared" ref="A479:A482" si="93">A478</f>
        <v>9741: Unbreakable (2000)</v>
      </c>
      <c r="B479" s="26">
        <f>IF(correlations!B512&lt;&gt;0,'Modified Weights'!B$6,0)</f>
        <v>0</v>
      </c>
      <c r="C479" s="26">
        <f>IF(correlations!C512&lt;&gt;0,'Modified Weights'!C$6,0)</f>
        <v>0</v>
      </c>
      <c r="D479" s="26">
        <f>IF(correlations!D512&lt;&gt;0,'Modified Weights'!D$6,0)</f>
        <v>0</v>
      </c>
      <c r="E479" s="26">
        <f>IF(correlations!E512&lt;&gt;0,'Modified Weights'!E$6,0)</f>
        <v>0</v>
      </c>
      <c r="F479" s="26">
        <f>IF(correlations!F512&lt;&gt;0,'Modified Weights'!F$6,0)</f>
        <v>0</v>
      </c>
      <c r="G479" s="26">
        <f>IF(correlations!G512&lt;&gt;0,'Modified Weights'!G$6,0)</f>
        <v>0</v>
      </c>
      <c r="H479" s="26">
        <f>IF(correlations!H512&lt;&gt;0,'Modified Weights'!H$6,0)</f>
        <v>0</v>
      </c>
      <c r="I479" s="26">
        <f>IF(correlations!I512&lt;&gt;0,'Modified Weights'!I$6,0)</f>
        <v>0</v>
      </c>
      <c r="J479" s="26">
        <f>IF(correlations!J512&lt;&gt;0,'Modified Weights'!J$6,0)</f>
        <v>0</v>
      </c>
      <c r="K479" s="26">
        <f>IF(correlations!K512&lt;&gt;0,'Modified Weights'!K$6,0)</f>
        <v>0</v>
      </c>
      <c r="L479" s="26">
        <f>IF(correlations!L512&lt;&gt;0,'Modified Weights'!L$6,0)</f>
        <v>0</v>
      </c>
      <c r="M479" s="26">
        <f>IF(correlations!M512&lt;&gt;0,'Modified Weights'!M$6,0)</f>
        <v>0</v>
      </c>
      <c r="N479" s="26">
        <f>IF(correlations!N512&lt;&gt;0,'Modified Weights'!N$6,0)</f>
        <v>0</v>
      </c>
      <c r="O479" s="26">
        <f>IF(correlations!O512&lt;&gt;0,'Modified Weights'!O$6,0)</f>
        <v>0</v>
      </c>
      <c r="P479" s="26">
        <f>IF(correlations!P512&lt;&gt;0,'Modified Weights'!P$6,0)</f>
        <v>0</v>
      </c>
      <c r="Q479" s="26">
        <f>IF(correlations!Q512&lt;&gt;0,'Modified Weights'!Q$6,0)</f>
        <v>0</v>
      </c>
      <c r="R479" s="26">
        <f>IF(correlations!R512&lt;&gt;0,'Modified Weights'!R$6,0)</f>
        <v>0</v>
      </c>
      <c r="S479" s="26">
        <f>IF(correlations!S512&lt;&gt;0,'Modified Weights'!S$6,0)</f>
        <v>0</v>
      </c>
      <c r="T479" s="26">
        <f>IF(correlations!T512&lt;&gt;0,'Modified Weights'!T$6,0)</f>
        <v>0</v>
      </c>
      <c r="U479" s="26">
        <f>IF(correlations!U512&lt;&gt;0,'Modified Weights'!U$6,0)</f>
        <v>0</v>
      </c>
      <c r="V479" s="26">
        <f>IF(correlations!V512&lt;&gt;0,'Modified Weights'!V$6,0)</f>
        <v>0</v>
      </c>
      <c r="W479" s="26">
        <f>IF(correlations!W512&lt;&gt;0,'Modified Weights'!W$6,0)</f>
        <v>0</v>
      </c>
      <c r="X479" s="26">
        <f>IF(correlations!X512&lt;&gt;0,'Modified Weights'!X$6,0)</f>
        <v>0</v>
      </c>
      <c r="Y479" s="26">
        <f>IF(correlations!Y512&lt;&gt;0,'Modified Weights'!Y$6,0)</f>
        <v>0</v>
      </c>
      <c r="Z479" s="26">
        <f>IF(correlations!Z512&lt;&gt;0,'Modified Weights'!Z$6,0)</f>
        <v>0</v>
      </c>
      <c r="AA479" s="26"/>
      <c r="AB479" s="40" t="e">
        <f ca="1">SUMIF(OFFSET(correlations!B$46,_xlfn.FLOOR.MATH((ROW(A467)-1)/5)*5,0,5),"&lt;&gt;0")/COUNTIF(OFFSET(correlations!B$46,_xlfn.FLOOR.MATH((ROW(A467)-1)/5)*5,0,5),"&lt;&gt;0")</f>
        <v>#DIV/0!</v>
      </c>
      <c r="AC479" s="40" t="e">
        <f ca="1">SUMIF(OFFSET(correlations!C$46,_xlfn.FLOOR.MATH((ROW(B467)-1)/5)*5,0,5),"&lt;&gt;0")/COUNTIF(OFFSET(correlations!C$46,_xlfn.FLOOR.MATH((ROW(B467)-1)/5)*5,0,5),"&lt;&gt;0")</f>
        <v>#DIV/0!</v>
      </c>
      <c r="AD479" s="40">
        <f ca="1">SUMIF(OFFSET(correlations!D$46,_xlfn.FLOOR.MATH((ROW(C467)-1)/5)*5,0,5),"&lt;&gt;0")/COUNTIF(OFFSET(correlations!D$46,_xlfn.FLOOR.MATH((ROW(C467)-1)/5)*5,0,5),"&lt;&gt;0")</f>
        <v>3.5</v>
      </c>
      <c r="AE479" s="40" t="e">
        <f ca="1">SUMIF(OFFSET(correlations!E$46,_xlfn.FLOOR.MATH((ROW(D467)-1)/5)*5,0,5),"&lt;&gt;0")/COUNTIF(OFFSET(correlations!E$46,_xlfn.FLOOR.MATH((ROW(D467)-1)/5)*5,0,5),"&lt;&gt;0")</f>
        <v>#DIV/0!</v>
      </c>
      <c r="AF479" s="40">
        <f ca="1">SUMIF(OFFSET(correlations!F$46,_xlfn.FLOOR.MATH((ROW(E467)-1)/5)*5,0,5),"&lt;&gt;0")/COUNTIF(OFFSET(correlations!F$46,_xlfn.FLOOR.MATH((ROW(E467)-1)/5)*5,0,5),"&lt;&gt;0")</f>
        <v>3</v>
      </c>
      <c r="AG479" s="40">
        <f ca="1">SUMIF(OFFSET(correlations!G$46,_xlfn.FLOOR.MATH((ROW(F467)-1)/5)*5,0,5),"&lt;&gt;0")/COUNTIF(OFFSET(correlations!G$46,_xlfn.FLOOR.MATH((ROW(F467)-1)/5)*5,0,5),"&lt;&gt;0")</f>
        <v>3.5</v>
      </c>
      <c r="AH479" s="40" t="e">
        <f ca="1">SUMIF(OFFSET(correlations!H$46,_xlfn.FLOOR.MATH((ROW(G467)-1)/5)*5,0,5),"&lt;&gt;0")/COUNTIF(OFFSET(correlations!H$46,_xlfn.FLOOR.MATH((ROW(G467)-1)/5)*5,0,5),"&lt;&gt;0")</f>
        <v>#DIV/0!</v>
      </c>
      <c r="AI479" s="40" t="e">
        <f ca="1">SUMIF(OFFSET(correlations!I$46,_xlfn.FLOOR.MATH((ROW(H467)-1)/5)*5,0,5),"&lt;&gt;0")/COUNTIF(OFFSET(correlations!I$46,_xlfn.FLOOR.MATH((ROW(H467)-1)/5)*5,0,5),"&lt;&gt;0")</f>
        <v>#DIV/0!</v>
      </c>
      <c r="AJ479" s="40" t="e">
        <f ca="1">SUMIF(OFFSET(correlations!J$46,_xlfn.FLOOR.MATH((ROW(I467)-1)/5)*5,0,5),"&lt;&gt;0")/COUNTIF(OFFSET(correlations!J$46,_xlfn.FLOOR.MATH((ROW(I467)-1)/5)*5,0,5),"&lt;&gt;0")</f>
        <v>#DIV/0!</v>
      </c>
      <c r="AK479" s="40">
        <f ca="1">SUMIF(OFFSET(correlations!K$46,_xlfn.FLOOR.MATH((ROW(J467)-1)/5)*5,0,5),"&lt;&gt;0")/COUNTIF(OFFSET(correlations!K$46,_xlfn.FLOOR.MATH((ROW(J467)-1)/5)*5,0,5),"&lt;&gt;0")</f>
        <v>3.5</v>
      </c>
      <c r="AL479" s="40">
        <f ca="1">SUMIF(OFFSET(correlations!L$46,_xlfn.FLOOR.MATH((ROW(K467)-1)/5)*5,0,5),"&lt;&gt;0")/COUNTIF(OFFSET(correlations!L$46,_xlfn.FLOOR.MATH((ROW(K467)-1)/5)*5,0,5),"&lt;&gt;0")</f>
        <v>3.5</v>
      </c>
      <c r="AM479" s="40" t="e">
        <f ca="1">SUMIF(OFFSET(correlations!M$46,_xlfn.FLOOR.MATH((ROW(L467)-1)/5)*5,0,5),"&lt;&gt;0")/COUNTIF(OFFSET(correlations!M$46,_xlfn.FLOOR.MATH((ROW(L467)-1)/5)*5,0,5),"&lt;&gt;0")</f>
        <v>#DIV/0!</v>
      </c>
      <c r="AN479" s="40" t="e">
        <f ca="1">SUMIF(OFFSET(correlations!N$46,_xlfn.FLOOR.MATH((ROW(M467)-1)/5)*5,0,5),"&lt;&gt;0")/COUNTIF(OFFSET(correlations!N$46,_xlfn.FLOOR.MATH((ROW(M467)-1)/5)*5,0,5),"&lt;&gt;0")</f>
        <v>#DIV/0!</v>
      </c>
      <c r="AO479" s="40">
        <f ca="1">SUMIF(OFFSET(correlations!O$46,_xlfn.FLOOR.MATH((ROW(N467)-1)/5)*5,0,5),"&lt;&gt;0")/COUNTIF(OFFSET(correlations!O$46,_xlfn.FLOOR.MATH((ROW(N467)-1)/5)*5,0,5),"&lt;&gt;0")</f>
        <v>3.5</v>
      </c>
      <c r="AP479" s="40">
        <f ca="1">SUMIF(OFFSET(correlations!P$46,_xlfn.FLOOR.MATH((ROW(O467)-1)/5)*5,0,5),"&lt;&gt;0")/COUNTIF(OFFSET(correlations!P$46,_xlfn.FLOOR.MATH((ROW(O467)-1)/5)*5,0,5),"&lt;&gt;0")</f>
        <v>3</v>
      </c>
      <c r="AQ479" s="40">
        <f ca="1">SUMIF(OFFSET(correlations!Q$46,_xlfn.FLOOR.MATH((ROW(P467)-1)/5)*5,0,5),"&lt;&gt;0")/COUNTIF(OFFSET(correlations!Q$46,_xlfn.FLOOR.MATH((ROW(P467)-1)/5)*5,0,5),"&lt;&gt;0")</f>
        <v>3.5</v>
      </c>
      <c r="AR479" s="40" t="e">
        <f ca="1">SUMIF(OFFSET(correlations!R$46,_xlfn.FLOOR.MATH((ROW(Q467)-1)/5)*5,0,5),"&lt;&gt;0")/COUNTIF(OFFSET(correlations!R$46,_xlfn.FLOOR.MATH((ROW(Q467)-1)/5)*5,0,5),"&lt;&gt;0")</f>
        <v>#DIV/0!</v>
      </c>
      <c r="AS479" s="40" t="e">
        <f ca="1">SUMIF(OFFSET(correlations!S$46,_xlfn.FLOOR.MATH((ROW(R467)-1)/5)*5,0,5),"&lt;&gt;0")/COUNTIF(OFFSET(correlations!S$46,_xlfn.FLOOR.MATH((ROW(R467)-1)/5)*5,0,5),"&lt;&gt;0")</f>
        <v>#DIV/0!</v>
      </c>
      <c r="AT479" s="40">
        <f ca="1">SUMIF(OFFSET(correlations!T$46,_xlfn.FLOOR.MATH((ROW(S467)-1)/5)*5,0,5),"&lt;&gt;0")/COUNTIF(OFFSET(correlations!T$46,_xlfn.FLOOR.MATH((ROW(S467)-1)/5)*5,0,5),"&lt;&gt;0")</f>
        <v>3</v>
      </c>
      <c r="AU479" s="40" t="e">
        <f ca="1">SUMIF(OFFSET(correlations!U$46,_xlfn.FLOOR.MATH((ROW(T467)-1)/5)*5,0,5),"&lt;&gt;0")/COUNTIF(OFFSET(correlations!U$46,_xlfn.FLOOR.MATH((ROW(T467)-1)/5)*5,0,5),"&lt;&gt;0")</f>
        <v>#DIV/0!</v>
      </c>
      <c r="AV479" s="40" t="e">
        <f ca="1">SUMIF(OFFSET(correlations!V$46,_xlfn.FLOOR.MATH((ROW(U467)-1)/5)*5,0,5),"&lt;&gt;0")/COUNTIF(OFFSET(correlations!V$46,_xlfn.FLOOR.MATH((ROW(U467)-1)/5)*5,0,5),"&lt;&gt;0")</f>
        <v>#DIV/0!</v>
      </c>
      <c r="AW479" s="40" t="e">
        <f ca="1">SUMIF(OFFSET(correlations!W$46,_xlfn.FLOOR.MATH((ROW(V467)-1)/5)*5,0,5),"&lt;&gt;0")/COUNTIF(OFFSET(correlations!W$46,_xlfn.FLOOR.MATH((ROW(V467)-1)/5)*5,0,5),"&lt;&gt;0")</f>
        <v>#DIV/0!</v>
      </c>
      <c r="AX479" s="40" t="e">
        <f ca="1">SUMIF(OFFSET(correlations!X$46,_xlfn.FLOOR.MATH((ROW(W467)-1)/5)*5,0,5),"&lt;&gt;0")/COUNTIF(OFFSET(correlations!X$46,_xlfn.FLOOR.MATH((ROW(W467)-1)/5)*5,0,5),"&lt;&gt;0")</f>
        <v>#DIV/0!</v>
      </c>
      <c r="AY479" s="40">
        <f ca="1">SUMIF(OFFSET(correlations!Y$46,_xlfn.FLOOR.MATH((ROW(X467)-1)/5)*5,0,5),"&lt;&gt;0")/COUNTIF(OFFSET(correlations!Y$46,_xlfn.FLOOR.MATH((ROW(X467)-1)/5)*5,0,5),"&lt;&gt;0")</f>
        <v>3</v>
      </c>
      <c r="AZ479" s="40" t="e">
        <f ca="1">SUMIF(OFFSET(correlations!Z$46,_xlfn.FLOOR.MATH((ROW(Y467)-1)/5)*5,0,5),"&lt;&gt;0")/COUNTIF(OFFSET(correlations!Z$46,_xlfn.FLOOR.MATH((ROW(Y467)-1)/5)*5,0,5),"&lt;&gt;0")</f>
        <v>#DIV/0!</v>
      </c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</row>
    <row r="480" spans="1:76">
      <c r="A480" s="1" t="str">
        <f t="shared" si="93"/>
        <v>9741: Unbreakable (2000)</v>
      </c>
      <c r="B480" s="26">
        <f>IF(correlations!B513&lt;&gt;0,'Modified Weights'!B$7,0)</f>
        <v>0</v>
      </c>
      <c r="C480" s="26">
        <f>IF(correlations!C513&lt;&gt;0,'Modified Weights'!C$7,0)</f>
        <v>0</v>
      </c>
      <c r="D480" s="26">
        <f>IF(correlations!D513&lt;&gt;0,'Modified Weights'!D$7,0)</f>
        <v>0</v>
      </c>
      <c r="E480" s="26">
        <f>IF(correlations!E513&lt;&gt;0,'Modified Weights'!E$7,0)</f>
        <v>0</v>
      </c>
      <c r="F480" s="26">
        <f>IF(correlations!F513&lt;&gt;0,'Modified Weights'!F$7,0)</f>
        <v>0.37985626502293046</v>
      </c>
      <c r="G480" s="26">
        <f>IF(correlations!G513&lt;&gt;0,'Modified Weights'!G$7,0)</f>
        <v>0</v>
      </c>
      <c r="H480" s="26">
        <f>IF(correlations!H513&lt;&gt;0,'Modified Weights'!H$7,0)</f>
        <v>0</v>
      </c>
      <c r="I480" s="26">
        <f>IF(correlations!I513&lt;&gt;0,'Modified Weights'!I$7,0)</f>
        <v>0</v>
      </c>
      <c r="J480" s="26">
        <f>IF(correlations!J513&lt;&gt;0,'Modified Weights'!J$7,0)</f>
        <v>0</v>
      </c>
      <c r="K480" s="26">
        <f>IF(correlations!K513&lt;&gt;0,'Modified Weights'!K$7,0)</f>
        <v>0</v>
      </c>
      <c r="L480" s="26">
        <f>IF(correlations!L513&lt;&gt;0,'Modified Weights'!L$7,0)</f>
        <v>0</v>
      </c>
      <c r="M480" s="26">
        <f>IF(correlations!M513&lt;&gt;0,'Modified Weights'!M$7,0)</f>
        <v>0</v>
      </c>
      <c r="N480" s="26">
        <f>IF(correlations!N513&lt;&gt;0,'Modified Weights'!N$7,0)</f>
        <v>0</v>
      </c>
      <c r="O480" s="26">
        <f>IF(correlations!O513&lt;&gt;0,'Modified Weights'!O$7,0)</f>
        <v>0</v>
      </c>
      <c r="P480" s="26">
        <f>IF(correlations!P513&lt;&gt;0,'Modified Weights'!P$7,0)</f>
        <v>0</v>
      </c>
      <c r="Q480" s="26">
        <f>IF(correlations!Q513&lt;&gt;0,'Modified Weights'!Q$7,0)</f>
        <v>0.37322578372742299</v>
      </c>
      <c r="R480" s="26">
        <f>IF(correlations!R513&lt;&gt;0,'Modified Weights'!R$7,0)</f>
        <v>0</v>
      </c>
      <c r="S480" s="26">
        <f>IF(correlations!S513&lt;&gt;0,'Modified Weights'!S$7,0)</f>
        <v>0</v>
      </c>
      <c r="T480" s="26">
        <f>IF(correlations!T513&lt;&gt;0,'Modified Weights'!T$7,0)</f>
        <v>0</v>
      </c>
      <c r="U480" s="26">
        <f>IF(correlations!U513&lt;&gt;0,'Modified Weights'!U$7,0)</f>
        <v>0</v>
      </c>
      <c r="V480" s="26">
        <f>IF(correlations!V513&lt;&gt;0,'Modified Weights'!V$7,0)</f>
        <v>0</v>
      </c>
      <c r="W480" s="26">
        <f>IF(correlations!W513&lt;&gt;0,'Modified Weights'!W$7,0)</f>
        <v>0</v>
      </c>
      <c r="X480" s="26">
        <f>IF(correlations!X513&lt;&gt;0,'Modified Weights'!X$7,0)</f>
        <v>0</v>
      </c>
      <c r="Y480" s="26">
        <f>IF(correlations!Y513&lt;&gt;0,'Modified Weights'!Y$7,0)</f>
        <v>0.42322462884387124</v>
      </c>
      <c r="Z480" s="26">
        <f>IF(correlations!Z513&lt;&gt;0,'Modified Weights'!Z$7,0)</f>
        <v>0</v>
      </c>
      <c r="AA480" s="26"/>
      <c r="AB480" s="40" t="e">
        <f ca="1">SUMIF(OFFSET(correlations!B$46,_xlfn.FLOOR.MATH((ROW(A468)-1)/5)*5,0,5),"&lt;&gt;0")/COUNTIF(OFFSET(correlations!B$46,_xlfn.FLOOR.MATH((ROW(A468)-1)/5)*5,0,5),"&lt;&gt;0")</f>
        <v>#DIV/0!</v>
      </c>
      <c r="AC480" s="40" t="e">
        <f ca="1">SUMIF(OFFSET(correlations!C$46,_xlfn.FLOOR.MATH((ROW(B468)-1)/5)*5,0,5),"&lt;&gt;0")/COUNTIF(OFFSET(correlations!C$46,_xlfn.FLOOR.MATH((ROW(B468)-1)/5)*5,0,5),"&lt;&gt;0")</f>
        <v>#DIV/0!</v>
      </c>
      <c r="AD480" s="40">
        <f ca="1">SUMIF(OFFSET(correlations!D$46,_xlfn.FLOOR.MATH((ROW(C468)-1)/5)*5,0,5),"&lt;&gt;0")/COUNTIF(OFFSET(correlations!D$46,_xlfn.FLOOR.MATH((ROW(C468)-1)/5)*5,0,5),"&lt;&gt;0")</f>
        <v>3.5</v>
      </c>
      <c r="AE480" s="40" t="e">
        <f ca="1">SUMIF(OFFSET(correlations!E$46,_xlfn.FLOOR.MATH((ROW(D468)-1)/5)*5,0,5),"&lt;&gt;0")/COUNTIF(OFFSET(correlations!E$46,_xlfn.FLOOR.MATH((ROW(D468)-1)/5)*5,0,5),"&lt;&gt;0")</f>
        <v>#DIV/0!</v>
      </c>
      <c r="AF480" s="40">
        <f ca="1">SUMIF(OFFSET(correlations!F$46,_xlfn.FLOOR.MATH((ROW(E468)-1)/5)*5,0,5),"&lt;&gt;0")/COUNTIF(OFFSET(correlations!F$46,_xlfn.FLOOR.MATH((ROW(E468)-1)/5)*5,0,5),"&lt;&gt;0")</f>
        <v>3</v>
      </c>
      <c r="AG480" s="40">
        <f ca="1">SUMIF(OFFSET(correlations!G$46,_xlfn.FLOOR.MATH((ROW(F468)-1)/5)*5,0,5),"&lt;&gt;0")/COUNTIF(OFFSET(correlations!G$46,_xlfn.FLOOR.MATH((ROW(F468)-1)/5)*5,0,5),"&lt;&gt;0")</f>
        <v>3.5</v>
      </c>
      <c r="AH480" s="40" t="e">
        <f ca="1">SUMIF(OFFSET(correlations!H$46,_xlfn.FLOOR.MATH((ROW(G468)-1)/5)*5,0,5),"&lt;&gt;0")/COUNTIF(OFFSET(correlations!H$46,_xlfn.FLOOR.MATH((ROW(G468)-1)/5)*5,0,5),"&lt;&gt;0")</f>
        <v>#DIV/0!</v>
      </c>
      <c r="AI480" s="40" t="e">
        <f ca="1">SUMIF(OFFSET(correlations!I$46,_xlfn.FLOOR.MATH((ROW(H468)-1)/5)*5,0,5),"&lt;&gt;0")/COUNTIF(OFFSET(correlations!I$46,_xlfn.FLOOR.MATH((ROW(H468)-1)/5)*5,0,5),"&lt;&gt;0")</f>
        <v>#DIV/0!</v>
      </c>
      <c r="AJ480" s="40" t="e">
        <f ca="1">SUMIF(OFFSET(correlations!J$46,_xlfn.FLOOR.MATH((ROW(I468)-1)/5)*5,0,5),"&lt;&gt;0")/COUNTIF(OFFSET(correlations!J$46,_xlfn.FLOOR.MATH((ROW(I468)-1)/5)*5,0,5),"&lt;&gt;0")</f>
        <v>#DIV/0!</v>
      </c>
      <c r="AK480" s="40">
        <f ca="1">SUMIF(OFFSET(correlations!K$46,_xlfn.FLOOR.MATH((ROW(J468)-1)/5)*5,0,5),"&lt;&gt;0")/COUNTIF(OFFSET(correlations!K$46,_xlfn.FLOOR.MATH((ROW(J468)-1)/5)*5,0,5),"&lt;&gt;0")</f>
        <v>3.5</v>
      </c>
      <c r="AL480" s="40">
        <f ca="1">SUMIF(OFFSET(correlations!L$46,_xlfn.FLOOR.MATH((ROW(K468)-1)/5)*5,0,5),"&lt;&gt;0")/COUNTIF(OFFSET(correlations!L$46,_xlfn.FLOOR.MATH((ROW(K468)-1)/5)*5,0,5),"&lt;&gt;0")</f>
        <v>3.5</v>
      </c>
      <c r="AM480" s="40" t="e">
        <f ca="1">SUMIF(OFFSET(correlations!M$46,_xlfn.FLOOR.MATH((ROW(L468)-1)/5)*5,0,5),"&lt;&gt;0")/COUNTIF(OFFSET(correlations!M$46,_xlfn.FLOOR.MATH((ROW(L468)-1)/5)*5,0,5),"&lt;&gt;0")</f>
        <v>#DIV/0!</v>
      </c>
      <c r="AN480" s="40" t="e">
        <f ca="1">SUMIF(OFFSET(correlations!N$46,_xlfn.FLOOR.MATH((ROW(M468)-1)/5)*5,0,5),"&lt;&gt;0")/COUNTIF(OFFSET(correlations!N$46,_xlfn.FLOOR.MATH((ROW(M468)-1)/5)*5,0,5),"&lt;&gt;0")</f>
        <v>#DIV/0!</v>
      </c>
      <c r="AO480" s="40">
        <f ca="1">SUMIF(OFFSET(correlations!O$46,_xlfn.FLOOR.MATH((ROW(N468)-1)/5)*5,0,5),"&lt;&gt;0")/COUNTIF(OFFSET(correlations!O$46,_xlfn.FLOOR.MATH((ROW(N468)-1)/5)*5,0,5),"&lt;&gt;0")</f>
        <v>3.5</v>
      </c>
      <c r="AP480" s="40">
        <f ca="1">SUMIF(OFFSET(correlations!P$46,_xlfn.FLOOR.MATH((ROW(O468)-1)/5)*5,0,5),"&lt;&gt;0")/COUNTIF(OFFSET(correlations!P$46,_xlfn.FLOOR.MATH((ROW(O468)-1)/5)*5,0,5),"&lt;&gt;0")</f>
        <v>3</v>
      </c>
      <c r="AQ480" s="40">
        <f ca="1">SUMIF(OFFSET(correlations!Q$46,_xlfn.FLOOR.MATH((ROW(P468)-1)/5)*5,0,5),"&lt;&gt;0")/COUNTIF(OFFSET(correlations!Q$46,_xlfn.FLOOR.MATH((ROW(P468)-1)/5)*5,0,5),"&lt;&gt;0")</f>
        <v>3.5</v>
      </c>
      <c r="AR480" s="40" t="e">
        <f ca="1">SUMIF(OFFSET(correlations!R$46,_xlfn.FLOOR.MATH((ROW(Q468)-1)/5)*5,0,5),"&lt;&gt;0")/COUNTIF(OFFSET(correlations!R$46,_xlfn.FLOOR.MATH((ROW(Q468)-1)/5)*5,0,5),"&lt;&gt;0")</f>
        <v>#DIV/0!</v>
      </c>
      <c r="AS480" s="40" t="e">
        <f ca="1">SUMIF(OFFSET(correlations!S$46,_xlfn.FLOOR.MATH((ROW(R468)-1)/5)*5,0,5),"&lt;&gt;0")/COUNTIF(OFFSET(correlations!S$46,_xlfn.FLOOR.MATH((ROW(R468)-1)/5)*5,0,5),"&lt;&gt;0")</f>
        <v>#DIV/0!</v>
      </c>
      <c r="AT480" s="40">
        <f ca="1">SUMIF(OFFSET(correlations!T$46,_xlfn.FLOOR.MATH((ROW(S468)-1)/5)*5,0,5),"&lt;&gt;0")/COUNTIF(OFFSET(correlations!T$46,_xlfn.FLOOR.MATH((ROW(S468)-1)/5)*5,0,5),"&lt;&gt;0")</f>
        <v>3</v>
      </c>
      <c r="AU480" s="40" t="e">
        <f ca="1">SUMIF(OFFSET(correlations!U$46,_xlfn.FLOOR.MATH((ROW(T468)-1)/5)*5,0,5),"&lt;&gt;0")/COUNTIF(OFFSET(correlations!U$46,_xlfn.FLOOR.MATH((ROW(T468)-1)/5)*5,0,5),"&lt;&gt;0")</f>
        <v>#DIV/0!</v>
      </c>
      <c r="AV480" s="40" t="e">
        <f ca="1">SUMIF(OFFSET(correlations!V$46,_xlfn.FLOOR.MATH((ROW(U468)-1)/5)*5,0,5),"&lt;&gt;0")/COUNTIF(OFFSET(correlations!V$46,_xlfn.FLOOR.MATH((ROW(U468)-1)/5)*5,0,5),"&lt;&gt;0")</f>
        <v>#DIV/0!</v>
      </c>
      <c r="AW480" s="40" t="e">
        <f ca="1">SUMIF(OFFSET(correlations!W$46,_xlfn.FLOOR.MATH((ROW(V468)-1)/5)*5,0,5),"&lt;&gt;0")/COUNTIF(OFFSET(correlations!W$46,_xlfn.FLOOR.MATH((ROW(V468)-1)/5)*5,0,5),"&lt;&gt;0")</f>
        <v>#DIV/0!</v>
      </c>
      <c r="AX480" s="40" t="e">
        <f ca="1">SUMIF(OFFSET(correlations!X$46,_xlfn.FLOOR.MATH((ROW(W468)-1)/5)*5,0,5),"&lt;&gt;0")/COUNTIF(OFFSET(correlations!X$46,_xlfn.FLOOR.MATH((ROW(W468)-1)/5)*5,0,5),"&lt;&gt;0")</f>
        <v>#DIV/0!</v>
      </c>
      <c r="AY480" s="40">
        <f ca="1">SUMIF(OFFSET(correlations!Y$46,_xlfn.FLOOR.MATH((ROW(X468)-1)/5)*5,0,5),"&lt;&gt;0")/COUNTIF(OFFSET(correlations!Y$46,_xlfn.FLOOR.MATH((ROW(X468)-1)/5)*5,0,5),"&lt;&gt;0")</f>
        <v>3</v>
      </c>
      <c r="AZ480" s="40" t="e">
        <f ca="1">SUMIF(OFFSET(correlations!Z$46,_xlfn.FLOOR.MATH((ROW(Y468)-1)/5)*5,0,5),"&lt;&gt;0")/COUNTIF(OFFSET(correlations!Z$46,_xlfn.FLOOR.MATH((ROW(Y468)-1)/5)*5,0,5),"&lt;&gt;0")</f>
        <v>#DIV/0!</v>
      </c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</row>
    <row r="481" spans="1:76">
      <c r="A481" s="1" t="str">
        <f t="shared" si="93"/>
        <v>9741: Unbreakable (2000)</v>
      </c>
      <c r="B481" s="26">
        <f>IF(correlations!B514&lt;&gt;0,'Modified Weights'!B$3,0)</f>
        <v>0</v>
      </c>
      <c r="C481" s="26">
        <f>IF(correlations!C514&lt;&gt;0,'Modified Weights'!C$3,0)</f>
        <v>0</v>
      </c>
      <c r="D481" s="26">
        <f>IF(correlations!D514&lt;&gt;0,'Modified Weights'!D$3,0)</f>
        <v>0</v>
      </c>
      <c r="E481" s="26">
        <f>IF(correlations!E514&lt;&gt;0,'Modified Weights'!E$3,0)</f>
        <v>0</v>
      </c>
      <c r="F481" s="26">
        <f>IF(correlations!F514&lt;&gt;0,'Modified Weights'!F$3,0)</f>
        <v>0</v>
      </c>
      <c r="G481" s="26">
        <f>IF(correlations!G514&lt;&gt;0,'Modified Weights'!G$3,0)</f>
        <v>0</v>
      </c>
      <c r="H481" s="26">
        <f>IF(correlations!H514&lt;&gt;0,'Modified Weights'!H$3,0)</f>
        <v>0</v>
      </c>
      <c r="I481" s="26">
        <f>IF(correlations!I514&lt;&gt;0,'Modified Weights'!I$3,0)</f>
        <v>0</v>
      </c>
      <c r="J481" s="26">
        <f>IF(correlations!J514&lt;&gt;0,'Modified Weights'!J$3,0)</f>
        <v>0</v>
      </c>
      <c r="K481" s="26">
        <f>IF(correlations!K514&lt;&gt;0,'Modified Weights'!K$3,0)</f>
        <v>0</v>
      </c>
      <c r="L481" s="26">
        <f>IF(correlations!L514&lt;&gt;0,'Modified Weights'!L$3,0)</f>
        <v>0</v>
      </c>
      <c r="M481" s="26">
        <f>IF(correlations!M514&lt;&gt;0,'Modified Weights'!M$3,0)</f>
        <v>0</v>
      </c>
      <c r="N481" s="26">
        <f>IF(correlations!N514&lt;&gt;0,'Modified Weights'!N$3,0)</f>
        <v>0</v>
      </c>
      <c r="O481" s="26">
        <f>IF(correlations!O514&lt;&gt;0,'Modified Weights'!O$3,0)</f>
        <v>0</v>
      </c>
      <c r="P481" s="26">
        <f>IF(correlations!P514&lt;&gt;0,'Modified Weights'!P$3,0)</f>
        <v>0.41443820151070604</v>
      </c>
      <c r="Q481" s="26">
        <f>IF(correlations!Q514&lt;&gt;0,'Modified Weights'!Q$3,0)</f>
        <v>0</v>
      </c>
      <c r="R481" s="26">
        <f>IF(correlations!R514&lt;&gt;0,'Modified Weights'!R$3,0)</f>
        <v>0</v>
      </c>
      <c r="S481" s="26">
        <f>IF(correlations!S514&lt;&gt;0,'Modified Weights'!S$3,0)</f>
        <v>0</v>
      </c>
      <c r="T481" s="26">
        <f>IF(correlations!T514&lt;&gt;0,'Modified Weights'!T$3,0)</f>
        <v>0</v>
      </c>
      <c r="U481" s="26">
        <f>IF(correlations!U514&lt;&gt;0,'Modified Weights'!U$3,0)</f>
        <v>0</v>
      </c>
      <c r="V481" s="26">
        <f>IF(correlations!V514&lt;&gt;0,'Modified Weights'!V$3,0)</f>
        <v>0</v>
      </c>
      <c r="W481" s="26">
        <f>IF(correlations!W514&lt;&gt;0,'Modified Weights'!W$3,0)</f>
        <v>0</v>
      </c>
      <c r="X481" s="26">
        <f>IF(correlations!X514&lt;&gt;0,'Modified Weights'!X$3,0)</f>
        <v>0</v>
      </c>
      <c r="Y481" s="26">
        <f>IF(correlations!Y514&lt;&gt;0,'Modified Weights'!Y$3,0)</f>
        <v>0</v>
      </c>
      <c r="Z481" s="26">
        <f>IF(correlations!Z514&lt;&gt;0,'Modified Weights'!Z$3,0)</f>
        <v>0</v>
      </c>
      <c r="AA481" s="26"/>
      <c r="AB481" s="40" t="e">
        <f ca="1">SUMIF(OFFSET(correlations!B$46,_xlfn.FLOOR.MATH((ROW(A469)-1)/5)*5,0,5),"&lt;&gt;0")/COUNTIF(OFFSET(correlations!B$46,_xlfn.FLOOR.MATH((ROW(A469)-1)/5)*5,0,5),"&lt;&gt;0")</f>
        <v>#DIV/0!</v>
      </c>
      <c r="AC481" s="40" t="e">
        <f ca="1">SUMIF(OFFSET(correlations!C$46,_xlfn.FLOOR.MATH((ROW(B469)-1)/5)*5,0,5),"&lt;&gt;0")/COUNTIF(OFFSET(correlations!C$46,_xlfn.FLOOR.MATH((ROW(B469)-1)/5)*5,0,5),"&lt;&gt;0")</f>
        <v>#DIV/0!</v>
      </c>
      <c r="AD481" s="40">
        <f ca="1">SUMIF(OFFSET(correlations!D$46,_xlfn.FLOOR.MATH((ROW(C469)-1)/5)*5,0,5),"&lt;&gt;0")/COUNTIF(OFFSET(correlations!D$46,_xlfn.FLOOR.MATH((ROW(C469)-1)/5)*5,0,5),"&lt;&gt;0")</f>
        <v>3.5</v>
      </c>
      <c r="AE481" s="40" t="e">
        <f ca="1">SUMIF(OFFSET(correlations!E$46,_xlfn.FLOOR.MATH((ROW(D469)-1)/5)*5,0,5),"&lt;&gt;0")/COUNTIF(OFFSET(correlations!E$46,_xlfn.FLOOR.MATH((ROW(D469)-1)/5)*5,0,5),"&lt;&gt;0")</f>
        <v>#DIV/0!</v>
      </c>
      <c r="AF481" s="40">
        <f ca="1">SUMIF(OFFSET(correlations!F$46,_xlfn.FLOOR.MATH((ROW(E469)-1)/5)*5,0,5),"&lt;&gt;0")/COUNTIF(OFFSET(correlations!F$46,_xlfn.FLOOR.MATH((ROW(E469)-1)/5)*5,0,5),"&lt;&gt;0")</f>
        <v>3</v>
      </c>
      <c r="AG481" s="40">
        <f ca="1">SUMIF(OFFSET(correlations!G$46,_xlfn.FLOOR.MATH((ROW(F469)-1)/5)*5,0,5),"&lt;&gt;0")/COUNTIF(OFFSET(correlations!G$46,_xlfn.FLOOR.MATH((ROW(F469)-1)/5)*5,0,5),"&lt;&gt;0")</f>
        <v>3.5</v>
      </c>
      <c r="AH481" s="40" t="e">
        <f ca="1">SUMIF(OFFSET(correlations!H$46,_xlfn.FLOOR.MATH((ROW(G469)-1)/5)*5,0,5),"&lt;&gt;0")/COUNTIF(OFFSET(correlations!H$46,_xlfn.FLOOR.MATH((ROW(G469)-1)/5)*5,0,5),"&lt;&gt;0")</f>
        <v>#DIV/0!</v>
      </c>
      <c r="AI481" s="40" t="e">
        <f ca="1">SUMIF(OFFSET(correlations!I$46,_xlfn.FLOOR.MATH((ROW(H469)-1)/5)*5,0,5),"&lt;&gt;0")/COUNTIF(OFFSET(correlations!I$46,_xlfn.FLOOR.MATH((ROW(H469)-1)/5)*5,0,5),"&lt;&gt;0")</f>
        <v>#DIV/0!</v>
      </c>
      <c r="AJ481" s="40" t="e">
        <f ca="1">SUMIF(OFFSET(correlations!J$46,_xlfn.FLOOR.MATH((ROW(I469)-1)/5)*5,0,5),"&lt;&gt;0")/COUNTIF(OFFSET(correlations!J$46,_xlfn.FLOOR.MATH((ROW(I469)-1)/5)*5,0,5),"&lt;&gt;0")</f>
        <v>#DIV/0!</v>
      </c>
      <c r="AK481" s="40">
        <f ca="1">SUMIF(OFFSET(correlations!K$46,_xlfn.FLOOR.MATH((ROW(J469)-1)/5)*5,0,5),"&lt;&gt;0")/COUNTIF(OFFSET(correlations!K$46,_xlfn.FLOOR.MATH((ROW(J469)-1)/5)*5,0,5),"&lt;&gt;0")</f>
        <v>3.5</v>
      </c>
      <c r="AL481" s="40">
        <f ca="1">SUMIF(OFFSET(correlations!L$46,_xlfn.FLOOR.MATH((ROW(K469)-1)/5)*5,0,5),"&lt;&gt;0")/COUNTIF(OFFSET(correlations!L$46,_xlfn.FLOOR.MATH((ROW(K469)-1)/5)*5,0,5),"&lt;&gt;0")</f>
        <v>3.5</v>
      </c>
      <c r="AM481" s="40" t="e">
        <f ca="1">SUMIF(OFFSET(correlations!M$46,_xlfn.FLOOR.MATH((ROW(L469)-1)/5)*5,0,5),"&lt;&gt;0")/COUNTIF(OFFSET(correlations!M$46,_xlfn.FLOOR.MATH((ROW(L469)-1)/5)*5,0,5),"&lt;&gt;0")</f>
        <v>#DIV/0!</v>
      </c>
      <c r="AN481" s="40" t="e">
        <f ca="1">SUMIF(OFFSET(correlations!N$46,_xlfn.FLOOR.MATH((ROW(M469)-1)/5)*5,0,5),"&lt;&gt;0")/COUNTIF(OFFSET(correlations!N$46,_xlfn.FLOOR.MATH((ROW(M469)-1)/5)*5,0,5),"&lt;&gt;0")</f>
        <v>#DIV/0!</v>
      </c>
      <c r="AO481" s="40">
        <f ca="1">SUMIF(OFFSET(correlations!O$46,_xlfn.FLOOR.MATH((ROW(N469)-1)/5)*5,0,5),"&lt;&gt;0")/COUNTIF(OFFSET(correlations!O$46,_xlfn.FLOOR.MATH((ROW(N469)-1)/5)*5,0,5),"&lt;&gt;0")</f>
        <v>3.5</v>
      </c>
      <c r="AP481" s="40">
        <f ca="1">SUMIF(OFFSET(correlations!P$46,_xlfn.FLOOR.MATH((ROW(O469)-1)/5)*5,0,5),"&lt;&gt;0")/COUNTIF(OFFSET(correlations!P$46,_xlfn.FLOOR.MATH((ROW(O469)-1)/5)*5,0,5),"&lt;&gt;0")</f>
        <v>3</v>
      </c>
      <c r="AQ481" s="40">
        <f ca="1">SUMIF(OFFSET(correlations!Q$46,_xlfn.FLOOR.MATH((ROW(P469)-1)/5)*5,0,5),"&lt;&gt;0")/COUNTIF(OFFSET(correlations!Q$46,_xlfn.FLOOR.MATH((ROW(P469)-1)/5)*5,0,5),"&lt;&gt;0")</f>
        <v>3.5</v>
      </c>
      <c r="AR481" s="40" t="e">
        <f ca="1">SUMIF(OFFSET(correlations!R$46,_xlfn.FLOOR.MATH((ROW(Q469)-1)/5)*5,0,5),"&lt;&gt;0")/COUNTIF(OFFSET(correlations!R$46,_xlfn.FLOOR.MATH((ROW(Q469)-1)/5)*5,0,5),"&lt;&gt;0")</f>
        <v>#DIV/0!</v>
      </c>
      <c r="AS481" s="40" t="e">
        <f ca="1">SUMIF(OFFSET(correlations!S$46,_xlfn.FLOOR.MATH((ROW(R469)-1)/5)*5,0,5),"&lt;&gt;0")/COUNTIF(OFFSET(correlations!S$46,_xlfn.FLOOR.MATH((ROW(R469)-1)/5)*5,0,5),"&lt;&gt;0")</f>
        <v>#DIV/0!</v>
      </c>
      <c r="AT481" s="40">
        <f ca="1">SUMIF(OFFSET(correlations!T$46,_xlfn.FLOOR.MATH((ROW(S469)-1)/5)*5,0,5),"&lt;&gt;0")/COUNTIF(OFFSET(correlations!T$46,_xlfn.FLOOR.MATH((ROW(S469)-1)/5)*5,0,5),"&lt;&gt;0")</f>
        <v>3</v>
      </c>
      <c r="AU481" s="40" t="e">
        <f ca="1">SUMIF(OFFSET(correlations!U$46,_xlfn.FLOOR.MATH((ROW(T469)-1)/5)*5,0,5),"&lt;&gt;0")/COUNTIF(OFFSET(correlations!U$46,_xlfn.FLOOR.MATH((ROW(T469)-1)/5)*5,0,5),"&lt;&gt;0")</f>
        <v>#DIV/0!</v>
      </c>
      <c r="AV481" s="40" t="e">
        <f ca="1">SUMIF(OFFSET(correlations!V$46,_xlfn.FLOOR.MATH((ROW(U469)-1)/5)*5,0,5),"&lt;&gt;0")/COUNTIF(OFFSET(correlations!V$46,_xlfn.FLOOR.MATH((ROW(U469)-1)/5)*5,0,5),"&lt;&gt;0")</f>
        <v>#DIV/0!</v>
      </c>
      <c r="AW481" s="40" t="e">
        <f ca="1">SUMIF(OFFSET(correlations!W$46,_xlfn.FLOOR.MATH((ROW(V469)-1)/5)*5,0,5),"&lt;&gt;0")/COUNTIF(OFFSET(correlations!W$46,_xlfn.FLOOR.MATH((ROW(V469)-1)/5)*5,0,5),"&lt;&gt;0")</f>
        <v>#DIV/0!</v>
      </c>
      <c r="AX481" s="40" t="e">
        <f ca="1">SUMIF(OFFSET(correlations!X$46,_xlfn.FLOOR.MATH((ROW(W469)-1)/5)*5,0,5),"&lt;&gt;0")/COUNTIF(OFFSET(correlations!X$46,_xlfn.FLOOR.MATH((ROW(W469)-1)/5)*5,0,5),"&lt;&gt;0")</f>
        <v>#DIV/0!</v>
      </c>
      <c r="AY481" s="40">
        <f ca="1">SUMIF(OFFSET(correlations!Y$46,_xlfn.FLOOR.MATH((ROW(X469)-1)/5)*5,0,5),"&lt;&gt;0")/COUNTIF(OFFSET(correlations!Y$46,_xlfn.FLOOR.MATH((ROW(X469)-1)/5)*5,0,5),"&lt;&gt;0")</f>
        <v>3</v>
      </c>
      <c r="AZ481" s="40" t="e">
        <f ca="1">SUMIF(OFFSET(correlations!Z$46,_xlfn.FLOOR.MATH((ROW(Y469)-1)/5)*5,0,5),"&lt;&gt;0")/COUNTIF(OFFSET(correlations!Z$46,_xlfn.FLOOR.MATH((ROW(Y469)-1)/5)*5,0,5),"&lt;&gt;0")</f>
        <v>#DIV/0!</v>
      </c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</row>
    <row r="482" spans="1:76">
      <c r="A482" s="1" t="str">
        <f t="shared" si="93"/>
        <v>9741: Unbreakable (2000)</v>
      </c>
      <c r="B482" s="26">
        <f>IF(correlations!B515&lt;&gt;0,'Modified Weights'!B$4,0)</f>
        <v>0</v>
      </c>
      <c r="C482" s="26">
        <f>IF(correlations!C515&lt;&gt;0,'Modified Weights'!C$4,0)</f>
        <v>0</v>
      </c>
      <c r="D482" s="26">
        <f>IF(correlations!D515&lt;&gt;0,'Modified Weights'!D$4,0)</f>
        <v>0.47097212266638172</v>
      </c>
      <c r="E482" s="26">
        <f>IF(correlations!E515&lt;&gt;0,'Modified Weights'!E$4,0)</f>
        <v>0</v>
      </c>
      <c r="F482" s="26">
        <f>IF(correlations!F515&lt;&gt;0,'Modified Weights'!F$4,0)</f>
        <v>0</v>
      </c>
      <c r="G482" s="26">
        <f>IF(correlations!G515&lt;&gt;0,'Modified Weights'!G$4,0)</f>
        <v>0.48053660218278615</v>
      </c>
      <c r="H482" s="26">
        <f>IF(correlations!H515&lt;&gt;0,'Modified Weights'!H$4,0)</f>
        <v>0</v>
      </c>
      <c r="I482" s="26">
        <f>IF(correlations!I515&lt;&gt;0,'Modified Weights'!I$4,0)</f>
        <v>0</v>
      </c>
      <c r="J482" s="26">
        <f>IF(correlations!J515&lt;&gt;0,'Modified Weights'!J$4,0)</f>
        <v>0</v>
      </c>
      <c r="K482" s="26">
        <f>IF(correlations!K515&lt;&gt;0,'Modified Weights'!K$4,0)</f>
        <v>0.26365446983714974</v>
      </c>
      <c r="L482" s="26">
        <f>IF(correlations!L515&lt;&gt;0,'Modified Weights'!L$4,0)</f>
        <v>0.28275572409412869</v>
      </c>
      <c r="M482" s="26">
        <f>IF(correlations!M515&lt;&gt;0,'Modified Weights'!M$4,0)</f>
        <v>0</v>
      </c>
      <c r="N482" s="26">
        <f>IF(correlations!N515&lt;&gt;0,'Modified Weights'!N$4,0)</f>
        <v>0</v>
      </c>
      <c r="O482" s="26">
        <f>IF(correlations!O515&lt;&gt;0,'Modified Weights'!O$4,0)</f>
        <v>0.56244873874488854</v>
      </c>
      <c r="P482" s="26">
        <f>IF(correlations!P515&lt;&gt;0,'Modified Weights'!P$4,0)</f>
        <v>0</v>
      </c>
      <c r="Q482" s="26">
        <f>IF(correlations!Q515&lt;&gt;0,'Modified Weights'!Q$4,0)</f>
        <v>0</v>
      </c>
      <c r="R482" s="26">
        <f>IF(correlations!R515&lt;&gt;0,'Modified Weights'!R$4,0)</f>
        <v>0</v>
      </c>
      <c r="S482" s="26">
        <f>IF(correlations!S515&lt;&gt;0,'Modified Weights'!S$4,0)</f>
        <v>0</v>
      </c>
      <c r="T482" s="26">
        <f>IF(correlations!T515&lt;&gt;0,'Modified Weights'!T$4,0)</f>
        <v>0.52599044278760332</v>
      </c>
      <c r="U482" s="26">
        <f>IF(correlations!U515&lt;&gt;0,'Modified Weights'!U$4,0)</f>
        <v>0</v>
      </c>
      <c r="V482" s="26">
        <f>IF(correlations!V515&lt;&gt;0,'Modified Weights'!V$4,0)</f>
        <v>0</v>
      </c>
      <c r="W482" s="26">
        <f>IF(correlations!W515&lt;&gt;0,'Modified Weights'!W$4,0)</f>
        <v>0</v>
      </c>
      <c r="X482" s="26">
        <f>IF(correlations!X515&lt;&gt;0,'Modified Weights'!X$4,0)</f>
        <v>0</v>
      </c>
      <c r="Y482" s="26">
        <f>IF(correlations!Y515&lt;&gt;0,'Modified Weights'!Y$4,0)</f>
        <v>0</v>
      </c>
      <c r="Z482" s="26">
        <f>IF(correlations!Z515&lt;&gt;0,'Modified Weights'!Z$4,0)</f>
        <v>0</v>
      </c>
      <c r="AA482" s="26"/>
      <c r="AB482" s="40" t="e">
        <f ca="1">SUMIF(OFFSET(correlations!B$46,_xlfn.FLOOR.MATH((ROW(A470)-1)/5)*5,0,5),"&lt;&gt;0")/COUNTIF(OFFSET(correlations!B$46,_xlfn.FLOOR.MATH((ROW(A470)-1)/5)*5,0,5),"&lt;&gt;0")</f>
        <v>#DIV/0!</v>
      </c>
      <c r="AC482" s="40" t="e">
        <f ca="1">SUMIF(OFFSET(correlations!C$46,_xlfn.FLOOR.MATH((ROW(B470)-1)/5)*5,0,5),"&lt;&gt;0")/COUNTIF(OFFSET(correlations!C$46,_xlfn.FLOOR.MATH((ROW(B470)-1)/5)*5,0,5),"&lt;&gt;0")</f>
        <v>#DIV/0!</v>
      </c>
      <c r="AD482" s="40">
        <f ca="1">SUMIF(OFFSET(correlations!D$46,_xlfn.FLOOR.MATH((ROW(C470)-1)/5)*5,0,5),"&lt;&gt;0")/COUNTIF(OFFSET(correlations!D$46,_xlfn.FLOOR.MATH((ROW(C470)-1)/5)*5,0,5),"&lt;&gt;0")</f>
        <v>3.5</v>
      </c>
      <c r="AE482" s="40" t="e">
        <f ca="1">SUMIF(OFFSET(correlations!E$46,_xlfn.FLOOR.MATH((ROW(D470)-1)/5)*5,0,5),"&lt;&gt;0")/COUNTIF(OFFSET(correlations!E$46,_xlfn.FLOOR.MATH((ROW(D470)-1)/5)*5,0,5),"&lt;&gt;0")</f>
        <v>#DIV/0!</v>
      </c>
      <c r="AF482" s="40">
        <f ca="1">SUMIF(OFFSET(correlations!F$46,_xlfn.FLOOR.MATH((ROW(E470)-1)/5)*5,0,5),"&lt;&gt;0")/COUNTIF(OFFSET(correlations!F$46,_xlfn.FLOOR.MATH((ROW(E470)-1)/5)*5,0,5),"&lt;&gt;0")</f>
        <v>3</v>
      </c>
      <c r="AG482" s="40">
        <f ca="1">SUMIF(OFFSET(correlations!G$46,_xlfn.FLOOR.MATH((ROW(F470)-1)/5)*5,0,5),"&lt;&gt;0")/COUNTIF(OFFSET(correlations!G$46,_xlfn.FLOOR.MATH((ROW(F470)-1)/5)*5,0,5),"&lt;&gt;0")</f>
        <v>3.5</v>
      </c>
      <c r="AH482" s="40" t="e">
        <f ca="1">SUMIF(OFFSET(correlations!H$46,_xlfn.FLOOR.MATH((ROW(G470)-1)/5)*5,0,5),"&lt;&gt;0")/COUNTIF(OFFSET(correlations!H$46,_xlfn.FLOOR.MATH((ROW(G470)-1)/5)*5,0,5),"&lt;&gt;0")</f>
        <v>#DIV/0!</v>
      </c>
      <c r="AI482" s="40" t="e">
        <f ca="1">SUMIF(OFFSET(correlations!I$46,_xlfn.FLOOR.MATH((ROW(H470)-1)/5)*5,0,5),"&lt;&gt;0")/COUNTIF(OFFSET(correlations!I$46,_xlfn.FLOOR.MATH((ROW(H470)-1)/5)*5,0,5),"&lt;&gt;0")</f>
        <v>#DIV/0!</v>
      </c>
      <c r="AJ482" s="40" t="e">
        <f ca="1">SUMIF(OFFSET(correlations!J$46,_xlfn.FLOOR.MATH((ROW(I470)-1)/5)*5,0,5),"&lt;&gt;0")/COUNTIF(OFFSET(correlations!J$46,_xlfn.FLOOR.MATH((ROW(I470)-1)/5)*5,0,5),"&lt;&gt;0")</f>
        <v>#DIV/0!</v>
      </c>
      <c r="AK482" s="40">
        <f ca="1">SUMIF(OFFSET(correlations!K$46,_xlfn.FLOOR.MATH((ROW(J470)-1)/5)*5,0,5),"&lt;&gt;0")/COUNTIF(OFFSET(correlations!K$46,_xlfn.FLOOR.MATH((ROW(J470)-1)/5)*5,0,5),"&lt;&gt;0")</f>
        <v>3.5</v>
      </c>
      <c r="AL482" s="40">
        <f ca="1">SUMIF(OFFSET(correlations!L$46,_xlfn.FLOOR.MATH((ROW(K470)-1)/5)*5,0,5),"&lt;&gt;0")/COUNTIF(OFFSET(correlations!L$46,_xlfn.FLOOR.MATH((ROW(K470)-1)/5)*5,0,5),"&lt;&gt;0")</f>
        <v>3.5</v>
      </c>
      <c r="AM482" s="40" t="e">
        <f ca="1">SUMIF(OFFSET(correlations!M$46,_xlfn.FLOOR.MATH((ROW(L470)-1)/5)*5,0,5),"&lt;&gt;0")/COUNTIF(OFFSET(correlations!M$46,_xlfn.FLOOR.MATH((ROW(L470)-1)/5)*5,0,5),"&lt;&gt;0")</f>
        <v>#DIV/0!</v>
      </c>
      <c r="AN482" s="40" t="e">
        <f ca="1">SUMIF(OFFSET(correlations!N$46,_xlfn.FLOOR.MATH((ROW(M470)-1)/5)*5,0,5),"&lt;&gt;0")/COUNTIF(OFFSET(correlations!N$46,_xlfn.FLOOR.MATH((ROW(M470)-1)/5)*5,0,5),"&lt;&gt;0")</f>
        <v>#DIV/0!</v>
      </c>
      <c r="AO482" s="40">
        <f ca="1">SUMIF(OFFSET(correlations!O$46,_xlfn.FLOOR.MATH((ROW(N470)-1)/5)*5,0,5),"&lt;&gt;0")/COUNTIF(OFFSET(correlations!O$46,_xlfn.FLOOR.MATH((ROW(N470)-1)/5)*5,0,5),"&lt;&gt;0")</f>
        <v>3.5</v>
      </c>
      <c r="AP482" s="40">
        <f ca="1">SUMIF(OFFSET(correlations!P$46,_xlfn.FLOOR.MATH((ROW(O470)-1)/5)*5,0,5),"&lt;&gt;0")/COUNTIF(OFFSET(correlations!P$46,_xlfn.FLOOR.MATH((ROW(O470)-1)/5)*5,0,5),"&lt;&gt;0")</f>
        <v>3</v>
      </c>
      <c r="AQ482" s="40">
        <f ca="1">SUMIF(OFFSET(correlations!Q$46,_xlfn.FLOOR.MATH((ROW(P470)-1)/5)*5,0,5),"&lt;&gt;0")/COUNTIF(OFFSET(correlations!Q$46,_xlfn.FLOOR.MATH((ROW(P470)-1)/5)*5,0,5),"&lt;&gt;0")</f>
        <v>3.5</v>
      </c>
      <c r="AR482" s="40" t="e">
        <f ca="1">SUMIF(OFFSET(correlations!R$46,_xlfn.FLOOR.MATH((ROW(Q470)-1)/5)*5,0,5),"&lt;&gt;0")/COUNTIF(OFFSET(correlations!R$46,_xlfn.FLOOR.MATH((ROW(Q470)-1)/5)*5,0,5),"&lt;&gt;0")</f>
        <v>#DIV/0!</v>
      </c>
      <c r="AS482" s="40" t="e">
        <f ca="1">SUMIF(OFFSET(correlations!S$46,_xlfn.FLOOR.MATH((ROW(R470)-1)/5)*5,0,5),"&lt;&gt;0")/COUNTIF(OFFSET(correlations!S$46,_xlfn.FLOOR.MATH((ROW(R470)-1)/5)*5,0,5),"&lt;&gt;0")</f>
        <v>#DIV/0!</v>
      </c>
      <c r="AT482" s="40">
        <f ca="1">SUMIF(OFFSET(correlations!T$46,_xlfn.FLOOR.MATH((ROW(S470)-1)/5)*5,0,5),"&lt;&gt;0")/COUNTIF(OFFSET(correlations!T$46,_xlfn.FLOOR.MATH((ROW(S470)-1)/5)*5,0,5),"&lt;&gt;0")</f>
        <v>3</v>
      </c>
      <c r="AU482" s="40" t="e">
        <f ca="1">SUMIF(OFFSET(correlations!U$46,_xlfn.FLOOR.MATH((ROW(T470)-1)/5)*5,0,5),"&lt;&gt;0")/COUNTIF(OFFSET(correlations!U$46,_xlfn.FLOOR.MATH((ROW(T470)-1)/5)*5,0,5),"&lt;&gt;0")</f>
        <v>#DIV/0!</v>
      </c>
      <c r="AV482" s="40" t="e">
        <f ca="1">SUMIF(OFFSET(correlations!V$46,_xlfn.FLOOR.MATH((ROW(U470)-1)/5)*5,0,5),"&lt;&gt;0")/COUNTIF(OFFSET(correlations!V$46,_xlfn.FLOOR.MATH((ROW(U470)-1)/5)*5,0,5),"&lt;&gt;0")</f>
        <v>#DIV/0!</v>
      </c>
      <c r="AW482" s="40" t="e">
        <f ca="1">SUMIF(OFFSET(correlations!W$46,_xlfn.FLOOR.MATH((ROW(V470)-1)/5)*5,0,5),"&lt;&gt;0")/COUNTIF(OFFSET(correlations!W$46,_xlfn.FLOOR.MATH((ROW(V470)-1)/5)*5,0,5),"&lt;&gt;0")</f>
        <v>#DIV/0!</v>
      </c>
      <c r="AX482" s="40" t="e">
        <f ca="1">SUMIF(OFFSET(correlations!X$46,_xlfn.FLOOR.MATH((ROW(W470)-1)/5)*5,0,5),"&lt;&gt;0")/COUNTIF(OFFSET(correlations!X$46,_xlfn.FLOOR.MATH((ROW(W470)-1)/5)*5,0,5),"&lt;&gt;0")</f>
        <v>#DIV/0!</v>
      </c>
      <c r="AY482" s="40">
        <f ca="1">SUMIF(OFFSET(correlations!Y$46,_xlfn.FLOOR.MATH((ROW(X470)-1)/5)*5,0,5),"&lt;&gt;0")/COUNTIF(OFFSET(correlations!Y$46,_xlfn.FLOOR.MATH((ROW(X470)-1)/5)*5,0,5),"&lt;&gt;0")</f>
        <v>3</v>
      </c>
      <c r="AZ482" s="40" t="e">
        <f ca="1">SUMIF(OFFSET(correlations!Z$46,_xlfn.FLOOR.MATH((ROW(Y470)-1)/5)*5,0,5),"&lt;&gt;0")/COUNTIF(OFFSET(correlations!Z$46,_xlfn.FLOOR.MATH((ROW(Y470)-1)/5)*5,0,5),"&lt;&gt;0")</f>
        <v>#DIV/0!</v>
      </c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</row>
    <row r="483" spans="1:76">
      <c r="A483" s="21" t="s">
        <v>94</v>
      </c>
      <c r="B483" s="26">
        <f>IF(correlations!B516&lt;&gt;0,'Modified Weights'!B$5,0)</f>
        <v>0</v>
      </c>
      <c r="C483" s="26">
        <f>IF(correlations!C516&lt;&gt;0,'Modified Weights'!C$5,0)</f>
        <v>0</v>
      </c>
      <c r="D483" s="26">
        <f>IF(correlations!D516&lt;&gt;0,'Modified Weights'!D$5,0)</f>
        <v>0</v>
      </c>
      <c r="E483" s="26">
        <f>IF(correlations!E516&lt;&gt;0,'Modified Weights'!E$5,0)</f>
        <v>0.46291004988627577</v>
      </c>
      <c r="F483" s="26">
        <f>IF(correlations!F516&lt;&gt;0,'Modified Weights'!F$5,0)</f>
        <v>0.43899155441463594</v>
      </c>
      <c r="G483" s="26">
        <f>IF(correlations!G516&lt;&gt;0,'Modified Weights'!G$5,0)</f>
        <v>0</v>
      </c>
      <c r="H483" s="26">
        <f>IF(correlations!H516&lt;&gt;0,'Modified Weights'!H$5,0)</f>
        <v>0</v>
      </c>
      <c r="I483" s="26">
        <f>IF(correlations!I516&lt;&gt;0,'Modified Weights'!I$5,0)</f>
        <v>0.26424949075041737</v>
      </c>
      <c r="J483" s="26">
        <f>IF(correlations!J516&lt;&gt;0,'Modified Weights'!J$5,0)</f>
        <v>0.38713264586848378</v>
      </c>
      <c r="K483" s="26">
        <f>IF(correlations!K516&lt;&gt;0,'Modified Weights'!K$5,0)</f>
        <v>0</v>
      </c>
      <c r="L483" s="26">
        <f>IF(correlations!L516&lt;&gt;0,'Modified Weights'!L$5,0)</f>
        <v>0.27833468677407003</v>
      </c>
      <c r="M483" s="26">
        <f>IF(correlations!M516&lt;&gt;0,'Modified Weights'!M$5,0)</f>
        <v>0</v>
      </c>
      <c r="N483" s="26">
        <f>IF(correlations!N516&lt;&gt;0,'Modified Weights'!N$5,0)</f>
        <v>0.290591240789001</v>
      </c>
      <c r="O483" s="26">
        <f>IF(correlations!O516&lt;&gt;0,'Modified Weights'!O$5,0)</f>
        <v>0</v>
      </c>
      <c r="P483" s="26">
        <f>IF(correlations!P516&lt;&gt;0,'Modified Weights'!P$5,0)</f>
        <v>0</v>
      </c>
      <c r="Q483" s="26">
        <f>IF(correlations!Q516&lt;&gt;0,'Modified Weights'!Q$5,0)</f>
        <v>0</v>
      </c>
      <c r="R483" s="26">
        <f>IF(correlations!R516&lt;&gt;0,'Modified Weights'!R$5,0)</f>
        <v>0.45527378286540937</v>
      </c>
      <c r="S483" s="26">
        <f>IF(correlations!S516&lt;&gt;0,'Modified Weights'!S$5,0)</f>
        <v>0</v>
      </c>
      <c r="T483" s="26">
        <f>IF(correlations!T516&lt;&gt;0,'Modified Weights'!T$5,0)</f>
        <v>0.42805472768971564</v>
      </c>
      <c r="U483" s="26">
        <f>IF(correlations!U516&lt;&gt;0,'Modified Weights'!U$5,0)</f>
        <v>0</v>
      </c>
      <c r="V483" s="26">
        <f>IF(correlations!V516&lt;&gt;0,'Modified Weights'!V$5,0)</f>
        <v>0</v>
      </c>
      <c r="W483" s="26">
        <f>IF(correlations!W516&lt;&gt;0,'Modified Weights'!W$5,0)</f>
        <v>0.31571202585390812</v>
      </c>
      <c r="X483" s="26">
        <f>IF(correlations!X516&lt;&gt;0,'Modified Weights'!X$5,0)</f>
        <v>0</v>
      </c>
      <c r="Y483" s="26">
        <f>IF(correlations!Y516&lt;&gt;0,'Modified Weights'!Y$5,0)</f>
        <v>0</v>
      </c>
      <c r="Z483" s="26">
        <f>IF(correlations!Z516&lt;&gt;0,'Modified Weights'!Z$5,0)</f>
        <v>0</v>
      </c>
      <c r="AA483" s="26"/>
      <c r="AB483" s="40">
        <f ca="1">SUMIF(OFFSET(correlations!B$46,_xlfn.FLOOR.MATH((ROW(A471)-1)/5)*5,0,5),"&lt;&gt;0")/COUNTIF(OFFSET(correlations!B$46,_xlfn.FLOOR.MATH((ROW(A471)-1)/5)*5,0,5),"&lt;&gt;0")</f>
        <v>3.5</v>
      </c>
      <c r="AC483" s="40">
        <f ca="1">SUMIF(OFFSET(correlations!C$46,_xlfn.FLOOR.MATH((ROW(B471)-1)/5)*5,0,5),"&lt;&gt;0")/COUNTIF(OFFSET(correlations!C$46,_xlfn.FLOOR.MATH((ROW(B471)-1)/5)*5,0,5),"&lt;&gt;0")</f>
        <v>2.8333333333333335</v>
      </c>
      <c r="AD483" s="40">
        <f ca="1">SUMIF(OFFSET(correlations!D$46,_xlfn.FLOOR.MATH((ROW(C471)-1)/5)*5,0,5),"&lt;&gt;0")/COUNTIF(OFFSET(correlations!D$46,_xlfn.FLOOR.MATH((ROW(C471)-1)/5)*5,0,5),"&lt;&gt;0")</f>
        <v>3</v>
      </c>
      <c r="AE483" s="40">
        <f ca="1">SUMIF(OFFSET(correlations!E$46,_xlfn.FLOOR.MATH((ROW(D471)-1)/5)*5,0,5),"&lt;&gt;0")/COUNTIF(OFFSET(correlations!E$46,_xlfn.FLOOR.MATH((ROW(D471)-1)/5)*5,0,5),"&lt;&gt;0")</f>
        <v>4.5</v>
      </c>
      <c r="AF483" s="40">
        <f ca="1">SUMIF(OFFSET(correlations!F$46,_xlfn.FLOOR.MATH((ROW(E471)-1)/5)*5,0,5),"&lt;&gt;0")/COUNTIF(OFFSET(correlations!F$46,_xlfn.FLOOR.MATH((ROW(E471)-1)/5)*5,0,5),"&lt;&gt;0")</f>
        <v>3.5</v>
      </c>
      <c r="AG483" s="40">
        <f ca="1">SUMIF(OFFSET(correlations!G$46,_xlfn.FLOOR.MATH((ROW(F471)-1)/5)*5,0,5),"&lt;&gt;0")/COUNTIF(OFFSET(correlations!G$46,_xlfn.FLOOR.MATH((ROW(F471)-1)/5)*5,0,5),"&lt;&gt;0")</f>
        <v>3.75</v>
      </c>
      <c r="AH483" s="40">
        <f ca="1">SUMIF(OFFSET(correlations!H$46,_xlfn.FLOOR.MATH((ROW(G471)-1)/5)*5,0,5),"&lt;&gt;0")/COUNTIF(OFFSET(correlations!H$46,_xlfn.FLOOR.MATH((ROW(G471)-1)/5)*5,0,5),"&lt;&gt;0")</f>
        <v>2</v>
      </c>
      <c r="AI483" s="40">
        <f ca="1">SUMIF(OFFSET(correlations!I$46,_xlfn.FLOOR.MATH((ROW(H471)-1)/5)*5,0,5),"&lt;&gt;0")/COUNTIF(OFFSET(correlations!I$46,_xlfn.FLOOR.MATH((ROW(H471)-1)/5)*5,0,5),"&lt;&gt;0")</f>
        <v>4.5</v>
      </c>
      <c r="AJ483" s="40">
        <f ca="1">SUMIF(OFFSET(correlations!J$46,_xlfn.FLOOR.MATH((ROW(I471)-1)/5)*5,0,5),"&lt;&gt;0")/COUNTIF(OFFSET(correlations!J$46,_xlfn.FLOOR.MATH((ROW(I471)-1)/5)*5,0,5),"&lt;&gt;0")</f>
        <v>3.25</v>
      </c>
      <c r="AK483" s="40">
        <f ca="1">SUMIF(OFFSET(correlations!K$46,_xlfn.FLOOR.MATH((ROW(J471)-1)/5)*5,0,5),"&lt;&gt;0")/COUNTIF(OFFSET(correlations!K$46,_xlfn.FLOOR.MATH((ROW(J471)-1)/5)*5,0,5),"&lt;&gt;0")</f>
        <v>2.5</v>
      </c>
      <c r="AL483" s="40">
        <f ca="1">SUMIF(OFFSET(correlations!L$46,_xlfn.FLOOR.MATH((ROW(K471)-1)/5)*5,0,5),"&lt;&gt;0")/COUNTIF(OFFSET(correlations!L$46,_xlfn.FLOOR.MATH((ROW(K471)-1)/5)*5,0,5),"&lt;&gt;0")</f>
        <v>3.75</v>
      </c>
      <c r="AM483" s="40">
        <f ca="1">SUMIF(OFFSET(correlations!M$46,_xlfn.FLOOR.MATH((ROW(L471)-1)/5)*5,0,5),"&lt;&gt;0")/COUNTIF(OFFSET(correlations!M$46,_xlfn.FLOOR.MATH((ROW(L471)-1)/5)*5,0,5),"&lt;&gt;0")</f>
        <v>3.3333333333333335</v>
      </c>
      <c r="AN483" s="40">
        <f ca="1">SUMIF(OFFSET(correlations!N$46,_xlfn.FLOOR.MATH((ROW(M471)-1)/5)*5,0,5),"&lt;&gt;0")/COUNTIF(OFFSET(correlations!N$46,_xlfn.FLOOR.MATH((ROW(M471)-1)/5)*5,0,5),"&lt;&gt;0")</f>
        <v>4.25</v>
      </c>
      <c r="AO483" s="40">
        <f ca="1">SUMIF(OFFSET(correlations!O$46,_xlfn.FLOOR.MATH((ROW(N471)-1)/5)*5,0,5),"&lt;&gt;0")/COUNTIF(OFFSET(correlations!O$46,_xlfn.FLOOR.MATH((ROW(N471)-1)/5)*5,0,5),"&lt;&gt;0")</f>
        <v>3</v>
      </c>
      <c r="AP483" s="40">
        <f ca="1">SUMIF(OFFSET(correlations!P$46,_xlfn.FLOOR.MATH((ROW(O471)-1)/5)*5,0,5),"&lt;&gt;0")/COUNTIF(OFFSET(correlations!P$46,_xlfn.FLOOR.MATH((ROW(O471)-1)/5)*5,0,5),"&lt;&gt;0")</f>
        <v>2.5</v>
      </c>
      <c r="AQ483" s="40">
        <f ca="1">SUMIF(OFFSET(correlations!Q$46,_xlfn.FLOOR.MATH((ROW(P471)-1)/5)*5,0,5),"&lt;&gt;0")/COUNTIF(OFFSET(correlations!Q$46,_xlfn.FLOOR.MATH((ROW(P471)-1)/5)*5,0,5),"&lt;&gt;0")</f>
        <v>2.5</v>
      </c>
      <c r="AR483" s="40">
        <f ca="1">SUMIF(OFFSET(correlations!R$46,_xlfn.FLOOR.MATH((ROW(Q471)-1)/5)*5,0,5),"&lt;&gt;0")/COUNTIF(OFFSET(correlations!R$46,_xlfn.FLOOR.MATH((ROW(Q471)-1)/5)*5,0,5),"&lt;&gt;0")</f>
        <v>4.166666666666667</v>
      </c>
      <c r="AS483" s="40">
        <f ca="1">SUMIF(OFFSET(correlations!S$46,_xlfn.FLOOR.MATH((ROW(R471)-1)/5)*5,0,5),"&lt;&gt;0")/COUNTIF(OFFSET(correlations!S$46,_xlfn.FLOOR.MATH((ROW(R471)-1)/5)*5,0,5),"&lt;&gt;0")</f>
        <v>5</v>
      </c>
      <c r="AT483" s="40">
        <f ca="1">SUMIF(OFFSET(correlations!T$46,_xlfn.FLOOR.MATH((ROW(S471)-1)/5)*5,0,5),"&lt;&gt;0")/COUNTIF(OFFSET(correlations!T$46,_xlfn.FLOOR.MATH((ROW(S471)-1)/5)*5,0,5),"&lt;&gt;0")</f>
        <v>3.75</v>
      </c>
      <c r="AU483" s="40">
        <f ca="1">SUMIF(OFFSET(correlations!U$46,_xlfn.FLOOR.MATH((ROW(T471)-1)/5)*5,0,5),"&lt;&gt;0")/COUNTIF(OFFSET(correlations!U$46,_xlfn.FLOOR.MATH((ROW(T471)-1)/5)*5,0,5),"&lt;&gt;0")</f>
        <v>2</v>
      </c>
      <c r="AV483" s="40">
        <f ca="1">SUMIF(OFFSET(correlations!V$46,_xlfn.FLOOR.MATH((ROW(U471)-1)/5)*5,0,5),"&lt;&gt;0")/COUNTIF(OFFSET(correlations!V$46,_xlfn.FLOOR.MATH((ROW(U471)-1)/5)*5,0,5),"&lt;&gt;0")</f>
        <v>4</v>
      </c>
      <c r="AW483" s="40">
        <f ca="1">SUMIF(OFFSET(correlations!W$46,_xlfn.FLOOR.MATH((ROW(V471)-1)/5)*5,0,5),"&lt;&gt;0")/COUNTIF(OFFSET(correlations!W$46,_xlfn.FLOOR.MATH((ROW(V471)-1)/5)*5,0,5),"&lt;&gt;0")</f>
        <v>2.6666666666666665</v>
      </c>
      <c r="AX483" s="40">
        <f ca="1">SUMIF(OFFSET(correlations!X$46,_xlfn.FLOOR.MATH((ROW(W471)-1)/5)*5,0,5),"&lt;&gt;0")/COUNTIF(OFFSET(correlations!X$46,_xlfn.FLOOR.MATH((ROW(W471)-1)/5)*5,0,5),"&lt;&gt;0")</f>
        <v>3.5</v>
      </c>
      <c r="AY483" s="40">
        <f ca="1">SUMIF(OFFSET(correlations!Y$46,_xlfn.FLOOR.MATH((ROW(X471)-1)/5)*5,0,5),"&lt;&gt;0")/COUNTIF(OFFSET(correlations!Y$46,_xlfn.FLOOR.MATH((ROW(X471)-1)/5)*5,0,5),"&lt;&gt;0")</f>
        <v>2.75</v>
      </c>
      <c r="AZ483" s="40">
        <f ca="1">SUMIF(OFFSET(correlations!Z$46,_xlfn.FLOOR.MATH((ROW(Y471)-1)/5)*5,0,5),"&lt;&gt;0")/COUNTIF(OFFSET(correlations!Z$46,_xlfn.FLOOR.MATH((ROW(Y471)-1)/5)*5,0,5),"&lt;&gt;0")</f>
        <v>3.5</v>
      </c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</row>
    <row r="484" spans="1:76">
      <c r="A484" s="1" t="str">
        <f t="shared" ref="A484:A487" si="94">A483</f>
        <v>9802: The Rock (1996)</v>
      </c>
      <c r="B484" s="26">
        <f>IF(correlations!B517&lt;&gt;0,'Modified Weights'!B$6,0)</f>
        <v>0</v>
      </c>
      <c r="C484" s="26">
        <f>IF(correlations!C517&lt;&gt;0,'Modified Weights'!C$6,0)</f>
        <v>0.41443820151070604</v>
      </c>
      <c r="D484" s="26">
        <f>IF(correlations!D517&lt;&gt;0,'Modified Weights'!D$6,0)</f>
        <v>0</v>
      </c>
      <c r="E484" s="26">
        <f>IF(correlations!E517&lt;&gt;0,'Modified Weights'!E$6,0)</f>
        <v>0</v>
      </c>
      <c r="F484" s="26">
        <f>IF(correlations!F517&lt;&gt;0,'Modified Weights'!F$6,0)</f>
        <v>0</v>
      </c>
      <c r="G484" s="26">
        <f>IF(correlations!G517&lt;&gt;0,'Modified Weights'!G$6,0)</f>
        <v>0.39943642888722536</v>
      </c>
      <c r="H484" s="26">
        <f>IF(correlations!H517&lt;&gt;0,'Modified Weights'!H$6,0)</f>
        <v>0</v>
      </c>
      <c r="I484" s="26">
        <f>IF(correlations!I517&lt;&gt;0,'Modified Weights'!I$6,0)</f>
        <v>0.22921932957789437</v>
      </c>
      <c r="J484" s="26">
        <f>IF(correlations!J517&lt;&gt;0,'Modified Weights'!J$6,0)</f>
        <v>0</v>
      </c>
      <c r="K484" s="26">
        <f>IF(correlations!K517&lt;&gt;0,'Modified Weights'!K$6,0)</f>
        <v>0</v>
      </c>
      <c r="L484" s="26">
        <f>IF(correlations!L517&lt;&gt;0,'Modified Weights'!L$6,0)</f>
        <v>0</v>
      </c>
      <c r="M484" s="26">
        <f>IF(correlations!M517&lt;&gt;0,'Modified Weights'!M$6,0)</f>
        <v>0</v>
      </c>
      <c r="N484" s="26">
        <f>IF(correlations!N517&lt;&gt;0,'Modified Weights'!N$6,0)</f>
        <v>0</v>
      </c>
      <c r="O484" s="26">
        <f>IF(correlations!O517&lt;&gt;0,'Modified Weights'!O$6,0)</f>
        <v>0</v>
      </c>
      <c r="P484" s="26">
        <f>IF(correlations!P517&lt;&gt;0,'Modified Weights'!P$6,0)</f>
        <v>0</v>
      </c>
      <c r="Q484" s="26">
        <f>IF(correlations!Q517&lt;&gt;0,'Modified Weights'!Q$6,0)</f>
        <v>0</v>
      </c>
      <c r="R484" s="26">
        <f>IF(correlations!R517&lt;&gt;0,'Modified Weights'!R$6,0)</f>
        <v>0</v>
      </c>
      <c r="S484" s="26">
        <f>IF(correlations!S517&lt;&gt;0,'Modified Weights'!S$6,0)</f>
        <v>0</v>
      </c>
      <c r="T484" s="26">
        <f>IF(correlations!T517&lt;&gt;0,'Modified Weights'!T$6,0)</f>
        <v>0</v>
      </c>
      <c r="U484" s="26">
        <f>IF(correlations!U517&lt;&gt;0,'Modified Weights'!U$6,0)</f>
        <v>0</v>
      </c>
      <c r="V484" s="26">
        <f>IF(correlations!V517&lt;&gt;0,'Modified Weights'!V$6,0)</f>
        <v>0</v>
      </c>
      <c r="W484" s="26">
        <f>IF(correlations!W517&lt;&gt;0,'Modified Weights'!W$6,0)</f>
        <v>0</v>
      </c>
      <c r="X484" s="26">
        <f>IF(correlations!X517&lt;&gt;0,'Modified Weights'!X$6,0)</f>
        <v>0</v>
      </c>
      <c r="Y484" s="26">
        <f>IF(correlations!Y517&lt;&gt;0,'Modified Weights'!Y$6,0)</f>
        <v>0</v>
      </c>
      <c r="Z484" s="26">
        <f>IF(correlations!Z517&lt;&gt;0,'Modified Weights'!Z$6,0)</f>
        <v>0</v>
      </c>
      <c r="AA484" s="26"/>
      <c r="AB484" s="40">
        <f ca="1">SUMIF(OFFSET(correlations!B$46,_xlfn.FLOOR.MATH((ROW(A472)-1)/5)*5,0,5),"&lt;&gt;0")/COUNTIF(OFFSET(correlations!B$46,_xlfn.FLOOR.MATH((ROW(A472)-1)/5)*5,0,5),"&lt;&gt;0")</f>
        <v>3.5</v>
      </c>
      <c r="AC484" s="40">
        <f ca="1">SUMIF(OFFSET(correlations!C$46,_xlfn.FLOOR.MATH((ROW(B472)-1)/5)*5,0,5),"&lt;&gt;0")/COUNTIF(OFFSET(correlations!C$46,_xlfn.FLOOR.MATH((ROW(B472)-1)/5)*5,0,5),"&lt;&gt;0")</f>
        <v>2.8333333333333335</v>
      </c>
      <c r="AD484" s="40">
        <f ca="1">SUMIF(OFFSET(correlations!D$46,_xlfn.FLOOR.MATH((ROW(C472)-1)/5)*5,0,5),"&lt;&gt;0")/COUNTIF(OFFSET(correlations!D$46,_xlfn.FLOOR.MATH((ROW(C472)-1)/5)*5,0,5),"&lt;&gt;0")</f>
        <v>3</v>
      </c>
      <c r="AE484" s="40">
        <f ca="1">SUMIF(OFFSET(correlations!E$46,_xlfn.FLOOR.MATH((ROW(D472)-1)/5)*5,0,5),"&lt;&gt;0")/COUNTIF(OFFSET(correlations!E$46,_xlfn.FLOOR.MATH((ROW(D472)-1)/5)*5,0,5),"&lt;&gt;0")</f>
        <v>4.5</v>
      </c>
      <c r="AF484" s="40">
        <f ca="1">SUMIF(OFFSET(correlations!F$46,_xlfn.FLOOR.MATH((ROW(E472)-1)/5)*5,0,5),"&lt;&gt;0")/COUNTIF(OFFSET(correlations!F$46,_xlfn.FLOOR.MATH((ROW(E472)-1)/5)*5,0,5),"&lt;&gt;0")</f>
        <v>3.5</v>
      </c>
      <c r="AG484" s="40">
        <f ca="1">SUMIF(OFFSET(correlations!G$46,_xlfn.FLOOR.MATH((ROW(F472)-1)/5)*5,0,5),"&lt;&gt;0")/COUNTIF(OFFSET(correlations!G$46,_xlfn.FLOOR.MATH((ROW(F472)-1)/5)*5,0,5),"&lt;&gt;0")</f>
        <v>3.75</v>
      </c>
      <c r="AH484" s="40">
        <f ca="1">SUMIF(OFFSET(correlations!H$46,_xlfn.FLOOR.MATH((ROW(G472)-1)/5)*5,0,5),"&lt;&gt;0")/COUNTIF(OFFSET(correlations!H$46,_xlfn.FLOOR.MATH((ROW(G472)-1)/5)*5,0,5),"&lt;&gt;0")</f>
        <v>2</v>
      </c>
      <c r="AI484" s="40">
        <f ca="1">SUMIF(OFFSET(correlations!I$46,_xlfn.FLOOR.MATH((ROW(H472)-1)/5)*5,0,5),"&lt;&gt;0")/COUNTIF(OFFSET(correlations!I$46,_xlfn.FLOOR.MATH((ROW(H472)-1)/5)*5,0,5),"&lt;&gt;0")</f>
        <v>4.5</v>
      </c>
      <c r="AJ484" s="40">
        <f ca="1">SUMIF(OFFSET(correlations!J$46,_xlfn.FLOOR.MATH((ROW(I472)-1)/5)*5,0,5),"&lt;&gt;0")/COUNTIF(OFFSET(correlations!J$46,_xlfn.FLOOR.MATH((ROW(I472)-1)/5)*5,0,5),"&lt;&gt;0")</f>
        <v>3.25</v>
      </c>
      <c r="AK484" s="40">
        <f ca="1">SUMIF(OFFSET(correlations!K$46,_xlfn.FLOOR.MATH((ROW(J472)-1)/5)*5,0,5),"&lt;&gt;0")/COUNTIF(OFFSET(correlations!K$46,_xlfn.FLOOR.MATH((ROW(J472)-1)/5)*5,0,5),"&lt;&gt;0")</f>
        <v>2.5</v>
      </c>
      <c r="AL484" s="40">
        <f ca="1">SUMIF(OFFSET(correlations!L$46,_xlfn.FLOOR.MATH((ROW(K472)-1)/5)*5,0,5),"&lt;&gt;0")/COUNTIF(OFFSET(correlations!L$46,_xlfn.FLOOR.MATH((ROW(K472)-1)/5)*5,0,5),"&lt;&gt;0")</f>
        <v>3.75</v>
      </c>
      <c r="AM484" s="40">
        <f ca="1">SUMIF(OFFSET(correlations!M$46,_xlfn.FLOOR.MATH((ROW(L472)-1)/5)*5,0,5),"&lt;&gt;0")/COUNTIF(OFFSET(correlations!M$46,_xlfn.FLOOR.MATH((ROW(L472)-1)/5)*5,0,5),"&lt;&gt;0")</f>
        <v>3.3333333333333335</v>
      </c>
      <c r="AN484" s="40">
        <f ca="1">SUMIF(OFFSET(correlations!N$46,_xlfn.FLOOR.MATH((ROW(M472)-1)/5)*5,0,5),"&lt;&gt;0")/COUNTIF(OFFSET(correlations!N$46,_xlfn.FLOOR.MATH((ROW(M472)-1)/5)*5,0,5),"&lt;&gt;0")</f>
        <v>4.25</v>
      </c>
      <c r="AO484" s="40">
        <f ca="1">SUMIF(OFFSET(correlations!O$46,_xlfn.FLOOR.MATH((ROW(N472)-1)/5)*5,0,5),"&lt;&gt;0")/COUNTIF(OFFSET(correlations!O$46,_xlfn.FLOOR.MATH((ROW(N472)-1)/5)*5,0,5),"&lt;&gt;0")</f>
        <v>3</v>
      </c>
      <c r="AP484" s="40">
        <f ca="1">SUMIF(OFFSET(correlations!P$46,_xlfn.FLOOR.MATH((ROW(O472)-1)/5)*5,0,5),"&lt;&gt;0")/COUNTIF(OFFSET(correlations!P$46,_xlfn.FLOOR.MATH((ROW(O472)-1)/5)*5,0,5),"&lt;&gt;0")</f>
        <v>2.5</v>
      </c>
      <c r="AQ484" s="40">
        <f ca="1">SUMIF(OFFSET(correlations!Q$46,_xlfn.FLOOR.MATH((ROW(P472)-1)/5)*5,0,5),"&lt;&gt;0")/COUNTIF(OFFSET(correlations!Q$46,_xlfn.FLOOR.MATH((ROW(P472)-1)/5)*5,0,5),"&lt;&gt;0")</f>
        <v>2.5</v>
      </c>
      <c r="AR484" s="40">
        <f ca="1">SUMIF(OFFSET(correlations!R$46,_xlfn.FLOOR.MATH((ROW(Q472)-1)/5)*5,0,5),"&lt;&gt;0")/COUNTIF(OFFSET(correlations!R$46,_xlfn.FLOOR.MATH((ROW(Q472)-1)/5)*5,0,5),"&lt;&gt;0")</f>
        <v>4.166666666666667</v>
      </c>
      <c r="AS484" s="40">
        <f ca="1">SUMIF(OFFSET(correlations!S$46,_xlfn.FLOOR.MATH((ROW(R472)-1)/5)*5,0,5),"&lt;&gt;0")/COUNTIF(OFFSET(correlations!S$46,_xlfn.FLOOR.MATH((ROW(R472)-1)/5)*5,0,5),"&lt;&gt;0")</f>
        <v>5</v>
      </c>
      <c r="AT484" s="40">
        <f ca="1">SUMIF(OFFSET(correlations!T$46,_xlfn.FLOOR.MATH((ROW(S472)-1)/5)*5,0,5),"&lt;&gt;0")/COUNTIF(OFFSET(correlations!T$46,_xlfn.FLOOR.MATH((ROW(S472)-1)/5)*5,0,5),"&lt;&gt;0")</f>
        <v>3.75</v>
      </c>
      <c r="AU484" s="40">
        <f ca="1">SUMIF(OFFSET(correlations!U$46,_xlfn.FLOOR.MATH((ROW(T472)-1)/5)*5,0,5),"&lt;&gt;0")/COUNTIF(OFFSET(correlations!U$46,_xlfn.FLOOR.MATH((ROW(T472)-1)/5)*5,0,5),"&lt;&gt;0")</f>
        <v>2</v>
      </c>
      <c r="AV484" s="40">
        <f ca="1">SUMIF(OFFSET(correlations!V$46,_xlfn.FLOOR.MATH((ROW(U472)-1)/5)*5,0,5),"&lt;&gt;0")/COUNTIF(OFFSET(correlations!V$46,_xlfn.FLOOR.MATH((ROW(U472)-1)/5)*5,0,5),"&lt;&gt;0")</f>
        <v>4</v>
      </c>
      <c r="AW484" s="40">
        <f ca="1">SUMIF(OFFSET(correlations!W$46,_xlfn.FLOOR.MATH((ROW(V472)-1)/5)*5,0,5),"&lt;&gt;0")/COUNTIF(OFFSET(correlations!W$46,_xlfn.FLOOR.MATH((ROW(V472)-1)/5)*5,0,5),"&lt;&gt;0")</f>
        <v>2.6666666666666665</v>
      </c>
      <c r="AX484" s="40">
        <f ca="1">SUMIF(OFFSET(correlations!X$46,_xlfn.FLOOR.MATH((ROW(W472)-1)/5)*5,0,5),"&lt;&gt;0")/COUNTIF(OFFSET(correlations!X$46,_xlfn.FLOOR.MATH((ROW(W472)-1)/5)*5,0,5),"&lt;&gt;0")</f>
        <v>3.5</v>
      </c>
      <c r="AY484" s="40">
        <f ca="1">SUMIF(OFFSET(correlations!Y$46,_xlfn.FLOOR.MATH((ROW(X472)-1)/5)*5,0,5),"&lt;&gt;0")/COUNTIF(OFFSET(correlations!Y$46,_xlfn.FLOOR.MATH((ROW(X472)-1)/5)*5,0,5),"&lt;&gt;0")</f>
        <v>2.75</v>
      </c>
      <c r="AZ484" s="40">
        <f ca="1">SUMIF(OFFSET(correlations!Z$46,_xlfn.FLOOR.MATH((ROW(Y472)-1)/5)*5,0,5),"&lt;&gt;0")/COUNTIF(OFFSET(correlations!Z$46,_xlfn.FLOOR.MATH((ROW(Y472)-1)/5)*5,0,5),"&lt;&gt;0")</f>
        <v>3.5</v>
      </c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</row>
    <row r="485" spans="1:76">
      <c r="A485" s="1" t="str">
        <f t="shared" si="94"/>
        <v>9802: The Rock (1996)</v>
      </c>
      <c r="B485" s="26">
        <f>IF(correlations!B518&lt;&gt;0,'Modified Weights'!B$7,0)</f>
        <v>0</v>
      </c>
      <c r="C485" s="26">
        <f>IF(correlations!C518&lt;&gt;0,'Modified Weights'!C$7,0)</f>
        <v>0.41167618541813644</v>
      </c>
      <c r="D485" s="26">
        <f>IF(correlations!D518&lt;&gt;0,'Modified Weights'!D$7,0)</f>
        <v>0.36756756756756787</v>
      </c>
      <c r="E485" s="26">
        <f>IF(correlations!E518&lt;&gt;0,'Modified Weights'!E$7,0)</f>
        <v>0.25965984359917371</v>
      </c>
      <c r="F485" s="26">
        <f>IF(correlations!F518&lt;&gt;0,'Modified Weights'!F$7,0)</f>
        <v>0.37985626502293046</v>
      </c>
      <c r="G485" s="26">
        <f>IF(correlations!G518&lt;&gt;0,'Modified Weights'!G$7,0)</f>
        <v>0</v>
      </c>
      <c r="H485" s="26">
        <f>IF(correlations!H518&lt;&gt;0,'Modified Weights'!H$7,0)</f>
        <v>0</v>
      </c>
      <c r="I485" s="26">
        <f>IF(correlations!I518&lt;&gt;0,'Modified Weights'!I$7,0)</f>
        <v>0</v>
      </c>
      <c r="J485" s="26">
        <f>IF(correlations!J518&lt;&gt;0,'Modified Weights'!J$7,0)</f>
        <v>0.36005629545020651</v>
      </c>
      <c r="K485" s="26">
        <f>IF(correlations!K518&lt;&gt;0,'Modified Weights'!K$7,0)</f>
        <v>0</v>
      </c>
      <c r="L485" s="26">
        <f>IF(correlations!L518&lt;&gt;0,'Modified Weights'!L$7,0)</f>
        <v>0</v>
      </c>
      <c r="M485" s="26">
        <f>IF(correlations!M518&lt;&gt;0,'Modified Weights'!M$7,0)</f>
        <v>0.19710516591041297</v>
      </c>
      <c r="N485" s="26">
        <f>IF(correlations!N518&lt;&gt;0,'Modified Weights'!N$7,0)</f>
        <v>0</v>
      </c>
      <c r="O485" s="26">
        <f>IF(correlations!O518&lt;&gt;0,'Modified Weights'!O$7,0)</f>
        <v>0.47549485227568483</v>
      </c>
      <c r="P485" s="26">
        <f>IF(correlations!P518&lt;&gt;0,'Modified Weights'!P$7,0)</f>
        <v>0</v>
      </c>
      <c r="Q485" s="26">
        <f>IF(correlations!Q518&lt;&gt;0,'Modified Weights'!Q$7,0)</f>
        <v>0.37322578372742299</v>
      </c>
      <c r="R485" s="26">
        <f>IF(correlations!R518&lt;&gt;0,'Modified Weights'!R$7,0)</f>
        <v>0</v>
      </c>
      <c r="S485" s="26">
        <f>IF(correlations!S518&lt;&gt;0,'Modified Weights'!S$7,0)</f>
        <v>0</v>
      </c>
      <c r="T485" s="26">
        <f>IF(correlations!T518&lt;&gt;0,'Modified Weights'!T$7,0)</f>
        <v>0</v>
      </c>
      <c r="U485" s="26">
        <f>IF(correlations!U518&lt;&gt;0,'Modified Weights'!U$7,0)</f>
        <v>0</v>
      </c>
      <c r="V485" s="26">
        <f>IF(correlations!V518&lt;&gt;0,'Modified Weights'!V$7,0)</f>
        <v>0</v>
      </c>
      <c r="W485" s="26">
        <f>IF(correlations!W518&lt;&gt;0,'Modified Weights'!W$7,0)</f>
        <v>0.24072770522228643</v>
      </c>
      <c r="X485" s="26">
        <f>IF(correlations!X518&lt;&gt;0,'Modified Weights'!X$7,0)</f>
        <v>0</v>
      </c>
      <c r="Y485" s="26">
        <f>IF(correlations!Y518&lt;&gt;0,'Modified Weights'!Y$7,0)</f>
        <v>0.42322462884387124</v>
      </c>
      <c r="Z485" s="26">
        <f>IF(correlations!Z518&lt;&gt;0,'Modified Weights'!Z$7,0)</f>
        <v>0</v>
      </c>
      <c r="AA485" s="26"/>
      <c r="AB485" s="40">
        <f ca="1">SUMIF(OFFSET(correlations!B$46,_xlfn.FLOOR.MATH((ROW(A473)-1)/5)*5,0,5),"&lt;&gt;0")/COUNTIF(OFFSET(correlations!B$46,_xlfn.FLOOR.MATH((ROW(A473)-1)/5)*5,0,5),"&lt;&gt;0")</f>
        <v>3.5</v>
      </c>
      <c r="AC485" s="40">
        <f ca="1">SUMIF(OFFSET(correlations!C$46,_xlfn.FLOOR.MATH((ROW(B473)-1)/5)*5,0,5),"&lt;&gt;0")/COUNTIF(OFFSET(correlations!C$46,_xlfn.FLOOR.MATH((ROW(B473)-1)/5)*5,0,5),"&lt;&gt;0")</f>
        <v>2.8333333333333335</v>
      </c>
      <c r="AD485" s="40">
        <f ca="1">SUMIF(OFFSET(correlations!D$46,_xlfn.FLOOR.MATH((ROW(C473)-1)/5)*5,0,5),"&lt;&gt;0")/COUNTIF(OFFSET(correlations!D$46,_xlfn.FLOOR.MATH((ROW(C473)-1)/5)*5,0,5),"&lt;&gt;0")</f>
        <v>3</v>
      </c>
      <c r="AE485" s="40">
        <f ca="1">SUMIF(OFFSET(correlations!E$46,_xlfn.FLOOR.MATH((ROW(D473)-1)/5)*5,0,5),"&lt;&gt;0")/COUNTIF(OFFSET(correlations!E$46,_xlfn.FLOOR.MATH((ROW(D473)-1)/5)*5,0,5),"&lt;&gt;0")</f>
        <v>4.5</v>
      </c>
      <c r="AF485" s="40">
        <f ca="1">SUMIF(OFFSET(correlations!F$46,_xlfn.FLOOR.MATH((ROW(E473)-1)/5)*5,0,5),"&lt;&gt;0")/COUNTIF(OFFSET(correlations!F$46,_xlfn.FLOOR.MATH((ROW(E473)-1)/5)*5,0,5),"&lt;&gt;0")</f>
        <v>3.5</v>
      </c>
      <c r="AG485" s="40">
        <f ca="1">SUMIF(OFFSET(correlations!G$46,_xlfn.FLOOR.MATH((ROW(F473)-1)/5)*5,0,5),"&lt;&gt;0")/COUNTIF(OFFSET(correlations!G$46,_xlfn.FLOOR.MATH((ROW(F473)-1)/5)*5,0,5),"&lt;&gt;0")</f>
        <v>3.75</v>
      </c>
      <c r="AH485" s="40">
        <f ca="1">SUMIF(OFFSET(correlations!H$46,_xlfn.FLOOR.MATH((ROW(G473)-1)/5)*5,0,5),"&lt;&gt;0")/COUNTIF(OFFSET(correlations!H$46,_xlfn.FLOOR.MATH((ROW(G473)-1)/5)*5,0,5),"&lt;&gt;0")</f>
        <v>2</v>
      </c>
      <c r="AI485" s="40">
        <f ca="1">SUMIF(OFFSET(correlations!I$46,_xlfn.FLOOR.MATH((ROW(H473)-1)/5)*5,0,5),"&lt;&gt;0")/COUNTIF(OFFSET(correlations!I$46,_xlfn.FLOOR.MATH((ROW(H473)-1)/5)*5,0,5),"&lt;&gt;0")</f>
        <v>4.5</v>
      </c>
      <c r="AJ485" s="40">
        <f ca="1">SUMIF(OFFSET(correlations!J$46,_xlfn.FLOOR.MATH((ROW(I473)-1)/5)*5,0,5),"&lt;&gt;0")/COUNTIF(OFFSET(correlations!J$46,_xlfn.FLOOR.MATH((ROW(I473)-1)/5)*5,0,5),"&lt;&gt;0")</f>
        <v>3.25</v>
      </c>
      <c r="AK485" s="40">
        <f ca="1">SUMIF(OFFSET(correlations!K$46,_xlfn.FLOOR.MATH((ROW(J473)-1)/5)*5,0,5),"&lt;&gt;0")/COUNTIF(OFFSET(correlations!K$46,_xlfn.FLOOR.MATH((ROW(J473)-1)/5)*5,0,5),"&lt;&gt;0")</f>
        <v>2.5</v>
      </c>
      <c r="AL485" s="40">
        <f ca="1">SUMIF(OFFSET(correlations!L$46,_xlfn.FLOOR.MATH((ROW(K473)-1)/5)*5,0,5),"&lt;&gt;0")/COUNTIF(OFFSET(correlations!L$46,_xlfn.FLOOR.MATH((ROW(K473)-1)/5)*5,0,5),"&lt;&gt;0")</f>
        <v>3.75</v>
      </c>
      <c r="AM485" s="40">
        <f ca="1">SUMIF(OFFSET(correlations!M$46,_xlfn.FLOOR.MATH((ROW(L473)-1)/5)*5,0,5),"&lt;&gt;0")/COUNTIF(OFFSET(correlations!M$46,_xlfn.FLOOR.MATH((ROW(L473)-1)/5)*5,0,5),"&lt;&gt;0")</f>
        <v>3.3333333333333335</v>
      </c>
      <c r="AN485" s="40">
        <f ca="1">SUMIF(OFFSET(correlations!N$46,_xlfn.FLOOR.MATH((ROW(M473)-1)/5)*5,0,5),"&lt;&gt;0")/COUNTIF(OFFSET(correlations!N$46,_xlfn.FLOOR.MATH((ROW(M473)-1)/5)*5,0,5),"&lt;&gt;0")</f>
        <v>4.25</v>
      </c>
      <c r="AO485" s="40">
        <f ca="1">SUMIF(OFFSET(correlations!O$46,_xlfn.FLOOR.MATH((ROW(N473)-1)/5)*5,0,5),"&lt;&gt;0")/COUNTIF(OFFSET(correlations!O$46,_xlfn.FLOOR.MATH((ROW(N473)-1)/5)*5,0,5),"&lt;&gt;0")</f>
        <v>3</v>
      </c>
      <c r="AP485" s="40">
        <f ca="1">SUMIF(OFFSET(correlations!P$46,_xlfn.FLOOR.MATH((ROW(O473)-1)/5)*5,0,5),"&lt;&gt;0")/COUNTIF(OFFSET(correlations!P$46,_xlfn.FLOOR.MATH((ROW(O473)-1)/5)*5,0,5),"&lt;&gt;0")</f>
        <v>2.5</v>
      </c>
      <c r="AQ485" s="40">
        <f ca="1">SUMIF(OFFSET(correlations!Q$46,_xlfn.FLOOR.MATH((ROW(P473)-1)/5)*5,0,5),"&lt;&gt;0")/COUNTIF(OFFSET(correlations!Q$46,_xlfn.FLOOR.MATH((ROW(P473)-1)/5)*5,0,5),"&lt;&gt;0")</f>
        <v>2.5</v>
      </c>
      <c r="AR485" s="40">
        <f ca="1">SUMIF(OFFSET(correlations!R$46,_xlfn.FLOOR.MATH((ROW(Q473)-1)/5)*5,0,5),"&lt;&gt;0")/COUNTIF(OFFSET(correlations!R$46,_xlfn.FLOOR.MATH((ROW(Q473)-1)/5)*5,0,5),"&lt;&gt;0")</f>
        <v>4.166666666666667</v>
      </c>
      <c r="AS485" s="40">
        <f ca="1">SUMIF(OFFSET(correlations!S$46,_xlfn.FLOOR.MATH((ROW(R473)-1)/5)*5,0,5),"&lt;&gt;0")/COUNTIF(OFFSET(correlations!S$46,_xlfn.FLOOR.MATH((ROW(R473)-1)/5)*5,0,5),"&lt;&gt;0")</f>
        <v>5</v>
      </c>
      <c r="AT485" s="40">
        <f ca="1">SUMIF(OFFSET(correlations!T$46,_xlfn.FLOOR.MATH((ROW(S473)-1)/5)*5,0,5),"&lt;&gt;0")/COUNTIF(OFFSET(correlations!T$46,_xlfn.FLOOR.MATH((ROW(S473)-1)/5)*5,0,5),"&lt;&gt;0")</f>
        <v>3.75</v>
      </c>
      <c r="AU485" s="40">
        <f ca="1">SUMIF(OFFSET(correlations!U$46,_xlfn.FLOOR.MATH((ROW(T473)-1)/5)*5,0,5),"&lt;&gt;0")/COUNTIF(OFFSET(correlations!U$46,_xlfn.FLOOR.MATH((ROW(T473)-1)/5)*5,0,5),"&lt;&gt;0")</f>
        <v>2</v>
      </c>
      <c r="AV485" s="40">
        <f ca="1">SUMIF(OFFSET(correlations!V$46,_xlfn.FLOOR.MATH((ROW(U473)-1)/5)*5,0,5),"&lt;&gt;0")/COUNTIF(OFFSET(correlations!V$46,_xlfn.FLOOR.MATH((ROW(U473)-1)/5)*5,0,5),"&lt;&gt;0")</f>
        <v>4</v>
      </c>
      <c r="AW485" s="40">
        <f ca="1">SUMIF(OFFSET(correlations!W$46,_xlfn.FLOOR.MATH((ROW(V473)-1)/5)*5,0,5),"&lt;&gt;0")/COUNTIF(OFFSET(correlations!W$46,_xlfn.FLOOR.MATH((ROW(V473)-1)/5)*5,0,5),"&lt;&gt;0")</f>
        <v>2.6666666666666665</v>
      </c>
      <c r="AX485" s="40">
        <f ca="1">SUMIF(OFFSET(correlations!X$46,_xlfn.FLOOR.MATH((ROW(W473)-1)/5)*5,0,5),"&lt;&gt;0")/COUNTIF(OFFSET(correlations!X$46,_xlfn.FLOOR.MATH((ROW(W473)-1)/5)*5,0,5),"&lt;&gt;0")</f>
        <v>3.5</v>
      </c>
      <c r="AY485" s="40">
        <f ca="1">SUMIF(OFFSET(correlations!Y$46,_xlfn.FLOOR.MATH((ROW(X473)-1)/5)*5,0,5),"&lt;&gt;0")/COUNTIF(OFFSET(correlations!Y$46,_xlfn.FLOOR.MATH((ROW(X473)-1)/5)*5,0,5),"&lt;&gt;0")</f>
        <v>2.75</v>
      </c>
      <c r="AZ485" s="40">
        <f ca="1">SUMIF(OFFSET(correlations!Z$46,_xlfn.FLOOR.MATH((ROW(Y473)-1)/5)*5,0,5),"&lt;&gt;0")/COUNTIF(OFFSET(correlations!Z$46,_xlfn.FLOOR.MATH((ROW(Y473)-1)/5)*5,0,5),"&lt;&gt;0")</f>
        <v>3.5</v>
      </c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</row>
    <row r="486" spans="1:76">
      <c r="A486" s="1" t="str">
        <f t="shared" si="94"/>
        <v>9802: The Rock (1996)</v>
      </c>
      <c r="B486" s="26">
        <f>IF(correlations!B519&lt;&gt;0,'Modified Weights'!B$3,0)</f>
        <v>0.55108883721563151</v>
      </c>
      <c r="C486" s="26">
        <f>IF(correlations!C519&lt;&gt;0,'Modified Weights'!C$3,0)</f>
        <v>0.56244873874488854</v>
      </c>
      <c r="D486" s="26">
        <f>IF(correlations!D519&lt;&gt;0,'Modified Weights'!D$3,0)</f>
        <v>0.66716825348801723</v>
      </c>
      <c r="E486" s="26">
        <f>IF(correlations!E519&lt;&gt;0,'Modified Weights'!E$3,0)</f>
        <v>0.51761980439715483</v>
      </c>
      <c r="F486" s="26">
        <f>IF(correlations!F519&lt;&gt;0,'Modified Weights'!F$3,0)</f>
        <v>0.47668328054517961</v>
      </c>
      <c r="G486" s="26">
        <f>IF(correlations!G519&lt;&gt;0,'Modified Weights'!G$3,0)</f>
        <v>0</v>
      </c>
      <c r="H486" s="26">
        <f>IF(correlations!H519&lt;&gt;0,'Modified Weights'!H$3,0)</f>
        <v>0.46291004988627577</v>
      </c>
      <c r="I486" s="26">
        <f>IF(correlations!I519&lt;&gt;0,'Modified Weights'!I$3,0)</f>
        <v>0.38334847991865839</v>
      </c>
      <c r="J486" s="26">
        <f>IF(correlations!J519&lt;&gt;0,'Modified Weights'!J$3,0)</f>
        <v>0</v>
      </c>
      <c r="K486" s="26">
        <f>IF(correlations!K519&lt;&gt;0,'Modified Weights'!K$3,0)</f>
        <v>0</v>
      </c>
      <c r="L486" s="26">
        <f>IF(correlations!L519&lt;&gt;0,'Modified Weights'!L$3,0)</f>
        <v>0</v>
      </c>
      <c r="M486" s="26">
        <f>IF(correlations!M519&lt;&gt;0,'Modified Weights'!M$3,0)</f>
        <v>0.40859237613621341</v>
      </c>
      <c r="N486" s="26">
        <f>IF(correlations!N519&lt;&gt;0,'Modified Weights'!N$3,0)</f>
        <v>0.32349910970108381</v>
      </c>
      <c r="O486" s="26">
        <f>IF(correlations!O519&lt;&gt;0,'Modified Weights'!O$3,0)</f>
        <v>0</v>
      </c>
      <c r="P486" s="26">
        <f>IF(correlations!P519&lt;&gt;0,'Modified Weights'!P$3,0)</f>
        <v>0.41443820151070604</v>
      </c>
      <c r="Q486" s="26">
        <f>IF(correlations!Q519&lt;&gt;0,'Modified Weights'!Q$3,0)</f>
        <v>0</v>
      </c>
      <c r="R486" s="26">
        <f>IF(correlations!R519&lt;&gt;0,'Modified Weights'!R$3,0)</f>
        <v>0.49300760515325925</v>
      </c>
      <c r="S486" s="26">
        <f>IF(correlations!S519&lt;&gt;0,'Modified Weights'!S$3,0)</f>
        <v>0</v>
      </c>
      <c r="T486" s="26">
        <f>IF(correlations!T519&lt;&gt;0,'Modified Weights'!T$3,0)</f>
        <v>0</v>
      </c>
      <c r="U486" s="26">
        <f>IF(correlations!U519&lt;&gt;0,'Modified Weights'!U$3,0)</f>
        <v>0</v>
      </c>
      <c r="V486" s="26">
        <f>IF(correlations!V519&lt;&gt;0,'Modified Weights'!V$3,0)</f>
        <v>0.27092801416163931</v>
      </c>
      <c r="W486" s="26">
        <f>IF(correlations!W519&lt;&gt;0,'Modified Weights'!W$3,0)</f>
        <v>0.50324684492481753</v>
      </c>
      <c r="X486" s="26">
        <f>IF(correlations!X519&lt;&gt;0,'Modified Weights'!X$3,0)</f>
        <v>0</v>
      </c>
      <c r="Y486" s="26">
        <f>IF(correlations!Y519&lt;&gt;0,'Modified Weights'!Y$3,0)</f>
        <v>0</v>
      </c>
      <c r="Z486" s="26">
        <f>IF(correlations!Z519&lt;&gt;0,'Modified Weights'!Z$3,0)</f>
        <v>0</v>
      </c>
      <c r="AA486" s="26"/>
      <c r="AB486" s="40">
        <f ca="1">SUMIF(OFFSET(correlations!B$46,_xlfn.FLOOR.MATH((ROW(A474)-1)/5)*5,0,5),"&lt;&gt;0")/COUNTIF(OFFSET(correlations!B$46,_xlfn.FLOOR.MATH((ROW(A474)-1)/5)*5,0,5),"&lt;&gt;0")</f>
        <v>3.5</v>
      </c>
      <c r="AC486" s="40">
        <f ca="1">SUMIF(OFFSET(correlations!C$46,_xlfn.FLOOR.MATH((ROW(B474)-1)/5)*5,0,5),"&lt;&gt;0")/COUNTIF(OFFSET(correlations!C$46,_xlfn.FLOOR.MATH((ROW(B474)-1)/5)*5,0,5),"&lt;&gt;0")</f>
        <v>2.8333333333333335</v>
      </c>
      <c r="AD486" s="40">
        <f ca="1">SUMIF(OFFSET(correlations!D$46,_xlfn.FLOOR.MATH((ROW(C474)-1)/5)*5,0,5),"&lt;&gt;0")/COUNTIF(OFFSET(correlations!D$46,_xlfn.FLOOR.MATH((ROW(C474)-1)/5)*5,0,5),"&lt;&gt;0")</f>
        <v>3</v>
      </c>
      <c r="AE486" s="40">
        <f ca="1">SUMIF(OFFSET(correlations!E$46,_xlfn.FLOOR.MATH((ROW(D474)-1)/5)*5,0,5),"&lt;&gt;0")/COUNTIF(OFFSET(correlations!E$46,_xlfn.FLOOR.MATH((ROW(D474)-1)/5)*5,0,5),"&lt;&gt;0")</f>
        <v>4.5</v>
      </c>
      <c r="AF486" s="40">
        <f ca="1">SUMIF(OFFSET(correlations!F$46,_xlfn.FLOOR.MATH((ROW(E474)-1)/5)*5,0,5),"&lt;&gt;0")/COUNTIF(OFFSET(correlations!F$46,_xlfn.FLOOR.MATH((ROW(E474)-1)/5)*5,0,5),"&lt;&gt;0")</f>
        <v>3.5</v>
      </c>
      <c r="AG486" s="40">
        <f ca="1">SUMIF(OFFSET(correlations!G$46,_xlfn.FLOOR.MATH((ROW(F474)-1)/5)*5,0,5),"&lt;&gt;0")/COUNTIF(OFFSET(correlations!G$46,_xlfn.FLOOR.MATH((ROW(F474)-1)/5)*5,0,5),"&lt;&gt;0")</f>
        <v>3.75</v>
      </c>
      <c r="AH486" s="40">
        <f ca="1">SUMIF(OFFSET(correlations!H$46,_xlfn.FLOOR.MATH((ROW(G474)-1)/5)*5,0,5),"&lt;&gt;0")/COUNTIF(OFFSET(correlations!H$46,_xlfn.FLOOR.MATH((ROW(G474)-1)/5)*5,0,5),"&lt;&gt;0")</f>
        <v>2</v>
      </c>
      <c r="AI486" s="40">
        <f ca="1">SUMIF(OFFSET(correlations!I$46,_xlfn.FLOOR.MATH((ROW(H474)-1)/5)*5,0,5),"&lt;&gt;0")/COUNTIF(OFFSET(correlations!I$46,_xlfn.FLOOR.MATH((ROW(H474)-1)/5)*5,0,5),"&lt;&gt;0")</f>
        <v>4.5</v>
      </c>
      <c r="AJ486" s="40">
        <f ca="1">SUMIF(OFFSET(correlations!J$46,_xlfn.FLOOR.MATH((ROW(I474)-1)/5)*5,0,5),"&lt;&gt;0")/COUNTIF(OFFSET(correlations!J$46,_xlfn.FLOOR.MATH((ROW(I474)-1)/5)*5,0,5),"&lt;&gt;0")</f>
        <v>3.25</v>
      </c>
      <c r="AK486" s="40">
        <f ca="1">SUMIF(OFFSET(correlations!K$46,_xlfn.FLOOR.MATH((ROW(J474)-1)/5)*5,0,5),"&lt;&gt;0")/COUNTIF(OFFSET(correlations!K$46,_xlfn.FLOOR.MATH((ROW(J474)-1)/5)*5,0,5),"&lt;&gt;0")</f>
        <v>2.5</v>
      </c>
      <c r="AL486" s="40">
        <f ca="1">SUMIF(OFFSET(correlations!L$46,_xlfn.FLOOR.MATH((ROW(K474)-1)/5)*5,0,5),"&lt;&gt;0")/COUNTIF(OFFSET(correlations!L$46,_xlfn.FLOOR.MATH((ROW(K474)-1)/5)*5,0,5),"&lt;&gt;0")</f>
        <v>3.75</v>
      </c>
      <c r="AM486" s="40">
        <f ca="1">SUMIF(OFFSET(correlations!M$46,_xlfn.FLOOR.MATH((ROW(L474)-1)/5)*5,0,5),"&lt;&gt;0")/COUNTIF(OFFSET(correlations!M$46,_xlfn.FLOOR.MATH((ROW(L474)-1)/5)*5,0,5),"&lt;&gt;0")</f>
        <v>3.3333333333333335</v>
      </c>
      <c r="AN486" s="40">
        <f ca="1">SUMIF(OFFSET(correlations!N$46,_xlfn.FLOOR.MATH((ROW(M474)-1)/5)*5,0,5),"&lt;&gt;0")/COUNTIF(OFFSET(correlations!N$46,_xlfn.FLOOR.MATH((ROW(M474)-1)/5)*5,0,5),"&lt;&gt;0")</f>
        <v>4.25</v>
      </c>
      <c r="AO486" s="40">
        <f ca="1">SUMIF(OFFSET(correlations!O$46,_xlfn.FLOOR.MATH((ROW(N474)-1)/5)*5,0,5),"&lt;&gt;0")/COUNTIF(OFFSET(correlations!O$46,_xlfn.FLOOR.MATH((ROW(N474)-1)/5)*5,0,5),"&lt;&gt;0")</f>
        <v>3</v>
      </c>
      <c r="AP486" s="40">
        <f ca="1">SUMIF(OFFSET(correlations!P$46,_xlfn.FLOOR.MATH((ROW(O474)-1)/5)*5,0,5),"&lt;&gt;0")/COUNTIF(OFFSET(correlations!P$46,_xlfn.FLOOR.MATH((ROW(O474)-1)/5)*5,0,5),"&lt;&gt;0")</f>
        <v>2.5</v>
      </c>
      <c r="AQ486" s="40">
        <f ca="1">SUMIF(OFFSET(correlations!Q$46,_xlfn.FLOOR.MATH((ROW(P474)-1)/5)*5,0,5),"&lt;&gt;0")/COUNTIF(OFFSET(correlations!Q$46,_xlfn.FLOOR.MATH((ROW(P474)-1)/5)*5,0,5),"&lt;&gt;0")</f>
        <v>2.5</v>
      </c>
      <c r="AR486" s="40">
        <f ca="1">SUMIF(OFFSET(correlations!R$46,_xlfn.FLOOR.MATH((ROW(Q474)-1)/5)*5,0,5),"&lt;&gt;0")/COUNTIF(OFFSET(correlations!R$46,_xlfn.FLOOR.MATH((ROW(Q474)-1)/5)*5,0,5),"&lt;&gt;0")</f>
        <v>4.166666666666667</v>
      </c>
      <c r="AS486" s="40">
        <f ca="1">SUMIF(OFFSET(correlations!S$46,_xlfn.FLOOR.MATH((ROW(R474)-1)/5)*5,0,5),"&lt;&gt;0")/COUNTIF(OFFSET(correlations!S$46,_xlfn.FLOOR.MATH((ROW(R474)-1)/5)*5,0,5),"&lt;&gt;0")</f>
        <v>5</v>
      </c>
      <c r="AT486" s="40">
        <f ca="1">SUMIF(OFFSET(correlations!T$46,_xlfn.FLOOR.MATH((ROW(S474)-1)/5)*5,0,5),"&lt;&gt;0")/COUNTIF(OFFSET(correlations!T$46,_xlfn.FLOOR.MATH((ROW(S474)-1)/5)*5,0,5),"&lt;&gt;0")</f>
        <v>3.75</v>
      </c>
      <c r="AU486" s="40">
        <f ca="1">SUMIF(OFFSET(correlations!U$46,_xlfn.FLOOR.MATH((ROW(T474)-1)/5)*5,0,5),"&lt;&gt;0")/COUNTIF(OFFSET(correlations!U$46,_xlfn.FLOOR.MATH((ROW(T474)-1)/5)*5,0,5),"&lt;&gt;0")</f>
        <v>2</v>
      </c>
      <c r="AV486" s="40">
        <f ca="1">SUMIF(OFFSET(correlations!V$46,_xlfn.FLOOR.MATH((ROW(U474)-1)/5)*5,0,5),"&lt;&gt;0")/COUNTIF(OFFSET(correlations!V$46,_xlfn.FLOOR.MATH((ROW(U474)-1)/5)*5,0,5),"&lt;&gt;0")</f>
        <v>4</v>
      </c>
      <c r="AW486" s="40">
        <f ca="1">SUMIF(OFFSET(correlations!W$46,_xlfn.FLOOR.MATH((ROW(V474)-1)/5)*5,0,5),"&lt;&gt;0")/COUNTIF(OFFSET(correlations!W$46,_xlfn.FLOOR.MATH((ROW(V474)-1)/5)*5,0,5),"&lt;&gt;0")</f>
        <v>2.6666666666666665</v>
      </c>
      <c r="AX486" s="40">
        <f ca="1">SUMIF(OFFSET(correlations!X$46,_xlfn.FLOOR.MATH((ROW(W474)-1)/5)*5,0,5),"&lt;&gt;0")/COUNTIF(OFFSET(correlations!X$46,_xlfn.FLOOR.MATH((ROW(W474)-1)/5)*5,0,5),"&lt;&gt;0")</f>
        <v>3.5</v>
      </c>
      <c r="AY486" s="40">
        <f ca="1">SUMIF(OFFSET(correlations!Y$46,_xlfn.FLOOR.MATH((ROW(X474)-1)/5)*5,0,5),"&lt;&gt;0")/COUNTIF(OFFSET(correlations!Y$46,_xlfn.FLOOR.MATH((ROW(X474)-1)/5)*5,0,5),"&lt;&gt;0")</f>
        <v>2.75</v>
      </c>
      <c r="AZ486" s="40">
        <f ca="1">SUMIF(OFFSET(correlations!Z$46,_xlfn.FLOOR.MATH((ROW(Y474)-1)/5)*5,0,5),"&lt;&gt;0")/COUNTIF(OFFSET(correlations!Z$46,_xlfn.FLOOR.MATH((ROW(Y474)-1)/5)*5,0,5),"&lt;&gt;0")</f>
        <v>3.5</v>
      </c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</row>
    <row r="487" spans="1:76">
      <c r="A487" s="1" t="str">
        <f t="shared" si="94"/>
        <v>9802: The Rock (1996)</v>
      </c>
      <c r="B487" s="26">
        <f>IF(correlations!B520&lt;&gt;0,'Modified Weights'!B$4,0)</f>
        <v>0</v>
      </c>
      <c r="C487" s="26">
        <f>IF(correlations!C520&lt;&gt;0,'Modified Weights'!C$4,0)</f>
        <v>0</v>
      </c>
      <c r="D487" s="26">
        <f>IF(correlations!D520&lt;&gt;0,'Modified Weights'!D$4,0)</f>
        <v>0.47097212266638172</v>
      </c>
      <c r="E487" s="26">
        <f>IF(correlations!E520&lt;&gt;0,'Modified Weights'!E$4,0)</f>
        <v>0</v>
      </c>
      <c r="F487" s="26">
        <f>IF(correlations!F520&lt;&gt;0,'Modified Weights'!F$4,0)</f>
        <v>0.46411014776485626</v>
      </c>
      <c r="G487" s="26">
        <f>IF(correlations!G520&lt;&gt;0,'Modified Weights'!G$4,0)</f>
        <v>0.48053660218278615</v>
      </c>
      <c r="H487" s="26">
        <f>IF(correlations!H520&lt;&gt;0,'Modified Weights'!H$4,0)</f>
        <v>0</v>
      </c>
      <c r="I487" s="26">
        <f>IF(correlations!I520&lt;&gt;0,'Modified Weights'!I$4,0)</f>
        <v>0</v>
      </c>
      <c r="J487" s="26">
        <f>IF(correlations!J520&lt;&gt;0,'Modified Weights'!J$4,0)</f>
        <v>0</v>
      </c>
      <c r="K487" s="26">
        <f>IF(correlations!K520&lt;&gt;0,'Modified Weights'!K$4,0)</f>
        <v>0.26365446983714974</v>
      </c>
      <c r="L487" s="26">
        <f>IF(correlations!L520&lt;&gt;0,'Modified Weights'!L$4,0)</f>
        <v>0.28275572409412869</v>
      </c>
      <c r="M487" s="26">
        <f>IF(correlations!M520&lt;&gt;0,'Modified Weights'!M$4,0)</f>
        <v>0.28040224837668803</v>
      </c>
      <c r="N487" s="26">
        <f>IF(correlations!N520&lt;&gt;0,'Modified Weights'!N$4,0)</f>
        <v>0</v>
      </c>
      <c r="O487" s="26">
        <f>IF(correlations!O520&lt;&gt;0,'Modified Weights'!O$4,0)</f>
        <v>0.56244873874488854</v>
      </c>
      <c r="P487" s="26">
        <f>IF(correlations!P520&lt;&gt;0,'Modified Weights'!P$4,0)</f>
        <v>0</v>
      </c>
      <c r="Q487" s="26">
        <f>IF(correlations!Q520&lt;&gt;0,'Modified Weights'!Q$4,0)</f>
        <v>0</v>
      </c>
      <c r="R487" s="26">
        <f>IF(correlations!R520&lt;&gt;0,'Modified Weights'!R$4,0)</f>
        <v>0.47097212266638172</v>
      </c>
      <c r="S487" s="26">
        <f>IF(correlations!S520&lt;&gt;0,'Modified Weights'!S$4,0)</f>
        <v>0.44902524381160436</v>
      </c>
      <c r="T487" s="26">
        <f>IF(correlations!T520&lt;&gt;0,'Modified Weights'!T$4,0)</f>
        <v>0.52599044278760332</v>
      </c>
      <c r="U487" s="26">
        <f>IF(correlations!U520&lt;&gt;0,'Modified Weights'!U$4,0)</f>
        <v>0.43899155441463594</v>
      </c>
      <c r="V487" s="26">
        <f>IF(correlations!V520&lt;&gt;0,'Modified Weights'!V$4,0)</f>
        <v>0</v>
      </c>
      <c r="W487" s="26">
        <f>IF(correlations!W520&lt;&gt;0,'Modified Weights'!W$4,0)</f>
        <v>0</v>
      </c>
      <c r="X487" s="26">
        <f>IF(correlations!X520&lt;&gt;0,'Modified Weights'!X$4,0)</f>
        <v>0.54219187817609293</v>
      </c>
      <c r="Y487" s="26">
        <f>IF(correlations!Y520&lt;&gt;0,'Modified Weights'!Y$4,0)</f>
        <v>0.54219187817609293</v>
      </c>
      <c r="Z487" s="26">
        <f>IF(correlations!Z520&lt;&gt;0,'Modified Weights'!Z$4,0)</f>
        <v>0.39006674934025765</v>
      </c>
      <c r="AA487" s="26"/>
      <c r="AB487" s="40">
        <f ca="1">SUMIF(OFFSET(correlations!B$46,_xlfn.FLOOR.MATH((ROW(A475)-1)/5)*5,0,5),"&lt;&gt;0")/COUNTIF(OFFSET(correlations!B$46,_xlfn.FLOOR.MATH((ROW(A475)-1)/5)*5,0,5),"&lt;&gt;0")</f>
        <v>3.5</v>
      </c>
      <c r="AC487" s="40">
        <f ca="1">SUMIF(OFFSET(correlations!C$46,_xlfn.FLOOR.MATH((ROW(B475)-1)/5)*5,0,5),"&lt;&gt;0")/COUNTIF(OFFSET(correlations!C$46,_xlfn.FLOOR.MATH((ROW(B475)-1)/5)*5,0,5),"&lt;&gt;0")</f>
        <v>2.8333333333333335</v>
      </c>
      <c r="AD487" s="40">
        <f ca="1">SUMIF(OFFSET(correlations!D$46,_xlfn.FLOOR.MATH((ROW(C475)-1)/5)*5,0,5),"&lt;&gt;0")/COUNTIF(OFFSET(correlations!D$46,_xlfn.FLOOR.MATH((ROW(C475)-1)/5)*5,0,5),"&lt;&gt;0")</f>
        <v>3</v>
      </c>
      <c r="AE487" s="40">
        <f ca="1">SUMIF(OFFSET(correlations!E$46,_xlfn.FLOOR.MATH((ROW(D475)-1)/5)*5,0,5),"&lt;&gt;0")/COUNTIF(OFFSET(correlations!E$46,_xlfn.FLOOR.MATH((ROW(D475)-1)/5)*5,0,5),"&lt;&gt;0")</f>
        <v>4.5</v>
      </c>
      <c r="AF487" s="40">
        <f ca="1">SUMIF(OFFSET(correlations!F$46,_xlfn.FLOOR.MATH((ROW(E475)-1)/5)*5,0,5),"&lt;&gt;0")/COUNTIF(OFFSET(correlations!F$46,_xlfn.FLOOR.MATH((ROW(E475)-1)/5)*5,0,5),"&lt;&gt;0")</f>
        <v>3.5</v>
      </c>
      <c r="AG487" s="40">
        <f ca="1">SUMIF(OFFSET(correlations!G$46,_xlfn.FLOOR.MATH((ROW(F475)-1)/5)*5,0,5),"&lt;&gt;0")/COUNTIF(OFFSET(correlations!G$46,_xlfn.FLOOR.MATH((ROW(F475)-1)/5)*5,0,5),"&lt;&gt;0")</f>
        <v>3.75</v>
      </c>
      <c r="AH487" s="40">
        <f ca="1">SUMIF(OFFSET(correlations!H$46,_xlfn.FLOOR.MATH((ROW(G475)-1)/5)*5,0,5),"&lt;&gt;0")/COUNTIF(OFFSET(correlations!H$46,_xlfn.FLOOR.MATH((ROW(G475)-1)/5)*5,0,5),"&lt;&gt;0")</f>
        <v>2</v>
      </c>
      <c r="AI487" s="40">
        <f ca="1">SUMIF(OFFSET(correlations!I$46,_xlfn.FLOOR.MATH((ROW(H475)-1)/5)*5,0,5),"&lt;&gt;0")/COUNTIF(OFFSET(correlations!I$46,_xlfn.FLOOR.MATH((ROW(H475)-1)/5)*5,0,5),"&lt;&gt;0")</f>
        <v>4.5</v>
      </c>
      <c r="AJ487" s="40">
        <f ca="1">SUMIF(OFFSET(correlations!J$46,_xlfn.FLOOR.MATH((ROW(I475)-1)/5)*5,0,5),"&lt;&gt;0")/COUNTIF(OFFSET(correlations!J$46,_xlfn.FLOOR.MATH((ROW(I475)-1)/5)*5,0,5),"&lt;&gt;0")</f>
        <v>3.25</v>
      </c>
      <c r="AK487" s="40">
        <f ca="1">SUMIF(OFFSET(correlations!K$46,_xlfn.FLOOR.MATH((ROW(J475)-1)/5)*5,0,5),"&lt;&gt;0")/COUNTIF(OFFSET(correlations!K$46,_xlfn.FLOOR.MATH((ROW(J475)-1)/5)*5,0,5),"&lt;&gt;0")</f>
        <v>2.5</v>
      </c>
      <c r="AL487" s="40">
        <f ca="1">SUMIF(OFFSET(correlations!L$46,_xlfn.FLOOR.MATH((ROW(K475)-1)/5)*5,0,5),"&lt;&gt;0")/COUNTIF(OFFSET(correlations!L$46,_xlfn.FLOOR.MATH((ROW(K475)-1)/5)*5,0,5),"&lt;&gt;0")</f>
        <v>3.75</v>
      </c>
      <c r="AM487" s="40">
        <f ca="1">SUMIF(OFFSET(correlations!M$46,_xlfn.FLOOR.MATH((ROW(L475)-1)/5)*5,0,5),"&lt;&gt;0")/COUNTIF(OFFSET(correlations!M$46,_xlfn.FLOOR.MATH((ROW(L475)-1)/5)*5,0,5),"&lt;&gt;0")</f>
        <v>3.3333333333333335</v>
      </c>
      <c r="AN487" s="40">
        <f ca="1">SUMIF(OFFSET(correlations!N$46,_xlfn.FLOOR.MATH((ROW(M475)-1)/5)*5,0,5),"&lt;&gt;0")/COUNTIF(OFFSET(correlations!N$46,_xlfn.FLOOR.MATH((ROW(M475)-1)/5)*5,0,5),"&lt;&gt;0")</f>
        <v>4.25</v>
      </c>
      <c r="AO487" s="40">
        <f ca="1">SUMIF(OFFSET(correlations!O$46,_xlfn.FLOOR.MATH((ROW(N475)-1)/5)*5,0,5),"&lt;&gt;0")/COUNTIF(OFFSET(correlations!O$46,_xlfn.FLOOR.MATH((ROW(N475)-1)/5)*5,0,5),"&lt;&gt;0")</f>
        <v>3</v>
      </c>
      <c r="AP487" s="40">
        <f ca="1">SUMIF(OFFSET(correlations!P$46,_xlfn.FLOOR.MATH((ROW(O475)-1)/5)*5,0,5),"&lt;&gt;0")/COUNTIF(OFFSET(correlations!P$46,_xlfn.FLOOR.MATH((ROW(O475)-1)/5)*5,0,5),"&lt;&gt;0")</f>
        <v>2.5</v>
      </c>
      <c r="AQ487" s="40">
        <f ca="1">SUMIF(OFFSET(correlations!Q$46,_xlfn.FLOOR.MATH((ROW(P475)-1)/5)*5,0,5),"&lt;&gt;0")/COUNTIF(OFFSET(correlations!Q$46,_xlfn.FLOOR.MATH((ROW(P475)-1)/5)*5,0,5),"&lt;&gt;0")</f>
        <v>2.5</v>
      </c>
      <c r="AR487" s="40">
        <f ca="1">SUMIF(OFFSET(correlations!R$46,_xlfn.FLOOR.MATH((ROW(Q475)-1)/5)*5,0,5),"&lt;&gt;0")/COUNTIF(OFFSET(correlations!R$46,_xlfn.FLOOR.MATH((ROW(Q475)-1)/5)*5,0,5),"&lt;&gt;0")</f>
        <v>4.166666666666667</v>
      </c>
      <c r="AS487" s="40">
        <f ca="1">SUMIF(OFFSET(correlations!S$46,_xlfn.FLOOR.MATH((ROW(R475)-1)/5)*5,0,5),"&lt;&gt;0")/COUNTIF(OFFSET(correlations!S$46,_xlfn.FLOOR.MATH((ROW(R475)-1)/5)*5,0,5),"&lt;&gt;0")</f>
        <v>5</v>
      </c>
      <c r="AT487" s="40">
        <f ca="1">SUMIF(OFFSET(correlations!T$46,_xlfn.FLOOR.MATH((ROW(S475)-1)/5)*5,0,5),"&lt;&gt;0")/COUNTIF(OFFSET(correlations!T$46,_xlfn.FLOOR.MATH((ROW(S475)-1)/5)*5,0,5),"&lt;&gt;0")</f>
        <v>3.75</v>
      </c>
      <c r="AU487" s="40">
        <f ca="1">SUMIF(OFFSET(correlations!U$46,_xlfn.FLOOR.MATH((ROW(T475)-1)/5)*5,0,5),"&lt;&gt;0")/COUNTIF(OFFSET(correlations!U$46,_xlfn.FLOOR.MATH((ROW(T475)-1)/5)*5,0,5),"&lt;&gt;0")</f>
        <v>2</v>
      </c>
      <c r="AV487" s="40">
        <f ca="1">SUMIF(OFFSET(correlations!V$46,_xlfn.FLOOR.MATH((ROW(U475)-1)/5)*5,0,5),"&lt;&gt;0")/COUNTIF(OFFSET(correlations!V$46,_xlfn.FLOOR.MATH((ROW(U475)-1)/5)*5,0,5),"&lt;&gt;0")</f>
        <v>4</v>
      </c>
      <c r="AW487" s="40">
        <f ca="1">SUMIF(OFFSET(correlations!W$46,_xlfn.FLOOR.MATH((ROW(V475)-1)/5)*5,0,5),"&lt;&gt;0")/COUNTIF(OFFSET(correlations!W$46,_xlfn.FLOOR.MATH((ROW(V475)-1)/5)*5,0,5),"&lt;&gt;0")</f>
        <v>2.6666666666666665</v>
      </c>
      <c r="AX487" s="40">
        <f ca="1">SUMIF(OFFSET(correlations!X$46,_xlfn.FLOOR.MATH((ROW(W475)-1)/5)*5,0,5),"&lt;&gt;0")/COUNTIF(OFFSET(correlations!X$46,_xlfn.FLOOR.MATH((ROW(W475)-1)/5)*5,0,5),"&lt;&gt;0")</f>
        <v>3.5</v>
      </c>
      <c r="AY487" s="40">
        <f ca="1">SUMIF(OFFSET(correlations!Y$46,_xlfn.FLOOR.MATH((ROW(X475)-1)/5)*5,0,5),"&lt;&gt;0")/COUNTIF(OFFSET(correlations!Y$46,_xlfn.FLOOR.MATH((ROW(X475)-1)/5)*5,0,5),"&lt;&gt;0")</f>
        <v>2.75</v>
      </c>
      <c r="AZ487" s="40">
        <f ca="1">SUMIF(OFFSET(correlations!Z$46,_xlfn.FLOOR.MATH((ROW(Y475)-1)/5)*5,0,5),"&lt;&gt;0")/COUNTIF(OFFSET(correlations!Z$46,_xlfn.FLOOR.MATH((ROW(Y475)-1)/5)*5,0,5),"&lt;&gt;0")</f>
        <v>3.5</v>
      </c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</row>
    <row r="488" spans="1:76">
      <c r="A488" s="21" t="s">
        <v>95</v>
      </c>
      <c r="B488" s="26">
        <f>IF(correlations!B521&lt;&gt;0,'Modified Weights'!B$5,0)</f>
        <v>0.49300760515325925</v>
      </c>
      <c r="C488" s="26">
        <f>IF(correlations!C521&lt;&gt;0,'Modified Weights'!C$5,0)</f>
        <v>0</v>
      </c>
      <c r="D488" s="26">
        <f>IF(correlations!D521&lt;&gt;0,'Modified Weights'!D$5,0)</f>
        <v>0</v>
      </c>
      <c r="E488" s="26">
        <f>IF(correlations!E521&lt;&gt;0,'Modified Weights'!E$5,0)</f>
        <v>0.46291004988627577</v>
      </c>
      <c r="F488" s="26">
        <f>IF(correlations!F521&lt;&gt;0,'Modified Weights'!F$5,0)</f>
        <v>0.43899155441463594</v>
      </c>
      <c r="G488" s="26">
        <f>IF(correlations!G521&lt;&gt;0,'Modified Weights'!G$5,0)</f>
        <v>0</v>
      </c>
      <c r="H488" s="26">
        <f>IF(correlations!H521&lt;&gt;0,'Modified Weights'!H$5,0)</f>
        <v>0</v>
      </c>
      <c r="I488" s="26">
        <f>IF(correlations!I521&lt;&gt;0,'Modified Weights'!I$5,0)</f>
        <v>0.26424949075041737</v>
      </c>
      <c r="J488" s="26">
        <f>IF(correlations!J521&lt;&gt;0,'Modified Weights'!J$5,0)</f>
        <v>0.38713264586848378</v>
      </c>
      <c r="K488" s="26">
        <f>IF(correlations!K521&lt;&gt;0,'Modified Weights'!K$5,0)</f>
        <v>0</v>
      </c>
      <c r="L488" s="26">
        <f>IF(correlations!L521&lt;&gt;0,'Modified Weights'!L$5,0)</f>
        <v>0.27833468677407003</v>
      </c>
      <c r="M488" s="26">
        <f>IF(correlations!M521&lt;&gt;0,'Modified Weights'!M$5,0)</f>
        <v>0</v>
      </c>
      <c r="N488" s="26">
        <f>IF(correlations!N521&lt;&gt;0,'Modified Weights'!N$5,0)</f>
        <v>0.290591240789001</v>
      </c>
      <c r="O488" s="26">
        <f>IF(correlations!O521&lt;&gt;0,'Modified Weights'!O$5,0)</f>
        <v>0.53906585139435703</v>
      </c>
      <c r="P488" s="26">
        <f>IF(correlations!P521&lt;&gt;0,'Modified Weights'!P$5,0)</f>
        <v>0.29682614716644024</v>
      </c>
      <c r="Q488" s="26">
        <f>IF(correlations!Q521&lt;&gt;0,'Modified Weights'!Q$5,0)</f>
        <v>0</v>
      </c>
      <c r="R488" s="26">
        <f>IF(correlations!R521&lt;&gt;0,'Modified Weights'!R$5,0)</f>
        <v>0.45527378286540937</v>
      </c>
      <c r="S488" s="26">
        <f>IF(correlations!S521&lt;&gt;0,'Modified Weights'!S$5,0)</f>
        <v>0.42223642660835542</v>
      </c>
      <c r="T488" s="26">
        <f>IF(correlations!T521&lt;&gt;0,'Modified Weights'!T$5,0)</f>
        <v>0.42805472768971564</v>
      </c>
      <c r="U488" s="26">
        <f>IF(correlations!U521&lt;&gt;0,'Modified Weights'!U$5,0)</f>
        <v>0</v>
      </c>
      <c r="V488" s="26">
        <f>IF(correlations!V521&lt;&gt;0,'Modified Weights'!V$5,0)</f>
        <v>0.14924669844661778</v>
      </c>
      <c r="W488" s="26">
        <f>IF(correlations!W521&lt;&gt;0,'Modified Weights'!W$5,0)</f>
        <v>0.31571202585390812</v>
      </c>
      <c r="X488" s="26">
        <f>IF(correlations!X521&lt;&gt;0,'Modified Weights'!X$5,0)</f>
        <v>0</v>
      </c>
      <c r="Y488" s="26">
        <f>IF(correlations!Y521&lt;&gt;0,'Modified Weights'!Y$5,0)</f>
        <v>0.47236055541883315</v>
      </c>
      <c r="Z488" s="26">
        <f>IF(correlations!Z521&lt;&gt;0,'Modified Weights'!Z$5,0)</f>
        <v>0.37985626502293046</v>
      </c>
      <c r="AA488" s="26"/>
      <c r="AB488" s="40">
        <f ca="1">SUMIF(OFFSET(correlations!B$46,_xlfn.FLOOR.MATH((ROW(A476)-1)/5)*5,0,5),"&lt;&gt;0")/COUNTIF(OFFSET(correlations!B$46,_xlfn.FLOOR.MATH((ROW(A476)-1)/5)*5,0,5),"&lt;&gt;0")</f>
        <v>2.5</v>
      </c>
      <c r="AC488" s="40">
        <f ca="1">SUMIF(OFFSET(correlations!C$46,_xlfn.FLOOR.MATH((ROW(B476)-1)/5)*5,0,5),"&lt;&gt;0")/COUNTIF(OFFSET(correlations!C$46,_xlfn.FLOOR.MATH((ROW(B476)-1)/5)*5,0,5),"&lt;&gt;0")</f>
        <v>4.333333333333333</v>
      </c>
      <c r="AD488" s="40">
        <f ca="1">SUMIF(OFFSET(correlations!D$46,_xlfn.FLOOR.MATH((ROW(C476)-1)/5)*5,0,5),"&lt;&gt;0")/COUNTIF(OFFSET(correlations!D$46,_xlfn.FLOOR.MATH((ROW(C476)-1)/5)*5,0,5),"&lt;&gt;0")</f>
        <v>2.75</v>
      </c>
      <c r="AE488" s="40">
        <f ca="1">SUMIF(OFFSET(correlations!E$46,_xlfn.FLOOR.MATH((ROW(D476)-1)/5)*5,0,5),"&lt;&gt;0")/COUNTIF(OFFSET(correlations!E$46,_xlfn.FLOOR.MATH((ROW(D476)-1)/5)*5,0,5),"&lt;&gt;0")</f>
        <v>4</v>
      </c>
      <c r="AF488" s="40">
        <f ca="1">SUMIF(OFFSET(correlations!F$46,_xlfn.FLOOR.MATH((ROW(E476)-1)/5)*5,0,5),"&lt;&gt;0")/COUNTIF(OFFSET(correlations!F$46,_xlfn.FLOOR.MATH((ROW(E476)-1)/5)*5,0,5),"&lt;&gt;0")</f>
        <v>4</v>
      </c>
      <c r="AG488" s="40">
        <f ca="1">SUMIF(OFFSET(correlations!G$46,_xlfn.FLOOR.MATH((ROW(F476)-1)/5)*5,0,5),"&lt;&gt;0")/COUNTIF(OFFSET(correlations!G$46,_xlfn.FLOOR.MATH((ROW(F476)-1)/5)*5,0,5),"&lt;&gt;0")</f>
        <v>2.75</v>
      </c>
      <c r="AH488" s="40">
        <f ca="1">SUMIF(OFFSET(correlations!H$46,_xlfn.FLOOR.MATH((ROW(G476)-1)/5)*5,0,5),"&lt;&gt;0")/COUNTIF(OFFSET(correlations!H$46,_xlfn.FLOOR.MATH((ROW(G476)-1)/5)*5,0,5),"&lt;&gt;0")</f>
        <v>3.25</v>
      </c>
      <c r="AI488" s="40">
        <f ca="1">SUMIF(OFFSET(correlations!I$46,_xlfn.FLOOR.MATH((ROW(H476)-1)/5)*5,0,5),"&lt;&gt;0")/COUNTIF(OFFSET(correlations!I$46,_xlfn.FLOOR.MATH((ROW(H476)-1)/5)*5,0,5),"&lt;&gt;0")</f>
        <v>3.3333333333333335</v>
      </c>
      <c r="AJ488" s="40">
        <f ca="1">SUMIF(OFFSET(correlations!J$46,_xlfn.FLOOR.MATH((ROW(I476)-1)/5)*5,0,5),"&lt;&gt;0")/COUNTIF(OFFSET(correlations!J$46,_xlfn.FLOOR.MATH((ROW(I476)-1)/5)*5,0,5),"&lt;&gt;0")</f>
        <v>3.875</v>
      </c>
      <c r="AK488" s="40">
        <f ca="1">SUMIF(OFFSET(correlations!K$46,_xlfn.FLOOR.MATH((ROW(J476)-1)/5)*5,0,5),"&lt;&gt;0")/COUNTIF(OFFSET(correlations!K$46,_xlfn.FLOOR.MATH((ROW(J476)-1)/5)*5,0,5),"&lt;&gt;0")</f>
        <v>3.8333333333333335</v>
      </c>
      <c r="AL488" s="40">
        <f ca="1">SUMIF(OFFSET(correlations!L$46,_xlfn.FLOOR.MATH((ROW(K476)-1)/5)*5,0,5),"&lt;&gt;0")/COUNTIF(OFFSET(correlations!L$46,_xlfn.FLOOR.MATH((ROW(K476)-1)/5)*5,0,5),"&lt;&gt;0")</f>
        <v>4.333333333333333</v>
      </c>
      <c r="AM488" s="40">
        <f ca="1">SUMIF(OFFSET(correlations!M$46,_xlfn.FLOOR.MATH((ROW(L476)-1)/5)*5,0,5),"&lt;&gt;0")/COUNTIF(OFFSET(correlations!M$46,_xlfn.FLOOR.MATH((ROW(L476)-1)/5)*5,0,5),"&lt;&gt;0")</f>
        <v>3.75</v>
      </c>
      <c r="AN488" s="40">
        <f ca="1">SUMIF(OFFSET(correlations!N$46,_xlfn.FLOOR.MATH((ROW(M476)-1)/5)*5,0,5),"&lt;&gt;0")/COUNTIF(OFFSET(correlations!N$46,_xlfn.FLOOR.MATH((ROW(M476)-1)/5)*5,0,5),"&lt;&gt;0")</f>
        <v>3.3333333333333335</v>
      </c>
      <c r="AO488" s="40">
        <f ca="1">SUMIF(OFFSET(correlations!O$46,_xlfn.FLOOR.MATH((ROW(N476)-1)/5)*5,0,5),"&lt;&gt;0")/COUNTIF(OFFSET(correlations!O$46,_xlfn.FLOOR.MATH((ROW(N476)-1)/5)*5,0,5),"&lt;&gt;0")</f>
        <v>4</v>
      </c>
      <c r="AP488" s="40">
        <f ca="1">SUMIF(OFFSET(correlations!P$46,_xlfn.FLOOR.MATH((ROW(O476)-1)/5)*5,0,5),"&lt;&gt;0")/COUNTIF(OFFSET(correlations!P$46,_xlfn.FLOOR.MATH((ROW(O476)-1)/5)*5,0,5),"&lt;&gt;0")</f>
        <v>3.8333333333333335</v>
      </c>
      <c r="AQ488" s="40">
        <f ca="1">SUMIF(OFFSET(correlations!Q$46,_xlfn.FLOOR.MATH((ROW(P476)-1)/5)*5,0,5),"&lt;&gt;0")/COUNTIF(OFFSET(correlations!Q$46,_xlfn.FLOOR.MATH((ROW(P476)-1)/5)*5,0,5),"&lt;&gt;0")</f>
        <v>4</v>
      </c>
      <c r="AR488" s="40">
        <f ca="1">SUMIF(OFFSET(correlations!R$46,_xlfn.FLOOR.MATH((ROW(Q476)-1)/5)*5,0,5),"&lt;&gt;0")/COUNTIF(OFFSET(correlations!R$46,_xlfn.FLOOR.MATH((ROW(Q476)-1)/5)*5,0,5),"&lt;&gt;0")</f>
        <v>3.7</v>
      </c>
      <c r="AS488" s="40">
        <f ca="1">SUMIF(OFFSET(correlations!S$46,_xlfn.FLOOR.MATH((ROW(R476)-1)/5)*5,0,5),"&lt;&gt;0")/COUNTIF(OFFSET(correlations!S$46,_xlfn.FLOOR.MATH((ROW(R476)-1)/5)*5,0,5),"&lt;&gt;0")</f>
        <v>4</v>
      </c>
      <c r="AT488" s="40">
        <f ca="1">SUMIF(OFFSET(correlations!T$46,_xlfn.FLOOR.MATH((ROW(S476)-1)/5)*5,0,5),"&lt;&gt;0")/COUNTIF(OFFSET(correlations!T$46,_xlfn.FLOOR.MATH((ROW(S476)-1)/5)*5,0,5),"&lt;&gt;0")</f>
        <v>3.6666666666666665</v>
      </c>
      <c r="AU488" s="40">
        <f ca="1">SUMIF(OFFSET(correlations!U$46,_xlfn.FLOOR.MATH((ROW(T476)-1)/5)*5,0,5),"&lt;&gt;0")/COUNTIF(OFFSET(correlations!U$46,_xlfn.FLOOR.MATH((ROW(T476)-1)/5)*5,0,5),"&lt;&gt;0")</f>
        <v>3.8333333333333335</v>
      </c>
      <c r="AV488" s="40">
        <f ca="1">SUMIF(OFFSET(correlations!V$46,_xlfn.FLOOR.MATH((ROW(U476)-1)/5)*5,0,5),"&lt;&gt;0")/COUNTIF(OFFSET(correlations!V$46,_xlfn.FLOOR.MATH((ROW(U476)-1)/5)*5,0,5),"&lt;&gt;0")</f>
        <v>2.5</v>
      </c>
      <c r="AW488" s="40">
        <f ca="1">SUMIF(OFFSET(correlations!W$46,_xlfn.FLOOR.MATH((ROW(V476)-1)/5)*5,0,5),"&lt;&gt;0")/COUNTIF(OFFSET(correlations!W$46,_xlfn.FLOOR.MATH((ROW(V476)-1)/5)*5,0,5),"&lt;&gt;0")</f>
        <v>4.25</v>
      </c>
      <c r="AX488" s="40">
        <f ca="1">SUMIF(OFFSET(correlations!X$46,_xlfn.FLOOR.MATH((ROW(W476)-1)/5)*5,0,5),"&lt;&gt;0")/COUNTIF(OFFSET(correlations!X$46,_xlfn.FLOOR.MATH((ROW(W476)-1)/5)*5,0,5),"&lt;&gt;0")</f>
        <v>2.75</v>
      </c>
      <c r="AY488" s="40">
        <f ca="1">SUMIF(OFFSET(correlations!Y$46,_xlfn.FLOOR.MATH((ROW(X476)-1)/5)*5,0,5),"&lt;&gt;0")/COUNTIF(OFFSET(correlations!Y$46,_xlfn.FLOOR.MATH((ROW(X476)-1)/5)*5,0,5),"&lt;&gt;0")</f>
        <v>3.5</v>
      </c>
      <c r="AZ488" s="40">
        <f ca="1">SUMIF(OFFSET(correlations!Z$46,_xlfn.FLOOR.MATH((ROW(Y476)-1)/5)*5,0,5),"&lt;&gt;0")/COUNTIF(OFFSET(correlations!Z$46,_xlfn.FLOOR.MATH((ROW(Y476)-1)/5)*5,0,5),"&lt;&gt;0")</f>
        <v>3.3</v>
      </c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</row>
    <row r="489" spans="1:76">
      <c r="A489" s="1" t="str">
        <f t="shared" ref="A489:A492" si="95">A488</f>
        <v>9806: The Incredibles (2004)</v>
      </c>
      <c r="B489" s="26">
        <f>IF(correlations!B522&lt;&gt;0,'Modified Weights'!B$6,0)</f>
        <v>0</v>
      </c>
      <c r="C489" s="26">
        <f>IF(correlations!C522&lt;&gt;0,'Modified Weights'!C$6,0)</f>
        <v>0.41443820151070604</v>
      </c>
      <c r="D489" s="26">
        <f>IF(correlations!D522&lt;&gt;0,'Modified Weights'!D$6,0)</f>
        <v>0.37322578372742299</v>
      </c>
      <c r="E489" s="26">
        <f>IF(correlations!E522&lt;&gt;0,'Modified Weights'!E$6,0)</f>
        <v>0.28275572409412869</v>
      </c>
      <c r="F489" s="26">
        <f>IF(correlations!F522&lt;&gt;0,'Modified Weights'!F$6,0)</f>
        <v>0</v>
      </c>
      <c r="G489" s="26">
        <f>IF(correlations!G522&lt;&gt;0,'Modified Weights'!G$6,0)</f>
        <v>0.39943642888722536</v>
      </c>
      <c r="H489" s="26">
        <f>IF(correlations!H522&lt;&gt;0,'Modified Weights'!H$6,0)</f>
        <v>0.2271298649307886</v>
      </c>
      <c r="I489" s="26">
        <f>IF(correlations!I522&lt;&gt;0,'Modified Weights'!I$6,0)</f>
        <v>0</v>
      </c>
      <c r="J489" s="26">
        <f>IF(correlations!J522&lt;&gt;0,'Modified Weights'!J$6,0)</f>
        <v>0</v>
      </c>
      <c r="K489" s="26">
        <f>IF(correlations!K522&lt;&gt;0,'Modified Weights'!K$6,0)</f>
        <v>0.25252866387786765</v>
      </c>
      <c r="L489" s="26">
        <f>IF(correlations!L522&lt;&gt;0,'Modified Weights'!L$6,0)</f>
        <v>0</v>
      </c>
      <c r="M489" s="26">
        <f>IF(correlations!M522&lt;&gt;0,'Modified Weights'!M$6,0)</f>
        <v>0</v>
      </c>
      <c r="N489" s="26">
        <f>IF(correlations!N522&lt;&gt;0,'Modified Weights'!N$6,0)</f>
        <v>0.26126836282372301</v>
      </c>
      <c r="O489" s="26">
        <f>IF(correlations!O522&lt;&gt;0,'Modified Weights'!O$6,0)</f>
        <v>0.52599044278760332</v>
      </c>
      <c r="P489" s="26">
        <f>IF(correlations!P522&lt;&gt;0,'Modified Weights'!P$6,0)</f>
        <v>0.28039233696684568</v>
      </c>
      <c r="Q489" s="26">
        <f>IF(correlations!Q522&lt;&gt;0,'Modified Weights'!Q$6,0)</f>
        <v>0.42322462884387124</v>
      </c>
      <c r="R489" s="26">
        <f>IF(correlations!R522&lt;&gt;0,'Modified Weights'!R$6,0)</f>
        <v>0.39943642888722536</v>
      </c>
      <c r="S489" s="26">
        <f>IF(correlations!S522&lt;&gt;0,'Modified Weights'!S$6,0)</f>
        <v>0.37267558897264119</v>
      </c>
      <c r="T489" s="26">
        <f>IF(correlations!T522&lt;&gt;0,'Modified Weights'!T$6,0)</f>
        <v>0</v>
      </c>
      <c r="U489" s="26">
        <f>IF(correlations!U522&lt;&gt;0,'Modified Weights'!U$6,0)</f>
        <v>0.30580326092025339</v>
      </c>
      <c r="V489" s="26">
        <f>IF(correlations!V522&lt;&gt;0,'Modified Weights'!V$6,0)</f>
        <v>0</v>
      </c>
      <c r="W489" s="26">
        <f>IF(correlations!W522&lt;&gt;0,'Modified Weights'!W$6,0)</f>
        <v>0.26252037536330569</v>
      </c>
      <c r="X489" s="26">
        <f>IF(correlations!X522&lt;&gt;0,'Modified Weights'!X$6,0)</f>
        <v>0</v>
      </c>
      <c r="Y489" s="26">
        <f>IF(correlations!Y522&lt;&gt;0,'Modified Weights'!Y$6,0)</f>
        <v>0.46411014776485626</v>
      </c>
      <c r="Z489" s="26">
        <f>IF(correlations!Z522&lt;&gt;0,'Modified Weights'!Z$6,0)</f>
        <v>0.37426379831369133</v>
      </c>
      <c r="AA489" s="26"/>
      <c r="AB489" s="40">
        <f ca="1">SUMIF(OFFSET(correlations!B$46,_xlfn.FLOOR.MATH((ROW(A477)-1)/5)*5,0,5),"&lt;&gt;0")/COUNTIF(OFFSET(correlations!B$46,_xlfn.FLOOR.MATH((ROW(A477)-1)/5)*5,0,5),"&lt;&gt;0")</f>
        <v>2.5</v>
      </c>
      <c r="AC489" s="40">
        <f ca="1">SUMIF(OFFSET(correlations!C$46,_xlfn.FLOOR.MATH((ROW(B477)-1)/5)*5,0,5),"&lt;&gt;0")/COUNTIF(OFFSET(correlations!C$46,_xlfn.FLOOR.MATH((ROW(B477)-1)/5)*5,0,5),"&lt;&gt;0")</f>
        <v>4.333333333333333</v>
      </c>
      <c r="AD489" s="40">
        <f ca="1">SUMIF(OFFSET(correlations!D$46,_xlfn.FLOOR.MATH((ROW(C477)-1)/5)*5,0,5),"&lt;&gt;0")/COUNTIF(OFFSET(correlations!D$46,_xlfn.FLOOR.MATH((ROW(C477)-1)/5)*5,0,5),"&lt;&gt;0")</f>
        <v>2.75</v>
      </c>
      <c r="AE489" s="40">
        <f ca="1">SUMIF(OFFSET(correlations!E$46,_xlfn.FLOOR.MATH((ROW(D477)-1)/5)*5,0,5),"&lt;&gt;0")/COUNTIF(OFFSET(correlations!E$46,_xlfn.FLOOR.MATH((ROW(D477)-1)/5)*5,0,5),"&lt;&gt;0")</f>
        <v>4</v>
      </c>
      <c r="AF489" s="40">
        <f ca="1">SUMIF(OFFSET(correlations!F$46,_xlfn.FLOOR.MATH((ROW(E477)-1)/5)*5,0,5),"&lt;&gt;0")/COUNTIF(OFFSET(correlations!F$46,_xlfn.FLOOR.MATH((ROW(E477)-1)/5)*5,0,5),"&lt;&gt;0")</f>
        <v>4</v>
      </c>
      <c r="AG489" s="40">
        <f ca="1">SUMIF(OFFSET(correlations!G$46,_xlfn.FLOOR.MATH((ROW(F477)-1)/5)*5,0,5),"&lt;&gt;0")/COUNTIF(OFFSET(correlations!G$46,_xlfn.FLOOR.MATH((ROW(F477)-1)/5)*5,0,5),"&lt;&gt;0")</f>
        <v>2.75</v>
      </c>
      <c r="AH489" s="40">
        <f ca="1">SUMIF(OFFSET(correlations!H$46,_xlfn.FLOOR.MATH((ROW(G477)-1)/5)*5,0,5),"&lt;&gt;0")/COUNTIF(OFFSET(correlations!H$46,_xlfn.FLOOR.MATH((ROW(G477)-1)/5)*5,0,5),"&lt;&gt;0")</f>
        <v>3.25</v>
      </c>
      <c r="AI489" s="40">
        <f ca="1">SUMIF(OFFSET(correlations!I$46,_xlfn.FLOOR.MATH((ROW(H477)-1)/5)*5,0,5),"&lt;&gt;0")/COUNTIF(OFFSET(correlations!I$46,_xlfn.FLOOR.MATH((ROW(H477)-1)/5)*5,0,5),"&lt;&gt;0")</f>
        <v>3.3333333333333335</v>
      </c>
      <c r="AJ489" s="40">
        <f ca="1">SUMIF(OFFSET(correlations!J$46,_xlfn.FLOOR.MATH((ROW(I477)-1)/5)*5,0,5),"&lt;&gt;0")/COUNTIF(OFFSET(correlations!J$46,_xlfn.FLOOR.MATH((ROW(I477)-1)/5)*5,0,5),"&lt;&gt;0")</f>
        <v>3.875</v>
      </c>
      <c r="AK489" s="40">
        <f ca="1">SUMIF(OFFSET(correlations!K$46,_xlfn.FLOOR.MATH((ROW(J477)-1)/5)*5,0,5),"&lt;&gt;0")/COUNTIF(OFFSET(correlations!K$46,_xlfn.FLOOR.MATH((ROW(J477)-1)/5)*5,0,5),"&lt;&gt;0")</f>
        <v>3.8333333333333335</v>
      </c>
      <c r="AL489" s="40">
        <f ca="1">SUMIF(OFFSET(correlations!L$46,_xlfn.FLOOR.MATH((ROW(K477)-1)/5)*5,0,5),"&lt;&gt;0")/COUNTIF(OFFSET(correlations!L$46,_xlfn.FLOOR.MATH((ROW(K477)-1)/5)*5,0,5),"&lt;&gt;0")</f>
        <v>4.333333333333333</v>
      </c>
      <c r="AM489" s="40">
        <f ca="1">SUMIF(OFFSET(correlations!M$46,_xlfn.FLOOR.MATH((ROW(L477)-1)/5)*5,0,5),"&lt;&gt;0")/COUNTIF(OFFSET(correlations!M$46,_xlfn.FLOOR.MATH((ROW(L477)-1)/5)*5,0,5),"&lt;&gt;0")</f>
        <v>3.75</v>
      </c>
      <c r="AN489" s="40">
        <f ca="1">SUMIF(OFFSET(correlations!N$46,_xlfn.FLOOR.MATH((ROW(M477)-1)/5)*5,0,5),"&lt;&gt;0")/COUNTIF(OFFSET(correlations!N$46,_xlfn.FLOOR.MATH((ROW(M477)-1)/5)*5,0,5),"&lt;&gt;0")</f>
        <v>3.3333333333333335</v>
      </c>
      <c r="AO489" s="40">
        <f ca="1">SUMIF(OFFSET(correlations!O$46,_xlfn.FLOOR.MATH((ROW(N477)-1)/5)*5,0,5),"&lt;&gt;0")/COUNTIF(OFFSET(correlations!O$46,_xlfn.FLOOR.MATH((ROW(N477)-1)/5)*5,0,5),"&lt;&gt;0")</f>
        <v>4</v>
      </c>
      <c r="AP489" s="40">
        <f ca="1">SUMIF(OFFSET(correlations!P$46,_xlfn.FLOOR.MATH((ROW(O477)-1)/5)*5,0,5),"&lt;&gt;0")/COUNTIF(OFFSET(correlations!P$46,_xlfn.FLOOR.MATH((ROW(O477)-1)/5)*5,0,5),"&lt;&gt;0")</f>
        <v>3.8333333333333335</v>
      </c>
      <c r="AQ489" s="40">
        <f ca="1">SUMIF(OFFSET(correlations!Q$46,_xlfn.FLOOR.MATH((ROW(P477)-1)/5)*5,0,5),"&lt;&gt;0")/COUNTIF(OFFSET(correlations!Q$46,_xlfn.FLOOR.MATH((ROW(P477)-1)/5)*5,0,5),"&lt;&gt;0")</f>
        <v>4</v>
      </c>
      <c r="AR489" s="40">
        <f ca="1">SUMIF(OFFSET(correlations!R$46,_xlfn.FLOOR.MATH((ROW(Q477)-1)/5)*5,0,5),"&lt;&gt;0")/COUNTIF(OFFSET(correlations!R$46,_xlfn.FLOOR.MATH((ROW(Q477)-1)/5)*5,0,5),"&lt;&gt;0")</f>
        <v>3.7</v>
      </c>
      <c r="AS489" s="40">
        <f ca="1">SUMIF(OFFSET(correlations!S$46,_xlfn.FLOOR.MATH((ROW(R477)-1)/5)*5,0,5),"&lt;&gt;0")/COUNTIF(OFFSET(correlations!S$46,_xlfn.FLOOR.MATH((ROW(R477)-1)/5)*5,0,5),"&lt;&gt;0")</f>
        <v>4</v>
      </c>
      <c r="AT489" s="40">
        <f ca="1">SUMIF(OFFSET(correlations!T$46,_xlfn.FLOOR.MATH((ROW(S477)-1)/5)*5,0,5),"&lt;&gt;0")/COUNTIF(OFFSET(correlations!T$46,_xlfn.FLOOR.MATH((ROW(S477)-1)/5)*5,0,5),"&lt;&gt;0")</f>
        <v>3.6666666666666665</v>
      </c>
      <c r="AU489" s="40">
        <f ca="1">SUMIF(OFFSET(correlations!U$46,_xlfn.FLOOR.MATH((ROW(T477)-1)/5)*5,0,5),"&lt;&gt;0")/COUNTIF(OFFSET(correlations!U$46,_xlfn.FLOOR.MATH((ROW(T477)-1)/5)*5,0,5),"&lt;&gt;0")</f>
        <v>3.8333333333333335</v>
      </c>
      <c r="AV489" s="40">
        <f ca="1">SUMIF(OFFSET(correlations!V$46,_xlfn.FLOOR.MATH((ROW(U477)-1)/5)*5,0,5),"&lt;&gt;0")/COUNTIF(OFFSET(correlations!V$46,_xlfn.FLOOR.MATH((ROW(U477)-1)/5)*5,0,5),"&lt;&gt;0")</f>
        <v>2.5</v>
      </c>
      <c r="AW489" s="40">
        <f ca="1">SUMIF(OFFSET(correlations!W$46,_xlfn.FLOOR.MATH((ROW(V477)-1)/5)*5,0,5),"&lt;&gt;0")/COUNTIF(OFFSET(correlations!W$46,_xlfn.FLOOR.MATH((ROW(V477)-1)/5)*5,0,5),"&lt;&gt;0")</f>
        <v>4.25</v>
      </c>
      <c r="AX489" s="40">
        <f ca="1">SUMIF(OFFSET(correlations!X$46,_xlfn.FLOOR.MATH((ROW(W477)-1)/5)*5,0,5),"&lt;&gt;0")/COUNTIF(OFFSET(correlations!X$46,_xlfn.FLOOR.MATH((ROW(W477)-1)/5)*5,0,5),"&lt;&gt;0")</f>
        <v>2.75</v>
      </c>
      <c r="AY489" s="40">
        <f ca="1">SUMIF(OFFSET(correlations!Y$46,_xlfn.FLOOR.MATH((ROW(X477)-1)/5)*5,0,5),"&lt;&gt;0")/COUNTIF(OFFSET(correlations!Y$46,_xlfn.FLOOR.MATH((ROW(X477)-1)/5)*5,0,5),"&lt;&gt;0")</f>
        <v>3.5</v>
      </c>
      <c r="AZ489" s="40">
        <f ca="1">SUMIF(OFFSET(correlations!Z$46,_xlfn.FLOOR.MATH((ROW(Y477)-1)/5)*5,0,5),"&lt;&gt;0")/COUNTIF(OFFSET(correlations!Z$46,_xlfn.FLOOR.MATH((ROW(Y477)-1)/5)*5,0,5),"&lt;&gt;0")</f>
        <v>3.3</v>
      </c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</row>
    <row r="490" spans="1:76">
      <c r="A490" s="1" t="str">
        <f t="shared" si="95"/>
        <v>9806: The Incredibles (2004)</v>
      </c>
      <c r="B490" s="26">
        <f>IF(correlations!B523&lt;&gt;0,'Modified Weights'!B$7,0)</f>
        <v>0.46460996868120108</v>
      </c>
      <c r="C490" s="26">
        <f>IF(correlations!C523&lt;&gt;0,'Modified Weights'!C$7,0)</f>
        <v>0.41167618541813644</v>
      </c>
      <c r="D490" s="26">
        <f>IF(correlations!D523&lt;&gt;0,'Modified Weights'!D$7,0)</f>
        <v>0.36756756756756787</v>
      </c>
      <c r="E490" s="26">
        <f>IF(correlations!E523&lt;&gt;0,'Modified Weights'!E$7,0)</f>
        <v>0.25965984359917371</v>
      </c>
      <c r="F490" s="26">
        <f>IF(correlations!F523&lt;&gt;0,'Modified Weights'!F$7,0)</f>
        <v>0.37985626502293046</v>
      </c>
      <c r="G490" s="26">
        <f>IF(correlations!G523&lt;&gt;0,'Modified Weights'!G$7,0)</f>
        <v>0.38713264586848378</v>
      </c>
      <c r="H490" s="26">
        <f>IF(correlations!H523&lt;&gt;0,'Modified Weights'!H$7,0)</f>
        <v>0.19365960183726966</v>
      </c>
      <c r="I490" s="26">
        <f>IF(correlations!I523&lt;&gt;0,'Modified Weights'!I$7,0)</f>
        <v>0.21476007349626267</v>
      </c>
      <c r="J490" s="26">
        <f>IF(correlations!J523&lt;&gt;0,'Modified Weights'!J$7,0)</f>
        <v>0.36005629545020651</v>
      </c>
      <c r="K490" s="26">
        <f>IF(correlations!K523&lt;&gt;0,'Modified Weights'!K$7,0)</f>
        <v>0</v>
      </c>
      <c r="L490" s="26">
        <f>IF(correlations!L523&lt;&gt;0,'Modified Weights'!L$7,0)</f>
        <v>0</v>
      </c>
      <c r="M490" s="26">
        <f>IF(correlations!M523&lt;&gt;0,'Modified Weights'!M$7,0)</f>
        <v>0.19710516591041297</v>
      </c>
      <c r="N490" s="26">
        <f>IF(correlations!N523&lt;&gt;0,'Modified Weights'!N$7,0)</f>
        <v>0</v>
      </c>
      <c r="O490" s="26">
        <f>IF(correlations!O523&lt;&gt;0,'Modified Weights'!O$7,0)</f>
        <v>0.47549485227568483</v>
      </c>
      <c r="P490" s="26">
        <f>IF(correlations!P523&lt;&gt;0,'Modified Weights'!P$7,0)</f>
        <v>0</v>
      </c>
      <c r="Q490" s="26">
        <f>IF(correlations!Q523&lt;&gt;0,'Modified Weights'!Q$7,0)</f>
        <v>0.37322578372742299</v>
      </c>
      <c r="R490" s="26">
        <f>IF(correlations!R523&lt;&gt;0,'Modified Weights'!R$7,0)</f>
        <v>0.37426379831369133</v>
      </c>
      <c r="S490" s="26">
        <f>IF(correlations!S523&lt;&gt;0,'Modified Weights'!S$7,0)</f>
        <v>0.36064387194709613</v>
      </c>
      <c r="T490" s="26">
        <f>IF(correlations!T523&lt;&gt;0,'Modified Weights'!T$7,0)</f>
        <v>0.40380887559327872</v>
      </c>
      <c r="U490" s="26">
        <f>IF(correlations!U523&lt;&gt;0,'Modified Weights'!U$7,0)</f>
        <v>0.28039233696684568</v>
      </c>
      <c r="V490" s="26">
        <f>IF(correlations!V523&lt;&gt;0,'Modified Weights'!V$7,0)</f>
        <v>0</v>
      </c>
      <c r="W490" s="26">
        <f>IF(correlations!W523&lt;&gt;0,'Modified Weights'!W$7,0)</f>
        <v>0.24072770522228643</v>
      </c>
      <c r="X490" s="26">
        <f>IF(correlations!X523&lt;&gt;0,'Modified Weights'!X$7,0)</f>
        <v>0</v>
      </c>
      <c r="Y490" s="26">
        <f>IF(correlations!Y523&lt;&gt;0,'Modified Weights'!Y$7,0)</f>
        <v>0.42322462884387124</v>
      </c>
      <c r="Z490" s="26">
        <f>IF(correlations!Z523&lt;&gt;0,'Modified Weights'!Z$7,0)</f>
        <v>0.27967705678590876</v>
      </c>
      <c r="AA490" s="26"/>
      <c r="AB490" s="40">
        <f ca="1">SUMIF(OFFSET(correlations!B$46,_xlfn.FLOOR.MATH((ROW(A478)-1)/5)*5,0,5),"&lt;&gt;0")/COUNTIF(OFFSET(correlations!B$46,_xlfn.FLOOR.MATH((ROW(A478)-1)/5)*5,0,5),"&lt;&gt;0")</f>
        <v>2.5</v>
      </c>
      <c r="AC490" s="40">
        <f ca="1">SUMIF(OFFSET(correlations!C$46,_xlfn.FLOOR.MATH((ROW(B478)-1)/5)*5,0,5),"&lt;&gt;0")/COUNTIF(OFFSET(correlations!C$46,_xlfn.FLOOR.MATH((ROW(B478)-1)/5)*5,0,5),"&lt;&gt;0")</f>
        <v>4.333333333333333</v>
      </c>
      <c r="AD490" s="40">
        <f ca="1">SUMIF(OFFSET(correlations!D$46,_xlfn.FLOOR.MATH((ROW(C478)-1)/5)*5,0,5),"&lt;&gt;0")/COUNTIF(OFFSET(correlations!D$46,_xlfn.FLOOR.MATH((ROW(C478)-1)/5)*5,0,5),"&lt;&gt;0")</f>
        <v>2.75</v>
      </c>
      <c r="AE490" s="40">
        <f ca="1">SUMIF(OFFSET(correlations!E$46,_xlfn.FLOOR.MATH((ROW(D478)-1)/5)*5,0,5),"&lt;&gt;0")/COUNTIF(OFFSET(correlations!E$46,_xlfn.FLOOR.MATH((ROW(D478)-1)/5)*5,0,5),"&lt;&gt;0")</f>
        <v>4</v>
      </c>
      <c r="AF490" s="40">
        <f ca="1">SUMIF(OFFSET(correlations!F$46,_xlfn.FLOOR.MATH((ROW(E478)-1)/5)*5,0,5),"&lt;&gt;0")/COUNTIF(OFFSET(correlations!F$46,_xlfn.FLOOR.MATH((ROW(E478)-1)/5)*5,0,5),"&lt;&gt;0")</f>
        <v>4</v>
      </c>
      <c r="AG490" s="40">
        <f ca="1">SUMIF(OFFSET(correlations!G$46,_xlfn.FLOOR.MATH((ROW(F478)-1)/5)*5,0,5),"&lt;&gt;0")/COUNTIF(OFFSET(correlations!G$46,_xlfn.FLOOR.MATH((ROW(F478)-1)/5)*5,0,5),"&lt;&gt;0")</f>
        <v>2.75</v>
      </c>
      <c r="AH490" s="40">
        <f ca="1">SUMIF(OFFSET(correlations!H$46,_xlfn.FLOOR.MATH((ROW(G478)-1)/5)*5,0,5),"&lt;&gt;0")/COUNTIF(OFFSET(correlations!H$46,_xlfn.FLOOR.MATH((ROW(G478)-1)/5)*5,0,5),"&lt;&gt;0")</f>
        <v>3.25</v>
      </c>
      <c r="AI490" s="40">
        <f ca="1">SUMIF(OFFSET(correlations!I$46,_xlfn.FLOOR.MATH((ROW(H478)-1)/5)*5,0,5),"&lt;&gt;0")/COUNTIF(OFFSET(correlations!I$46,_xlfn.FLOOR.MATH((ROW(H478)-1)/5)*5,0,5),"&lt;&gt;0")</f>
        <v>3.3333333333333335</v>
      </c>
      <c r="AJ490" s="40">
        <f ca="1">SUMIF(OFFSET(correlations!J$46,_xlfn.FLOOR.MATH((ROW(I478)-1)/5)*5,0,5),"&lt;&gt;0")/COUNTIF(OFFSET(correlations!J$46,_xlfn.FLOOR.MATH((ROW(I478)-1)/5)*5,0,5),"&lt;&gt;0")</f>
        <v>3.875</v>
      </c>
      <c r="AK490" s="40">
        <f ca="1">SUMIF(OFFSET(correlations!K$46,_xlfn.FLOOR.MATH((ROW(J478)-1)/5)*5,0,5),"&lt;&gt;0")/COUNTIF(OFFSET(correlations!K$46,_xlfn.FLOOR.MATH((ROW(J478)-1)/5)*5,0,5),"&lt;&gt;0")</f>
        <v>3.8333333333333335</v>
      </c>
      <c r="AL490" s="40">
        <f ca="1">SUMIF(OFFSET(correlations!L$46,_xlfn.FLOOR.MATH((ROW(K478)-1)/5)*5,0,5),"&lt;&gt;0")/COUNTIF(OFFSET(correlations!L$46,_xlfn.FLOOR.MATH((ROW(K478)-1)/5)*5,0,5),"&lt;&gt;0")</f>
        <v>4.333333333333333</v>
      </c>
      <c r="AM490" s="40">
        <f ca="1">SUMIF(OFFSET(correlations!M$46,_xlfn.FLOOR.MATH((ROW(L478)-1)/5)*5,0,5),"&lt;&gt;0")/COUNTIF(OFFSET(correlations!M$46,_xlfn.FLOOR.MATH((ROW(L478)-1)/5)*5,0,5),"&lt;&gt;0")</f>
        <v>3.75</v>
      </c>
      <c r="AN490" s="40">
        <f ca="1">SUMIF(OFFSET(correlations!N$46,_xlfn.FLOOR.MATH((ROW(M478)-1)/5)*5,0,5),"&lt;&gt;0")/COUNTIF(OFFSET(correlations!N$46,_xlfn.FLOOR.MATH((ROW(M478)-1)/5)*5,0,5),"&lt;&gt;0")</f>
        <v>3.3333333333333335</v>
      </c>
      <c r="AO490" s="40">
        <f ca="1">SUMIF(OFFSET(correlations!O$46,_xlfn.FLOOR.MATH((ROW(N478)-1)/5)*5,0,5),"&lt;&gt;0")/COUNTIF(OFFSET(correlations!O$46,_xlfn.FLOOR.MATH((ROW(N478)-1)/5)*5,0,5),"&lt;&gt;0")</f>
        <v>4</v>
      </c>
      <c r="AP490" s="40">
        <f ca="1">SUMIF(OFFSET(correlations!P$46,_xlfn.FLOOR.MATH((ROW(O478)-1)/5)*5,0,5),"&lt;&gt;0")/COUNTIF(OFFSET(correlations!P$46,_xlfn.FLOOR.MATH((ROW(O478)-1)/5)*5,0,5),"&lt;&gt;0")</f>
        <v>3.8333333333333335</v>
      </c>
      <c r="AQ490" s="40">
        <f ca="1">SUMIF(OFFSET(correlations!Q$46,_xlfn.FLOOR.MATH((ROW(P478)-1)/5)*5,0,5),"&lt;&gt;0")/COUNTIF(OFFSET(correlations!Q$46,_xlfn.FLOOR.MATH((ROW(P478)-1)/5)*5,0,5),"&lt;&gt;0")</f>
        <v>4</v>
      </c>
      <c r="AR490" s="40">
        <f ca="1">SUMIF(OFFSET(correlations!R$46,_xlfn.FLOOR.MATH((ROW(Q478)-1)/5)*5,0,5),"&lt;&gt;0")/COUNTIF(OFFSET(correlations!R$46,_xlfn.FLOOR.MATH((ROW(Q478)-1)/5)*5,0,5),"&lt;&gt;0")</f>
        <v>3.7</v>
      </c>
      <c r="AS490" s="40">
        <f ca="1">SUMIF(OFFSET(correlations!S$46,_xlfn.FLOOR.MATH((ROW(R478)-1)/5)*5,0,5),"&lt;&gt;0")/COUNTIF(OFFSET(correlations!S$46,_xlfn.FLOOR.MATH((ROW(R478)-1)/5)*5,0,5),"&lt;&gt;0")</f>
        <v>4</v>
      </c>
      <c r="AT490" s="40">
        <f ca="1">SUMIF(OFFSET(correlations!T$46,_xlfn.FLOOR.MATH((ROW(S478)-1)/5)*5,0,5),"&lt;&gt;0")/COUNTIF(OFFSET(correlations!T$46,_xlfn.FLOOR.MATH((ROW(S478)-1)/5)*5,0,5),"&lt;&gt;0")</f>
        <v>3.6666666666666665</v>
      </c>
      <c r="AU490" s="40">
        <f ca="1">SUMIF(OFFSET(correlations!U$46,_xlfn.FLOOR.MATH((ROW(T478)-1)/5)*5,0,5),"&lt;&gt;0")/COUNTIF(OFFSET(correlations!U$46,_xlfn.FLOOR.MATH((ROW(T478)-1)/5)*5,0,5),"&lt;&gt;0")</f>
        <v>3.8333333333333335</v>
      </c>
      <c r="AV490" s="40">
        <f ca="1">SUMIF(OFFSET(correlations!V$46,_xlfn.FLOOR.MATH((ROW(U478)-1)/5)*5,0,5),"&lt;&gt;0")/COUNTIF(OFFSET(correlations!V$46,_xlfn.FLOOR.MATH((ROW(U478)-1)/5)*5,0,5),"&lt;&gt;0")</f>
        <v>2.5</v>
      </c>
      <c r="AW490" s="40">
        <f ca="1">SUMIF(OFFSET(correlations!W$46,_xlfn.FLOOR.MATH((ROW(V478)-1)/5)*5,0,5),"&lt;&gt;0")/COUNTIF(OFFSET(correlations!W$46,_xlfn.FLOOR.MATH((ROW(V478)-1)/5)*5,0,5),"&lt;&gt;0")</f>
        <v>4.25</v>
      </c>
      <c r="AX490" s="40">
        <f ca="1">SUMIF(OFFSET(correlations!X$46,_xlfn.FLOOR.MATH((ROW(W478)-1)/5)*5,0,5),"&lt;&gt;0")/COUNTIF(OFFSET(correlations!X$46,_xlfn.FLOOR.MATH((ROW(W478)-1)/5)*5,0,5),"&lt;&gt;0")</f>
        <v>2.75</v>
      </c>
      <c r="AY490" s="40">
        <f ca="1">SUMIF(OFFSET(correlations!Y$46,_xlfn.FLOOR.MATH((ROW(X478)-1)/5)*5,0,5),"&lt;&gt;0")/COUNTIF(OFFSET(correlations!Y$46,_xlfn.FLOOR.MATH((ROW(X478)-1)/5)*5,0,5),"&lt;&gt;0")</f>
        <v>3.5</v>
      </c>
      <c r="AZ490" s="40">
        <f ca="1">SUMIF(OFFSET(correlations!Z$46,_xlfn.FLOOR.MATH((ROW(Y478)-1)/5)*5,0,5),"&lt;&gt;0")/COUNTIF(OFFSET(correlations!Z$46,_xlfn.FLOOR.MATH((ROW(Y478)-1)/5)*5,0,5),"&lt;&gt;0")</f>
        <v>3.3</v>
      </c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</row>
    <row r="491" spans="1:76">
      <c r="A491" s="1" t="str">
        <f t="shared" si="95"/>
        <v>9806: The Incredibles (2004)</v>
      </c>
      <c r="B491" s="26">
        <f>IF(correlations!B524&lt;&gt;0,'Modified Weights'!B$3,0)</f>
        <v>0.55108883721563151</v>
      </c>
      <c r="C491" s="26">
        <f>IF(correlations!C524&lt;&gt;0,'Modified Weights'!C$3,0)</f>
        <v>0</v>
      </c>
      <c r="D491" s="26">
        <f>IF(correlations!D524&lt;&gt;0,'Modified Weights'!D$3,0)</f>
        <v>0.66716825348801723</v>
      </c>
      <c r="E491" s="26">
        <f>IF(correlations!E524&lt;&gt;0,'Modified Weights'!E$3,0)</f>
        <v>0</v>
      </c>
      <c r="F491" s="26">
        <f>IF(correlations!F524&lt;&gt;0,'Modified Weights'!F$3,0)</f>
        <v>0.47668328054517961</v>
      </c>
      <c r="G491" s="26">
        <f>IF(correlations!G524&lt;&gt;0,'Modified Weights'!G$3,0)</f>
        <v>0.53906585139435703</v>
      </c>
      <c r="H491" s="26">
        <f>IF(correlations!H524&lt;&gt;0,'Modified Weights'!H$3,0)</f>
        <v>0</v>
      </c>
      <c r="I491" s="26">
        <f>IF(correlations!I524&lt;&gt;0,'Modified Weights'!I$3,0)</f>
        <v>0.38334847991865839</v>
      </c>
      <c r="J491" s="26">
        <f>IF(correlations!J524&lt;&gt;0,'Modified Weights'!J$3,0)</f>
        <v>0.47571090136593314</v>
      </c>
      <c r="K491" s="26">
        <f>IF(correlations!K524&lt;&gt;0,'Modified Weights'!K$3,0)</f>
        <v>0.31571202585390812</v>
      </c>
      <c r="L491" s="26">
        <f>IF(correlations!L524&lt;&gt;0,'Modified Weights'!L$3,0)</f>
        <v>0.31257295249758305</v>
      </c>
      <c r="M491" s="26">
        <f>IF(correlations!M524&lt;&gt;0,'Modified Weights'!M$3,0)</f>
        <v>0.40859237613621341</v>
      </c>
      <c r="N491" s="26">
        <f>IF(correlations!N524&lt;&gt;0,'Modified Weights'!N$3,0)</f>
        <v>0.32349910970108381</v>
      </c>
      <c r="O491" s="26">
        <f>IF(correlations!O524&lt;&gt;0,'Modified Weights'!O$3,0)</f>
        <v>0.66851595362183669</v>
      </c>
      <c r="P491" s="26">
        <f>IF(correlations!P524&lt;&gt;0,'Modified Weights'!P$3,0)</f>
        <v>0.41443820151070604</v>
      </c>
      <c r="Q491" s="26">
        <f>IF(correlations!Q524&lt;&gt;0,'Modified Weights'!Q$3,0)</f>
        <v>0</v>
      </c>
      <c r="R491" s="26">
        <f>IF(correlations!R524&lt;&gt;0,'Modified Weights'!R$3,0)</f>
        <v>0.49300760515325925</v>
      </c>
      <c r="S491" s="26">
        <f>IF(correlations!S524&lt;&gt;0,'Modified Weights'!S$3,0)</f>
        <v>0</v>
      </c>
      <c r="T491" s="26">
        <f>IF(correlations!T524&lt;&gt;0,'Modified Weights'!T$3,0)</f>
        <v>0</v>
      </c>
      <c r="U491" s="26">
        <f>IF(correlations!U524&lt;&gt;0,'Modified Weights'!U$3,0)</f>
        <v>0.47236055541883315</v>
      </c>
      <c r="V491" s="26">
        <f>IF(correlations!V524&lt;&gt;0,'Modified Weights'!V$3,0)</f>
        <v>0.27092801416163931</v>
      </c>
      <c r="W491" s="26">
        <f>IF(correlations!W524&lt;&gt;0,'Modified Weights'!W$3,0)</f>
        <v>0</v>
      </c>
      <c r="X491" s="26">
        <f>IF(correlations!X524&lt;&gt;0,'Modified Weights'!X$3,0)</f>
        <v>0.66851595362183669</v>
      </c>
      <c r="Y491" s="26">
        <f>IF(correlations!Y524&lt;&gt;0,'Modified Weights'!Y$3,0)</f>
        <v>0.66716825348801723</v>
      </c>
      <c r="Z491" s="26">
        <f>IF(correlations!Z524&lt;&gt;0,'Modified Weights'!Z$3,0)</f>
        <v>0.43552033876932245</v>
      </c>
      <c r="AA491" s="26"/>
      <c r="AB491" s="40">
        <f ca="1">SUMIF(OFFSET(correlations!B$46,_xlfn.FLOOR.MATH((ROW(A479)-1)/5)*5,0,5),"&lt;&gt;0")/COUNTIF(OFFSET(correlations!B$46,_xlfn.FLOOR.MATH((ROW(A479)-1)/5)*5,0,5),"&lt;&gt;0")</f>
        <v>2.5</v>
      </c>
      <c r="AC491" s="40">
        <f ca="1">SUMIF(OFFSET(correlations!C$46,_xlfn.FLOOR.MATH((ROW(B479)-1)/5)*5,0,5),"&lt;&gt;0")/COUNTIF(OFFSET(correlations!C$46,_xlfn.FLOOR.MATH((ROW(B479)-1)/5)*5,0,5),"&lt;&gt;0")</f>
        <v>4.333333333333333</v>
      </c>
      <c r="AD491" s="40">
        <f ca="1">SUMIF(OFFSET(correlations!D$46,_xlfn.FLOOR.MATH((ROW(C479)-1)/5)*5,0,5),"&lt;&gt;0")/COUNTIF(OFFSET(correlations!D$46,_xlfn.FLOOR.MATH((ROW(C479)-1)/5)*5,0,5),"&lt;&gt;0")</f>
        <v>2.75</v>
      </c>
      <c r="AE491" s="40">
        <f ca="1">SUMIF(OFFSET(correlations!E$46,_xlfn.FLOOR.MATH((ROW(D479)-1)/5)*5,0,5),"&lt;&gt;0")/COUNTIF(OFFSET(correlations!E$46,_xlfn.FLOOR.MATH((ROW(D479)-1)/5)*5,0,5),"&lt;&gt;0")</f>
        <v>4</v>
      </c>
      <c r="AF491" s="40">
        <f ca="1">SUMIF(OFFSET(correlations!F$46,_xlfn.FLOOR.MATH((ROW(E479)-1)/5)*5,0,5),"&lt;&gt;0")/COUNTIF(OFFSET(correlations!F$46,_xlfn.FLOOR.MATH((ROW(E479)-1)/5)*5,0,5),"&lt;&gt;0")</f>
        <v>4</v>
      </c>
      <c r="AG491" s="40">
        <f ca="1">SUMIF(OFFSET(correlations!G$46,_xlfn.FLOOR.MATH((ROW(F479)-1)/5)*5,0,5),"&lt;&gt;0")/COUNTIF(OFFSET(correlations!G$46,_xlfn.FLOOR.MATH((ROW(F479)-1)/5)*5,0,5),"&lt;&gt;0")</f>
        <v>2.75</v>
      </c>
      <c r="AH491" s="40">
        <f ca="1">SUMIF(OFFSET(correlations!H$46,_xlfn.FLOOR.MATH((ROW(G479)-1)/5)*5,0,5),"&lt;&gt;0")/COUNTIF(OFFSET(correlations!H$46,_xlfn.FLOOR.MATH((ROW(G479)-1)/5)*5,0,5),"&lt;&gt;0")</f>
        <v>3.25</v>
      </c>
      <c r="AI491" s="40">
        <f ca="1">SUMIF(OFFSET(correlations!I$46,_xlfn.FLOOR.MATH((ROW(H479)-1)/5)*5,0,5),"&lt;&gt;0")/COUNTIF(OFFSET(correlations!I$46,_xlfn.FLOOR.MATH((ROW(H479)-1)/5)*5,0,5),"&lt;&gt;0")</f>
        <v>3.3333333333333335</v>
      </c>
      <c r="AJ491" s="40">
        <f ca="1">SUMIF(OFFSET(correlations!J$46,_xlfn.FLOOR.MATH((ROW(I479)-1)/5)*5,0,5),"&lt;&gt;0")/COUNTIF(OFFSET(correlations!J$46,_xlfn.FLOOR.MATH((ROW(I479)-1)/5)*5,0,5),"&lt;&gt;0")</f>
        <v>3.875</v>
      </c>
      <c r="AK491" s="40">
        <f ca="1">SUMIF(OFFSET(correlations!K$46,_xlfn.FLOOR.MATH((ROW(J479)-1)/5)*5,0,5),"&lt;&gt;0")/COUNTIF(OFFSET(correlations!K$46,_xlfn.FLOOR.MATH((ROW(J479)-1)/5)*5,0,5),"&lt;&gt;0")</f>
        <v>3.8333333333333335</v>
      </c>
      <c r="AL491" s="40">
        <f ca="1">SUMIF(OFFSET(correlations!L$46,_xlfn.FLOOR.MATH((ROW(K479)-1)/5)*5,0,5),"&lt;&gt;0")/COUNTIF(OFFSET(correlations!L$46,_xlfn.FLOOR.MATH((ROW(K479)-1)/5)*5,0,5),"&lt;&gt;0")</f>
        <v>4.333333333333333</v>
      </c>
      <c r="AM491" s="40">
        <f ca="1">SUMIF(OFFSET(correlations!M$46,_xlfn.FLOOR.MATH((ROW(L479)-1)/5)*5,0,5),"&lt;&gt;0")/COUNTIF(OFFSET(correlations!M$46,_xlfn.FLOOR.MATH((ROW(L479)-1)/5)*5,0,5),"&lt;&gt;0")</f>
        <v>3.75</v>
      </c>
      <c r="AN491" s="40">
        <f ca="1">SUMIF(OFFSET(correlations!N$46,_xlfn.FLOOR.MATH((ROW(M479)-1)/5)*5,0,5),"&lt;&gt;0")/COUNTIF(OFFSET(correlations!N$46,_xlfn.FLOOR.MATH((ROW(M479)-1)/5)*5,0,5),"&lt;&gt;0")</f>
        <v>3.3333333333333335</v>
      </c>
      <c r="AO491" s="40">
        <f ca="1">SUMIF(OFFSET(correlations!O$46,_xlfn.FLOOR.MATH((ROW(N479)-1)/5)*5,0,5),"&lt;&gt;0")/COUNTIF(OFFSET(correlations!O$46,_xlfn.FLOOR.MATH((ROW(N479)-1)/5)*5,0,5),"&lt;&gt;0")</f>
        <v>4</v>
      </c>
      <c r="AP491" s="40">
        <f ca="1">SUMIF(OFFSET(correlations!P$46,_xlfn.FLOOR.MATH((ROW(O479)-1)/5)*5,0,5),"&lt;&gt;0")/COUNTIF(OFFSET(correlations!P$46,_xlfn.FLOOR.MATH((ROW(O479)-1)/5)*5,0,5),"&lt;&gt;0")</f>
        <v>3.8333333333333335</v>
      </c>
      <c r="AQ491" s="40">
        <f ca="1">SUMIF(OFFSET(correlations!Q$46,_xlfn.FLOOR.MATH((ROW(P479)-1)/5)*5,0,5),"&lt;&gt;0")/COUNTIF(OFFSET(correlations!Q$46,_xlfn.FLOOR.MATH((ROW(P479)-1)/5)*5,0,5),"&lt;&gt;0")</f>
        <v>4</v>
      </c>
      <c r="AR491" s="40">
        <f ca="1">SUMIF(OFFSET(correlations!R$46,_xlfn.FLOOR.MATH((ROW(Q479)-1)/5)*5,0,5),"&lt;&gt;0")/COUNTIF(OFFSET(correlations!R$46,_xlfn.FLOOR.MATH((ROW(Q479)-1)/5)*5,0,5),"&lt;&gt;0")</f>
        <v>3.7</v>
      </c>
      <c r="AS491" s="40">
        <f ca="1">SUMIF(OFFSET(correlations!S$46,_xlfn.FLOOR.MATH((ROW(R479)-1)/5)*5,0,5),"&lt;&gt;0")/COUNTIF(OFFSET(correlations!S$46,_xlfn.FLOOR.MATH((ROW(R479)-1)/5)*5,0,5),"&lt;&gt;0")</f>
        <v>4</v>
      </c>
      <c r="AT491" s="40">
        <f ca="1">SUMIF(OFFSET(correlations!T$46,_xlfn.FLOOR.MATH((ROW(S479)-1)/5)*5,0,5),"&lt;&gt;0")/COUNTIF(OFFSET(correlations!T$46,_xlfn.FLOOR.MATH((ROW(S479)-1)/5)*5,0,5),"&lt;&gt;0")</f>
        <v>3.6666666666666665</v>
      </c>
      <c r="AU491" s="40">
        <f ca="1">SUMIF(OFFSET(correlations!U$46,_xlfn.FLOOR.MATH((ROW(T479)-1)/5)*5,0,5),"&lt;&gt;0")/COUNTIF(OFFSET(correlations!U$46,_xlfn.FLOOR.MATH((ROW(T479)-1)/5)*5,0,5),"&lt;&gt;0")</f>
        <v>3.8333333333333335</v>
      </c>
      <c r="AV491" s="40">
        <f ca="1">SUMIF(OFFSET(correlations!V$46,_xlfn.FLOOR.MATH((ROW(U479)-1)/5)*5,0,5),"&lt;&gt;0")/COUNTIF(OFFSET(correlations!V$46,_xlfn.FLOOR.MATH((ROW(U479)-1)/5)*5,0,5),"&lt;&gt;0")</f>
        <v>2.5</v>
      </c>
      <c r="AW491" s="40">
        <f ca="1">SUMIF(OFFSET(correlations!W$46,_xlfn.FLOOR.MATH((ROW(V479)-1)/5)*5,0,5),"&lt;&gt;0")/COUNTIF(OFFSET(correlations!W$46,_xlfn.FLOOR.MATH((ROW(V479)-1)/5)*5,0,5),"&lt;&gt;0")</f>
        <v>4.25</v>
      </c>
      <c r="AX491" s="40">
        <f ca="1">SUMIF(OFFSET(correlations!X$46,_xlfn.FLOOR.MATH((ROW(W479)-1)/5)*5,0,5),"&lt;&gt;0")/COUNTIF(OFFSET(correlations!X$46,_xlfn.FLOOR.MATH((ROW(W479)-1)/5)*5,0,5),"&lt;&gt;0")</f>
        <v>2.75</v>
      </c>
      <c r="AY491" s="40">
        <f ca="1">SUMIF(OFFSET(correlations!Y$46,_xlfn.FLOOR.MATH((ROW(X479)-1)/5)*5,0,5),"&lt;&gt;0")/COUNTIF(OFFSET(correlations!Y$46,_xlfn.FLOOR.MATH((ROW(X479)-1)/5)*5,0,5),"&lt;&gt;0")</f>
        <v>3.5</v>
      </c>
      <c r="AZ491" s="40">
        <f ca="1">SUMIF(OFFSET(correlations!Z$46,_xlfn.FLOOR.MATH((ROW(Y479)-1)/5)*5,0,5),"&lt;&gt;0")/COUNTIF(OFFSET(correlations!Z$46,_xlfn.FLOOR.MATH((ROW(Y479)-1)/5)*5,0,5),"&lt;&gt;0")</f>
        <v>3.3</v>
      </c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</row>
    <row r="492" spans="1:76">
      <c r="A492" s="1" t="str">
        <f t="shared" si="95"/>
        <v>9806: The Incredibles (2004)</v>
      </c>
      <c r="B492" s="26">
        <f>IF(correlations!B525&lt;&gt;0,'Modified Weights'!B$4,0)</f>
        <v>0</v>
      </c>
      <c r="C492" s="26">
        <f>IF(correlations!C525&lt;&gt;0,'Modified Weights'!C$4,0)</f>
        <v>0.48860698263640312</v>
      </c>
      <c r="D492" s="26">
        <f>IF(correlations!D525&lt;&gt;0,'Modified Weights'!D$4,0)</f>
        <v>0.47097212266638172</v>
      </c>
      <c r="E492" s="26">
        <f>IF(correlations!E525&lt;&gt;0,'Modified Weights'!E$4,0)</f>
        <v>0.47497369617752921</v>
      </c>
      <c r="F492" s="26">
        <f>IF(correlations!F525&lt;&gt;0,'Modified Weights'!F$4,0)</f>
        <v>0.46411014776485626</v>
      </c>
      <c r="G492" s="26">
        <f>IF(correlations!G525&lt;&gt;0,'Modified Weights'!G$4,0)</f>
        <v>0.48053660218278615</v>
      </c>
      <c r="H492" s="26">
        <f>IF(correlations!H525&lt;&gt;0,'Modified Weights'!H$4,0)</f>
        <v>0</v>
      </c>
      <c r="I492" s="26">
        <f>IF(correlations!I525&lt;&gt;0,'Modified Weights'!I$4,0)</f>
        <v>0</v>
      </c>
      <c r="J492" s="26">
        <f>IF(correlations!J525&lt;&gt;0,'Modified Weights'!J$4,0)</f>
        <v>0.47549485227568483</v>
      </c>
      <c r="K492" s="26">
        <f>IF(correlations!K525&lt;&gt;0,'Modified Weights'!K$4,0)</f>
        <v>0.26365446983714974</v>
      </c>
      <c r="L492" s="26">
        <f>IF(correlations!L525&lt;&gt;0,'Modified Weights'!L$4,0)</f>
        <v>0.28275572409412869</v>
      </c>
      <c r="M492" s="26">
        <f>IF(correlations!M525&lt;&gt;0,'Modified Weights'!M$4,0)</f>
        <v>0</v>
      </c>
      <c r="N492" s="26">
        <f>IF(correlations!N525&lt;&gt;0,'Modified Weights'!N$4,0)</f>
        <v>0</v>
      </c>
      <c r="O492" s="26">
        <f>IF(correlations!O525&lt;&gt;0,'Modified Weights'!O$4,0)</f>
        <v>0.56244873874488854</v>
      </c>
      <c r="P492" s="26">
        <f>IF(correlations!P525&lt;&gt;0,'Modified Weights'!P$4,0)</f>
        <v>0</v>
      </c>
      <c r="Q492" s="26">
        <f>IF(correlations!Q525&lt;&gt;0,'Modified Weights'!Q$4,0)</f>
        <v>0.48860698263640312</v>
      </c>
      <c r="R492" s="26">
        <f>IF(correlations!R525&lt;&gt;0,'Modified Weights'!R$4,0)</f>
        <v>0.47097212266638172</v>
      </c>
      <c r="S492" s="26">
        <f>IF(correlations!S525&lt;&gt;0,'Modified Weights'!S$4,0)</f>
        <v>0.44902524381160436</v>
      </c>
      <c r="T492" s="26">
        <f>IF(correlations!T525&lt;&gt;0,'Modified Weights'!T$4,0)</f>
        <v>0.52599044278760332</v>
      </c>
      <c r="U492" s="26">
        <f>IF(correlations!U525&lt;&gt;0,'Modified Weights'!U$4,0)</f>
        <v>0</v>
      </c>
      <c r="V492" s="26">
        <f>IF(correlations!V525&lt;&gt;0,'Modified Weights'!V$4,0)</f>
        <v>0</v>
      </c>
      <c r="W492" s="26">
        <f>IF(correlations!W525&lt;&gt;0,'Modified Weights'!W$4,0)</f>
        <v>0.40859237613621341</v>
      </c>
      <c r="X492" s="26">
        <f>IF(correlations!X525&lt;&gt;0,'Modified Weights'!X$4,0)</f>
        <v>0.54219187817609293</v>
      </c>
      <c r="Y492" s="26">
        <f>IF(correlations!Y525&lt;&gt;0,'Modified Weights'!Y$4,0)</f>
        <v>0.54219187817609293</v>
      </c>
      <c r="Z492" s="26">
        <f>IF(correlations!Z525&lt;&gt;0,'Modified Weights'!Z$4,0)</f>
        <v>0.39006674934025765</v>
      </c>
      <c r="AA492" s="26"/>
      <c r="AB492" s="40">
        <f ca="1">SUMIF(OFFSET(correlations!B$46,_xlfn.FLOOR.MATH((ROW(A480)-1)/5)*5,0,5),"&lt;&gt;0")/COUNTIF(OFFSET(correlations!B$46,_xlfn.FLOOR.MATH((ROW(A480)-1)/5)*5,0,5),"&lt;&gt;0")</f>
        <v>2.5</v>
      </c>
      <c r="AC492" s="40">
        <f ca="1">SUMIF(OFFSET(correlations!C$46,_xlfn.FLOOR.MATH((ROW(B480)-1)/5)*5,0,5),"&lt;&gt;0")/COUNTIF(OFFSET(correlations!C$46,_xlfn.FLOOR.MATH((ROW(B480)-1)/5)*5,0,5),"&lt;&gt;0")</f>
        <v>4.333333333333333</v>
      </c>
      <c r="AD492" s="40">
        <f ca="1">SUMIF(OFFSET(correlations!D$46,_xlfn.FLOOR.MATH((ROW(C480)-1)/5)*5,0,5),"&lt;&gt;0")/COUNTIF(OFFSET(correlations!D$46,_xlfn.FLOOR.MATH((ROW(C480)-1)/5)*5,0,5),"&lt;&gt;0")</f>
        <v>2.75</v>
      </c>
      <c r="AE492" s="40">
        <f ca="1">SUMIF(OFFSET(correlations!E$46,_xlfn.FLOOR.MATH((ROW(D480)-1)/5)*5,0,5),"&lt;&gt;0")/COUNTIF(OFFSET(correlations!E$46,_xlfn.FLOOR.MATH((ROW(D480)-1)/5)*5,0,5),"&lt;&gt;0")</f>
        <v>4</v>
      </c>
      <c r="AF492" s="40">
        <f ca="1">SUMIF(OFFSET(correlations!F$46,_xlfn.FLOOR.MATH((ROW(E480)-1)/5)*5,0,5),"&lt;&gt;0")/COUNTIF(OFFSET(correlations!F$46,_xlfn.FLOOR.MATH((ROW(E480)-1)/5)*5,0,5),"&lt;&gt;0")</f>
        <v>4</v>
      </c>
      <c r="AG492" s="40">
        <f ca="1">SUMIF(OFFSET(correlations!G$46,_xlfn.FLOOR.MATH((ROW(F480)-1)/5)*5,0,5),"&lt;&gt;0")/COUNTIF(OFFSET(correlations!G$46,_xlfn.FLOOR.MATH((ROW(F480)-1)/5)*5,0,5),"&lt;&gt;0")</f>
        <v>2.75</v>
      </c>
      <c r="AH492" s="40">
        <f ca="1">SUMIF(OFFSET(correlations!H$46,_xlfn.FLOOR.MATH((ROW(G480)-1)/5)*5,0,5),"&lt;&gt;0")/COUNTIF(OFFSET(correlations!H$46,_xlfn.FLOOR.MATH((ROW(G480)-1)/5)*5,0,5),"&lt;&gt;0")</f>
        <v>3.25</v>
      </c>
      <c r="AI492" s="40">
        <f ca="1">SUMIF(OFFSET(correlations!I$46,_xlfn.FLOOR.MATH((ROW(H480)-1)/5)*5,0,5),"&lt;&gt;0")/COUNTIF(OFFSET(correlations!I$46,_xlfn.FLOOR.MATH((ROW(H480)-1)/5)*5,0,5),"&lt;&gt;0")</f>
        <v>3.3333333333333335</v>
      </c>
      <c r="AJ492" s="40">
        <f ca="1">SUMIF(OFFSET(correlations!J$46,_xlfn.FLOOR.MATH((ROW(I480)-1)/5)*5,0,5),"&lt;&gt;0")/COUNTIF(OFFSET(correlations!J$46,_xlfn.FLOOR.MATH((ROW(I480)-1)/5)*5,0,5),"&lt;&gt;0")</f>
        <v>3.875</v>
      </c>
      <c r="AK492" s="40">
        <f ca="1">SUMIF(OFFSET(correlations!K$46,_xlfn.FLOOR.MATH((ROW(J480)-1)/5)*5,0,5),"&lt;&gt;0")/COUNTIF(OFFSET(correlations!K$46,_xlfn.FLOOR.MATH((ROW(J480)-1)/5)*5,0,5),"&lt;&gt;0")</f>
        <v>3.8333333333333335</v>
      </c>
      <c r="AL492" s="40">
        <f ca="1">SUMIF(OFFSET(correlations!L$46,_xlfn.FLOOR.MATH((ROW(K480)-1)/5)*5,0,5),"&lt;&gt;0")/COUNTIF(OFFSET(correlations!L$46,_xlfn.FLOOR.MATH((ROW(K480)-1)/5)*5,0,5),"&lt;&gt;0")</f>
        <v>4.333333333333333</v>
      </c>
      <c r="AM492" s="40">
        <f ca="1">SUMIF(OFFSET(correlations!M$46,_xlfn.FLOOR.MATH((ROW(L480)-1)/5)*5,0,5),"&lt;&gt;0")/COUNTIF(OFFSET(correlations!M$46,_xlfn.FLOOR.MATH((ROW(L480)-1)/5)*5,0,5),"&lt;&gt;0")</f>
        <v>3.75</v>
      </c>
      <c r="AN492" s="40">
        <f ca="1">SUMIF(OFFSET(correlations!N$46,_xlfn.FLOOR.MATH((ROW(M480)-1)/5)*5,0,5),"&lt;&gt;0")/COUNTIF(OFFSET(correlations!N$46,_xlfn.FLOOR.MATH((ROW(M480)-1)/5)*5,0,5),"&lt;&gt;0")</f>
        <v>3.3333333333333335</v>
      </c>
      <c r="AO492" s="40">
        <f ca="1">SUMIF(OFFSET(correlations!O$46,_xlfn.FLOOR.MATH((ROW(N480)-1)/5)*5,0,5),"&lt;&gt;0")/COUNTIF(OFFSET(correlations!O$46,_xlfn.FLOOR.MATH((ROW(N480)-1)/5)*5,0,5),"&lt;&gt;0")</f>
        <v>4</v>
      </c>
      <c r="AP492" s="40">
        <f ca="1">SUMIF(OFFSET(correlations!P$46,_xlfn.FLOOR.MATH((ROW(O480)-1)/5)*5,0,5),"&lt;&gt;0")/COUNTIF(OFFSET(correlations!P$46,_xlfn.FLOOR.MATH((ROW(O480)-1)/5)*5,0,5),"&lt;&gt;0")</f>
        <v>3.8333333333333335</v>
      </c>
      <c r="AQ492" s="40">
        <f ca="1">SUMIF(OFFSET(correlations!Q$46,_xlfn.FLOOR.MATH((ROW(P480)-1)/5)*5,0,5),"&lt;&gt;0")/COUNTIF(OFFSET(correlations!Q$46,_xlfn.FLOOR.MATH((ROW(P480)-1)/5)*5,0,5),"&lt;&gt;0")</f>
        <v>4</v>
      </c>
      <c r="AR492" s="40">
        <f ca="1">SUMIF(OFFSET(correlations!R$46,_xlfn.FLOOR.MATH((ROW(Q480)-1)/5)*5,0,5),"&lt;&gt;0")/COUNTIF(OFFSET(correlations!R$46,_xlfn.FLOOR.MATH((ROW(Q480)-1)/5)*5,0,5),"&lt;&gt;0")</f>
        <v>3.7</v>
      </c>
      <c r="AS492" s="40">
        <f ca="1">SUMIF(OFFSET(correlations!S$46,_xlfn.FLOOR.MATH((ROW(R480)-1)/5)*5,0,5),"&lt;&gt;0")/COUNTIF(OFFSET(correlations!S$46,_xlfn.FLOOR.MATH((ROW(R480)-1)/5)*5,0,5),"&lt;&gt;0")</f>
        <v>4</v>
      </c>
      <c r="AT492" s="40">
        <f ca="1">SUMIF(OFFSET(correlations!T$46,_xlfn.FLOOR.MATH((ROW(S480)-1)/5)*5,0,5),"&lt;&gt;0")/COUNTIF(OFFSET(correlations!T$46,_xlfn.FLOOR.MATH((ROW(S480)-1)/5)*5,0,5),"&lt;&gt;0")</f>
        <v>3.6666666666666665</v>
      </c>
      <c r="AU492" s="40">
        <f ca="1">SUMIF(OFFSET(correlations!U$46,_xlfn.FLOOR.MATH((ROW(T480)-1)/5)*5,0,5),"&lt;&gt;0")/COUNTIF(OFFSET(correlations!U$46,_xlfn.FLOOR.MATH((ROW(T480)-1)/5)*5,0,5),"&lt;&gt;0")</f>
        <v>3.8333333333333335</v>
      </c>
      <c r="AV492" s="40">
        <f ca="1">SUMIF(OFFSET(correlations!V$46,_xlfn.FLOOR.MATH((ROW(U480)-1)/5)*5,0,5),"&lt;&gt;0")/COUNTIF(OFFSET(correlations!V$46,_xlfn.FLOOR.MATH((ROW(U480)-1)/5)*5,0,5),"&lt;&gt;0")</f>
        <v>2.5</v>
      </c>
      <c r="AW492" s="40">
        <f ca="1">SUMIF(OFFSET(correlations!W$46,_xlfn.FLOOR.MATH((ROW(V480)-1)/5)*5,0,5),"&lt;&gt;0")/COUNTIF(OFFSET(correlations!W$46,_xlfn.FLOOR.MATH((ROW(V480)-1)/5)*5,0,5),"&lt;&gt;0")</f>
        <v>4.25</v>
      </c>
      <c r="AX492" s="40">
        <f ca="1">SUMIF(OFFSET(correlations!X$46,_xlfn.FLOOR.MATH((ROW(W480)-1)/5)*5,0,5),"&lt;&gt;0")/COUNTIF(OFFSET(correlations!X$46,_xlfn.FLOOR.MATH((ROW(W480)-1)/5)*5,0,5),"&lt;&gt;0")</f>
        <v>2.75</v>
      </c>
      <c r="AY492" s="40">
        <f ca="1">SUMIF(OFFSET(correlations!Y$46,_xlfn.FLOOR.MATH((ROW(X480)-1)/5)*5,0,5),"&lt;&gt;0")/COUNTIF(OFFSET(correlations!Y$46,_xlfn.FLOOR.MATH((ROW(X480)-1)/5)*5,0,5),"&lt;&gt;0")</f>
        <v>3.5</v>
      </c>
      <c r="AZ492" s="40">
        <f ca="1">SUMIF(OFFSET(correlations!Z$46,_xlfn.FLOOR.MATH((ROW(Y480)-1)/5)*5,0,5),"&lt;&gt;0")/COUNTIF(OFFSET(correlations!Z$46,_xlfn.FLOOR.MATH((ROW(Y480)-1)/5)*5,0,5),"&lt;&gt;0")</f>
        <v>3.3</v>
      </c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</row>
    <row r="493" spans="1:76">
      <c r="A493" s="21" t="s">
        <v>96</v>
      </c>
      <c r="B493" s="26">
        <f>IF(correlations!B526&lt;&gt;0,'Modified Weights'!B$3,0)</f>
        <v>0.55108883721563151</v>
      </c>
      <c r="C493" s="26">
        <f>IF(correlations!C526&lt;&gt;0,'Modified Weights'!C$3,0)</f>
        <v>0</v>
      </c>
      <c r="D493" s="26">
        <f>IF(correlations!D526&lt;&gt;0,'Modified Weights'!D$3,0)</f>
        <v>0</v>
      </c>
      <c r="E493" s="26">
        <f>IF(correlations!E526&lt;&gt;0,'Modified Weights'!E$3,0)</f>
        <v>0.51761980439715483</v>
      </c>
      <c r="F493" s="26">
        <f>IF(correlations!F526&lt;&gt;0,'Modified Weights'!F$3,0)</f>
        <v>0.47668328054517961</v>
      </c>
      <c r="G493" s="26">
        <f>IF(correlations!G526&lt;&gt;0,'Modified Weights'!G$3,0)</f>
        <v>0</v>
      </c>
      <c r="H493" s="26">
        <f>IF(correlations!H526&lt;&gt;0,'Modified Weights'!H$3,0)</f>
        <v>0</v>
      </c>
      <c r="I493" s="26">
        <f>IF(correlations!I526&lt;&gt;0,'Modified Weights'!I$3,0)</f>
        <v>0.38334847991865839</v>
      </c>
      <c r="J493" s="26">
        <f>IF(correlations!J526&lt;&gt;0,'Modified Weights'!J$3,0)</f>
        <v>0.47571090136593314</v>
      </c>
      <c r="K493" s="26">
        <f>IF(correlations!K526&lt;&gt;0,'Modified Weights'!K$3,0)</f>
        <v>0</v>
      </c>
      <c r="L493" s="26">
        <f>IF(correlations!L526&lt;&gt;0,'Modified Weights'!L$3,0)</f>
        <v>0.31257295249758305</v>
      </c>
      <c r="M493" s="26">
        <f>IF(correlations!M526&lt;&gt;0,'Modified Weights'!M$3,0)</f>
        <v>0</v>
      </c>
      <c r="N493" s="26">
        <f>IF(correlations!N526&lt;&gt;0,'Modified Weights'!N$3,0)</f>
        <v>0.32349910970108381</v>
      </c>
      <c r="O493" s="26">
        <f>IF(correlations!O526&lt;&gt;0,'Modified Weights'!O$3,0)</f>
        <v>0.66851595362183669</v>
      </c>
      <c r="P493" s="26">
        <f>IF(correlations!P526&lt;&gt;0,'Modified Weights'!P$3,0)</f>
        <v>0.41443820151070604</v>
      </c>
      <c r="Q493" s="26">
        <f>IF(correlations!Q526&lt;&gt;0,'Modified Weights'!Q$3,0)</f>
        <v>0</v>
      </c>
      <c r="R493" s="26">
        <f>IF(correlations!R526&lt;&gt;0,'Modified Weights'!R$3,0)</f>
        <v>0.49300760515325925</v>
      </c>
      <c r="S493" s="26">
        <f>IF(correlations!S526&lt;&gt;0,'Modified Weights'!S$3,0)</f>
        <v>0.47668328054517961</v>
      </c>
      <c r="T493" s="26">
        <f>IF(correlations!T526&lt;&gt;0,'Modified Weights'!T$3,0)</f>
        <v>0.55108883721563151</v>
      </c>
      <c r="U493" s="26">
        <f>IF(correlations!U526&lt;&gt;0,'Modified Weights'!U$3,0)</f>
        <v>0</v>
      </c>
      <c r="V493" s="26">
        <f>IF(correlations!V526&lt;&gt;0,'Modified Weights'!V$3,0)</f>
        <v>0</v>
      </c>
      <c r="W493" s="26">
        <f>IF(correlations!W526&lt;&gt;0,'Modified Weights'!W$3,0)</f>
        <v>0.50324684492481753</v>
      </c>
      <c r="X493" s="26">
        <f>IF(correlations!X526&lt;&gt;0,'Modified Weights'!X$3,0)</f>
        <v>0</v>
      </c>
      <c r="Y493" s="26">
        <f>IF(correlations!Y526&lt;&gt;0,'Modified Weights'!Y$3,0)</f>
        <v>0</v>
      </c>
      <c r="Z493" s="26">
        <f>IF(correlations!Z526&lt;&gt;0,'Modified Weights'!Z$3,0)</f>
        <v>0.43552033876932245</v>
      </c>
      <c r="AA493" s="26"/>
      <c r="AB493" s="40">
        <f ca="1">SUMIF(OFFSET(correlations!B$46,_xlfn.FLOOR.MATH((ROW(A481)-1)/5)*5,0,5),"&lt;&gt;0")/COUNTIF(OFFSET(correlations!B$46,_xlfn.FLOOR.MATH((ROW(A481)-1)/5)*5,0,5),"&lt;&gt;0")</f>
        <v>2.75</v>
      </c>
      <c r="AC493" s="40">
        <f ca="1">SUMIF(OFFSET(correlations!C$46,_xlfn.FLOOR.MATH((ROW(B481)-1)/5)*5,0,5),"&lt;&gt;0")/COUNTIF(OFFSET(correlations!C$46,_xlfn.FLOOR.MATH((ROW(B481)-1)/5)*5,0,5),"&lt;&gt;0")</f>
        <v>4</v>
      </c>
      <c r="AD493" s="40">
        <f ca="1">SUMIF(OFFSET(correlations!D$46,_xlfn.FLOOR.MATH((ROW(C481)-1)/5)*5,0,5),"&lt;&gt;0")/COUNTIF(OFFSET(correlations!D$46,_xlfn.FLOOR.MATH((ROW(C481)-1)/5)*5,0,5),"&lt;&gt;0")</f>
        <v>3.8333333333333335</v>
      </c>
      <c r="AE493" s="40">
        <f ca="1">SUMIF(OFFSET(correlations!E$46,_xlfn.FLOOR.MATH((ROW(D481)-1)/5)*5,0,5),"&lt;&gt;0")/COUNTIF(OFFSET(correlations!E$46,_xlfn.FLOOR.MATH((ROW(D481)-1)/5)*5,0,5),"&lt;&gt;0")</f>
        <v>3</v>
      </c>
      <c r="AF493" s="40">
        <f ca="1">SUMIF(OFFSET(correlations!F$46,_xlfn.FLOOR.MATH((ROW(E481)-1)/5)*5,0,5),"&lt;&gt;0")/COUNTIF(OFFSET(correlations!F$46,_xlfn.FLOOR.MATH((ROW(E481)-1)/5)*5,0,5),"&lt;&gt;0")</f>
        <v>3.25</v>
      </c>
      <c r="AG493" s="40">
        <f ca="1">SUMIF(OFFSET(correlations!G$46,_xlfn.FLOOR.MATH((ROW(F481)-1)/5)*5,0,5),"&lt;&gt;0")/COUNTIF(OFFSET(correlations!G$46,_xlfn.FLOOR.MATH((ROW(F481)-1)/5)*5,0,5),"&lt;&gt;0")</f>
        <v>3.5</v>
      </c>
      <c r="AH493" s="40">
        <f ca="1">SUMIF(OFFSET(correlations!H$46,_xlfn.FLOOR.MATH((ROW(G481)-1)/5)*5,0,5),"&lt;&gt;0")/COUNTIF(OFFSET(correlations!H$46,_xlfn.FLOOR.MATH((ROW(G481)-1)/5)*5,0,5),"&lt;&gt;0")</f>
        <v>3</v>
      </c>
      <c r="AI493" s="40">
        <f ca="1">SUMIF(OFFSET(correlations!I$46,_xlfn.FLOOR.MATH((ROW(H481)-1)/5)*5,0,5),"&lt;&gt;0")/COUNTIF(OFFSET(correlations!I$46,_xlfn.FLOOR.MATH((ROW(H481)-1)/5)*5,0,5),"&lt;&gt;0")</f>
        <v>3.5</v>
      </c>
      <c r="AJ493" s="40">
        <f ca="1">SUMIF(OFFSET(correlations!J$46,_xlfn.FLOOR.MATH((ROW(I481)-1)/5)*5,0,5),"&lt;&gt;0")/COUNTIF(OFFSET(correlations!J$46,_xlfn.FLOOR.MATH((ROW(I481)-1)/5)*5,0,5),"&lt;&gt;0")</f>
        <v>4.166666666666667</v>
      </c>
      <c r="AK493" s="40">
        <f ca="1">SUMIF(OFFSET(correlations!K$46,_xlfn.FLOOR.MATH((ROW(J481)-1)/5)*5,0,5),"&lt;&gt;0")/COUNTIF(OFFSET(correlations!K$46,_xlfn.FLOOR.MATH((ROW(J481)-1)/5)*5,0,5),"&lt;&gt;0")</f>
        <v>3.3333333333333335</v>
      </c>
      <c r="AL493" s="40">
        <f ca="1">SUMIF(OFFSET(correlations!L$46,_xlfn.FLOOR.MATH((ROW(K481)-1)/5)*5,0,5),"&lt;&gt;0")/COUNTIF(OFFSET(correlations!L$46,_xlfn.FLOOR.MATH((ROW(K481)-1)/5)*5,0,5),"&lt;&gt;0")</f>
        <v>3.3333333333333335</v>
      </c>
      <c r="AM493" s="40">
        <f ca="1">SUMIF(OFFSET(correlations!M$46,_xlfn.FLOOR.MATH((ROW(L481)-1)/5)*5,0,5),"&lt;&gt;0")/COUNTIF(OFFSET(correlations!M$46,_xlfn.FLOOR.MATH((ROW(L481)-1)/5)*5,0,5),"&lt;&gt;0")</f>
        <v>3</v>
      </c>
      <c r="AN493" s="40">
        <f ca="1">SUMIF(OFFSET(correlations!N$46,_xlfn.FLOOR.MATH((ROW(M481)-1)/5)*5,0,5),"&lt;&gt;0")/COUNTIF(OFFSET(correlations!N$46,_xlfn.FLOOR.MATH((ROW(M481)-1)/5)*5,0,5),"&lt;&gt;0")</f>
        <v>3.5</v>
      </c>
      <c r="AO493" s="40">
        <f ca="1">SUMIF(OFFSET(correlations!O$46,_xlfn.FLOOR.MATH((ROW(N481)-1)/5)*5,0,5),"&lt;&gt;0")/COUNTIF(OFFSET(correlations!O$46,_xlfn.FLOOR.MATH((ROW(N481)-1)/5)*5,0,5),"&lt;&gt;0")</f>
        <v>3.7</v>
      </c>
      <c r="AP493" s="40">
        <f ca="1">SUMIF(OFFSET(correlations!P$46,_xlfn.FLOOR.MATH((ROW(O481)-1)/5)*5,0,5),"&lt;&gt;0")/COUNTIF(OFFSET(correlations!P$46,_xlfn.FLOOR.MATH((ROW(O481)-1)/5)*5,0,5),"&lt;&gt;0")</f>
        <v>3.75</v>
      </c>
      <c r="AQ493" s="40">
        <f ca="1">SUMIF(OFFSET(correlations!Q$46,_xlfn.FLOOR.MATH((ROW(P481)-1)/5)*5,0,5),"&lt;&gt;0")/COUNTIF(OFFSET(correlations!Q$46,_xlfn.FLOOR.MATH((ROW(P481)-1)/5)*5,0,5),"&lt;&gt;0")</f>
        <v>4.5</v>
      </c>
      <c r="AR493" s="40">
        <f ca="1">SUMIF(OFFSET(correlations!R$46,_xlfn.FLOOR.MATH((ROW(Q481)-1)/5)*5,0,5),"&lt;&gt;0")/COUNTIF(OFFSET(correlations!R$46,_xlfn.FLOOR.MATH((ROW(Q481)-1)/5)*5,0,5),"&lt;&gt;0")</f>
        <v>3.5</v>
      </c>
      <c r="AS493" s="40">
        <f ca="1">SUMIF(OFFSET(correlations!S$46,_xlfn.FLOOR.MATH((ROW(R481)-1)/5)*5,0,5),"&lt;&gt;0")/COUNTIF(OFFSET(correlations!S$46,_xlfn.FLOOR.MATH((ROW(R481)-1)/5)*5,0,5),"&lt;&gt;0")</f>
        <v>4</v>
      </c>
      <c r="AT493" s="40">
        <f ca="1">SUMIF(OFFSET(correlations!T$46,_xlfn.FLOOR.MATH((ROW(S481)-1)/5)*5,0,5),"&lt;&gt;0")/COUNTIF(OFFSET(correlations!T$46,_xlfn.FLOOR.MATH((ROW(S481)-1)/5)*5,0,5),"&lt;&gt;0")</f>
        <v>3.1666666666666665</v>
      </c>
      <c r="AU493" s="40">
        <f ca="1">SUMIF(OFFSET(correlations!U$46,_xlfn.FLOOR.MATH((ROW(T481)-1)/5)*5,0,5),"&lt;&gt;0")/COUNTIF(OFFSET(correlations!U$46,_xlfn.FLOOR.MATH((ROW(T481)-1)/5)*5,0,5),"&lt;&gt;0")</f>
        <v>3.6666666666666665</v>
      </c>
      <c r="AV493" s="40" t="e">
        <f ca="1">SUMIF(OFFSET(correlations!V$46,_xlfn.FLOOR.MATH((ROW(U481)-1)/5)*5,0,5),"&lt;&gt;0")/COUNTIF(OFFSET(correlations!V$46,_xlfn.FLOOR.MATH((ROW(U481)-1)/5)*5,0,5),"&lt;&gt;0")</f>
        <v>#DIV/0!</v>
      </c>
      <c r="AW493" s="40">
        <f ca="1">SUMIF(OFFSET(correlations!W$46,_xlfn.FLOOR.MATH((ROW(V481)-1)/5)*5,0,5),"&lt;&gt;0")/COUNTIF(OFFSET(correlations!W$46,_xlfn.FLOOR.MATH((ROW(V481)-1)/5)*5,0,5),"&lt;&gt;0")</f>
        <v>4</v>
      </c>
      <c r="AX493" s="40">
        <f ca="1">SUMIF(OFFSET(correlations!X$46,_xlfn.FLOOR.MATH((ROW(W481)-1)/5)*5,0,5),"&lt;&gt;0")/COUNTIF(OFFSET(correlations!X$46,_xlfn.FLOOR.MATH((ROW(W481)-1)/5)*5,0,5),"&lt;&gt;0")</f>
        <v>4</v>
      </c>
      <c r="AY493" s="40">
        <f ca="1">SUMIF(OFFSET(correlations!Y$46,_xlfn.FLOOR.MATH((ROW(X481)-1)/5)*5,0,5),"&lt;&gt;0")/COUNTIF(OFFSET(correlations!Y$46,_xlfn.FLOOR.MATH((ROW(X481)-1)/5)*5,0,5),"&lt;&gt;0")</f>
        <v>3.625</v>
      </c>
      <c r="AZ493" s="40">
        <f ca="1">SUMIF(OFFSET(correlations!Z$46,_xlfn.FLOOR.MATH((ROW(Y481)-1)/5)*5,0,5),"&lt;&gt;0")/COUNTIF(OFFSET(correlations!Z$46,_xlfn.FLOOR.MATH((ROW(Y481)-1)/5)*5,0,5),"&lt;&gt;0")</f>
        <v>4.125</v>
      </c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</row>
    <row r="494" spans="1:76">
      <c r="A494" s="1" t="str">
        <f t="shared" ref="A494:A497" si="96">A493</f>
        <v>10020: Beauty and the Beast (1991)</v>
      </c>
      <c r="B494" s="26">
        <f>IF(correlations!B527&lt;&gt;0,'Modified Weights'!B$4,0)</f>
        <v>0</v>
      </c>
      <c r="C494" s="26">
        <f>IF(correlations!C527&lt;&gt;0,'Modified Weights'!C$4,0)</f>
        <v>0.48860698263640312</v>
      </c>
      <c r="D494" s="26">
        <f>IF(correlations!D527&lt;&gt;0,'Modified Weights'!D$4,0)</f>
        <v>0</v>
      </c>
      <c r="E494" s="26">
        <f>IF(correlations!E527&lt;&gt;0,'Modified Weights'!E$4,0)</f>
        <v>0.47497369617752921</v>
      </c>
      <c r="F494" s="26">
        <f>IF(correlations!F527&lt;&gt;0,'Modified Weights'!F$4,0)</f>
        <v>0</v>
      </c>
      <c r="G494" s="26">
        <f>IF(correlations!G527&lt;&gt;0,'Modified Weights'!G$4,0)</f>
        <v>0.48053660218278615</v>
      </c>
      <c r="H494" s="26">
        <f>IF(correlations!H527&lt;&gt;0,'Modified Weights'!H$4,0)</f>
        <v>0.40027450425381639</v>
      </c>
      <c r="I494" s="26">
        <f>IF(correlations!I527&lt;&gt;0,'Modified Weights'!I$4,0)</f>
        <v>0</v>
      </c>
      <c r="J494" s="26">
        <f>IF(correlations!J527&lt;&gt;0,'Modified Weights'!J$4,0)</f>
        <v>0</v>
      </c>
      <c r="K494" s="26">
        <f>IF(correlations!K527&lt;&gt;0,'Modified Weights'!K$4,0)</f>
        <v>0.26365446983714974</v>
      </c>
      <c r="L494" s="26">
        <f>IF(correlations!L527&lt;&gt;0,'Modified Weights'!L$4,0)</f>
        <v>0</v>
      </c>
      <c r="M494" s="26">
        <f>IF(correlations!M527&lt;&gt;0,'Modified Weights'!M$4,0)</f>
        <v>0</v>
      </c>
      <c r="N494" s="26">
        <f>IF(correlations!N527&lt;&gt;0,'Modified Weights'!N$4,0)</f>
        <v>0.31010409033155772</v>
      </c>
      <c r="O494" s="26">
        <f>IF(correlations!O527&lt;&gt;0,'Modified Weights'!O$4,0)</f>
        <v>0.56244873874488854</v>
      </c>
      <c r="P494" s="26">
        <f>IF(correlations!P527&lt;&gt;0,'Modified Weights'!P$4,0)</f>
        <v>0</v>
      </c>
      <c r="Q494" s="26">
        <f>IF(correlations!Q527&lt;&gt;0,'Modified Weights'!Q$4,0)</f>
        <v>0.48860698263640312</v>
      </c>
      <c r="R494" s="26">
        <f>IF(correlations!R527&lt;&gt;0,'Modified Weights'!R$4,0)</f>
        <v>0</v>
      </c>
      <c r="S494" s="26">
        <f>IF(correlations!S527&lt;&gt;0,'Modified Weights'!S$4,0)</f>
        <v>0.44902524381160436</v>
      </c>
      <c r="T494" s="26">
        <f>IF(correlations!T527&lt;&gt;0,'Modified Weights'!T$4,0)</f>
        <v>0</v>
      </c>
      <c r="U494" s="26">
        <f>IF(correlations!U527&lt;&gt;0,'Modified Weights'!U$4,0)</f>
        <v>0.43899155441463594</v>
      </c>
      <c r="V494" s="26">
        <f>IF(correlations!V527&lt;&gt;0,'Modified Weights'!V$4,0)</f>
        <v>0</v>
      </c>
      <c r="W494" s="26">
        <f>IF(correlations!W527&lt;&gt;0,'Modified Weights'!W$4,0)</f>
        <v>0.40859237613621341</v>
      </c>
      <c r="X494" s="26">
        <f>IF(correlations!X527&lt;&gt;0,'Modified Weights'!X$4,0)</f>
        <v>0</v>
      </c>
      <c r="Y494" s="26">
        <f>IF(correlations!Y527&lt;&gt;0,'Modified Weights'!Y$4,0)</f>
        <v>0.54219187817609293</v>
      </c>
      <c r="Z494" s="26">
        <f>IF(correlations!Z527&lt;&gt;0,'Modified Weights'!Z$4,0)</f>
        <v>0.39006674934025765</v>
      </c>
      <c r="AA494" s="26"/>
      <c r="AB494" s="40">
        <f ca="1">SUMIF(OFFSET(correlations!B$46,_xlfn.FLOOR.MATH((ROW(A482)-1)/5)*5,0,5),"&lt;&gt;0")/COUNTIF(OFFSET(correlations!B$46,_xlfn.FLOOR.MATH((ROW(A482)-1)/5)*5,0,5),"&lt;&gt;0")</f>
        <v>2.75</v>
      </c>
      <c r="AC494" s="40">
        <f ca="1">SUMIF(OFFSET(correlations!C$46,_xlfn.FLOOR.MATH((ROW(B482)-1)/5)*5,0,5),"&lt;&gt;0")/COUNTIF(OFFSET(correlations!C$46,_xlfn.FLOOR.MATH((ROW(B482)-1)/5)*5,0,5),"&lt;&gt;0")</f>
        <v>4</v>
      </c>
      <c r="AD494" s="40">
        <f ca="1">SUMIF(OFFSET(correlations!D$46,_xlfn.FLOOR.MATH((ROW(C482)-1)/5)*5,0,5),"&lt;&gt;0")/COUNTIF(OFFSET(correlations!D$46,_xlfn.FLOOR.MATH((ROW(C482)-1)/5)*5,0,5),"&lt;&gt;0")</f>
        <v>3.8333333333333335</v>
      </c>
      <c r="AE494" s="40">
        <f ca="1">SUMIF(OFFSET(correlations!E$46,_xlfn.FLOOR.MATH((ROW(D482)-1)/5)*5,0,5),"&lt;&gt;0")/COUNTIF(OFFSET(correlations!E$46,_xlfn.FLOOR.MATH((ROW(D482)-1)/5)*5,0,5),"&lt;&gt;0")</f>
        <v>3</v>
      </c>
      <c r="AF494" s="40">
        <f ca="1">SUMIF(OFFSET(correlations!F$46,_xlfn.FLOOR.MATH((ROW(E482)-1)/5)*5,0,5),"&lt;&gt;0")/COUNTIF(OFFSET(correlations!F$46,_xlfn.FLOOR.MATH((ROW(E482)-1)/5)*5,0,5),"&lt;&gt;0")</f>
        <v>3.25</v>
      </c>
      <c r="AG494" s="40">
        <f ca="1">SUMIF(OFFSET(correlations!G$46,_xlfn.FLOOR.MATH((ROW(F482)-1)/5)*5,0,5),"&lt;&gt;0")/COUNTIF(OFFSET(correlations!G$46,_xlfn.FLOOR.MATH((ROW(F482)-1)/5)*5,0,5),"&lt;&gt;0")</f>
        <v>3.5</v>
      </c>
      <c r="AH494" s="40">
        <f ca="1">SUMIF(OFFSET(correlations!H$46,_xlfn.FLOOR.MATH((ROW(G482)-1)/5)*5,0,5),"&lt;&gt;0")/COUNTIF(OFFSET(correlations!H$46,_xlfn.FLOOR.MATH((ROW(G482)-1)/5)*5,0,5),"&lt;&gt;0")</f>
        <v>3</v>
      </c>
      <c r="AI494" s="40">
        <f ca="1">SUMIF(OFFSET(correlations!I$46,_xlfn.FLOOR.MATH((ROW(H482)-1)/5)*5,0,5),"&lt;&gt;0")/COUNTIF(OFFSET(correlations!I$46,_xlfn.FLOOR.MATH((ROW(H482)-1)/5)*5,0,5),"&lt;&gt;0")</f>
        <v>3.5</v>
      </c>
      <c r="AJ494" s="40">
        <f ca="1">SUMIF(OFFSET(correlations!J$46,_xlfn.FLOOR.MATH((ROW(I482)-1)/5)*5,0,5),"&lt;&gt;0")/COUNTIF(OFFSET(correlations!J$46,_xlfn.FLOOR.MATH((ROW(I482)-1)/5)*5,0,5),"&lt;&gt;0")</f>
        <v>4.166666666666667</v>
      </c>
      <c r="AK494" s="40">
        <f ca="1">SUMIF(OFFSET(correlations!K$46,_xlfn.FLOOR.MATH((ROW(J482)-1)/5)*5,0,5),"&lt;&gt;0")/COUNTIF(OFFSET(correlations!K$46,_xlfn.FLOOR.MATH((ROW(J482)-1)/5)*5,0,5),"&lt;&gt;0")</f>
        <v>3.3333333333333335</v>
      </c>
      <c r="AL494" s="40">
        <f ca="1">SUMIF(OFFSET(correlations!L$46,_xlfn.FLOOR.MATH((ROW(K482)-1)/5)*5,0,5),"&lt;&gt;0")/COUNTIF(OFFSET(correlations!L$46,_xlfn.FLOOR.MATH((ROW(K482)-1)/5)*5,0,5),"&lt;&gt;0")</f>
        <v>3.3333333333333335</v>
      </c>
      <c r="AM494" s="40">
        <f ca="1">SUMIF(OFFSET(correlations!M$46,_xlfn.FLOOR.MATH((ROW(L482)-1)/5)*5,0,5),"&lt;&gt;0")/COUNTIF(OFFSET(correlations!M$46,_xlfn.FLOOR.MATH((ROW(L482)-1)/5)*5,0,5),"&lt;&gt;0")</f>
        <v>3</v>
      </c>
      <c r="AN494" s="40">
        <f ca="1">SUMIF(OFFSET(correlations!N$46,_xlfn.FLOOR.MATH((ROW(M482)-1)/5)*5,0,5),"&lt;&gt;0")/COUNTIF(OFFSET(correlations!N$46,_xlfn.FLOOR.MATH((ROW(M482)-1)/5)*5,0,5),"&lt;&gt;0")</f>
        <v>3.5</v>
      </c>
      <c r="AO494" s="40">
        <f ca="1">SUMIF(OFFSET(correlations!O$46,_xlfn.FLOOR.MATH((ROW(N482)-1)/5)*5,0,5),"&lt;&gt;0")/COUNTIF(OFFSET(correlations!O$46,_xlfn.FLOOR.MATH((ROW(N482)-1)/5)*5,0,5),"&lt;&gt;0")</f>
        <v>3.7</v>
      </c>
      <c r="AP494" s="40">
        <f ca="1">SUMIF(OFFSET(correlations!P$46,_xlfn.FLOOR.MATH((ROW(O482)-1)/5)*5,0,5),"&lt;&gt;0")/COUNTIF(OFFSET(correlations!P$46,_xlfn.FLOOR.MATH((ROW(O482)-1)/5)*5,0,5),"&lt;&gt;0")</f>
        <v>3.75</v>
      </c>
      <c r="AQ494" s="40">
        <f ca="1">SUMIF(OFFSET(correlations!Q$46,_xlfn.FLOOR.MATH((ROW(P482)-1)/5)*5,0,5),"&lt;&gt;0")/COUNTIF(OFFSET(correlations!Q$46,_xlfn.FLOOR.MATH((ROW(P482)-1)/5)*5,0,5),"&lt;&gt;0")</f>
        <v>4.5</v>
      </c>
      <c r="AR494" s="40">
        <f ca="1">SUMIF(OFFSET(correlations!R$46,_xlfn.FLOOR.MATH((ROW(Q482)-1)/5)*5,0,5),"&lt;&gt;0")/COUNTIF(OFFSET(correlations!R$46,_xlfn.FLOOR.MATH((ROW(Q482)-1)/5)*5,0,5),"&lt;&gt;0")</f>
        <v>3.5</v>
      </c>
      <c r="AS494" s="40">
        <f ca="1">SUMIF(OFFSET(correlations!S$46,_xlfn.FLOOR.MATH((ROW(R482)-1)/5)*5,0,5),"&lt;&gt;0")/COUNTIF(OFFSET(correlations!S$46,_xlfn.FLOOR.MATH((ROW(R482)-1)/5)*5,0,5),"&lt;&gt;0")</f>
        <v>4</v>
      </c>
      <c r="AT494" s="40">
        <f ca="1">SUMIF(OFFSET(correlations!T$46,_xlfn.FLOOR.MATH((ROW(S482)-1)/5)*5,0,5),"&lt;&gt;0")/COUNTIF(OFFSET(correlations!T$46,_xlfn.FLOOR.MATH((ROW(S482)-1)/5)*5,0,5),"&lt;&gt;0")</f>
        <v>3.1666666666666665</v>
      </c>
      <c r="AU494" s="40">
        <f ca="1">SUMIF(OFFSET(correlations!U$46,_xlfn.FLOOR.MATH((ROW(T482)-1)/5)*5,0,5),"&lt;&gt;0")/COUNTIF(OFFSET(correlations!U$46,_xlfn.FLOOR.MATH((ROW(T482)-1)/5)*5,0,5),"&lt;&gt;0")</f>
        <v>3.6666666666666665</v>
      </c>
      <c r="AV494" s="40" t="e">
        <f ca="1">SUMIF(OFFSET(correlations!V$46,_xlfn.FLOOR.MATH((ROW(U482)-1)/5)*5,0,5),"&lt;&gt;0")/COUNTIF(OFFSET(correlations!V$46,_xlfn.FLOOR.MATH((ROW(U482)-1)/5)*5,0,5),"&lt;&gt;0")</f>
        <v>#DIV/0!</v>
      </c>
      <c r="AW494" s="40">
        <f ca="1">SUMIF(OFFSET(correlations!W$46,_xlfn.FLOOR.MATH((ROW(V482)-1)/5)*5,0,5),"&lt;&gt;0")/COUNTIF(OFFSET(correlations!W$46,_xlfn.FLOOR.MATH((ROW(V482)-1)/5)*5,0,5),"&lt;&gt;0")</f>
        <v>4</v>
      </c>
      <c r="AX494" s="40">
        <f ca="1">SUMIF(OFFSET(correlations!X$46,_xlfn.FLOOR.MATH((ROW(W482)-1)/5)*5,0,5),"&lt;&gt;0")/COUNTIF(OFFSET(correlations!X$46,_xlfn.FLOOR.MATH((ROW(W482)-1)/5)*5,0,5),"&lt;&gt;0")</f>
        <v>4</v>
      </c>
      <c r="AY494" s="40">
        <f ca="1">SUMIF(OFFSET(correlations!Y$46,_xlfn.FLOOR.MATH((ROW(X482)-1)/5)*5,0,5),"&lt;&gt;0")/COUNTIF(OFFSET(correlations!Y$46,_xlfn.FLOOR.MATH((ROW(X482)-1)/5)*5,0,5),"&lt;&gt;0")</f>
        <v>3.625</v>
      </c>
      <c r="AZ494" s="40">
        <f ca="1">SUMIF(OFFSET(correlations!Z$46,_xlfn.FLOOR.MATH((ROW(Y482)-1)/5)*5,0,5),"&lt;&gt;0")/COUNTIF(OFFSET(correlations!Z$46,_xlfn.FLOOR.MATH((ROW(Y482)-1)/5)*5,0,5),"&lt;&gt;0")</f>
        <v>4.125</v>
      </c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</row>
    <row r="495" spans="1:76">
      <c r="A495" s="1" t="str">
        <f t="shared" si="96"/>
        <v>10020: Beauty and the Beast (1991)</v>
      </c>
      <c r="B495" s="26">
        <f>IF(correlations!B528&lt;&gt;0,'Modified Weights'!B$5,0)</f>
        <v>0</v>
      </c>
      <c r="C495" s="26">
        <f>IF(correlations!C528&lt;&gt;0,'Modified Weights'!C$5,0)</f>
        <v>0.42223642660835542</v>
      </c>
      <c r="D495" s="26">
        <f>IF(correlations!D528&lt;&gt;0,'Modified Weights'!D$5,0)</f>
        <v>0.46833329437099369</v>
      </c>
      <c r="E495" s="26">
        <f>IF(correlations!E528&lt;&gt;0,'Modified Weights'!E$5,0)</f>
        <v>0</v>
      </c>
      <c r="F495" s="26">
        <f>IF(correlations!F528&lt;&gt;0,'Modified Weights'!F$5,0)</f>
        <v>0.43899155441463594</v>
      </c>
      <c r="G495" s="26">
        <f>IF(correlations!G528&lt;&gt;0,'Modified Weights'!G$5,0)</f>
        <v>0</v>
      </c>
      <c r="H495" s="26">
        <f>IF(correlations!H528&lt;&gt;0,'Modified Weights'!H$5,0)</f>
        <v>0.24769327229404767</v>
      </c>
      <c r="I495" s="26">
        <f>IF(correlations!I528&lt;&gt;0,'Modified Weights'!I$5,0)</f>
        <v>0.26424949075041737</v>
      </c>
      <c r="J495" s="26">
        <f>IF(correlations!J528&lt;&gt;0,'Modified Weights'!J$5,0)</f>
        <v>0.38713264586848378</v>
      </c>
      <c r="K495" s="26">
        <f>IF(correlations!K528&lt;&gt;0,'Modified Weights'!K$5,0)</f>
        <v>0</v>
      </c>
      <c r="L495" s="26">
        <f>IF(correlations!L528&lt;&gt;0,'Modified Weights'!L$5,0)</f>
        <v>0</v>
      </c>
      <c r="M495" s="26">
        <f>IF(correlations!M528&lt;&gt;0,'Modified Weights'!M$5,0)</f>
        <v>0.26442478716072465</v>
      </c>
      <c r="N495" s="26">
        <f>IF(correlations!N528&lt;&gt;0,'Modified Weights'!N$5,0)</f>
        <v>0</v>
      </c>
      <c r="O495" s="26">
        <f>IF(correlations!O528&lt;&gt;0,'Modified Weights'!O$5,0)</f>
        <v>0.53906585139435703</v>
      </c>
      <c r="P495" s="26">
        <f>IF(correlations!P528&lt;&gt;0,'Modified Weights'!P$5,0)</f>
        <v>0</v>
      </c>
      <c r="Q495" s="26">
        <f>IF(correlations!Q528&lt;&gt;0,'Modified Weights'!Q$5,0)</f>
        <v>0.47571090136593314</v>
      </c>
      <c r="R495" s="26">
        <f>IF(correlations!R528&lt;&gt;0,'Modified Weights'!R$5,0)</f>
        <v>0.45527378286540937</v>
      </c>
      <c r="S495" s="26">
        <f>IF(correlations!S528&lt;&gt;0,'Modified Weights'!S$5,0)</f>
        <v>0.42223642660835542</v>
      </c>
      <c r="T495" s="26">
        <f>IF(correlations!T528&lt;&gt;0,'Modified Weights'!T$5,0)</f>
        <v>0.42805472768971564</v>
      </c>
      <c r="U495" s="26">
        <f>IF(correlations!U528&lt;&gt;0,'Modified Weights'!U$5,0)</f>
        <v>0.40380887559327872</v>
      </c>
      <c r="V495" s="26">
        <f>IF(correlations!V528&lt;&gt;0,'Modified Weights'!V$5,0)</f>
        <v>0</v>
      </c>
      <c r="W495" s="26">
        <f>IF(correlations!W528&lt;&gt;0,'Modified Weights'!W$5,0)</f>
        <v>0.31571202585390812</v>
      </c>
      <c r="X495" s="26">
        <f>IF(correlations!X528&lt;&gt;0,'Modified Weights'!X$5,0)</f>
        <v>0</v>
      </c>
      <c r="Y495" s="26">
        <f>IF(correlations!Y528&lt;&gt;0,'Modified Weights'!Y$5,0)</f>
        <v>0.47236055541883315</v>
      </c>
      <c r="Z495" s="26">
        <f>IF(correlations!Z528&lt;&gt;0,'Modified Weights'!Z$5,0)</f>
        <v>0.37985626502293046</v>
      </c>
      <c r="AA495" s="26"/>
      <c r="AB495" s="40">
        <f ca="1">SUMIF(OFFSET(correlations!B$46,_xlfn.FLOOR.MATH((ROW(A483)-1)/5)*5,0,5),"&lt;&gt;0")/COUNTIF(OFFSET(correlations!B$46,_xlfn.FLOOR.MATH((ROW(A483)-1)/5)*5,0,5),"&lt;&gt;0")</f>
        <v>2.75</v>
      </c>
      <c r="AC495" s="40">
        <f ca="1">SUMIF(OFFSET(correlations!C$46,_xlfn.FLOOR.MATH((ROW(B483)-1)/5)*5,0,5),"&lt;&gt;0")/COUNTIF(OFFSET(correlations!C$46,_xlfn.FLOOR.MATH((ROW(B483)-1)/5)*5,0,5),"&lt;&gt;0")</f>
        <v>4</v>
      </c>
      <c r="AD495" s="40">
        <f ca="1">SUMIF(OFFSET(correlations!D$46,_xlfn.FLOOR.MATH((ROW(C483)-1)/5)*5,0,5),"&lt;&gt;0")/COUNTIF(OFFSET(correlations!D$46,_xlfn.FLOOR.MATH((ROW(C483)-1)/5)*5,0,5),"&lt;&gt;0")</f>
        <v>3.8333333333333335</v>
      </c>
      <c r="AE495" s="40">
        <f ca="1">SUMIF(OFFSET(correlations!E$46,_xlfn.FLOOR.MATH((ROW(D483)-1)/5)*5,0,5),"&lt;&gt;0")/COUNTIF(OFFSET(correlations!E$46,_xlfn.FLOOR.MATH((ROW(D483)-1)/5)*5,0,5),"&lt;&gt;0")</f>
        <v>3</v>
      </c>
      <c r="AF495" s="40">
        <f ca="1">SUMIF(OFFSET(correlations!F$46,_xlfn.FLOOR.MATH((ROW(E483)-1)/5)*5,0,5),"&lt;&gt;0")/COUNTIF(OFFSET(correlations!F$46,_xlfn.FLOOR.MATH((ROW(E483)-1)/5)*5,0,5),"&lt;&gt;0")</f>
        <v>3.25</v>
      </c>
      <c r="AG495" s="40">
        <f ca="1">SUMIF(OFFSET(correlations!G$46,_xlfn.FLOOR.MATH((ROW(F483)-1)/5)*5,0,5),"&lt;&gt;0")/COUNTIF(OFFSET(correlations!G$46,_xlfn.FLOOR.MATH((ROW(F483)-1)/5)*5,0,5),"&lt;&gt;0")</f>
        <v>3.5</v>
      </c>
      <c r="AH495" s="40">
        <f ca="1">SUMIF(OFFSET(correlations!H$46,_xlfn.FLOOR.MATH((ROW(G483)-1)/5)*5,0,5),"&lt;&gt;0")/COUNTIF(OFFSET(correlations!H$46,_xlfn.FLOOR.MATH((ROW(G483)-1)/5)*5,0,5),"&lt;&gt;0")</f>
        <v>3</v>
      </c>
      <c r="AI495" s="40">
        <f ca="1">SUMIF(OFFSET(correlations!I$46,_xlfn.FLOOR.MATH((ROW(H483)-1)/5)*5,0,5),"&lt;&gt;0")/COUNTIF(OFFSET(correlations!I$46,_xlfn.FLOOR.MATH((ROW(H483)-1)/5)*5,0,5),"&lt;&gt;0")</f>
        <v>3.5</v>
      </c>
      <c r="AJ495" s="40">
        <f ca="1">SUMIF(OFFSET(correlations!J$46,_xlfn.FLOOR.MATH((ROW(I483)-1)/5)*5,0,5),"&lt;&gt;0")/COUNTIF(OFFSET(correlations!J$46,_xlfn.FLOOR.MATH((ROW(I483)-1)/5)*5,0,5),"&lt;&gt;0")</f>
        <v>4.166666666666667</v>
      </c>
      <c r="AK495" s="40">
        <f ca="1">SUMIF(OFFSET(correlations!K$46,_xlfn.FLOOR.MATH((ROW(J483)-1)/5)*5,0,5),"&lt;&gt;0")/COUNTIF(OFFSET(correlations!K$46,_xlfn.FLOOR.MATH((ROW(J483)-1)/5)*5,0,5),"&lt;&gt;0")</f>
        <v>3.3333333333333335</v>
      </c>
      <c r="AL495" s="40">
        <f ca="1">SUMIF(OFFSET(correlations!L$46,_xlfn.FLOOR.MATH((ROW(K483)-1)/5)*5,0,5),"&lt;&gt;0")/COUNTIF(OFFSET(correlations!L$46,_xlfn.FLOOR.MATH((ROW(K483)-1)/5)*5,0,5),"&lt;&gt;0")</f>
        <v>3.3333333333333335</v>
      </c>
      <c r="AM495" s="40">
        <f ca="1">SUMIF(OFFSET(correlations!M$46,_xlfn.FLOOR.MATH((ROW(L483)-1)/5)*5,0,5),"&lt;&gt;0")/COUNTIF(OFFSET(correlations!M$46,_xlfn.FLOOR.MATH((ROW(L483)-1)/5)*5,0,5),"&lt;&gt;0")</f>
        <v>3</v>
      </c>
      <c r="AN495" s="40">
        <f ca="1">SUMIF(OFFSET(correlations!N$46,_xlfn.FLOOR.MATH((ROW(M483)-1)/5)*5,0,5),"&lt;&gt;0")/COUNTIF(OFFSET(correlations!N$46,_xlfn.FLOOR.MATH((ROW(M483)-1)/5)*5,0,5),"&lt;&gt;0")</f>
        <v>3.5</v>
      </c>
      <c r="AO495" s="40">
        <f ca="1">SUMIF(OFFSET(correlations!O$46,_xlfn.FLOOR.MATH((ROW(N483)-1)/5)*5,0,5),"&lt;&gt;0")/COUNTIF(OFFSET(correlations!O$46,_xlfn.FLOOR.MATH((ROW(N483)-1)/5)*5,0,5),"&lt;&gt;0")</f>
        <v>3.7</v>
      </c>
      <c r="AP495" s="40">
        <f ca="1">SUMIF(OFFSET(correlations!P$46,_xlfn.FLOOR.MATH((ROW(O483)-1)/5)*5,0,5),"&lt;&gt;0")/COUNTIF(OFFSET(correlations!P$46,_xlfn.FLOOR.MATH((ROW(O483)-1)/5)*5,0,5),"&lt;&gt;0")</f>
        <v>3.75</v>
      </c>
      <c r="AQ495" s="40">
        <f ca="1">SUMIF(OFFSET(correlations!Q$46,_xlfn.FLOOR.MATH((ROW(P483)-1)/5)*5,0,5),"&lt;&gt;0")/COUNTIF(OFFSET(correlations!Q$46,_xlfn.FLOOR.MATH((ROW(P483)-1)/5)*5,0,5),"&lt;&gt;0")</f>
        <v>4.5</v>
      </c>
      <c r="AR495" s="40">
        <f ca="1">SUMIF(OFFSET(correlations!R$46,_xlfn.FLOOR.MATH((ROW(Q483)-1)/5)*5,0,5),"&lt;&gt;0")/COUNTIF(OFFSET(correlations!R$46,_xlfn.FLOOR.MATH((ROW(Q483)-1)/5)*5,0,5),"&lt;&gt;0")</f>
        <v>3.5</v>
      </c>
      <c r="AS495" s="40">
        <f ca="1">SUMIF(OFFSET(correlations!S$46,_xlfn.FLOOR.MATH((ROW(R483)-1)/5)*5,0,5),"&lt;&gt;0")/COUNTIF(OFFSET(correlations!S$46,_xlfn.FLOOR.MATH((ROW(R483)-1)/5)*5,0,5),"&lt;&gt;0")</f>
        <v>4</v>
      </c>
      <c r="AT495" s="40">
        <f ca="1">SUMIF(OFFSET(correlations!T$46,_xlfn.FLOOR.MATH((ROW(S483)-1)/5)*5,0,5),"&lt;&gt;0")/COUNTIF(OFFSET(correlations!T$46,_xlfn.FLOOR.MATH((ROW(S483)-1)/5)*5,0,5),"&lt;&gt;0")</f>
        <v>3.1666666666666665</v>
      </c>
      <c r="AU495" s="40">
        <f ca="1">SUMIF(OFFSET(correlations!U$46,_xlfn.FLOOR.MATH((ROW(T483)-1)/5)*5,0,5),"&lt;&gt;0")/COUNTIF(OFFSET(correlations!U$46,_xlfn.FLOOR.MATH((ROW(T483)-1)/5)*5,0,5),"&lt;&gt;0")</f>
        <v>3.6666666666666665</v>
      </c>
      <c r="AV495" s="40" t="e">
        <f ca="1">SUMIF(OFFSET(correlations!V$46,_xlfn.FLOOR.MATH((ROW(U483)-1)/5)*5,0,5),"&lt;&gt;0")/COUNTIF(OFFSET(correlations!V$46,_xlfn.FLOOR.MATH((ROW(U483)-1)/5)*5,0,5),"&lt;&gt;0")</f>
        <v>#DIV/0!</v>
      </c>
      <c r="AW495" s="40">
        <f ca="1">SUMIF(OFFSET(correlations!W$46,_xlfn.FLOOR.MATH((ROW(V483)-1)/5)*5,0,5),"&lt;&gt;0")/COUNTIF(OFFSET(correlations!W$46,_xlfn.FLOOR.MATH((ROW(V483)-1)/5)*5,0,5),"&lt;&gt;0")</f>
        <v>4</v>
      </c>
      <c r="AX495" s="40">
        <f ca="1">SUMIF(OFFSET(correlations!X$46,_xlfn.FLOOR.MATH((ROW(W483)-1)/5)*5,0,5),"&lt;&gt;0")/COUNTIF(OFFSET(correlations!X$46,_xlfn.FLOOR.MATH((ROW(W483)-1)/5)*5,0,5),"&lt;&gt;0")</f>
        <v>4</v>
      </c>
      <c r="AY495" s="40">
        <f ca="1">SUMIF(OFFSET(correlations!Y$46,_xlfn.FLOOR.MATH((ROW(X483)-1)/5)*5,0,5),"&lt;&gt;0")/COUNTIF(OFFSET(correlations!Y$46,_xlfn.FLOOR.MATH((ROW(X483)-1)/5)*5,0,5),"&lt;&gt;0")</f>
        <v>3.625</v>
      </c>
      <c r="AZ495" s="40">
        <f ca="1">SUMIF(OFFSET(correlations!Z$46,_xlfn.FLOOR.MATH((ROW(Y483)-1)/5)*5,0,5),"&lt;&gt;0")/COUNTIF(OFFSET(correlations!Z$46,_xlfn.FLOOR.MATH((ROW(Y483)-1)/5)*5,0,5),"&lt;&gt;0")</f>
        <v>4.125</v>
      </c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</row>
    <row r="496" spans="1:76">
      <c r="A496" s="1" t="str">
        <f t="shared" si="96"/>
        <v>10020: Beauty and the Beast (1991)</v>
      </c>
      <c r="B496" s="26">
        <f>IF(correlations!B529&lt;&gt;0,'Modified Weights'!B$6,0)</f>
        <v>0.48053660218278615</v>
      </c>
      <c r="C496" s="26">
        <f>IF(correlations!C529&lt;&gt;0,'Modified Weights'!C$6,0)</f>
        <v>0</v>
      </c>
      <c r="D496" s="26">
        <f>IF(correlations!D529&lt;&gt;0,'Modified Weights'!D$6,0)</f>
        <v>0.37322578372742299</v>
      </c>
      <c r="E496" s="26">
        <f>IF(correlations!E529&lt;&gt;0,'Modified Weights'!E$6,0)</f>
        <v>0</v>
      </c>
      <c r="F496" s="26">
        <f>IF(correlations!F529&lt;&gt;0,'Modified Weights'!F$6,0)</f>
        <v>0</v>
      </c>
      <c r="G496" s="26">
        <f>IF(correlations!G529&lt;&gt;0,'Modified Weights'!G$6,0)</f>
        <v>0</v>
      </c>
      <c r="H496" s="26">
        <f>IF(correlations!H529&lt;&gt;0,'Modified Weights'!H$6,0)</f>
        <v>0</v>
      </c>
      <c r="I496" s="26">
        <f>IF(correlations!I529&lt;&gt;0,'Modified Weights'!I$6,0)</f>
        <v>0</v>
      </c>
      <c r="J496" s="26">
        <f>IF(correlations!J529&lt;&gt;0,'Modified Weights'!J$6,0)</f>
        <v>0</v>
      </c>
      <c r="K496" s="26">
        <f>IF(correlations!K529&lt;&gt;0,'Modified Weights'!K$6,0)</f>
        <v>0.25252866387786765</v>
      </c>
      <c r="L496" s="26">
        <f>IF(correlations!L529&lt;&gt;0,'Modified Weights'!L$6,0)</f>
        <v>0.2685953793136418</v>
      </c>
      <c r="M496" s="26">
        <f>IF(correlations!M529&lt;&gt;0,'Modified Weights'!M$6,0)</f>
        <v>0.25252866387786765</v>
      </c>
      <c r="N496" s="26">
        <f>IF(correlations!N529&lt;&gt;0,'Modified Weights'!N$6,0)</f>
        <v>0.26126836282372301</v>
      </c>
      <c r="O496" s="26">
        <f>IF(correlations!O529&lt;&gt;0,'Modified Weights'!O$6,0)</f>
        <v>0.52599044278760332</v>
      </c>
      <c r="P496" s="26">
        <f>IF(correlations!P529&lt;&gt;0,'Modified Weights'!P$6,0)</f>
        <v>0.28039233696684568</v>
      </c>
      <c r="Q496" s="26">
        <f>IF(correlations!Q529&lt;&gt;0,'Modified Weights'!Q$6,0)</f>
        <v>0</v>
      </c>
      <c r="R496" s="26">
        <f>IF(correlations!R529&lt;&gt;0,'Modified Weights'!R$6,0)</f>
        <v>0.39943642888722536</v>
      </c>
      <c r="S496" s="26">
        <f>IF(correlations!S529&lt;&gt;0,'Modified Weights'!S$6,0)</f>
        <v>0</v>
      </c>
      <c r="T496" s="26">
        <f>IF(correlations!T529&lt;&gt;0,'Modified Weights'!T$6,0)</f>
        <v>0</v>
      </c>
      <c r="U496" s="26">
        <f>IF(correlations!U529&lt;&gt;0,'Modified Weights'!U$6,0)</f>
        <v>0.30580326092025339</v>
      </c>
      <c r="V496" s="26">
        <f>IF(correlations!V529&lt;&gt;0,'Modified Weights'!V$6,0)</f>
        <v>0</v>
      </c>
      <c r="W496" s="26">
        <f>IF(correlations!W529&lt;&gt;0,'Modified Weights'!W$6,0)</f>
        <v>0</v>
      </c>
      <c r="X496" s="26">
        <f>IF(correlations!X529&lt;&gt;0,'Modified Weights'!X$6,0)</f>
        <v>0</v>
      </c>
      <c r="Y496" s="26">
        <f>IF(correlations!Y529&lt;&gt;0,'Modified Weights'!Y$6,0)</f>
        <v>0.46411014776485626</v>
      </c>
      <c r="Z496" s="26">
        <f>IF(correlations!Z529&lt;&gt;0,'Modified Weights'!Z$6,0)</f>
        <v>0</v>
      </c>
      <c r="AA496" s="26"/>
      <c r="AB496" s="40">
        <f ca="1">SUMIF(OFFSET(correlations!B$46,_xlfn.FLOOR.MATH((ROW(A484)-1)/5)*5,0,5),"&lt;&gt;0")/COUNTIF(OFFSET(correlations!B$46,_xlfn.FLOOR.MATH((ROW(A484)-1)/5)*5,0,5),"&lt;&gt;0")</f>
        <v>2.75</v>
      </c>
      <c r="AC496" s="40">
        <f ca="1">SUMIF(OFFSET(correlations!C$46,_xlfn.FLOOR.MATH((ROW(B484)-1)/5)*5,0,5),"&lt;&gt;0")/COUNTIF(OFFSET(correlations!C$46,_xlfn.FLOOR.MATH((ROW(B484)-1)/5)*5,0,5),"&lt;&gt;0")</f>
        <v>4</v>
      </c>
      <c r="AD496" s="40">
        <f ca="1">SUMIF(OFFSET(correlations!D$46,_xlfn.FLOOR.MATH((ROW(C484)-1)/5)*5,0,5),"&lt;&gt;0")/COUNTIF(OFFSET(correlations!D$46,_xlfn.FLOOR.MATH((ROW(C484)-1)/5)*5,0,5),"&lt;&gt;0")</f>
        <v>3.8333333333333335</v>
      </c>
      <c r="AE496" s="40">
        <f ca="1">SUMIF(OFFSET(correlations!E$46,_xlfn.FLOOR.MATH((ROW(D484)-1)/5)*5,0,5),"&lt;&gt;0")/COUNTIF(OFFSET(correlations!E$46,_xlfn.FLOOR.MATH((ROW(D484)-1)/5)*5,0,5),"&lt;&gt;0")</f>
        <v>3</v>
      </c>
      <c r="AF496" s="40">
        <f ca="1">SUMIF(OFFSET(correlations!F$46,_xlfn.FLOOR.MATH((ROW(E484)-1)/5)*5,0,5),"&lt;&gt;0")/COUNTIF(OFFSET(correlations!F$46,_xlfn.FLOOR.MATH((ROW(E484)-1)/5)*5,0,5),"&lt;&gt;0")</f>
        <v>3.25</v>
      </c>
      <c r="AG496" s="40">
        <f ca="1">SUMIF(OFFSET(correlations!G$46,_xlfn.FLOOR.MATH((ROW(F484)-1)/5)*5,0,5),"&lt;&gt;0")/COUNTIF(OFFSET(correlations!G$46,_xlfn.FLOOR.MATH((ROW(F484)-1)/5)*5,0,5),"&lt;&gt;0")</f>
        <v>3.5</v>
      </c>
      <c r="AH496" s="40">
        <f ca="1">SUMIF(OFFSET(correlations!H$46,_xlfn.FLOOR.MATH((ROW(G484)-1)/5)*5,0,5),"&lt;&gt;0")/COUNTIF(OFFSET(correlations!H$46,_xlfn.FLOOR.MATH((ROW(G484)-1)/5)*5,0,5),"&lt;&gt;0")</f>
        <v>3</v>
      </c>
      <c r="AI496" s="40">
        <f ca="1">SUMIF(OFFSET(correlations!I$46,_xlfn.FLOOR.MATH((ROW(H484)-1)/5)*5,0,5),"&lt;&gt;0")/COUNTIF(OFFSET(correlations!I$46,_xlfn.FLOOR.MATH((ROW(H484)-1)/5)*5,0,5),"&lt;&gt;0")</f>
        <v>3.5</v>
      </c>
      <c r="AJ496" s="40">
        <f ca="1">SUMIF(OFFSET(correlations!J$46,_xlfn.FLOOR.MATH((ROW(I484)-1)/5)*5,0,5),"&lt;&gt;0")/COUNTIF(OFFSET(correlations!J$46,_xlfn.FLOOR.MATH((ROW(I484)-1)/5)*5,0,5),"&lt;&gt;0")</f>
        <v>4.166666666666667</v>
      </c>
      <c r="AK496" s="40">
        <f ca="1">SUMIF(OFFSET(correlations!K$46,_xlfn.FLOOR.MATH((ROW(J484)-1)/5)*5,0,5),"&lt;&gt;0")/COUNTIF(OFFSET(correlations!K$46,_xlfn.FLOOR.MATH((ROW(J484)-1)/5)*5,0,5),"&lt;&gt;0")</f>
        <v>3.3333333333333335</v>
      </c>
      <c r="AL496" s="40">
        <f ca="1">SUMIF(OFFSET(correlations!L$46,_xlfn.FLOOR.MATH((ROW(K484)-1)/5)*5,0,5),"&lt;&gt;0")/COUNTIF(OFFSET(correlations!L$46,_xlfn.FLOOR.MATH((ROW(K484)-1)/5)*5,0,5),"&lt;&gt;0")</f>
        <v>3.3333333333333335</v>
      </c>
      <c r="AM496" s="40">
        <f ca="1">SUMIF(OFFSET(correlations!M$46,_xlfn.FLOOR.MATH((ROW(L484)-1)/5)*5,0,5),"&lt;&gt;0")/COUNTIF(OFFSET(correlations!M$46,_xlfn.FLOOR.MATH((ROW(L484)-1)/5)*5,0,5),"&lt;&gt;0")</f>
        <v>3</v>
      </c>
      <c r="AN496" s="40">
        <f ca="1">SUMIF(OFFSET(correlations!N$46,_xlfn.FLOOR.MATH((ROW(M484)-1)/5)*5,0,5),"&lt;&gt;0")/COUNTIF(OFFSET(correlations!N$46,_xlfn.FLOOR.MATH((ROW(M484)-1)/5)*5,0,5),"&lt;&gt;0")</f>
        <v>3.5</v>
      </c>
      <c r="AO496" s="40">
        <f ca="1">SUMIF(OFFSET(correlations!O$46,_xlfn.FLOOR.MATH((ROW(N484)-1)/5)*5,0,5),"&lt;&gt;0")/COUNTIF(OFFSET(correlations!O$46,_xlfn.FLOOR.MATH((ROW(N484)-1)/5)*5,0,5),"&lt;&gt;0")</f>
        <v>3.7</v>
      </c>
      <c r="AP496" s="40">
        <f ca="1">SUMIF(OFFSET(correlations!P$46,_xlfn.FLOOR.MATH((ROW(O484)-1)/5)*5,0,5),"&lt;&gt;0")/COUNTIF(OFFSET(correlations!P$46,_xlfn.FLOOR.MATH((ROW(O484)-1)/5)*5,0,5),"&lt;&gt;0")</f>
        <v>3.75</v>
      </c>
      <c r="AQ496" s="40">
        <f ca="1">SUMIF(OFFSET(correlations!Q$46,_xlfn.FLOOR.MATH((ROW(P484)-1)/5)*5,0,5),"&lt;&gt;0")/COUNTIF(OFFSET(correlations!Q$46,_xlfn.FLOOR.MATH((ROW(P484)-1)/5)*5,0,5),"&lt;&gt;0")</f>
        <v>4.5</v>
      </c>
      <c r="AR496" s="40">
        <f ca="1">SUMIF(OFFSET(correlations!R$46,_xlfn.FLOOR.MATH((ROW(Q484)-1)/5)*5,0,5),"&lt;&gt;0")/COUNTIF(OFFSET(correlations!R$46,_xlfn.FLOOR.MATH((ROW(Q484)-1)/5)*5,0,5),"&lt;&gt;0")</f>
        <v>3.5</v>
      </c>
      <c r="AS496" s="40">
        <f ca="1">SUMIF(OFFSET(correlations!S$46,_xlfn.FLOOR.MATH((ROW(R484)-1)/5)*5,0,5),"&lt;&gt;0")/COUNTIF(OFFSET(correlations!S$46,_xlfn.FLOOR.MATH((ROW(R484)-1)/5)*5,0,5),"&lt;&gt;0")</f>
        <v>4</v>
      </c>
      <c r="AT496" s="40">
        <f ca="1">SUMIF(OFFSET(correlations!T$46,_xlfn.FLOOR.MATH((ROW(S484)-1)/5)*5,0,5),"&lt;&gt;0")/COUNTIF(OFFSET(correlations!T$46,_xlfn.FLOOR.MATH((ROW(S484)-1)/5)*5,0,5),"&lt;&gt;0")</f>
        <v>3.1666666666666665</v>
      </c>
      <c r="AU496" s="40">
        <f ca="1">SUMIF(OFFSET(correlations!U$46,_xlfn.FLOOR.MATH((ROW(T484)-1)/5)*5,0,5),"&lt;&gt;0")/COUNTIF(OFFSET(correlations!U$46,_xlfn.FLOOR.MATH((ROW(T484)-1)/5)*5,0,5),"&lt;&gt;0")</f>
        <v>3.6666666666666665</v>
      </c>
      <c r="AV496" s="40" t="e">
        <f ca="1">SUMIF(OFFSET(correlations!V$46,_xlfn.FLOOR.MATH((ROW(U484)-1)/5)*5,0,5),"&lt;&gt;0")/COUNTIF(OFFSET(correlations!V$46,_xlfn.FLOOR.MATH((ROW(U484)-1)/5)*5,0,5),"&lt;&gt;0")</f>
        <v>#DIV/0!</v>
      </c>
      <c r="AW496" s="40">
        <f ca="1">SUMIF(OFFSET(correlations!W$46,_xlfn.FLOOR.MATH((ROW(V484)-1)/5)*5,0,5),"&lt;&gt;0")/COUNTIF(OFFSET(correlations!W$46,_xlfn.FLOOR.MATH((ROW(V484)-1)/5)*5,0,5),"&lt;&gt;0")</f>
        <v>4</v>
      </c>
      <c r="AX496" s="40">
        <f ca="1">SUMIF(OFFSET(correlations!X$46,_xlfn.FLOOR.MATH((ROW(W484)-1)/5)*5,0,5),"&lt;&gt;0")/COUNTIF(OFFSET(correlations!X$46,_xlfn.FLOOR.MATH((ROW(W484)-1)/5)*5,0,5),"&lt;&gt;0")</f>
        <v>4</v>
      </c>
      <c r="AY496" s="40">
        <f ca="1">SUMIF(OFFSET(correlations!Y$46,_xlfn.FLOOR.MATH((ROW(X484)-1)/5)*5,0,5),"&lt;&gt;0")/COUNTIF(OFFSET(correlations!Y$46,_xlfn.FLOOR.MATH((ROW(X484)-1)/5)*5,0,5),"&lt;&gt;0")</f>
        <v>3.625</v>
      </c>
      <c r="AZ496" s="40">
        <f ca="1">SUMIF(OFFSET(correlations!Z$46,_xlfn.FLOOR.MATH((ROW(Y484)-1)/5)*5,0,5),"&lt;&gt;0")/COUNTIF(OFFSET(correlations!Z$46,_xlfn.FLOOR.MATH((ROW(Y484)-1)/5)*5,0,5),"&lt;&gt;0")</f>
        <v>4.125</v>
      </c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</row>
    <row r="497" spans="1:76">
      <c r="A497" s="1" t="str">
        <f t="shared" si="96"/>
        <v>10020: Beauty and the Beast (1991)</v>
      </c>
      <c r="B497" s="26">
        <f>IF(correlations!B530&lt;&gt;0,'Modified Weights'!B$7,0)</f>
        <v>0</v>
      </c>
      <c r="C497" s="26">
        <f>IF(correlations!C530&lt;&gt;0,'Modified Weights'!C$7,0)</f>
        <v>0.41167618541813644</v>
      </c>
      <c r="D497" s="26">
        <f>IF(correlations!D530&lt;&gt;0,'Modified Weights'!D$7,0)</f>
        <v>0.36756756756756787</v>
      </c>
      <c r="E497" s="26">
        <f>IF(correlations!E530&lt;&gt;0,'Modified Weights'!E$7,0)</f>
        <v>0.25965984359917371</v>
      </c>
      <c r="F497" s="26">
        <f>IF(correlations!F530&lt;&gt;0,'Modified Weights'!F$7,0)</f>
        <v>0</v>
      </c>
      <c r="G497" s="26">
        <f>IF(correlations!G530&lt;&gt;0,'Modified Weights'!G$7,0)</f>
        <v>0.38713264586848378</v>
      </c>
      <c r="H497" s="26">
        <f>IF(correlations!H530&lt;&gt;0,'Modified Weights'!H$7,0)</f>
        <v>0</v>
      </c>
      <c r="I497" s="26">
        <f>IF(correlations!I530&lt;&gt;0,'Modified Weights'!I$7,0)</f>
        <v>0</v>
      </c>
      <c r="J497" s="26">
        <f>IF(correlations!J530&lt;&gt;0,'Modified Weights'!J$7,0)</f>
        <v>0.36005629545020651</v>
      </c>
      <c r="K497" s="26">
        <f>IF(correlations!K530&lt;&gt;0,'Modified Weights'!K$7,0)</f>
        <v>0.21087949693739588</v>
      </c>
      <c r="L497" s="26">
        <f>IF(correlations!L530&lt;&gt;0,'Modified Weights'!L$7,0)</f>
        <v>0.24328325135114928</v>
      </c>
      <c r="M497" s="26">
        <f>IF(correlations!M530&lt;&gt;0,'Modified Weights'!M$7,0)</f>
        <v>0</v>
      </c>
      <c r="N497" s="26">
        <f>IF(correlations!N530&lt;&gt;0,'Modified Weights'!N$7,0)</f>
        <v>0</v>
      </c>
      <c r="O497" s="26">
        <f>IF(correlations!O530&lt;&gt;0,'Modified Weights'!O$7,0)</f>
        <v>0.47549485227568483</v>
      </c>
      <c r="P497" s="26">
        <f>IF(correlations!P530&lt;&gt;0,'Modified Weights'!P$7,0)</f>
        <v>0</v>
      </c>
      <c r="Q497" s="26">
        <f>IF(correlations!Q530&lt;&gt;0,'Modified Weights'!Q$7,0)</f>
        <v>0</v>
      </c>
      <c r="R497" s="26">
        <f>IF(correlations!R530&lt;&gt;0,'Modified Weights'!R$7,0)</f>
        <v>0</v>
      </c>
      <c r="S497" s="26">
        <f>IF(correlations!S530&lt;&gt;0,'Modified Weights'!S$7,0)</f>
        <v>0.36064387194709613</v>
      </c>
      <c r="T497" s="26">
        <f>IF(correlations!T530&lt;&gt;0,'Modified Weights'!T$7,0)</f>
        <v>0.40380887559327872</v>
      </c>
      <c r="U497" s="26">
        <f>IF(correlations!U530&lt;&gt;0,'Modified Weights'!U$7,0)</f>
        <v>0</v>
      </c>
      <c r="V497" s="26">
        <f>IF(correlations!V530&lt;&gt;0,'Modified Weights'!V$7,0)</f>
        <v>0</v>
      </c>
      <c r="W497" s="26">
        <f>IF(correlations!W530&lt;&gt;0,'Modified Weights'!W$7,0)</f>
        <v>0.24072770522228643</v>
      </c>
      <c r="X497" s="26">
        <f>IF(correlations!X530&lt;&gt;0,'Modified Weights'!X$7,0)</f>
        <v>0.44902524381160436</v>
      </c>
      <c r="Y497" s="26">
        <f>IF(correlations!Y530&lt;&gt;0,'Modified Weights'!Y$7,0)</f>
        <v>0.42322462884387124</v>
      </c>
      <c r="Z497" s="26">
        <f>IF(correlations!Z530&lt;&gt;0,'Modified Weights'!Z$7,0)</f>
        <v>0.27967705678590876</v>
      </c>
      <c r="AA497" s="26"/>
      <c r="AB497" s="40">
        <f ca="1">SUMIF(OFFSET(correlations!B$46,_xlfn.FLOOR.MATH((ROW(A485)-1)/5)*5,0,5),"&lt;&gt;0")/COUNTIF(OFFSET(correlations!B$46,_xlfn.FLOOR.MATH((ROW(A485)-1)/5)*5,0,5),"&lt;&gt;0")</f>
        <v>2.75</v>
      </c>
      <c r="AC497" s="40">
        <f ca="1">SUMIF(OFFSET(correlations!C$46,_xlfn.FLOOR.MATH((ROW(B485)-1)/5)*5,0,5),"&lt;&gt;0")/COUNTIF(OFFSET(correlations!C$46,_xlfn.FLOOR.MATH((ROW(B485)-1)/5)*5,0,5),"&lt;&gt;0")</f>
        <v>4</v>
      </c>
      <c r="AD497" s="40">
        <f ca="1">SUMIF(OFFSET(correlations!D$46,_xlfn.FLOOR.MATH((ROW(C485)-1)/5)*5,0,5),"&lt;&gt;0")/COUNTIF(OFFSET(correlations!D$46,_xlfn.FLOOR.MATH((ROW(C485)-1)/5)*5,0,5),"&lt;&gt;0")</f>
        <v>3.8333333333333335</v>
      </c>
      <c r="AE497" s="40">
        <f ca="1">SUMIF(OFFSET(correlations!E$46,_xlfn.FLOOR.MATH((ROW(D485)-1)/5)*5,0,5),"&lt;&gt;0")/COUNTIF(OFFSET(correlations!E$46,_xlfn.FLOOR.MATH((ROW(D485)-1)/5)*5,0,5),"&lt;&gt;0")</f>
        <v>3</v>
      </c>
      <c r="AF497" s="40">
        <f ca="1">SUMIF(OFFSET(correlations!F$46,_xlfn.FLOOR.MATH((ROW(E485)-1)/5)*5,0,5),"&lt;&gt;0")/COUNTIF(OFFSET(correlations!F$46,_xlfn.FLOOR.MATH((ROW(E485)-1)/5)*5,0,5),"&lt;&gt;0")</f>
        <v>3.25</v>
      </c>
      <c r="AG497" s="40">
        <f ca="1">SUMIF(OFFSET(correlations!G$46,_xlfn.FLOOR.MATH((ROW(F485)-1)/5)*5,0,5),"&lt;&gt;0")/COUNTIF(OFFSET(correlations!G$46,_xlfn.FLOOR.MATH((ROW(F485)-1)/5)*5,0,5),"&lt;&gt;0")</f>
        <v>3.5</v>
      </c>
      <c r="AH497" s="40">
        <f ca="1">SUMIF(OFFSET(correlations!H$46,_xlfn.FLOOR.MATH((ROW(G485)-1)/5)*5,0,5),"&lt;&gt;0")/COUNTIF(OFFSET(correlations!H$46,_xlfn.FLOOR.MATH((ROW(G485)-1)/5)*5,0,5),"&lt;&gt;0")</f>
        <v>3</v>
      </c>
      <c r="AI497" s="40">
        <f ca="1">SUMIF(OFFSET(correlations!I$46,_xlfn.FLOOR.MATH((ROW(H485)-1)/5)*5,0,5),"&lt;&gt;0")/COUNTIF(OFFSET(correlations!I$46,_xlfn.FLOOR.MATH((ROW(H485)-1)/5)*5,0,5),"&lt;&gt;0")</f>
        <v>3.5</v>
      </c>
      <c r="AJ497" s="40">
        <f ca="1">SUMIF(OFFSET(correlations!J$46,_xlfn.FLOOR.MATH((ROW(I485)-1)/5)*5,0,5),"&lt;&gt;0")/COUNTIF(OFFSET(correlations!J$46,_xlfn.FLOOR.MATH((ROW(I485)-1)/5)*5,0,5),"&lt;&gt;0")</f>
        <v>4.166666666666667</v>
      </c>
      <c r="AK497" s="40">
        <f ca="1">SUMIF(OFFSET(correlations!K$46,_xlfn.FLOOR.MATH((ROW(J485)-1)/5)*5,0,5),"&lt;&gt;0")/COUNTIF(OFFSET(correlations!K$46,_xlfn.FLOOR.MATH((ROW(J485)-1)/5)*5,0,5),"&lt;&gt;0")</f>
        <v>3.3333333333333335</v>
      </c>
      <c r="AL497" s="40">
        <f ca="1">SUMIF(OFFSET(correlations!L$46,_xlfn.FLOOR.MATH((ROW(K485)-1)/5)*5,0,5),"&lt;&gt;0")/COUNTIF(OFFSET(correlations!L$46,_xlfn.FLOOR.MATH((ROW(K485)-1)/5)*5,0,5),"&lt;&gt;0")</f>
        <v>3.3333333333333335</v>
      </c>
      <c r="AM497" s="40">
        <f ca="1">SUMIF(OFFSET(correlations!M$46,_xlfn.FLOOR.MATH((ROW(L485)-1)/5)*5,0,5),"&lt;&gt;0")/COUNTIF(OFFSET(correlations!M$46,_xlfn.FLOOR.MATH((ROW(L485)-1)/5)*5,0,5),"&lt;&gt;0")</f>
        <v>3</v>
      </c>
      <c r="AN497" s="40">
        <f ca="1">SUMIF(OFFSET(correlations!N$46,_xlfn.FLOOR.MATH((ROW(M485)-1)/5)*5,0,5),"&lt;&gt;0")/COUNTIF(OFFSET(correlations!N$46,_xlfn.FLOOR.MATH((ROW(M485)-1)/5)*5,0,5),"&lt;&gt;0")</f>
        <v>3.5</v>
      </c>
      <c r="AO497" s="40">
        <f ca="1">SUMIF(OFFSET(correlations!O$46,_xlfn.FLOOR.MATH((ROW(N485)-1)/5)*5,0,5),"&lt;&gt;0")/COUNTIF(OFFSET(correlations!O$46,_xlfn.FLOOR.MATH((ROW(N485)-1)/5)*5,0,5),"&lt;&gt;0")</f>
        <v>3.7</v>
      </c>
      <c r="AP497" s="40">
        <f ca="1">SUMIF(OFFSET(correlations!P$46,_xlfn.FLOOR.MATH((ROW(O485)-1)/5)*5,0,5),"&lt;&gt;0")/COUNTIF(OFFSET(correlations!P$46,_xlfn.FLOOR.MATH((ROW(O485)-1)/5)*5,0,5),"&lt;&gt;0")</f>
        <v>3.75</v>
      </c>
      <c r="AQ497" s="40">
        <f ca="1">SUMIF(OFFSET(correlations!Q$46,_xlfn.FLOOR.MATH((ROW(P485)-1)/5)*5,0,5),"&lt;&gt;0")/COUNTIF(OFFSET(correlations!Q$46,_xlfn.FLOOR.MATH((ROW(P485)-1)/5)*5,0,5),"&lt;&gt;0")</f>
        <v>4.5</v>
      </c>
      <c r="AR497" s="40">
        <f ca="1">SUMIF(OFFSET(correlations!R$46,_xlfn.FLOOR.MATH((ROW(Q485)-1)/5)*5,0,5),"&lt;&gt;0")/COUNTIF(OFFSET(correlations!R$46,_xlfn.FLOOR.MATH((ROW(Q485)-1)/5)*5,0,5),"&lt;&gt;0")</f>
        <v>3.5</v>
      </c>
      <c r="AS497" s="40">
        <f ca="1">SUMIF(OFFSET(correlations!S$46,_xlfn.FLOOR.MATH((ROW(R485)-1)/5)*5,0,5),"&lt;&gt;0")/COUNTIF(OFFSET(correlations!S$46,_xlfn.FLOOR.MATH((ROW(R485)-1)/5)*5,0,5),"&lt;&gt;0")</f>
        <v>4</v>
      </c>
      <c r="AT497" s="40">
        <f ca="1">SUMIF(OFFSET(correlations!T$46,_xlfn.FLOOR.MATH((ROW(S485)-1)/5)*5,0,5),"&lt;&gt;0")/COUNTIF(OFFSET(correlations!T$46,_xlfn.FLOOR.MATH((ROW(S485)-1)/5)*5,0,5),"&lt;&gt;0")</f>
        <v>3.1666666666666665</v>
      </c>
      <c r="AU497" s="40">
        <f ca="1">SUMIF(OFFSET(correlations!U$46,_xlfn.FLOOR.MATH((ROW(T485)-1)/5)*5,0,5),"&lt;&gt;0")/COUNTIF(OFFSET(correlations!U$46,_xlfn.FLOOR.MATH((ROW(T485)-1)/5)*5,0,5),"&lt;&gt;0")</f>
        <v>3.6666666666666665</v>
      </c>
      <c r="AV497" s="40" t="e">
        <f ca="1">SUMIF(OFFSET(correlations!V$46,_xlfn.FLOOR.MATH((ROW(U485)-1)/5)*5,0,5),"&lt;&gt;0")/COUNTIF(OFFSET(correlations!V$46,_xlfn.FLOOR.MATH((ROW(U485)-1)/5)*5,0,5),"&lt;&gt;0")</f>
        <v>#DIV/0!</v>
      </c>
      <c r="AW497" s="40">
        <f ca="1">SUMIF(OFFSET(correlations!W$46,_xlfn.FLOOR.MATH((ROW(V485)-1)/5)*5,0,5),"&lt;&gt;0")/COUNTIF(OFFSET(correlations!W$46,_xlfn.FLOOR.MATH((ROW(V485)-1)/5)*5,0,5),"&lt;&gt;0")</f>
        <v>4</v>
      </c>
      <c r="AX497" s="40">
        <f ca="1">SUMIF(OFFSET(correlations!X$46,_xlfn.FLOOR.MATH((ROW(W485)-1)/5)*5,0,5),"&lt;&gt;0")/COUNTIF(OFFSET(correlations!X$46,_xlfn.FLOOR.MATH((ROW(W485)-1)/5)*5,0,5),"&lt;&gt;0")</f>
        <v>4</v>
      </c>
      <c r="AY497" s="40">
        <f ca="1">SUMIF(OFFSET(correlations!Y$46,_xlfn.FLOOR.MATH((ROW(X485)-1)/5)*5,0,5),"&lt;&gt;0")/COUNTIF(OFFSET(correlations!Y$46,_xlfn.FLOOR.MATH((ROW(X485)-1)/5)*5,0,5),"&lt;&gt;0")</f>
        <v>3.625</v>
      </c>
      <c r="AZ497" s="40">
        <f ca="1">SUMIF(OFFSET(correlations!Z$46,_xlfn.FLOOR.MATH((ROW(Y485)-1)/5)*5,0,5),"&lt;&gt;0")/COUNTIF(OFFSET(correlations!Z$46,_xlfn.FLOOR.MATH((ROW(Y485)-1)/5)*5,0,5),"&lt;&gt;0")</f>
        <v>4.125</v>
      </c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</row>
    <row r="498" spans="1:76">
      <c r="A498" s="21" t="s">
        <v>97</v>
      </c>
      <c r="B498" s="26">
        <f>IF(correlations!B531&lt;&gt;0,'Modified Weights'!B$3,0)</f>
        <v>0.55108883721563151</v>
      </c>
      <c r="C498" s="26">
        <f>IF(correlations!C531&lt;&gt;0,'Modified Weights'!C$3,0)</f>
        <v>0</v>
      </c>
      <c r="D498" s="26">
        <f>IF(correlations!D531&lt;&gt;0,'Modified Weights'!D$3,0)</f>
        <v>0.66716825348801723</v>
      </c>
      <c r="E498" s="26">
        <f>IF(correlations!E531&lt;&gt;0,'Modified Weights'!E$3,0)</f>
        <v>0</v>
      </c>
      <c r="F498" s="26">
        <f>IF(correlations!F531&lt;&gt;0,'Modified Weights'!F$3,0)</f>
        <v>0.47668328054517961</v>
      </c>
      <c r="G498" s="26">
        <f>IF(correlations!G531&lt;&gt;0,'Modified Weights'!G$3,0)</f>
        <v>0</v>
      </c>
      <c r="H498" s="26">
        <f>IF(correlations!H531&lt;&gt;0,'Modified Weights'!H$3,0)</f>
        <v>0</v>
      </c>
      <c r="I498" s="26">
        <f>IF(correlations!I531&lt;&gt;0,'Modified Weights'!I$3,0)</f>
        <v>0</v>
      </c>
      <c r="J498" s="26">
        <f>IF(correlations!J531&lt;&gt;0,'Modified Weights'!J$3,0)</f>
        <v>0.47571090136593314</v>
      </c>
      <c r="K498" s="26">
        <f>IF(correlations!K531&lt;&gt;0,'Modified Weights'!K$3,0)</f>
        <v>0</v>
      </c>
      <c r="L498" s="26">
        <f>IF(correlations!L531&lt;&gt;0,'Modified Weights'!L$3,0)</f>
        <v>0.31257295249758305</v>
      </c>
      <c r="M498" s="26">
        <f>IF(correlations!M531&lt;&gt;0,'Modified Weights'!M$3,0)</f>
        <v>0</v>
      </c>
      <c r="N498" s="26">
        <f>IF(correlations!N531&lt;&gt;0,'Modified Weights'!N$3,0)</f>
        <v>0</v>
      </c>
      <c r="O498" s="26">
        <f>IF(correlations!O531&lt;&gt;0,'Modified Weights'!O$3,0)</f>
        <v>0</v>
      </c>
      <c r="P498" s="26">
        <f>IF(correlations!P531&lt;&gt;0,'Modified Weights'!P$3,0)</f>
        <v>0.41443820151070604</v>
      </c>
      <c r="Q498" s="26">
        <f>IF(correlations!Q531&lt;&gt;0,'Modified Weights'!Q$3,0)</f>
        <v>0</v>
      </c>
      <c r="R498" s="26">
        <f>IF(correlations!R531&lt;&gt;0,'Modified Weights'!R$3,0)</f>
        <v>0</v>
      </c>
      <c r="S498" s="26">
        <f>IF(correlations!S531&lt;&gt;0,'Modified Weights'!S$3,0)</f>
        <v>0.47668328054517961</v>
      </c>
      <c r="T498" s="26">
        <f>IF(correlations!T531&lt;&gt;0,'Modified Weights'!T$3,0)</f>
        <v>0</v>
      </c>
      <c r="U498" s="26">
        <f>IF(correlations!U531&lt;&gt;0,'Modified Weights'!U$3,0)</f>
        <v>0.47236055541883315</v>
      </c>
      <c r="V498" s="26">
        <f>IF(correlations!V531&lt;&gt;0,'Modified Weights'!V$3,0)</f>
        <v>0</v>
      </c>
      <c r="W498" s="26">
        <f>IF(correlations!W531&lt;&gt;0,'Modified Weights'!W$3,0)</f>
        <v>0.50324684492481753</v>
      </c>
      <c r="X498" s="26">
        <f>IF(correlations!X531&lt;&gt;0,'Modified Weights'!X$3,0)</f>
        <v>0</v>
      </c>
      <c r="Y498" s="26">
        <f>IF(correlations!Y531&lt;&gt;0,'Modified Weights'!Y$3,0)</f>
        <v>0</v>
      </c>
      <c r="Z498" s="26">
        <f>IF(correlations!Z531&lt;&gt;0,'Modified Weights'!Z$3,0)</f>
        <v>0</v>
      </c>
      <c r="AA498" s="26"/>
      <c r="AB498" s="40">
        <f ca="1">SUMIF(OFFSET(correlations!B$46,_xlfn.FLOOR.MATH((ROW(A486)-1)/5)*5,0,5),"&lt;&gt;0")/COUNTIF(OFFSET(correlations!B$46,_xlfn.FLOOR.MATH((ROW(A486)-1)/5)*5,0,5),"&lt;&gt;0")</f>
        <v>4</v>
      </c>
      <c r="AC498" s="40">
        <f ca="1">SUMIF(OFFSET(correlations!C$46,_xlfn.FLOOR.MATH((ROW(B486)-1)/5)*5,0,5),"&lt;&gt;0")/COUNTIF(OFFSET(correlations!C$46,_xlfn.FLOOR.MATH((ROW(B486)-1)/5)*5,0,5),"&lt;&gt;0")</f>
        <v>3.5</v>
      </c>
      <c r="AD498" s="40">
        <f ca="1">SUMIF(OFFSET(correlations!D$46,_xlfn.FLOOR.MATH((ROW(C486)-1)/5)*5,0,5),"&lt;&gt;0")/COUNTIF(OFFSET(correlations!D$46,_xlfn.FLOOR.MATH((ROW(C486)-1)/5)*5,0,5),"&lt;&gt;0")</f>
        <v>3.5</v>
      </c>
      <c r="AE498" s="40">
        <f ca="1">SUMIF(OFFSET(correlations!E$46,_xlfn.FLOOR.MATH((ROW(D486)-1)/5)*5,0,5),"&lt;&gt;0")/COUNTIF(OFFSET(correlations!E$46,_xlfn.FLOOR.MATH((ROW(D486)-1)/5)*5,0,5),"&lt;&gt;0")</f>
        <v>4.25</v>
      </c>
      <c r="AF498" s="40">
        <f ca="1">SUMIF(OFFSET(correlations!F$46,_xlfn.FLOOR.MATH((ROW(E486)-1)/5)*5,0,5),"&lt;&gt;0")/COUNTIF(OFFSET(correlations!F$46,_xlfn.FLOOR.MATH((ROW(E486)-1)/5)*5,0,5),"&lt;&gt;0")</f>
        <v>3.6</v>
      </c>
      <c r="AG498" s="40">
        <f ca="1">SUMIF(OFFSET(correlations!G$46,_xlfn.FLOOR.MATH((ROW(F486)-1)/5)*5,0,5),"&lt;&gt;0")/COUNTIF(OFFSET(correlations!G$46,_xlfn.FLOOR.MATH((ROW(F486)-1)/5)*5,0,5),"&lt;&gt;0")</f>
        <v>4</v>
      </c>
      <c r="AH498" s="40">
        <f ca="1">SUMIF(OFFSET(correlations!H$46,_xlfn.FLOOR.MATH((ROW(G486)-1)/5)*5,0,5),"&lt;&gt;0")/COUNTIF(OFFSET(correlations!H$46,_xlfn.FLOOR.MATH((ROW(G486)-1)/5)*5,0,5),"&lt;&gt;0")</f>
        <v>3.75</v>
      </c>
      <c r="AI498" s="40">
        <f ca="1">SUMIF(OFFSET(correlations!I$46,_xlfn.FLOOR.MATH((ROW(H486)-1)/5)*5,0,5),"&lt;&gt;0")/COUNTIF(OFFSET(correlations!I$46,_xlfn.FLOOR.MATH((ROW(H486)-1)/5)*5,0,5),"&lt;&gt;0")</f>
        <v>4</v>
      </c>
      <c r="AJ498" s="40">
        <f ca="1">SUMIF(OFFSET(correlations!J$46,_xlfn.FLOOR.MATH((ROW(I486)-1)/5)*5,0,5),"&lt;&gt;0")/COUNTIF(OFFSET(correlations!J$46,_xlfn.FLOOR.MATH((ROW(I486)-1)/5)*5,0,5),"&lt;&gt;0")</f>
        <v>4</v>
      </c>
      <c r="AK498" s="40">
        <f ca="1">SUMIF(OFFSET(correlations!K$46,_xlfn.FLOOR.MATH((ROW(J486)-1)/5)*5,0,5),"&lt;&gt;0")/COUNTIF(OFFSET(correlations!K$46,_xlfn.FLOOR.MATH((ROW(J486)-1)/5)*5,0,5),"&lt;&gt;0")</f>
        <v>4</v>
      </c>
      <c r="AL498" s="40">
        <f ca="1">SUMIF(OFFSET(correlations!L$46,_xlfn.FLOOR.MATH((ROW(K486)-1)/5)*5,0,5),"&lt;&gt;0")/COUNTIF(OFFSET(correlations!L$46,_xlfn.FLOOR.MATH((ROW(K486)-1)/5)*5,0,5),"&lt;&gt;0")</f>
        <v>4.5</v>
      </c>
      <c r="AM498" s="40">
        <f ca="1">SUMIF(OFFSET(correlations!M$46,_xlfn.FLOOR.MATH((ROW(L486)-1)/5)*5,0,5),"&lt;&gt;0")/COUNTIF(OFFSET(correlations!M$46,_xlfn.FLOOR.MATH((ROW(L486)-1)/5)*5,0,5),"&lt;&gt;0")</f>
        <v>4</v>
      </c>
      <c r="AN498" s="40">
        <f ca="1">SUMIF(OFFSET(correlations!N$46,_xlfn.FLOOR.MATH((ROW(M486)-1)/5)*5,0,5),"&lt;&gt;0")/COUNTIF(OFFSET(correlations!N$46,_xlfn.FLOOR.MATH((ROW(M486)-1)/5)*5,0,5),"&lt;&gt;0")</f>
        <v>3.5</v>
      </c>
      <c r="AO498" s="40">
        <f ca="1">SUMIF(OFFSET(correlations!O$46,_xlfn.FLOOR.MATH((ROW(N486)-1)/5)*5,0,5),"&lt;&gt;0")/COUNTIF(OFFSET(correlations!O$46,_xlfn.FLOOR.MATH((ROW(N486)-1)/5)*5,0,5),"&lt;&gt;0")</f>
        <v>4.166666666666667</v>
      </c>
      <c r="AP498" s="40">
        <f ca="1">SUMIF(OFFSET(correlations!P$46,_xlfn.FLOOR.MATH((ROW(O486)-1)/5)*5,0,5),"&lt;&gt;0")/COUNTIF(OFFSET(correlations!P$46,_xlfn.FLOOR.MATH((ROW(O486)-1)/5)*5,0,5),"&lt;&gt;0")</f>
        <v>4</v>
      </c>
      <c r="AQ498" s="40">
        <f ca="1">SUMIF(OFFSET(correlations!Q$46,_xlfn.FLOOR.MATH((ROW(P486)-1)/5)*5,0,5),"&lt;&gt;0")/COUNTIF(OFFSET(correlations!Q$46,_xlfn.FLOOR.MATH((ROW(P486)-1)/5)*5,0,5),"&lt;&gt;0")</f>
        <v>3.8333333333333335</v>
      </c>
      <c r="AR498" s="40">
        <f ca="1">SUMIF(OFFSET(correlations!R$46,_xlfn.FLOOR.MATH((ROW(Q486)-1)/5)*5,0,5),"&lt;&gt;0")/COUNTIF(OFFSET(correlations!R$46,_xlfn.FLOOR.MATH((ROW(Q486)-1)/5)*5,0,5),"&lt;&gt;0")</f>
        <v>4</v>
      </c>
      <c r="AS498" s="40">
        <f ca="1">SUMIF(OFFSET(correlations!S$46,_xlfn.FLOOR.MATH((ROW(R486)-1)/5)*5,0,5),"&lt;&gt;0")/COUNTIF(OFFSET(correlations!S$46,_xlfn.FLOOR.MATH((ROW(R486)-1)/5)*5,0,5),"&lt;&gt;0")</f>
        <v>4.25</v>
      </c>
      <c r="AT498" s="40">
        <f ca="1">SUMIF(OFFSET(correlations!T$46,_xlfn.FLOOR.MATH((ROW(S486)-1)/5)*5,0,5),"&lt;&gt;0")/COUNTIF(OFFSET(correlations!T$46,_xlfn.FLOOR.MATH((ROW(S486)-1)/5)*5,0,5),"&lt;&gt;0")</f>
        <v>3.25</v>
      </c>
      <c r="AU498" s="40">
        <f ca="1">SUMIF(OFFSET(correlations!U$46,_xlfn.FLOOR.MATH((ROW(T486)-1)/5)*5,0,5),"&lt;&gt;0")/COUNTIF(OFFSET(correlations!U$46,_xlfn.FLOOR.MATH((ROW(T486)-1)/5)*5,0,5),"&lt;&gt;0")</f>
        <v>3.9</v>
      </c>
      <c r="AV498" s="40">
        <f ca="1">SUMIF(OFFSET(correlations!V$46,_xlfn.FLOOR.MATH((ROW(U486)-1)/5)*5,0,5),"&lt;&gt;0")/COUNTIF(OFFSET(correlations!V$46,_xlfn.FLOOR.MATH((ROW(U486)-1)/5)*5,0,5),"&lt;&gt;0")</f>
        <v>3.75</v>
      </c>
      <c r="AW498" s="40">
        <f ca="1">SUMIF(OFFSET(correlations!W$46,_xlfn.FLOOR.MATH((ROW(V486)-1)/5)*5,0,5),"&lt;&gt;0")/COUNTIF(OFFSET(correlations!W$46,_xlfn.FLOOR.MATH((ROW(V486)-1)/5)*5,0,5),"&lt;&gt;0")</f>
        <v>4.2</v>
      </c>
      <c r="AX498" s="40">
        <f ca="1">SUMIF(OFFSET(correlations!X$46,_xlfn.FLOOR.MATH((ROW(W486)-1)/5)*5,0,5),"&lt;&gt;0")/COUNTIF(OFFSET(correlations!X$46,_xlfn.FLOOR.MATH((ROW(W486)-1)/5)*5,0,5),"&lt;&gt;0")</f>
        <v>3</v>
      </c>
      <c r="AY498" s="40">
        <f ca="1">SUMIF(OFFSET(correlations!Y$46,_xlfn.FLOOR.MATH((ROW(X486)-1)/5)*5,0,5),"&lt;&gt;0")/COUNTIF(OFFSET(correlations!Y$46,_xlfn.FLOOR.MATH((ROW(X486)-1)/5)*5,0,5),"&lt;&gt;0")</f>
        <v>3.6666666666666665</v>
      </c>
      <c r="AZ498" s="40">
        <f ca="1">SUMIF(OFFSET(correlations!Z$46,_xlfn.FLOOR.MATH((ROW(Y486)-1)/5)*5,0,5),"&lt;&gt;0")/COUNTIF(OFFSET(correlations!Z$46,_xlfn.FLOOR.MATH((ROW(Y486)-1)/5)*5,0,5),"&lt;&gt;0")</f>
        <v>4.25</v>
      </c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</row>
    <row r="499" spans="1:76">
      <c r="A499" s="1" t="str">
        <f t="shared" ref="A499:A502" si="97">A498</f>
        <v>36657: X-Men (2000)</v>
      </c>
      <c r="B499" s="26">
        <f>IF(correlations!B532&lt;&gt;0,'Modified Weights'!B$4,0)</f>
        <v>0</v>
      </c>
      <c r="C499" s="26">
        <f>IF(correlations!C532&lt;&gt;0,'Modified Weights'!C$4,0)</f>
        <v>0.48860698263640312</v>
      </c>
      <c r="D499" s="26">
        <f>IF(correlations!D532&lt;&gt;0,'Modified Weights'!D$4,0)</f>
        <v>0</v>
      </c>
      <c r="E499" s="26">
        <f>IF(correlations!E532&lt;&gt;0,'Modified Weights'!E$4,0)</f>
        <v>0</v>
      </c>
      <c r="F499" s="26">
        <f>IF(correlations!F532&lt;&gt;0,'Modified Weights'!F$4,0)</f>
        <v>0.46411014776485626</v>
      </c>
      <c r="G499" s="26">
        <f>IF(correlations!G532&lt;&gt;0,'Modified Weights'!G$4,0)</f>
        <v>0</v>
      </c>
      <c r="H499" s="26">
        <f>IF(correlations!H532&lt;&gt;0,'Modified Weights'!H$4,0)</f>
        <v>0.40027450425381639</v>
      </c>
      <c r="I499" s="26">
        <f>IF(correlations!I532&lt;&gt;0,'Modified Weights'!I$4,0)</f>
        <v>0</v>
      </c>
      <c r="J499" s="26">
        <f>IF(correlations!J532&lt;&gt;0,'Modified Weights'!J$4,0)</f>
        <v>0</v>
      </c>
      <c r="K499" s="26">
        <f>IF(correlations!K532&lt;&gt;0,'Modified Weights'!K$4,0)</f>
        <v>0.26365446983714974</v>
      </c>
      <c r="L499" s="26">
        <f>IF(correlations!L532&lt;&gt;0,'Modified Weights'!L$4,0)</f>
        <v>0</v>
      </c>
      <c r="M499" s="26">
        <f>IF(correlations!M532&lt;&gt;0,'Modified Weights'!M$4,0)</f>
        <v>0.28040224837668803</v>
      </c>
      <c r="N499" s="26">
        <f>IF(correlations!N532&lt;&gt;0,'Modified Weights'!N$4,0)</f>
        <v>0.31010409033155772</v>
      </c>
      <c r="O499" s="26">
        <f>IF(correlations!O532&lt;&gt;0,'Modified Weights'!O$4,0)</f>
        <v>0.56244873874488854</v>
      </c>
      <c r="P499" s="26">
        <f>IF(correlations!P532&lt;&gt;0,'Modified Weights'!P$4,0)</f>
        <v>0</v>
      </c>
      <c r="Q499" s="26">
        <f>IF(correlations!Q532&lt;&gt;0,'Modified Weights'!Q$4,0)</f>
        <v>0.48860698263640312</v>
      </c>
      <c r="R499" s="26">
        <f>IF(correlations!R532&lt;&gt;0,'Modified Weights'!R$4,0)</f>
        <v>0</v>
      </c>
      <c r="S499" s="26">
        <f>IF(correlations!S532&lt;&gt;0,'Modified Weights'!S$4,0)</f>
        <v>0</v>
      </c>
      <c r="T499" s="26">
        <f>IF(correlations!T532&lt;&gt;0,'Modified Weights'!T$4,0)</f>
        <v>0</v>
      </c>
      <c r="U499" s="26">
        <f>IF(correlations!U532&lt;&gt;0,'Modified Weights'!U$4,0)</f>
        <v>0.43899155441463594</v>
      </c>
      <c r="V499" s="26">
        <f>IF(correlations!V532&lt;&gt;0,'Modified Weights'!V$4,0)</f>
        <v>0</v>
      </c>
      <c r="W499" s="26">
        <f>IF(correlations!W532&lt;&gt;0,'Modified Weights'!W$4,0)</f>
        <v>0.40859237613621341</v>
      </c>
      <c r="X499" s="26">
        <f>IF(correlations!X532&lt;&gt;0,'Modified Weights'!X$4,0)</f>
        <v>0.54219187817609293</v>
      </c>
      <c r="Y499" s="26">
        <f>IF(correlations!Y532&lt;&gt;0,'Modified Weights'!Y$4,0)</f>
        <v>0</v>
      </c>
      <c r="Z499" s="26">
        <f>IF(correlations!Z532&lt;&gt;0,'Modified Weights'!Z$4,0)</f>
        <v>0.39006674934025765</v>
      </c>
      <c r="AA499" s="26"/>
      <c r="AB499" s="40">
        <f ca="1">SUMIF(OFFSET(correlations!B$46,_xlfn.FLOOR.MATH((ROW(A487)-1)/5)*5,0,5),"&lt;&gt;0")/COUNTIF(OFFSET(correlations!B$46,_xlfn.FLOOR.MATH((ROW(A487)-1)/5)*5,0,5),"&lt;&gt;0")</f>
        <v>4</v>
      </c>
      <c r="AC499" s="40">
        <f ca="1">SUMIF(OFFSET(correlations!C$46,_xlfn.FLOOR.MATH((ROW(B487)-1)/5)*5,0,5),"&lt;&gt;0")/COUNTIF(OFFSET(correlations!C$46,_xlfn.FLOOR.MATH((ROW(B487)-1)/5)*5,0,5),"&lt;&gt;0")</f>
        <v>3.5</v>
      </c>
      <c r="AD499" s="40">
        <f ca="1">SUMIF(OFFSET(correlations!D$46,_xlfn.FLOOR.MATH((ROW(C487)-1)/5)*5,0,5),"&lt;&gt;0")/COUNTIF(OFFSET(correlations!D$46,_xlfn.FLOOR.MATH((ROW(C487)-1)/5)*5,0,5),"&lt;&gt;0")</f>
        <v>3.5</v>
      </c>
      <c r="AE499" s="40">
        <f ca="1">SUMIF(OFFSET(correlations!E$46,_xlfn.FLOOR.MATH((ROW(D487)-1)/5)*5,0,5),"&lt;&gt;0")/COUNTIF(OFFSET(correlations!E$46,_xlfn.FLOOR.MATH((ROW(D487)-1)/5)*5,0,5),"&lt;&gt;0")</f>
        <v>4.25</v>
      </c>
      <c r="AF499" s="40">
        <f ca="1">SUMIF(OFFSET(correlations!F$46,_xlfn.FLOOR.MATH((ROW(E487)-1)/5)*5,0,5),"&lt;&gt;0")/COUNTIF(OFFSET(correlations!F$46,_xlfn.FLOOR.MATH((ROW(E487)-1)/5)*5,0,5),"&lt;&gt;0")</f>
        <v>3.6</v>
      </c>
      <c r="AG499" s="40">
        <f ca="1">SUMIF(OFFSET(correlations!G$46,_xlfn.FLOOR.MATH((ROW(F487)-1)/5)*5,0,5),"&lt;&gt;0")/COUNTIF(OFFSET(correlations!G$46,_xlfn.FLOOR.MATH((ROW(F487)-1)/5)*5,0,5),"&lt;&gt;0")</f>
        <v>4</v>
      </c>
      <c r="AH499" s="40">
        <f ca="1">SUMIF(OFFSET(correlations!H$46,_xlfn.FLOOR.MATH((ROW(G487)-1)/5)*5,0,5),"&lt;&gt;0")/COUNTIF(OFFSET(correlations!H$46,_xlfn.FLOOR.MATH((ROW(G487)-1)/5)*5,0,5),"&lt;&gt;0")</f>
        <v>3.75</v>
      </c>
      <c r="AI499" s="40">
        <f ca="1">SUMIF(OFFSET(correlations!I$46,_xlfn.FLOOR.MATH((ROW(H487)-1)/5)*5,0,5),"&lt;&gt;0")/COUNTIF(OFFSET(correlations!I$46,_xlfn.FLOOR.MATH((ROW(H487)-1)/5)*5,0,5),"&lt;&gt;0")</f>
        <v>4</v>
      </c>
      <c r="AJ499" s="40">
        <f ca="1">SUMIF(OFFSET(correlations!J$46,_xlfn.FLOOR.MATH((ROW(I487)-1)/5)*5,0,5),"&lt;&gt;0")/COUNTIF(OFFSET(correlations!J$46,_xlfn.FLOOR.MATH((ROW(I487)-1)/5)*5,0,5),"&lt;&gt;0")</f>
        <v>4</v>
      </c>
      <c r="AK499" s="40">
        <f ca="1">SUMIF(OFFSET(correlations!K$46,_xlfn.FLOOR.MATH((ROW(J487)-1)/5)*5,0,5),"&lt;&gt;0")/COUNTIF(OFFSET(correlations!K$46,_xlfn.FLOOR.MATH((ROW(J487)-1)/5)*5,0,5),"&lt;&gt;0")</f>
        <v>4</v>
      </c>
      <c r="AL499" s="40">
        <f ca="1">SUMIF(OFFSET(correlations!L$46,_xlfn.FLOOR.MATH((ROW(K487)-1)/5)*5,0,5),"&lt;&gt;0")/COUNTIF(OFFSET(correlations!L$46,_xlfn.FLOOR.MATH((ROW(K487)-1)/5)*5,0,5),"&lt;&gt;0")</f>
        <v>4.5</v>
      </c>
      <c r="AM499" s="40">
        <f ca="1">SUMIF(OFFSET(correlations!M$46,_xlfn.FLOOR.MATH((ROW(L487)-1)/5)*5,0,5),"&lt;&gt;0")/COUNTIF(OFFSET(correlations!M$46,_xlfn.FLOOR.MATH((ROW(L487)-1)/5)*5,0,5),"&lt;&gt;0")</f>
        <v>4</v>
      </c>
      <c r="AN499" s="40">
        <f ca="1">SUMIF(OFFSET(correlations!N$46,_xlfn.FLOOR.MATH((ROW(M487)-1)/5)*5,0,5),"&lt;&gt;0")/COUNTIF(OFFSET(correlations!N$46,_xlfn.FLOOR.MATH((ROW(M487)-1)/5)*5,0,5),"&lt;&gt;0")</f>
        <v>3.5</v>
      </c>
      <c r="AO499" s="40">
        <f ca="1">SUMIF(OFFSET(correlations!O$46,_xlfn.FLOOR.MATH((ROW(N487)-1)/5)*5,0,5),"&lt;&gt;0")/COUNTIF(OFFSET(correlations!O$46,_xlfn.FLOOR.MATH((ROW(N487)-1)/5)*5,0,5),"&lt;&gt;0")</f>
        <v>4.166666666666667</v>
      </c>
      <c r="AP499" s="40">
        <f ca="1">SUMIF(OFFSET(correlations!P$46,_xlfn.FLOOR.MATH((ROW(O487)-1)/5)*5,0,5),"&lt;&gt;0")/COUNTIF(OFFSET(correlations!P$46,_xlfn.FLOOR.MATH((ROW(O487)-1)/5)*5,0,5),"&lt;&gt;0")</f>
        <v>4</v>
      </c>
      <c r="AQ499" s="40">
        <f ca="1">SUMIF(OFFSET(correlations!Q$46,_xlfn.FLOOR.MATH((ROW(P487)-1)/5)*5,0,5),"&lt;&gt;0")/COUNTIF(OFFSET(correlations!Q$46,_xlfn.FLOOR.MATH((ROW(P487)-1)/5)*5,0,5),"&lt;&gt;0")</f>
        <v>3.8333333333333335</v>
      </c>
      <c r="AR499" s="40">
        <f ca="1">SUMIF(OFFSET(correlations!R$46,_xlfn.FLOOR.MATH((ROW(Q487)-1)/5)*5,0,5),"&lt;&gt;0")/COUNTIF(OFFSET(correlations!R$46,_xlfn.FLOOR.MATH((ROW(Q487)-1)/5)*5,0,5),"&lt;&gt;0")</f>
        <v>4</v>
      </c>
      <c r="AS499" s="40">
        <f ca="1">SUMIF(OFFSET(correlations!S$46,_xlfn.FLOOR.MATH((ROW(R487)-1)/5)*5,0,5),"&lt;&gt;0")/COUNTIF(OFFSET(correlations!S$46,_xlfn.FLOOR.MATH((ROW(R487)-1)/5)*5,0,5),"&lt;&gt;0")</f>
        <v>4.25</v>
      </c>
      <c r="AT499" s="40">
        <f ca="1">SUMIF(OFFSET(correlations!T$46,_xlfn.FLOOR.MATH((ROW(S487)-1)/5)*5,0,5),"&lt;&gt;0")/COUNTIF(OFFSET(correlations!T$46,_xlfn.FLOOR.MATH((ROW(S487)-1)/5)*5,0,5),"&lt;&gt;0")</f>
        <v>3.25</v>
      </c>
      <c r="AU499" s="40">
        <f ca="1">SUMIF(OFFSET(correlations!U$46,_xlfn.FLOOR.MATH((ROW(T487)-1)/5)*5,0,5),"&lt;&gt;0")/COUNTIF(OFFSET(correlations!U$46,_xlfn.FLOOR.MATH((ROW(T487)-1)/5)*5,0,5),"&lt;&gt;0")</f>
        <v>3.9</v>
      </c>
      <c r="AV499" s="40">
        <f ca="1">SUMIF(OFFSET(correlations!V$46,_xlfn.FLOOR.MATH((ROW(U487)-1)/5)*5,0,5),"&lt;&gt;0")/COUNTIF(OFFSET(correlations!V$46,_xlfn.FLOOR.MATH((ROW(U487)-1)/5)*5,0,5),"&lt;&gt;0")</f>
        <v>3.75</v>
      </c>
      <c r="AW499" s="40">
        <f ca="1">SUMIF(OFFSET(correlations!W$46,_xlfn.FLOOR.MATH((ROW(V487)-1)/5)*5,0,5),"&lt;&gt;0")/COUNTIF(OFFSET(correlations!W$46,_xlfn.FLOOR.MATH((ROW(V487)-1)/5)*5,0,5),"&lt;&gt;0")</f>
        <v>4.2</v>
      </c>
      <c r="AX499" s="40">
        <f ca="1">SUMIF(OFFSET(correlations!X$46,_xlfn.FLOOR.MATH((ROW(W487)-1)/5)*5,0,5),"&lt;&gt;0")/COUNTIF(OFFSET(correlations!X$46,_xlfn.FLOOR.MATH((ROW(W487)-1)/5)*5,0,5),"&lt;&gt;0")</f>
        <v>3</v>
      </c>
      <c r="AY499" s="40">
        <f ca="1">SUMIF(OFFSET(correlations!Y$46,_xlfn.FLOOR.MATH((ROW(X487)-1)/5)*5,0,5),"&lt;&gt;0")/COUNTIF(OFFSET(correlations!Y$46,_xlfn.FLOOR.MATH((ROW(X487)-1)/5)*5,0,5),"&lt;&gt;0")</f>
        <v>3.6666666666666665</v>
      </c>
      <c r="AZ499" s="40">
        <f ca="1">SUMIF(OFFSET(correlations!Z$46,_xlfn.FLOOR.MATH((ROW(Y487)-1)/5)*5,0,5),"&lt;&gt;0")/COUNTIF(OFFSET(correlations!Z$46,_xlfn.FLOOR.MATH((ROW(Y487)-1)/5)*5,0,5),"&lt;&gt;0")</f>
        <v>4.25</v>
      </c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</row>
    <row r="500" spans="1:76">
      <c r="A500" s="1" t="str">
        <f t="shared" si="97"/>
        <v>36657: X-Men (2000)</v>
      </c>
      <c r="B500" s="26">
        <f>IF(correlations!B533&lt;&gt;0,'Modified Weights'!B$5,0)</f>
        <v>0</v>
      </c>
      <c r="C500" s="26">
        <f>IF(correlations!C533&lt;&gt;0,'Modified Weights'!C$5,0)</f>
        <v>0.42223642660835542</v>
      </c>
      <c r="D500" s="26">
        <f>IF(correlations!D533&lt;&gt;0,'Modified Weights'!D$5,0)</f>
        <v>0</v>
      </c>
      <c r="E500" s="26">
        <f>IF(correlations!E533&lt;&gt;0,'Modified Weights'!E$5,0)</f>
        <v>0.46291004988627577</v>
      </c>
      <c r="F500" s="26">
        <f>IF(correlations!F533&lt;&gt;0,'Modified Weights'!F$5,0)</f>
        <v>0.43899155441463594</v>
      </c>
      <c r="G500" s="26">
        <f>IF(correlations!G533&lt;&gt;0,'Modified Weights'!G$5,0)</f>
        <v>0</v>
      </c>
      <c r="H500" s="26">
        <f>IF(correlations!H533&lt;&gt;0,'Modified Weights'!H$5,0)</f>
        <v>0.24769327229404767</v>
      </c>
      <c r="I500" s="26">
        <f>IF(correlations!I533&lt;&gt;0,'Modified Weights'!I$5,0)</f>
        <v>0.26424949075041737</v>
      </c>
      <c r="J500" s="26">
        <f>IF(correlations!J533&lt;&gt;0,'Modified Weights'!J$5,0)</f>
        <v>0</v>
      </c>
      <c r="K500" s="26">
        <f>IF(correlations!K533&lt;&gt;0,'Modified Weights'!K$5,0)</f>
        <v>0</v>
      </c>
      <c r="L500" s="26">
        <f>IF(correlations!L533&lt;&gt;0,'Modified Weights'!L$5,0)</f>
        <v>0</v>
      </c>
      <c r="M500" s="26">
        <f>IF(correlations!M533&lt;&gt;0,'Modified Weights'!M$5,0)</f>
        <v>0</v>
      </c>
      <c r="N500" s="26">
        <f>IF(correlations!N533&lt;&gt;0,'Modified Weights'!N$5,0)</f>
        <v>0</v>
      </c>
      <c r="O500" s="26">
        <f>IF(correlations!O533&lt;&gt;0,'Modified Weights'!O$5,0)</f>
        <v>0</v>
      </c>
      <c r="P500" s="26">
        <f>IF(correlations!P533&lt;&gt;0,'Modified Weights'!P$5,0)</f>
        <v>0</v>
      </c>
      <c r="Q500" s="26">
        <f>IF(correlations!Q533&lt;&gt;0,'Modified Weights'!Q$5,0)</f>
        <v>0.47571090136593314</v>
      </c>
      <c r="R500" s="26">
        <f>IF(correlations!R533&lt;&gt;0,'Modified Weights'!R$5,0)</f>
        <v>0</v>
      </c>
      <c r="S500" s="26">
        <f>IF(correlations!S533&lt;&gt;0,'Modified Weights'!S$5,0)</f>
        <v>0.42223642660835542</v>
      </c>
      <c r="T500" s="26">
        <f>IF(correlations!T533&lt;&gt;0,'Modified Weights'!T$5,0)</f>
        <v>0</v>
      </c>
      <c r="U500" s="26">
        <f>IF(correlations!U533&lt;&gt;0,'Modified Weights'!U$5,0)</f>
        <v>0.40380887559327872</v>
      </c>
      <c r="V500" s="26">
        <f>IF(correlations!V533&lt;&gt;0,'Modified Weights'!V$5,0)</f>
        <v>0</v>
      </c>
      <c r="W500" s="26">
        <f>IF(correlations!W533&lt;&gt;0,'Modified Weights'!W$5,0)</f>
        <v>0.31571202585390812</v>
      </c>
      <c r="X500" s="26">
        <f>IF(correlations!X533&lt;&gt;0,'Modified Weights'!X$5,0)</f>
        <v>0</v>
      </c>
      <c r="Y500" s="26">
        <f>IF(correlations!Y533&lt;&gt;0,'Modified Weights'!Y$5,0)</f>
        <v>0.47236055541883315</v>
      </c>
      <c r="Z500" s="26">
        <f>IF(correlations!Z533&lt;&gt;0,'Modified Weights'!Z$5,0)</f>
        <v>0.37985626502293046</v>
      </c>
      <c r="AA500" s="26"/>
      <c r="AB500" s="40">
        <f ca="1">SUMIF(OFFSET(correlations!B$46,_xlfn.FLOOR.MATH((ROW(A488)-1)/5)*5,0,5),"&lt;&gt;0")/COUNTIF(OFFSET(correlations!B$46,_xlfn.FLOOR.MATH((ROW(A488)-1)/5)*5,0,5),"&lt;&gt;0")</f>
        <v>4</v>
      </c>
      <c r="AC500" s="40">
        <f ca="1">SUMIF(OFFSET(correlations!C$46,_xlfn.FLOOR.MATH((ROW(B488)-1)/5)*5,0,5),"&lt;&gt;0")/COUNTIF(OFFSET(correlations!C$46,_xlfn.FLOOR.MATH((ROW(B488)-1)/5)*5,0,5),"&lt;&gt;0")</f>
        <v>3.5</v>
      </c>
      <c r="AD500" s="40">
        <f ca="1">SUMIF(OFFSET(correlations!D$46,_xlfn.FLOOR.MATH((ROW(C488)-1)/5)*5,0,5),"&lt;&gt;0")/COUNTIF(OFFSET(correlations!D$46,_xlfn.FLOOR.MATH((ROW(C488)-1)/5)*5,0,5),"&lt;&gt;0")</f>
        <v>3.5</v>
      </c>
      <c r="AE500" s="40">
        <f ca="1">SUMIF(OFFSET(correlations!E$46,_xlfn.FLOOR.MATH((ROW(D488)-1)/5)*5,0,5),"&lt;&gt;0")/COUNTIF(OFFSET(correlations!E$46,_xlfn.FLOOR.MATH((ROW(D488)-1)/5)*5,0,5),"&lt;&gt;0")</f>
        <v>4.25</v>
      </c>
      <c r="AF500" s="40">
        <f ca="1">SUMIF(OFFSET(correlations!F$46,_xlfn.FLOOR.MATH((ROW(E488)-1)/5)*5,0,5),"&lt;&gt;0")/COUNTIF(OFFSET(correlations!F$46,_xlfn.FLOOR.MATH((ROW(E488)-1)/5)*5,0,5),"&lt;&gt;0")</f>
        <v>3.6</v>
      </c>
      <c r="AG500" s="40">
        <f ca="1">SUMIF(OFFSET(correlations!G$46,_xlfn.FLOOR.MATH((ROW(F488)-1)/5)*5,0,5),"&lt;&gt;0")/COUNTIF(OFFSET(correlations!G$46,_xlfn.FLOOR.MATH((ROW(F488)-1)/5)*5,0,5),"&lt;&gt;0")</f>
        <v>4</v>
      </c>
      <c r="AH500" s="40">
        <f ca="1">SUMIF(OFFSET(correlations!H$46,_xlfn.FLOOR.MATH((ROW(G488)-1)/5)*5,0,5),"&lt;&gt;0")/COUNTIF(OFFSET(correlations!H$46,_xlfn.FLOOR.MATH((ROW(G488)-1)/5)*5,0,5),"&lt;&gt;0")</f>
        <v>3.75</v>
      </c>
      <c r="AI500" s="40">
        <f ca="1">SUMIF(OFFSET(correlations!I$46,_xlfn.FLOOR.MATH((ROW(H488)-1)/5)*5,0,5),"&lt;&gt;0")/COUNTIF(OFFSET(correlations!I$46,_xlfn.FLOOR.MATH((ROW(H488)-1)/5)*5,0,5),"&lt;&gt;0")</f>
        <v>4</v>
      </c>
      <c r="AJ500" s="40">
        <f ca="1">SUMIF(OFFSET(correlations!J$46,_xlfn.FLOOR.MATH((ROW(I488)-1)/5)*5,0,5),"&lt;&gt;0")/COUNTIF(OFFSET(correlations!J$46,_xlfn.FLOOR.MATH((ROW(I488)-1)/5)*5,0,5),"&lt;&gt;0")</f>
        <v>4</v>
      </c>
      <c r="AK500" s="40">
        <f ca="1">SUMIF(OFFSET(correlations!K$46,_xlfn.FLOOR.MATH((ROW(J488)-1)/5)*5,0,5),"&lt;&gt;0")/COUNTIF(OFFSET(correlations!K$46,_xlfn.FLOOR.MATH((ROW(J488)-1)/5)*5,0,5),"&lt;&gt;0")</f>
        <v>4</v>
      </c>
      <c r="AL500" s="40">
        <f ca="1">SUMIF(OFFSET(correlations!L$46,_xlfn.FLOOR.MATH((ROW(K488)-1)/5)*5,0,5),"&lt;&gt;0")/COUNTIF(OFFSET(correlations!L$46,_xlfn.FLOOR.MATH((ROW(K488)-1)/5)*5,0,5),"&lt;&gt;0")</f>
        <v>4.5</v>
      </c>
      <c r="AM500" s="40">
        <f ca="1">SUMIF(OFFSET(correlations!M$46,_xlfn.FLOOR.MATH((ROW(L488)-1)/5)*5,0,5),"&lt;&gt;0")/COUNTIF(OFFSET(correlations!M$46,_xlfn.FLOOR.MATH((ROW(L488)-1)/5)*5,0,5),"&lt;&gt;0")</f>
        <v>4</v>
      </c>
      <c r="AN500" s="40">
        <f ca="1">SUMIF(OFFSET(correlations!N$46,_xlfn.FLOOR.MATH((ROW(M488)-1)/5)*5,0,5),"&lt;&gt;0")/COUNTIF(OFFSET(correlations!N$46,_xlfn.FLOOR.MATH((ROW(M488)-1)/5)*5,0,5),"&lt;&gt;0")</f>
        <v>3.5</v>
      </c>
      <c r="AO500" s="40">
        <f ca="1">SUMIF(OFFSET(correlations!O$46,_xlfn.FLOOR.MATH((ROW(N488)-1)/5)*5,0,5),"&lt;&gt;0")/COUNTIF(OFFSET(correlations!O$46,_xlfn.FLOOR.MATH((ROW(N488)-1)/5)*5,0,5),"&lt;&gt;0")</f>
        <v>4.166666666666667</v>
      </c>
      <c r="AP500" s="40">
        <f ca="1">SUMIF(OFFSET(correlations!P$46,_xlfn.FLOOR.MATH((ROW(O488)-1)/5)*5,0,5),"&lt;&gt;0")/COUNTIF(OFFSET(correlations!P$46,_xlfn.FLOOR.MATH((ROW(O488)-1)/5)*5,0,5),"&lt;&gt;0")</f>
        <v>4</v>
      </c>
      <c r="AQ500" s="40">
        <f ca="1">SUMIF(OFFSET(correlations!Q$46,_xlfn.FLOOR.MATH((ROW(P488)-1)/5)*5,0,5),"&lt;&gt;0")/COUNTIF(OFFSET(correlations!Q$46,_xlfn.FLOOR.MATH((ROW(P488)-1)/5)*5,0,5),"&lt;&gt;0")</f>
        <v>3.8333333333333335</v>
      </c>
      <c r="AR500" s="40">
        <f ca="1">SUMIF(OFFSET(correlations!R$46,_xlfn.FLOOR.MATH((ROW(Q488)-1)/5)*5,0,5),"&lt;&gt;0")/COUNTIF(OFFSET(correlations!R$46,_xlfn.FLOOR.MATH((ROW(Q488)-1)/5)*5,0,5),"&lt;&gt;0")</f>
        <v>4</v>
      </c>
      <c r="AS500" s="40">
        <f ca="1">SUMIF(OFFSET(correlations!S$46,_xlfn.FLOOR.MATH((ROW(R488)-1)/5)*5,0,5),"&lt;&gt;0")/COUNTIF(OFFSET(correlations!S$46,_xlfn.FLOOR.MATH((ROW(R488)-1)/5)*5,0,5),"&lt;&gt;0")</f>
        <v>4.25</v>
      </c>
      <c r="AT500" s="40">
        <f ca="1">SUMIF(OFFSET(correlations!T$46,_xlfn.FLOOR.MATH((ROW(S488)-1)/5)*5,0,5),"&lt;&gt;0")/COUNTIF(OFFSET(correlations!T$46,_xlfn.FLOOR.MATH((ROW(S488)-1)/5)*5,0,5),"&lt;&gt;0")</f>
        <v>3.25</v>
      </c>
      <c r="AU500" s="40">
        <f ca="1">SUMIF(OFFSET(correlations!U$46,_xlfn.FLOOR.MATH((ROW(T488)-1)/5)*5,0,5),"&lt;&gt;0")/COUNTIF(OFFSET(correlations!U$46,_xlfn.FLOOR.MATH((ROW(T488)-1)/5)*5,0,5),"&lt;&gt;0")</f>
        <v>3.9</v>
      </c>
      <c r="AV500" s="40">
        <f ca="1">SUMIF(OFFSET(correlations!V$46,_xlfn.FLOOR.MATH((ROW(U488)-1)/5)*5,0,5),"&lt;&gt;0")/COUNTIF(OFFSET(correlations!V$46,_xlfn.FLOOR.MATH((ROW(U488)-1)/5)*5,0,5),"&lt;&gt;0")</f>
        <v>3.75</v>
      </c>
      <c r="AW500" s="40">
        <f ca="1">SUMIF(OFFSET(correlations!W$46,_xlfn.FLOOR.MATH((ROW(V488)-1)/5)*5,0,5),"&lt;&gt;0")/COUNTIF(OFFSET(correlations!W$46,_xlfn.FLOOR.MATH((ROW(V488)-1)/5)*5,0,5),"&lt;&gt;0")</f>
        <v>4.2</v>
      </c>
      <c r="AX500" s="40">
        <f ca="1">SUMIF(OFFSET(correlations!X$46,_xlfn.FLOOR.MATH((ROW(W488)-1)/5)*5,0,5),"&lt;&gt;0")/COUNTIF(OFFSET(correlations!X$46,_xlfn.FLOOR.MATH((ROW(W488)-1)/5)*5,0,5),"&lt;&gt;0")</f>
        <v>3</v>
      </c>
      <c r="AY500" s="40">
        <f ca="1">SUMIF(OFFSET(correlations!Y$46,_xlfn.FLOOR.MATH((ROW(X488)-1)/5)*5,0,5),"&lt;&gt;0")/COUNTIF(OFFSET(correlations!Y$46,_xlfn.FLOOR.MATH((ROW(X488)-1)/5)*5,0,5),"&lt;&gt;0")</f>
        <v>3.6666666666666665</v>
      </c>
      <c r="AZ500" s="40">
        <f ca="1">SUMIF(OFFSET(correlations!Z$46,_xlfn.FLOOR.MATH((ROW(Y488)-1)/5)*5,0,5),"&lt;&gt;0")/COUNTIF(OFFSET(correlations!Z$46,_xlfn.FLOOR.MATH((ROW(Y488)-1)/5)*5,0,5),"&lt;&gt;0")</f>
        <v>4.25</v>
      </c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</row>
    <row r="501" spans="1:76">
      <c r="A501" s="1" t="str">
        <f t="shared" si="97"/>
        <v>36657: X-Men (2000)</v>
      </c>
      <c r="B501" s="26">
        <f>IF(correlations!B534&lt;&gt;0,'Modified Weights'!B$6,0)</f>
        <v>0</v>
      </c>
      <c r="C501" s="26">
        <f>IF(correlations!C534&lt;&gt;0,'Modified Weights'!C$6,0)</f>
        <v>0.41443820151070604</v>
      </c>
      <c r="D501" s="26">
        <f>IF(correlations!D534&lt;&gt;0,'Modified Weights'!D$6,0)</f>
        <v>0.37322578372742299</v>
      </c>
      <c r="E501" s="26">
        <f>IF(correlations!E534&lt;&gt;0,'Modified Weights'!E$6,0)</f>
        <v>0</v>
      </c>
      <c r="F501" s="26">
        <f>IF(correlations!F534&lt;&gt;0,'Modified Weights'!F$6,0)</f>
        <v>0.40027450425381639</v>
      </c>
      <c r="G501" s="26">
        <f>IF(correlations!G534&lt;&gt;0,'Modified Weights'!G$6,0)</f>
        <v>0</v>
      </c>
      <c r="H501" s="26">
        <f>IF(correlations!H534&lt;&gt;0,'Modified Weights'!H$6,0)</f>
        <v>0.2271298649307886</v>
      </c>
      <c r="I501" s="26">
        <f>IF(correlations!I534&lt;&gt;0,'Modified Weights'!I$6,0)</f>
        <v>0.22921932957789437</v>
      </c>
      <c r="J501" s="26">
        <f>IF(correlations!J534&lt;&gt;0,'Modified Weights'!J$6,0)</f>
        <v>0</v>
      </c>
      <c r="K501" s="26">
        <f>IF(correlations!K534&lt;&gt;0,'Modified Weights'!K$6,0)</f>
        <v>0.25252866387786765</v>
      </c>
      <c r="L501" s="26">
        <f>IF(correlations!L534&lt;&gt;0,'Modified Weights'!L$6,0)</f>
        <v>0</v>
      </c>
      <c r="M501" s="26">
        <f>IF(correlations!M534&lt;&gt;0,'Modified Weights'!M$6,0)</f>
        <v>0.25252866387786765</v>
      </c>
      <c r="N501" s="26">
        <f>IF(correlations!N534&lt;&gt;0,'Modified Weights'!N$6,0)</f>
        <v>0</v>
      </c>
      <c r="O501" s="26">
        <f>IF(correlations!O534&lt;&gt;0,'Modified Weights'!O$6,0)</f>
        <v>0.52599044278760332</v>
      </c>
      <c r="P501" s="26">
        <f>IF(correlations!P534&lt;&gt;0,'Modified Weights'!P$6,0)</f>
        <v>0.28039233696684568</v>
      </c>
      <c r="Q501" s="26">
        <f>IF(correlations!Q534&lt;&gt;0,'Modified Weights'!Q$6,0)</f>
        <v>0.42322462884387124</v>
      </c>
      <c r="R501" s="26">
        <f>IF(correlations!R534&lt;&gt;0,'Modified Weights'!R$6,0)</f>
        <v>0</v>
      </c>
      <c r="S501" s="26">
        <f>IF(correlations!S534&lt;&gt;0,'Modified Weights'!S$6,0)</f>
        <v>0</v>
      </c>
      <c r="T501" s="26">
        <f>IF(correlations!T534&lt;&gt;0,'Modified Weights'!T$6,0)</f>
        <v>0.40704352695380308</v>
      </c>
      <c r="U501" s="26">
        <f>IF(correlations!U534&lt;&gt;0,'Modified Weights'!U$6,0)</f>
        <v>0.30580326092025339</v>
      </c>
      <c r="V501" s="26">
        <f>IF(correlations!V534&lt;&gt;0,'Modified Weights'!V$6,0)</f>
        <v>0.14601110225769576</v>
      </c>
      <c r="W501" s="26">
        <f>IF(correlations!W534&lt;&gt;0,'Modified Weights'!W$6,0)</f>
        <v>0.26252037536330569</v>
      </c>
      <c r="X501" s="26">
        <f>IF(correlations!X534&lt;&gt;0,'Modified Weights'!X$6,0)</f>
        <v>0</v>
      </c>
      <c r="Y501" s="26">
        <f>IF(correlations!Y534&lt;&gt;0,'Modified Weights'!Y$6,0)</f>
        <v>0.46411014776485626</v>
      </c>
      <c r="Z501" s="26">
        <f>IF(correlations!Z534&lt;&gt;0,'Modified Weights'!Z$6,0)</f>
        <v>0</v>
      </c>
      <c r="AA501" s="26"/>
      <c r="AB501" s="40">
        <f ca="1">SUMIF(OFFSET(correlations!B$46,_xlfn.FLOOR.MATH((ROW(A489)-1)/5)*5,0,5),"&lt;&gt;0")/COUNTIF(OFFSET(correlations!B$46,_xlfn.FLOOR.MATH((ROW(A489)-1)/5)*5,0,5),"&lt;&gt;0")</f>
        <v>4</v>
      </c>
      <c r="AC501" s="40">
        <f ca="1">SUMIF(OFFSET(correlations!C$46,_xlfn.FLOOR.MATH((ROW(B489)-1)/5)*5,0,5),"&lt;&gt;0")/COUNTIF(OFFSET(correlations!C$46,_xlfn.FLOOR.MATH((ROW(B489)-1)/5)*5,0,5),"&lt;&gt;0")</f>
        <v>3.5</v>
      </c>
      <c r="AD501" s="40">
        <f ca="1">SUMIF(OFFSET(correlations!D$46,_xlfn.FLOOR.MATH((ROW(C489)-1)/5)*5,0,5),"&lt;&gt;0")/COUNTIF(OFFSET(correlations!D$46,_xlfn.FLOOR.MATH((ROW(C489)-1)/5)*5,0,5),"&lt;&gt;0")</f>
        <v>3.5</v>
      </c>
      <c r="AE501" s="40">
        <f ca="1">SUMIF(OFFSET(correlations!E$46,_xlfn.FLOOR.MATH((ROW(D489)-1)/5)*5,0,5),"&lt;&gt;0")/COUNTIF(OFFSET(correlations!E$46,_xlfn.FLOOR.MATH((ROW(D489)-1)/5)*5,0,5),"&lt;&gt;0")</f>
        <v>4.25</v>
      </c>
      <c r="AF501" s="40">
        <f ca="1">SUMIF(OFFSET(correlations!F$46,_xlfn.FLOOR.MATH((ROW(E489)-1)/5)*5,0,5),"&lt;&gt;0")/COUNTIF(OFFSET(correlations!F$46,_xlfn.FLOOR.MATH((ROW(E489)-1)/5)*5,0,5),"&lt;&gt;0")</f>
        <v>3.6</v>
      </c>
      <c r="AG501" s="40">
        <f ca="1">SUMIF(OFFSET(correlations!G$46,_xlfn.FLOOR.MATH((ROW(F489)-1)/5)*5,0,5),"&lt;&gt;0")/COUNTIF(OFFSET(correlations!G$46,_xlfn.FLOOR.MATH((ROW(F489)-1)/5)*5,0,5),"&lt;&gt;0")</f>
        <v>4</v>
      </c>
      <c r="AH501" s="40">
        <f ca="1">SUMIF(OFFSET(correlations!H$46,_xlfn.FLOOR.MATH((ROW(G489)-1)/5)*5,0,5),"&lt;&gt;0")/COUNTIF(OFFSET(correlations!H$46,_xlfn.FLOOR.MATH((ROW(G489)-1)/5)*5,0,5),"&lt;&gt;0")</f>
        <v>3.75</v>
      </c>
      <c r="AI501" s="40">
        <f ca="1">SUMIF(OFFSET(correlations!I$46,_xlfn.FLOOR.MATH((ROW(H489)-1)/5)*5,0,5),"&lt;&gt;0")/COUNTIF(OFFSET(correlations!I$46,_xlfn.FLOOR.MATH((ROW(H489)-1)/5)*5,0,5),"&lt;&gt;0")</f>
        <v>4</v>
      </c>
      <c r="AJ501" s="40">
        <f ca="1">SUMIF(OFFSET(correlations!J$46,_xlfn.FLOOR.MATH((ROW(I489)-1)/5)*5,0,5),"&lt;&gt;0")/COUNTIF(OFFSET(correlations!J$46,_xlfn.FLOOR.MATH((ROW(I489)-1)/5)*5,0,5),"&lt;&gt;0")</f>
        <v>4</v>
      </c>
      <c r="AK501" s="40">
        <f ca="1">SUMIF(OFFSET(correlations!K$46,_xlfn.FLOOR.MATH((ROW(J489)-1)/5)*5,0,5),"&lt;&gt;0")/COUNTIF(OFFSET(correlations!K$46,_xlfn.FLOOR.MATH((ROW(J489)-1)/5)*5,0,5),"&lt;&gt;0")</f>
        <v>4</v>
      </c>
      <c r="AL501" s="40">
        <f ca="1">SUMIF(OFFSET(correlations!L$46,_xlfn.FLOOR.MATH((ROW(K489)-1)/5)*5,0,5),"&lt;&gt;0")/COUNTIF(OFFSET(correlations!L$46,_xlfn.FLOOR.MATH((ROW(K489)-1)/5)*5,0,5),"&lt;&gt;0")</f>
        <v>4.5</v>
      </c>
      <c r="AM501" s="40">
        <f ca="1">SUMIF(OFFSET(correlations!M$46,_xlfn.FLOOR.MATH((ROW(L489)-1)/5)*5,0,5),"&lt;&gt;0")/COUNTIF(OFFSET(correlations!M$46,_xlfn.FLOOR.MATH((ROW(L489)-1)/5)*5,0,5),"&lt;&gt;0")</f>
        <v>4</v>
      </c>
      <c r="AN501" s="40">
        <f ca="1">SUMIF(OFFSET(correlations!N$46,_xlfn.FLOOR.MATH((ROW(M489)-1)/5)*5,0,5),"&lt;&gt;0")/COUNTIF(OFFSET(correlations!N$46,_xlfn.FLOOR.MATH((ROW(M489)-1)/5)*5,0,5),"&lt;&gt;0")</f>
        <v>3.5</v>
      </c>
      <c r="AO501" s="40">
        <f ca="1">SUMIF(OFFSET(correlations!O$46,_xlfn.FLOOR.MATH((ROW(N489)-1)/5)*5,0,5),"&lt;&gt;0")/COUNTIF(OFFSET(correlations!O$46,_xlfn.FLOOR.MATH((ROW(N489)-1)/5)*5,0,5),"&lt;&gt;0")</f>
        <v>4.166666666666667</v>
      </c>
      <c r="AP501" s="40">
        <f ca="1">SUMIF(OFFSET(correlations!P$46,_xlfn.FLOOR.MATH((ROW(O489)-1)/5)*5,0,5),"&lt;&gt;0")/COUNTIF(OFFSET(correlations!P$46,_xlfn.FLOOR.MATH((ROW(O489)-1)/5)*5,0,5),"&lt;&gt;0")</f>
        <v>4</v>
      </c>
      <c r="AQ501" s="40">
        <f ca="1">SUMIF(OFFSET(correlations!Q$46,_xlfn.FLOOR.MATH((ROW(P489)-1)/5)*5,0,5),"&lt;&gt;0")/COUNTIF(OFFSET(correlations!Q$46,_xlfn.FLOOR.MATH((ROW(P489)-1)/5)*5,0,5),"&lt;&gt;0")</f>
        <v>3.8333333333333335</v>
      </c>
      <c r="AR501" s="40">
        <f ca="1">SUMIF(OFFSET(correlations!R$46,_xlfn.FLOOR.MATH((ROW(Q489)-1)/5)*5,0,5),"&lt;&gt;0")/COUNTIF(OFFSET(correlations!R$46,_xlfn.FLOOR.MATH((ROW(Q489)-1)/5)*5,0,5),"&lt;&gt;0")</f>
        <v>4</v>
      </c>
      <c r="AS501" s="40">
        <f ca="1">SUMIF(OFFSET(correlations!S$46,_xlfn.FLOOR.MATH((ROW(R489)-1)/5)*5,0,5),"&lt;&gt;0")/COUNTIF(OFFSET(correlations!S$46,_xlfn.FLOOR.MATH((ROW(R489)-1)/5)*5,0,5),"&lt;&gt;0")</f>
        <v>4.25</v>
      </c>
      <c r="AT501" s="40">
        <f ca="1">SUMIF(OFFSET(correlations!T$46,_xlfn.FLOOR.MATH((ROW(S489)-1)/5)*5,0,5),"&lt;&gt;0")/COUNTIF(OFFSET(correlations!T$46,_xlfn.FLOOR.MATH((ROW(S489)-1)/5)*5,0,5),"&lt;&gt;0")</f>
        <v>3.25</v>
      </c>
      <c r="AU501" s="40">
        <f ca="1">SUMIF(OFFSET(correlations!U$46,_xlfn.FLOOR.MATH((ROW(T489)-1)/5)*5,0,5),"&lt;&gt;0")/COUNTIF(OFFSET(correlations!U$46,_xlfn.FLOOR.MATH((ROW(T489)-1)/5)*5,0,5),"&lt;&gt;0")</f>
        <v>3.9</v>
      </c>
      <c r="AV501" s="40">
        <f ca="1">SUMIF(OFFSET(correlations!V$46,_xlfn.FLOOR.MATH((ROW(U489)-1)/5)*5,0,5),"&lt;&gt;0")/COUNTIF(OFFSET(correlations!V$46,_xlfn.FLOOR.MATH((ROW(U489)-1)/5)*5,0,5),"&lt;&gt;0")</f>
        <v>3.75</v>
      </c>
      <c r="AW501" s="40">
        <f ca="1">SUMIF(OFFSET(correlations!W$46,_xlfn.FLOOR.MATH((ROW(V489)-1)/5)*5,0,5),"&lt;&gt;0")/COUNTIF(OFFSET(correlations!W$46,_xlfn.FLOOR.MATH((ROW(V489)-1)/5)*5,0,5),"&lt;&gt;0")</f>
        <v>4.2</v>
      </c>
      <c r="AX501" s="40">
        <f ca="1">SUMIF(OFFSET(correlations!X$46,_xlfn.FLOOR.MATH((ROW(W489)-1)/5)*5,0,5),"&lt;&gt;0")/COUNTIF(OFFSET(correlations!X$46,_xlfn.FLOOR.MATH((ROW(W489)-1)/5)*5,0,5),"&lt;&gt;0")</f>
        <v>3</v>
      </c>
      <c r="AY501" s="40">
        <f ca="1">SUMIF(OFFSET(correlations!Y$46,_xlfn.FLOOR.MATH((ROW(X489)-1)/5)*5,0,5),"&lt;&gt;0")/COUNTIF(OFFSET(correlations!Y$46,_xlfn.FLOOR.MATH((ROW(X489)-1)/5)*5,0,5),"&lt;&gt;0")</f>
        <v>3.6666666666666665</v>
      </c>
      <c r="AZ501" s="40">
        <f ca="1">SUMIF(OFFSET(correlations!Z$46,_xlfn.FLOOR.MATH((ROW(Y489)-1)/5)*5,0,5),"&lt;&gt;0")/COUNTIF(OFFSET(correlations!Z$46,_xlfn.FLOOR.MATH((ROW(Y489)-1)/5)*5,0,5),"&lt;&gt;0")</f>
        <v>4.25</v>
      </c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</row>
    <row r="502" spans="1:76">
      <c r="A502" s="1" t="str">
        <f t="shared" si="97"/>
        <v>36657: X-Men (2000)</v>
      </c>
      <c r="B502" s="26">
        <f>IF(correlations!B535&lt;&gt;0,'Modified Weights'!B$7,0)</f>
        <v>0</v>
      </c>
      <c r="C502" s="26">
        <f>IF(correlations!C535&lt;&gt;0,'Modified Weights'!C$7,0)</f>
        <v>0</v>
      </c>
      <c r="D502" s="26">
        <f>IF(correlations!D535&lt;&gt;0,'Modified Weights'!D$7,0)</f>
        <v>0.36756756756756787</v>
      </c>
      <c r="E502" s="26">
        <f>IF(correlations!E535&lt;&gt;0,'Modified Weights'!E$7,0)</f>
        <v>0.25965984359917371</v>
      </c>
      <c r="F502" s="26">
        <f>IF(correlations!F535&lt;&gt;0,'Modified Weights'!F$7,0)</f>
        <v>0.37985626502293046</v>
      </c>
      <c r="G502" s="26">
        <f>IF(correlations!G535&lt;&gt;0,'Modified Weights'!G$7,0)</f>
        <v>0.38713264586848378</v>
      </c>
      <c r="H502" s="26">
        <f>IF(correlations!H535&lt;&gt;0,'Modified Weights'!H$7,0)</f>
        <v>0.19365960183726966</v>
      </c>
      <c r="I502" s="26">
        <f>IF(correlations!I535&lt;&gt;0,'Modified Weights'!I$7,0)</f>
        <v>0</v>
      </c>
      <c r="J502" s="26">
        <f>IF(correlations!J535&lt;&gt;0,'Modified Weights'!J$7,0)</f>
        <v>0.36005629545020651</v>
      </c>
      <c r="K502" s="26">
        <f>IF(correlations!K535&lt;&gt;0,'Modified Weights'!K$7,0)</f>
        <v>0.21087949693739588</v>
      </c>
      <c r="L502" s="26">
        <f>IF(correlations!L535&lt;&gt;0,'Modified Weights'!L$7,0)</f>
        <v>0.24328325135114928</v>
      </c>
      <c r="M502" s="26">
        <f>IF(correlations!M535&lt;&gt;0,'Modified Weights'!M$7,0)</f>
        <v>0.19710516591041297</v>
      </c>
      <c r="N502" s="26">
        <f>IF(correlations!N535&lt;&gt;0,'Modified Weights'!N$7,0)</f>
        <v>0.18121021790485745</v>
      </c>
      <c r="O502" s="26">
        <f>IF(correlations!O535&lt;&gt;0,'Modified Weights'!O$7,0)</f>
        <v>0.47549485227568483</v>
      </c>
      <c r="P502" s="26">
        <f>IF(correlations!P535&lt;&gt;0,'Modified Weights'!P$7,0)</f>
        <v>0</v>
      </c>
      <c r="Q502" s="26">
        <f>IF(correlations!Q535&lt;&gt;0,'Modified Weights'!Q$7,0)</f>
        <v>0</v>
      </c>
      <c r="R502" s="26">
        <f>IF(correlations!R535&lt;&gt;0,'Modified Weights'!R$7,0)</f>
        <v>0.37426379831369133</v>
      </c>
      <c r="S502" s="26">
        <f>IF(correlations!S535&lt;&gt;0,'Modified Weights'!S$7,0)</f>
        <v>0</v>
      </c>
      <c r="T502" s="26">
        <f>IF(correlations!T535&lt;&gt;0,'Modified Weights'!T$7,0)</f>
        <v>0.40380887559327872</v>
      </c>
      <c r="U502" s="26">
        <f>IF(correlations!U535&lt;&gt;0,'Modified Weights'!U$7,0)</f>
        <v>0.28039233696684568</v>
      </c>
      <c r="V502" s="26">
        <f>IF(correlations!V535&lt;&gt;0,'Modified Weights'!V$7,0)</f>
        <v>0.14367186460137429</v>
      </c>
      <c r="W502" s="26">
        <f>IF(correlations!W535&lt;&gt;0,'Modified Weights'!W$7,0)</f>
        <v>0.24072770522228643</v>
      </c>
      <c r="X502" s="26">
        <f>IF(correlations!X535&lt;&gt;0,'Modified Weights'!X$7,0)</f>
        <v>0.44902524381160436</v>
      </c>
      <c r="Y502" s="26">
        <f>IF(correlations!Y535&lt;&gt;0,'Modified Weights'!Y$7,0)</f>
        <v>0.42322462884387124</v>
      </c>
      <c r="Z502" s="26">
        <f>IF(correlations!Z535&lt;&gt;0,'Modified Weights'!Z$7,0)</f>
        <v>0</v>
      </c>
      <c r="AA502" s="26"/>
      <c r="AB502" s="40">
        <f ca="1">SUMIF(OFFSET(correlations!B$46,_xlfn.FLOOR.MATH((ROW(A490)-1)/5)*5,0,5),"&lt;&gt;0")/COUNTIF(OFFSET(correlations!B$46,_xlfn.FLOOR.MATH((ROW(A490)-1)/5)*5,0,5),"&lt;&gt;0")</f>
        <v>4</v>
      </c>
      <c r="AC502" s="40">
        <f ca="1">SUMIF(OFFSET(correlations!C$46,_xlfn.FLOOR.MATH((ROW(B490)-1)/5)*5,0,5),"&lt;&gt;0")/COUNTIF(OFFSET(correlations!C$46,_xlfn.FLOOR.MATH((ROW(B490)-1)/5)*5,0,5),"&lt;&gt;0")</f>
        <v>3.5</v>
      </c>
      <c r="AD502" s="40">
        <f ca="1">SUMIF(OFFSET(correlations!D$46,_xlfn.FLOOR.MATH((ROW(C490)-1)/5)*5,0,5),"&lt;&gt;0")/COUNTIF(OFFSET(correlations!D$46,_xlfn.FLOOR.MATH((ROW(C490)-1)/5)*5,0,5),"&lt;&gt;0")</f>
        <v>3.5</v>
      </c>
      <c r="AE502" s="40">
        <f ca="1">SUMIF(OFFSET(correlations!E$46,_xlfn.FLOOR.MATH((ROW(D490)-1)/5)*5,0,5),"&lt;&gt;0")/COUNTIF(OFFSET(correlations!E$46,_xlfn.FLOOR.MATH((ROW(D490)-1)/5)*5,0,5),"&lt;&gt;0")</f>
        <v>4.25</v>
      </c>
      <c r="AF502" s="40">
        <f ca="1">SUMIF(OFFSET(correlations!F$46,_xlfn.FLOOR.MATH((ROW(E490)-1)/5)*5,0,5),"&lt;&gt;0")/COUNTIF(OFFSET(correlations!F$46,_xlfn.FLOOR.MATH((ROW(E490)-1)/5)*5,0,5),"&lt;&gt;0")</f>
        <v>3.6</v>
      </c>
      <c r="AG502" s="40">
        <f ca="1">SUMIF(OFFSET(correlations!G$46,_xlfn.FLOOR.MATH((ROW(F490)-1)/5)*5,0,5),"&lt;&gt;0")/COUNTIF(OFFSET(correlations!G$46,_xlfn.FLOOR.MATH((ROW(F490)-1)/5)*5,0,5),"&lt;&gt;0")</f>
        <v>4</v>
      </c>
      <c r="AH502" s="40">
        <f ca="1">SUMIF(OFFSET(correlations!H$46,_xlfn.FLOOR.MATH((ROW(G490)-1)/5)*5,0,5),"&lt;&gt;0")/COUNTIF(OFFSET(correlations!H$46,_xlfn.FLOOR.MATH((ROW(G490)-1)/5)*5,0,5),"&lt;&gt;0")</f>
        <v>3.75</v>
      </c>
      <c r="AI502" s="40">
        <f ca="1">SUMIF(OFFSET(correlations!I$46,_xlfn.FLOOR.MATH((ROW(H490)-1)/5)*5,0,5),"&lt;&gt;0")/COUNTIF(OFFSET(correlations!I$46,_xlfn.FLOOR.MATH((ROW(H490)-1)/5)*5,0,5),"&lt;&gt;0")</f>
        <v>4</v>
      </c>
      <c r="AJ502" s="40">
        <f ca="1">SUMIF(OFFSET(correlations!J$46,_xlfn.FLOOR.MATH((ROW(I490)-1)/5)*5,0,5),"&lt;&gt;0")/COUNTIF(OFFSET(correlations!J$46,_xlfn.FLOOR.MATH((ROW(I490)-1)/5)*5,0,5),"&lt;&gt;0")</f>
        <v>4</v>
      </c>
      <c r="AK502" s="40">
        <f ca="1">SUMIF(OFFSET(correlations!K$46,_xlfn.FLOOR.MATH((ROW(J490)-1)/5)*5,0,5),"&lt;&gt;0")/COUNTIF(OFFSET(correlations!K$46,_xlfn.FLOOR.MATH((ROW(J490)-1)/5)*5,0,5),"&lt;&gt;0")</f>
        <v>4</v>
      </c>
      <c r="AL502" s="40">
        <f ca="1">SUMIF(OFFSET(correlations!L$46,_xlfn.FLOOR.MATH((ROW(K490)-1)/5)*5,0,5),"&lt;&gt;0")/COUNTIF(OFFSET(correlations!L$46,_xlfn.FLOOR.MATH((ROW(K490)-1)/5)*5,0,5),"&lt;&gt;0")</f>
        <v>4.5</v>
      </c>
      <c r="AM502" s="40">
        <f ca="1">SUMIF(OFFSET(correlations!M$46,_xlfn.FLOOR.MATH((ROW(L490)-1)/5)*5,0,5),"&lt;&gt;0")/COUNTIF(OFFSET(correlations!M$46,_xlfn.FLOOR.MATH((ROW(L490)-1)/5)*5,0,5),"&lt;&gt;0")</f>
        <v>4</v>
      </c>
      <c r="AN502" s="40">
        <f ca="1">SUMIF(OFFSET(correlations!N$46,_xlfn.FLOOR.MATH((ROW(M490)-1)/5)*5,0,5),"&lt;&gt;0")/COUNTIF(OFFSET(correlations!N$46,_xlfn.FLOOR.MATH((ROW(M490)-1)/5)*5,0,5),"&lt;&gt;0")</f>
        <v>3.5</v>
      </c>
      <c r="AO502" s="40">
        <f ca="1">SUMIF(OFFSET(correlations!O$46,_xlfn.FLOOR.MATH((ROW(N490)-1)/5)*5,0,5),"&lt;&gt;0")/COUNTIF(OFFSET(correlations!O$46,_xlfn.FLOOR.MATH((ROW(N490)-1)/5)*5,0,5),"&lt;&gt;0")</f>
        <v>4.166666666666667</v>
      </c>
      <c r="AP502" s="40">
        <f ca="1">SUMIF(OFFSET(correlations!P$46,_xlfn.FLOOR.MATH((ROW(O490)-1)/5)*5,0,5),"&lt;&gt;0")/COUNTIF(OFFSET(correlations!P$46,_xlfn.FLOOR.MATH((ROW(O490)-1)/5)*5,0,5),"&lt;&gt;0")</f>
        <v>4</v>
      </c>
      <c r="AQ502" s="40">
        <f ca="1">SUMIF(OFFSET(correlations!Q$46,_xlfn.FLOOR.MATH((ROW(P490)-1)/5)*5,0,5),"&lt;&gt;0")/COUNTIF(OFFSET(correlations!Q$46,_xlfn.FLOOR.MATH((ROW(P490)-1)/5)*5,0,5),"&lt;&gt;0")</f>
        <v>3.8333333333333335</v>
      </c>
      <c r="AR502" s="40">
        <f ca="1">SUMIF(OFFSET(correlations!R$46,_xlfn.FLOOR.MATH((ROW(Q490)-1)/5)*5,0,5),"&lt;&gt;0")/COUNTIF(OFFSET(correlations!R$46,_xlfn.FLOOR.MATH((ROW(Q490)-1)/5)*5,0,5),"&lt;&gt;0")</f>
        <v>4</v>
      </c>
      <c r="AS502" s="40">
        <f ca="1">SUMIF(OFFSET(correlations!S$46,_xlfn.FLOOR.MATH((ROW(R490)-1)/5)*5,0,5),"&lt;&gt;0")/COUNTIF(OFFSET(correlations!S$46,_xlfn.FLOOR.MATH((ROW(R490)-1)/5)*5,0,5),"&lt;&gt;0")</f>
        <v>4.25</v>
      </c>
      <c r="AT502" s="40">
        <f ca="1">SUMIF(OFFSET(correlations!T$46,_xlfn.FLOOR.MATH((ROW(S490)-1)/5)*5,0,5),"&lt;&gt;0")/COUNTIF(OFFSET(correlations!T$46,_xlfn.FLOOR.MATH((ROW(S490)-1)/5)*5,0,5),"&lt;&gt;0")</f>
        <v>3.25</v>
      </c>
      <c r="AU502" s="40">
        <f ca="1">SUMIF(OFFSET(correlations!U$46,_xlfn.FLOOR.MATH((ROW(T490)-1)/5)*5,0,5),"&lt;&gt;0")/COUNTIF(OFFSET(correlations!U$46,_xlfn.FLOOR.MATH((ROW(T490)-1)/5)*5,0,5),"&lt;&gt;0")</f>
        <v>3.9</v>
      </c>
      <c r="AV502" s="40">
        <f ca="1">SUMIF(OFFSET(correlations!V$46,_xlfn.FLOOR.MATH((ROW(U490)-1)/5)*5,0,5),"&lt;&gt;0")/COUNTIF(OFFSET(correlations!V$46,_xlfn.FLOOR.MATH((ROW(U490)-1)/5)*5,0,5),"&lt;&gt;0")</f>
        <v>3.75</v>
      </c>
      <c r="AW502" s="40">
        <f ca="1">SUMIF(OFFSET(correlations!W$46,_xlfn.FLOOR.MATH((ROW(V490)-1)/5)*5,0,5),"&lt;&gt;0")/COUNTIF(OFFSET(correlations!W$46,_xlfn.FLOOR.MATH((ROW(V490)-1)/5)*5,0,5),"&lt;&gt;0")</f>
        <v>4.2</v>
      </c>
      <c r="AX502" s="40">
        <f ca="1">SUMIF(OFFSET(correlations!X$46,_xlfn.FLOOR.MATH((ROW(W490)-1)/5)*5,0,5),"&lt;&gt;0")/COUNTIF(OFFSET(correlations!X$46,_xlfn.FLOOR.MATH((ROW(W490)-1)/5)*5,0,5),"&lt;&gt;0")</f>
        <v>3</v>
      </c>
      <c r="AY502" s="40">
        <f ca="1">SUMIF(OFFSET(correlations!Y$46,_xlfn.FLOOR.MATH((ROW(X490)-1)/5)*5,0,5),"&lt;&gt;0")/COUNTIF(OFFSET(correlations!Y$46,_xlfn.FLOOR.MATH((ROW(X490)-1)/5)*5,0,5),"&lt;&gt;0")</f>
        <v>3.6666666666666665</v>
      </c>
      <c r="AZ502" s="40">
        <f ca="1">SUMIF(OFFSET(correlations!Z$46,_xlfn.FLOOR.MATH((ROW(Y490)-1)/5)*5,0,5),"&lt;&gt;0")/COUNTIF(OFFSET(correlations!Z$46,_xlfn.FLOOR.MATH((ROW(Y490)-1)/5)*5,0,5),"&lt;&gt;0")</f>
        <v>4.25</v>
      </c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</row>
    <row r="503" spans="1:76">
      <c r="A503" s="21" t="s">
        <v>98</v>
      </c>
      <c r="B503" s="26">
        <f>IF(correlations!B536&lt;&gt;0,'Modified Weights'!B$3,0)</f>
        <v>0</v>
      </c>
      <c r="C503" s="26">
        <f>IF(correlations!C536&lt;&gt;0,'Modified Weights'!C$3,0)</f>
        <v>0</v>
      </c>
      <c r="D503" s="26">
        <f>IF(correlations!D536&lt;&gt;0,'Modified Weights'!D$3,0)</f>
        <v>0</v>
      </c>
      <c r="E503" s="26">
        <f>IF(correlations!E536&lt;&gt;0,'Modified Weights'!E$3,0)</f>
        <v>0.51761980439715483</v>
      </c>
      <c r="F503" s="26">
        <f>IF(correlations!F536&lt;&gt;0,'Modified Weights'!F$3,0)</f>
        <v>0.47668328054517961</v>
      </c>
      <c r="G503" s="26">
        <f>IF(correlations!G536&lt;&gt;0,'Modified Weights'!G$3,0)</f>
        <v>0</v>
      </c>
      <c r="H503" s="26">
        <f>IF(correlations!H536&lt;&gt;0,'Modified Weights'!H$3,0)</f>
        <v>0</v>
      </c>
      <c r="I503" s="26">
        <f>IF(correlations!I536&lt;&gt;0,'Modified Weights'!I$3,0)</f>
        <v>0.38334847991865839</v>
      </c>
      <c r="J503" s="26">
        <f>IF(correlations!J536&lt;&gt;0,'Modified Weights'!J$3,0)</f>
        <v>0.47571090136593314</v>
      </c>
      <c r="K503" s="26">
        <f>IF(correlations!K536&lt;&gt;0,'Modified Weights'!K$3,0)</f>
        <v>0</v>
      </c>
      <c r="L503" s="26">
        <f>IF(correlations!L536&lt;&gt;0,'Modified Weights'!L$3,0)</f>
        <v>0.31257295249758305</v>
      </c>
      <c r="M503" s="26">
        <f>IF(correlations!M536&lt;&gt;0,'Modified Weights'!M$3,0)</f>
        <v>0</v>
      </c>
      <c r="N503" s="26">
        <f>IF(correlations!N536&lt;&gt;0,'Modified Weights'!N$3,0)</f>
        <v>0</v>
      </c>
      <c r="O503" s="26">
        <f>IF(correlations!O536&lt;&gt;0,'Modified Weights'!O$3,0)</f>
        <v>0.66851595362183669</v>
      </c>
      <c r="P503" s="26">
        <f>IF(correlations!P536&lt;&gt;0,'Modified Weights'!P$3,0)</f>
        <v>0.41443820151070604</v>
      </c>
      <c r="Q503" s="26">
        <f>IF(correlations!Q536&lt;&gt;0,'Modified Weights'!Q$3,0)</f>
        <v>0</v>
      </c>
      <c r="R503" s="26">
        <f>IF(correlations!R536&lt;&gt;0,'Modified Weights'!R$3,0)</f>
        <v>0.49300760515325925</v>
      </c>
      <c r="S503" s="26">
        <f>IF(correlations!S536&lt;&gt;0,'Modified Weights'!S$3,0)</f>
        <v>0.47668328054517961</v>
      </c>
      <c r="T503" s="26">
        <f>IF(correlations!T536&lt;&gt;0,'Modified Weights'!T$3,0)</f>
        <v>0.55108883721563151</v>
      </c>
      <c r="U503" s="26">
        <f>IF(correlations!U536&lt;&gt;0,'Modified Weights'!U$3,0)</f>
        <v>0</v>
      </c>
      <c r="V503" s="26">
        <f>IF(correlations!V536&lt;&gt;0,'Modified Weights'!V$3,0)</f>
        <v>0</v>
      </c>
      <c r="W503" s="26">
        <f>IF(correlations!W536&lt;&gt;0,'Modified Weights'!W$3,0)</f>
        <v>0.50324684492481753</v>
      </c>
      <c r="X503" s="26">
        <f>IF(correlations!X536&lt;&gt;0,'Modified Weights'!X$3,0)</f>
        <v>0</v>
      </c>
      <c r="Y503" s="26">
        <f>IF(correlations!Y536&lt;&gt;0,'Modified Weights'!Y$3,0)</f>
        <v>0</v>
      </c>
      <c r="Z503" s="26">
        <f>IF(correlations!Z536&lt;&gt;0,'Modified Weights'!Z$3,0)</f>
        <v>0.43552033876932245</v>
      </c>
      <c r="AA503" s="26"/>
      <c r="AB503" s="40" t="e">
        <f ca="1">SUMIF(OFFSET(correlations!B$46,_xlfn.FLOOR.MATH((ROW(A491)-1)/5)*5,0,5),"&lt;&gt;0")/COUNTIF(OFFSET(correlations!B$46,_xlfn.FLOOR.MATH((ROW(A491)-1)/5)*5,0,5),"&lt;&gt;0")</f>
        <v>#DIV/0!</v>
      </c>
      <c r="AC503" s="40">
        <f ca="1">SUMIF(OFFSET(correlations!C$46,_xlfn.FLOOR.MATH((ROW(B491)-1)/5)*5,0,5),"&lt;&gt;0")/COUNTIF(OFFSET(correlations!C$46,_xlfn.FLOOR.MATH((ROW(B491)-1)/5)*5,0,5),"&lt;&gt;0")</f>
        <v>3.25</v>
      </c>
      <c r="AD503" s="40">
        <f ca="1">SUMIF(OFFSET(correlations!D$46,_xlfn.FLOOR.MATH((ROW(C491)-1)/5)*5,0,5),"&lt;&gt;0")/COUNTIF(OFFSET(correlations!D$46,_xlfn.FLOOR.MATH((ROW(C491)-1)/5)*5,0,5),"&lt;&gt;0")</f>
        <v>3.75</v>
      </c>
      <c r="AE503" s="40">
        <f ca="1">SUMIF(OFFSET(correlations!E$46,_xlfn.FLOOR.MATH((ROW(D491)-1)/5)*5,0,5),"&lt;&gt;0")/COUNTIF(OFFSET(correlations!E$46,_xlfn.FLOOR.MATH((ROW(D491)-1)/5)*5,0,5),"&lt;&gt;0")</f>
        <v>3.8333333333333335</v>
      </c>
      <c r="AF503" s="40">
        <f ca="1">SUMIF(OFFSET(correlations!F$46,_xlfn.FLOOR.MATH((ROW(E491)-1)/5)*5,0,5),"&lt;&gt;0")/COUNTIF(OFFSET(correlations!F$46,_xlfn.FLOOR.MATH((ROW(E491)-1)/5)*5,0,5),"&lt;&gt;0")</f>
        <v>3.375</v>
      </c>
      <c r="AG503" s="40">
        <f ca="1">SUMIF(OFFSET(correlations!G$46,_xlfn.FLOOR.MATH((ROW(F491)-1)/5)*5,0,5),"&lt;&gt;0")/COUNTIF(OFFSET(correlations!G$46,_xlfn.FLOOR.MATH((ROW(F491)-1)/5)*5,0,5),"&lt;&gt;0")</f>
        <v>3.75</v>
      </c>
      <c r="AH503" s="40">
        <f ca="1">SUMIF(OFFSET(correlations!H$46,_xlfn.FLOOR.MATH((ROW(G491)-1)/5)*5,0,5),"&lt;&gt;0")/COUNTIF(OFFSET(correlations!H$46,_xlfn.FLOOR.MATH((ROW(G491)-1)/5)*5,0,5),"&lt;&gt;0")</f>
        <v>3.75</v>
      </c>
      <c r="AI503" s="40">
        <f ca="1">SUMIF(OFFSET(correlations!I$46,_xlfn.FLOOR.MATH((ROW(H491)-1)/5)*5,0,5),"&lt;&gt;0")/COUNTIF(OFFSET(correlations!I$46,_xlfn.FLOOR.MATH((ROW(H491)-1)/5)*5,0,5),"&lt;&gt;0")</f>
        <v>3.6666666666666665</v>
      </c>
      <c r="AJ503" s="40">
        <f ca="1">SUMIF(OFFSET(correlations!J$46,_xlfn.FLOOR.MATH((ROW(I491)-1)/5)*5,0,5),"&lt;&gt;0")/COUNTIF(OFFSET(correlations!J$46,_xlfn.FLOOR.MATH((ROW(I491)-1)/5)*5,0,5),"&lt;&gt;0")</f>
        <v>3.75</v>
      </c>
      <c r="AK503" s="40">
        <f ca="1">SUMIF(OFFSET(correlations!K$46,_xlfn.FLOOR.MATH((ROW(J491)-1)/5)*5,0,5),"&lt;&gt;0")/COUNTIF(OFFSET(correlations!K$46,_xlfn.FLOOR.MATH((ROW(J491)-1)/5)*5,0,5),"&lt;&gt;0")</f>
        <v>4.25</v>
      </c>
      <c r="AL503" s="40">
        <f ca="1">SUMIF(OFFSET(correlations!L$46,_xlfn.FLOOR.MATH((ROW(K491)-1)/5)*5,0,5),"&lt;&gt;0")/COUNTIF(OFFSET(correlations!L$46,_xlfn.FLOOR.MATH((ROW(K491)-1)/5)*5,0,5),"&lt;&gt;0")</f>
        <v>4</v>
      </c>
      <c r="AM503" s="40">
        <f ca="1">SUMIF(OFFSET(correlations!M$46,_xlfn.FLOOR.MATH((ROW(L491)-1)/5)*5,0,5),"&lt;&gt;0")/COUNTIF(OFFSET(correlations!M$46,_xlfn.FLOOR.MATH((ROW(L491)-1)/5)*5,0,5),"&lt;&gt;0")</f>
        <v>4.166666666666667</v>
      </c>
      <c r="AN503" s="40">
        <f ca="1">SUMIF(OFFSET(correlations!N$46,_xlfn.FLOOR.MATH((ROW(M491)-1)/5)*5,0,5),"&lt;&gt;0")/COUNTIF(OFFSET(correlations!N$46,_xlfn.FLOOR.MATH((ROW(M491)-1)/5)*5,0,5),"&lt;&gt;0")</f>
        <v>3.5</v>
      </c>
      <c r="AO503" s="40">
        <f ca="1">SUMIF(OFFSET(correlations!O$46,_xlfn.FLOOR.MATH((ROW(N491)-1)/5)*5,0,5),"&lt;&gt;0")/COUNTIF(OFFSET(correlations!O$46,_xlfn.FLOOR.MATH((ROW(N491)-1)/5)*5,0,5),"&lt;&gt;0")</f>
        <v>3.8333333333333335</v>
      </c>
      <c r="AP503" s="40">
        <f ca="1">SUMIF(OFFSET(correlations!P$46,_xlfn.FLOOR.MATH((ROW(O491)-1)/5)*5,0,5),"&lt;&gt;0")/COUNTIF(OFFSET(correlations!P$46,_xlfn.FLOOR.MATH((ROW(O491)-1)/5)*5,0,5),"&lt;&gt;0")</f>
        <v>3.5</v>
      </c>
      <c r="AQ503" s="40">
        <f ca="1">SUMIF(OFFSET(correlations!Q$46,_xlfn.FLOOR.MATH((ROW(P491)-1)/5)*5,0,5),"&lt;&gt;0")/COUNTIF(OFFSET(correlations!Q$46,_xlfn.FLOOR.MATH((ROW(P491)-1)/5)*5,0,5),"&lt;&gt;0")</f>
        <v>4</v>
      </c>
      <c r="AR503" s="40">
        <f ca="1">SUMIF(OFFSET(correlations!R$46,_xlfn.FLOOR.MATH((ROW(Q491)-1)/5)*5,0,5),"&lt;&gt;0")/COUNTIF(OFFSET(correlations!R$46,_xlfn.FLOOR.MATH((ROW(Q491)-1)/5)*5,0,5),"&lt;&gt;0")</f>
        <v>3.6666666666666665</v>
      </c>
      <c r="AS503" s="40">
        <f ca="1">SUMIF(OFFSET(correlations!S$46,_xlfn.FLOOR.MATH((ROW(R491)-1)/5)*5,0,5),"&lt;&gt;0")/COUNTIF(OFFSET(correlations!S$46,_xlfn.FLOOR.MATH((ROW(R491)-1)/5)*5,0,5),"&lt;&gt;0")</f>
        <v>3.625</v>
      </c>
      <c r="AT503" s="40">
        <f ca="1">SUMIF(OFFSET(correlations!T$46,_xlfn.FLOOR.MATH((ROW(S491)-1)/5)*5,0,5),"&lt;&gt;0")/COUNTIF(OFFSET(correlations!T$46,_xlfn.FLOOR.MATH((ROW(S491)-1)/5)*5,0,5),"&lt;&gt;0")</f>
        <v>3.3333333333333335</v>
      </c>
      <c r="AU503" s="40">
        <f ca="1">SUMIF(OFFSET(correlations!U$46,_xlfn.FLOOR.MATH((ROW(T491)-1)/5)*5,0,5),"&lt;&gt;0")/COUNTIF(OFFSET(correlations!U$46,_xlfn.FLOOR.MATH((ROW(T491)-1)/5)*5,0,5),"&lt;&gt;0")</f>
        <v>3.8333333333333335</v>
      </c>
      <c r="AV503" s="40">
        <f ca="1">SUMIF(OFFSET(correlations!V$46,_xlfn.FLOOR.MATH((ROW(U491)-1)/5)*5,0,5),"&lt;&gt;0")/COUNTIF(OFFSET(correlations!V$46,_xlfn.FLOOR.MATH((ROW(U491)-1)/5)*5,0,5),"&lt;&gt;0")</f>
        <v>4.5</v>
      </c>
      <c r="AW503" s="40">
        <f ca="1">SUMIF(OFFSET(correlations!W$46,_xlfn.FLOOR.MATH((ROW(V491)-1)/5)*5,0,5),"&lt;&gt;0")/COUNTIF(OFFSET(correlations!W$46,_xlfn.FLOOR.MATH((ROW(V491)-1)/5)*5,0,5),"&lt;&gt;0")</f>
        <v>4.2</v>
      </c>
      <c r="AX503" s="40">
        <f ca="1">SUMIF(OFFSET(correlations!X$46,_xlfn.FLOOR.MATH((ROW(W491)-1)/5)*5,0,5),"&lt;&gt;0")/COUNTIF(OFFSET(correlations!X$46,_xlfn.FLOOR.MATH((ROW(W491)-1)/5)*5,0,5),"&lt;&gt;0")</f>
        <v>2</v>
      </c>
      <c r="AY503" s="40">
        <f ca="1">SUMIF(OFFSET(correlations!Y$46,_xlfn.FLOOR.MATH((ROW(X491)-1)/5)*5,0,5),"&lt;&gt;0")/COUNTIF(OFFSET(correlations!Y$46,_xlfn.FLOOR.MATH((ROW(X491)-1)/5)*5,0,5),"&lt;&gt;0")</f>
        <v>3.375</v>
      </c>
      <c r="AZ503" s="40">
        <f ca="1">SUMIF(OFFSET(correlations!Z$46,_xlfn.FLOOR.MATH((ROW(Y491)-1)/5)*5,0,5),"&lt;&gt;0")/COUNTIF(OFFSET(correlations!Z$46,_xlfn.FLOOR.MATH((ROW(Y491)-1)/5)*5,0,5),"&lt;&gt;0")</f>
        <v>3.6666666666666665</v>
      </c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</row>
    <row r="504" spans="1:76">
      <c r="A504" s="1" t="str">
        <f t="shared" ref="A504:A507" si="98">A503</f>
        <v>36658: X2: X-Men United (2003)</v>
      </c>
      <c r="B504" s="26">
        <f>IF(correlations!B537&lt;&gt;0,'Modified Weights'!B$4,0)</f>
        <v>0</v>
      </c>
      <c r="C504" s="26">
        <f>IF(correlations!C537&lt;&gt;0,'Modified Weights'!C$4,0)</f>
        <v>0.48860698263640312</v>
      </c>
      <c r="D504" s="26">
        <f>IF(correlations!D537&lt;&gt;0,'Modified Weights'!D$4,0)</f>
        <v>0</v>
      </c>
      <c r="E504" s="26">
        <f>IF(correlations!E537&lt;&gt;0,'Modified Weights'!E$4,0)</f>
        <v>0.47497369617752921</v>
      </c>
      <c r="F504" s="26">
        <f>IF(correlations!F537&lt;&gt;0,'Modified Weights'!F$4,0)</f>
        <v>0</v>
      </c>
      <c r="G504" s="26">
        <f>IF(correlations!G537&lt;&gt;0,'Modified Weights'!G$4,0)</f>
        <v>0.48053660218278615</v>
      </c>
      <c r="H504" s="26">
        <f>IF(correlations!H537&lt;&gt;0,'Modified Weights'!H$4,0)</f>
        <v>0.40027450425381639</v>
      </c>
      <c r="I504" s="26">
        <f>IF(correlations!I537&lt;&gt;0,'Modified Weights'!I$4,0)</f>
        <v>0</v>
      </c>
      <c r="J504" s="26">
        <f>IF(correlations!J537&lt;&gt;0,'Modified Weights'!J$4,0)</f>
        <v>0</v>
      </c>
      <c r="K504" s="26">
        <f>IF(correlations!K537&lt;&gt;0,'Modified Weights'!K$4,0)</f>
        <v>0</v>
      </c>
      <c r="L504" s="26">
        <f>IF(correlations!L537&lt;&gt;0,'Modified Weights'!L$4,0)</f>
        <v>0</v>
      </c>
      <c r="M504" s="26">
        <f>IF(correlations!M537&lt;&gt;0,'Modified Weights'!M$4,0)</f>
        <v>0</v>
      </c>
      <c r="N504" s="26">
        <f>IF(correlations!N537&lt;&gt;0,'Modified Weights'!N$4,0)</f>
        <v>0.31010409033155772</v>
      </c>
      <c r="O504" s="26">
        <f>IF(correlations!O537&lt;&gt;0,'Modified Weights'!O$4,0)</f>
        <v>0.56244873874488854</v>
      </c>
      <c r="P504" s="26">
        <f>IF(correlations!P537&lt;&gt;0,'Modified Weights'!P$4,0)</f>
        <v>0</v>
      </c>
      <c r="Q504" s="26">
        <f>IF(correlations!Q537&lt;&gt;0,'Modified Weights'!Q$4,0)</f>
        <v>0.48860698263640312</v>
      </c>
      <c r="R504" s="26">
        <f>IF(correlations!R537&lt;&gt;0,'Modified Weights'!R$4,0)</f>
        <v>0</v>
      </c>
      <c r="S504" s="26">
        <f>IF(correlations!S537&lt;&gt;0,'Modified Weights'!S$4,0)</f>
        <v>0.44902524381160436</v>
      </c>
      <c r="T504" s="26">
        <f>IF(correlations!T537&lt;&gt;0,'Modified Weights'!T$4,0)</f>
        <v>0</v>
      </c>
      <c r="U504" s="26">
        <f>IF(correlations!U537&lt;&gt;0,'Modified Weights'!U$4,0)</f>
        <v>0.43899155441463594</v>
      </c>
      <c r="V504" s="26">
        <f>IF(correlations!V537&lt;&gt;0,'Modified Weights'!V$4,0)</f>
        <v>0</v>
      </c>
      <c r="W504" s="26">
        <f>IF(correlations!W537&lt;&gt;0,'Modified Weights'!W$4,0)</f>
        <v>0.40859237613621341</v>
      </c>
      <c r="X504" s="26">
        <f>IF(correlations!X537&lt;&gt;0,'Modified Weights'!X$4,0)</f>
        <v>0</v>
      </c>
      <c r="Y504" s="26">
        <f>IF(correlations!Y537&lt;&gt;0,'Modified Weights'!Y$4,0)</f>
        <v>0.54219187817609293</v>
      </c>
      <c r="Z504" s="26">
        <f>IF(correlations!Z537&lt;&gt;0,'Modified Weights'!Z$4,0)</f>
        <v>0.39006674934025765</v>
      </c>
      <c r="AA504" s="26"/>
      <c r="AB504" s="40" t="e">
        <f ca="1">SUMIF(OFFSET(correlations!B$46,_xlfn.FLOOR.MATH((ROW(A492)-1)/5)*5,0,5),"&lt;&gt;0")/COUNTIF(OFFSET(correlations!B$46,_xlfn.FLOOR.MATH((ROW(A492)-1)/5)*5,0,5),"&lt;&gt;0")</f>
        <v>#DIV/0!</v>
      </c>
      <c r="AC504" s="40">
        <f ca="1">SUMIF(OFFSET(correlations!C$46,_xlfn.FLOOR.MATH((ROW(B492)-1)/5)*5,0,5),"&lt;&gt;0")/COUNTIF(OFFSET(correlations!C$46,_xlfn.FLOOR.MATH((ROW(B492)-1)/5)*5,0,5),"&lt;&gt;0")</f>
        <v>3.25</v>
      </c>
      <c r="AD504" s="40">
        <f ca="1">SUMIF(OFFSET(correlations!D$46,_xlfn.FLOOR.MATH((ROW(C492)-1)/5)*5,0,5),"&lt;&gt;0")/COUNTIF(OFFSET(correlations!D$46,_xlfn.FLOOR.MATH((ROW(C492)-1)/5)*5,0,5),"&lt;&gt;0")</f>
        <v>3.75</v>
      </c>
      <c r="AE504" s="40">
        <f ca="1">SUMIF(OFFSET(correlations!E$46,_xlfn.FLOOR.MATH((ROW(D492)-1)/5)*5,0,5),"&lt;&gt;0")/COUNTIF(OFFSET(correlations!E$46,_xlfn.FLOOR.MATH((ROW(D492)-1)/5)*5,0,5),"&lt;&gt;0")</f>
        <v>3.8333333333333335</v>
      </c>
      <c r="AF504" s="40">
        <f ca="1">SUMIF(OFFSET(correlations!F$46,_xlfn.FLOOR.MATH((ROW(E492)-1)/5)*5,0,5),"&lt;&gt;0")/COUNTIF(OFFSET(correlations!F$46,_xlfn.FLOOR.MATH((ROW(E492)-1)/5)*5,0,5),"&lt;&gt;0")</f>
        <v>3.375</v>
      </c>
      <c r="AG504" s="40">
        <f ca="1">SUMIF(OFFSET(correlations!G$46,_xlfn.FLOOR.MATH((ROW(F492)-1)/5)*5,0,5),"&lt;&gt;0")/COUNTIF(OFFSET(correlations!G$46,_xlfn.FLOOR.MATH((ROW(F492)-1)/5)*5,0,5),"&lt;&gt;0")</f>
        <v>3.75</v>
      </c>
      <c r="AH504" s="40">
        <f ca="1">SUMIF(OFFSET(correlations!H$46,_xlfn.FLOOR.MATH((ROW(G492)-1)/5)*5,0,5),"&lt;&gt;0")/COUNTIF(OFFSET(correlations!H$46,_xlfn.FLOOR.MATH((ROW(G492)-1)/5)*5,0,5),"&lt;&gt;0")</f>
        <v>3.75</v>
      </c>
      <c r="AI504" s="40">
        <f ca="1">SUMIF(OFFSET(correlations!I$46,_xlfn.FLOOR.MATH((ROW(H492)-1)/5)*5,0,5),"&lt;&gt;0")/COUNTIF(OFFSET(correlations!I$46,_xlfn.FLOOR.MATH((ROW(H492)-1)/5)*5,0,5),"&lt;&gt;0")</f>
        <v>3.6666666666666665</v>
      </c>
      <c r="AJ504" s="40">
        <f ca="1">SUMIF(OFFSET(correlations!J$46,_xlfn.FLOOR.MATH((ROW(I492)-1)/5)*5,0,5),"&lt;&gt;0")/COUNTIF(OFFSET(correlations!J$46,_xlfn.FLOOR.MATH((ROW(I492)-1)/5)*5,0,5),"&lt;&gt;0")</f>
        <v>3.75</v>
      </c>
      <c r="AK504" s="40">
        <f ca="1">SUMIF(OFFSET(correlations!K$46,_xlfn.FLOOR.MATH((ROW(J492)-1)/5)*5,0,5),"&lt;&gt;0")/COUNTIF(OFFSET(correlations!K$46,_xlfn.FLOOR.MATH((ROW(J492)-1)/5)*5,0,5),"&lt;&gt;0")</f>
        <v>4.25</v>
      </c>
      <c r="AL504" s="40">
        <f ca="1">SUMIF(OFFSET(correlations!L$46,_xlfn.FLOOR.MATH((ROW(K492)-1)/5)*5,0,5),"&lt;&gt;0")/COUNTIF(OFFSET(correlations!L$46,_xlfn.FLOOR.MATH((ROW(K492)-1)/5)*5,0,5),"&lt;&gt;0")</f>
        <v>4</v>
      </c>
      <c r="AM504" s="40">
        <f ca="1">SUMIF(OFFSET(correlations!M$46,_xlfn.FLOOR.MATH((ROW(L492)-1)/5)*5,0,5),"&lt;&gt;0")/COUNTIF(OFFSET(correlations!M$46,_xlfn.FLOOR.MATH((ROW(L492)-1)/5)*5,0,5),"&lt;&gt;0")</f>
        <v>4.166666666666667</v>
      </c>
      <c r="AN504" s="40">
        <f ca="1">SUMIF(OFFSET(correlations!N$46,_xlfn.FLOOR.MATH((ROW(M492)-1)/5)*5,0,5),"&lt;&gt;0")/COUNTIF(OFFSET(correlations!N$46,_xlfn.FLOOR.MATH((ROW(M492)-1)/5)*5,0,5),"&lt;&gt;0")</f>
        <v>3.5</v>
      </c>
      <c r="AO504" s="40">
        <f ca="1">SUMIF(OFFSET(correlations!O$46,_xlfn.FLOOR.MATH((ROW(N492)-1)/5)*5,0,5),"&lt;&gt;0")/COUNTIF(OFFSET(correlations!O$46,_xlfn.FLOOR.MATH((ROW(N492)-1)/5)*5,0,5),"&lt;&gt;0")</f>
        <v>3.8333333333333335</v>
      </c>
      <c r="AP504" s="40">
        <f ca="1">SUMIF(OFFSET(correlations!P$46,_xlfn.FLOOR.MATH((ROW(O492)-1)/5)*5,0,5),"&lt;&gt;0")/COUNTIF(OFFSET(correlations!P$46,_xlfn.FLOOR.MATH((ROW(O492)-1)/5)*5,0,5),"&lt;&gt;0")</f>
        <v>3.5</v>
      </c>
      <c r="AQ504" s="40">
        <f ca="1">SUMIF(OFFSET(correlations!Q$46,_xlfn.FLOOR.MATH((ROW(P492)-1)/5)*5,0,5),"&lt;&gt;0")/COUNTIF(OFFSET(correlations!Q$46,_xlfn.FLOOR.MATH((ROW(P492)-1)/5)*5,0,5),"&lt;&gt;0")</f>
        <v>4</v>
      </c>
      <c r="AR504" s="40">
        <f ca="1">SUMIF(OFFSET(correlations!R$46,_xlfn.FLOOR.MATH((ROW(Q492)-1)/5)*5,0,5),"&lt;&gt;0")/COUNTIF(OFFSET(correlations!R$46,_xlfn.FLOOR.MATH((ROW(Q492)-1)/5)*5,0,5),"&lt;&gt;0")</f>
        <v>3.6666666666666665</v>
      </c>
      <c r="AS504" s="40">
        <f ca="1">SUMIF(OFFSET(correlations!S$46,_xlfn.FLOOR.MATH((ROW(R492)-1)/5)*5,0,5),"&lt;&gt;0")/COUNTIF(OFFSET(correlations!S$46,_xlfn.FLOOR.MATH((ROW(R492)-1)/5)*5,0,5),"&lt;&gt;0")</f>
        <v>3.625</v>
      </c>
      <c r="AT504" s="40">
        <f ca="1">SUMIF(OFFSET(correlations!T$46,_xlfn.FLOOR.MATH((ROW(S492)-1)/5)*5,0,5),"&lt;&gt;0")/COUNTIF(OFFSET(correlations!T$46,_xlfn.FLOOR.MATH((ROW(S492)-1)/5)*5,0,5),"&lt;&gt;0")</f>
        <v>3.3333333333333335</v>
      </c>
      <c r="AU504" s="40">
        <f ca="1">SUMIF(OFFSET(correlations!U$46,_xlfn.FLOOR.MATH((ROW(T492)-1)/5)*5,0,5),"&lt;&gt;0")/COUNTIF(OFFSET(correlations!U$46,_xlfn.FLOOR.MATH((ROW(T492)-1)/5)*5,0,5),"&lt;&gt;0")</f>
        <v>3.8333333333333335</v>
      </c>
      <c r="AV504" s="40">
        <f ca="1">SUMIF(OFFSET(correlations!V$46,_xlfn.FLOOR.MATH((ROW(U492)-1)/5)*5,0,5),"&lt;&gt;0")/COUNTIF(OFFSET(correlations!V$46,_xlfn.FLOOR.MATH((ROW(U492)-1)/5)*5,0,5),"&lt;&gt;0")</f>
        <v>4.5</v>
      </c>
      <c r="AW504" s="40">
        <f ca="1">SUMIF(OFFSET(correlations!W$46,_xlfn.FLOOR.MATH((ROW(V492)-1)/5)*5,0,5),"&lt;&gt;0")/COUNTIF(OFFSET(correlations!W$46,_xlfn.FLOOR.MATH((ROW(V492)-1)/5)*5,0,5),"&lt;&gt;0")</f>
        <v>4.2</v>
      </c>
      <c r="AX504" s="40">
        <f ca="1">SUMIF(OFFSET(correlations!X$46,_xlfn.FLOOR.MATH((ROW(W492)-1)/5)*5,0,5),"&lt;&gt;0")/COUNTIF(OFFSET(correlations!X$46,_xlfn.FLOOR.MATH((ROW(W492)-1)/5)*5,0,5),"&lt;&gt;0")</f>
        <v>2</v>
      </c>
      <c r="AY504" s="40">
        <f ca="1">SUMIF(OFFSET(correlations!Y$46,_xlfn.FLOOR.MATH((ROW(X492)-1)/5)*5,0,5),"&lt;&gt;0")/COUNTIF(OFFSET(correlations!Y$46,_xlfn.FLOOR.MATH((ROW(X492)-1)/5)*5,0,5),"&lt;&gt;0")</f>
        <v>3.375</v>
      </c>
      <c r="AZ504" s="40">
        <f ca="1">SUMIF(OFFSET(correlations!Z$46,_xlfn.FLOOR.MATH((ROW(Y492)-1)/5)*5,0,5),"&lt;&gt;0")/COUNTIF(OFFSET(correlations!Z$46,_xlfn.FLOOR.MATH((ROW(Y492)-1)/5)*5,0,5),"&lt;&gt;0")</f>
        <v>3.6666666666666665</v>
      </c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</row>
    <row r="505" spans="1:76">
      <c r="A505" s="1" t="str">
        <f t="shared" si="98"/>
        <v>36658: X2: X-Men United (2003)</v>
      </c>
      <c r="B505" s="26">
        <f>IF(correlations!B538&lt;&gt;0,'Modified Weights'!B$5,0)</f>
        <v>0</v>
      </c>
      <c r="C505" s="26">
        <f>IF(correlations!C538&lt;&gt;0,'Modified Weights'!C$5,0)</f>
        <v>0.42223642660835542</v>
      </c>
      <c r="D505" s="26">
        <f>IF(correlations!D538&lt;&gt;0,'Modified Weights'!D$5,0)</f>
        <v>0</v>
      </c>
      <c r="E505" s="26">
        <f>IF(correlations!E538&lt;&gt;0,'Modified Weights'!E$5,0)</f>
        <v>0.46291004988627577</v>
      </c>
      <c r="F505" s="26">
        <f>IF(correlations!F538&lt;&gt;0,'Modified Weights'!F$5,0)</f>
        <v>0.43899155441463594</v>
      </c>
      <c r="G505" s="26">
        <f>IF(correlations!G538&lt;&gt;0,'Modified Weights'!G$5,0)</f>
        <v>0</v>
      </c>
      <c r="H505" s="26">
        <f>IF(correlations!H538&lt;&gt;0,'Modified Weights'!H$5,0)</f>
        <v>0</v>
      </c>
      <c r="I505" s="26">
        <f>IF(correlations!I538&lt;&gt;0,'Modified Weights'!I$5,0)</f>
        <v>0.26424949075041737</v>
      </c>
      <c r="J505" s="26">
        <f>IF(correlations!J538&lt;&gt;0,'Modified Weights'!J$5,0)</f>
        <v>0</v>
      </c>
      <c r="K505" s="26">
        <f>IF(correlations!K538&lt;&gt;0,'Modified Weights'!K$5,0)</f>
        <v>0</v>
      </c>
      <c r="L505" s="26">
        <f>IF(correlations!L538&lt;&gt;0,'Modified Weights'!L$5,0)</f>
        <v>0</v>
      </c>
      <c r="M505" s="26">
        <f>IF(correlations!M538&lt;&gt;0,'Modified Weights'!M$5,0)</f>
        <v>0.26442478716072465</v>
      </c>
      <c r="N505" s="26">
        <f>IF(correlations!N538&lt;&gt;0,'Modified Weights'!N$5,0)</f>
        <v>0</v>
      </c>
      <c r="O505" s="26">
        <f>IF(correlations!O538&lt;&gt;0,'Modified Weights'!O$5,0)</f>
        <v>0</v>
      </c>
      <c r="P505" s="26">
        <f>IF(correlations!P538&lt;&gt;0,'Modified Weights'!P$5,0)</f>
        <v>0</v>
      </c>
      <c r="Q505" s="26">
        <f>IF(correlations!Q538&lt;&gt;0,'Modified Weights'!Q$5,0)</f>
        <v>0.47571090136593314</v>
      </c>
      <c r="R505" s="26">
        <f>IF(correlations!R538&lt;&gt;0,'Modified Weights'!R$5,0)</f>
        <v>0.45527378286540937</v>
      </c>
      <c r="S505" s="26">
        <f>IF(correlations!S538&lt;&gt;0,'Modified Weights'!S$5,0)</f>
        <v>0.42223642660835542</v>
      </c>
      <c r="T505" s="26">
        <f>IF(correlations!T538&lt;&gt;0,'Modified Weights'!T$5,0)</f>
        <v>0.42805472768971564</v>
      </c>
      <c r="U505" s="26">
        <f>IF(correlations!U538&lt;&gt;0,'Modified Weights'!U$5,0)</f>
        <v>0</v>
      </c>
      <c r="V505" s="26">
        <f>IF(correlations!V538&lt;&gt;0,'Modified Weights'!V$5,0)</f>
        <v>0</v>
      </c>
      <c r="W505" s="26">
        <f>IF(correlations!W538&lt;&gt;0,'Modified Weights'!W$5,0)</f>
        <v>0.31571202585390812</v>
      </c>
      <c r="X505" s="26">
        <f>IF(correlations!X538&lt;&gt;0,'Modified Weights'!X$5,0)</f>
        <v>0</v>
      </c>
      <c r="Y505" s="26">
        <f>IF(correlations!Y538&lt;&gt;0,'Modified Weights'!Y$5,0)</f>
        <v>0.47236055541883315</v>
      </c>
      <c r="Z505" s="26">
        <f>IF(correlations!Z538&lt;&gt;0,'Modified Weights'!Z$5,0)</f>
        <v>0.37985626502293046</v>
      </c>
      <c r="AA505" s="26"/>
      <c r="AB505" s="40" t="e">
        <f ca="1">SUMIF(OFFSET(correlations!B$46,_xlfn.FLOOR.MATH((ROW(A493)-1)/5)*5,0,5),"&lt;&gt;0")/COUNTIF(OFFSET(correlations!B$46,_xlfn.FLOOR.MATH((ROW(A493)-1)/5)*5,0,5),"&lt;&gt;0")</f>
        <v>#DIV/0!</v>
      </c>
      <c r="AC505" s="40">
        <f ca="1">SUMIF(OFFSET(correlations!C$46,_xlfn.FLOOR.MATH((ROW(B493)-1)/5)*5,0,5),"&lt;&gt;0")/COUNTIF(OFFSET(correlations!C$46,_xlfn.FLOOR.MATH((ROW(B493)-1)/5)*5,0,5),"&lt;&gt;0")</f>
        <v>3.25</v>
      </c>
      <c r="AD505" s="40">
        <f ca="1">SUMIF(OFFSET(correlations!D$46,_xlfn.FLOOR.MATH((ROW(C493)-1)/5)*5,0,5),"&lt;&gt;0")/COUNTIF(OFFSET(correlations!D$46,_xlfn.FLOOR.MATH((ROW(C493)-1)/5)*5,0,5),"&lt;&gt;0")</f>
        <v>3.75</v>
      </c>
      <c r="AE505" s="40">
        <f ca="1">SUMIF(OFFSET(correlations!E$46,_xlfn.FLOOR.MATH((ROW(D493)-1)/5)*5,0,5),"&lt;&gt;0")/COUNTIF(OFFSET(correlations!E$46,_xlfn.FLOOR.MATH((ROW(D493)-1)/5)*5,0,5),"&lt;&gt;0")</f>
        <v>3.8333333333333335</v>
      </c>
      <c r="AF505" s="40">
        <f ca="1">SUMIF(OFFSET(correlations!F$46,_xlfn.FLOOR.MATH((ROW(E493)-1)/5)*5,0,5),"&lt;&gt;0")/COUNTIF(OFFSET(correlations!F$46,_xlfn.FLOOR.MATH((ROW(E493)-1)/5)*5,0,5),"&lt;&gt;0")</f>
        <v>3.375</v>
      </c>
      <c r="AG505" s="40">
        <f ca="1">SUMIF(OFFSET(correlations!G$46,_xlfn.FLOOR.MATH((ROW(F493)-1)/5)*5,0,5),"&lt;&gt;0")/COUNTIF(OFFSET(correlations!G$46,_xlfn.FLOOR.MATH((ROW(F493)-1)/5)*5,0,5),"&lt;&gt;0")</f>
        <v>3.75</v>
      </c>
      <c r="AH505" s="40">
        <f ca="1">SUMIF(OFFSET(correlations!H$46,_xlfn.FLOOR.MATH((ROW(G493)-1)/5)*5,0,5),"&lt;&gt;0")/COUNTIF(OFFSET(correlations!H$46,_xlfn.FLOOR.MATH((ROW(G493)-1)/5)*5,0,5),"&lt;&gt;0")</f>
        <v>3.75</v>
      </c>
      <c r="AI505" s="40">
        <f ca="1">SUMIF(OFFSET(correlations!I$46,_xlfn.FLOOR.MATH((ROW(H493)-1)/5)*5,0,5),"&lt;&gt;0")/COUNTIF(OFFSET(correlations!I$46,_xlfn.FLOOR.MATH((ROW(H493)-1)/5)*5,0,5),"&lt;&gt;0")</f>
        <v>3.6666666666666665</v>
      </c>
      <c r="AJ505" s="40">
        <f ca="1">SUMIF(OFFSET(correlations!J$46,_xlfn.FLOOR.MATH((ROW(I493)-1)/5)*5,0,5),"&lt;&gt;0")/COUNTIF(OFFSET(correlations!J$46,_xlfn.FLOOR.MATH((ROW(I493)-1)/5)*5,0,5),"&lt;&gt;0")</f>
        <v>3.75</v>
      </c>
      <c r="AK505" s="40">
        <f ca="1">SUMIF(OFFSET(correlations!K$46,_xlfn.FLOOR.MATH((ROW(J493)-1)/5)*5,0,5),"&lt;&gt;0")/COUNTIF(OFFSET(correlations!K$46,_xlfn.FLOOR.MATH((ROW(J493)-1)/5)*5,0,5),"&lt;&gt;0")</f>
        <v>4.25</v>
      </c>
      <c r="AL505" s="40">
        <f ca="1">SUMIF(OFFSET(correlations!L$46,_xlfn.FLOOR.MATH((ROW(K493)-1)/5)*5,0,5),"&lt;&gt;0")/COUNTIF(OFFSET(correlations!L$46,_xlfn.FLOOR.MATH((ROW(K493)-1)/5)*5,0,5),"&lt;&gt;0")</f>
        <v>4</v>
      </c>
      <c r="AM505" s="40">
        <f ca="1">SUMIF(OFFSET(correlations!M$46,_xlfn.FLOOR.MATH((ROW(L493)-1)/5)*5,0,5),"&lt;&gt;0")/COUNTIF(OFFSET(correlations!M$46,_xlfn.FLOOR.MATH((ROW(L493)-1)/5)*5,0,5),"&lt;&gt;0")</f>
        <v>4.166666666666667</v>
      </c>
      <c r="AN505" s="40">
        <f ca="1">SUMIF(OFFSET(correlations!N$46,_xlfn.FLOOR.MATH((ROW(M493)-1)/5)*5,0,5),"&lt;&gt;0")/COUNTIF(OFFSET(correlations!N$46,_xlfn.FLOOR.MATH((ROW(M493)-1)/5)*5,0,5),"&lt;&gt;0")</f>
        <v>3.5</v>
      </c>
      <c r="AO505" s="40">
        <f ca="1">SUMIF(OFFSET(correlations!O$46,_xlfn.FLOOR.MATH((ROW(N493)-1)/5)*5,0,5),"&lt;&gt;0")/COUNTIF(OFFSET(correlations!O$46,_xlfn.FLOOR.MATH((ROW(N493)-1)/5)*5,0,5),"&lt;&gt;0")</f>
        <v>3.8333333333333335</v>
      </c>
      <c r="AP505" s="40">
        <f ca="1">SUMIF(OFFSET(correlations!P$46,_xlfn.FLOOR.MATH((ROW(O493)-1)/5)*5,0,5),"&lt;&gt;0")/COUNTIF(OFFSET(correlations!P$46,_xlfn.FLOOR.MATH((ROW(O493)-1)/5)*5,0,5),"&lt;&gt;0")</f>
        <v>3.5</v>
      </c>
      <c r="AQ505" s="40">
        <f ca="1">SUMIF(OFFSET(correlations!Q$46,_xlfn.FLOOR.MATH((ROW(P493)-1)/5)*5,0,5),"&lt;&gt;0")/COUNTIF(OFFSET(correlations!Q$46,_xlfn.FLOOR.MATH((ROW(P493)-1)/5)*5,0,5),"&lt;&gt;0")</f>
        <v>4</v>
      </c>
      <c r="AR505" s="40">
        <f ca="1">SUMIF(OFFSET(correlations!R$46,_xlfn.FLOOR.MATH((ROW(Q493)-1)/5)*5,0,5),"&lt;&gt;0")/COUNTIF(OFFSET(correlations!R$46,_xlfn.FLOOR.MATH((ROW(Q493)-1)/5)*5,0,5),"&lt;&gt;0")</f>
        <v>3.6666666666666665</v>
      </c>
      <c r="AS505" s="40">
        <f ca="1">SUMIF(OFFSET(correlations!S$46,_xlfn.FLOOR.MATH((ROW(R493)-1)/5)*5,0,5),"&lt;&gt;0")/COUNTIF(OFFSET(correlations!S$46,_xlfn.FLOOR.MATH((ROW(R493)-1)/5)*5,0,5),"&lt;&gt;0")</f>
        <v>3.625</v>
      </c>
      <c r="AT505" s="40">
        <f ca="1">SUMIF(OFFSET(correlations!T$46,_xlfn.FLOOR.MATH((ROW(S493)-1)/5)*5,0,5),"&lt;&gt;0")/COUNTIF(OFFSET(correlations!T$46,_xlfn.FLOOR.MATH((ROW(S493)-1)/5)*5,0,5),"&lt;&gt;0")</f>
        <v>3.3333333333333335</v>
      </c>
      <c r="AU505" s="40">
        <f ca="1">SUMIF(OFFSET(correlations!U$46,_xlfn.FLOOR.MATH((ROW(T493)-1)/5)*5,0,5),"&lt;&gt;0")/COUNTIF(OFFSET(correlations!U$46,_xlfn.FLOOR.MATH((ROW(T493)-1)/5)*5,0,5),"&lt;&gt;0")</f>
        <v>3.8333333333333335</v>
      </c>
      <c r="AV505" s="40">
        <f ca="1">SUMIF(OFFSET(correlations!V$46,_xlfn.FLOOR.MATH((ROW(U493)-1)/5)*5,0,5),"&lt;&gt;0")/COUNTIF(OFFSET(correlations!V$46,_xlfn.FLOOR.MATH((ROW(U493)-1)/5)*5,0,5),"&lt;&gt;0")</f>
        <v>4.5</v>
      </c>
      <c r="AW505" s="40">
        <f ca="1">SUMIF(OFFSET(correlations!W$46,_xlfn.FLOOR.MATH((ROW(V493)-1)/5)*5,0,5),"&lt;&gt;0")/COUNTIF(OFFSET(correlations!W$46,_xlfn.FLOOR.MATH((ROW(V493)-1)/5)*5,0,5),"&lt;&gt;0")</f>
        <v>4.2</v>
      </c>
      <c r="AX505" s="40">
        <f ca="1">SUMIF(OFFSET(correlations!X$46,_xlfn.FLOOR.MATH((ROW(W493)-1)/5)*5,0,5),"&lt;&gt;0")/COUNTIF(OFFSET(correlations!X$46,_xlfn.FLOOR.MATH((ROW(W493)-1)/5)*5,0,5),"&lt;&gt;0")</f>
        <v>2</v>
      </c>
      <c r="AY505" s="40">
        <f ca="1">SUMIF(OFFSET(correlations!Y$46,_xlfn.FLOOR.MATH((ROW(X493)-1)/5)*5,0,5),"&lt;&gt;0")/COUNTIF(OFFSET(correlations!Y$46,_xlfn.FLOOR.MATH((ROW(X493)-1)/5)*5,0,5),"&lt;&gt;0")</f>
        <v>3.375</v>
      </c>
      <c r="AZ505" s="40">
        <f ca="1">SUMIF(OFFSET(correlations!Z$46,_xlfn.FLOOR.MATH((ROW(Y493)-1)/5)*5,0,5),"&lt;&gt;0")/COUNTIF(OFFSET(correlations!Z$46,_xlfn.FLOOR.MATH((ROW(Y493)-1)/5)*5,0,5),"&lt;&gt;0")</f>
        <v>3.6666666666666665</v>
      </c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</row>
    <row r="506" spans="1:76">
      <c r="A506" s="1" t="str">
        <f t="shared" si="98"/>
        <v>36658: X2: X-Men United (2003)</v>
      </c>
      <c r="B506" s="26">
        <f>IF(correlations!B539&lt;&gt;0,'Modified Weights'!B$6,0)</f>
        <v>0</v>
      </c>
      <c r="C506" s="26">
        <f>IF(correlations!C539&lt;&gt;0,'Modified Weights'!C$6,0)</f>
        <v>0.41443820151070604</v>
      </c>
      <c r="D506" s="26">
        <f>IF(correlations!D539&lt;&gt;0,'Modified Weights'!D$6,0)</f>
        <v>0.37322578372742299</v>
      </c>
      <c r="E506" s="26">
        <f>IF(correlations!E539&lt;&gt;0,'Modified Weights'!E$6,0)</f>
        <v>0</v>
      </c>
      <c r="F506" s="26">
        <f>IF(correlations!F539&lt;&gt;0,'Modified Weights'!F$6,0)</f>
        <v>0.40027450425381639</v>
      </c>
      <c r="G506" s="26">
        <f>IF(correlations!G539&lt;&gt;0,'Modified Weights'!G$6,0)</f>
        <v>0</v>
      </c>
      <c r="H506" s="26">
        <f>IF(correlations!H539&lt;&gt;0,'Modified Weights'!H$6,0)</f>
        <v>0.2271298649307886</v>
      </c>
      <c r="I506" s="26">
        <f>IF(correlations!I539&lt;&gt;0,'Modified Weights'!I$6,0)</f>
        <v>0.22921932957789437</v>
      </c>
      <c r="J506" s="26">
        <f>IF(correlations!J539&lt;&gt;0,'Modified Weights'!J$6,0)</f>
        <v>0</v>
      </c>
      <c r="K506" s="26">
        <f>IF(correlations!K539&lt;&gt;0,'Modified Weights'!K$6,0)</f>
        <v>0.25252866387786765</v>
      </c>
      <c r="L506" s="26">
        <f>IF(correlations!L539&lt;&gt;0,'Modified Weights'!L$6,0)</f>
        <v>0.2685953793136418</v>
      </c>
      <c r="M506" s="26">
        <f>IF(correlations!M539&lt;&gt;0,'Modified Weights'!M$6,0)</f>
        <v>0.25252866387786765</v>
      </c>
      <c r="N506" s="26">
        <f>IF(correlations!N539&lt;&gt;0,'Modified Weights'!N$6,0)</f>
        <v>0.26126836282372301</v>
      </c>
      <c r="O506" s="26">
        <f>IF(correlations!O539&lt;&gt;0,'Modified Weights'!O$6,0)</f>
        <v>0</v>
      </c>
      <c r="P506" s="26">
        <f>IF(correlations!P539&lt;&gt;0,'Modified Weights'!P$6,0)</f>
        <v>0.28039233696684568</v>
      </c>
      <c r="Q506" s="26">
        <f>IF(correlations!Q539&lt;&gt;0,'Modified Weights'!Q$6,0)</f>
        <v>0</v>
      </c>
      <c r="R506" s="26">
        <f>IF(correlations!R539&lt;&gt;0,'Modified Weights'!R$6,0)</f>
        <v>0</v>
      </c>
      <c r="S506" s="26">
        <f>IF(correlations!S539&lt;&gt;0,'Modified Weights'!S$6,0)</f>
        <v>0</v>
      </c>
      <c r="T506" s="26">
        <f>IF(correlations!T539&lt;&gt;0,'Modified Weights'!T$6,0)</f>
        <v>0</v>
      </c>
      <c r="U506" s="26">
        <f>IF(correlations!U539&lt;&gt;0,'Modified Weights'!U$6,0)</f>
        <v>0.30580326092025339</v>
      </c>
      <c r="V506" s="26">
        <f>IF(correlations!V539&lt;&gt;0,'Modified Weights'!V$6,0)</f>
        <v>0.14601110225769576</v>
      </c>
      <c r="W506" s="26">
        <f>IF(correlations!W539&lt;&gt;0,'Modified Weights'!W$6,0)</f>
        <v>0.26252037536330569</v>
      </c>
      <c r="X506" s="26">
        <f>IF(correlations!X539&lt;&gt;0,'Modified Weights'!X$6,0)</f>
        <v>0</v>
      </c>
      <c r="Y506" s="26">
        <f>IF(correlations!Y539&lt;&gt;0,'Modified Weights'!Y$6,0)</f>
        <v>0.46411014776485626</v>
      </c>
      <c r="Z506" s="26">
        <f>IF(correlations!Z539&lt;&gt;0,'Modified Weights'!Z$6,0)</f>
        <v>0</v>
      </c>
      <c r="AA506" s="26"/>
      <c r="AB506" s="40" t="e">
        <f ca="1">SUMIF(OFFSET(correlations!B$46,_xlfn.FLOOR.MATH((ROW(A494)-1)/5)*5,0,5),"&lt;&gt;0")/COUNTIF(OFFSET(correlations!B$46,_xlfn.FLOOR.MATH((ROW(A494)-1)/5)*5,0,5),"&lt;&gt;0")</f>
        <v>#DIV/0!</v>
      </c>
      <c r="AC506" s="40">
        <f ca="1">SUMIF(OFFSET(correlations!C$46,_xlfn.FLOOR.MATH((ROW(B494)-1)/5)*5,0,5),"&lt;&gt;0")/COUNTIF(OFFSET(correlations!C$46,_xlfn.FLOOR.MATH((ROW(B494)-1)/5)*5,0,5),"&lt;&gt;0")</f>
        <v>3.25</v>
      </c>
      <c r="AD506" s="40">
        <f ca="1">SUMIF(OFFSET(correlations!D$46,_xlfn.FLOOR.MATH((ROW(C494)-1)/5)*5,0,5),"&lt;&gt;0")/COUNTIF(OFFSET(correlations!D$46,_xlfn.FLOOR.MATH((ROW(C494)-1)/5)*5,0,5),"&lt;&gt;0")</f>
        <v>3.75</v>
      </c>
      <c r="AE506" s="40">
        <f ca="1">SUMIF(OFFSET(correlations!E$46,_xlfn.FLOOR.MATH((ROW(D494)-1)/5)*5,0,5),"&lt;&gt;0")/COUNTIF(OFFSET(correlations!E$46,_xlfn.FLOOR.MATH((ROW(D494)-1)/5)*5,0,5),"&lt;&gt;0")</f>
        <v>3.8333333333333335</v>
      </c>
      <c r="AF506" s="40">
        <f ca="1">SUMIF(OFFSET(correlations!F$46,_xlfn.FLOOR.MATH((ROW(E494)-1)/5)*5,0,5),"&lt;&gt;0")/COUNTIF(OFFSET(correlations!F$46,_xlfn.FLOOR.MATH((ROW(E494)-1)/5)*5,0,5),"&lt;&gt;0")</f>
        <v>3.375</v>
      </c>
      <c r="AG506" s="40">
        <f ca="1">SUMIF(OFFSET(correlations!G$46,_xlfn.FLOOR.MATH((ROW(F494)-1)/5)*5,0,5),"&lt;&gt;0")/COUNTIF(OFFSET(correlations!G$46,_xlfn.FLOOR.MATH((ROW(F494)-1)/5)*5,0,5),"&lt;&gt;0")</f>
        <v>3.75</v>
      </c>
      <c r="AH506" s="40">
        <f ca="1">SUMIF(OFFSET(correlations!H$46,_xlfn.FLOOR.MATH((ROW(G494)-1)/5)*5,0,5),"&lt;&gt;0")/COUNTIF(OFFSET(correlations!H$46,_xlfn.FLOOR.MATH((ROW(G494)-1)/5)*5,0,5),"&lt;&gt;0")</f>
        <v>3.75</v>
      </c>
      <c r="AI506" s="40">
        <f ca="1">SUMIF(OFFSET(correlations!I$46,_xlfn.FLOOR.MATH((ROW(H494)-1)/5)*5,0,5),"&lt;&gt;0")/COUNTIF(OFFSET(correlations!I$46,_xlfn.FLOOR.MATH((ROW(H494)-1)/5)*5,0,5),"&lt;&gt;0")</f>
        <v>3.6666666666666665</v>
      </c>
      <c r="AJ506" s="40">
        <f ca="1">SUMIF(OFFSET(correlations!J$46,_xlfn.FLOOR.MATH((ROW(I494)-1)/5)*5,0,5),"&lt;&gt;0")/COUNTIF(OFFSET(correlations!J$46,_xlfn.FLOOR.MATH((ROW(I494)-1)/5)*5,0,5),"&lt;&gt;0")</f>
        <v>3.75</v>
      </c>
      <c r="AK506" s="40">
        <f ca="1">SUMIF(OFFSET(correlations!K$46,_xlfn.FLOOR.MATH((ROW(J494)-1)/5)*5,0,5),"&lt;&gt;0")/COUNTIF(OFFSET(correlations!K$46,_xlfn.FLOOR.MATH((ROW(J494)-1)/5)*5,0,5),"&lt;&gt;0")</f>
        <v>4.25</v>
      </c>
      <c r="AL506" s="40">
        <f ca="1">SUMIF(OFFSET(correlations!L$46,_xlfn.FLOOR.MATH((ROW(K494)-1)/5)*5,0,5),"&lt;&gt;0")/COUNTIF(OFFSET(correlations!L$46,_xlfn.FLOOR.MATH((ROW(K494)-1)/5)*5,0,5),"&lt;&gt;0")</f>
        <v>4</v>
      </c>
      <c r="AM506" s="40">
        <f ca="1">SUMIF(OFFSET(correlations!M$46,_xlfn.FLOOR.MATH((ROW(L494)-1)/5)*5,0,5),"&lt;&gt;0")/COUNTIF(OFFSET(correlations!M$46,_xlfn.FLOOR.MATH((ROW(L494)-1)/5)*5,0,5),"&lt;&gt;0")</f>
        <v>4.166666666666667</v>
      </c>
      <c r="AN506" s="40">
        <f ca="1">SUMIF(OFFSET(correlations!N$46,_xlfn.FLOOR.MATH((ROW(M494)-1)/5)*5,0,5),"&lt;&gt;0")/COUNTIF(OFFSET(correlations!N$46,_xlfn.FLOOR.MATH((ROW(M494)-1)/5)*5,0,5),"&lt;&gt;0")</f>
        <v>3.5</v>
      </c>
      <c r="AO506" s="40">
        <f ca="1">SUMIF(OFFSET(correlations!O$46,_xlfn.FLOOR.MATH((ROW(N494)-1)/5)*5,0,5),"&lt;&gt;0")/COUNTIF(OFFSET(correlations!O$46,_xlfn.FLOOR.MATH((ROW(N494)-1)/5)*5,0,5),"&lt;&gt;0")</f>
        <v>3.8333333333333335</v>
      </c>
      <c r="AP506" s="40">
        <f ca="1">SUMIF(OFFSET(correlations!P$46,_xlfn.FLOOR.MATH((ROW(O494)-1)/5)*5,0,5),"&lt;&gt;0")/COUNTIF(OFFSET(correlations!P$46,_xlfn.FLOOR.MATH((ROW(O494)-1)/5)*5,0,5),"&lt;&gt;0")</f>
        <v>3.5</v>
      </c>
      <c r="AQ506" s="40">
        <f ca="1">SUMIF(OFFSET(correlations!Q$46,_xlfn.FLOOR.MATH((ROW(P494)-1)/5)*5,0,5),"&lt;&gt;0")/COUNTIF(OFFSET(correlations!Q$46,_xlfn.FLOOR.MATH((ROW(P494)-1)/5)*5,0,5),"&lt;&gt;0")</f>
        <v>4</v>
      </c>
      <c r="AR506" s="40">
        <f ca="1">SUMIF(OFFSET(correlations!R$46,_xlfn.FLOOR.MATH((ROW(Q494)-1)/5)*5,0,5),"&lt;&gt;0")/COUNTIF(OFFSET(correlations!R$46,_xlfn.FLOOR.MATH((ROW(Q494)-1)/5)*5,0,5),"&lt;&gt;0")</f>
        <v>3.6666666666666665</v>
      </c>
      <c r="AS506" s="40">
        <f ca="1">SUMIF(OFFSET(correlations!S$46,_xlfn.FLOOR.MATH((ROW(R494)-1)/5)*5,0,5),"&lt;&gt;0")/COUNTIF(OFFSET(correlations!S$46,_xlfn.FLOOR.MATH((ROW(R494)-1)/5)*5,0,5),"&lt;&gt;0")</f>
        <v>3.625</v>
      </c>
      <c r="AT506" s="40">
        <f ca="1">SUMIF(OFFSET(correlations!T$46,_xlfn.FLOOR.MATH((ROW(S494)-1)/5)*5,0,5),"&lt;&gt;0")/COUNTIF(OFFSET(correlations!T$46,_xlfn.FLOOR.MATH((ROW(S494)-1)/5)*5,0,5),"&lt;&gt;0")</f>
        <v>3.3333333333333335</v>
      </c>
      <c r="AU506" s="40">
        <f ca="1">SUMIF(OFFSET(correlations!U$46,_xlfn.FLOOR.MATH((ROW(T494)-1)/5)*5,0,5),"&lt;&gt;0")/COUNTIF(OFFSET(correlations!U$46,_xlfn.FLOOR.MATH((ROW(T494)-1)/5)*5,0,5),"&lt;&gt;0")</f>
        <v>3.8333333333333335</v>
      </c>
      <c r="AV506" s="40">
        <f ca="1">SUMIF(OFFSET(correlations!V$46,_xlfn.FLOOR.MATH((ROW(U494)-1)/5)*5,0,5),"&lt;&gt;0")/COUNTIF(OFFSET(correlations!V$46,_xlfn.FLOOR.MATH((ROW(U494)-1)/5)*5,0,5),"&lt;&gt;0")</f>
        <v>4.5</v>
      </c>
      <c r="AW506" s="40">
        <f ca="1">SUMIF(OFFSET(correlations!W$46,_xlfn.FLOOR.MATH((ROW(V494)-1)/5)*5,0,5),"&lt;&gt;0")/COUNTIF(OFFSET(correlations!W$46,_xlfn.FLOOR.MATH((ROW(V494)-1)/5)*5,0,5),"&lt;&gt;0")</f>
        <v>4.2</v>
      </c>
      <c r="AX506" s="40">
        <f ca="1">SUMIF(OFFSET(correlations!X$46,_xlfn.FLOOR.MATH((ROW(W494)-1)/5)*5,0,5),"&lt;&gt;0")/COUNTIF(OFFSET(correlations!X$46,_xlfn.FLOOR.MATH((ROW(W494)-1)/5)*5,0,5),"&lt;&gt;0")</f>
        <v>2</v>
      </c>
      <c r="AY506" s="40">
        <f ca="1">SUMIF(OFFSET(correlations!Y$46,_xlfn.FLOOR.MATH((ROW(X494)-1)/5)*5,0,5),"&lt;&gt;0")/COUNTIF(OFFSET(correlations!Y$46,_xlfn.FLOOR.MATH((ROW(X494)-1)/5)*5,0,5),"&lt;&gt;0")</f>
        <v>3.375</v>
      </c>
      <c r="AZ506" s="40">
        <f ca="1">SUMIF(OFFSET(correlations!Z$46,_xlfn.FLOOR.MATH((ROW(Y494)-1)/5)*5,0,5),"&lt;&gt;0")/COUNTIF(OFFSET(correlations!Z$46,_xlfn.FLOOR.MATH((ROW(Y494)-1)/5)*5,0,5),"&lt;&gt;0")</f>
        <v>3.6666666666666665</v>
      </c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</row>
    <row r="507" spans="1:76">
      <c r="A507" s="1" t="str">
        <f t="shared" si="98"/>
        <v>36658: X2: X-Men United (2003)</v>
      </c>
      <c r="B507" s="26">
        <f>IF(correlations!B540&lt;&gt;0,'Modified Weights'!B$7,0)</f>
        <v>0</v>
      </c>
      <c r="C507" s="26">
        <f>IF(correlations!C540&lt;&gt;0,'Modified Weights'!C$7,0)</f>
        <v>0.41167618541813644</v>
      </c>
      <c r="D507" s="26">
        <f>IF(correlations!D540&lt;&gt;0,'Modified Weights'!D$7,0)</f>
        <v>0.36756756756756787</v>
      </c>
      <c r="E507" s="26">
        <f>IF(correlations!E540&lt;&gt;0,'Modified Weights'!E$7,0)</f>
        <v>0</v>
      </c>
      <c r="F507" s="26">
        <f>IF(correlations!F540&lt;&gt;0,'Modified Weights'!F$7,0)</f>
        <v>0.37985626502293046</v>
      </c>
      <c r="G507" s="26">
        <f>IF(correlations!G540&lt;&gt;0,'Modified Weights'!G$7,0)</f>
        <v>0.38713264586848378</v>
      </c>
      <c r="H507" s="26">
        <f>IF(correlations!H540&lt;&gt;0,'Modified Weights'!H$7,0)</f>
        <v>0</v>
      </c>
      <c r="I507" s="26">
        <f>IF(correlations!I540&lt;&gt;0,'Modified Weights'!I$7,0)</f>
        <v>0</v>
      </c>
      <c r="J507" s="26">
        <f>IF(correlations!J540&lt;&gt;0,'Modified Weights'!J$7,0)</f>
        <v>0.36005629545020651</v>
      </c>
      <c r="K507" s="26">
        <f>IF(correlations!K540&lt;&gt;0,'Modified Weights'!K$7,0)</f>
        <v>0.21087949693739588</v>
      </c>
      <c r="L507" s="26">
        <f>IF(correlations!L540&lt;&gt;0,'Modified Weights'!L$7,0)</f>
        <v>0.24328325135114928</v>
      </c>
      <c r="M507" s="26">
        <f>IF(correlations!M540&lt;&gt;0,'Modified Weights'!M$7,0)</f>
        <v>0.19710516591041297</v>
      </c>
      <c r="N507" s="26">
        <f>IF(correlations!N540&lt;&gt;0,'Modified Weights'!N$7,0)</f>
        <v>0</v>
      </c>
      <c r="O507" s="26">
        <f>IF(correlations!O540&lt;&gt;0,'Modified Weights'!O$7,0)</f>
        <v>0.47549485227568483</v>
      </c>
      <c r="P507" s="26">
        <f>IF(correlations!P540&lt;&gt;0,'Modified Weights'!P$7,0)</f>
        <v>0</v>
      </c>
      <c r="Q507" s="26">
        <f>IF(correlations!Q540&lt;&gt;0,'Modified Weights'!Q$7,0)</f>
        <v>0</v>
      </c>
      <c r="R507" s="26">
        <f>IF(correlations!R540&lt;&gt;0,'Modified Weights'!R$7,0)</f>
        <v>0.37426379831369133</v>
      </c>
      <c r="S507" s="26">
        <f>IF(correlations!S540&lt;&gt;0,'Modified Weights'!S$7,0)</f>
        <v>0.36064387194709613</v>
      </c>
      <c r="T507" s="26">
        <f>IF(correlations!T540&lt;&gt;0,'Modified Weights'!T$7,0)</f>
        <v>0.40380887559327872</v>
      </c>
      <c r="U507" s="26">
        <f>IF(correlations!U540&lt;&gt;0,'Modified Weights'!U$7,0)</f>
        <v>0.28039233696684568</v>
      </c>
      <c r="V507" s="26">
        <f>IF(correlations!V540&lt;&gt;0,'Modified Weights'!V$7,0)</f>
        <v>0</v>
      </c>
      <c r="W507" s="26">
        <f>IF(correlations!W540&lt;&gt;0,'Modified Weights'!W$7,0)</f>
        <v>0.24072770522228643</v>
      </c>
      <c r="X507" s="26">
        <f>IF(correlations!X540&lt;&gt;0,'Modified Weights'!X$7,0)</f>
        <v>0.44902524381160436</v>
      </c>
      <c r="Y507" s="26">
        <f>IF(correlations!Y540&lt;&gt;0,'Modified Weights'!Y$7,0)</f>
        <v>0.42322462884387124</v>
      </c>
      <c r="Z507" s="26">
        <f>IF(correlations!Z540&lt;&gt;0,'Modified Weights'!Z$7,0)</f>
        <v>0</v>
      </c>
      <c r="AA507" s="26"/>
      <c r="AB507" s="40" t="e">
        <f ca="1">SUMIF(OFFSET(correlations!B$46,_xlfn.FLOOR.MATH((ROW(A495)-1)/5)*5,0,5),"&lt;&gt;0")/COUNTIF(OFFSET(correlations!B$46,_xlfn.FLOOR.MATH((ROW(A495)-1)/5)*5,0,5),"&lt;&gt;0")</f>
        <v>#DIV/0!</v>
      </c>
      <c r="AC507" s="40">
        <f ca="1">SUMIF(OFFSET(correlations!C$46,_xlfn.FLOOR.MATH((ROW(B495)-1)/5)*5,0,5),"&lt;&gt;0")/COUNTIF(OFFSET(correlations!C$46,_xlfn.FLOOR.MATH((ROW(B495)-1)/5)*5,0,5),"&lt;&gt;0")</f>
        <v>3.25</v>
      </c>
      <c r="AD507" s="40">
        <f ca="1">SUMIF(OFFSET(correlations!D$46,_xlfn.FLOOR.MATH((ROW(C495)-1)/5)*5,0,5),"&lt;&gt;0")/COUNTIF(OFFSET(correlations!D$46,_xlfn.FLOOR.MATH((ROW(C495)-1)/5)*5,0,5),"&lt;&gt;0")</f>
        <v>3.75</v>
      </c>
      <c r="AE507" s="40">
        <f ca="1">SUMIF(OFFSET(correlations!E$46,_xlfn.FLOOR.MATH((ROW(D495)-1)/5)*5,0,5),"&lt;&gt;0")/COUNTIF(OFFSET(correlations!E$46,_xlfn.FLOOR.MATH((ROW(D495)-1)/5)*5,0,5),"&lt;&gt;0")</f>
        <v>3.8333333333333335</v>
      </c>
      <c r="AF507" s="40">
        <f ca="1">SUMIF(OFFSET(correlations!F$46,_xlfn.FLOOR.MATH((ROW(E495)-1)/5)*5,0,5),"&lt;&gt;0")/COUNTIF(OFFSET(correlations!F$46,_xlfn.FLOOR.MATH((ROW(E495)-1)/5)*5,0,5),"&lt;&gt;0")</f>
        <v>3.375</v>
      </c>
      <c r="AG507" s="40">
        <f ca="1">SUMIF(OFFSET(correlations!G$46,_xlfn.FLOOR.MATH((ROW(F495)-1)/5)*5,0,5),"&lt;&gt;0")/COUNTIF(OFFSET(correlations!G$46,_xlfn.FLOOR.MATH((ROW(F495)-1)/5)*5,0,5),"&lt;&gt;0")</f>
        <v>3.75</v>
      </c>
      <c r="AH507" s="40">
        <f ca="1">SUMIF(OFFSET(correlations!H$46,_xlfn.FLOOR.MATH((ROW(G495)-1)/5)*5,0,5),"&lt;&gt;0")/COUNTIF(OFFSET(correlations!H$46,_xlfn.FLOOR.MATH((ROW(G495)-1)/5)*5,0,5),"&lt;&gt;0")</f>
        <v>3.75</v>
      </c>
      <c r="AI507" s="40">
        <f ca="1">SUMIF(OFFSET(correlations!I$46,_xlfn.FLOOR.MATH((ROW(H495)-1)/5)*5,0,5),"&lt;&gt;0")/COUNTIF(OFFSET(correlations!I$46,_xlfn.FLOOR.MATH((ROW(H495)-1)/5)*5,0,5),"&lt;&gt;0")</f>
        <v>3.6666666666666665</v>
      </c>
      <c r="AJ507" s="40">
        <f ca="1">SUMIF(OFFSET(correlations!J$46,_xlfn.FLOOR.MATH((ROW(I495)-1)/5)*5,0,5),"&lt;&gt;0")/COUNTIF(OFFSET(correlations!J$46,_xlfn.FLOOR.MATH((ROW(I495)-1)/5)*5,0,5),"&lt;&gt;0")</f>
        <v>3.75</v>
      </c>
      <c r="AK507" s="40">
        <f ca="1">SUMIF(OFFSET(correlations!K$46,_xlfn.FLOOR.MATH((ROW(J495)-1)/5)*5,0,5),"&lt;&gt;0")/COUNTIF(OFFSET(correlations!K$46,_xlfn.FLOOR.MATH((ROW(J495)-1)/5)*5,0,5),"&lt;&gt;0")</f>
        <v>4.25</v>
      </c>
      <c r="AL507" s="40">
        <f ca="1">SUMIF(OFFSET(correlations!L$46,_xlfn.FLOOR.MATH((ROW(K495)-1)/5)*5,0,5),"&lt;&gt;0")/COUNTIF(OFFSET(correlations!L$46,_xlfn.FLOOR.MATH((ROW(K495)-1)/5)*5,0,5),"&lt;&gt;0")</f>
        <v>4</v>
      </c>
      <c r="AM507" s="40">
        <f ca="1">SUMIF(OFFSET(correlations!M$46,_xlfn.FLOOR.MATH((ROW(L495)-1)/5)*5,0,5),"&lt;&gt;0")/COUNTIF(OFFSET(correlations!M$46,_xlfn.FLOOR.MATH((ROW(L495)-1)/5)*5,0,5),"&lt;&gt;0")</f>
        <v>4.166666666666667</v>
      </c>
      <c r="AN507" s="40">
        <f ca="1">SUMIF(OFFSET(correlations!N$46,_xlfn.FLOOR.MATH((ROW(M495)-1)/5)*5,0,5),"&lt;&gt;0")/COUNTIF(OFFSET(correlations!N$46,_xlfn.FLOOR.MATH((ROW(M495)-1)/5)*5,0,5),"&lt;&gt;0")</f>
        <v>3.5</v>
      </c>
      <c r="AO507" s="40">
        <f ca="1">SUMIF(OFFSET(correlations!O$46,_xlfn.FLOOR.MATH((ROW(N495)-1)/5)*5,0,5),"&lt;&gt;0")/COUNTIF(OFFSET(correlations!O$46,_xlfn.FLOOR.MATH((ROW(N495)-1)/5)*5,0,5),"&lt;&gt;0")</f>
        <v>3.8333333333333335</v>
      </c>
      <c r="AP507" s="40">
        <f ca="1">SUMIF(OFFSET(correlations!P$46,_xlfn.FLOOR.MATH((ROW(O495)-1)/5)*5,0,5),"&lt;&gt;0")/COUNTIF(OFFSET(correlations!P$46,_xlfn.FLOOR.MATH((ROW(O495)-1)/5)*5,0,5),"&lt;&gt;0")</f>
        <v>3.5</v>
      </c>
      <c r="AQ507" s="40">
        <f ca="1">SUMIF(OFFSET(correlations!Q$46,_xlfn.FLOOR.MATH((ROW(P495)-1)/5)*5,0,5),"&lt;&gt;0")/COUNTIF(OFFSET(correlations!Q$46,_xlfn.FLOOR.MATH((ROW(P495)-1)/5)*5,0,5),"&lt;&gt;0")</f>
        <v>4</v>
      </c>
      <c r="AR507" s="40">
        <f ca="1">SUMIF(OFFSET(correlations!R$46,_xlfn.FLOOR.MATH((ROW(Q495)-1)/5)*5,0,5),"&lt;&gt;0")/COUNTIF(OFFSET(correlations!R$46,_xlfn.FLOOR.MATH((ROW(Q495)-1)/5)*5,0,5),"&lt;&gt;0")</f>
        <v>3.6666666666666665</v>
      </c>
      <c r="AS507" s="40">
        <f ca="1">SUMIF(OFFSET(correlations!S$46,_xlfn.FLOOR.MATH((ROW(R495)-1)/5)*5,0,5),"&lt;&gt;0")/COUNTIF(OFFSET(correlations!S$46,_xlfn.FLOOR.MATH((ROW(R495)-1)/5)*5,0,5),"&lt;&gt;0")</f>
        <v>3.625</v>
      </c>
      <c r="AT507" s="40">
        <f ca="1">SUMIF(OFFSET(correlations!T$46,_xlfn.FLOOR.MATH((ROW(S495)-1)/5)*5,0,5),"&lt;&gt;0")/COUNTIF(OFFSET(correlations!T$46,_xlfn.FLOOR.MATH((ROW(S495)-1)/5)*5,0,5),"&lt;&gt;0")</f>
        <v>3.3333333333333335</v>
      </c>
      <c r="AU507" s="40">
        <f ca="1">SUMIF(OFFSET(correlations!U$46,_xlfn.FLOOR.MATH((ROW(T495)-1)/5)*5,0,5),"&lt;&gt;0")/COUNTIF(OFFSET(correlations!U$46,_xlfn.FLOOR.MATH((ROW(T495)-1)/5)*5,0,5),"&lt;&gt;0")</f>
        <v>3.8333333333333335</v>
      </c>
      <c r="AV507" s="40">
        <f ca="1">SUMIF(OFFSET(correlations!V$46,_xlfn.FLOOR.MATH((ROW(U495)-1)/5)*5,0,5),"&lt;&gt;0")/COUNTIF(OFFSET(correlations!V$46,_xlfn.FLOOR.MATH((ROW(U495)-1)/5)*5,0,5),"&lt;&gt;0")</f>
        <v>4.5</v>
      </c>
      <c r="AW507" s="40">
        <f ca="1">SUMIF(OFFSET(correlations!W$46,_xlfn.FLOOR.MATH((ROW(V495)-1)/5)*5,0,5),"&lt;&gt;0")/COUNTIF(OFFSET(correlations!W$46,_xlfn.FLOOR.MATH((ROW(V495)-1)/5)*5,0,5),"&lt;&gt;0")</f>
        <v>4.2</v>
      </c>
      <c r="AX507" s="40">
        <f ca="1">SUMIF(OFFSET(correlations!X$46,_xlfn.FLOOR.MATH((ROW(W495)-1)/5)*5,0,5),"&lt;&gt;0")/COUNTIF(OFFSET(correlations!X$46,_xlfn.FLOOR.MATH((ROW(W495)-1)/5)*5,0,5),"&lt;&gt;0")</f>
        <v>2</v>
      </c>
      <c r="AY507" s="40">
        <f ca="1">SUMIF(OFFSET(correlations!Y$46,_xlfn.FLOOR.MATH((ROW(X495)-1)/5)*5,0,5),"&lt;&gt;0")/COUNTIF(OFFSET(correlations!Y$46,_xlfn.FLOOR.MATH((ROW(X495)-1)/5)*5,0,5),"&lt;&gt;0")</f>
        <v>3.375</v>
      </c>
      <c r="AZ507" s="40">
        <f ca="1">SUMIF(OFFSET(correlations!Z$46,_xlfn.FLOOR.MATH((ROW(Y495)-1)/5)*5,0,5),"&lt;&gt;0")/COUNTIF(OFFSET(correlations!Z$46,_xlfn.FLOOR.MATH((ROW(Y495)-1)/5)*5,0,5),"&lt;&gt;0")</f>
        <v>3.6666666666666665</v>
      </c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</row>
    <row r="508" spans="1:76">
      <c r="A508" s="21" t="s">
        <v>99</v>
      </c>
      <c r="B508" s="26">
        <f>IF(correlations!B541&lt;&gt;0,'Modified Weights'!B$3,0)</f>
        <v>0</v>
      </c>
      <c r="C508" s="26">
        <f>IF(correlations!C541&lt;&gt;0,'Modified Weights'!C$3,0)</f>
        <v>0</v>
      </c>
      <c r="D508" s="26">
        <f>IF(correlations!D541&lt;&gt;0,'Modified Weights'!D$3,0)</f>
        <v>0</v>
      </c>
      <c r="E508" s="26">
        <f>IF(correlations!E541&lt;&gt;0,'Modified Weights'!E$3,0)</f>
        <v>0</v>
      </c>
      <c r="F508" s="26">
        <f>IF(correlations!F541&lt;&gt;0,'Modified Weights'!F$3,0)</f>
        <v>0.47668328054517961</v>
      </c>
      <c r="G508" s="26">
        <f>IF(correlations!G541&lt;&gt;0,'Modified Weights'!G$3,0)</f>
        <v>0</v>
      </c>
      <c r="H508" s="26">
        <f>IF(correlations!H541&lt;&gt;0,'Modified Weights'!H$3,0)</f>
        <v>0</v>
      </c>
      <c r="I508" s="26">
        <f>IF(correlations!I541&lt;&gt;0,'Modified Weights'!I$3,0)</f>
        <v>0</v>
      </c>
      <c r="J508" s="26">
        <f>IF(correlations!J541&lt;&gt;0,'Modified Weights'!J$3,0)</f>
        <v>0</v>
      </c>
      <c r="K508" s="26">
        <f>IF(correlations!K541&lt;&gt;0,'Modified Weights'!K$3,0)</f>
        <v>0</v>
      </c>
      <c r="L508" s="26">
        <f>IF(correlations!L541&lt;&gt;0,'Modified Weights'!L$3,0)</f>
        <v>0.31257295249758305</v>
      </c>
      <c r="M508" s="26">
        <f>IF(correlations!M541&lt;&gt;0,'Modified Weights'!M$3,0)</f>
        <v>0</v>
      </c>
      <c r="N508" s="26">
        <f>IF(correlations!N541&lt;&gt;0,'Modified Weights'!N$3,0)</f>
        <v>0.32349910970108381</v>
      </c>
      <c r="O508" s="26">
        <f>IF(correlations!O541&lt;&gt;0,'Modified Weights'!O$3,0)</f>
        <v>0</v>
      </c>
      <c r="P508" s="26">
        <f>IF(correlations!P541&lt;&gt;0,'Modified Weights'!P$3,0)</f>
        <v>0</v>
      </c>
      <c r="Q508" s="26">
        <f>IF(correlations!Q541&lt;&gt;0,'Modified Weights'!Q$3,0)</f>
        <v>0</v>
      </c>
      <c r="R508" s="26">
        <f>IF(correlations!R541&lt;&gt;0,'Modified Weights'!R$3,0)</f>
        <v>0</v>
      </c>
      <c r="S508" s="26">
        <f>IF(correlations!S541&lt;&gt;0,'Modified Weights'!S$3,0)</f>
        <v>0.47668328054517961</v>
      </c>
      <c r="T508" s="26">
        <f>IF(correlations!T541&lt;&gt;0,'Modified Weights'!T$3,0)</f>
        <v>0</v>
      </c>
      <c r="U508" s="26">
        <f>IF(correlations!U541&lt;&gt;0,'Modified Weights'!U$3,0)</f>
        <v>0</v>
      </c>
      <c r="V508" s="26">
        <f>IF(correlations!V541&lt;&gt;0,'Modified Weights'!V$3,0)</f>
        <v>0</v>
      </c>
      <c r="W508" s="26">
        <f>IF(correlations!W541&lt;&gt;0,'Modified Weights'!W$3,0)</f>
        <v>0</v>
      </c>
      <c r="X508" s="26">
        <f>IF(correlations!X541&lt;&gt;0,'Modified Weights'!X$3,0)</f>
        <v>0</v>
      </c>
      <c r="Y508" s="26">
        <f>IF(correlations!Y541&lt;&gt;0,'Modified Weights'!Y$3,0)</f>
        <v>0</v>
      </c>
      <c r="Z508" s="26">
        <f>IF(correlations!Z541&lt;&gt;0,'Modified Weights'!Z$3,0)</f>
        <v>0</v>
      </c>
      <c r="AA508" s="26"/>
      <c r="AB508" s="40">
        <f ca="1">SUMIF(OFFSET(correlations!B$46,_xlfn.FLOOR.MATH((ROW(A496)-1)/5)*5,0,5),"&lt;&gt;0")/COUNTIF(OFFSET(correlations!B$46,_xlfn.FLOOR.MATH((ROW(A496)-1)/5)*5,0,5),"&lt;&gt;0")</f>
        <v>3.5</v>
      </c>
      <c r="AC508" s="40">
        <f ca="1">SUMIF(OFFSET(correlations!C$46,_xlfn.FLOOR.MATH((ROW(B496)-1)/5)*5,0,5),"&lt;&gt;0")/COUNTIF(OFFSET(correlations!C$46,_xlfn.FLOOR.MATH((ROW(B496)-1)/5)*5,0,5),"&lt;&gt;0")</f>
        <v>4</v>
      </c>
      <c r="AD508" s="40">
        <f ca="1">SUMIF(OFFSET(correlations!D$46,_xlfn.FLOOR.MATH((ROW(C496)-1)/5)*5,0,5),"&lt;&gt;0")/COUNTIF(OFFSET(correlations!D$46,_xlfn.FLOOR.MATH((ROW(C496)-1)/5)*5,0,5),"&lt;&gt;0")</f>
        <v>3.25</v>
      </c>
      <c r="AE508" s="40">
        <f ca="1">SUMIF(OFFSET(correlations!E$46,_xlfn.FLOOR.MATH((ROW(D496)-1)/5)*5,0,5),"&lt;&gt;0")/COUNTIF(OFFSET(correlations!E$46,_xlfn.FLOOR.MATH((ROW(D496)-1)/5)*5,0,5),"&lt;&gt;0")</f>
        <v>4</v>
      </c>
      <c r="AF508" s="40">
        <f ca="1">SUMIF(OFFSET(correlations!F$46,_xlfn.FLOOR.MATH((ROW(E496)-1)/5)*5,0,5),"&lt;&gt;0")/COUNTIF(OFFSET(correlations!F$46,_xlfn.FLOOR.MATH((ROW(E496)-1)/5)*5,0,5),"&lt;&gt;0")</f>
        <v>3.1666666666666665</v>
      </c>
      <c r="AG508" s="40">
        <f ca="1">SUMIF(OFFSET(correlations!G$46,_xlfn.FLOOR.MATH((ROW(F496)-1)/5)*5,0,5),"&lt;&gt;0")/COUNTIF(OFFSET(correlations!G$46,_xlfn.FLOOR.MATH((ROW(F496)-1)/5)*5,0,5),"&lt;&gt;0")</f>
        <v>3</v>
      </c>
      <c r="AH508" s="40">
        <f ca="1">SUMIF(OFFSET(correlations!H$46,_xlfn.FLOOR.MATH((ROW(G496)-1)/5)*5,0,5),"&lt;&gt;0")/COUNTIF(OFFSET(correlations!H$46,_xlfn.FLOOR.MATH((ROW(G496)-1)/5)*5,0,5),"&lt;&gt;0")</f>
        <v>3</v>
      </c>
      <c r="AI508" s="40">
        <f ca="1">SUMIF(OFFSET(correlations!I$46,_xlfn.FLOOR.MATH((ROW(H496)-1)/5)*5,0,5),"&lt;&gt;0")/COUNTIF(OFFSET(correlations!I$46,_xlfn.FLOOR.MATH((ROW(H496)-1)/5)*5,0,5),"&lt;&gt;0")</f>
        <v>3</v>
      </c>
      <c r="AJ508" s="40">
        <f ca="1">SUMIF(OFFSET(correlations!J$46,_xlfn.FLOOR.MATH((ROW(I496)-1)/5)*5,0,5),"&lt;&gt;0")/COUNTIF(OFFSET(correlations!J$46,_xlfn.FLOOR.MATH((ROW(I496)-1)/5)*5,0,5),"&lt;&gt;0")</f>
        <v>3.5</v>
      </c>
      <c r="AK508" s="40">
        <f ca="1">SUMIF(OFFSET(correlations!K$46,_xlfn.FLOOR.MATH((ROW(J496)-1)/5)*5,0,5),"&lt;&gt;0")/COUNTIF(OFFSET(correlations!K$46,_xlfn.FLOOR.MATH((ROW(J496)-1)/5)*5,0,5),"&lt;&gt;0")</f>
        <v>3</v>
      </c>
      <c r="AL508" s="40">
        <f ca="1">SUMIF(OFFSET(correlations!L$46,_xlfn.FLOOR.MATH((ROW(K496)-1)/5)*5,0,5),"&lt;&gt;0")/COUNTIF(OFFSET(correlations!L$46,_xlfn.FLOOR.MATH((ROW(K496)-1)/5)*5,0,5),"&lt;&gt;0")</f>
        <v>2.25</v>
      </c>
      <c r="AM508" s="40">
        <f ca="1">SUMIF(OFFSET(correlations!M$46,_xlfn.FLOOR.MATH((ROW(L496)-1)/5)*5,0,5),"&lt;&gt;0")/COUNTIF(OFFSET(correlations!M$46,_xlfn.FLOOR.MATH((ROW(L496)-1)/5)*5,0,5),"&lt;&gt;0")</f>
        <v>2</v>
      </c>
      <c r="AN508" s="40">
        <f ca="1">SUMIF(OFFSET(correlations!N$46,_xlfn.FLOOR.MATH((ROW(M496)-1)/5)*5,0,5),"&lt;&gt;0")/COUNTIF(OFFSET(correlations!N$46,_xlfn.FLOOR.MATH((ROW(M496)-1)/5)*5,0,5),"&lt;&gt;0")</f>
        <v>3.25</v>
      </c>
      <c r="AO508" s="40">
        <f ca="1">SUMIF(OFFSET(correlations!O$46,_xlfn.FLOOR.MATH((ROW(N496)-1)/5)*5,0,5),"&lt;&gt;0")/COUNTIF(OFFSET(correlations!O$46,_xlfn.FLOOR.MATH((ROW(N496)-1)/5)*5,0,5),"&lt;&gt;0")</f>
        <v>3.25</v>
      </c>
      <c r="AP508" s="40">
        <f ca="1">SUMIF(OFFSET(correlations!P$46,_xlfn.FLOOR.MATH((ROW(O496)-1)/5)*5,0,5),"&lt;&gt;0")/COUNTIF(OFFSET(correlations!P$46,_xlfn.FLOOR.MATH((ROW(O496)-1)/5)*5,0,5),"&lt;&gt;0")</f>
        <v>1.5</v>
      </c>
      <c r="AQ508" s="40">
        <f ca="1">SUMIF(OFFSET(correlations!Q$46,_xlfn.FLOOR.MATH((ROW(P496)-1)/5)*5,0,5),"&lt;&gt;0")/COUNTIF(OFFSET(correlations!Q$46,_xlfn.FLOOR.MATH((ROW(P496)-1)/5)*5,0,5),"&lt;&gt;0")</f>
        <v>3</v>
      </c>
      <c r="AR508" s="40">
        <f ca="1">SUMIF(OFFSET(correlations!R$46,_xlfn.FLOOR.MATH((ROW(Q496)-1)/5)*5,0,5),"&lt;&gt;0")/COUNTIF(OFFSET(correlations!R$46,_xlfn.FLOOR.MATH((ROW(Q496)-1)/5)*5,0,5),"&lt;&gt;0")</f>
        <v>3.5</v>
      </c>
      <c r="AS508" s="40">
        <f ca="1">SUMIF(OFFSET(correlations!S$46,_xlfn.FLOOR.MATH((ROW(R496)-1)/5)*5,0,5),"&lt;&gt;0")/COUNTIF(OFFSET(correlations!S$46,_xlfn.FLOOR.MATH((ROW(R496)-1)/5)*5,0,5),"&lt;&gt;0")</f>
        <v>3</v>
      </c>
      <c r="AT508" s="40">
        <f ca="1">SUMIF(OFFSET(correlations!T$46,_xlfn.FLOOR.MATH((ROW(S496)-1)/5)*5,0,5),"&lt;&gt;0")/COUNTIF(OFFSET(correlations!T$46,_xlfn.FLOOR.MATH((ROW(S496)-1)/5)*5,0,5),"&lt;&gt;0")</f>
        <v>1.5</v>
      </c>
      <c r="AU508" s="40">
        <f ca="1">SUMIF(OFFSET(correlations!U$46,_xlfn.FLOOR.MATH((ROW(T496)-1)/5)*5,0,5),"&lt;&gt;0")/COUNTIF(OFFSET(correlations!U$46,_xlfn.FLOOR.MATH((ROW(T496)-1)/5)*5,0,5),"&lt;&gt;0")</f>
        <v>3</v>
      </c>
      <c r="AV508" s="40">
        <f ca="1">SUMIF(OFFSET(correlations!V$46,_xlfn.FLOOR.MATH((ROW(U496)-1)/5)*5,0,5),"&lt;&gt;0")/COUNTIF(OFFSET(correlations!V$46,_xlfn.FLOOR.MATH((ROW(U496)-1)/5)*5,0,5),"&lt;&gt;0")</f>
        <v>4</v>
      </c>
      <c r="AW508" s="40">
        <f ca="1">SUMIF(OFFSET(correlations!W$46,_xlfn.FLOOR.MATH((ROW(V496)-1)/5)*5,0,5),"&lt;&gt;0")/COUNTIF(OFFSET(correlations!W$46,_xlfn.FLOOR.MATH((ROW(V496)-1)/5)*5,0,5),"&lt;&gt;0")</f>
        <v>2</v>
      </c>
      <c r="AX508" s="40">
        <f ca="1">SUMIF(OFFSET(correlations!X$46,_xlfn.FLOOR.MATH((ROW(W496)-1)/5)*5,0,5),"&lt;&gt;0")/COUNTIF(OFFSET(correlations!X$46,_xlfn.FLOOR.MATH((ROW(W496)-1)/5)*5,0,5),"&lt;&gt;0")</f>
        <v>4</v>
      </c>
      <c r="AY508" s="40">
        <f ca="1">SUMIF(OFFSET(correlations!Y$46,_xlfn.FLOOR.MATH((ROW(X496)-1)/5)*5,0,5),"&lt;&gt;0")/COUNTIF(OFFSET(correlations!Y$46,_xlfn.FLOOR.MATH((ROW(X496)-1)/5)*5,0,5),"&lt;&gt;0")</f>
        <v>2.25</v>
      </c>
      <c r="AZ508" s="40">
        <f ca="1">SUMIF(OFFSET(correlations!Z$46,_xlfn.FLOOR.MATH((ROW(Y496)-1)/5)*5,0,5),"&lt;&gt;0")/COUNTIF(OFFSET(correlations!Z$46,_xlfn.FLOOR.MATH((ROW(Y496)-1)/5)*5,0,5),"&lt;&gt;0")</f>
        <v>3.25</v>
      </c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</row>
    <row r="509" spans="1:76">
      <c r="A509" s="1" t="str">
        <f t="shared" ref="A509:A512" si="99">A508</f>
        <v>36955: True Lies (1994)</v>
      </c>
      <c r="B509" s="26">
        <f>IF(correlations!B542&lt;&gt;0,'Modified Weights'!B$4,0)</f>
        <v>0</v>
      </c>
      <c r="C509" s="26">
        <f>IF(correlations!C542&lt;&gt;0,'Modified Weights'!C$4,0)</f>
        <v>0</v>
      </c>
      <c r="D509" s="26">
        <f>IF(correlations!D542&lt;&gt;0,'Modified Weights'!D$4,0)</f>
        <v>0</v>
      </c>
      <c r="E509" s="26">
        <f>IF(correlations!E542&lt;&gt;0,'Modified Weights'!E$4,0)</f>
        <v>0</v>
      </c>
      <c r="F509" s="26">
        <f>IF(correlations!F542&lt;&gt;0,'Modified Weights'!F$4,0)</f>
        <v>0</v>
      </c>
      <c r="G509" s="26">
        <f>IF(correlations!G542&lt;&gt;0,'Modified Weights'!G$4,0)</f>
        <v>0</v>
      </c>
      <c r="H509" s="26">
        <f>IF(correlations!H542&lt;&gt;0,'Modified Weights'!H$4,0)</f>
        <v>0.40027450425381639</v>
      </c>
      <c r="I509" s="26">
        <f>IF(correlations!I542&lt;&gt;0,'Modified Weights'!I$4,0)</f>
        <v>0</v>
      </c>
      <c r="J509" s="26">
        <f>IF(correlations!J542&lt;&gt;0,'Modified Weights'!J$4,0)</f>
        <v>0</v>
      </c>
      <c r="K509" s="26">
        <f>IF(correlations!K542&lt;&gt;0,'Modified Weights'!K$4,0)</f>
        <v>0</v>
      </c>
      <c r="L509" s="26">
        <f>IF(correlations!L542&lt;&gt;0,'Modified Weights'!L$4,0)</f>
        <v>0</v>
      </c>
      <c r="M509" s="26">
        <f>IF(correlations!M542&lt;&gt;0,'Modified Weights'!M$4,0)</f>
        <v>0</v>
      </c>
      <c r="N509" s="26">
        <f>IF(correlations!N542&lt;&gt;0,'Modified Weights'!N$4,0)</f>
        <v>0.31010409033155772</v>
      </c>
      <c r="O509" s="26">
        <f>IF(correlations!O542&lt;&gt;0,'Modified Weights'!O$4,0)</f>
        <v>0</v>
      </c>
      <c r="P509" s="26">
        <f>IF(correlations!P542&lt;&gt;0,'Modified Weights'!P$4,0)</f>
        <v>0</v>
      </c>
      <c r="Q509" s="26">
        <f>IF(correlations!Q542&lt;&gt;0,'Modified Weights'!Q$4,0)</f>
        <v>0</v>
      </c>
      <c r="R509" s="26">
        <f>IF(correlations!R542&lt;&gt;0,'Modified Weights'!R$4,0)</f>
        <v>0</v>
      </c>
      <c r="S509" s="26">
        <f>IF(correlations!S542&lt;&gt;0,'Modified Weights'!S$4,0)</f>
        <v>0</v>
      </c>
      <c r="T509" s="26">
        <f>IF(correlations!T542&lt;&gt;0,'Modified Weights'!T$4,0)</f>
        <v>0</v>
      </c>
      <c r="U509" s="26">
        <f>IF(correlations!U542&lt;&gt;0,'Modified Weights'!U$4,0)</f>
        <v>0.43899155441463594</v>
      </c>
      <c r="V509" s="26">
        <f>IF(correlations!V542&lt;&gt;0,'Modified Weights'!V$4,0)</f>
        <v>0</v>
      </c>
      <c r="W509" s="26">
        <f>IF(correlations!W542&lt;&gt;0,'Modified Weights'!W$4,0)</f>
        <v>0</v>
      </c>
      <c r="X509" s="26">
        <f>IF(correlations!X542&lt;&gt;0,'Modified Weights'!X$4,0)</f>
        <v>0</v>
      </c>
      <c r="Y509" s="26">
        <f>IF(correlations!Y542&lt;&gt;0,'Modified Weights'!Y$4,0)</f>
        <v>0</v>
      </c>
      <c r="Z509" s="26">
        <f>IF(correlations!Z542&lt;&gt;0,'Modified Weights'!Z$4,0)</f>
        <v>0</v>
      </c>
      <c r="AA509" s="26"/>
      <c r="AB509" s="40">
        <f ca="1">SUMIF(OFFSET(correlations!B$46,_xlfn.FLOOR.MATH((ROW(A497)-1)/5)*5,0,5),"&lt;&gt;0")/COUNTIF(OFFSET(correlations!B$46,_xlfn.FLOOR.MATH((ROW(A497)-1)/5)*5,0,5),"&lt;&gt;0")</f>
        <v>3.5</v>
      </c>
      <c r="AC509" s="40">
        <f ca="1">SUMIF(OFFSET(correlations!C$46,_xlfn.FLOOR.MATH((ROW(B497)-1)/5)*5,0,5),"&lt;&gt;0")/COUNTIF(OFFSET(correlations!C$46,_xlfn.FLOOR.MATH((ROW(B497)-1)/5)*5,0,5),"&lt;&gt;0")</f>
        <v>4</v>
      </c>
      <c r="AD509" s="40">
        <f ca="1">SUMIF(OFFSET(correlations!D$46,_xlfn.FLOOR.MATH((ROW(C497)-1)/5)*5,0,5),"&lt;&gt;0")/COUNTIF(OFFSET(correlations!D$46,_xlfn.FLOOR.MATH((ROW(C497)-1)/5)*5,0,5),"&lt;&gt;0")</f>
        <v>3.25</v>
      </c>
      <c r="AE509" s="40">
        <f ca="1">SUMIF(OFFSET(correlations!E$46,_xlfn.FLOOR.MATH((ROW(D497)-1)/5)*5,0,5),"&lt;&gt;0")/COUNTIF(OFFSET(correlations!E$46,_xlfn.FLOOR.MATH((ROW(D497)-1)/5)*5,0,5),"&lt;&gt;0")</f>
        <v>4</v>
      </c>
      <c r="AF509" s="40">
        <f ca="1">SUMIF(OFFSET(correlations!F$46,_xlfn.FLOOR.MATH((ROW(E497)-1)/5)*5,0,5),"&lt;&gt;0")/COUNTIF(OFFSET(correlations!F$46,_xlfn.FLOOR.MATH((ROW(E497)-1)/5)*5,0,5),"&lt;&gt;0")</f>
        <v>3.1666666666666665</v>
      </c>
      <c r="AG509" s="40">
        <f ca="1">SUMIF(OFFSET(correlations!G$46,_xlfn.FLOOR.MATH((ROW(F497)-1)/5)*5,0,5),"&lt;&gt;0")/COUNTIF(OFFSET(correlations!G$46,_xlfn.FLOOR.MATH((ROW(F497)-1)/5)*5,0,5),"&lt;&gt;0")</f>
        <v>3</v>
      </c>
      <c r="AH509" s="40">
        <f ca="1">SUMIF(OFFSET(correlations!H$46,_xlfn.FLOOR.MATH((ROW(G497)-1)/5)*5,0,5),"&lt;&gt;0")/COUNTIF(OFFSET(correlations!H$46,_xlfn.FLOOR.MATH((ROW(G497)-1)/5)*5,0,5),"&lt;&gt;0")</f>
        <v>3</v>
      </c>
      <c r="AI509" s="40">
        <f ca="1">SUMIF(OFFSET(correlations!I$46,_xlfn.FLOOR.MATH((ROW(H497)-1)/5)*5,0,5),"&lt;&gt;0")/COUNTIF(OFFSET(correlations!I$46,_xlfn.FLOOR.MATH((ROW(H497)-1)/5)*5,0,5),"&lt;&gt;0")</f>
        <v>3</v>
      </c>
      <c r="AJ509" s="40">
        <f ca="1">SUMIF(OFFSET(correlations!J$46,_xlfn.FLOOR.MATH((ROW(I497)-1)/5)*5,0,5),"&lt;&gt;0")/COUNTIF(OFFSET(correlations!J$46,_xlfn.FLOOR.MATH((ROW(I497)-1)/5)*5,0,5),"&lt;&gt;0")</f>
        <v>3.5</v>
      </c>
      <c r="AK509" s="40">
        <f ca="1">SUMIF(OFFSET(correlations!K$46,_xlfn.FLOOR.MATH((ROW(J497)-1)/5)*5,0,5),"&lt;&gt;0")/COUNTIF(OFFSET(correlations!K$46,_xlfn.FLOOR.MATH((ROW(J497)-1)/5)*5,0,5),"&lt;&gt;0")</f>
        <v>3</v>
      </c>
      <c r="AL509" s="40">
        <f ca="1">SUMIF(OFFSET(correlations!L$46,_xlfn.FLOOR.MATH((ROW(K497)-1)/5)*5,0,5),"&lt;&gt;0")/COUNTIF(OFFSET(correlations!L$46,_xlfn.FLOOR.MATH((ROW(K497)-1)/5)*5,0,5),"&lt;&gt;0")</f>
        <v>2.25</v>
      </c>
      <c r="AM509" s="40">
        <f ca="1">SUMIF(OFFSET(correlations!M$46,_xlfn.FLOOR.MATH((ROW(L497)-1)/5)*5,0,5),"&lt;&gt;0")/COUNTIF(OFFSET(correlations!M$46,_xlfn.FLOOR.MATH((ROW(L497)-1)/5)*5,0,5),"&lt;&gt;0")</f>
        <v>2</v>
      </c>
      <c r="AN509" s="40">
        <f ca="1">SUMIF(OFFSET(correlations!N$46,_xlfn.FLOOR.MATH((ROW(M497)-1)/5)*5,0,5),"&lt;&gt;0")/COUNTIF(OFFSET(correlations!N$46,_xlfn.FLOOR.MATH((ROW(M497)-1)/5)*5,0,5),"&lt;&gt;0")</f>
        <v>3.25</v>
      </c>
      <c r="AO509" s="40">
        <f ca="1">SUMIF(OFFSET(correlations!O$46,_xlfn.FLOOR.MATH((ROW(N497)-1)/5)*5,0,5),"&lt;&gt;0")/COUNTIF(OFFSET(correlations!O$46,_xlfn.FLOOR.MATH((ROW(N497)-1)/5)*5,0,5),"&lt;&gt;0")</f>
        <v>3.25</v>
      </c>
      <c r="AP509" s="40">
        <f ca="1">SUMIF(OFFSET(correlations!P$46,_xlfn.FLOOR.MATH((ROW(O497)-1)/5)*5,0,5),"&lt;&gt;0")/COUNTIF(OFFSET(correlations!P$46,_xlfn.FLOOR.MATH((ROW(O497)-1)/5)*5,0,5),"&lt;&gt;0")</f>
        <v>1.5</v>
      </c>
      <c r="AQ509" s="40">
        <f ca="1">SUMIF(OFFSET(correlations!Q$46,_xlfn.FLOOR.MATH((ROW(P497)-1)/5)*5,0,5),"&lt;&gt;0")/COUNTIF(OFFSET(correlations!Q$46,_xlfn.FLOOR.MATH((ROW(P497)-1)/5)*5,0,5),"&lt;&gt;0")</f>
        <v>3</v>
      </c>
      <c r="AR509" s="40">
        <f ca="1">SUMIF(OFFSET(correlations!R$46,_xlfn.FLOOR.MATH((ROW(Q497)-1)/5)*5,0,5),"&lt;&gt;0")/COUNTIF(OFFSET(correlations!R$46,_xlfn.FLOOR.MATH((ROW(Q497)-1)/5)*5,0,5),"&lt;&gt;0")</f>
        <v>3.5</v>
      </c>
      <c r="AS509" s="40">
        <f ca="1">SUMIF(OFFSET(correlations!S$46,_xlfn.FLOOR.MATH((ROW(R497)-1)/5)*5,0,5),"&lt;&gt;0")/COUNTIF(OFFSET(correlations!S$46,_xlfn.FLOOR.MATH((ROW(R497)-1)/5)*5,0,5),"&lt;&gt;0")</f>
        <v>3</v>
      </c>
      <c r="AT509" s="40">
        <f ca="1">SUMIF(OFFSET(correlations!T$46,_xlfn.FLOOR.MATH((ROW(S497)-1)/5)*5,0,5),"&lt;&gt;0")/COUNTIF(OFFSET(correlations!T$46,_xlfn.FLOOR.MATH((ROW(S497)-1)/5)*5,0,5),"&lt;&gt;0")</f>
        <v>1.5</v>
      </c>
      <c r="AU509" s="40">
        <f ca="1">SUMIF(OFFSET(correlations!U$46,_xlfn.FLOOR.MATH((ROW(T497)-1)/5)*5,0,5),"&lt;&gt;0")/COUNTIF(OFFSET(correlations!U$46,_xlfn.FLOOR.MATH((ROW(T497)-1)/5)*5,0,5),"&lt;&gt;0")</f>
        <v>3</v>
      </c>
      <c r="AV509" s="40">
        <f ca="1">SUMIF(OFFSET(correlations!V$46,_xlfn.FLOOR.MATH((ROW(U497)-1)/5)*5,0,5),"&lt;&gt;0")/COUNTIF(OFFSET(correlations!V$46,_xlfn.FLOOR.MATH((ROW(U497)-1)/5)*5,0,5),"&lt;&gt;0")</f>
        <v>4</v>
      </c>
      <c r="AW509" s="40">
        <f ca="1">SUMIF(OFFSET(correlations!W$46,_xlfn.FLOOR.MATH((ROW(V497)-1)/5)*5,0,5),"&lt;&gt;0")/COUNTIF(OFFSET(correlations!W$46,_xlfn.FLOOR.MATH((ROW(V497)-1)/5)*5,0,5),"&lt;&gt;0")</f>
        <v>2</v>
      </c>
      <c r="AX509" s="40">
        <f ca="1">SUMIF(OFFSET(correlations!X$46,_xlfn.FLOOR.MATH((ROW(W497)-1)/5)*5,0,5),"&lt;&gt;0")/COUNTIF(OFFSET(correlations!X$46,_xlfn.FLOOR.MATH((ROW(W497)-1)/5)*5,0,5),"&lt;&gt;0")</f>
        <v>4</v>
      </c>
      <c r="AY509" s="40">
        <f ca="1">SUMIF(OFFSET(correlations!Y$46,_xlfn.FLOOR.MATH((ROW(X497)-1)/5)*5,0,5),"&lt;&gt;0")/COUNTIF(OFFSET(correlations!Y$46,_xlfn.FLOOR.MATH((ROW(X497)-1)/5)*5,0,5),"&lt;&gt;0")</f>
        <v>2.25</v>
      </c>
      <c r="AZ509" s="40">
        <f ca="1">SUMIF(OFFSET(correlations!Z$46,_xlfn.FLOOR.MATH((ROW(Y497)-1)/5)*5,0,5),"&lt;&gt;0")/COUNTIF(OFFSET(correlations!Z$46,_xlfn.FLOOR.MATH((ROW(Y497)-1)/5)*5,0,5),"&lt;&gt;0")</f>
        <v>3.25</v>
      </c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</row>
    <row r="510" spans="1:76">
      <c r="A510" s="1" t="str">
        <f t="shared" si="99"/>
        <v>36955: True Lies (1994)</v>
      </c>
      <c r="B510" s="26">
        <f>IF(correlations!B543&lt;&gt;0,'Modified Weights'!B$5,0)</f>
        <v>0</v>
      </c>
      <c r="C510" s="26">
        <f>IF(correlations!C543&lt;&gt;0,'Modified Weights'!C$5,0)</f>
        <v>0.42223642660835542</v>
      </c>
      <c r="D510" s="26">
        <f>IF(correlations!D543&lt;&gt;0,'Modified Weights'!D$5,0)</f>
        <v>0.46833329437099369</v>
      </c>
      <c r="E510" s="26">
        <f>IF(correlations!E543&lt;&gt;0,'Modified Weights'!E$5,0)</f>
        <v>0.46291004988627577</v>
      </c>
      <c r="F510" s="26">
        <f>IF(correlations!F543&lt;&gt;0,'Modified Weights'!F$5,0)</f>
        <v>0.43899155441463594</v>
      </c>
      <c r="G510" s="26">
        <f>IF(correlations!G543&lt;&gt;0,'Modified Weights'!G$5,0)</f>
        <v>0</v>
      </c>
      <c r="H510" s="26">
        <f>IF(correlations!H543&lt;&gt;0,'Modified Weights'!H$5,0)</f>
        <v>0</v>
      </c>
      <c r="I510" s="26">
        <f>IF(correlations!I543&lt;&gt;0,'Modified Weights'!I$5,0)</f>
        <v>0.26424949075041737</v>
      </c>
      <c r="J510" s="26">
        <f>IF(correlations!J543&lt;&gt;0,'Modified Weights'!J$5,0)</f>
        <v>0.38713264586848378</v>
      </c>
      <c r="K510" s="26">
        <f>IF(correlations!K543&lt;&gt;0,'Modified Weights'!K$5,0)</f>
        <v>0</v>
      </c>
      <c r="L510" s="26">
        <f>IF(correlations!L543&lt;&gt;0,'Modified Weights'!L$5,0)</f>
        <v>0</v>
      </c>
      <c r="M510" s="26">
        <f>IF(correlations!M543&lt;&gt;0,'Modified Weights'!M$5,0)</f>
        <v>0</v>
      </c>
      <c r="N510" s="26">
        <f>IF(correlations!N543&lt;&gt;0,'Modified Weights'!N$5,0)</f>
        <v>0</v>
      </c>
      <c r="O510" s="26">
        <f>IF(correlations!O543&lt;&gt;0,'Modified Weights'!O$5,0)</f>
        <v>0.53906585139435703</v>
      </c>
      <c r="P510" s="26">
        <f>IF(correlations!P543&lt;&gt;0,'Modified Weights'!P$5,0)</f>
        <v>0</v>
      </c>
      <c r="Q510" s="26">
        <f>IF(correlations!Q543&lt;&gt;0,'Modified Weights'!Q$5,0)</f>
        <v>0.47571090136593314</v>
      </c>
      <c r="R510" s="26">
        <f>IF(correlations!R543&lt;&gt;0,'Modified Weights'!R$5,0)</f>
        <v>0</v>
      </c>
      <c r="S510" s="26">
        <f>IF(correlations!S543&lt;&gt;0,'Modified Weights'!S$5,0)</f>
        <v>0</v>
      </c>
      <c r="T510" s="26">
        <f>IF(correlations!T543&lt;&gt;0,'Modified Weights'!T$5,0)</f>
        <v>0</v>
      </c>
      <c r="U510" s="26">
        <f>IF(correlations!U543&lt;&gt;0,'Modified Weights'!U$5,0)</f>
        <v>0</v>
      </c>
      <c r="V510" s="26">
        <f>IF(correlations!V543&lt;&gt;0,'Modified Weights'!V$5,0)</f>
        <v>0</v>
      </c>
      <c r="W510" s="26">
        <f>IF(correlations!W543&lt;&gt;0,'Modified Weights'!W$5,0)</f>
        <v>0.31571202585390812</v>
      </c>
      <c r="X510" s="26">
        <f>IF(correlations!X543&lt;&gt;0,'Modified Weights'!X$5,0)</f>
        <v>0</v>
      </c>
      <c r="Y510" s="26">
        <f>IF(correlations!Y543&lt;&gt;0,'Modified Weights'!Y$5,0)</f>
        <v>0.47236055541883315</v>
      </c>
      <c r="Z510" s="26">
        <f>IF(correlations!Z543&lt;&gt;0,'Modified Weights'!Z$5,0)</f>
        <v>0.37985626502293046</v>
      </c>
      <c r="AA510" s="26"/>
      <c r="AB510" s="40">
        <f ca="1">SUMIF(OFFSET(correlations!B$46,_xlfn.FLOOR.MATH((ROW(A498)-1)/5)*5,0,5),"&lt;&gt;0")/COUNTIF(OFFSET(correlations!B$46,_xlfn.FLOOR.MATH((ROW(A498)-1)/5)*5,0,5),"&lt;&gt;0")</f>
        <v>3.5</v>
      </c>
      <c r="AC510" s="40">
        <f ca="1">SUMIF(OFFSET(correlations!C$46,_xlfn.FLOOR.MATH((ROW(B498)-1)/5)*5,0,5),"&lt;&gt;0")/COUNTIF(OFFSET(correlations!C$46,_xlfn.FLOOR.MATH((ROW(B498)-1)/5)*5,0,5),"&lt;&gt;0")</f>
        <v>4</v>
      </c>
      <c r="AD510" s="40">
        <f ca="1">SUMIF(OFFSET(correlations!D$46,_xlfn.FLOOR.MATH((ROW(C498)-1)/5)*5,0,5),"&lt;&gt;0")/COUNTIF(OFFSET(correlations!D$46,_xlfn.FLOOR.MATH((ROW(C498)-1)/5)*5,0,5),"&lt;&gt;0")</f>
        <v>3.25</v>
      </c>
      <c r="AE510" s="40">
        <f ca="1">SUMIF(OFFSET(correlations!E$46,_xlfn.FLOOR.MATH((ROW(D498)-1)/5)*5,0,5),"&lt;&gt;0")/COUNTIF(OFFSET(correlations!E$46,_xlfn.FLOOR.MATH((ROW(D498)-1)/5)*5,0,5),"&lt;&gt;0")</f>
        <v>4</v>
      </c>
      <c r="AF510" s="40">
        <f ca="1">SUMIF(OFFSET(correlations!F$46,_xlfn.FLOOR.MATH((ROW(E498)-1)/5)*5,0,5),"&lt;&gt;0")/COUNTIF(OFFSET(correlations!F$46,_xlfn.FLOOR.MATH((ROW(E498)-1)/5)*5,0,5),"&lt;&gt;0")</f>
        <v>3.1666666666666665</v>
      </c>
      <c r="AG510" s="40">
        <f ca="1">SUMIF(OFFSET(correlations!G$46,_xlfn.FLOOR.MATH((ROW(F498)-1)/5)*5,0,5),"&lt;&gt;0")/COUNTIF(OFFSET(correlations!G$46,_xlfn.FLOOR.MATH((ROW(F498)-1)/5)*5,0,5),"&lt;&gt;0")</f>
        <v>3</v>
      </c>
      <c r="AH510" s="40">
        <f ca="1">SUMIF(OFFSET(correlations!H$46,_xlfn.FLOOR.MATH((ROW(G498)-1)/5)*5,0,5),"&lt;&gt;0")/COUNTIF(OFFSET(correlations!H$46,_xlfn.FLOOR.MATH((ROW(G498)-1)/5)*5,0,5),"&lt;&gt;0")</f>
        <v>3</v>
      </c>
      <c r="AI510" s="40">
        <f ca="1">SUMIF(OFFSET(correlations!I$46,_xlfn.FLOOR.MATH((ROW(H498)-1)/5)*5,0,5),"&lt;&gt;0")/COUNTIF(OFFSET(correlations!I$46,_xlfn.FLOOR.MATH((ROW(H498)-1)/5)*5,0,5),"&lt;&gt;0")</f>
        <v>3</v>
      </c>
      <c r="AJ510" s="40">
        <f ca="1">SUMIF(OFFSET(correlations!J$46,_xlfn.FLOOR.MATH((ROW(I498)-1)/5)*5,0,5),"&lt;&gt;0")/COUNTIF(OFFSET(correlations!J$46,_xlfn.FLOOR.MATH((ROW(I498)-1)/5)*5,0,5),"&lt;&gt;0")</f>
        <v>3.5</v>
      </c>
      <c r="AK510" s="40">
        <f ca="1">SUMIF(OFFSET(correlations!K$46,_xlfn.FLOOR.MATH((ROW(J498)-1)/5)*5,0,5),"&lt;&gt;0")/COUNTIF(OFFSET(correlations!K$46,_xlfn.FLOOR.MATH((ROW(J498)-1)/5)*5,0,5),"&lt;&gt;0")</f>
        <v>3</v>
      </c>
      <c r="AL510" s="40">
        <f ca="1">SUMIF(OFFSET(correlations!L$46,_xlfn.FLOOR.MATH((ROW(K498)-1)/5)*5,0,5),"&lt;&gt;0")/COUNTIF(OFFSET(correlations!L$46,_xlfn.FLOOR.MATH((ROW(K498)-1)/5)*5,0,5),"&lt;&gt;0")</f>
        <v>2.25</v>
      </c>
      <c r="AM510" s="40">
        <f ca="1">SUMIF(OFFSET(correlations!M$46,_xlfn.FLOOR.MATH((ROW(L498)-1)/5)*5,0,5),"&lt;&gt;0")/COUNTIF(OFFSET(correlations!M$46,_xlfn.FLOOR.MATH((ROW(L498)-1)/5)*5,0,5),"&lt;&gt;0")</f>
        <v>2</v>
      </c>
      <c r="AN510" s="40">
        <f ca="1">SUMIF(OFFSET(correlations!N$46,_xlfn.FLOOR.MATH((ROW(M498)-1)/5)*5,0,5),"&lt;&gt;0")/COUNTIF(OFFSET(correlations!N$46,_xlfn.FLOOR.MATH((ROW(M498)-1)/5)*5,0,5),"&lt;&gt;0")</f>
        <v>3.25</v>
      </c>
      <c r="AO510" s="40">
        <f ca="1">SUMIF(OFFSET(correlations!O$46,_xlfn.FLOOR.MATH((ROW(N498)-1)/5)*5,0,5),"&lt;&gt;0")/COUNTIF(OFFSET(correlations!O$46,_xlfn.FLOOR.MATH((ROW(N498)-1)/5)*5,0,5),"&lt;&gt;0")</f>
        <v>3.25</v>
      </c>
      <c r="AP510" s="40">
        <f ca="1">SUMIF(OFFSET(correlations!P$46,_xlfn.FLOOR.MATH((ROW(O498)-1)/5)*5,0,5),"&lt;&gt;0")/COUNTIF(OFFSET(correlations!P$46,_xlfn.FLOOR.MATH((ROW(O498)-1)/5)*5,0,5),"&lt;&gt;0")</f>
        <v>1.5</v>
      </c>
      <c r="AQ510" s="40">
        <f ca="1">SUMIF(OFFSET(correlations!Q$46,_xlfn.FLOOR.MATH((ROW(P498)-1)/5)*5,0,5),"&lt;&gt;0")/COUNTIF(OFFSET(correlations!Q$46,_xlfn.FLOOR.MATH((ROW(P498)-1)/5)*5,0,5),"&lt;&gt;0")</f>
        <v>3</v>
      </c>
      <c r="AR510" s="40">
        <f ca="1">SUMIF(OFFSET(correlations!R$46,_xlfn.FLOOR.MATH((ROW(Q498)-1)/5)*5,0,5),"&lt;&gt;0")/COUNTIF(OFFSET(correlations!R$46,_xlfn.FLOOR.MATH((ROW(Q498)-1)/5)*5,0,5),"&lt;&gt;0")</f>
        <v>3.5</v>
      </c>
      <c r="AS510" s="40">
        <f ca="1">SUMIF(OFFSET(correlations!S$46,_xlfn.FLOOR.MATH((ROW(R498)-1)/5)*5,0,5),"&lt;&gt;0")/COUNTIF(OFFSET(correlations!S$46,_xlfn.FLOOR.MATH((ROW(R498)-1)/5)*5,0,5),"&lt;&gt;0")</f>
        <v>3</v>
      </c>
      <c r="AT510" s="40">
        <f ca="1">SUMIF(OFFSET(correlations!T$46,_xlfn.FLOOR.MATH((ROW(S498)-1)/5)*5,0,5),"&lt;&gt;0")/COUNTIF(OFFSET(correlations!T$46,_xlfn.FLOOR.MATH((ROW(S498)-1)/5)*5,0,5),"&lt;&gt;0")</f>
        <v>1.5</v>
      </c>
      <c r="AU510" s="40">
        <f ca="1">SUMIF(OFFSET(correlations!U$46,_xlfn.FLOOR.MATH((ROW(T498)-1)/5)*5,0,5),"&lt;&gt;0")/COUNTIF(OFFSET(correlations!U$46,_xlfn.FLOOR.MATH((ROW(T498)-1)/5)*5,0,5),"&lt;&gt;0")</f>
        <v>3</v>
      </c>
      <c r="AV510" s="40">
        <f ca="1">SUMIF(OFFSET(correlations!V$46,_xlfn.FLOOR.MATH((ROW(U498)-1)/5)*5,0,5),"&lt;&gt;0")/COUNTIF(OFFSET(correlations!V$46,_xlfn.FLOOR.MATH((ROW(U498)-1)/5)*5,0,5),"&lt;&gt;0")</f>
        <v>4</v>
      </c>
      <c r="AW510" s="40">
        <f ca="1">SUMIF(OFFSET(correlations!W$46,_xlfn.FLOOR.MATH((ROW(V498)-1)/5)*5,0,5),"&lt;&gt;0")/COUNTIF(OFFSET(correlations!W$46,_xlfn.FLOOR.MATH((ROW(V498)-1)/5)*5,0,5),"&lt;&gt;0")</f>
        <v>2</v>
      </c>
      <c r="AX510" s="40">
        <f ca="1">SUMIF(OFFSET(correlations!X$46,_xlfn.FLOOR.MATH((ROW(W498)-1)/5)*5,0,5),"&lt;&gt;0")/COUNTIF(OFFSET(correlations!X$46,_xlfn.FLOOR.MATH((ROW(W498)-1)/5)*5,0,5),"&lt;&gt;0")</f>
        <v>4</v>
      </c>
      <c r="AY510" s="40">
        <f ca="1">SUMIF(OFFSET(correlations!Y$46,_xlfn.FLOOR.MATH((ROW(X498)-1)/5)*5,0,5),"&lt;&gt;0")/COUNTIF(OFFSET(correlations!Y$46,_xlfn.FLOOR.MATH((ROW(X498)-1)/5)*5,0,5),"&lt;&gt;0")</f>
        <v>2.25</v>
      </c>
      <c r="AZ510" s="40">
        <f ca="1">SUMIF(OFFSET(correlations!Z$46,_xlfn.FLOOR.MATH((ROW(Y498)-1)/5)*5,0,5),"&lt;&gt;0")/COUNTIF(OFFSET(correlations!Z$46,_xlfn.FLOOR.MATH((ROW(Y498)-1)/5)*5,0,5),"&lt;&gt;0")</f>
        <v>3.25</v>
      </c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</row>
    <row r="511" spans="1:76">
      <c r="A511" s="1" t="str">
        <f t="shared" si="99"/>
        <v>36955: True Lies (1994)</v>
      </c>
      <c r="B511" s="26">
        <f>IF(correlations!B544&lt;&gt;0,'Modified Weights'!B$6,0)</f>
        <v>0.48053660218278615</v>
      </c>
      <c r="C511" s="26">
        <f>IF(correlations!C544&lt;&gt;0,'Modified Weights'!C$6,0)</f>
        <v>0</v>
      </c>
      <c r="D511" s="26">
        <f>IF(correlations!D544&lt;&gt;0,'Modified Weights'!D$6,0)</f>
        <v>0</v>
      </c>
      <c r="E511" s="26">
        <f>IF(correlations!E544&lt;&gt;0,'Modified Weights'!E$6,0)</f>
        <v>0</v>
      </c>
      <c r="F511" s="26">
        <f>IF(correlations!F544&lt;&gt;0,'Modified Weights'!F$6,0)</f>
        <v>0.40027450425381639</v>
      </c>
      <c r="G511" s="26">
        <f>IF(correlations!G544&lt;&gt;0,'Modified Weights'!G$6,0)</f>
        <v>0</v>
      </c>
      <c r="H511" s="26">
        <f>IF(correlations!H544&lt;&gt;0,'Modified Weights'!H$6,0)</f>
        <v>0</v>
      </c>
      <c r="I511" s="26">
        <f>IF(correlations!I544&lt;&gt;0,'Modified Weights'!I$6,0)</f>
        <v>0</v>
      </c>
      <c r="J511" s="26">
        <f>IF(correlations!J544&lt;&gt;0,'Modified Weights'!J$6,0)</f>
        <v>0</v>
      </c>
      <c r="K511" s="26">
        <f>IF(correlations!K544&lt;&gt;0,'Modified Weights'!K$6,0)</f>
        <v>0</v>
      </c>
      <c r="L511" s="26">
        <f>IF(correlations!L544&lt;&gt;0,'Modified Weights'!L$6,0)</f>
        <v>0</v>
      </c>
      <c r="M511" s="26">
        <f>IF(correlations!M544&lt;&gt;0,'Modified Weights'!M$6,0)</f>
        <v>0.25252866387786765</v>
      </c>
      <c r="N511" s="26">
        <f>IF(correlations!N544&lt;&gt;0,'Modified Weights'!N$6,0)</f>
        <v>0</v>
      </c>
      <c r="O511" s="26">
        <f>IF(correlations!O544&lt;&gt;0,'Modified Weights'!O$6,0)</f>
        <v>0</v>
      </c>
      <c r="P511" s="26">
        <f>IF(correlations!P544&lt;&gt;0,'Modified Weights'!P$6,0)</f>
        <v>0.28039233696684568</v>
      </c>
      <c r="Q511" s="26">
        <f>IF(correlations!Q544&lt;&gt;0,'Modified Weights'!Q$6,0)</f>
        <v>0</v>
      </c>
      <c r="R511" s="26">
        <f>IF(correlations!R544&lt;&gt;0,'Modified Weights'!R$6,0)</f>
        <v>0.39943642888722536</v>
      </c>
      <c r="S511" s="26">
        <f>IF(correlations!S544&lt;&gt;0,'Modified Weights'!S$6,0)</f>
        <v>0</v>
      </c>
      <c r="T511" s="26">
        <f>IF(correlations!T544&lt;&gt;0,'Modified Weights'!T$6,0)</f>
        <v>0</v>
      </c>
      <c r="U511" s="26">
        <f>IF(correlations!U544&lt;&gt;0,'Modified Weights'!U$6,0)</f>
        <v>0</v>
      </c>
      <c r="V511" s="26">
        <f>IF(correlations!V544&lt;&gt;0,'Modified Weights'!V$6,0)</f>
        <v>0.14601110225769576</v>
      </c>
      <c r="W511" s="26">
        <f>IF(correlations!W544&lt;&gt;0,'Modified Weights'!W$6,0)</f>
        <v>0</v>
      </c>
      <c r="X511" s="26">
        <f>IF(correlations!X544&lt;&gt;0,'Modified Weights'!X$6,0)</f>
        <v>0</v>
      </c>
      <c r="Y511" s="26">
        <f>IF(correlations!Y544&lt;&gt;0,'Modified Weights'!Y$6,0)</f>
        <v>0.46411014776485626</v>
      </c>
      <c r="Z511" s="26">
        <f>IF(correlations!Z544&lt;&gt;0,'Modified Weights'!Z$6,0)</f>
        <v>0</v>
      </c>
      <c r="AA511" s="26"/>
      <c r="AB511" s="40">
        <f ca="1">SUMIF(OFFSET(correlations!B$46,_xlfn.FLOOR.MATH((ROW(A499)-1)/5)*5,0,5),"&lt;&gt;0")/COUNTIF(OFFSET(correlations!B$46,_xlfn.FLOOR.MATH((ROW(A499)-1)/5)*5,0,5),"&lt;&gt;0")</f>
        <v>3.5</v>
      </c>
      <c r="AC511" s="40">
        <f ca="1">SUMIF(OFFSET(correlations!C$46,_xlfn.FLOOR.MATH((ROW(B499)-1)/5)*5,0,5),"&lt;&gt;0")/COUNTIF(OFFSET(correlations!C$46,_xlfn.FLOOR.MATH((ROW(B499)-1)/5)*5,0,5),"&lt;&gt;0")</f>
        <v>4</v>
      </c>
      <c r="AD511" s="40">
        <f ca="1">SUMIF(OFFSET(correlations!D$46,_xlfn.FLOOR.MATH((ROW(C499)-1)/5)*5,0,5),"&lt;&gt;0")/COUNTIF(OFFSET(correlations!D$46,_xlfn.FLOOR.MATH((ROW(C499)-1)/5)*5,0,5),"&lt;&gt;0")</f>
        <v>3.25</v>
      </c>
      <c r="AE511" s="40">
        <f ca="1">SUMIF(OFFSET(correlations!E$46,_xlfn.FLOOR.MATH((ROW(D499)-1)/5)*5,0,5),"&lt;&gt;0")/COUNTIF(OFFSET(correlations!E$46,_xlfn.FLOOR.MATH((ROW(D499)-1)/5)*5,0,5),"&lt;&gt;0")</f>
        <v>4</v>
      </c>
      <c r="AF511" s="40">
        <f ca="1">SUMIF(OFFSET(correlations!F$46,_xlfn.FLOOR.MATH((ROW(E499)-1)/5)*5,0,5),"&lt;&gt;0")/COUNTIF(OFFSET(correlations!F$46,_xlfn.FLOOR.MATH((ROW(E499)-1)/5)*5,0,5),"&lt;&gt;0")</f>
        <v>3.1666666666666665</v>
      </c>
      <c r="AG511" s="40">
        <f ca="1">SUMIF(OFFSET(correlations!G$46,_xlfn.FLOOR.MATH((ROW(F499)-1)/5)*5,0,5),"&lt;&gt;0")/COUNTIF(OFFSET(correlations!G$46,_xlfn.FLOOR.MATH((ROW(F499)-1)/5)*5,0,5),"&lt;&gt;0")</f>
        <v>3</v>
      </c>
      <c r="AH511" s="40">
        <f ca="1">SUMIF(OFFSET(correlations!H$46,_xlfn.FLOOR.MATH((ROW(G499)-1)/5)*5,0,5),"&lt;&gt;0")/COUNTIF(OFFSET(correlations!H$46,_xlfn.FLOOR.MATH((ROW(G499)-1)/5)*5,0,5),"&lt;&gt;0")</f>
        <v>3</v>
      </c>
      <c r="AI511" s="40">
        <f ca="1">SUMIF(OFFSET(correlations!I$46,_xlfn.FLOOR.MATH((ROW(H499)-1)/5)*5,0,5),"&lt;&gt;0")/COUNTIF(OFFSET(correlations!I$46,_xlfn.FLOOR.MATH((ROW(H499)-1)/5)*5,0,5),"&lt;&gt;0")</f>
        <v>3</v>
      </c>
      <c r="AJ511" s="40">
        <f ca="1">SUMIF(OFFSET(correlations!J$46,_xlfn.FLOOR.MATH((ROW(I499)-1)/5)*5,0,5),"&lt;&gt;0")/COUNTIF(OFFSET(correlations!J$46,_xlfn.FLOOR.MATH((ROW(I499)-1)/5)*5,0,5),"&lt;&gt;0")</f>
        <v>3.5</v>
      </c>
      <c r="AK511" s="40">
        <f ca="1">SUMIF(OFFSET(correlations!K$46,_xlfn.FLOOR.MATH((ROW(J499)-1)/5)*5,0,5),"&lt;&gt;0")/COUNTIF(OFFSET(correlations!K$46,_xlfn.FLOOR.MATH((ROW(J499)-1)/5)*5,0,5),"&lt;&gt;0")</f>
        <v>3</v>
      </c>
      <c r="AL511" s="40">
        <f ca="1">SUMIF(OFFSET(correlations!L$46,_xlfn.FLOOR.MATH((ROW(K499)-1)/5)*5,0,5),"&lt;&gt;0")/COUNTIF(OFFSET(correlations!L$46,_xlfn.FLOOR.MATH((ROW(K499)-1)/5)*5,0,5),"&lt;&gt;0")</f>
        <v>2.25</v>
      </c>
      <c r="AM511" s="40">
        <f ca="1">SUMIF(OFFSET(correlations!M$46,_xlfn.FLOOR.MATH((ROW(L499)-1)/5)*5,0,5),"&lt;&gt;0")/COUNTIF(OFFSET(correlations!M$46,_xlfn.FLOOR.MATH((ROW(L499)-1)/5)*5,0,5),"&lt;&gt;0")</f>
        <v>2</v>
      </c>
      <c r="AN511" s="40">
        <f ca="1">SUMIF(OFFSET(correlations!N$46,_xlfn.FLOOR.MATH((ROW(M499)-1)/5)*5,0,5),"&lt;&gt;0")/COUNTIF(OFFSET(correlations!N$46,_xlfn.FLOOR.MATH((ROW(M499)-1)/5)*5,0,5),"&lt;&gt;0")</f>
        <v>3.25</v>
      </c>
      <c r="AO511" s="40">
        <f ca="1">SUMIF(OFFSET(correlations!O$46,_xlfn.FLOOR.MATH((ROW(N499)-1)/5)*5,0,5),"&lt;&gt;0")/COUNTIF(OFFSET(correlations!O$46,_xlfn.FLOOR.MATH((ROW(N499)-1)/5)*5,0,5),"&lt;&gt;0")</f>
        <v>3.25</v>
      </c>
      <c r="AP511" s="40">
        <f ca="1">SUMIF(OFFSET(correlations!P$46,_xlfn.FLOOR.MATH((ROW(O499)-1)/5)*5,0,5),"&lt;&gt;0")/COUNTIF(OFFSET(correlations!P$46,_xlfn.FLOOR.MATH((ROW(O499)-1)/5)*5,0,5),"&lt;&gt;0")</f>
        <v>1.5</v>
      </c>
      <c r="AQ511" s="40">
        <f ca="1">SUMIF(OFFSET(correlations!Q$46,_xlfn.FLOOR.MATH((ROW(P499)-1)/5)*5,0,5),"&lt;&gt;0")/COUNTIF(OFFSET(correlations!Q$46,_xlfn.FLOOR.MATH((ROW(P499)-1)/5)*5,0,5),"&lt;&gt;0")</f>
        <v>3</v>
      </c>
      <c r="AR511" s="40">
        <f ca="1">SUMIF(OFFSET(correlations!R$46,_xlfn.FLOOR.MATH((ROW(Q499)-1)/5)*5,0,5),"&lt;&gt;0")/COUNTIF(OFFSET(correlations!R$46,_xlfn.FLOOR.MATH((ROW(Q499)-1)/5)*5,0,5),"&lt;&gt;0")</f>
        <v>3.5</v>
      </c>
      <c r="AS511" s="40">
        <f ca="1">SUMIF(OFFSET(correlations!S$46,_xlfn.FLOOR.MATH((ROW(R499)-1)/5)*5,0,5),"&lt;&gt;0")/COUNTIF(OFFSET(correlations!S$46,_xlfn.FLOOR.MATH((ROW(R499)-1)/5)*5,0,5),"&lt;&gt;0")</f>
        <v>3</v>
      </c>
      <c r="AT511" s="40">
        <f ca="1">SUMIF(OFFSET(correlations!T$46,_xlfn.FLOOR.MATH((ROW(S499)-1)/5)*5,0,5),"&lt;&gt;0")/COUNTIF(OFFSET(correlations!T$46,_xlfn.FLOOR.MATH((ROW(S499)-1)/5)*5,0,5),"&lt;&gt;0")</f>
        <v>1.5</v>
      </c>
      <c r="AU511" s="40">
        <f ca="1">SUMIF(OFFSET(correlations!U$46,_xlfn.FLOOR.MATH((ROW(T499)-1)/5)*5,0,5),"&lt;&gt;0")/COUNTIF(OFFSET(correlations!U$46,_xlfn.FLOOR.MATH((ROW(T499)-1)/5)*5,0,5),"&lt;&gt;0")</f>
        <v>3</v>
      </c>
      <c r="AV511" s="40">
        <f ca="1">SUMIF(OFFSET(correlations!V$46,_xlfn.FLOOR.MATH((ROW(U499)-1)/5)*5,0,5),"&lt;&gt;0")/COUNTIF(OFFSET(correlations!V$46,_xlfn.FLOOR.MATH((ROW(U499)-1)/5)*5,0,5),"&lt;&gt;0")</f>
        <v>4</v>
      </c>
      <c r="AW511" s="40">
        <f ca="1">SUMIF(OFFSET(correlations!W$46,_xlfn.FLOOR.MATH((ROW(V499)-1)/5)*5,0,5),"&lt;&gt;0")/COUNTIF(OFFSET(correlations!W$46,_xlfn.FLOOR.MATH((ROW(V499)-1)/5)*5,0,5),"&lt;&gt;0")</f>
        <v>2</v>
      </c>
      <c r="AX511" s="40">
        <f ca="1">SUMIF(OFFSET(correlations!X$46,_xlfn.FLOOR.MATH((ROW(W499)-1)/5)*5,0,5),"&lt;&gt;0")/COUNTIF(OFFSET(correlations!X$46,_xlfn.FLOOR.MATH((ROW(W499)-1)/5)*5,0,5),"&lt;&gt;0")</f>
        <v>4</v>
      </c>
      <c r="AY511" s="40">
        <f ca="1">SUMIF(OFFSET(correlations!Y$46,_xlfn.FLOOR.MATH((ROW(X499)-1)/5)*5,0,5),"&lt;&gt;0")/COUNTIF(OFFSET(correlations!Y$46,_xlfn.FLOOR.MATH((ROW(X499)-1)/5)*5,0,5),"&lt;&gt;0")</f>
        <v>2.25</v>
      </c>
      <c r="AZ511" s="40">
        <f ca="1">SUMIF(OFFSET(correlations!Z$46,_xlfn.FLOOR.MATH((ROW(Y499)-1)/5)*5,0,5),"&lt;&gt;0")/COUNTIF(OFFSET(correlations!Z$46,_xlfn.FLOOR.MATH((ROW(Y499)-1)/5)*5,0,5),"&lt;&gt;0")</f>
        <v>3.25</v>
      </c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</row>
    <row r="512" spans="1:76">
      <c r="A512" s="1" t="str">
        <f t="shared" si="99"/>
        <v>36955: True Lies (1994)</v>
      </c>
      <c r="B512" s="26">
        <f>IF(correlations!B545&lt;&gt;0,'Modified Weights'!B$7,0)</f>
        <v>0</v>
      </c>
      <c r="C512" s="26">
        <f>IF(correlations!C545&lt;&gt;0,'Modified Weights'!C$7,0)</f>
        <v>0</v>
      </c>
      <c r="D512" s="26">
        <f>IF(correlations!D545&lt;&gt;0,'Modified Weights'!D$7,0)</f>
        <v>0.36756756756756787</v>
      </c>
      <c r="E512" s="26">
        <f>IF(correlations!E545&lt;&gt;0,'Modified Weights'!E$7,0)</f>
        <v>0</v>
      </c>
      <c r="F512" s="26">
        <f>IF(correlations!F545&lt;&gt;0,'Modified Weights'!F$7,0)</f>
        <v>0</v>
      </c>
      <c r="G512" s="26">
        <f>IF(correlations!G545&lt;&gt;0,'Modified Weights'!G$7,0)</f>
        <v>0.38713264586848378</v>
      </c>
      <c r="H512" s="26">
        <f>IF(correlations!H545&lt;&gt;0,'Modified Weights'!H$7,0)</f>
        <v>0</v>
      </c>
      <c r="I512" s="26">
        <f>IF(correlations!I545&lt;&gt;0,'Modified Weights'!I$7,0)</f>
        <v>0</v>
      </c>
      <c r="J512" s="26">
        <f>IF(correlations!J545&lt;&gt;0,'Modified Weights'!J$7,0)</f>
        <v>0</v>
      </c>
      <c r="K512" s="26">
        <f>IF(correlations!K545&lt;&gt;0,'Modified Weights'!K$7,0)</f>
        <v>0.21087949693739588</v>
      </c>
      <c r="L512" s="26">
        <f>IF(correlations!L545&lt;&gt;0,'Modified Weights'!L$7,0)</f>
        <v>0.24328325135114928</v>
      </c>
      <c r="M512" s="26">
        <f>IF(correlations!M545&lt;&gt;0,'Modified Weights'!M$7,0)</f>
        <v>0</v>
      </c>
      <c r="N512" s="26">
        <f>IF(correlations!N545&lt;&gt;0,'Modified Weights'!N$7,0)</f>
        <v>0</v>
      </c>
      <c r="O512" s="26">
        <f>IF(correlations!O545&lt;&gt;0,'Modified Weights'!O$7,0)</f>
        <v>0.47549485227568483</v>
      </c>
      <c r="P512" s="26">
        <f>IF(correlations!P545&lt;&gt;0,'Modified Weights'!P$7,0)</f>
        <v>0</v>
      </c>
      <c r="Q512" s="26">
        <f>IF(correlations!Q545&lt;&gt;0,'Modified Weights'!Q$7,0)</f>
        <v>0</v>
      </c>
      <c r="R512" s="26">
        <f>IF(correlations!R545&lt;&gt;0,'Modified Weights'!R$7,0)</f>
        <v>0</v>
      </c>
      <c r="S512" s="26">
        <f>IF(correlations!S545&lt;&gt;0,'Modified Weights'!S$7,0)</f>
        <v>0</v>
      </c>
      <c r="T512" s="26">
        <f>IF(correlations!T545&lt;&gt;0,'Modified Weights'!T$7,0)</f>
        <v>0.40380887559327872</v>
      </c>
      <c r="U512" s="26">
        <f>IF(correlations!U545&lt;&gt;0,'Modified Weights'!U$7,0)</f>
        <v>0</v>
      </c>
      <c r="V512" s="26">
        <f>IF(correlations!V545&lt;&gt;0,'Modified Weights'!V$7,0)</f>
        <v>0</v>
      </c>
      <c r="W512" s="26">
        <f>IF(correlations!W545&lt;&gt;0,'Modified Weights'!W$7,0)</f>
        <v>0</v>
      </c>
      <c r="X512" s="26">
        <f>IF(correlations!X545&lt;&gt;0,'Modified Weights'!X$7,0)</f>
        <v>0.44902524381160436</v>
      </c>
      <c r="Y512" s="26">
        <f>IF(correlations!Y545&lt;&gt;0,'Modified Weights'!Y$7,0)</f>
        <v>0</v>
      </c>
      <c r="Z512" s="26">
        <f>IF(correlations!Z545&lt;&gt;0,'Modified Weights'!Z$7,0)</f>
        <v>0.27967705678590876</v>
      </c>
      <c r="AA512" s="26"/>
      <c r="AB512" s="40">
        <f ca="1">SUMIF(OFFSET(correlations!B$46,_xlfn.FLOOR.MATH((ROW(A500)-1)/5)*5,0,5),"&lt;&gt;0")/COUNTIF(OFFSET(correlations!B$46,_xlfn.FLOOR.MATH((ROW(A500)-1)/5)*5,0,5),"&lt;&gt;0")</f>
        <v>3.5</v>
      </c>
      <c r="AC512" s="40">
        <f ca="1">SUMIF(OFFSET(correlations!C$46,_xlfn.FLOOR.MATH((ROW(B500)-1)/5)*5,0,5),"&lt;&gt;0")/COUNTIF(OFFSET(correlations!C$46,_xlfn.FLOOR.MATH((ROW(B500)-1)/5)*5,0,5),"&lt;&gt;0")</f>
        <v>4</v>
      </c>
      <c r="AD512" s="40">
        <f ca="1">SUMIF(OFFSET(correlations!D$46,_xlfn.FLOOR.MATH((ROW(C500)-1)/5)*5,0,5),"&lt;&gt;0")/COUNTIF(OFFSET(correlations!D$46,_xlfn.FLOOR.MATH((ROW(C500)-1)/5)*5,0,5),"&lt;&gt;0")</f>
        <v>3.25</v>
      </c>
      <c r="AE512" s="40">
        <f ca="1">SUMIF(OFFSET(correlations!E$46,_xlfn.FLOOR.MATH((ROW(D500)-1)/5)*5,0,5),"&lt;&gt;0")/COUNTIF(OFFSET(correlations!E$46,_xlfn.FLOOR.MATH((ROW(D500)-1)/5)*5,0,5),"&lt;&gt;0")</f>
        <v>4</v>
      </c>
      <c r="AF512" s="40">
        <f ca="1">SUMIF(OFFSET(correlations!F$46,_xlfn.FLOOR.MATH((ROW(E500)-1)/5)*5,0,5),"&lt;&gt;0")/COUNTIF(OFFSET(correlations!F$46,_xlfn.FLOOR.MATH((ROW(E500)-1)/5)*5,0,5),"&lt;&gt;0")</f>
        <v>3.1666666666666665</v>
      </c>
      <c r="AG512" s="40">
        <f ca="1">SUMIF(OFFSET(correlations!G$46,_xlfn.FLOOR.MATH((ROW(F500)-1)/5)*5,0,5),"&lt;&gt;0")/COUNTIF(OFFSET(correlations!G$46,_xlfn.FLOOR.MATH((ROW(F500)-1)/5)*5,0,5),"&lt;&gt;0")</f>
        <v>3</v>
      </c>
      <c r="AH512" s="40">
        <f ca="1">SUMIF(OFFSET(correlations!H$46,_xlfn.FLOOR.MATH((ROW(G500)-1)/5)*5,0,5),"&lt;&gt;0")/COUNTIF(OFFSET(correlations!H$46,_xlfn.FLOOR.MATH((ROW(G500)-1)/5)*5,0,5),"&lt;&gt;0")</f>
        <v>3</v>
      </c>
      <c r="AI512" s="40">
        <f ca="1">SUMIF(OFFSET(correlations!I$46,_xlfn.FLOOR.MATH((ROW(H500)-1)/5)*5,0,5),"&lt;&gt;0")/COUNTIF(OFFSET(correlations!I$46,_xlfn.FLOOR.MATH((ROW(H500)-1)/5)*5,0,5),"&lt;&gt;0")</f>
        <v>3</v>
      </c>
      <c r="AJ512" s="40">
        <f ca="1">SUMIF(OFFSET(correlations!J$46,_xlfn.FLOOR.MATH((ROW(I500)-1)/5)*5,0,5),"&lt;&gt;0")/COUNTIF(OFFSET(correlations!J$46,_xlfn.FLOOR.MATH((ROW(I500)-1)/5)*5,0,5),"&lt;&gt;0")</f>
        <v>3.5</v>
      </c>
      <c r="AK512" s="40">
        <f ca="1">SUMIF(OFFSET(correlations!K$46,_xlfn.FLOOR.MATH((ROW(J500)-1)/5)*5,0,5),"&lt;&gt;0")/COUNTIF(OFFSET(correlations!K$46,_xlfn.FLOOR.MATH((ROW(J500)-1)/5)*5,0,5),"&lt;&gt;0")</f>
        <v>3</v>
      </c>
      <c r="AL512" s="40">
        <f ca="1">SUMIF(OFFSET(correlations!L$46,_xlfn.FLOOR.MATH((ROW(K500)-1)/5)*5,0,5),"&lt;&gt;0")/COUNTIF(OFFSET(correlations!L$46,_xlfn.FLOOR.MATH((ROW(K500)-1)/5)*5,0,5),"&lt;&gt;0")</f>
        <v>2.25</v>
      </c>
      <c r="AM512" s="40">
        <f ca="1">SUMIF(OFFSET(correlations!M$46,_xlfn.FLOOR.MATH((ROW(L500)-1)/5)*5,0,5),"&lt;&gt;0")/COUNTIF(OFFSET(correlations!M$46,_xlfn.FLOOR.MATH((ROW(L500)-1)/5)*5,0,5),"&lt;&gt;0")</f>
        <v>2</v>
      </c>
      <c r="AN512" s="40">
        <f ca="1">SUMIF(OFFSET(correlations!N$46,_xlfn.FLOOR.MATH((ROW(M500)-1)/5)*5,0,5),"&lt;&gt;0")/COUNTIF(OFFSET(correlations!N$46,_xlfn.FLOOR.MATH((ROW(M500)-1)/5)*5,0,5),"&lt;&gt;0")</f>
        <v>3.25</v>
      </c>
      <c r="AO512" s="40">
        <f ca="1">SUMIF(OFFSET(correlations!O$46,_xlfn.FLOOR.MATH((ROW(N500)-1)/5)*5,0,5),"&lt;&gt;0")/COUNTIF(OFFSET(correlations!O$46,_xlfn.FLOOR.MATH((ROW(N500)-1)/5)*5,0,5),"&lt;&gt;0")</f>
        <v>3.25</v>
      </c>
      <c r="AP512" s="40">
        <f ca="1">SUMIF(OFFSET(correlations!P$46,_xlfn.FLOOR.MATH((ROW(O500)-1)/5)*5,0,5),"&lt;&gt;0")/COUNTIF(OFFSET(correlations!P$46,_xlfn.FLOOR.MATH((ROW(O500)-1)/5)*5,0,5),"&lt;&gt;0")</f>
        <v>1.5</v>
      </c>
      <c r="AQ512" s="40">
        <f ca="1">SUMIF(OFFSET(correlations!Q$46,_xlfn.FLOOR.MATH((ROW(P500)-1)/5)*5,0,5),"&lt;&gt;0")/COUNTIF(OFFSET(correlations!Q$46,_xlfn.FLOOR.MATH((ROW(P500)-1)/5)*5,0,5),"&lt;&gt;0")</f>
        <v>3</v>
      </c>
      <c r="AR512" s="40">
        <f ca="1">SUMIF(OFFSET(correlations!R$46,_xlfn.FLOOR.MATH((ROW(Q500)-1)/5)*5,0,5),"&lt;&gt;0")/COUNTIF(OFFSET(correlations!R$46,_xlfn.FLOOR.MATH((ROW(Q500)-1)/5)*5,0,5),"&lt;&gt;0")</f>
        <v>3.5</v>
      </c>
      <c r="AS512" s="40">
        <f ca="1">SUMIF(OFFSET(correlations!S$46,_xlfn.FLOOR.MATH((ROW(R500)-1)/5)*5,0,5),"&lt;&gt;0")/COUNTIF(OFFSET(correlations!S$46,_xlfn.FLOOR.MATH((ROW(R500)-1)/5)*5,0,5),"&lt;&gt;0")</f>
        <v>3</v>
      </c>
      <c r="AT512" s="40">
        <f ca="1">SUMIF(OFFSET(correlations!T$46,_xlfn.FLOOR.MATH((ROW(S500)-1)/5)*5,0,5),"&lt;&gt;0")/COUNTIF(OFFSET(correlations!T$46,_xlfn.FLOOR.MATH((ROW(S500)-1)/5)*5,0,5),"&lt;&gt;0")</f>
        <v>1.5</v>
      </c>
      <c r="AU512" s="40">
        <f ca="1">SUMIF(OFFSET(correlations!U$46,_xlfn.FLOOR.MATH((ROW(T500)-1)/5)*5,0,5),"&lt;&gt;0")/COUNTIF(OFFSET(correlations!U$46,_xlfn.FLOOR.MATH((ROW(T500)-1)/5)*5,0,5),"&lt;&gt;0")</f>
        <v>3</v>
      </c>
      <c r="AV512" s="40">
        <f ca="1">SUMIF(OFFSET(correlations!V$46,_xlfn.FLOOR.MATH((ROW(U500)-1)/5)*5,0,5),"&lt;&gt;0")/COUNTIF(OFFSET(correlations!V$46,_xlfn.FLOOR.MATH((ROW(U500)-1)/5)*5,0,5),"&lt;&gt;0")</f>
        <v>4</v>
      </c>
      <c r="AW512" s="40">
        <f ca="1">SUMIF(OFFSET(correlations!W$46,_xlfn.FLOOR.MATH((ROW(V500)-1)/5)*5,0,5),"&lt;&gt;0")/COUNTIF(OFFSET(correlations!W$46,_xlfn.FLOOR.MATH((ROW(V500)-1)/5)*5,0,5),"&lt;&gt;0")</f>
        <v>2</v>
      </c>
      <c r="AX512" s="40">
        <f ca="1">SUMIF(OFFSET(correlations!X$46,_xlfn.FLOOR.MATH((ROW(W500)-1)/5)*5,0,5),"&lt;&gt;0")/COUNTIF(OFFSET(correlations!X$46,_xlfn.FLOOR.MATH((ROW(W500)-1)/5)*5,0,5),"&lt;&gt;0")</f>
        <v>4</v>
      </c>
      <c r="AY512" s="40">
        <f ca="1">SUMIF(OFFSET(correlations!Y$46,_xlfn.FLOOR.MATH((ROW(X500)-1)/5)*5,0,5),"&lt;&gt;0")/COUNTIF(OFFSET(correlations!Y$46,_xlfn.FLOOR.MATH((ROW(X500)-1)/5)*5,0,5),"&lt;&gt;0")</f>
        <v>2.25</v>
      </c>
      <c r="AZ512" s="40">
        <f ca="1">SUMIF(OFFSET(correlations!Z$46,_xlfn.FLOOR.MATH((ROW(Y500)-1)/5)*5,0,5),"&lt;&gt;0")/COUNTIF(OFFSET(correlations!Z$46,_xlfn.FLOOR.MATH((ROW(Y500)-1)/5)*5,0,5),"&lt;&gt;0")</f>
        <v>3.25</v>
      </c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</row>
  </sheetData>
  <mergeCells count="4">
    <mergeCell ref="A1:Y1"/>
    <mergeCell ref="I11:M11"/>
    <mergeCell ref="P11:T11"/>
    <mergeCell ref="V11:Z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FEE19-F840-2D42-BBAA-8B51AF4AC292}">
  <dimension ref="A1:Z501"/>
  <sheetViews>
    <sheetView tabSelected="1" workbookViewId="0">
      <selection activeCell="B2" sqref="B2"/>
    </sheetView>
  </sheetViews>
  <sheetFormatPr baseColWidth="10" defaultRowHeight="15"/>
  <cols>
    <col min="1" max="1" width="76.1640625" bestFit="1" customWidth="1"/>
  </cols>
  <sheetData>
    <row r="1" spans="1:26" ht="16" thickBot="1">
      <c r="B1" s="22">
        <v>1648</v>
      </c>
      <c r="C1" s="23">
        <v>5136</v>
      </c>
      <c r="D1" s="23">
        <v>918</v>
      </c>
      <c r="E1" s="23">
        <v>2824</v>
      </c>
      <c r="F1" s="28">
        <v>3867</v>
      </c>
      <c r="G1" s="23">
        <v>860</v>
      </c>
      <c r="H1" s="23">
        <v>3712</v>
      </c>
      <c r="I1" s="23">
        <v>2968</v>
      </c>
      <c r="J1" s="23">
        <v>3525</v>
      </c>
      <c r="K1" s="23">
        <v>4323</v>
      </c>
      <c r="L1" s="23">
        <v>3617</v>
      </c>
      <c r="M1" s="23">
        <v>4360</v>
      </c>
      <c r="N1" s="23">
        <v>2756</v>
      </c>
      <c r="O1" s="28">
        <v>89</v>
      </c>
      <c r="P1" s="23">
        <v>442</v>
      </c>
      <c r="Q1" s="23">
        <v>3556</v>
      </c>
      <c r="R1" s="23">
        <v>5261</v>
      </c>
      <c r="S1" s="23">
        <v>2492</v>
      </c>
      <c r="T1" s="23">
        <v>5062</v>
      </c>
      <c r="U1" s="23">
        <v>2486</v>
      </c>
      <c r="V1" s="23">
        <v>4942</v>
      </c>
      <c r="W1" s="23">
        <v>2267</v>
      </c>
      <c r="X1" s="23">
        <v>4809</v>
      </c>
      <c r="Y1" s="23">
        <v>3853</v>
      </c>
      <c r="Z1" s="24">
        <v>2288</v>
      </c>
    </row>
    <row r="2" spans="1:26">
      <c r="A2" s="20" t="s">
        <v>0</v>
      </c>
      <c r="B2" s="26">
        <f ca="1">correlations!B46-'Modified Weights'!AB13</f>
        <v>-0.125</v>
      </c>
      <c r="C2" s="26">
        <f ca="1">correlations!C46-'Modified Weights'!AC13</f>
        <v>0.125</v>
      </c>
      <c r="D2" s="26">
        <f ca="1">correlations!D46-'Modified Weights'!AD13</f>
        <v>-4</v>
      </c>
      <c r="E2" s="26">
        <f ca="1">correlations!E46-'Modified Weights'!AE13</f>
        <v>-4</v>
      </c>
      <c r="F2" s="26">
        <f ca="1">correlations!F46-'Modified Weights'!AF13</f>
        <v>0.5</v>
      </c>
      <c r="G2" s="26">
        <f ca="1">correlations!G46-'Modified Weights'!AG13</f>
        <v>-0.33333333333333304</v>
      </c>
      <c r="H2" s="26">
        <f ca="1">correlations!H46-'Modified Weights'!AH13</f>
        <v>0.625</v>
      </c>
      <c r="I2" s="26">
        <f ca="1">correlations!I46-'Modified Weights'!AI13</f>
        <v>-4.25</v>
      </c>
      <c r="J2" s="26">
        <f ca="1">correlations!J46-'Modified Weights'!AJ13</f>
        <v>-0.29999999999999982</v>
      </c>
      <c r="K2" s="26">
        <f ca="1">correlations!K46-'Modified Weights'!AK13</f>
        <v>-4</v>
      </c>
      <c r="L2" s="26">
        <f ca="1">correlations!L46-'Modified Weights'!AL13</f>
        <v>0.625</v>
      </c>
      <c r="M2" s="26">
        <f ca="1">correlations!M46-'Modified Weights'!AM13</f>
        <v>-4</v>
      </c>
      <c r="N2" s="26">
        <f ca="1">correlations!N46-'Modified Weights'!AN13</f>
        <v>0</v>
      </c>
      <c r="O2" s="26">
        <f ca="1">correlations!O46-'Modified Weights'!AO13</f>
        <v>-4.125</v>
      </c>
      <c r="P2" s="26">
        <f ca="1">correlations!P46-'Modified Weights'!AP13</f>
        <v>0.25</v>
      </c>
      <c r="Q2" s="26">
        <f ca="1">correlations!Q46-'Modified Weights'!AQ13</f>
        <v>-4.5</v>
      </c>
      <c r="R2" s="26">
        <f ca="1">correlations!R46-'Modified Weights'!AR13</f>
        <v>-4.5</v>
      </c>
      <c r="S2" s="26">
        <f ca="1">correlations!S46-'Modified Weights'!AS13</f>
        <v>-0.16666666666666696</v>
      </c>
      <c r="T2" s="26">
        <f ca="1">correlations!T46-'Modified Weights'!AT13</f>
        <v>-3.75</v>
      </c>
      <c r="U2" s="26">
        <f ca="1">correlations!U46-'Modified Weights'!AU13</f>
        <v>-3.875</v>
      </c>
      <c r="V2" s="26">
        <f ca="1">correlations!V46-'Modified Weights'!AV13</f>
        <v>-4.25</v>
      </c>
      <c r="W2" s="26">
        <f ca="1">correlations!W46-'Modified Weights'!AW13</f>
        <v>-9.9999999999999645E-2</v>
      </c>
      <c r="X2" s="26">
        <f ca="1">correlations!X46-'Modified Weights'!AX13</f>
        <v>-0.33333333333333304</v>
      </c>
      <c r="Y2" s="26">
        <f ca="1">correlations!Y46-'Modified Weights'!AY13</f>
        <v>0.875</v>
      </c>
      <c r="Z2" s="26">
        <f ca="1">correlations!Z46-'Modified Weights'!AZ13</f>
        <v>-4.166666666666667</v>
      </c>
    </row>
    <row r="3" spans="1:26">
      <c r="A3" s="5" t="str">
        <f t="shared" ref="A3:A6" si="0">A2</f>
        <v>11: Star Wars: Episode IV - A New Hope (1977)</v>
      </c>
      <c r="B3" s="26">
        <f ca="1">correlations!B47-'Modified Weights'!AB14</f>
        <v>0.375</v>
      </c>
      <c r="C3" s="26">
        <f ca="1">correlations!C47-'Modified Weights'!AC14</f>
        <v>0.125</v>
      </c>
      <c r="D3" s="26">
        <f ca="1">correlations!D47-'Modified Weights'!AD14</f>
        <v>-4</v>
      </c>
      <c r="E3" s="26">
        <f ca="1">correlations!E47-'Modified Weights'!AE14</f>
        <v>-4</v>
      </c>
      <c r="F3" s="26">
        <f ca="1">correlations!F47-'Modified Weights'!AF14</f>
        <v>-4</v>
      </c>
      <c r="G3" s="26">
        <f ca="1">correlations!G47-'Modified Weights'!AG14</f>
        <v>-4.333333333333333</v>
      </c>
      <c r="H3" s="26">
        <f ca="1">correlations!H47-'Modified Weights'!AH14</f>
        <v>0.125</v>
      </c>
      <c r="I3" s="26">
        <f ca="1">correlations!I47-'Modified Weights'!AI14</f>
        <v>-4.25</v>
      </c>
      <c r="J3" s="26">
        <f ca="1">correlations!J47-'Modified Weights'!AJ14</f>
        <v>-0.29999999999999982</v>
      </c>
      <c r="K3" s="26">
        <f ca="1">correlations!K47-'Modified Weights'!AK14</f>
        <v>0</v>
      </c>
      <c r="L3" s="26">
        <f ca="1">correlations!L47-'Modified Weights'!AL14</f>
        <v>0.125</v>
      </c>
      <c r="M3" s="26">
        <f ca="1">correlations!M47-'Modified Weights'!AM14</f>
        <v>-4</v>
      </c>
      <c r="N3" s="26">
        <f ca="1">correlations!N47-'Modified Weights'!AN14</f>
        <v>0</v>
      </c>
      <c r="O3" s="26">
        <f ca="1">correlations!O47-'Modified Weights'!AO14</f>
        <v>0.375</v>
      </c>
      <c r="P3" s="26">
        <f ca="1">correlations!P47-'Modified Weights'!AP14</f>
        <v>0.75</v>
      </c>
      <c r="Q3" s="26">
        <f ca="1">correlations!Q47-'Modified Weights'!AQ14</f>
        <v>0</v>
      </c>
      <c r="R3" s="26">
        <f ca="1">correlations!R47-'Modified Weights'!AR14</f>
        <v>0.5</v>
      </c>
      <c r="S3" s="26">
        <f ca="1">correlations!S47-'Modified Weights'!AS14</f>
        <v>-4.166666666666667</v>
      </c>
      <c r="T3" s="26">
        <f ca="1">correlations!T47-'Modified Weights'!AT14</f>
        <v>0.25</v>
      </c>
      <c r="U3" s="26">
        <f ca="1">correlations!U47-'Modified Weights'!AU14</f>
        <v>0.125</v>
      </c>
      <c r="V3" s="26">
        <f ca="1">correlations!V47-'Modified Weights'!AV14</f>
        <v>-0.25</v>
      </c>
      <c r="W3" s="26">
        <f ca="1">correlations!W47-'Modified Weights'!AW14</f>
        <v>-9.9999999999999645E-2</v>
      </c>
      <c r="X3" s="26">
        <f ca="1">correlations!X47-'Modified Weights'!AX14</f>
        <v>-4.333333333333333</v>
      </c>
      <c r="Y3" s="26">
        <f ca="1">correlations!Y47-'Modified Weights'!AY14</f>
        <v>-4.125</v>
      </c>
      <c r="Z3" s="26">
        <f ca="1">correlations!Z47-'Modified Weights'!AZ14</f>
        <v>0.33333333333333304</v>
      </c>
    </row>
    <row r="4" spans="1:26">
      <c r="A4" s="5" t="str">
        <f t="shared" si="0"/>
        <v>11: Star Wars: Episode IV - A New Hope (1977)</v>
      </c>
      <c r="B4" s="26">
        <f ca="1">correlations!B48-'Modified Weights'!AB15</f>
        <v>-4.125</v>
      </c>
      <c r="C4" s="26">
        <f ca="1">correlations!C48-'Modified Weights'!AC15</f>
        <v>0.625</v>
      </c>
      <c r="D4" s="26">
        <f ca="1">correlations!D48-'Modified Weights'!AD15</f>
        <v>0</v>
      </c>
      <c r="E4" s="26">
        <f ca="1">correlations!E48-'Modified Weights'!AE15</f>
        <v>-4</v>
      </c>
      <c r="F4" s="26">
        <f ca="1">correlations!F48-'Modified Weights'!AF15</f>
        <v>-0.5</v>
      </c>
      <c r="G4" s="26">
        <f ca="1">correlations!G48-'Modified Weights'!AG15</f>
        <v>0.66666666666666696</v>
      </c>
      <c r="H4" s="26">
        <f ca="1">correlations!H48-'Modified Weights'!AH15</f>
        <v>0.125</v>
      </c>
      <c r="I4" s="26">
        <f ca="1">correlations!I48-'Modified Weights'!AI15</f>
        <v>-0.25</v>
      </c>
      <c r="J4" s="26">
        <f ca="1">correlations!J48-'Modified Weights'!AJ15</f>
        <v>-0.29999999999999982</v>
      </c>
      <c r="K4" s="26">
        <f ca="1">correlations!K48-'Modified Weights'!AK15</f>
        <v>0</v>
      </c>
      <c r="L4" s="26">
        <f ca="1">correlations!L48-'Modified Weights'!AL15</f>
        <v>-0.375</v>
      </c>
      <c r="M4" s="26">
        <f ca="1">correlations!M48-'Modified Weights'!AM15</f>
        <v>-4</v>
      </c>
      <c r="N4" s="26">
        <f ca="1">correlations!N48-'Modified Weights'!AN15</f>
        <v>0</v>
      </c>
      <c r="O4" s="26">
        <f ca="1">correlations!O48-'Modified Weights'!AO15</f>
        <v>-0.125</v>
      </c>
      <c r="P4" s="26">
        <f ca="1">correlations!P48-'Modified Weights'!AP15</f>
        <v>-0.25</v>
      </c>
      <c r="Q4" s="26">
        <f ca="1">correlations!Q48-'Modified Weights'!AQ15</f>
        <v>-0.5</v>
      </c>
      <c r="R4" s="26">
        <f ca="1">correlations!R48-'Modified Weights'!AR15</f>
        <v>-4.5</v>
      </c>
      <c r="S4" s="26">
        <f ca="1">correlations!S48-'Modified Weights'!AS15</f>
        <v>0.33333333333333304</v>
      </c>
      <c r="T4" s="26">
        <f ca="1">correlations!T48-'Modified Weights'!AT15</f>
        <v>-3.75</v>
      </c>
      <c r="U4" s="26">
        <f ca="1">correlations!U48-'Modified Weights'!AU15</f>
        <v>0.125</v>
      </c>
      <c r="V4" s="26">
        <f ca="1">correlations!V48-'Modified Weights'!AV15</f>
        <v>0.25</v>
      </c>
      <c r="W4" s="26">
        <f ca="1">correlations!W48-'Modified Weights'!AW15</f>
        <v>0.90000000000000036</v>
      </c>
      <c r="X4" s="26">
        <f ca="1">correlations!X48-'Modified Weights'!AX15</f>
        <v>0.16666666666666696</v>
      </c>
      <c r="Y4" s="26">
        <f ca="1">correlations!Y48-'Modified Weights'!AY15</f>
        <v>-0.625</v>
      </c>
      <c r="Z4" s="26">
        <f ca="1">correlations!Z48-'Modified Weights'!AZ15</f>
        <v>-0.16666666666666696</v>
      </c>
    </row>
    <row r="5" spans="1:26">
      <c r="A5" s="5" t="str">
        <f t="shared" si="0"/>
        <v>11: Star Wars: Episode IV - A New Hope (1977)</v>
      </c>
      <c r="B5" s="26">
        <f ca="1">correlations!B49-'Modified Weights'!AB16</f>
        <v>-0.125</v>
      </c>
      <c r="C5" s="26">
        <f ca="1">correlations!C49-'Modified Weights'!AC16</f>
        <v>-0.875</v>
      </c>
      <c r="D5" s="26">
        <f ca="1">correlations!D49-'Modified Weights'!AD16</f>
        <v>0</v>
      </c>
      <c r="E5" s="26">
        <f ca="1">correlations!E49-'Modified Weights'!AE16</f>
        <v>-4</v>
      </c>
      <c r="F5" s="26">
        <f ca="1">correlations!F49-'Modified Weights'!AF16</f>
        <v>-4</v>
      </c>
      <c r="G5" s="26">
        <f ca="1">correlations!G49-'Modified Weights'!AG16</f>
        <v>-4.333333333333333</v>
      </c>
      <c r="H5" s="26">
        <f ca="1">correlations!H49-'Modified Weights'!AH16</f>
        <v>-0.875</v>
      </c>
      <c r="I5" s="26">
        <f ca="1">correlations!I49-'Modified Weights'!AI16</f>
        <v>-4.25</v>
      </c>
      <c r="J5" s="26">
        <f ca="1">correlations!J49-'Modified Weights'!AJ16</f>
        <v>0.70000000000000018</v>
      </c>
      <c r="K5" s="26">
        <f ca="1">correlations!K49-'Modified Weights'!AK16</f>
        <v>0</v>
      </c>
      <c r="L5" s="26">
        <f ca="1">correlations!L49-'Modified Weights'!AL16</f>
        <v>-4.375</v>
      </c>
      <c r="M5" s="26">
        <f ca="1">correlations!M49-'Modified Weights'!AM16</f>
        <v>1</v>
      </c>
      <c r="N5" s="26">
        <f ca="1">correlations!N49-'Modified Weights'!AN16</f>
        <v>-4</v>
      </c>
      <c r="O5" s="26">
        <f ca="1">correlations!O49-'Modified Weights'!AO16</f>
        <v>-0.125</v>
      </c>
      <c r="P5" s="26">
        <f ca="1">correlations!P49-'Modified Weights'!AP16</f>
        <v>-0.75</v>
      </c>
      <c r="Q5" s="26">
        <f ca="1">correlations!Q49-'Modified Weights'!AQ16</f>
        <v>-4.5</v>
      </c>
      <c r="R5" s="26">
        <f ca="1">correlations!R49-'Modified Weights'!AR16</f>
        <v>-0.5</v>
      </c>
      <c r="S5" s="26">
        <f ca="1">correlations!S49-'Modified Weights'!AS16</f>
        <v>-0.16666666666666696</v>
      </c>
      <c r="T5" s="26">
        <f ca="1">correlations!T49-'Modified Weights'!AT16</f>
        <v>-3.75</v>
      </c>
      <c r="U5" s="26">
        <f ca="1">correlations!U49-'Modified Weights'!AU16</f>
        <v>0.625</v>
      </c>
      <c r="V5" s="26">
        <f ca="1">correlations!V49-'Modified Weights'!AV16</f>
        <v>-4.25</v>
      </c>
      <c r="W5" s="26">
        <f ca="1">correlations!W49-'Modified Weights'!AW16</f>
        <v>-1.0999999999999996</v>
      </c>
      <c r="X5" s="26">
        <f ca="1">correlations!X49-'Modified Weights'!AX16</f>
        <v>-4.333333333333333</v>
      </c>
      <c r="Y5" s="26">
        <f ca="1">correlations!Y49-'Modified Weights'!AY16</f>
        <v>-0.125</v>
      </c>
      <c r="Z5" s="26">
        <f ca="1">correlations!Z49-'Modified Weights'!AZ16</f>
        <v>-4.166666666666667</v>
      </c>
    </row>
    <row r="6" spans="1:26">
      <c r="A6" s="5" t="str">
        <f t="shared" si="0"/>
        <v>11: Star Wars: Episode IV - A New Hope (1977)</v>
      </c>
      <c r="B6" s="26">
        <f ca="1">correlations!B50-'Modified Weights'!AB17</f>
        <v>-0.125</v>
      </c>
      <c r="C6" s="26">
        <f ca="1">correlations!C50-'Modified Weights'!AC17</f>
        <v>-3.875</v>
      </c>
      <c r="D6" s="26">
        <f ca="1">correlations!D50-'Modified Weights'!AD17</f>
        <v>0</v>
      </c>
      <c r="E6" s="26">
        <f ca="1">correlations!E50-'Modified Weights'!AE17</f>
        <v>0</v>
      </c>
      <c r="F6" s="26">
        <f ca="1">correlations!F50-'Modified Weights'!AF17</f>
        <v>-4</v>
      </c>
      <c r="G6" s="26">
        <f ca="1">correlations!G50-'Modified Weights'!AG17</f>
        <v>-0.33333333333333304</v>
      </c>
      <c r="H6" s="26">
        <f ca="1">correlations!H50-'Modified Weights'!AH17</f>
        <v>-3.875</v>
      </c>
      <c r="I6" s="26">
        <f ca="1">correlations!I50-'Modified Weights'!AI17</f>
        <v>0.25</v>
      </c>
      <c r="J6" s="26">
        <f ca="1">correlations!J50-'Modified Weights'!AJ17</f>
        <v>0.20000000000000018</v>
      </c>
      <c r="K6" s="26">
        <f ca="1">correlations!K50-'Modified Weights'!AK17</f>
        <v>0</v>
      </c>
      <c r="L6" s="26">
        <f ca="1">correlations!L50-'Modified Weights'!AL17</f>
        <v>-0.375</v>
      </c>
      <c r="M6" s="26">
        <f ca="1">correlations!M50-'Modified Weights'!AM17</f>
        <v>-1</v>
      </c>
      <c r="N6" s="26">
        <f ca="1">correlations!N50-'Modified Weights'!AN17</f>
        <v>-4</v>
      </c>
      <c r="O6" s="26">
        <f ca="1">correlations!O50-'Modified Weights'!AO17</f>
        <v>-0.125</v>
      </c>
      <c r="P6" s="26">
        <f ca="1">correlations!P50-'Modified Weights'!AP17</f>
        <v>-4.25</v>
      </c>
      <c r="Q6" s="26">
        <f ca="1">correlations!Q50-'Modified Weights'!AQ17</f>
        <v>0.5</v>
      </c>
      <c r="R6" s="26">
        <f ca="1">correlations!R50-'Modified Weights'!AR17</f>
        <v>-4.5</v>
      </c>
      <c r="S6" s="26">
        <f ca="1">correlations!S50-'Modified Weights'!AS17</f>
        <v>-4.166666666666667</v>
      </c>
      <c r="T6" s="26">
        <f ca="1">correlations!T50-'Modified Weights'!AT17</f>
        <v>-0.25</v>
      </c>
      <c r="U6" s="26">
        <f ca="1">correlations!U50-'Modified Weights'!AU17</f>
        <v>-0.875</v>
      </c>
      <c r="V6" s="26">
        <f ca="1">correlations!V50-'Modified Weights'!AV17</f>
        <v>-4.25</v>
      </c>
      <c r="W6" s="26">
        <f ca="1">correlations!W50-'Modified Weights'!AW17</f>
        <v>0.40000000000000036</v>
      </c>
      <c r="X6" s="26">
        <f ca="1">correlations!X50-'Modified Weights'!AX17</f>
        <v>0.16666666666666696</v>
      </c>
      <c r="Y6" s="26">
        <f ca="1">correlations!Y50-'Modified Weights'!AY17</f>
        <v>-0.125</v>
      </c>
      <c r="Z6" s="26">
        <f ca="1">correlations!Z50-'Modified Weights'!AZ17</f>
        <v>-0.16666666666666696</v>
      </c>
    </row>
    <row r="7" spans="1:26">
      <c r="A7" s="20" t="s">
        <v>1</v>
      </c>
      <c r="B7" s="26">
        <f ca="1">correlations!B51-'Modified Weights'!AB18</f>
        <v>-0.16666666666666696</v>
      </c>
      <c r="C7" s="26">
        <f ca="1">correlations!C51-'Modified Weights'!AC18</f>
        <v>0.5</v>
      </c>
      <c r="D7" s="26">
        <f ca="1">correlations!D51-'Modified Weights'!AD18</f>
        <v>-4</v>
      </c>
      <c r="E7" s="26">
        <f ca="1">correlations!E51-'Modified Weights'!AE18</f>
        <v>-4.25</v>
      </c>
      <c r="F7" s="26">
        <f ca="1">correlations!F51-'Modified Weights'!AF18</f>
        <v>0.125</v>
      </c>
      <c r="G7" s="26">
        <f ca="1">correlations!G51-'Modified Weights'!AG18</f>
        <v>0</v>
      </c>
      <c r="H7" s="26">
        <f ca="1">correlations!H51-'Modified Weights'!AH18</f>
        <v>-4</v>
      </c>
      <c r="I7" s="26">
        <f ca="1">correlations!I51-'Modified Weights'!AI18</f>
        <v>-3.75</v>
      </c>
      <c r="J7" s="26">
        <f ca="1">correlations!J51-'Modified Weights'!AJ18</f>
        <v>-0.5</v>
      </c>
      <c r="K7" s="26">
        <f ca="1">correlations!K51-'Modified Weights'!AK18</f>
        <v>-4.125</v>
      </c>
      <c r="L7" s="26">
        <f ca="1">correlations!L51-'Modified Weights'!AL18</f>
        <v>0.16666666666666696</v>
      </c>
      <c r="M7" s="26">
        <f ca="1">correlations!M51-'Modified Weights'!AM18</f>
        <v>-5</v>
      </c>
      <c r="N7" s="26">
        <f ca="1">correlations!N51-'Modified Weights'!AN18</f>
        <v>-0.16666666666666696</v>
      </c>
      <c r="O7" s="26">
        <f ca="1">correlations!O51-'Modified Weights'!AO18</f>
        <v>-4.25</v>
      </c>
      <c r="P7" s="26">
        <f ca="1">correlations!P51-'Modified Weights'!AP18</f>
        <v>0.875</v>
      </c>
      <c r="Q7" s="26">
        <f ca="1">correlations!Q51-'Modified Weights'!AQ18</f>
        <v>-4.666666666666667</v>
      </c>
      <c r="R7" s="26">
        <f ca="1">correlations!R51-'Modified Weights'!AR18</f>
        <v>-4.166666666666667</v>
      </c>
      <c r="S7" s="26">
        <f ca="1">correlations!S51-'Modified Weights'!AS18</f>
        <v>-0.5</v>
      </c>
      <c r="T7" s="26">
        <f ca="1">correlations!T51-'Modified Weights'!AT18</f>
        <v>-3.25</v>
      </c>
      <c r="U7" s="26">
        <f ca="1">correlations!U51-'Modified Weights'!AU18</f>
        <v>-4.333333333333333</v>
      </c>
      <c r="V7" s="26">
        <f ca="1">correlations!V51-'Modified Weights'!AV18</f>
        <v>-4.5</v>
      </c>
      <c r="W7" s="26">
        <f ca="1">correlations!W51-'Modified Weights'!AW18</f>
        <v>-0.5</v>
      </c>
      <c r="X7" s="26">
        <f ca="1">correlations!X51-'Modified Weights'!AX18</f>
        <v>0.5</v>
      </c>
      <c r="Y7" s="26">
        <f ca="1">correlations!Y51-'Modified Weights'!AY18</f>
        <v>1.25</v>
      </c>
      <c r="Z7" s="26">
        <f ca="1">correlations!Z51-'Modified Weights'!AZ18</f>
        <v>-4.333333333333333</v>
      </c>
    </row>
    <row r="8" spans="1:26">
      <c r="A8" s="5" t="str">
        <f t="shared" ref="A8:A11" si="1">A7</f>
        <v>12: Finding Nemo (2003)</v>
      </c>
      <c r="B8" s="26">
        <f ca="1">correlations!B52-'Modified Weights'!AB19</f>
        <v>-4.166666666666667</v>
      </c>
      <c r="C8" s="26">
        <f ca="1">correlations!C52-'Modified Weights'!AC19</f>
        <v>0</v>
      </c>
      <c r="D8" s="26">
        <f ca="1">correlations!D52-'Modified Weights'!AD19</f>
        <v>-4</v>
      </c>
      <c r="E8" s="26">
        <f ca="1">correlations!E52-'Modified Weights'!AE19</f>
        <v>-4.25</v>
      </c>
      <c r="F8" s="26">
        <f ca="1">correlations!F52-'Modified Weights'!AF19</f>
        <v>-3.375</v>
      </c>
      <c r="G8" s="26">
        <f ca="1">correlations!G52-'Modified Weights'!AG19</f>
        <v>-4.5</v>
      </c>
      <c r="H8" s="26">
        <f ca="1">correlations!H52-'Modified Weights'!AH19</f>
        <v>0</v>
      </c>
      <c r="I8" s="26">
        <f ca="1">correlations!I52-'Modified Weights'!AI19</f>
        <v>-3.75</v>
      </c>
      <c r="J8" s="26">
        <f ca="1">correlations!J52-'Modified Weights'!AJ19</f>
        <v>0</v>
      </c>
      <c r="K8" s="26">
        <f ca="1">correlations!K52-'Modified Weights'!AK19</f>
        <v>-0.125</v>
      </c>
      <c r="L8" s="26">
        <f ca="1">correlations!L52-'Modified Weights'!AL19</f>
        <v>-4.333333333333333</v>
      </c>
      <c r="M8" s="26">
        <f ca="1">correlations!M52-'Modified Weights'!AM19</f>
        <v>-5</v>
      </c>
      <c r="N8" s="26">
        <f ca="1">correlations!N52-'Modified Weights'!AN19</f>
        <v>-0.16666666666666696</v>
      </c>
      <c r="O8" s="26">
        <f ca="1">correlations!O52-'Modified Weights'!AO19</f>
        <v>0.75</v>
      </c>
      <c r="P8" s="26">
        <f ca="1">correlations!P52-'Modified Weights'!AP19</f>
        <v>0.875</v>
      </c>
      <c r="Q8" s="26">
        <f ca="1">correlations!Q52-'Modified Weights'!AQ19</f>
        <v>0.33333333333333304</v>
      </c>
      <c r="R8" s="26">
        <f ca="1">correlations!R52-'Modified Weights'!AR19</f>
        <v>0.83333333333333304</v>
      </c>
      <c r="S8" s="26">
        <f ca="1">correlations!S52-'Modified Weights'!AS19</f>
        <v>-4.5</v>
      </c>
      <c r="T8" s="26">
        <f ca="1">correlations!T52-'Modified Weights'!AT19</f>
        <v>1.25</v>
      </c>
      <c r="U8" s="26">
        <f ca="1">correlations!U52-'Modified Weights'!AU19</f>
        <v>-0.33333333333333304</v>
      </c>
      <c r="V8" s="26">
        <f ca="1">correlations!V52-'Modified Weights'!AV19</f>
        <v>0</v>
      </c>
      <c r="W8" s="26">
        <f ca="1">correlations!W52-'Modified Weights'!AW19</f>
        <v>-0.5</v>
      </c>
      <c r="X8" s="26">
        <f ca="1">correlations!X52-'Modified Weights'!AX19</f>
        <v>-4</v>
      </c>
      <c r="Y8" s="26">
        <f ca="1">correlations!Y52-'Modified Weights'!AY19</f>
        <v>-3.75</v>
      </c>
      <c r="Z8" s="26">
        <f ca="1">correlations!Z52-'Modified Weights'!AZ19</f>
        <v>0.66666666666666696</v>
      </c>
    </row>
    <row r="9" spans="1:26">
      <c r="A9" s="5" t="str">
        <f t="shared" si="1"/>
        <v>12: Finding Nemo (2003)</v>
      </c>
      <c r="B9" s="26">
        <f ca="1">correlations!B53-'Modified Weights'!AB20</f>
        <v>-4.166666666666667</v>
      </c>
      <c r="C9" s="26">
        <f ca="1">correlations!C53-'Modified Weights'!AC20</f>
        <v>-0.5</v>
      </c>
      <c r="D9" s="26">
        <f ca="1">correlations!D53-'Modified Weights'!AD20</f>
        <v>0</v>
      </c>
      <c r="E9" s="26">
        <f ca="1">correlations!E53-'Modified Weights'!AE20</f>
        <v>0.25</v>
      </c>
      <c r="F9" s="26">
        <f ca="1">correlations!F53-'Modified Weights'!AF20</f>
        <v>-1.375</v>
      </c>
      <c r="G9" s="26">
        <f ca="1">correlations!G53-'Modified Weights'!AG20</f>
        <v>0.5</v>
      </c>
      <c r="H9" s="26">
        <f ca="1">correlations!H53-'Modified Weights'!AH20</f>
        <v>0</v>
      </c>
      <c r="I9" s="26">
        <f ca="1">correlations!I53-'Modified Weights'!AI20</f>
        <v>0.25</v>
      </c>
      <c r="J9" s="26">
        <f ca="1">correlations!J53-'Modified Weights'!AJ20</f>
        <v>-0.5</v>
      </c>
      <c r="K9" s="26">
        <f ca="1">correlations!K53-'Modified Weights'!AK20</f>
        <v>0.375</v>
      </c>
      <c r="L9" s="26">
        <f ca="1">correlations!L53-'Modified Weights'!AL20</f>
        <v>0.16666666666666696</v>
      </c>
      <c r="M9" s="26">
        <f ca="1">correlations!M53-'Modified Weights'!AM20</f>
        <v>-5</v>
      </c>
      <c r="N9" s="26">
        <f ca="1">correlations!N53-'Modified Weights'!AN20</f>
        <v>0.33333333333333304</v>
      </c>
      <c r="O9" s="26">
        <f ca="1">correlations!O53-'Modified Weights'!AO20</f>
        <v>-0.25</v>
      </c>
      <c r="P9" s="26">
        <f ca="1">correlations!P53-'Modified Weights'!AP20</f>
        <v>0.375</v>
      </c>
      <c r="Q9" s="26">
        <f ca="1">correlations!Q53-'Modified Weights'!AQ20</f>
        <v>-0.66666666666666696</v>
      </c>
      <c r="R9" s="26">
        <f ca="1">correlations!R53-'Modified Weights'!AR20</f>
        <v>-4.166666666666667</v>
      </c>
      <c r="S9" s="26">
        <f ca="1">correlations!S53-'Modified Weights'!AS20</f>
        <v>0.5</v>
      </c>
      <c r="T9" s="26">
        <f ca="1">correlations!T53-'Modified Weights'!AT20</f>
        <v>-3.25</v>
      </c>
      <c r="U9" s="26">
        <f ca="1">correlations!U53-'Modified Weights'!AU20</f>
        <v>-0.33333333333333304</v>
      </c>
      <c r="V9" s="26">
        <f ca="1">correlations!V53-'Modified Weights'!AV20</f>
        <v>-4.5</v>
      </c>
      <c r="W9" s="26">
        <f ca="1">correlations!W53-'Modified Weights'!AW20</f>
        <v>0.5</v>
      </c>
      <c r="X9" s="26">
        <f ca="1">correlations!X53-'Modified Weights'!AX20</f>
        <v>-4</v>
      </c>
      <c r="Y9" s="26">
        <f ca="1">correlations!Y53-'Modified Weights'!AY20</f>
        <v>-1.75</v>
      </c>
      <c r="Z9" s="26">
        <f ca="1">correlations!Z53-'Modified Weights'!AZ20</f>
        <v>-0.33333333333333304</v>
      </c>
    </row>
    <row r="10" spans="1:26">
      <c r="A10" s="5" t="str">
        <f t="shared" si="1"/>
        <v>12: Finding Nemo (2003)</v>
      </c>
      <c r="B10" s="26">
        <f ca="1">correlations!B54-'Modified Weights'!AB21</f>
        <v>-0.16666666666666696</v>
      </c>
      <c r="C10" s="26">
        <f ca="1">correlations!C54-'Modified Weights'!AC21</f>
        <v>-4</v>
      </c>
      <c r="D10" s="26">
        <f ca="1">correlations!D54-'Modified Weights'!AD21</f>
        <v>0</v>
      </c>
      <c r="E10" s="26">
        <f ca="1">correlations!E54-'Modified Weights'!AE21</f>
        <v>-4.25</v>
      </c>
      <c r="F10" s="26">
        <f ca="1">correlations!F54-'Modified Weights'!AF21</f>
        <v>1.125</v>
      </c>
      <c r="G10" s="26">
        <f ca="1">correlations!G54-'Modified Weights'!AG21</f>
        <v>-4.5</v>
      </c>
      <c r="H10" s="26">
        <f ca="1">correlations!H54-'Modified Weights'!AH21</f>
        <v>-4</v>
      </c>
      <c r="I10" s="26">
        <f ca="1">correlations!I54-'Modified Weights'!AI21</f>
        <v>-0.25</v>
      </c>
      <c r="J10" s="26">
        <f ca="1">correlations!J54-'Modified Weights'!AJ21</f>
        <v>0.5</v>
      </c>
      <c r="K10" s="26">
        <f ca="1">correlations!K54-'Modified Weights'!AK21</f>
        <v>-0.125</v>
      </c>
      <c r="L10" s="26">
        <f ca="1">correlations!L54-'Modified Weights'!AL21</f>
        <v>-4.333333333333333</v>
      </c>
      <c r="M10" s="26">
        <f ca="1">correlations!M54-'Modified Weights'!AM21</f>
        <v>0</v>
      </c>
      <c r="N10" s="26">
        <f ca="1">correlations!N54-'Modified Weights'!AN21</f>
        <v>-4.166666666666667</v>
      </c>
      <c r="O10" s="26">
        <f ca="1">correlations!O54-'Modified Weights'!AO21</f>
        <v>-0.25</v>
      </c>
      <c r="P10" s="26">
        <f ca="1">correlations!P54-'Modified Weights'!AP21</f>
        <v>-2.125</v>
      </c>
      <c r="Q10" s="26">
        <f ca="1">correlations!Q54-'Modified Weights'!AQ21</f>
        <v>-4.666666666666667</v>
      </c>
      <c r="R10" s="26">
        <f ca="1">correlations!R54-'Modified Weights'!AR21</f>
        <v>-0.16666666666666696</v>
      </c>
      <c r="S10" s="26">
        <f ca="1">correlations!S54-'Modified Weights'!AS21</f>
        <v>0</v>
      </c>
      <c r="T10" s="26">
        <f ca="1">correlations!T54-'Modified Weights'!AT21</f>
        <v>-3.25</v>
      </c>
      <c r="U10" s="26">
        <f ca="1">correlations!U54-'Modified Weights'!AU21</f>
        <v>0.66666666666666696</v>
      </c>
      <c r="V10" s="26">
        <f ca="1">correlations!V54-'Modified Weights'!AV21</f>
        <v>0</v>
      </c>
      <c r="W10" s="26">
        <f ca="1">correlations!W54-'Modified Weights'!AW21</f>
        <v>-4.5</v>
      </c>
      <c r="X10" s="26">
        <f ca="1">correlations!X54-'Modified Weights'!AX21</f>
        <v>-4</v>
      </c>
      <c r="Y10" s="26">
        <f ca="1">correlations!Y54-'Modified Weights'!AY21</f>
        <v>0.25</v>
      </c>
      <c r="Z10" s="26">
        <f ca="1">correlations!Z54-'Modified Weights'!AZ21</f>
        <v>-4.333333333333333</v>
      </c>
    </row>
    <row r="11" spans="1:26">
      <c r="A11" s="5" t="str">
        <f t="shared" si="1"/>
        <v>12: Finding Nemo (2003)</v>
      </c>
      <c r="B11" s="26">
        <f ca="1">correlations!B55-'Modified Weights'!AB22</f>
        <v>0.33333333333333304</v>
      </c>
      <c r="C11" s="26">
        <f ca="1">correlations!C55-'Modified Weights'!AC22</f>
        <v>-4</v>
      </c>
      <c r="D11" s="26">
        <f ca="1">correlations!D55-'Modified Weights'!AD22</f>
        <v>0</v>
      </c>
      <c r="E11" s="26">
        <f ca="1">correlations!E55-'Modified Weights'!AE22</f>
        <v>-0.25</v>
      </c>
      <c r="F11" s="26">
        <f ca="1">correlations!F55-'Modified Weights'!AF22</f>
        <v>0.125</v>
      </c>
      <c r="G11" s="26">
        <f ca="1">correlations!G55-'Modified Weights'!AG22</f>
        <v>-0.5</v>
      </c>
      <c r="H11" s="26">
        <f ca="1">correlations!H55-'Modified Weights'!AH22</f>
        <v>-4</v>
      </c>
      <c r="I11" s="26">
        <f ca="1">correlations!I55-'Modified Weights'!AI22</f>
        <v>-3.75</v>
      </c>
      <c r="J11" s="26">
        <f ca="1">correlations!J55-'Modified Weights'!AJ22</f>
        <v>0.5</v>
      </c>
      <c r="K11" s="26">
        <f ca="1">correlations!K55-'Modified Weights'!AK22</f>
        <v>-0.125</v>
      </c>
      <c r="L11" s="26">
        <f ca="1">correlations!L55-'Modified Weights'!AL22</f>
        <v>-0.33333333333333304</v>
      </c>
      <c r="M11" s="26">
        <f ca="1">correlations!M55-'Modified Weights'!AM22</f>
        <v>-5</v>
      </c>
      <c r="N11" s="26">
        <f ca="1">correlations!N55-'Modified Weights'!AN22</f>
        <v>-4.166666666666667</v>
      </c>
      <c r="O11" s="26">
        <f ca="1">correlations!O55-'Modified Weights'!AO22</f>
        <v>-0.25</v>
      </c>
      <c r="P11" s="26">
        <f ca="1">correlations!P55-'Modified Weights'!AP22</f>
        <v>-4.125</v>
      </c>
      <c r="Q11" s="26">
        <f ca="1">correlations!Q55-'Modified Weights'!AQ22</f>
        <v>0.33333333333333304</v>
      </c>
      <c r="R11" s="26">
        <f ca="1">correlations!R55-'Modified Weights'!AR22</f>
        <v>-0.66666666666666696</v>
      </c>
      <c r="S11" s="26">
        <f ca="1">correlations!S55-'Modified Weights'!AS22</f>
        <v>-4.5</v>
      </c>
      <c r="T11" s="26">
        <f ca="1">correlations!T55-'Modified Weights'!AT22</f>
        <v>-1.25</v>
      </c>
      <c r="U11" s="26">
        <f ca="1">correlations!U55-'Modified Weights'!AU22</f>
        <v>-4.333333333333333</v>
      </c>
      <c r="V11" s="26">
        <f ca="1">correlations!V55-'Modified Weights'!AV22</f>
        <v>-4.5</v>
      </c>
      <c r="W11" s="26">
        <f ca="1">correlations!W55-'Modified Weights'!AW22</f>
        <v>0.5</v>
      </c>
      <c r="X11" s="26">
        <f ca="1">correlations!X55-'Modified Weights'!AX22</f>
        <v>-0.5</v>
      </c>
      <c r="Y11" s="26">
        <f ca="1">correlations!Y55-'Modified Weights'!AY22</f>
        <v>0.25</v>
      </c>
      <c r="Z11" s="26">
        <f ca="1">correlations!Z55-'Modified Weights'!AZ22</f>
        <v>-0.33333333333333304</v>
      </c>
    </row>
    <row r="12" spans="1:26">
      <c r="A12" s="20" t="s">
        <v>2</v>
      </c>
      <c r="B12" s="26">
        <f ca="1">correlations!B56-'Modified Weights'!AB23</f>
        <v>-0.29999999999999982</v>
      </c>
      <c r="C12" s="26">
        <f ca="1">correlations!C56-'Modified Weights'!AC23</f>
        <v>1</v>
      </c>
      <c r="D12" s="26">
        <f ca="1">correlations!D56-'Modified Weights'!AD23</f>
        <v>-0.79999999999999982</v>
      </c>
      <c r="E12" s="26">
        <f ca="1">correlations!E56-'Modified Weights'!AE23</f>
        <v>-4.666666666666667</v>
      </c>
      <c r="F12" s="26">
        <f ca="1">correlations!F56-'Modified Weights'!AF23</f>
        <v>-0.25</v>
      </c>
      <c r="G12" s="26">
        <f ca="1">correlations!G56-'Modified Weights'!AG23</f>
        <v>0.25</v>
      </c>
      <c r="H12" s="26">
        <f ca="1">correlations!H56-'Modified Weights'!AH23</f>
        <v>0.90000000000000036</v>
      </c>
      <c r="I12" s="26">
        <f ca="1">correlations!I56-'Modified Weights'!AI23</f>
        <v>-4.5</v>
      </c>
      <c r="J12" s="26">
        <f ca="1">correlations!J56-'Modified Weights'!AJ23</f>
        <v>-0.59999999999999964</v>
      </c>
      <c r="K12" s="26">
        <f ca="1">correlations!K56-'Modified Weights'!AK23</f>
        <v>-0.90000000000000036</v>
      </c>
      <c r="L12" s="26">
        <f ca="1">correlations!L56-'Modified Weights'!AL23</f>
        <v>0.20000000000000018</v>
      </c>
      <c r="M12" s="26">
        <f ca="1">correlations!M56-'Modified Weights'!AM23</f>
        <v>-0.25</v>
      </c>
      <c r="N12" s="26">
        <f ca="1">correlations!N56-'Modified Weights'!AN23</f>
        <v>0.125</v>
      </c>
      <c r="O12" s="26">
        <f ca="1">correlations!O56-'Modified Weights'!AO23</f>
        <v>-9.9999999999999645E-2</v>
      </c>
      <c r="P12" s="26">
        <f ca="1">correlations!P56-'Modified Weights'!AP23</f>
        <v>0.5</v>
      </c>
      <c r="Q12" s="26">
        <f ca="1">correlations!Q56-'Modified Weights'!AQ23</f>
        <v>-0.70000000000000018</v>
      </c>
      <c r="R12" s="26">
        <f ca="1">correlations!R56-'Modified Weights'!AR23</f>
        <v>-4.25</v>
      </c>
      <c r="S12" s="26">
        <f ca="1">correlations!S56-'Modified Weights'!AS23</f>
        <v>-0.25</v>
      </c>
      <c r="T12" s="26">
        <f ca="1">correlations!T56-'Modified Weights'!AT23</f>
        <v>-4.375</v>
      </c>
      <c r="U12" s="26">
        <f ca="1">correlations!U56-'Modified Weights'!AU23</f>
        <v>-0.59999999999999964</v>
      </c>
      <c r="V12" s="26">
        <f ca="1">correlations!V56-'Modified Weights'!AV23</f>
        <v>0.375</v>
      </c>
      <c r="W12" s="26">
        <f ca="1">correlations!W56-'Modified Weights'!AW23</f>
        <v>-0.29999999999999982</v>
      </c>
      <c r="X12" s="26">
        <f ca="1">correlations!X56-'Modified Weights'!AX23</f>
        <v>0.59999999999999964</v>
      </c>
      <c r="Y12" s="26">
        <f ca="1">correlations!Y56-'Modified Weights'!AY23</f>
        <v>9.9999999999999645E-2</v>
      </c>
      <c r="Z12" s="26">
        <f ca="1">correlations!Z56-'Modified Weights'!AZ23</f>
        <v>-0.20000000000000018</v>
      </c>
    </row>
    <row r="13" spans="1:26">
      <c r="A13" s="5" t="str">
        <f t="shared" ref="A13:A16" si="2">A12</f>
        <v>13: Forrest Gump (1994)</v>
      </c>
      <c r="B13" s="26">
        <f ca="1">correlations!B57-'Modified Weights'!AB24</f>
        <v>0.20000000000000018</v>
      </c>
      <c r="C13" s="26">
        <f ca="1">correlations!C57-'Modified Weights'!AC24</f>
        <v>0</v>
      </c>
      <c r="D13" s="26">
        <f ca="1">correlations!D57-'Modified Weights'!AD24</f>
        <v>0.70000000000000018</v>
      </c>
      <c r="E13" s="26">
        <f ca="1">correlations!E57-'Modified Weights'!AE24</f>
        <v>-0.16666666666666696</v>
      </c>
      <c r="F13" s="26">
        <f ca="1">correlations!F57-'Modified Weights'!AF24</f>
        <v>-0.25</v>
      </c>
      <c r="G13" s="26">
        <f ca="1">correlations!G57-'Modified Weights'!AG24</f>
        <v>-4.75</v>
      </c>
      <c r="H13" s="26">
        <f ca="1">correlations!H57-'Modified Weights'!AH24</f>
        <v>0.40000000000000036</v>
      </c>
      <c r="I13" s="26">
        <f ca="1">correlations!I57-'Modified Weights'!AI24</f>
        <v>0.5</v>
      </c>
      <c r="J13" s="26">
        <f ca="1">correlations!J57-'Modified Weights'!AJ24</f>
        <v>0.40000000000000036</v>
      </c>
      <c r="K13" s="26">
        <f ca="1">correlations!K57-'Modified Weights'!AK24</f>
        <v>9.9999999999999645E-2</v>
      </c>
      <c r="L13" s="26">
        <f ca="1">correlations!L57-'Modified Weights'!AL24</f>
        <v>0.20000000000000018</v>
      </c>
      <c r="M13" s="26">
        <f ca="1">correlations!M57-'Modified Weights'!AM24</f>
        <v>-0.25</v>
      </c>
      <c r="N13" s="26">
        <f ca="1">correlations!N57-'Modified Weights'!AN24</f>
        <v>0.125</v>
      </c>
      <c r="O13" s="26">
        <f ca="1">correlations!O57-'Modified Weights'!AO24</f>
        <v>0.40000000000000036</v>
      </c>
      <c r="P13" s="26">
        <f ca="1">correlations!P57-'Modified Weights'!AP24</f>
        <v>0</v>
      </c>
      <c r="Q13" s="26">
        <f ca="1">correlations!Q57-'Modified Weights'!AQ24</f>
        <v>0.79999999999999982</v>
      </c>
      <c r="R13" s="26">
        <f ca="1">correlations!R57-'Modified Weights'!AR24</f>
        <v>0.25</v>
      </c>
      <c r="S13" s="26">
        <f ca="1">correlations!S57-'Modified Weights'!AS24</f>
        <v>-0.25</v>
      </c>
      <c r="T13" s="26">
        <f ca="1">correlations!T57-'Modified Weights'!AT24</f>
        <v>0.625</v>
      </c>
      <c r="U13" s="26">
        <f ca="1">correlations!U57-'Modified Weights'!AU24</f>
        <v>0.40000000000000036</v>
      </c>
      <c r="V13" s="26">
        <f ca="1">correlations!V57-'Modified Weights'!AV24</f>
        <v>0.375</v>
      </c>
      <c r="W13" s="26">
        <f ca="1">correlations!W57-'Modified Weights'!AW24</f>
        <v>0.20000000000000018</v>
      </c>
      <c r="X13" s="26">
        <f ca="1">correlations!X57-'Modified Weights'!AX24</f>
        <v>-0.90000000000000036</v>
      </c>
      <c r="Y13" s="26">
        <f ca="1">correlations!Y57-'Modified Weights'!AY24</f>
        <v>9.9999999999999645E-2</v>
      </c>
      <c r="Z13" s="26">
        <f ca="1">correlations!Z57-'Modified Weights'!AZ24</f>
        <v>0.29999999999999982</v>
      </c>
    </row>
    <row r="14" spans="1:26">
      <c r="A14" s="5" t="str">
        <f t="shared" si="2"/>
        <v>13: Forrest Gump (1994)</v>
      </c>
      <c r="B14" s="26">
        <f ca="1">correlations!B58-'Modified Weights'!AB25</f>
        <v>0.20000000000000018</v>
      </c>
      <c r="C14" s="26">
        <f ca="1">correlations!C58-'Modified Weights'!AC25</f>
        <v>-0.5</v>
      </c>
      <c r="D14" s="26">
        <f ca="1">correlations!D58-'Modified Weights'!AD25</f>
        <v>0.20000000000000018</v>
      </c>
      <c r="E14" s="26">
        <f ca="1">correlations!E58-'Modified Weights'!AE25</f>
        <v>-4.666666666666667</v>
      </c>
      <c r="F14" s="26">
        <f ca="1">correlations!F58-'Modified Weights'!AF25</f>
        <v>0.75</v>
      </c>
      <c r="G14" s="26">
        <f ca="1">correlations!G58-'Modified Weights'!AG25</f>
        <v>-0.25</v>
      </c>
      <c r="H14" s="26">
        <f ca="1">correlations!H58-'Modified Weights'!AH25</f>
        <v>0.40000000000000036</v>
      </c>
      <c r="I14" s="26">
        <f ca="1">correlations!I58-'Modified Weights'!AI25</f>
        <v>0</v>
      </c>
      <c r="J14" s="26">
        <f ca="1">correlations!J58-'Modified Weights'!AJ25</f>
        <v>-9.9999999999999645E-2</v>
      </c>
      <c r="K14" s="26">
        <f ca="1">correlations!K58-'Modified Weights'!AK25</f>
        <v>0.59999999999999964</v>
      </c>
      <c r="L14" s="26">
        <f ca="1">correlations!L58-'Modified Weights'!AL25</f>
        <v>0.20000000000000018</v>
      </c>
      <c r="M14" s="26">
        <f ca="1">correlations!M58-'Modified Weights'!AM25</f>
        <v>-3.75</v>
      </c>
      <c r="N14" s="26">
        <f ca="1">correlations!N58-'Modified Weights'!AN25</f>
        <v>0.625</v>
      </c>
      <c r="O14" s="26">
        <f ca="1">correlations!O58-'Modified Weights'!AO25</f>
        <v>-9.9999999999999645E-2</v>
      </c>
      <c r="P14" s="26">
        <f ca="1">correlations!P58-'Modified Weights'!AP25</f>
        <v>0.5</v>
      </c>
      <c r="Q14" s="26">
        <f ca="1">correlations!Q58-'Modified Weights'!AQ25</f>
        <v>0.29999999999999982</v>
      </c>
      <c r="R14" s="26">
        <f ca="1">correlations!R58-'Modified Weights'!AR25</f>
        <v>0.25</v>
      </c>
      <c r="S14" s="26">
        <f ca="1">correlations!S58-'Modified Weights'!AS25</f>
        <v>0.25</v>
      </c>
      <c r="T14" s="26">
        <f ca="1">correlations!T58-'Modified Weights'!AT25</f>
        <v>0.125</v>
      </c>
      <c r="U14" s="26">
        <f ca="1">correlations!U58-'Modified Weights'!AU25</f>
        <v>0.40000000000000036</v>
      </c>
      <c r="V14" s="26">
        <f ca="1">correlations!V58-'Modified Weights'!AV25</f>
        <v>0.375</v>
      </c>
      <c r="W14" s="26">
        <f ca="1">correlations!W58-'Modified Weights'!AW25</f>
        <v>0.70000000000000018</v>
      </c>
      <c r="X14" s="26">
        <f ca="1">correlations!X58-'Modified Weights'!AX25</f>
        <v>0.59999999999999964</v>
      </c>
      <c r="Y14" s="26">
        <f ca="1">correlations!Y58-'Modified Weights'!AY25</f>
        <v>9.9999999999999645E-2</v>
      </c>
      <c r="Z14" s="26">
        <f ca="1">correlations!Z58-'Modified Weights'!AZ25</f>
        <v>-0.20000000000000018</v>
      </c>
    </row>
    <row r="15" spans="1:26">
      <c r="A15" s="5" t="str">
        <f t="shared" si="2"/>
        <v>13: Forrest Gump (1994)</v>
      </c>
      <c r="B15" s="26">
        <f ca="1">correlations!B59-'Modified Weights'!AB26</f>
        <v>-0.29999999999999982</v>
      </c>
      <c r="C15" s="26">
        <f ca="1">correlations!C59-'Modified Weights'!AC26</f>
        <v>-1</v>
      </c>
      <c r="D15" s="26">
        <f ca="1">correlations!D59-'Modified Weights'!AD26</f>
        <v>-0.29999999999999982</v>
      </c>
      <c r="E15" s="26">
        <f ca="1">correlations!E59-'Modified Weights'!AE26</f>
        <v>0.33333333333333304</v>
      </c>
      <c r="F15" s="26">
        <f ca="1">correlations!F59-'Modified Weights'!AF26</f>
        <v>-3.75</v>
      </c>
      <c r="G15" s="26">
        <f ca="1">correlations!G59-'Modified Weights'!AG26</f>
        <v>0.25</v>
      </c>
      <c r="H15" s="26">
        <f ca="1">correlations!H59-'Modified Weights'!AH26</f>
        <v>-1.0999999999999996</v>
      </c>
      <c r="I15" s="26">
        <f ca="1">correlations!I59-'Modified Weights'!AI26</f>
        <v>-1</v>
      </c>
      <c r="J15" s="26">
        <f ca="1">correlations!J59-'Modified Weights'!AJ26</f>
        <v>-9.9999999999999645E-2</v>
      </c>
      <c r="K15" s="26">
        <f ca="1">correlations!K59-'Modified Weights'!AK26</f>
        <v>9.9999999999999645E-2</v>
      </c>
      <c r="L15" s="26">
        <f ca="1">correlations!L59-'Modified Weights'!AL26</f>
        <v>-0.29999999999999982</v>
      </c>
      <c r="M15" s="26">
        <f ca="1">correlations!M59-'Modified Weights'!AM26</f>
        <v>1.25</v>
      </c>
      <c r="N15" s="26">
        <f ca="1">correlations!N59-'Modified Weights'!AN26</f>
        <v>-4.375</v>
      </c>
      <c r="O15" s="26">
        <f ca="1">correlations!O59-'Modified Weights'!AO26</f>
        <v>-9.9999999999999645E-2</v>
      </c>
      <c r="P15" s="26">
        <f ca="1">correlations!P59-'Modified Weights'!AP26</f>
        <v>0</v>
      </c>
      <c r="Q15" s="26">
        <f ca="1">correlations!Q59-'Modified Weights'!AQ26</f>
        <v>-0.70000000000000018</v>
      </c>
      <c r="R15" s="26">
        <f ca="1">correlations!R59-'Modified Weights'!AR26</f>
        <v>0.25</v>
      </c>
      <c r="S15" s="26">
        <f ca="1">correlations!S59-'Modified Weights'!AS26</f>
        <v>0.25</v>
      </c>
      <c r="T15" s="26">
        <f ca="1">correlations!T59-'Modified Weights'!AT26</f>
        <v>-0.875</v>
      </c>
      <c r="U15" s="26">
        <f ca="1">correlations!U59-'Modified Weights'!AU26</f>
        <v>0.90000000000000036</v>
      </c>
      <c r="V15" s="26">
        <f ca="1">correlations!V59-'Modified Weights'!AV26</f>
        <v>-4.625</v>
      </c>
      <c r="W15" s="26">
        <f ca="1">correlations!W59-'Modified Weights'!AW26</f>
        <v>-1.2999999999999998</v>
      </c>
      <c r="X15" s="26">
        <f ca="1">correlations!X59-'Modified Weights'!AX26</f>
        <v>0.59999999999999964</v>
      </c>
      <c r="Y15" s="26">
        <f ca="1">correlations!Y59-'Modified Weights'!AY26</f>
        <v>9.9999999999999645E-2</v>
      </c>
      <c r="Z15" s="26">
        <f ca="1">correlations!Z59-'Modified Weights'!AZ26</f>
        <v>0.29999999999999982</v>
      </c>
    </row>
    <row r="16" spans="1:26">
      <c r="A16" s="5" t="str">
        <f t="shared" si="2"/>
        <v>13: Forrest Gump (1994)</v>
      </c>
      <c r="B16" s="26">
        <f ca="1">correlations!B60-'Modified Weights'!AB27</f>
        <v>0.20000000000000018</v>
      </c>
      <c r="C16" s="26">
        <f ca="1">correlations!C60-'Modified Weights'!AC27</f>
        <v>0.5</v>
      </c>
      <c r="D16" s="26">
        <f ca="1">correlations!D60-'Modified Weights'!AD27</f>
        <v>0.20000000000000018</v>
      </c>
      <c r="E16" s="26">
        <f ca="1">correlations!E60-'Modified Weights'!AE27</f>
        <v>-0.16666666666666696</v>
      </c>
      <c r="F16" s="26">
        <f ca="1">correlations!F60-'Modified Weights'!AF27</f>
        <v>-0.25</v>
      </c>
      <c r="G16" s="26">
        <f ca="1">correlations!G60-'Modified Weights'!AG27</f>
        <v>-0.25</v>
      </c>
      <c r="H16" s="26">
        <f ca="1">correlations!H60-'Modified Weights'!AH27</f>
        <v>-0.59999999999999964</v>
      </c>
      <c r="I16" s="26">
        <f ca="1">correlations!I60-'Modified Weights'!AI27</f>
        <v>0.5</v>
      </c>
      <c r="J16" s="26">
        <f ca="1">correlations!J60-'Modified Weights'!AJ27</f>
        <v>0.40000000000000036</v>
      </c>
      <c r="K16" s="26">
        <f ca="1">correlations!K60-'Modified Weights'!AK27</f>
        <v>9.9999999999999645E-2</v>
      </c>
      <c r="L16" s="26">
        <f ca="1">correlations!L60-'Modified Weights'!AL27</f>
        <v>-0.29999999999999982</v>
      </c>
      <c r="M16" s="26">
        <f ca="1">correlations!M60-'Modified Weights'!AM27</f>
        <v>-0.75</v>
      </c>
      <c r="N16" s="26">
        <f ca="1">correlations!N60-'Modified Weights'!AN27</f>
        <v>-0.875</v>
      </c>
      <c r="O16" s="26">
        <f ca="1">correlations!O60-'Modified Weights'!AO27</f>
        <v>-9.9999999999999645E-2</v>
      </c>
      <c r="P16" s="26">
        <f ca="1">correlations!P60-'Modified Weights'!AP27</f>
        <v>-1</v>
      </c>
      <c r="Q16" s="26">
        <f ca="1">correlations!Q60-'Modified Weights'!AQ27</f>
        <v>0.29999999999999982</v>
      </c>
      <c r="R16" s="26">
        <f ca="1">correlations!R60-'Modified Weights'!AR27</f>
        <v>-0.75</v>
      </c>
      <c r="S16" s="26">
        <f ca="1">correlations!S60-'Modified Weights'!AS27</f>
        <v>-4.75</v>
      </c>
      <c r="T16" s="26">
        <f ca="1">correlations!T60-'Modified Weights'!AT27</f>
        <v>0.125</v>
      </c>
      <c r="U16" s="26">
        <f ca="1">correlations!U60-'Modified Weights'!AU27</f>
        <v>-1.0999999999999996</v>
      </c>
      <c r="V16" s="26">
        <f ca="1">correlations!V60-'Modified Weights'!AV27</f>
        <v>-1.125</v>
      </c>
      <c r="W16" s="26">
        <f ca="1">correlations!W60-'Modified Weights'!AW27</f>
        <v>0.70000000000000018</v>
      </c>
      <c r="X16" s="26">
        <f ca="1">correlations!X60-'Modified Weights'!AX27</f>
        <v>-0.90000000000000036</v>
      </c>
      <c r="Y16" s="26">
        <f ca="1">correlations!Y60-'Modified Weights'!AY27</f>
        <v>-0.40000000000000036</v>
      </c>
      <c r="Z16" s="26">
        <f ca="1">correlations!Z60-'Modified Weights'!AZ27</f>
        <v>-0.20000000000000018</v>
      </c>
    </row>
    <row r="17" spans="1:26">
      <c r="A17" s="20" t="s">
        <v>3</v>
      </c>
      <c r="B17" s="26">
        <f ca="1">correlations!B61-'Modified Weights'!AB28</f>
        <v>0</v>
      </c>
      <c r="C17" s="26">
        <f ca="1">correlations!C61-'Modified Weights'!AC28</f>
        <v>-3.75</v>
      </c>
      <c r="D17" s="26">
        <f ca="1">correlations!D61-'Modified Weights'!AD28</f>
        <v>-3.75</v>
      </c>
      <c r="E17" s="26">
        <f ca="1">correlations!E61-'Modified Weights'!AE28</f>
        <v>-4</v>
      </c>
      <c r="F17" s="26">
        <f ca="1">correlations!F61-'Modified Weights'!AF28</f>
        <v>-0.33333333333333348</v>
      </c>
      <c r="G17" s="26">
        <f ca="1">correlations!G61-'Modified Weights'!AG28</f>
        <v>-3.5</v>
      </c>
      <c r="H17" s="26">
        <f ca="1">correlations!H61-'Modified Weights'!AH28</f>
        <v>-4.25</v>
      </c>
      <c r="I17" s="26">
        <f ca="1">correlations!I61-'Modified Weights'!AI28</f>
        <v>-3.5</v>
      </c>
      <c r="J17" s="26">
        <f ca="1">correlations!J61-'Modified Weights'!AJ28</f>
        <v>0</v>
      </c>
      <c r="K17" s="26">
        <f ca="1">correlations!K61-'Modified Weights'!AK28</f>
        <v>-4.333333333333333</v>
      </c>
      <c r="L17" s="26">
        <f ca="1">correlations!L61-'Modified Weights'!AL28</f>
        <v>-1</v>
      </c>
      <c r="M17" s="26">
        <f ca="1">correlations!M61-'Modified Weights'!AM28</f>
        <v>-4.5</v>
      </c>
      <c r="N17" s="26" t="e">
        <f ca="1">correlations!N61-'Modified Weights'!AN28</f>
        <v>#DIV/0!</v>
      </c>
      <c r="O17" s="26">
        <f ca="1">correlations!O61-'Modified Weights'!AO28</f>
        <v>-0.375</v>
      </c>
      <c r="P17" s="26">
        <f ca="1">correlations!P61-'Modified Weights'!AP28</f>
        <v>0.25</v>
      </c>
      <c r="Q17" s="26">
        <f ca="1">correlations!Q61-'Modified Weights'!AQ28</f>
        <v>-3.75</v>
      </c>
      <c r="R17" s="26">
        <f ca="1">correlations!R61-'Modified Weights'!AR28</f>
        <v>-3.5</v>
      </c>
      <c r="S17" s="26">
        <f ca="1">correlations!S61-'Modified Weights'!AS28</f>
        <v>-3.75</v>
      </c>
      <c r="T17" s="26">
        <f ca="1">correlations!T61-'Modified Weights'!AT28</f>
        <v>-3.5</v>
      </c>
      <c r="U17" s="26">
        <f ca="1">correlations!U61-'Modified Weights'!AU28</f>
        <v>-4.166666666666667</v>
      </c>
      <c r="V17" s="26">
        <f ca="1">correlations!V61-'Modified Weights'!AV28</f>
        <v>-4.5</v>
      </c>
      <c r="W17" s="26">
        <f ca="1">correlations!W61-'Modified Weights'!AW28</f>
        <v>-0.40000000000000036</v>
      </c>
      <c r="X17" s="26">
        <f ca="1">correlations!X61-'Modified Weights'!AX28</f>
        <v>-3.5</v>
      </c>
      <c r="Y17" s="26">
        <f ca="1">correlations!Y61-'Modified Weights'!AY28</f>
        <v>-3.6666666666666665</v>
      </c>
      <c r="Z17" s="26">
        <f ca="1">correlations!Z61-'Modified Weights'!AZ28</f>
        <v>-0.25</v>
      </c>
    </row>
    <row r="18" spans="1:26">
      <c r="A18" s="5" t="str">
        <f t="shared" ref="A18:A21" si="3">A17</f>
        <v>14: American Beauty (1999)</v>
      </c>
      <c r="B18" s="26">
        <f ca="1">correlations!B62-'Modified Weights'!AB29</f>
        <v>-4.5</v>
      </c>
      <c r="C18" s="26">
        <f ca="1">correlations!C62-'Modified Weights'!AC29</f>
        <v>0.25</v>
      </c>
      <c r="D18" s="26">
        <f ca="1">correlations!D62-'Modified Weights'!AD29</f>
        <v>-3.75</v>
      </c>
      <c r="E18" s="26">
        <f ca="1">correlations!E62-'Modified Weights'!AE29</f>
        <v>-0.5</v>
      </c>
      <c r="F18" s="26">
        <f ca="1">correlations!F62-'Modified Weights'!AF29</f>
        <v>-3.8333333333333335</v>
      </c>
      <c r="G18" s="26">
        <f ca="1">correlations!G62-'Modified Weights'!AG29</f>
        <v>-3.5</v>
      </c>
      <c r="H18" s="26">
        <f ca="1">correlations!H62-'Modified Weights'!AH29</f>
        <v>-4.25</v>
      </c>
      <c r="I18" s="26">
        <f ca="1">correlations!I62-'Modified Weights'!AI29</f>
        <v>0</v>
      </c>
      <c r="J18" s="26">
        <f ca="1">correlations!J62-'Modified Weights'!AJ29</f>
        <v>-4</v>
      </c>
      <c r="K18" s="26">
        <f ca="1">correlations!K62-'Modified Weights'!AK29</f>
        <v>0.16666666666666696</v>
      </c>
      <c r="L18" s="26">
        <f ca="1">correlations!L62-'Modified Weights'!AL29</f>
        <v>-3</v>
      </c>
      <c r="M18" s="26">
        <f ca="1">correlations!M62-'Modified Weights'!AM29</f>
        <v>-4.5</v>
      </c>
      <c r="N18" s="26" t="e">
        <f ca="1">correlations!N62-'Modified Weights'!AN29</f>
        <v>#DIV/0!</v>
      </c>
      <c r="O18" s="26">
        <f ca="1">correlations!O62-'Modified Weights'!AO29</f>
        <v>0.125</v>
      </c>
      <c r="P18" s="26">
        <f ca="1">correlations!P62-'Modified Weights'!AP29</f>
        <v>-3.75</v>
      </c>
      <c r="Q18" s="26">
        <f ca="1">correlations!Q62-'Modified Weights'!AQ29</f>
        <v>0.25</v>
      </c>
      <c r="R18" s="26">
        <f ca="1">correlations!R62-'Modified Weights'!AR29</f>
        <v>-3.5</v>
      </c>
      <c r="S18" s="26">
        <f ca="1">correlations!S62-'Modified Weights'!AS29</f>
        <v>-0.25</v>
      </c>
      <c r="T18" s="26">
        <f ca="1">correlations!T62-'Modified Weights'!AT29</f>
        <v>-3.5</v>
      </c>
      <c r="U18" s="26">
        <f ca="1">correlations!U62-'Modified Weights'!AU29</f>
        <v>-4.166666666666667</v>
      </c>
      <c r="V18" s="26">
        <f ca="1">correlations!V62-'Modified Weights'!AV29</f>
        <v>-4.5</v>
      </c>
      <c r="W18" s="26">
        <f ca="1">correlations!W62-'Modified Weights'!AW29</f>
        <v>0.59999999999999964</v>
      </c>
      <c r="X18" s="26">
        <f ca="1">correlations!X62-'Modified Weights'!AX29</f>
        <v>-3.5</v>
      </c>
      <c r="Y18" s="26">
        <f ca="1">correlations!Y62-'Modified Weights'!AY29</f>
        <v>-0.16666666666666652</v>
      </c>
      <c r="Z18" s="26">
        <f ca="1">correlations!Z62-'Modified Weights'!AZ29</f>
        <v>0.25</v>
      </c>
    </row>
    <row r="19" spans="1:26">
      <c r="A19" s="5" t="str">
        <f t="shared" si="3"/>
        <v>14: American Beauty (1999)</v>
      </c>
      <c r="B19" s="26">
        <f ca="1">correlations!B63-'Modified Weights'!AB30</f>
        <v>-4.5</v>
      </c>
      <c r="C19" s="26">
        <f ca="1">correlations!C63-'Modified Weights'!AC30</f>
        <v>-0.25</v>
      </c>
      <c r="D19" s="26">
        <f ca="1">correlations!D63-'Modified Weights'!AD30</f>
        <v>-3.75</v>
      </c>
      <c r="E19" s="26">
        <f ca="1">correlations!E63-'Modified Weights'!AE30</f>
        <v>0.5</v>
      </c>
      <c r="F19" s="26">
        <f ca="1">correlations!F63-'Modified Weights'!AF30</f>
        <v>-0.33333333333333348</v>
      </c>
      <c r="G19" s="26">
        <f ca="1">correlations!G63-'Modified Weights'!AG30</f>
        <v>-3.5</v>
      </c>
      <c r="H19" s="26">
        <f ca="1">correlations!H63-'Modified Weights'!AH30</f>
        <v>0.25</v>
      </c>
      <c r="I19" s="26">
        <f ca="1">correlations!I63-'Modified Weights'!AI30</f>
        <v>-3.5</v>
      </c>
      <c r="J19" s="26">
        <f ca="1">correlations!J63-'Modified Weights'!AJ30</f>
        <v>-4</v>
      </c>
      <c r="K19" s="26">
        <f ca="1">correlations!K63-'Modified Weights'!AK30</f>
        <v>-4.333333333333333</v>
      </c>
      <c r="L19" s="26">
        <f ca="1">correlations!L63-'Modified Weights'!AL30</f>
        <v>-3</v>
      </c>
      <c r="M19" s="26">
        <f ca="1">correlations!M63-'Modified Weights'!AM30</f>
        <v>-4.5</v>
      </c>
      <c r="N19" s="26" t="e">
        <f ca="1">correlations!N63-'Modified Weights'!AN30</f>
        <v>#DIV/0!</v>
      </c>
      <c r="O19" s="26">
        <f ca="1">correlations!O63-'Modified Weights'!AO30</f>
        <v>-3.875</v>
      </c>
      <c r="P19" s="26">
        <f ca="1">correlations!P63-'Modified Weights'!AP30</f>
        <v>-3.75</v>
      </c>
      <c r="Q19" s="26">
        <f ca="1">correlations!Q63-'Modified Weights'!AQ30</f>
        <v>-0.25</v>
      </c>
      <c r="R19" s="26">
        <f ca="1">correlations!R63-'Modified Weights'!AR30</f>
        <v>0</v>
      </c>
      <c r="S19" s="26">
        <f ca="1">correlations!S63-'Modified Weights'!AS30</f>
        <v>0.25</v>
      </c>
      <c r="T19" s="26">
        <f ca="1">correlations!T63-'Modified Weights'!AT30</f>
        <v>0</v>
      </c>
      <c r="U19" s="26">
        <f ca="1">correlations!U63-'Modified Weights'!AU30</f>
        <v>0.33333333333333304</v>
      </c>
      <c r="V19" s="26">
        <f ca="1">correlations!V63-'Modified Weights'!AV30</f>
        <v>-4.5</v>
      </c>
      <c r="W19" s="26">
        <f ca="1">correlations!W63-'Modified Weights'!AW30</f>
        <v>0.59999999999999964</v>
      </c>
      <c r="X19" s="26">
        <f ca="1">correlations!X63-'Modified Weights'!AX30</f>
        <v>-3.5</v>
      </c>
      <c r="Y19" s="26">
        <f ca="1">correlations!Y63-'Modified Weights'!AY30</f>
        <v>-0.16666666666666652</v>
      </c>
      <c r="Z19" s="26">
        <f ca="1">correlations!Z63-'Modified Weights'!AZ30</f>
        <v>-3.75</v>
      </c>
    </row>
    <row r="20" spans="1:26">
      <c r="A20" s="5" t="str">
        <f t="shared" si="3"/>
        <v>14: American Beauty (1999)</v>
      </c>
      <c r="B20" s="26">
        <f ca="1">correlations!B64-'Modified Weights'!AB31</f>
        <v>-4.5</v>
      </c>
      <c r="C20" s="26">
        <f ca="1">correlations!C64-'Modified Weights'!AC31</f>
        <v>0.25</v>
      </c>
      <c r="D20" s="26">
        <f ca="1">correlations!D64-'Modified Weights'!AD31</f>
        <v>0.25</v>
      </c>
      <c r="E20" s="26">
        <f ca="1">correlations!E64-'Modified Weights'!AE31</f>
        <v>-0.5</v>
      </c>
      <c r="F20" s="26">
        <f ca="1">correlations!F64-'Modified Weights'!AF31</f>
        <v>0.66666666666666652</v>
      </c>
      <c r="G20" s="26">
        <f ca="1">correlations!G64-'Modified Weights'!AG31</f>
        <v>-3.5</v>
      </c>
      <c r="H20" s="26">
        <f ca="1">correlations!H64-'Modified Weights'!AH31</f>
        <v>-0.25</v>
      </c>
      <c r="I20" s="26">
        <f ca="1">correlations!I64-'Modified Weights'!AI31</f>
        <v>-3.5</v>
      </c>
      <c r="J20" s="26">
        <f ca="1">correlations!J64-'Modified Weights'!AJ31</f>
        <v>-4</v>
      </c>
      <c r="K20" s="26">
        <f ca="1">correlations!K64-'Modified Weights'!AK31</f>
        <v>0.66666666666666696</v>
      </c>
      <c r="L20" s="26">
        <f ca="1">correlations!L64-'Modified Weights'!AL31</f>
        <v>0.5</v>
      </c>
      <c r="M20" s="26">
        <f ca="1">correlations!M64-'Modified Weights'!AM31</f>
        <v>0.5</v>
      </c>
      <c r="N20" s="26" t="e">
        <f ca="1">correlations!N64-'Modified Weights'!AN31</f>
        <v>#DIV/0!</v>
      </c>
      <c r="O20" s="26">
        <f ca="1">correlations!O64-'Modified Weights'!AO31</f>
        <v>0.625</v>
      </c>
      <c r="P20" s="26">
        <f ca="1">correlations!P64-'Modified Weights'!AP31</f>
        <v>-0.25</v>
      </c>
      <c r="Q20" s="26">
        <f ca="1">correlations!Q64-'Modified Weights'!AQ31</f>
        <v>-3.75</v>
      </c>
      <c r="R20" s="26">
        <f ca="1">correlations!R64-'Modified Weights'!AR31</f>
        <v>-3.5</v>
      </c>
      <c r="S20" s="26">
        <f ca="1">correlations!S64-'Modified Weights'!AS31</f>
        <v>-3.75</v>
      </c>
      <c r="T20" s="26">
        <f ca="1">correlations!T64-'Modified Weights'!AT31</f>
        <v>-3.5</v>
      </c>
      <c r="U20" s="26">
        <f ca="1">correlations!U64-'Modified Weights'!AU31</f>
        <v>-0.16666666666666696</v>
      </c>
      <c r="V20" s="26">
        <f ca="1">correlations!V64-'Modified Weights'!AV31</f>
        <v>0</v>
      </c>
      <c r="W20" s="26">
        <f ca="1">correlations!W64-'Modified Weights'!AW31</f>
        <v>-0.40000000000000036</v>
      </c>
      <c r="X20" s="26">
        <f ca="1">correlations!X64-'Modified Weights'!AX31</f>
        <v>-3.5</v>
      </c>
      <c r="Y20" s="26">
        <f ca="1">correlations!Y64-'Modified Weights'!AY31</f>
        <v>-3.6666666666666665</v>
      </c>
      <c r="Z20" s="26">
        <f ca="1">correlations!Z64-'Modified Weights'!AZ31</f>
        <v>-3.75</v>
      </c>
    </row>
    <row r="21" spans="1:26">
      <c r="A21" s="5" t="str">
        <f t="shared" si="3"/>
        <v>14: American Beauty (1999)</v>
      </c>
      <c r="B21" s="26">
        <f ca="1">correlations!B65-'Modified Weights'!AB32</f>
        <v>-4.5</v>
      </c>
      <c r="C21" s="26">
        <f ca="1">correlations!C65-'Modified Weights'!AC32</f>
        <v>-0.25</v>
      </c>
      <c r="D21" s="26">
        <f ca="1">correlations!D65-'Modified Weights'!AD32</f>
        <v>-0.25</v>
      </c>
      <c r="E21" s="26">
        <f ca="1">correlations!E65-'Modified Weights'!AE32</f>
        <v>0.5</v>
      </c>
      <c r="F21" s="26">
        <f ca="1">correlations!F65-'Modified Weights'!AF32</f>
        <v>-3.8333333333333335</v>
      </c>
      <c r="G21" s="26">
        <f ca="1">correlations!G65-'Modified Weights'!AG32</f>
        <v>0</v>
      </c>
      <c r="H21" s="26">
        <f ca="1">correlations!H65-'Modified Weights'!AH32</f>
        <v>-4.25</v>
      </c>
      <c r="I21" s="26">
        <f ca="1">correlations!I65-'Modified Weights'!AI32</f>
        <v>-3.5</v>
      </c>
      <c r="J21" s="26">
        <f ca="1">correlations!J65-'Modified Weights'!AJ32</f>
        <v>0</v>
      </c>
      <c r="K21" s="26">
        <f ca="1">correlations!K65-'Modified Weights'!AK32</f>
        <v>-0.83333333333333304</v>
      </c>
      <c r="L21" s="26">
        <f ca="1">correlations!L65-'Modified Weights'!AL32</f>
        <v>0.5</v>
      </c>
      <c r="M21" s="26">
        <f ca="1">correlations!M65-'Modified Weights'!AM32</f>
        <v>-0.5</v>
      </c>
      <c r="N21" s="26" t="e">
        <f ca="1">correlations!N65-'Modified Weights'!AN32</f>
        <v>#DIV/0!</v>
      </c>
      <c r="O21" s="26">
        <f ca="1">correlations!O65-'Modified Weights'!AO32</f>
        <v>-0.375</v>
      </c>
      <c r="P21" s="26">
        <f ca="1">correlations!P65-'Modified Weights'!AP32</f>
        <v>-3.75</v>
      </c>
      <c r="Q21" s="26">
        <f ca="1">correlations!Q65-'Modified Weights'!AQ32</f>
        <v>-3.75</v>
      </c>
      <c r="R21" s="26">
        <f ca="1">correlations!R65-'Modified Weights'!AR32</f>
        <v>-3.5</v>
      </c>
      <c r="S21" s="26">
        <f ca="1">correlations!S65-'Modified Weights'!AS32</f>
        <v>-3.75</v>
      </c>
      <c r="T21" s="26">
        <f ca="1">correlations!T65-'Modified Weights'!AT32</f>
        <v>0</v>
      </c>
      <c r="U21" s="26">
        <f ca="1">correlations!U65-'Modified Weights'!AU32</f>
        <v>-0.16666666666666696</v>
      </c>
      <c r="V21" s="26">
        <f ca="1">correlations!V65-'Modified Weights'!AV32</f>
        <v>-4.5</v>
      </c>
      <c r="W21" s="26">
        <f ca="1">correlations!W65-'Modified Weights'!AW32</f>
        <v>-0.40000000000000036</v>
      </c>
      <c r="X21" s="26">
        <f ca="1">correlations!X65-'Modified Weights'!AX32</f>
        <v>0</v>
      </c>
      <c r="Y21" s="26">
        <f ca="1">correlations!Y65-'Modified Weights'!AY32</f>
        <v>0.33333333333333348</v>
      </c>
      <c r="Z21" s="26">
        <f ca="1">correlations!Z65-'Modified Weights'!AZ32</f>
        <v>-3.75</v>
      </c>
    </row>
    <row r="22" spans="1:26">
      <c r="A22" s="20" t="s">
        <v>4</v>
      </c>
      <c r="B22" s="26">
        <f ca="1">correlations!B66-'Modified Weights'!AB33</f>
        <v>0.875</v>
      </c>
      <c r="C22" s="26">
        <f ca="1">correlations!C66-'Modified Weights'!AC33</f>
        <v>-3.25</v>
      </c>
      <c r="D22" s="26">
        <f ca="1">correlations!D66-'Modified Weights'!AD33</f>
        <v>-2.5</v>
      </c>
      <c r="E22" s="26">
        <f ca="1">correlations!E66-'Modified Weights'!AE33</f>
        <v>-0.25</v>
      </c>
      <c r="F22" s="26">
        <f ca="1">correlations!F66-'Modified Weights'!AF33</f>
        <v>0.66666666666666652</v>
      </c>
      <c r="G22" s="26">
        <f ca="1">correlations!G66-'Modified Weights'!AG33</f>
        <v>-2.875</v>
      </c>
      <c r="H22" s="26">
        <f ca="1">correlations!H66-'Modified Weights'!AH33</f>
        <v>1.125</v>
      </c>
      <c r="I22" s="26">
        <f ca="1">correlations!I66-'Modified Weights'!AI33</f>
        <v>0</v>
      </c>
      <c r="J22" s="26">
        <f ca="1">correlations!J66-'Modified Weights'!AJ33</f>
        <v>-0.375</v>
      </c>
      <c r="K22" s="26">
        <f ca="1">correlations!K66-'Modified Weights'!AK33</f>
        <v>-3.8333333333333335</v>
      </c>
      <c r="L22" s="26">
        <f ca="1">correlations!L66-'Modified Weights'!AL33</f>
        <v>0.625</v>
      </c>
      <c r="M22" s="26">
        <f ca="1">correlations!M66-'Modified Weights'!AM33</f>
        <v>-3</v>
      </c>
      <c r="N22" s="26">
        <f ca="1">correlations!N66-'Modified Weights'!AN33</f>
        <v>-1</v>
      </c>
      <c r="O22" s="26">
        <f ca="1">correlations!O66-'Modified Weights'!AO33</f>
        <v>1.1000000000000001</v>
      </c>
      <c r="P22" s="26">
        <f ca="1">correlations!P66-'Modified Weights'!AP33</f>
        <v>1.5</v>
      </c>
      <c r="Q22" s="26">
        <f ca="1">correlations!Q66-'Modified Weights'!AQ33</f>
        <v>-3.6666666666666665</v>
      </c>
      <c r="R22" s="26">
        <f ca="1">correlations!R66-'Modified Weights'!AR33</f>
        <v>0.39999999999999991</v>
      </c>
      <c r="S22" s="26">
        <f ca="1">correlations!S66-'Modified Weights'!AS33</f>
        <v>-0.5</v>
      </c>
      <c r="T22" s="26">
        <f ca="1">correlations!T66-'Modified Weights'!AT33</f>
        <v>0.16666666666666652</v>
      </c>
      <c r="U22" s="26">
        <f ca="1">correlations!U66-'Modified Weights'!AU33</f>
        <v>-3.5</v>
      </c>
      <c r="V22" s="26">
        <f ca="1">correlations!V66-'Modified Weights'!AV33</f>
        <v>-1.5</v>
      </c>
      <c r="W22" s="26">
        <f ca="1">correlations!W66-'Modified Weights'!AW33</f>
        <v>-0.5</v>
      </c>
      <c r="X22" s="26">
        <f ca="1">correlations!X66-'Modified Weights'!AX33</f>
        <v>-3.3333333333333335</v>
      </c>
      <c r="Y22" s="26">
        <f ca="1">correlations!Y66-'Modified Weights'!AY33</f>
        <v>-0.5</v>
      </c>
      <c r="Z22" s="26">
        <f ca="1">correlations!Z66-'Modified Weights'!AZ33</f>
        <v>1.4</v>
      </c>
    </row>
    <row r="23" spans="1:26">
      <c r="A23" s="5" t="str">
        <f t="shared" ref="A23:A26" si="4">A22</f>
        <v>22: Pirates of the Caribbean: The Curse of the Black Pearl (2003)</v>
      </c>
      <c r="B23" s="26">
        <f ca="1">correlations!B67-'Modified Weights'!AB34</f>
        <v>1.375</v>
      </c>
      <c r="C23" s="26">
        <f ca="1">correlations!C67-'Modified Weights'!AC34</f>
        <v>-0.25</v>
      </c>
      <c r="D23" s="26">
        <f ca="1">correlations!D67-'Modified Weights'!AD34</f>
        <v>-1</v>
      </c>
      <c r="E23" s="26">
        <f ca="1">correlations!E67-'Modified Weights'!AE34</f>
        <v>0.75</v>
      </c>
      <c r="F23" s="26">
        <f ca="1">correlations!F67-'Modified Weights'!AF34</f>
        <v>-3.3333333333333335</v>
      </c>
      <c r="G23" s="26">
        <f ca="1">correlations!G67-'Modified Weights'!AG34</f>
        <v>1.125</v>
      </c>
      <c r="H23" s="26">
        <f ca="1">correlations!H67-'Modified Weights'!AH34</f>
        <v>0.625</v>
      </c>
      <c r="I23" s="26">
        <f ca="1">correlations!I67-'Modified Weights'!AI34</f>
        <v>0</v>
      </c>
      <c r="J23" s="26">
        <f ca="1">correlations!J67-'Modified Weights'!AJ34</f>
        <v>-3.375</v>
      </c>
      <c r="K23" s="26">
        <f ca="1">correlations!K67-'Modified Weights'!AK34</f>
        <v>0.16666666666666652</v>
      </c>
      <c r="L23" s="26">
        <f ca="1">correlations!L67-'Modified Weights'!AL34</f>
        <v>0.125</v>
      </c>
      <c r="M23" s="26">
        <f ca="1">correlations!M67-'Modified Weights'!AM34</f>
        <v>-3</v>
      </c>
      <c r="N23" s="26">
        <f ca="1">correlations!N67-'Modified Weights'!AN34</f>
        <v>0.5</v>
      </c>
      <c r="O23" s="26">
        <f ca="1">correlations!O67-'Modified Weights'!AO34</f>
        <v>1.1000000000000001</v>
      </c>
      <c r="P23" s="26">
        <f ca="1">correlations!P67-'Modified Weights'!AP34</f>
        <v>-0.5</v>
      </c>
      <c r="Q23" s="26">
        <f ca="1">correlations!Q67-'Modified Weights'!AQ34</f>
        <v>1.3333333333333335</v>
      </c>
      <c r="R23" s="26">
        <f ca="1">correlations!R67-'Modified Weights'!AR34</f>
        <v>-0.60000000000000009</v>
      </c>
      <c r="S23" s="26">
        <f ca="1">correlations!S67-'Modified Weights'!AS34</f>
        <v>0.5</v>
      </c>
      <c r="T23" s="26">
        <f ca="1">correlations!T67-'Modified Weights'!AT34</f>
        <v>-3.8333333333333335</v>
      </c>
      <c r="U23" s="26">
        <f ca="1">correlations!U67-'Modified Weights'!AU34</f>
        <v>0.5</v>
      </c>
      <c r="V23" s="26">
        <f ca="1">correlations!V67-'Modified Weights'!AV34</f>
        <v>-3</v>
      </c>
      <c r="W23" s="26">
        <f ca="1">correlations!W67-'Modified Weights'!AW34</f>
        <v>1</v>
      </c>
      <c r="X23" s="26">
        <f ca="1">correlations!X67-'Modified Weights'!AX34</f>
        <v>-3.3333333333333335</v>
      </c>
      <c r="Y23" s="26">
        <f ca="1">correlations!Y67-'Modified Weights'!AY34</f>
        <v>1.5</v>
      </c>
      <c r="Z23" s="26">
        <f ca="1">correlations!Z67-'Modified Weights'!AZ34</f>
        <v>1.4</v>
      </c>
    </row>
    <row r="24" spans="1:26">
      <c r="A24" s="5" t="str">
        <f t="shared" si="4"/>
        <v>22: Pirates of the Caribbean: The Curse of the Black Pearl (2003)</v>
      </c>
      <c r="B24" s="26">
        <f ca="1">correlations!B68-'Modified Weights'!AB35</f>
        <v>-1.625</v>
      </c>
      <c r="C24" s="26">
        <f ca="1">correlations!C68-'Modified Weights'!AC35</f>
        <v>0.75</v>
      </c>
      <c r="D24" s="26">
        <f ca="1">correlations!D68-'Modified Weights'!AD35</f>
        <v>0</v>
      </c>
      <c r="E24" s="26">
        <f ca="1">correlations!E68-'Modified Weights'!AE35</f>
        <v>-4.25</v>
      </c>
      <c r="F24" s="26">
        <f ca="1">correlations!F68-'Modified Weights'!AF35</f>
        <v>-0.83333333333333348</v>
      </c>
      <c r="G24" s="26">
        <f ca="1">correlations!G68-'Modified Weights'!AG35</f>
        <v>0.125</v>
      </c>
      <c r="H24" s="26">
        <f ca="1">correlations!H68-'Modified Weights'!AH35</f>
        <v>0.625</v>
      </c>
      <c r="I24" s="26">
        <f ca="1">correlations!I68-'Modified Weights'!AI35</f>
        <v>0</v>
      </c>
      <c r="J24" s="26">
        <f ca="1">correlations!J68-'Modified Weights'!AJ35</f>
        <v>-0.875</v>
      </c>
      <c r="K24" s="26">
        <f ca="1">correlations!K68-'Modified Weights'!AK35</f>
        <v>-3.8333333333333335</v>
      </c>
      <c r="L24" s="26">
        <f ca="1">correlations!L68-'Modified Weights'!AL35</f>
        <v>-4.375</v>
      </c>
      <c r="M24" s="26">
        <f ca="1">correlations!M68-'Modified Weights'!AM35</f>
        <v>1</v>
      </c>
      <c r="N24" s="26">
        <f ca="1">correlations!N68-'Modified Weights'!AN35</f>
        <v>-3.5</v>
      </c>
      <c r="O24" s="26">
        <f ca="1">correlations!O68-'Modified Weights'!AO35</f>
        <v>-1.4</v>
      </c>
      <c r="P24" s="26">
        <f ca="1">correlations!P68-'Modified Weights'!AP35</f>
        <v>-3.5</v>
      </c>
      <c r="Q24" s="26">
        <f ca="1">correlations!Q68-'Modified Weights'!AQ35</f>
        <v>-0.66666666666666652</v>
      </c>
      <c r="R24" s="26">
        <f ca="1">correlations!R68-'Modified Weights'!AR35</f>
        <v>1.4</v>
      </c>
      <c r="S24" s="26">
        <f ca="1">correlations!S68-'Modified Weights'!AS35</f>
        <v>0.5</v>
      </c>
      <c r="T24" s="26">
        <f ca="1">correlations!T68-'Modified Weights'!AT35</f>
        <v>1.1666666666666665</v>
      </c>
      <c r="U24" s="26">
        <f ca="1">correlations!U68-'Modified Weights'!AU35</f>
        <v>0.5</v>
      </c>
      <c r="V24" s="26">
        <f ca="1">correlations!V68-'Modified Weights'!AV35</f>
        <v>1.5</v>
      </c>
      <c r="W24" s="26">
        <f ca="1">correlations!W68-'Modified Weights'!AW35</f>
        <v>0.5</v>
      </c>
      <c r="X24" s="26">
        <f ca="1">correlations!X68-'Modified Weights'!AX35</f>
        <v>1.1666666666666665</v>
      </c>
      <c r="Y24" s="26">
        <f ca="1">correlations!Y68-'Modified Weights'!AY35</f>
        <v>-1</v>
      </c>
      <c r="Z24" s="26">
        <f ca="1">correlations!Z68-'Modified Weights'!AZ35</f>
        <v>0.39999999999999991</v>
      </c>
    </row>
    <row r="25" spans="1:26">
      <c r="A25" s="5" t="str">
        <f t="shared" si="4"/>
        <v>22: Pirates of the Caribbean: The Curse of the Black Pearl (2003)</v>
      </c>
      <c r="B25" s="26">
        <f ca="1">correlations!B69-'Modified Weights'!AB36</f>
        <v>-0.625</v>
      </c>
      <c r="C25" s="26">
        <f ca="1">correlations!C69-'Modified Weights'!AC36</f>
        <v>-2.25</v>
      </c>
      <c r="D25" s="26">
        <f ca="1">correlations!D69-'Modified Weights'!AD36</f>
        <v>0.5</v>
      </c>
      <c r="E25" s="26">
        <f ca="1">correlations!E69-'Modified Weights'!AE36</f>
        <v>-0.25</v>
      </c>
      <c r="F25" s="26">
        <f ca="1">correlations!F69-'Modified Weights'!AF36</f>
        <v>-3.3333333333333335</v>
      </c>
      <c r="G25" s="26">
        <f ca="1">correlations!G69-'Modified Weights'!AG36</f>
        <v>-1.375</v>
      </c>
      <c r="H25" s="26">
        <f ca="1">correlations!H69-'Modified Weights'!AH36</f>
        <v>-2.375</v>
      </c>
      <c r="I25" s="26">
        <f ca="1">correlations!I69-'Modified Weights'!AI36</f>
        <v>-0.5</v>
      </c>
      <c r="J25" s="26">
        <f ca="1">correlations!J69-'Modified Weights'!AJ36</f>
        <v>-0.375</v>
      </c>
      <c r="K25" s="26">
        <f ca="1">correlations!K69-'Modified Weights'!AK36</f>
        <v>0.66666666666666652</v>
      </c>
      <c r="L25" s="26">
        <f ca="1">correlations!L69-'Modified Weights'!AL36</f>
        <v>0.625</v>
      </c>
      <c r="M25" s="26">
        <f ca="1">correlations!M69-'Modified Weights'!AM36</f>
        <v>1</v>
      </c>
      <c r="N25" s="26">
        <f ca="1">correlations!N69-'Modified Weights'!AN36</f>
        <v>0.5</v>
      </c>
      <c r="O25" s="26">
        <f ca="1">correlations!O69-'Modified Weights'!AO36</f>
        <v>0.10000000000000009</v>
      </c>
      <c r="P25" s="26">
        <f ca="1">correlations!P69-'Modified Weights'!AP36</f>
        <v>-1</v>
      </c>
      <c r="Q25" s="26">
        <f ca="1">correlations!Q69-'Modified Weights'!AQ36</f>
        <v>-3.6666666666666665</v>
      </c>
      <c r="R25" s="26">
        <f ca="1">correlations!R69-'Modified Weights'!AR36</f>
        <v>-1.1000000000000001</v>
      </c>
      <c r="S25" s="26">
        <f ca="1">correlations!S69-'Modified Weights'!AS36</f>
        <v>-4.5</v>
      </c>
      <c r="T25" s="26">
        <f ca="1">correlations!T69-'Modified Weights'!AT36</f>
        <v>-3.8333333333333335</v>
      </c>
      <c r="U25" s="26">
        <f ca="1">correlations!U69-'Modified Weights'!AU36</f>
        <v>1.5</v>
      </c>
      <c r="V25" s="26">
        <f ca="1">correlations!V69-'Modified Weights'!AV36</f>
        <v>-3</v>
      </c>
      <c r="W25" s="26">
        <f ca="1">correlations!W69-'Modified Weights'!AW36</f>
        <v>-2.5</v>
      </c>
      <c r="X25" s="26">
        <f ca="1">correlations!X69-'Modified Weights'!AX36</f>
        <v>-1.8333333333333335</v>
      </c>
      <c r="Y25" s="26">
        <f ca="1">correlations!Y69-'Modified Weights'!AY36</f>
        <v>0.5</v>
      </c>
      <c r="Z25" s="26">
        <f ca="1">correlations!Z69-'Modified Weights'!AZ36</f>
        <v>-2.1</v>
      </c>
    </row>
    <row r="26" spans="1:26">
      <c r="A26" s="5" t="str">
        <f t="shared" si="4"/>
        <v>22: Pirates of the Caribbean: The Curse of the Black Pearl (2003)</v>
      </c>
      <c r="B26" s="26">
        <f ca="1">correlations!B70-'Modified Weights'!AB37</f>
        <v>-3.125</v>
      </c>
      <c r="C26" s="26">
        <f ca="1">correlations!C70-'Modified Weights'!AC37</f>
        <v>1.75</v>
      </c>
      <c r="D26" s="26">
        <f ca="1">correlations!D70-'Modified Weights'!AD37</f>
        <v>0.5</v>
      </c>
      <c r="E26" s="26">
        <f ca="1">correlations!E70-'Modified Weights'!AE37</f>
        <v>-0.25</v>
      </c>
      <c r="F26" s="26">
        <f ca="1">correlations!F70-'Modified Weights'!AF37</f>
        <v>0.16666666666666652</v>
      </c>
      <c r="G26" s="26">
        <f ca="1">correlations!G70-'Modified Weights'!AG37</f>
        <v>0.125</v>
      </c>
      <c r="H26" s="26">
        <f ca="1">correlations!H70-'Modified Weights'!AH37</f>
        <v>-3.375</v>
      </c>
      <c r="I26" s="26">
        <f ca="1">correlations!I70-'Modified Weights'!AI37</f>
        <v>0.5</v>
      </c>
      <c r="J26" s="26">
        <f ca="1">correlations!J70-'Modified Weights'!AJ37</f>
        <v>1.625</v>
      </c>
      <c r="K26" s="26">
        <f ca="1">correlations!K70-'Modified Weights'!AK37</f>
        <v>-0.83333333333333348</v>
      </c>
      <c r="L26" s="26">
        <f ca="1">correlations!L70-'Modified Weights'!AL37</f>
        <v>-1.375</v>
      </c>
      <c r="M26" s="26">
        <f ca="1">correlations!M70-'Modified Weights'!AM37</f>
        <v>-2</v>
      </c>
      <c r="N26" s="26">
        <f ca="1">correlations!N70-'Modified Weights'!AN37</f>
        <v>-3.5</v>
      </c>
      <c r="O26" s="26">
        <f ca="1">correlations!O70-'Modified Weights'!AO37</f>
        <v>-0.89999999999999991</v>
      </c>
      <c r="P26" s="26">
        <f ca="1">correlations!P70-'Modified Weights'!AP37</f>
        <v>-3.5</v>
      </c>
      <c r="Q26" s="26">
        <f ca="1">correlations!Q70-'Modified Weights'!AQ37</f>
        <v>-0.66666666666666652</v>
      </c>
      <c r="R26" s="26">
        <f ca="1">correlations!R70-'Modified Weights'!AR37</f>
        <v>-0.10000000000000009</v>
      </c>
      <c r="S26" s="26">
        <f ca="1">correlations!S70-'Modified Weights'!AS37</f>
        <v>-0.5</v>
      </c>
      <c r="T26" s="26">
        <f ca="1">correlations!T70-'Modified Weights'!AT37</f>
        <v>-1.3333333333333335</v>
      </c>
      <c r="U26" s="26">
        <f ca="1">correlations!U70-'Modified Weights'!AU37</f>
        <v>-2.5</v>
      </c>
      <c r="V26" s="26">
        <f ca="1">correlations!V70-'Modified Weights'!AV37</f>
        <v>-3</v>
      </c>
      <c r="W26" s="26">
        <f ca="1">correlations!W70-'Modified Weights'!AW37</f>
        <v>1.5</v>
      </c>
      <c r="X26" s="26">
        <f ca="1">correlations!X70-'Modified Weights'!AX37</f>
        <v>0.66666666666666652</v>
      </c>
      <c r="Y26" s="26">
        <f ca="1">correlations!Y70-'Modified Weights'!AY37</f>
        <v>-0.5</v>
      </c>
      <c r="Z26" s="26">
        <f ca="1">correlations!Z70-'Modified Weights'!AZ37</f>
        <v>-1.1000000000000001</v>
      </c>
    </row>
    <row r="27" spans="1:26">
      <c r="A27" s="20" t="s">
        <v>5</v>
      </c>
      <c r="B27" s="26">
        <f ca="1">correlations!B71-'Modified Weights'!AB38</f>
        <v>0.70000000000000018</v>
      </c>
      <c r="C27" s="26">
        <f ca="1">correlations!C71-'Modified Weights'!AC38</f>
        <v>0.25</v>
      </c>
      <c r="D27" s="26">
        <f ca="1">correlations!D71-'Modified Weights'!AD38</f>
        <v>1.6</v>
      </c>
      <c r="E27" s="26">
        <f ca="1">correlations!E71-'Modified Weights'!AE38</f>
        <v>-0.66666666666666652</v>
      </c>
      <c r="F27" s="26">
        <f ca="1">correlations!F71-'Modified Weights'!AF38</f>
        <v>-0.125</v>
      </c>
      <c r="G27" s="26">
        <f ca="1">correlations!G71-'Modified Weights'!AG38</f>
        <v>2</v>
      </c>
      <c r="H27" s="26">
        <f ca="1">correlations!H71-'Modified Weights'!AH38</f>
        <v>-0.20000000000000018</v>
      </c>
      <c r="I27" s="26">
        <f ca="1">correlations!I71-'Modified Weights'!AI38</f>
        <v>-0.39999999999999991</v>
      </c>
      <c r="J27" s="26">
        <f ca="1">correlations!J71-'Modified Weights'!AJ38</f>
        <v>0.5</v>
      </c>
      <c r="K27" s="26">
        <f ca="1">correlations!K71-'Modified Weights'!AK38</f>
        <v>0.70000000000000018</v>
      </c>
      <c r="L27" s="26">
        <f ca="1">correlations!L71-'Modified Weights'!AL38</f>
        <v>-2.75</v>
      </c>
      <c r="M27" s="26">
        <f ca="1">correlations!M71-'Modified Weights'!AM38</f>
        <v>0.40000000000000036</v>
      </c>
      <c r="N27" s="26">
        <f ca="1">correlations!N71-'Modified Weights'!AN38</f>
        <v>-0.79999999999999982</v>
      </c>
      <c r="O27" s="26">
        <f ca="1">correlations!O71-'Modified Weights'!AO38</f>
        <v>-3.875</v>
      </c>
      <c r="P27" s="26">
        <f ca="1">correlations!P71-'Modified Weights'!AP38</f>
        <v>0.125</v>
      </c>
      <c r="Q27" s="26">
        <f ca="1">correlations!Q71-'Modified Weights'!AQ38</f>
        <v>0.375</v>
      </c>
      <c r="R27" s="26">
        <f ca="1">correlations!R71-'Modified Weights'!AR38</f>
        <v>0</v>
      </c>
      <c r="S27" s="26">
        <f ca="1">correlations!S71-'Modified Weights'!AS38</f>
        <v>-1</v>
      </c>
      <c r="T27" s="26">
        <f ca="1">correlations!T71-'Modified Weights'!AT38</f>
        <v>-1.375</v>
      </c>
      <c r="U27" s="26">
        <f ca="1">correlations!U71-'Modified Weights'!AU38</f>
        <v>0.59999999999999964</v>
      </c>
      <c r="V27" s="26">
        <f ca="1">correlations!V71-'Modified Weights'!AV38</f>
        <v>-3.125</v>
      </c>
      <c r="W27" s="26">
        <f ca="1">correlations!W71-'Modified Weights'!AW38</f>
        <v>0.20000000000000018</v>
      </c>
      <c r="X27" s="26">
        <f ca="1">correlations!X71-'Modified Weights'!AX38</f>
        <v>1.2999999999999998</v>
      </c>
      <c r="Y27" s="26">
        <f ca="1">correlations!Y71-'Modified Weights'!AY38</f>
        <v>-4.166666666666667</v>
      </c>
      <c r="Z27" s="26">
        <f ca="1">correlations!Z71-'Modified Weights'!AZ38</f>
        <v>-2.875</v>
      </c>
    </row>
    <row r="28" spans="1:26">
      <c r="A28" s="5" t="str">
        <f t="shared" ref="A28:A31" si="5">A27</f>
        <v>24: Kill Bill: Vol. 1 (2003)</v>
      </c>
      <c r="B28" s="26">
        <f ca="1">correlations!B72-'Modified Weights'!AB39</f>
        <v>0.70000000000000018</v>
      </c>
      <c r="C28" s="26">
        <f ca="1">correlations!C72-'Modified Weights'!AC39</f>
        <v>0.25</v>
      </c>
      <c r="D28" s="26">
        <f ca="1">correlations!D72-'Modified Weights'!AD39</f>
        <v>-2.9</v>
      </c>
      <c r="E28" s="26">
        <f ca="1">correlations!E72-'Modified Weights'!AE39</f>
        <v>-3.6666666666666665</v>
      </c>
      <c r="F28" s="26">
        <f ca="1">correlations!F72-'Modified Weights'!AF39</f>
        <v>0.875</v>
      </c>
      <c r="G28" s="26">
        <f ca="1">correlations!G72-'Modified Weights'!AG39</f>
        <v>0</v>
      </c>
      <c r="H28" s="26">
        <f ca="1">correlations!H72-'Modified Weights'!AH39</f>
        <v>-1.2000000000000002</v>
      </c>
      <c r="I28" s="26">
        <f ca="1">correlations!I72-'Modified Weights'!AI39</f>
        <v>0.60000000000000009</v>
      </c>
      <c r="J28" s="26">
        <f ca="1">correlations!J72-'Modified Weights'!AJ39</f>
        <v>0.5</v>
      </c>
      <c r="K28" s="26">
        <f ca="1">correlations!K72-'Modified Weights'!AK39</f>
        <v>-0.29999999999999982</v>
      </c>
      <c r="L28" s="26">
        <f ca="1">correlations!L72-'Modified Weights'!AL39</f>
        <v>0.75</v>
      </c>
      <c r="M28" s="26">
        <f ca="1">correlations!M72-'Modified Weights'!AM39</f>
        <v>0.40000000000000036</v>
      </c>
      <c r="N28" s="26">
        <f ca="1">correlations!N72-'Modified Weights'!AN39</f>
        <v>-0.79999999999999982</v>
      </c>
      <c r="O28" s="26">
        <f ca="1">correlations!O72-'Modified Weights'!AO39</f>
        <v>1.125</v>
      </c>
      <c r="P28" s="26">
        <f ca="1">correlations!P72-'Modified Weights'!AP39</f>
        <v>-4.875</v>
      </c>
      <c r="Q28" s="26">
        <f ca="1">correlations!Q72-'Modified Weights'!AQ39</f>
        <v>0.375</v>
      </c>
      <c r="R28" s="26">
        <f ca="1">correlations!R72-'Modified Weights'!AR39</f>
        <v>-3</v>
      </c>
      <c r="S28" s="26">
        <f ca="1">correlations!S72-'Modified Weights'!AS39</f>
        <v>-4</v>
      </c>
      <c r="T28" s="26">
        <f ca="1">correlations!T72-'Modified Weights'!AT39</f>
        <v>0.625</v>
      </c>
      <c r="U28" s="26">
        <f ca="1">correlations!U72-'Modified Weights'!AU39</f>
        <v>-1.4000000000000004</v>
      </c>
      <c r="V28" s="26">
        <f ca="1">correlations!V72-'Modified Weights'!AV39</f>
        <v>1.375</v>
      </c>
      <c r="W28" s="26">
        <f ca="1">correlations!W72-'Modified Weights'!AW39</f>
        <v>-0.79999999999999982</v>
      </c>
      <c r="X28" s="26">
        <f ca="1">correlations!X72-'Modified Weights'!AX39</f>
        <v>1.2999999999999998</v>
      </c>
      <c r="Y28" s="26">
        <f ca="1">correlations!Y72-'Modified Weights'!AY39</f>
        <v>-4.166666666666667</v>
      </c>
      <c r="Z28" s="26">
        <f ca="1">correlations!Z72-'Modified Weights'!AZ39</f>
        <v>2.125</v>
      </c>
    </row>
    <row r="29" spans="1:26">
      <c r="A29" s="5" t="str">
        <f t="shared" si="5"/>
        <v>24: Kill Bill: Vol. 1 (2003)</v>
      </c>
      <c r="B29" s="26">
        <f ca="1">correlations!B73-'Modified Weights'!AB40</f>
        <v>-2.8</v>
      </c>
      <c r="C29" s="26">
        <f ca="1">correlations!C73-'Modified Weights'!AC40</f>
        <v>-0.75</v>
      </c>
      <c r="D29" s="26">
        <f ca="1">correlations!D73-'Modified Weights'!AD40</f>
        <v>-0.39999999999999991</v>
      </c>
      <c r="E29" s="26">
        <f ca="1">correlations!E73-'Modified Weights'!AE40</f>
        <v>-3.6666666666666665</v>
      </c>
      <c r="F29" s="26">
        <f ca="1">correlations!F73-'Modified Weights'!AF40</f>
        <v>0.375</v>
      </c>
      <c r="G29" s="26">
        <f ca="1">correlations!G73-'Modified Weights'!AG40</f>
        <v>-3</v>
      </c>
      <c r="H29" s="26">
        <f ca="1">correlations!H73-'Modified Weights'!AH40</f>
        <v>-0.20000000000000018</v>
      </c>
      <c r="I29" s="26">
        <f ca="1">correlations!I73-'Modified Weights'!AI40</f>
        <v>-0.39999999999999991</v>
      </c>
      <c r="J29" s="26">
        <f ca="1">correlations!J73-'Modified Weights'!AJ40</f>
        <v>-1.5</v>
      </c>
      <c r="K29" s="26">
        <f ca="1">correlations!K73-'Modified Weights'!AK40</f>
        <v>0.70000000000000018</v>
      </c>
      <c r="L29" s="26">
        <f ca="1">correlations!L73-'Modified Weights'!AL40</f>
        <v>1.75</v>
      </c>
      <c r="M29" s="26">
        <f ca="1">correlations!M73-'Modified Weights'!AM40</f>
        <v>-1.5999999999999996</v>
      </c>
      <c r="N29" s="26">
        <f ca="1">correlations!N73-'Modified Weights'!AN40</f>
        <v>1.2000000000000002</v>
      </c>
      <c r="O29" s="26">
        <f ca="1">correlations!O73-'Modified Weights'!AO40</f>
        <v>-0.875</v>
      </c>
      <c r="P29" s="26">
        <f ca="1">correlations!P73-'Modified Weights'!AP40</f>
        <v>0.125</v>
      </c>
      <c r="Q29" s="26">
        <f ca="1">correlations!Q73-'Modified Weights'!AQ40</f>
        <v>-1.125</v>
      </c>
      <c r="R29" s="26">
        <f ca="1">correlations!R73-'Modified Weights'!AR40</f>
        <v>-3</v>
      </c>
      <c r="S29" s="26">
        <f ca="1">correlations!S73-'Modified Weights'!AS40</f>
        <v>1</v>
      </c>
      <c r="T29" s="26">
        <f ca="1">correlations!T73-'Modified Weights'!AT40</f>
        <v>-4.375</v>
      </c>
      <c r="U29" s="26">
        <f ca="1">correlations!U73-'Modified Weights'!AU40</f>
        <v>-0.40000000000000036</v>
      </c>
      <c r="V29" s="26">
        <f ca="1">correlations!V73-'Modified Weights'!AV40</f>
        <v>0.375</v>
      </c>
      <c r="W29" s="26">
        <f ca="1">correlations!W73-'Modified Weights'!AW40</f>
        <v>0.20000000000000018</v>
      </c>
      <c r="X29" s="26">
        <f ca="1">correlations!X73-'Modified Weights'!AX40</f>
        <v>0.29999999999999982</v>
      </c>
      <c r="Y29" s="26">
        <f ca="1">correlations!Y73-'Modified Weights'!AY40</f>
        <v>0.33333333333333304</v>
      </c>
      <c r="Z29" s="26">
        <f ca="1">correlations!Z73-'Modified Weights'!AZ40</f>
        <v>0.125</v>
      </c>
    </row>
    <row r="30" spans="1:26">
      <c r="A30" s="5" t="str">
        <f t="shared" si="5"/>
        <v>24: Kill Bill: Vol. 1 (2003)</v>
      </c>
      <c r="B30" s="26">
        <f ca="1">correlations!B74-'Modified Weights'!AB41</f>
        <v>-0.29999999999999982</v>
      </c>
      <c r="C30" s="26">
        <f ca="1">correlations!C74-'Modified Weights'!AC41</f>
        <v>0.25</v>
      </c>
      <c r="D30" s="26">
        <f ca="1">correlations!D74-'Modified Weights'!AD41</f>
        <v>1.6</v>
      </c>
      <c r="E30" s="26">
        <f ca="1">correlations!E74-'Modified Weights'!AE41</f>
        <v>0.33333333333333348</v>
      </c>
      <c r="F30" s="26">
        <f ca="1">correlations!F74-'Modified Weights'!AF41</f>
        <v>-4.125</v>
      </c>
      <c r="G30" s="26">
        <f ca="1">correlations!G74-'Modified Weights'!AG41</f>
        <v>-2.5</v>
      </c>
      <c r="H30" s="26">
        <f ca="1">correlations!H74-'Modified Weights'!AH41</f>
        <v>0.79999999999999982</v>
      </c>
      <c r="I30" s="26">
        <f ca="1">correlations!I74-'Modified Weights'!AI41</f>
        <v>-0.39999999999999991</v>
      </c>
      <c r="J30" s="26">
        <f ca="1">correlations!J74-'Modified Weights'!AJ41</f>
        <v>-4.5</v>
      </c>
      <c r="K30" s="26">
        <f ca="1">correlations!K74-'Modified Weights'!AK41</f>
        <v>-0.29999999999999982</v>
      </c>
      <c r="L30" s="26">
        <f ca="1">correlations!L74-'Modified Weights'!AL41</f>
        <v>-3.25</v>
      </c>
      <c r="M30" s="26">
        <f ca="1">correlations!M74-'Modified Weights'!AM41</f>
        <v>0.40000000000000036</v>
      </c>
      <c r="N30" s="26">
        <f ca="1">correlations!N74-'Modified Weights'!AN41</f>
        <v>-0.79999999999999982</v>
      </c>
      <c r="O30" s="26">
        <f ca="1">correlations!O74-'Modified Weights'!AO41</f>
        <v>0.125</v>
      </c>
      <c r="P30" s="26">
        <f ca="1">correlations!P74-'Modified Weights'!AP41</f>
        <v>-0.375</v>
      </c>
      <c r="Q30" s="26">
        <f ca="1">correlations!Q74-'Modified Weights'!AQ41</f>
        <v>0.375</v>
      </c>
      <c r="R30" s="26">
        <f ca="1">correlations!R74-'Modified Weights'!AR41</f>
        <v>0</v>
      </c>
      <c r="S30" s="26">
        <f ca="1">correlations!S74-'Modified Weights'!AS41</f>
        <v>1</v>
      </c>
      <c r="T30" s="26">
        <f ca="1">correlations!T74-'Modified Weights'!AT41</f>
        <v>0.625</v>
      </c>
      <c r="U30" s="26">
        <f ca="1">correlations!U74-'Modified Weights'!AU41</f>
        <v>0.59999999999999964</v>
      </c>
      <c r="V30" s="26">
        <f ca="1">correlations!V74-'Modified Weights'!AV41</f>
        <v>-3.625</v>
      </c>
      <c r="W30" s="26">
        <f ca="1">correlations!W74-'Modified Weights'!AW41</f>
        <v>0.20000000000000018</v>
      </c>
      <c r="X30" s="26">
        <f ca="1">correlations!X74-'Modified Weights'!AX41</f>
        <v>-3.2</v>
      </c>
      <c r="Y30" s="26">
        <f ca="1">correlations!Y74-'Modified Weights'!AY41</f>
        <v>-1.166666666666667</v>
      </c>
      <c r="Z30" s="26">
        <f ca="1">correlations!Z74-'Modified Weights'!AZ41</f>
        <v>-2.375</v>
      </c>
    </row>
    <row r="31" spans="1:26">
      <c r="A31" s="5" t="str">
        <f t="shared" si="5"/>
        <v>24: Kill Bill: Vol. 1 (2003)</v>
      </c>
      <c r="B31" s="26">
        <f ca="1">correlations!B75-'Modified Weights'!AB42</f>
        <v>1.7000000000000002</v>
      </c>
      <c r="C31" s="26">
        <f ca="1">correlations!C75-'Modified Weights'!AC42</f>
        <v>-4.75</v>
      </c>
      <c r="D31" s="26">
        <f ca="1">correlations!D75-'Modified Weights'!AD42</f>
        <v>0.10000000000000009</v>
      </c>
      <c r="E31" s="26">
        <f ca="1">correlations!E75-'Modified Weights'!AE42</f>
        <v>0.33333333333333348</v>
      </c>
      <c r="F31" s="26">
        <f ca="1">correlations!F75-'Modified Weights'!AF42</f>
        <v>-1.125</v>
      </c>
      <c r="G31" s="26">
        <f ca="1">correlations!G75-'Modified Weights'!AG42</f>
        <v>0.5</v>
      </c>
      <c r="H31" s="26">
        <f ca="1">correlations!H75-'Modified Weights'!AH42</f>
        <v>0.79999999999999982</v>
      </c>
      <c r="I31" s="26">
        <f ca="1">correlations!I75-'Modified Weights'!AI42</f>
        <v>0.60000000000000009</v>
      </c>
      <c r="J31" s="26">
        <f ca="1">correlations!J75-'Modified Weights'!AJ42</f>
        <v>0.5</v>
      </c>
      <c r="K31" s="26">
        <f ca="1">correlations!K75-'Modified Weights'!AK42</f>
        <v>-0.79999999999999982</v>
      </c>
      <c r="L31" s="26">
        <f ca="1">correlations!L75-'Modified Weights'!AL42</f>
        <v>0.25</v>
      </c>
      <c r="M31" s="26">
        <f ca="1">correlations!M75-'Modified Weights'!AM42</f>
        <v>0.40000000000000036</v>
      </c>
      <c r="N31" s="26">
        <f ca="1">correlations!N75-'Modified Weights'!AN42</f>
        <v>1.2000000000000002</v>
      </c>
      <c r="O31" s="26">
        <f ca="1">correlations!O75-'Modified Weights'!AO42</f>
        <v>-0.375</v>
      </c>
      <c r="P31" s="26">
        <f ca="1">correlations!P75-'Modified Weights'!AP42</f>
        <v>0.125</v>
      </c>
      <c r="Q31" s="26">
        <f ca="1">correlations!Q75-'Modified Weights'!AQ42</f>
        <v>-4.625</v>
      </c>
      <c r="R31" s="26">
        <f ca="1">correlations!R75-'Modified Weights'!AR42</f>
        <v>0</v>
      </c>
      <c r="S31" s="26">
        <f ca="1">correlations!S75-'Modified Weights'!AS42</f>
        <v>-1</v>
      </c>
      <c r="T31" s="26">
        <f ca="1">correlations!T75-'Modified Weights'!AT42</f>
        <v>0.125</v>
      </c>
      <c r="U31" s="26">
        <f ca="1">correlations!U75-'Modified Weights'!AU42</f>
        <v>0.59999999999999964</v>
      </c>
      <c r="V31" s="26">
        <f ca="1">correlations!V75-'Modified Weights'!AV42</f>
        <v>1.375</v>
      </c>
      <c r="W31" s="26">
        <f ca="1">correlations!W75-'Modified Weights'!AW42</f>
        <v>0.20000000000000018</v>
      </c>
      <c r="X31" s="26">
        <f ca="1">correlations!X75-'Modified Weights'!AX42</f>
        <v>0.29999999999999982</v>
      </c>
      <c r="Y31" s="26">
        <f ca="1">correlations!Y75-'Modified Weights'!AY42</f>
        <v>0.83333333333333304</v>
      </c>
      <c r="Z31" s="26">
        <f ca="1">correlations!Z75-'Modified Weights'!AZ42</f>
        <v>0.125</v>
      </c>
    </row>
    <row r="32" spans="1:26">
      <c r="A32" s="20" t="s">
        <v>6</v>
      </c>
      <c r="B32" s="26">
        <f ca="1">correlations!B76-'Modified Weights'!AB43</f>
        <v>-0.5</v>
      </c>
      <c r="C32" s="26">
        <f ca="1">correlations!C76-'Modified Weights'!AC43</f>
        <v>0.66666666666666696</v>
      </c>
      <c r="D32" s="26">
        <f ca="1">correlations!D76-'Modified Weights'!AD43</f>
        <v>0.5</v>
      </c>
      <c r="E32" s="26">
        <f ca="1">correlations!E76-'Modified Weights'!AE43</f>
        <v>-4.5</v>
      </c>
      <c r="F32" s="26">
        <f ca="1">correlations!F76-'Modified Weights'!AF43</f>
        <v>-4</v>
      </c>
      <c r="G32" s="26">
        <f ca="1">correlations!G76-'Modified Weights'!AG43</f>
        <v>0.33333333333333304</v>
      </c>
      <c r="H32" s="26">
        <f ca="1">correlations!H76-'Modified Weights'!AH43</f>
        <v>-4</v>
      </c>
      <c r="I32" s="26" t="e">
        <f ca="1">correlations!I76-'Modified Weights'!AI43</f>
        <v>#DIV/0!</v>
      </c>
      <c r="J32" s="26">
        <f ca="1">correlations!J76-'Modified Weights'!AJ43</f>
        <v>-5</v>
      </c>
      <c r="K32" s="26">
        <f ca="1">correlations!K76-'Modified Weights'!AK43</f>
        <v>-2</v>
      </c>
      <c r="L32" s="26">
        <f ca="1">correlations!L76-'Modified Weights'!AL43</f>
        <v>-3.125</v>
      </c>
      <c r="M32" s="26">
        <f ca="1">correlations!M76-'Modified Weights'!AM43</f>
        <v>-2.125</v>
      </c>
      <c r="N32" s="26">
        <f ca="1">correlations!N76-'Modified Weights'!AN43</f>
        <v>-5</v>
      </c>
      <c r="O32" s="26">
        <f ca="1">correlations!O76-'Modified Weights'!AO43</f>
        <v>0.5</v>
      </c>
      <c r="P32" s="26">
        <f ca="1">correlations!P76-'Modified Weights'!AP43</f>
        <v>1.1000000000000001</v>
      </c>
      <c r="Q32" s="26">
        <f ca="1">correlations!Q76-'Modified Weights'!AQ43</f>
        <v>-2.5999999999999996</v>
      </c>
      <c r="R32" s="26">
        <f ca="1">correlations!R76-'Modified Weights'!AR43</f>
        <v>-5</v>
      </c>
      <c r="S32" s="26">
        <f ca="1">correlations!S76-'Modified Weights'!AS43</f>
        <v>-5</v>
      </c>
      <c r="T32" s="26">
        <f ca="1">correlations!T76-'Modified Weights'!AT43</f>
        <v>-4.5</v>
      </c>
      <c r="U32" s="26">
        <f ca="1">correlations!U76-'Modified Weights'!AU43</f>
        <v>0.75</v>
      </c>
      <c r="V32" s="26">
        <f ca="1">correlations!V76-'Modified Weights'!AV43</f>
        <v>-5</v>
      </c>
      <c r="W32" s="26">
        <f ca="1">correlations!W76-'Modified Weights'!AW43</f>
        <v>-4</v>
      </c>
      <c r="X32" s="26">
        <f ca="1">correlations!X76-'Modified Weights'!AX43</f>
        <v>0</v>
      </c>
      <c r="Y32" s="26">
        <f ca="1">correlations!Y76-'Modified Weights'!AY43</f>
        <v>0.66666666666666696</v>
      </c>
      <c r="Z32" s="26">
        <f ca="1">correlations!Z76-'Modified Weights'!AZ43</f>
        <v>0</v>
      </c>
    </row>
    <row r="33" spans="1:26">
      <c r="A33" s="5" t="str">
        <f t="shared" ref="A33:A36" si="6">A32</f>
        <v>38: Eternal Sunshine of the Spotless Mind (2004)</v>
      </c>
      <c r="B33" s="26">
        <f ca="1">correlations!B77-'Modified Weights'!AB44</f>
        <v>-4.5</v>
      </c>
      <c r="C33" s="26">
        <f ca="1">correlations!C77-'Modified Weights'!AC44</f>
        <v>-4.333333333333333</v>
      </c>
      <c r="D33" s="26">
        <f ca="1">correlations!D77-'Modified Weights'!AD44</f>
        <v>-4.5</v>
      </c>
      <c r="E33" s="26">
        <f ca="1">correlations!E77-'Modified Weights'!AE44</f>
        <v>0.5</v>
      </c>
      <c r="F33" s="26">
        <f ca="1">correlations!F77-'Modified Weights'!AF44</f>
        <v>1</v>
      </c>
      <c r="G33" s="26">
        <f ca="1">correlations!G77-'Modified Weights'!AG44</f>
        <v>-4.666666666666667</v>
      </c>
      <c r="H33" s="26">
        <f ca="1">correlations!H77-'Modified Weights'!AH44</f>
        <v>-4</v>
      </c>
      <c r="I33" s="26" t="e">
        <f ca="1">correlations!I77-'Modified Weights'!AI44</f>
        <v>#DIV/0!</v>
      </c>
      <c r="J33" s="26">
        <f ca="1">correlations!J77-'Modified Weights'!AJ44</f>
        <v>0</v>
      </c>
      <c r="K33" s="26">
        <f ca="1">correlations!K77-'Modified Weights'!AK44</f>
        <v>0.5</v>
      </c>
      <c r="L33" s="26">
        <f ca="1">correlations!L77-'Modified Weights'!AL44</f>
        <v>-3.625</v>
      </c>
      <c r="M33" s="26">
        <f ca="1">correlations!M77-'Modified Weights'!AM44</f>
        <v>1.375</v>
      </c>
      <c r="N33" s="26">
        <f ca="1">correlations!N77-'Modified Weights'!AN44</f>
        <v>-5</v>
      </c>
      <c r="O33" s="26">
        <f ca="1">correlations!O77-'Modified Weights'!AO44</f>
        <v>0.5</v>
      </c>
      <c r="P33" s="26">
        <f ca="1">correlations!P77-'Modified Weights'!AP44</f>
        <v>1.1000000000000001</v>
      </c>
      <c r="Q33" s="26">
        <f ca="1">correlations!Q77-'Modified Weights'!AQ44</f>
        <v>0.90000000000000036</v>
      </c>
      <c r="R33" s="26">
        <f ca="1">correlations!R77-'Modified Weights'!AR44</f>
        <v>0</v>
      </c>
      <c r="S33" s="26">
        <f ca="1">correlations!S77-'Modified Weights'!AS44</f>
        <v>0</v>
      </c>
      <c r="T33" s="26">
        <f ca="1">correlations!T77-'Modified Weights'!AT44</f>
        <v>0.5</v>
      </c>
      <c r="U33" s="26">
        <f ca="1">correlations!U77-'Modified Weights'!AU44</f>
        <v>-4.25</v>
      </c>
      <c r="V33" s="26">
        <f ca="1">correlations!V77-'Modified Weights'!AV44</f>
        <v>0</v>
      </c>
      <c r="W33" s="26">
        <f ca="1">correlations!W77-'Modified Weights'!AW44</f>
        <v>-1</v>
      </c>
      <c r="X33" s="26">
        <f ca="1">correlations!X77-'Modified Weights'!AX44</f>
        <v>0</v>
      </c>
      <c r="Y33" s="26">
        <f ca="1">correlations!Y77-'Modified Weights'!AY44</f>
        <v>0.66666666666666696</v>
      </c>
      <c r="Z33" s="26">
        <f ca="1">correlations!Z77-'Modified Weights'!AZ44</f>
        <v>0</v>
      </c>
    </row>
    <row r="34" spans="1:26">
      <c r="A34" s="5" t="str">
        <f t="shared" si="6"/>
        <v>38: Eternal Sunshine of the Spotless Mind (2004)</v>
      </c>
      <c r="B34" s="26">
        <f ca="1">correlations!B78-'Modified Weights'!AB45</f>
        <v>-4.5</v>
      </c>
      <c r="C34" s="26">
        <f ca="1">correlations!C78-'Modified Weights'!AC45</f>
        <v>-4.333333333333333</v>
      </c>
      <c r="D34" s="26">
        <f ca="1">correlations!D78-'Modified Weights'!AD45</f>
        <v>-4.5</v>
      </c>
      <c r="E34" s="26">
        <f ca="1">correlations!E78-'Modified Weights'!AE45</f>
        <v>-4.5</v>
      </c>
      <c r="F34" s="26">
        <f ca="1">correlations!F78-'Modified Weights'!AF45</f>
        <v>-1</v>
      </c>
      <c r="G34" s="26">
        <f ca="1">correlations!G78-'Modified Weights'!AG45</f>
        <v>0.33333333333333304</v>
      </c>
      <c r="H34" s="26">
        <f ca="1">correlations!H78-'Modified Weights'!AH45</f>
        <v>0</v>
      </c>
      <c r="I34" s="26" t="e">
        <f ca="1">correlations!I78-'Modified Weights'!AI45</f>
        <v>#DIV/0!</v>
      </c>
      <c r="J34" s="26">
        <f ca="1">correlations!J78-'Modified Weights'!AJ45</f>
        <v>-5</v>
      </c>
      <c r="K34" s="26">
        <f ca="1">correlations!K78-'Modified Weights'!AK45</f>
        <v>1.5</v>
      </c>
      <c r="L34" s="26">
        <f ca="1">correlations!L78-'Modified Weights'!AL45</f>
        <v>1.375</v>
      </c>
      <c r="M34" s="26">
        <f ca="1">correlations!M78-'Modified Weights'!AM45</f>
        <v>-3.625</v>
      </c>
      <c r="N34" s="26">
        <f ca="1">correlations!N78-'Modified Weights'!AN45</f>
        <v>0</v>
      </c>
      <c r="O34" s="26">
        <f ca="1">correlations!O78-'Modified Weights'!AO45</f>
        <v>-4.5</v>
      </c>
      <c r="P34" s="26">
        <f ca="1">correlations!P78-'Modified Weights'!AP45</f>
        <v>1.1000000000000001</v>
      </c>
      <c r="Q34" s="26">
        <f ca="1">correlations!Q78-'Modified Weights'!AQ45</f>
        <v>-9.9999999999999645E-2</v>
      </c>
      <c r="R34" s="26">
        <f ca="1">correlations!R78-'Modified Weights'!AR45</f>
        <v>0</v>
      </c>
      <c r="S34" s="26">
        <f ca="1">correlations!S78-'Modified Weights'!AS45</f>
        <v>0</v>
      </c>
      <c r="T34" s="26">
        <f ca="1">correlations!T78-'Modified Weights'!AT45</f>
        <v>0.5</v>
      </c>
      <c r="U34" s="26">
        <f ca="1">correlations!U78-'Modified Weights'!AU45</f>
        <v>-0.25</v>
      </c>
      <c r="V34" s="26">
        <f ca="1">correlations!V78-'Modified Weights'!AV45</f>
        <v>-5</v>
      </c>
      <c r="W34" s="26">
        <f ca="1">correlations!W78-'Modified Weights'!AW45</f>
        <v>1</v>
      </c>
      <c r="X34" s="26">
        <f ca="1">correlations!X78-'Modified Weights'!AX45</f>
        <v>-5</v>
      </c>
      <c r="Y34" s="26">
        <f ca="1">correlations!Y78-'Modified Weights'!AY45</f>
        <v>-1.333333333333333</v>
      </c>
      <c r="Z34" s="26">
        <f ca="1">correlations!Z78-'Modified Weights'!AZ45</f>
        <v>-5</v>
      </c>
    </row>
    <row r="35" spans="1:26">
      <c r="A35" s="5" t="str">
        <f t="shared" si="6"/>
        <v>38: Eternal Sunshine of the Spotless Mind (2004)</v>
      </c>
      <c r="B35" s="26">
        <f ca="1">correlations!B79-'Modified Weights'!AB46</f>
        <v>-4.5</v>
      </c>
      <c r="C35" s="26">
        <f ca="1">correlations!C79-'Modified Weights'!AC46</f>
        <v>-1.333333333333333</v>
      </c>
      <c r="D35" s="26">
        <f ca="1">correlations!D79-'Modified Weights'!AD46</f>
        <v>-4.5</v>
      </c>
      <c r="E35" s="26">
        <f ca="1">correlations!E79-'Modified Weights'!AE46</f>
        <v>-4.5</v>
      </c>
      <c r="F35" s="26">
        <f ca="1">correlations!F79-'Modified Weights'!AF46</f>
        <v>-4</v>
      </c>
      <c r="G35" s="26">
        <f ca="1">correlations!G79-'Modified Weights'!AG46</f>
        <v>-4.666666666666667</v>
      </c>
      <c r="H35" s="26">
        <f ca="1">correlations!H79-'Modified Weights'!AH46</f>
        <v>-1</v>
      </c>
      <c r="I35" s="26" t="e">
        <f ca="1">correlations!I79-'Modified Weights'!AI46</f>
        <v>#DIV/0!</v>
      </c>
      <c r="J35" s="26">
        <f ca="1">correlations!J79-'Modified Weights'!AJ46</f>
        <v>0</v>
      </c>
      <c r="K35" s="26">
        <f ca="1">correlations!K79-'Modified Weights'!AK46</f>
        <v>-0.5</v>
      </c>
      <c r="L35" s="26">
        <f ca="1">correlations!L79-'Modified Weights'!AL46</f>
        <v>1.375</v>
      </c>
      <c r="M35" s="26">
        <f ca="1">correlations!M79-'Modified Weights'!AM46</f>
        <v>1.375</v>
      </c>
      <c r="N35" s="26">
        <f ca="1">correlations!N79-'Modified Weights'!AN46</f>
        <v>-5</v>
      </c>
      <c r="O35" s="26">
        <f ca="1">correlations!O79-'Modified Weights'!AO46</f>
        <v>-0.5</v>
      </c>
      <c r="P35" s="26">
        <f ca="1">correlations!P79-'Modified Weights'!AP46</f>
        <v>-0.89999999999999991</v>
      </c>
      <c r="Q35" s="26">
        <f ca="1">correlations!Q79-'Modified Weights'!AQ46</f>
        <v>0.90000000000000036</v>
      </c>
      <c r="R35" s="26">
        <f ca="1">correlations!R79-'Modified Weights'!AR46</f>
        <v>-5</v>
      </c>
      <c r="S35" s="26">
        <f ca="1">correlations!S79-'Modified Weights'!AS46</f>
        <v>0</v>
      </c>
      <c r="T35" s="26">
        <f ca="1">correlations!T79-'Modified Weights'!AT46</f>
        <v>0.5</v>
      </c>
      <c r="U35" s="26">
        <f ca="1">correlations!U79-'Modified Weights'!AU46</f>
        <v>0.75</v>
      </c>
      <c r="V35" s="26">
        <f ca="1">correlations!V79-'Modified Weights'!AV46</f>
        <v>-5</v>
      </c>
      <c r="W35" s="26">
        <f ca="1">correlations!W79-'Modified Weights'!AW46</f>
        <v>-1</v>
      </c>
      <c r="X35" s="26">
        <f ca="1">correlations!X79-'Modified Weights'!AX46</f>
        <v>-5</v>
      </c>
      <c r="Y35" s="26">
        <f ca="1">correlations!Y79-'Modified Weights'!AY46</f>
        <v>-4.333333333333333</v>
      </c>
      <c r="Z35" s="26">
        <f ca="1">correlations!Z79-'Modified Weights'!AZ46</f>
        <v>-5</v>
      </c>
    </row>
    <row r="36" spans="1:26">
      <c r="A36" s="5" t="str">
        <f t="shared" si="6"/>
        <v>38: Eternal Sunshine of the Spotless Mind (2004)</v>
      </c>
      <c r="B36" s="26">
        <f ca="1">correlations!B80-'Modified Weights'!AB47</f>
        <v>0.5</v>
      </c>
      <c r="C36" s="26">
        <f ca="1">correlations!C80-'Modified Weights'!AC47</f>
        <v>0.66666666666666696</v>
      </c>
      <c r="D36" s="26">
        <f ca="1">correlations!D80-'Modified Weights'!AD47</f>
        <v>-0.5</v>
      </c>
      <c r="E36" s="26">
        <f ca="1">correlations!E80-'Modified Weights'!AE47</f>
        <v>-0.5</v>
      </c>
      <c r="F36" s="26">
        <f ca="1">correlations!F80-'Modified Weights'!AF47</f>
        <v>-4</v>
      </c>
      <c r="G36" s="26">
        <f ca="1">correlations!G80-'Modified Weights'!AG47</f>
        <v>-0.66666666666666696</v>
      </c>
      <c r="H36" s="26">
        <f ca="1">correlations!H80-'Modified Weights'!AH47</f>
        <v>1</v>
      </c>
      <c r="I36" s="26" t="e">
        <f ca="1">correlations!I80-'Modified Weights'!AI47</f>
        <v>#DIV/0!</v>
      </c>
      <c r="J36" s="26">
        <f ca="1">correlations!J80-'Modified Weights'!AJ47</f>
        <v>0</v>
      </c>
      <c r="K36" s="26">
        <f ca="1">correlations!K80-'Modified Weights'!AK47</f>
        <v>0.5</v>
      </c>
      <c r="L36" s="26">
        <f ca="1">correlations!L80-'Modified Weights'!AL47</f>
        <v>0.375</v>
      </c>
      <c r="M36" s="26">
        <f ca="1">correlations!M80-'Modified Weights'!AM47</f>
        <v>-0.625</v>
      </c>
      <c r="N36" s="26">
        <f ca="1">correlations!N80-'Modified Weights'!AN47</f>
        <v>0</v>
      </c>
      <c r="O36" s="26">
        <f ca="1">correlations!O80-'Modified Weights'!AO47</f>
        <v>-0.5</v>
      </c>
      <c r="P36" s="26">
        <f ca="1">correlations!P80-'Modified Weights'!AP47</f>
        <v>-2.4</v>
      </c>
      <c r="Q36" s="26">
        <f ca="1">correlations!Q80-'Modified Weights'!AQ47</f>
        <v>0.90000000000000036</v>
      </c>
      <c r="R36" s="26">
        <f ca="1">correlations!R80-'Modified Weights'!AR47</f>
        <v>-5</v>
      </c>
      <c r="S36" s="26">
        <f ca="1">correlations!S80-'Modified Weights'!AS47</f>
        <v>-5</v>
      </c>
      <c r="T36" s="26">
        <f ca="1">correlations!T80-'Modified Weights'!AT47</f>
        <v>-1.5</v>
      </c>
      <c r="U36" s="26">
        <f ca="1">correlations!U80-'Modified Weights'!AU47</f>
        <v>-1.25</v>
      </c>
      <c r="V36" s="26">
        <f ca="1">correlations!V80-'Modified Weights'!AV47</f>
        <v>0</v>
      </c>
      <c r="W36" s="26">
        <f ca="1">correlations!W80-'Modified Weights'!AW47</f>
        <v>1</v>
      </c>
      <c r="X36" s="26">
        <f ca="1">correlations!X80-'Modified Weights'!AX47</f>
        <v>-5</v>
      </c>
      <c r="Y36" s="26">
        <f ca="1">correlations!Y80-'Modified Weights'!AY47</f>
        <v>-4.333333333333333</v>
      </c>
      <c r="Z36" s="26">
        <f ca="1">correlations!Z80-'Modified Weights'!AZ47</f>
        <v>-5</v>
      </c>
    </row>
    <row r="37" spans="1:26">
      <c r="A37" s="20" t="s">
        <v>7</v>
      </c>
      <c r="B37" s="26">
        <f ca="1">correlations!B81-'Modified Weights'!AB48</f>
        <v>-4</v>
      </c>
      <c r="C37" s="26">
        <f ca="1">correlations!C81-'Modified Weights'!AC48</f>
        <v>-3</v>
      </c>
      <c r="D37" s="26">
        <f ca="1">correlations!D81-'Modified Weights'!AD48</f>
        <v>0.125</v>
      </c>
      <c r="E37" s="26" t="e">
        <f ca="1">correlations!E81-'Modified Weights'!AE48</f>
        <v>#DIV/0!</v>
      </c>
      <c r="F37" s="26">
        <f ca="1">correlations!F81-'Modified Weights'!AF48</f>
        <v>-0.125</v>
      </c>
      <c r="G37" s="26">
        <f ca="1">correlations!G81-'Modified Weights'!AG48</f>
        <v>-3.75</v>
      </c>
      <c r="H37" s="26">
        <f ca="1">correlations!H81-'Modified Weights'!AH48</f>
        <v>-3</v>
      </c>
      <c r="I37" s="26">
        <f ca="1">correlations!I81-'Modified Weights'!AI48</f>
        <v>-5</v>
      </c>
      <c r="J37" s="26">
        <f ca="1">correlations!J81-'Modified Weights'!AJ48</f>
        <v>-3.5</v>
      </c>
      <c r="K37" s="26">
        <f ca="1">correlations!K81-'Modified Weights'!AK48</f>
        <v>-3.5</v>
      </c>
      <c r="L37" s="26">
        <f ca="1">correlations!L81-'Modified Weights'!AL48</f>
        <v>-0.5</v>
      </c>
      <c r="M37" s="26">
        <f ca="1">correlations!M81-'Modified Weights'!AM48</f>
        <v>-2.6666666666666665</v>
      </c>
      <c r="N37" s="26">
        <f ca="1">correlations!N81-'Modified Weights'!AN48</f>
        <v>0</v>
      </c>
      <c r="O37" s="26">
        <f ca="1">correlations!O81-'Modified Weights'!AO48</f>
        <v>-3.5</v>
      </c>
      <c r="P37" s="26">
        <f ca="1">correlations!P81-'Modified Weights'!AP48</f>
        <v>-0.25</v>
      </c>
      <c r="Q37" s="26">
        <f ca="1">correlations!Q81-'Modified Weights'!AQ48</f>
        <v>-3.5</v>
      </c>
      <c r="R37" s="26">
        <f ca="1">correlations!R81-'Modified Weights'!AR48</f>
        <v>-4.5</v>
      </c>
      <c r="S37" s="26">
        <f ca="1">correlations!S81-'Modified Weights'!AS48</f>
        <v>-3</v>
      </c>
      <c r="T37" s="26">
        <f ca="1">correlations!T81-'Modified Weights'!AT48</f>
        <v>-3.75</v>
      </c>
      <c r="U37" s="26">
        <f ca="1">correlations!U81-'Modified Weights'!AU48</f>
        <v>1</v>
      </c>
      <c r="V37" s="26">
        <f ca="1">correlations!V81-'Modified Weights'!AV48</f>
        <v>0</v>
      </c>
      <c r="W37" s="26">
        <f ca="1">correlations!W81-'Modified Weights'!AW48</f>
        <v>-2.3333333333333335</v>
      </c>
      <c r="X37" s="26">
        <f ca="1">correlations!X81-'Modified Weights'!AX48</f>
        <v>-4</v>
      </c>
      <c r="Y37" s="26">
        <f ca="1">correlations!Y81-'Modified Weights'!AY48</f>
        <v>-3.5</v>
      </c>
      <c r="Z37" s="26">
        <f ca="1">correlations!Z81-'Modified Weights'!AZ48</f>
        <v>-3.6666666666666665</v>
      </c>
    </row>
    <row r="38" spans="1:26">
      <c r="A38" s="5" t="str">
        <f t="shared" ref="A38:A41" si="7">A37</f>
        <v>63: Twelve Monkeys (a.k.a. 12 Monkeys) (1995)</v>
      </c>
      <c r="B38" s="26">
        <f ca="1">correlations!B82-'Modified Weights'!AB49</f>
        <v>-4</v>
      </c>
      <c r="C38" s="26">
        <f ca="1">correlations!C82-'Modified Weights'!AC49</f>
        <v>-3</v>
      </c>
      <c r="D38" s="26">
        <f ca="1">correlations!D82-'Modified Weights'!AD49</f>
        <v>0.125</v>
      </c>
      <c r="E38" s="26" t="e">
        <f ca="1">correlations!E82-'Modified Weights'!AE49</f>
        <v>#DIV/0!</v>
      </c>
      <c r="F38" s="26">
        <f ca="1">correlations!F82-'Modified Weights'!AF49</f>
        <v>-0.125</v>
      </c>
      <c r="G38" s="26">
        <f ca="1">correlations!G82-'Modified Weights'!AG49</f>
        <v>-3.75</v>
      </c>
      <c r="H38" s="26">
        <f ca="1">correlations!H82-'Modified Weights'!AH49</f>
        <v>-3</v>
      </c>
      <c r="I38" s="26">
        <f ca="1">correlations!I82-'Modified Weights'!AI49</f>
        <v>-5</v>
      </c>
      <c r="J38" s="26">
        <f ca="1">correlations!J82-'Modified Weights'!AJ49</f>
        <v>-3.5</v>
      </c>
      <c r="K38" s="26">
        <f ca="1">correlations!K82-'Modified Weights'!AK49</f>
        <v>-3.5</v>
      </c>
      <c r="L38" s="26">
        <f ca="1">correlations!L82-'Modified Weights'!AL49</f>
        <v>-3</v>
      </c>
      <c r="M38" s="26">
        <f ca="1">correlations!M82-'Modified Weights'!AM49</f>
        <v>1.3333333333333335</v>
      </c>
      <c r="N38" s="26">
        <f ca="1">correlations!N82-'Modified Weights'!AN49</f>
        <v>-4</v>
      </c>
      <c r="O38" s="26">
        <f ca="1">correlations!O82-'Modified Weights'!AO49</f>
        <v>-0.5</v>
      </c>
      <c r="P38" s="26">
        <f ca="1">correlations!P82-'Modified Weights'!AP49</f>
        <v>-3.25</v>
      </c>
      <c r="Q38" s="26">
        <f ca="1">correlations!Q82-'Modified Weights'!AQ49</f>
        <v>-0.5</v>
      </c>
      <c r="R38" s="26">
        <f ca="1">correlations!R82-'Modified Weights'!AR49</f>
        <v>-4.5</v>
      </c>
      <c r="S38" s="26">
        <f ca="1">correlations!S82-'Modified Weights'!AS49</f>
        <v>-3</v>
      </c>
      <c r="T38" s="26">
        <f ca="1">correlations!T82-'Modified Weights'!AT49</f>
        <v>-3.75</v>
      </c>
      <c r="U38" s="26">
        <f ca="1">correlations!U82-'Modified Weights'!AU49</f>
        <v>-3</v>
      </c>
      <c r="V38" s="26">
        <f ca="1">correlations!V82-'Modified Weights'!AV49</f>
        <v>-4</v>
      </c>
      <c r="W38" s="26">
        <f ca="1">correlations!W82-'Modified Weights'!AW49</f>
        <v>-2.3333333333333335</v>
      </c>
      <c r="X38" s="26">
        <f ca="1">correlations!X82-'Modified Weights'!AX49</f>
        <v>0</v>
      </c>
      <c r="Y38" s="26">
        <f ca="1">correlations!Y82-'Modified Weights'!AY49</f>
        <v>-3.5</v>
      </c>
      <c r="Z38" s="26">
        <f ca="1">correlations!Z82-'Modified Weights'!AZ49</f>
        <v>-0.66666666666666652</v>
      </c>
    </row>
    <row r="39" spans="1:26">
      <c r="A39" s="5" t="str">
        <f t="shared" si="7"/>
        <v>63: Twelve Monkeys (a.k.a. 12 Monkeys) (1995)</v>
      </c>
      <c r="B39" s="26">
        <f ca="1">correlations!B83-'Modified Weights'!AB50</f>
        <v>0</v>
      </c>
      <c r="C39" s="26">
        <f ca="1">correlations!C83-'Modified Weights'!AC50</f>
        <v>1</v>
      </c>
      <c r="D39" s="26">
        <f ca="1">correlations!D83-'Modified Weights'!AD50</f>
        <v>0.125</v>
      </c>
      <c r="E39" s="26" t="e">
        <f ca="1">correlations!E83-'Modified Weights'!AE50</f>
        <v>#DIV/0!</v>
      </c>
      <c r="F39" s="26">
        <f ca="1">correlations!F83-'Modified Weights'!AF50</f>
        <v>-0.625</v>
      </c>
      <c r="G39" s="26">
        <f ca="1">correlations!G83-'Modified Weights'!AG50</f>
        <v>-3.75</v>
      </c>
      <c r="H39" s="26">
        <f ca="1">correlations!H83-'Modified Weights'!AH50</f>
        <v>-3</v>
      </c>
      <c r="I39" s="26">
        <f ca="1">correlations!I83-'Modified Weights'!AI50</f>
        <v>-5</v>
      </c>
      <c r="J39" s="26">
        <f ca="1">correlations!J83-'Modified Weights'!AJ50</f>
        <v>0.5</v>
      </c>
      <c r="K39" s="26">
        <f ca="1">correlations!K83-'Modified Weights'!AK50</f>
        <v>-3.5</v>
      </c>
      <c r="L39" s="26">
        <f ca="1">correlations!L83-'Modified Weights'!AL50</f>
        <v>-3</v>
      </c>
      <c r="M39" s="26">
        <f ca="1">correlations!M83-'Modified Weights'!AM50</f>
        <v>-2.6666666666666665</v>
      </c>
      <c r="N39" s="26">
        <f ca="1">correlations!N83-'Modified Weights'!AN50</f>
        <v>-4</v>
      </c>
      <c r="O39" s="26">
        <f ca="1">correlations!O83-'Modified Weights'!AO50</f>
        <v>0.5</v>
      </c>
      <c r="P39" s="26">
        <f ca="1">correlations!P83-'Modified Weights'!AP50</f>
        <v>-3.25</v>
      </c>
      <c r="Q39" s="26">
        <f ca="1">correlations!Q83-'Modified Weights'!AQ50</f>
        <v>0</v>
      </c>
      <c r="R39" s="26">
        <f ca="1">correlations!R83-'Modified Weights'!AR50</f>
        <v>-4.5</v>
      </c>
      <c r="S39" s="26">
        <f ca="1">correlations!S83-'Modified Weights'!AS50</f>
        <v>0</v>
      </c>
      <c r="T39" s="26">
        <f ca="1">correlations!T83-'Modified Weights'!AT50</f>
        <v>-3.75</v>
      </c>
      <c r="U39" s="26">
        <f ca="1">correlations!U83-'Modified Weights'!AU50</f>
        <v>-3</v>
      </c>
      <c r="V39" s="26">
        <f ca="1">correlations!V83-'Modified Weights'!AV50</f>
        <v>-4</v>
      </c>
      <c r="W39" s="26">
        <f ca="1">correlations!W83-'Modified Weights'!AW50</f>
        <v>-0.33333333333333348</v>
      </c>
      <c r="X39" s="26">
        <f ca="1">correlations!X83-'Modified Weights'!AX50</f>
        <v>-4</v>
      </c>
      <c r="Y39" s="26">
        <f ca="1">correlations!Y83-'Modified Weights'!AY50</f>
        <v>0</v>
      </c>
      <c r="Z39" s="26">
        <f ca="1">correlations!Z83-'Modified Weights'!AZ50</f>
        <v>-3.6666666666666665</v>
      </c>
    </row>
    <row r="40" spans="1:26">
      <c r="A40" s="5" t="str">
        <f t="shared" si="7"/>
        <v>63: Twelve Monkeys (a.k.a. 12 Monkeys) (1995)</v>
      </c>
      <c r="B40" s="26">
        <f ca="1">correlations!B84-'Modified Weights'!AB51</f>
        <v>0</v>
      </c>
      <c r="C40" s="26">
        <f ca="1">correlations!C84-'Modified Weights'!AC51</f>
        <v>-1</v>
      </c>
      <c r="D40" s="26">
        <f ca="1">correlations!D84-'Modified Weights'!AD51</f>
        <v>-3.875</v>
      </c>
      <c r="E40" s="26" t="e">
        <f ca="1">correlations!E84-'Modified Weights'!AE51</f>
        <v>#DIV/0!</v>
      </c>
      <c r="F40" s="26">
        <f ca="1">correlations!F84-'Modified Weights'!AF51</f>
        <v>-4.125</v>
      </c>
      <c r="G40" s="26">
        <f ca="1">correlations!G84-'Modified Weights'!AG51</f>
        <v>0.25</v>
      </c>
      <c r="H40" s="26">
        <f ca="1">correlations!H84-'Modified Weights'!AH51</f>
        <v>-1</v>
      </c>
      <c r="I40" s="26">
        <f ca="1">correlations!I84-'Modified Weights'!AI51</f>
        <v>0</v>
      </c>
      <c r="J40" s="26">
        <f ca="1">correlations!J84-'Modified Weights'!AJ51</f>
        <v>-3.5</v>
      </c>
      <c r="K40" s="26">
        <f ca="1">correlations!K84-'Modified Weights'!AK51</f>
        <v>-3.5</v>
      </c>
      <c r="L40" s="26">
        <f ca="1">correlations!L84-'Modified Weights'!AL51</f>
        <v>-3</v>
      </c>
      <c r="M40" s="26">
        <f ca="1">correlations!M84-'Modified Weights'!AM51</f>
        <v>-0.66666666666666652</v>
      </c>
      <c r="N40" s="26">
        <f ca="1">correlations!N84-'Modified Weights'!AN51</f>
        <v>-4</v>
      </c>
      <c r="O40" s="26">
        <f ca="1">correlations!O84-'Modified Weights'!AO51</f>
        <v>-3.5</v>
      </c>
      <c r="P40" s="26">
        <f ca="1">correlations!P84-'Modified Weights'!AP51</f>
        <v>0.25</v>
      </c>
      <c r="Q40" s="26">
        <f ca="1">correlations!Q84-'Modified Weights'!AQ51</f>
        <v>0.5</v>
      </c>
      <c r="R40" s="26">
        <f ca="1">correlations!R84-'Modified Weights'!AR51</f>
        <v>-0.5</v>
      </c>
      <c r="S40" s="26">
        <f ca="1">correlations!S84-'Modified Weights'!AS51</f>
        <v>-3</v>
      </c>
      <c r="T40" s="26">
        <f ca="1">correlations!T84-'Modified Weights'!AT51</f>
        <v>0.25</v>
      </c>
      <c r="U40" s="26">
        <f ca="1">correlations!U84-'Modified Weights'!AU51</f>
        <v>0</v>
      </c>
      <c r="V40" s="26">
        <f ca="1">correlations!V84-'Modified Weights'!AV51</f>
        <v>-4</v>
      </c>
      <c r="W40" s="26">
        <f ca="1">correlations!W84-'Modified Weights'!AW51</f>
        <v>-0.33333333333333348</v>
      </c>
      <c r="X40" s="26">
        <f ca="1">correlations!X84-'Modified Weights'!AX51</f>
        <v>0</v>
      </c>
      <c r="Y40" s="26">
        <f ca="1">correlations!Y84-'Modified Weights'!AY51</f>
        <v>-3.5</v>
      </c>
      <c r="Z40" s="26">
        <f ca="1">correlations!Z84-'Modified Weights'!AZ51</f>
        <v>0.33333333333333348</v>
      </c>
    </row>
    <row r="41" spans="1:26">
      <c r="A41" s="5" t="str">
        <f t="shared" si="7"/>
        <v>63: Twelve Monkeys (a.k.a. 12 Monkeys) (1995)</v>
      </c>
      <c r="B41" s="26">
        <f ca="1">correlations!B85-'Modified Weights'!AB52</f>
        <v>-4</v>
      </c>
      <c r="C41" s="26">
        <f ca="1">correlations!C85-'Modified Weights'!AC52</f>
        <v>-3</v>
      </c>
      <c r="D41" s="26">
        <f ca="1">correlations!D85-'Modified Weights'!AD52</f>
        <v>-0.375</v>
      </c>
      <c r="E41" s="26" t="e">
        <f ca="1">correlations!E85-'Modified Weights'!AE52</f>
        <v>#DIV/0!</v>
      </c>
      <c r="F41" s="26">
        <f ca="1">correlations!F85-'Modified Weights'!AF52</f>
        <v>0.875</v>
      </c>
      <c r="G41" s="26">
        <f ca="1">correlations!G85-'Modified Weights'!AG52</f>
        <v>-0.25</v>
      </c>
      <c r="H41" s="26">
        <f ca="1">correlations!H85-'Modified Weights'!AH52</f>
        <v>1</v>
      </c>
      <c r="I41" s="26">
        <f ca="1">correlations!I85-'Modified Weights'!AI52</f>
        <v>-5</v>
      </c>
      <c r="J41" s="26">
        <f ca="1">correlations!J85-'Modified Weights'!AJ52</f>
        <v>-0.5</v>
      </c>
      <c r="K41" s="26">
        <f ca="1">correlations!K85-'Modified Weights'!AK52</f>
        <v>0</v>
      </c>
      <c r="L41" s="26">
        <f ca="1">correlations!L85-'Modified Weights'!AL52</f>
        <v>0.5</v>
      </c>
      <c r="M41" s="26">
        <f ca="1">correlations!M85-'Modified Weights'!AM52</f>
        <v>-0.66666666666666652</v>
      </c>
      <c r="N41" s="26">
        <f ca="1">correlations!N85-'Modified Weights'!AN52</f>
        <v>0</v>
      </c>
      <c r="O41" s="26">
        <f ca="1">correlations!O85-'Modified Weights'!AO52</f>
        <v>0</v>
      </c>
      <c r="P41" s="26">
        <f ca="1">correlations!P85-'Modified Weights'!AP52</f>
        <v>-3.25</v>
      </c>
      <c r="Q41" s="26">
        <f ca="1">correlations!Q85-'Modified Weights'!AQ52</f>
        <v>-3.5</v>
      </c>
      <c r="R41" s="26">
        <f ca="1">correlations!R85-'Modified Weights'!AR52</f>
        <v>0.5</v>
      </c>
      <c r="S41" s="26">
        <f ca="1">correlations!S85-'Modified Weights'!AS52</f>
        <v>-3</v>
      </c>
      <c r="T41" s="26">
        <f ca="1">correlations!T85-'Modified Weights'!AT52</f>
        <v>-0.25</v>
      </c>
      <c r="U41" s="26">
        <f ca="1">correlations!U85-'Modified Weights'!AU52</f>
        <v>-1</v>
      </c>
      <c r="V41" s="26">
        <f ca="1">correlations!V85-'Modified Weights'!AV52</f>
        <v>0</v>
      </c>
      <c r="W41" s="26">
        <f ca="1">correlations!W85-'Modified Weights'!AW52</f>
        <v>0.66666666666666652</v>
      </c>
      <c r="X41" s="26">
        <f ca="1">correlations!X85-'Modified Weights'!AX52</f>
        <v>0</v>
      </c>
      <c r="Y41" s="26">
        <f ca="1">correlations!Y85-'Modified Weights'!AY52</f>
        <v>-3.5</v>
      </c>
      <c r="Z41" s="26">
        <f ca="1">correlations!Z85-'Modified Weights'!AZ52</f>
        <v>0.33333333333333348</v>
      </c>
    </row>
    <row r="42" spans="1:26">
      <c r="A42" s="20" t="s">
        <v>8</v>
      </c>
      <c r="B42" s="26">
        <f ca="1">correlations!B86-'Modified Weights'!AB53</f>
        <v>-0.625</v>
      </c>
      <c r="C42" s="26">
        <f ca="1">correlations!C86-'Modified Weights'!AC53</f>
        <v>-4</v>
      </c>
      <c r="D42" s="26">
        <f ca="1">correlations!D86-'Modified Weights'!AD53</f>
        <v>-0.125</v>
      </c>
      <c r="E42" s="26">
        <f ca="1">correlations!E86-'Modified Weights'!AE53</f>
        <v>-3.75</v>
      </c>
      <c r="F42" s="26">
        <f ca="1">correlations!F86-'Modified Weights'!AF53</f>
        <v>-0.5</v>
      </c>
      <c r="G42" s="26">
        <f ca="1">correlations!G86-'Modified Weights'!AG53</f>
        <v>-4.833333333333333</v>
      </c>
      <c r="H42" s="26">
        <f ca="1">correlations!H86-'Modified Weights'!AH53</f>
        <v>0.625</v>
      </c>
      <c r="I42" s="26">
        <f ca="1">correlations!I86-'Modified Weights'!AI53</f>
        <v>-4.5</v>
      </c>
      <c r="J42" s="26">
        <f ca="1">correlations!J86-'Modified Weights'!AJ53</f>
        <v>-4.75</v>
      </c>
      <c r="K42" s="26">
        <f ca="1">correlations!K86-'Modified Weights'!AK53</f>
        <v>-0.125</v>
      </c>
      <c r="L42" s="26">
        <f ca="1">correlations!L86-'Modified Weights'!AL53</f>
        <v>-1.166666666666667</v>
      </c>
      <c r="M42" s="26">
        <f ca="1">correlations!M86-'Modified Weights'!AM53</f>
        <v>0</v>
      </c>
      <c r="N42" s="26">
        <f ca="1">correlations!N86-'Modified Weights'!AN53</f>
        <v>0</v>
      </c>
      <c r="O42" s="26">
        <f ca="1">correlations!O86-'Modified Weights'!AO53</f>
        <v>-4.333333333333333</v>
      </c>
      <c r="P42" s="26">
        <f ca="1">correlations!P86-'Modified Weights'!AP53</f>
        <v>-4.5</v>
      </c>
      <c r="Q42" s="26">
        <f ca="1">correlations!Q86-'Modified Weights'!AQ53</f>
        <v>-0.5</v>
      </c>
      <c r="R42" s="26">
        <f ca="1">correlations!R86-'Modified Weights'!AR53</f>
        <v>-4.833333333333333</v>
      </c>
      <c r="S42" s="26" t="e">
        <f ca="1">correlations!S86-'Modified Weights'!AS53</f>
        <v>#DIV/0!</v>
      </c>
      <c r="T42" s="26">
        <f ca="1">correlations!T86-'Modified Weights'!AT53</f>
        <v>-4.5</v>
      </c>
      <c r="U42" s="26">
        <f ca="1">correlations!U86-'Modified Weights'!AU53</f>
        <v>0.33333333333333304</v>
      </c>
      <c r="V42" s="26">
        <f ca="1">correlations!V86-'Modified Weights'!AV53</f>
        <v>0.16666666666666696</v>
      </c>
      <c r="W42" s="26">
        <f ca="1">correlations!W86-'Modified Weights'!AW53</f>
        <v>-3.8333333333333335</v>
      </c>
      <c r="X42" s="26">
        <f ca="1">correlations!X86-'Modified Weights'!AX53</f>
        <v>-4.625</v>
      </c>
      <c r="Y42" s="26">
        <f ca="1">correlations!Y86-'Modified Weights'!AY53</f>
        <v>0.25</v>
      </c>
      <c r="Z42" s="26">
        <f ca="1">correlations!Z86-'Modified Weights'!AZ53</f>
        <v>-4.75</v>
      </c>
    </row>
    <row r="43" spans="1:26">
      <c r="A43" s="5" t="str">
        <f t="shared" ref="A43:A46" si="8">A42</f>
        <v>77: Memento (2000)</v>
      </c>
      <c r="B43" s="26">
        <f ca="1">correlations!B87-'Modified Weights'!AB54</f>
        <v>0.375</v>
      </c>
      <c r="C43" s="26">
        <f ca="1">correlations!C87-'Modified Weights'!AC54</f>
        <v>-4</v>
      </c>
      <c r="D43" s="26">
        <f ca="1">correlations!D87-'Modified Weights'!AD54</f>
        <v>0.375</v>
      </c>
      <c r="E43" s="26">
        <f ca="1">correlations!E87-'Modified Weights'!AE54</f>
        <v>-3.75</v>
      </c>
      <c r="F43" s="26">
        <f ca="1">correlations!F87-'Modified Weights'!AF54</f>
        <v>0</v>
      </c>
      <c r="G43" s="26">
        <f ca="1">correlations!G87-'Modified Weights'!AG54</f>
        <v>-4.833333333333333</v>
      </c>
      <c r="H43" s="26">
        <f ca="1">correlations!H87-'Modified Weights'!AH54</f>
        <v>-4.375</v>
      </c>
      <c r="I43" s="26">
        <f ca="1">correlations!I87-'Modified Weights'!AI54</f>
        <v>-1</v>
      </c>
      <c r="J43" s="26">
        <f ca="1">correlations!J87-'Modified Weights'!AJ54</f>
        <v>-4.75</v>
      </c>
      <c r="K43" s="26">
        <f ca="1">correlations!K87-'Modified Weights'!AK54</f>
        <v>-0.125</v>
      </c>
      <c r="L43" s="26">
        <f ca="1">correlations!L87-'Modified Weights'!AL54</f>
        <v>0.83333333333333304</v>
      </c>
      <c r="M43" s="26">
        <f ca="1">correlations!M87-'Modified Weights'!AM54</f>
        <v>0.5</v>
      </c>
      <c r="N43" s="26">
        <f ca="1">correlations!N87-'Modified Weights'!AN54</f>
        <v>-4.5</v>
      </c>
      <c r="O43" s="26">
        <f ca="1">correlations!O87-'Modified Weights'!AO54</f>
        <v>-4.333333333333333</v>
      </c>
      <c r="P43" s="26">
        <f ca="1">correlations!P87-'Modified Weights'!AP54</f>
        <v>0.5</v>
      </c>
      <c r="Q43" s="26">
        <f ca="1">correlations!Q87-'Modified Weights'!AQ54</f>
        <v>-4.5</v>
      </c>
      <c r="R43" s="26">
        <f ca="1">correlations!R87-'Modified Weights'!AR54</f>
        <v>0.16666666666666696</v>
      </c>
      <c r="S43" s="26" t="e">
        <f ca="1">correlations!S87-'Modified Weights'!AS54</f>
        <v>#DIV/0!</v>
      </c>
      <c r="T43" s="26">
        <f ca="1">correlations!T87-'Modified Weights'!AT54</f>
        <v>-4.5</v>
      </c>
      <c r="U43" s="26">
        <f ca="1">correlations!U87-'Modified Weights'!AU54</f>
        <v>-4.166666666666667</v>
      </c>
      <c r="V43" s="26">
        <f ca="1">correlations!V87-'Modified Weights'!AV54</f>
        <v>-4.833333333333333</v>
      </c>
      <c r="W43" s="26">
        <f ca="1">correlations!W87-'Modified Weights'!AW54</f>
        <v>0.16666666666666652</v>
      </c>
      <c r="X43" s="26">
        <f ca="1">correlations!X87-'Modified Weights'!AX54</f>
        <v>-0.125</v>
      </c>
      <c r="Y43" s="26">
        <f ca="1">correlations!Y87-'Modified Weights'!AY54</f>
        <v>-4.75</v>
      </c>
      <c r="Z43" s="26">
        <f ca="1">correlations!Z87-'Modified Weights'!AZ54</f>
        <v>-4.75</v>
      </c>
    </row>
    <row r="44" spans="1:26">
      <c r="A44" s="5" t="str">
        <f t="shared" si="8"/>
        <v>77: Memento (2000)</v>
      </c>
      <c r="B44" s="26">
        <f ca="1">correlations!B88-'Modified Weights'!AB55</f>
        <v>0.375</v>
      </c>
      <c r="C44" s="26">
        <f ca="1">correlations!C88-'Modified Weights'!AC55</f>
        <v>0</v>
      </c>
      <c r="D44" s="26">
        <f ca="1">correlations!D88-'Modified Weights'!AD55</f>
        <v>-0.125</v>
      </c>
      <c r="E44" s="26">
        <f ca="1">correlations!E88-'Modified Weights'!AE55</f>
        <v>-3.75</v>
      </c>
      <c r="F44" s="26">
        <f ca="1">correlations!F88-'Modified Weights'!AF55</f>
        <v>0</v>
      </c>
      <c r="G44" s="26">
        <f ca="1">correlations!G88-'Modified Weights'!AG55</f>
        <v>0.16666666666666696</v>
      </c>
      <c r="H44" s="26">
        <f ca="1">correlations!H88-'Modified Weights'!AH55</f>
        <v>-0.375</v>
      </c>
      <c r="I44" s="26">
        <f ca="1">correlations!I88-'Modified Weights'!AI55</f>
        <v>-4.5</v>
      </c>
      <c r="J44" s="26">
        <f ca="1">correlations!J88-'Modified Weights'!AJ55</f>
        <v>-0.25</v>
      </c>
      <c r="K44" s="26">
        <f ca="1">correlations!K88-'Modified Weights'!AK55</f>
        <v>-4.125</v>
      </c>
      <c r="L44" s="26">
        <f ca="1">correlations!L88-'Modified Weights'!AL55</f>
        <v>-4.166666666666667</v>
      </c>
      <c r="M44" s="26">
        <f ca="1">correlations!M88-'Modified Weights'!AM55</f>
        <v>-4</v>
      </c>
      <c r="N44" s="26">
        <f ca="1">correlations!N88-'Modified Weights'!AN55</f>
        <v>-4.5</v>
      </c>
      <c r="O44" s="26">
        <f ca="1">correlations!O88-'Modified Weights'!AO55</f>
        <v>0.16666666666666696</v>
      </c>
      <c r="P44" s="26">
        <f ca="1">correlations!P88-'Modified Weights'!AP55</f>
        <v>-4.5</v>
      </c>
      <c r="Q44" s="26">
        <f ca="1">correlations!Q88-'Modified Weights'!AQ55</f>
        <v>0</v>
      </c>
      <c r="R44" s="26">
        <f ca="1">correlations!R88-'Modified Weights'!AR55</f>
        <v>-4.833333333333333</v>
      </c>
      <c r="S44" s="26" t="e">
        <f ca="1">correlations!S88-'Modified Weights'!AS55</f>
        <v>#DIV/0!</v>
      </c>
      <c r="T44" s="26">
        <f ca="1">correlations!T88-'Modified Weights'!AT55</f>
        <v>-4.5</v>
      </c>
      <c r="U44" s="26">
        <f ca="1">correlations!U88-'Modified Weights'!AU55</f>
        <v>-0.16666666666666696</v>
      </c>
      <c r="V44" s="26">
        <f ca="1">correlations!V88-'Modified Weights'!AV55</f>
        <v>0.16666666666666696</v>
      </c>
      <c r="W44" s="26">
        <f ca="1">correlations!W88-'Modified Weights'!AW55</f>
        <v>-0.33333333333333348</v>
      </c>
      <c r="X44" s="26">
        <f ca="1">correlations!X88-'Modified Weights'!AX55</f>
        <v>0.375</v>
      </c>
      <c r="Y44" s="26">
        <f ca="1">correlations!Y88-'Modified Weights'!AY55</f>
        <v>-0.25</v>
      </c>
      <c r="Z44" s="26">
        <f ca="1">correlations!Z88-'Modified Weights'!AZ55</f>
        <v>-4.75</v>
      </c>
    </row>
    <row r="45" spans="1:26">
      <c r="A45" s="5" t="str">
        <f t="shared" si="8"/>
        <v>77: Memento (2000)</v>
      </c>
      <c r="B45" s="26">
        <f ca="1">correlations!B89-'Modified Weights'!AB56</f>
        <v>-0.125</v>
      </c>
      <c r="C45" s="26">
        <f ca="1">correlations!C89-'Modified Weights'!AC56</f>
        <v>0</v>
      </c>
      <c r="D45" s="26">
        <f ca="1">correlations!D89-'Modified Weights'!AD56</f>
        <v>-4.625</v>
      </c>
      <c r="E45" s="26">
        <f ca="1">correlations!E89-'Modified Weights'!AE56</f>
        <v>-0.25</v>
      </c>
      <c r="F45" s="26">
        <f ca="1">correlations!F89-'Modified Weights'!AF56</f>
        <v>-4.5</v>
      </c>
      <c r="G45" s="26">
        <f ca="1">correlations!G89-'Modified Weights'!AG56</f>
        <v>0.16666666666666696</v>
      </c>
      <c r="H45" s="26">
        <f ca="1">correlations!H89-'Modified Weights'!AH56</f>
        <v>-0.375</v>
      </c>
      <c r="I45" s="26">
        <f ca="1">correlations!I89-'Modified Weights'!AI56</f>
        <v>0.5</v>
      </c>
      <c r="J45" s="26">
        <f ca="1">correlations!J89-'Modified Weights'!AJ56</f>
        <v>0.25</v>
      </c>
      <c r="K45" s="26">
        <f ca="1">correlations!K89-'Modified Weights'!AK56</f>
        <v>-0.125</v>
      </c>
      <c r="L45" s="26">
        <f ca="1">correlations!L89-'Modified Weights'!AL56</f>
        <v>-4.166666666666667</v>
      </c>
      <c r="M45" s="26">
        <f ca="1">correlations!M89-'Modified Weights'!AM56</f>
        <v>-0.5</v>
      </c>
      <c r="N45" s="26">
        <f ca="1">correlations!N89-'Modified Weights'!AN56</f>
        <v>-4.5</v>
      </c>
      <c r="O45" s="26">
        <f ca="1">correlations!O89-'Modified Weights'!AO56</f>
        <v>-0.33333333333333304</v>
      </c>
      <c r="P45" s="26">
        <f ca="1">correlations!P89-'Modified Weights'!AP56</f>
        <v>0</v>
      </c>
      <c r="Q45" s="26">
        <f ca="1">correlations!Q89-'Modified Weights'!AQ56</f>
        <v>0</v>
      </c>
      <c r="R45" s="26">
        <f ca="1">correlations!R89-'Modified Weights'!AR56</f>
        <v>-0.33333333333333304</v>
      </c>
      <c r="S45" s="26" t="e">
        <f ca="1">correlations!S89-'Modified Weights'!AS56</f>
        <v>#DIV/0!</v>
      </c>
      <c r="T45" s="26">
        <f ca="1">correlations!T89-'Modified Weights'!AT56</f>
        <v>0</v>
      </c>
      <c r="U45" s="26">
        <f ca="1">correlations!U89-'Modified Weights'!AU56</f>
        <v>-4.166666666666667</v>
      </c>
      <c r="V45" s="26">
        <f ca="1">correlations!V89-'Modified Weights'!AV56</f>
        <v>-4.833333333333333</v>
      </c>
      <c r="W45" s="26">
        <f ca="1">correlations!W89-'Modified Weights'!AW56</f>
        <v>0.16666666666666652</v>
      </c>
      <c r="X45" s="26">
        <f ca="1">correlations!X89-'Modified Weights'!AX56</f>
        <v>0.375</v>
      </c>
      <c r="Y45" s="26">
        <f ca="1">correlations!Y89-'Modified Weights'!AY56</f>
        <v>-4.75</v>
      </c>
      <c r="Z45" s="26">
        <f ca="1">correlations!Z89-'Modified Weights'!AZ56</f>
        <v>0.25</v>
      </c>
    </row>
    <row r="46" spans="1:26">
      <c r="A46" s="5" t="str">
        <f t="shared" si="8"/>
        <v>77: Memento (2000)</v>
      </c>
      <c r="B46" s="26">
        <f ca="1">correlations!B90-'Modified Weights'!AB57</f>
        <v>-4.625</v>
      </c>
      <c r="C46" s="26">
        <f ca="1">correlations!C90-'Modified Weights'!AC57</f>
        <v>-4</v>
      </c>
      <c r="D46" s="26">
        <f ca="1">correlations!D90-'Modified Weights'!AD57</f>
        <v>-0.125</v>
      </c>
      <c r="E46" s="26">
        <f ca="1">correlations!E90-'Modified Weights'!AE57</f>
        <v>0.25</v>
      </c>
      <c r="F46" s="26">
        <f ca="1">correlations!F90-'Modified Weights'!AF57</f>
        <v>0.5</v>
      </c>
      <c r="G46" s="26">
        <f ca="1">correlations!G90-'Modified Weights'!AG57</f>
        <v>-0.33333333333333304</v>
      </c>
      <c r="H46" s="26">
        <f ca="1">correlations!H90-'Modified Weights'!AH57</f>
        <v>0.125</v>
      </c>
      <c r="I46" s="26">
        <f ca="1">correlations!I90-'Modified Weights'!AI57</f>
        <v>0.5</v>
      </c>
      <c r="J46" s="26">
        <f ca="1">correlations!J90-'Modified Weights'!AJ57</f>
        <v>-4.75</v>
      </c>
      <c r="K46" s="26">
        <f ca="1">correlations!K90-'Modified Weights'!AK57</f>
        <v>0.375</v>
      </c>
      <c r="L46" s="26">
        <f ca="1">correlations!L90-'Modified Weights'!AL57</f>
        <v>0.33333333333333304</v>
      </c>
      <c r="M46" s="26">
        <f ca="1">correlations!M90-'Modified Weights'!AM57</f>
        <v>0</v>
      </c>
      <c r="N46" s="26">
        <f ca="1">correlations!N90-'Modified Weights'!AN57</f>
        <v>0</v>
      </c>
      <c r="O46" s="26">
        <f ca="1">correlations!O90-'Modified Weights'!AO57</f>
        <v>0.16666666666666696</v>
      </c>
      <c r="P46" s="26">
        <f ca="1">correlations!P90-'Modified Weights'!AP57</f>
        <v>-0.5</v>
      </c>
      <c r="Q46" s="26">
        <f ca="1">correlations!Q90-'Modified Weights'!AQ57</f>
        <v>0.5</v>
      </c>
      <c r="R46" s="26">
        <f ca="1">correlations!R90-'Modified Weights'!AR57</f>
        <v>0.16666666666666696</v>
      </c>
      <c r="S46" s="26" t="e">
        <f ca="1">correlations!S90-'Modified Weights'!AS57</f>
        <v>#DIV/0!</v>
      </c>
      <c r="T46" s="26">
        <f ca="1">correlations!T90-'Modified Weights'!AT57</f>
        <v>0</v>
      </c>
      <c r="U46" s="26">
        <f ca="1">correlations!U90-'Modified Weights'!AU57</f>
        <v>-0.16666666666666696</v>
      </c>
      <c r="V46" s="26">
        <f ca="1">correlations!V90-'Modified Weights'!AV57</f>
        <v>-0.33333333333333304</v>
      </c>
      <c r="W46" s="26">
        <f ca="1">correlations!W90-'Modified Weights'!AW57</f>
        <v>-3.8333333333333335</v>
      </c>
      <c r="X46" s="26">
        <f ca="1">correlations!X90-'Modified Weights'!AX57</f>
        <v>-0.625</v>
      </c>
      <c r="Y46" s="26">
        <f ca="1">correlations!Y90-'Modified Weights'!AY57</f>
        <v>-4.75</v>
      </c>
      <c r="Z46" s="26">
        <f ca="1">correlations!Z90-'Modified Weights'!AZ57</f>
        <v>-0.25</v>
      </c>
    </row>
    <row r="47" spans="1:26">
      <c r="A47" s="20" t="s">
        <v>9</v>
      </c>
      <c r="B47" s="26">
        <f ca="1">correlations!B91-'Modified Weights'!AB58</f>
        <v>0</v>
      </c>
      <c r="C47" s="26">
        <f ca="1">correlations!C91-'Modified Weights'!AC58</f>
        <v>-4.666666666666667</v>
      </c>
      <c r="D47" s="26">
        <f ca="1">correlations!D91-'Modified Weights'!AD58</f>
        <v>0</v>
      </c>
      <c r="E47" s="26">
        <f ca="1">correlations!E91-'Modified Weights'!AE58</f>
        <v>-4</v>
      </c>
      <c r="F47" s="26">
        <f ca="1">correlations!F91-'Modified Weights'!AF58</f>
        <v>0.875</v>
      </c>
      <c r="G47" s="26">
        <f ca="1">correlations!G91-'Modified Weights'!AG58</f>
        <v>-4</v>
      </c>
      <c r="H47" s="26">
        <f ca="1">correlations!H91-'Modified Weights'!AH58</f>
        <v>-4.375</v>
      </c>
      <c r="I47" s="26">
        <f ca="1">correlations!I91-'Modified Weights'!AI58</f>
        <v>-3.75</v>
      </c>
      <c r="J47" s="26">
        <f ca="1">correlations!J91-'Modified Weights'!AJ58</f>
        <v>-0.5</v>
      </c>
      <c r="K47" s="26">
        <f ca="1">correlations!K91-'Modified Weights'!AK58</f>
        <v>-4.166666666666667</v>
      </c>
      <c r="L47" s="26">
        <f ca="1">correlations!L91-'Modified Weights'!AL58</f>
        <v>-0.5</v>
      </c>
      <c r="M47" s="26">
        <f ca="1">correlations!M91-'Modified Weights'!AM58</f>
        <v>-4.666666666666667</v>
      </c>
      <c r="N47" s="26">
        <f ca="1">correlations!N91-'Modified Weights'!AN58</f>
        <v>-4.25</v>
      </c>
      <c r="O47" s="26">
        <f ca="1">correlations!O91-'Modified Weights'!AO58</f>
        <v>-4.333333333333333</v>
      </c>
      <c r="P47" s="26">
        <f ca="1">correlations!P91-'Modified Weights'!AP58</f>
        <v>0.25</v>
      </c>
      <c r="Q47" s="26">
        <f ca="1">correlations!Q91-'Modified Weights'!AQ58</f>
        <v>-4.333333333333333</v>
      </c>
      <c r="R47" s="26">
        <f ca="1">correlations!R91-'Modified Weights'!AR58</f>
        <v>-3</v>
      </c>
      <c r="S47" s="26">
        <f ca="1">correlations!S91-'Modified Weights'!AS58</f>
        <v>-0.25</v>
      </c>
      <c r="T47" s="26">
        <f ca="1">correlations!T91-'Modified Weights'!AT58</f>
        <v>-4.25</v>
      </c>
      <c r="U47" s="26">
        <f ca="1">correlations!U91-'Modified Weights'!AU58</f>
        <v>-0.5</v>
      </c>
      <c r="V47" s="26">
        <f ca="1">correlations!V91-'Modified Weights'!AV58</f>
        <v>-4</v>
      </c>
      <c r="W47" s="26">
        <f ca="1">correlations!W91-'Modified Weights'!AW58</f>
        <v>-0.70000000000000018</v>
      </c>
      <c r="X47" s="26">
        <f ca="1">correlations!X91-'Modified Weights'!AX58</f>
        <v>-4.5</v>
      </c>
      <c r="Y47" s="26">
        <f ca="1">correlations!Y91-'Modified Weights'!AY58</f>
        <v>-4.333333333333333</v>
      </c>
      <c r="Z47" s="26">
        <f ca="1">correlations!Z91-'Modified Weights'!AZ58</f>
        <v>-4.75</v>
      </c>
    </row>
    <row r="48" spans="1:26">
      <c r="A48" s="5" t="str">
        <f t="shared" ref="A48:A51" si="9">A47</f>
        <v>85: Raiders of the Lost Ark (Indiana Jones and the Raiders of the Lost Ark) (1981)</v>
      </c>
      <c r="B48" s="26">
        <f ca="1">correlations!B92-'Modified Weights'!AB59</f>
        <v>-4</v>
      </c>
      <c r="C48" s="26">
        <f ca="1">correlations!C92-'Modified Weights'!AC59</f>
        <v>-0.66666666666666696</v>
      </c>
      <c r="D48" s="26">
        <f ca="1">correlations!D92-'Modified Weights'!AD59</f>
        <v>-4</v>
      </c>
      <c r="E48" s="26">
        <f ca="1">correlations!E92-'Modified Weights'!AE59</f>
        <v>-4</v>
      </c>
      <c r="F48" s="26">
        <f ca="1">correlations!F92-'Modified Weights'!AF59</f>
        <v>-0.125</v>
      </c>
      <c r="G48" s="26">
        <f ca="1">correlations!G92-'Modified Weights'!AG59</f>
        <v>-4</v>
      </c>
      <c r="H48" s="26">
        <f ca="1">correlations!H92-'Modified Weights'!AH59</f>
        <v>0.125</v>
      </c>
      <c r="I48" s="26">
        <f ca="1">correlations!I92-'Modified Weights'!AI59</f>
        <v>-3.75</v>
      </c>
      <c r="J48" s="26">
        <f ca="1">correlations!J92-'Modified Weights'!AJ59</f>
        <v>-4.5</v>
      </c>
      <c r="K48" s="26">
        <f ca="1">correlations!K92-'Modified Weights'!AK59</f>
        <v>-0.16666666666666696</v>
      </c>
      <c r="L48" s="26">
        <f ca="1">correlations!L92-'Modified Weights'!AL59</f>
        <v>-3.5</v>
      </c>
      <c r="M48" s="26">
        <f ca="1">correlations!M92-'Modified Weights'!AM59</f>
        <v>-0.66666666666666696</v>
      </c>
      <c r="N48" s="26">
        <f ca="1">correlations!N92-'Modified Weights'!AN59</f>
        <v>0.25</v>
      </c>
      <c r="O48" s="26">
        <f ca="1">correlations!O92-'Modified Weights'!AO59</f>
        <v>0.66666666666666696</v>
      </c>
      <c r="P48" s="26">
        <f ca="1">correlations!P92-'Modified Weights'!AP59</f>
        <v>-4.75</v>
      </c>
      <c r="Q48" s="26">
        <f ca="1">correlations!Q92-'Modified Weights'!AQ59</f>
        <v>0.66666666666666696</v>
      </c>
      <c r="R48" s="26">
        <f ca="1">correlations!R92-'Modified Weights'!AR59</f>
        <v>-3</v>
      </c>
      <c r="S48" s="26">
        <f ca="1">correlations!S92-'Modified Weights'!AS59</f>
        <v>-4.75</v>
      </c>
      <c r="T48" s="26">
        <f ca="1">correlations!T92-'Modified Weights'!AT59</f>
        <v>-4.25</v>
      </c>
      <c r="U48" s="26">
        <f ca="1">correlations!U92-'Modified Weights'!AU59</f>
        <v>0</v>
      </c>
      <c r="V48" s="26">
        <f ca="1">correlations!V92-'Modified Weights'!AV59</f>
        <v>-4</v>
      </c>
      <c r="W48" s="26">
        <f ca="1">correlations!W92-'Modified Weights'!AW59</f>
        <v>-0.20000000000000018</v>
      </c>
      <c r="X48" s="26">
        <f ca="1">correlations!X92-'Modified Weights'!AX59</f>
        <v>-0.5</v>
      </c>
      <c r="Y48" s="26">
        <f ca="1">correlations!Y92-'Modified Weights'!AY59</f>
        <v>-4.333333333333333</v>
      </c>
      <c r="Z48" s="26">
        <f ca="1">correlations!Z92-'Modified Weights'!AZ59</f>
        <v>0.25</v>
      </c>
    </row>
    <row r="49" spans="1:26">
      <c r="A49" s="5" t="str">
        <f t="shared" si="9"/>
        <v>85: Raiders of the Lost Ark (Indiana Jones and the Raiders of the Lost Ark) (1981)</v>
      </c>
      <c r="B49" s="26">
        <f ca="1">correlations!B93-'Modified Weights'!AB60</f>
        <v>-4</v>
      </c>
      <c r="C49" s="26">
        <f ca="1">correlations!C93-'Modified Weights'!AC60</f>
        <v>0.33333333333333304</v>
      </c>
      <c r="D49" s="26">
        <f ca="1">correlations!D93-'Modified Weights'!AD60</f>
        <v>-4</v>
      </c>
      <c r="E49" s="26">
        <f ca="1">correlations!E93-'Modified Weights'!AE60</f>
        <v>-4</v>
      </c>
      <c r="F49" s="26">
        <f ca="1">correlations!F93-'Modified Weights'!AF60</f>
        <v>0.375</v>
      </c>
      <c r="G49" s="26">
        <f ca="1">correlations!G93-'Modified Weights'!AG60</f>
        <v>-4</v>
      </c>
      <c r="H49" s="26">
        <f ca="1">correlations!H93-'Modified Weights'!AH60</f>
        <v>-0.375</v>
      </c>
      <c r="I49" s="26">
        <f ca="1">correlations!I93-'Modified Weights'!AI60</f>
        <v>0.75</v>
      </c>
      <c r="J49" s="26">
        <f ca="1">correlations!J93-'Modified Weights'!AJ60</f>
        <v>-4.5</v>
      </c>
      <c r="K49" s="26">
        <f ca="1">correlations!K93-'Modified Weights'!AK60</f>
        <v>-4.166666666666667</v>
      </c>
      <c r="L49" s="26">
        <f ca="1">correlations!L93-'Modified Weights'!AL60</f>
        <v>-3.5</v>
      </c>
      <c r="M49" s="26">
        <f ca="1">correlations!M93-'Modified Weights'!AM60</f>
        <v>-4.666666666666667</v>
      </c>
      <c r="N49" s="26">
        <f ca="1">correlations!N93-'Modified Weights'!AN60</f>
        <v>-4.25</v>
      </c>
      <c r="O49" s="26">
        <f ca="1">correlations!O93-'Modified Weights'!AO60</f>
        <v>-4.333333333333333</v>
      </c>
      <c r="P49" s="26">
        <f ca="1">correlations!P93-'Modified Weights'!AP60</f>
        <v>-4.75</v>
      </c>
      <c r="Q49" s="26">
        <f ca="1">correlations!Q93-'Modified Weights'!AQ60</f>
        <v>-0.33333333333333304</v>
      </c>
      <c r="R49" s="26">
        <f ca="1">correlations!R93-'Modified Weights'!AR60</f>
        <v>-3</v>
      </c>
      <c r="S49" s="26">
        <f ca="1">correlations!S93-'Modified Weights'!AS60</f>
        <v>0.25</v>
      </c>
      <c r="T49" s="26">
        <f ca="1">correlations!T93-'Modified Weights'!AT60</f>
        <v>-4.25</v>
      </c>
      <c r="U49" s="26">
        <f ca="1">correlations!U93-'Modified Weights'!AU60</f>
        <v>-0.5</v>
      </c>
      <c r="V49" s="26">
        <f ca="1">correlations!V93-'Modified Weights'!AV60</f>
        <v>-4</v>
      </c>
      <c r="W49" s="26">
        <f ca="1">correlations!W93-'Modified Weights'!AW60</f>
        <v>0.29999999999999982</v>
      </c>
      <c r="X49" s="26">
        <f ca="1">correlations!X93-'Modified Weights'!AX60</f>
        <v>-4.5</v>
      </c>
      <c r="Y49" s="26">
        <f ca="1">correlations!Y93-'Modified Weights'!AY60</f>
        <v>0.16666666666666696</v>
      </c>
      <c r="Z49" s="26">
        <f ca="1">correlations!Z93-'Modified Weights'!AZ60</f>
        <v>-0.25</v>
      </c>
    </row>
    <row r="50" spans="1:26">
      <c r="A50" s="5" t="str">
        <f t="shared" si="9"/>
        <v>85: Raiders of the Lost Ark (Indiana Jones and the Raiders of the Lost Ark) (1981)</v>
      </c>
      <c r="B50" s="26">
        <f ca="1">correlations!B94-'Modified Weights'!AB61</f>
        <v>-4</v>
      </c>
      <c r="C50" s="26">
        <f ca="1">correlations!C94-'Modified Weights'!AC61</f>
        <v>0.33333333333333304</v>
      </c>
      <c r="D50" s="26">
        <f ca="1">correlations!D94-'Modified Weights'!AD61</f>
        <v>0</v>
      </c>
      <c r="E50" s="26">
        <f ca="1">correlations!E94-'Modified Weights'!AE61</f>
        <v>-4</v>
      </c>
      <c r="F50" s="26">
        <f ca="1">correlations!F94-'Modified Weights'!AF61</f>
        <v>-4.125</v>
      </c>
      <c r="G50" s="26">
        <f ca="1">correlations!G94-'Modified Weights'!AG61</f>
        <v>-4</v>
      </c>
      <c r="H50" s="26">
        <f ca="1">correlations!H94-'Modified Weights'!AH61</f>
        <v>0.625</v>
      </c>
      <c r="I50" s="26">
        <f ca="1">correlations!I94-'Modified Weights'!AI61</f>
        <v>-0.75</v>
      </c>
      <c r="J50" s="26">
        <f ca="1">correlations!J94-'Modified Weights'!AJ61</f>
        <v>-4.5</v>
      </c>
      <c r="K50" s="26">
        <f ca="1">correlations!K94-'Modified Weights'!AK61</f>
        <v>0.33333333333333304</v>
      </c>
      <c r="L50" s="26">
        <f ca="1">correlations!L94-'Modified Weights'!AL61</f>
        <v>-3.5</v>
      </c>
      <c r="M50" s="26">
        <f ca="1">correlations!M94-'Modified Weights'!AM61</f>
        <v>0.33333333333333304</v>
      </c>
      <c r="N50" s="26">
        <f ca="1">correlations!N94-'Modified Weights'!AN61</f>
        <v>-4.25</v>
      </c>
      <c r="O50" s="26">
        <f ca="1">correlations!O94-'Modified Weights'!AO61</f>
        <v>-0.33333333333333304</v>
      </c>
      <c r="P50" s="26">
        <f ca="1">correlations!P94-'Modified Weights'!AP61</f>
        <v>-0.25</v>
      </c>
      <c r="Q50" s="26">
        <f ca="1">correlations!Q94-'Modified Weights'!AQ61</f>
        <v>-0.33333333333333304</v>
      </c>
      <c r="R50" s="26">
        <f ca="1">correlations!R94-'Modified Weights'!AR61</f>
        <v>-3</v>
      </c>
      <c r="S50" s="26">
        <f ca="1">correlations!S94-'Modified Weights'!AS61</f>
        <v>-4.75</v>
      </c>
      <c r="T50" s="26">
        <f ca="1">correlations!T94-'Modified Weights'!AT61</f>
        <v>-0.25</v>
      </c>
      <c r="U50" s="26">
        <f ca="1">correlations!U94-'Modified Weights'!AU61</f>
        <v>0.5</v>
      </c>
      <c r="V50" s="26">
        <f ca="1">correlations!V94-'Modified Weights'!AV61</f>
        <v>-4</v>
      </c>
      <c r="W50" s="26">
        <f ca="1">correlations!W94-'Modified Weights'!AW61</f>
        <v>0.29999999999999982</v>
      </c>
      <c r="X50" s="26">
        <f ca="1">correlations!X94-'Modified Weights'!AX61</f>
        <v>-4.5</v>
      </c>
      <c r="Y50" s="26">
        <f ca="1">correlations!Y94-'Modified Weights'!AY61</f>
        <v>0.16666666666666696</v>
      </c>
      <c r="Z50" s="26">
        <f ca="1">correlations!Z94-'Modified Weights'!AZ61</f>
        <v>-4.75</v>
      </c>
    </row>
    <row r="51" spans="1:26">
      <c r="A51" s="5" t="str">
        <f t="shared" si="9"/>
        <v>85: Raiders of the Lost Ark (Indiana Jones and the Raiders of the Lost Ark) (1981)</v>
      </c>
      <c r="B51" s="26">
        <f ca="1">correlations!B95-'Modified Weights'!AB62</f>
        <v>-4</v>
      </c>
      <c r="C51" s="26">
        <f ca="1">correlations!C95-'Modified Weights'!AC62</f>
        <v>-4.666666666666667</v>
      </c>
      <c r="D51" s="26">
        <f ca="1">correlations!D95-'Modified Weights'!AD62</f>
        <v>0</v>
      </c>
      <c r="E51" s="26">
        <f ca="1">correlations!E95-'Modified Weights'!AE62</f>
        <v>0</v>
      </c>
      <c r="F51" s="26">
        <f ca="1">correlations!F95-'Modified Weights'!AF62</f>
        <v>-1.125</v>
      </c>
      <c r="G51" s="26">
        <f ca="1">correlations!G95-'Modified Weights'!AG62</f>
        <v>0</v>
      </c>
      <c r="H51" s="26">
        <f ca="1">correlations!H95-'Modified Weights'!AH62</f>
        <v>-0.375</v>
      </c>
      <c r="I51" s="26">
        <f ca="1">correlations!I95-'Modified Weights'!AI62</f>
        <v>-3.75</v>
      </c>
      <c r="J51" s="26">
        <f ca="1">correlations!J95-'Modified Weights'!AJ62</f>
        <v>0.5</v>
      </c>
      <c r="K51" s="26">
        <f ca="1">correlations!K95-'Modified Weights'!AK62</f>
        <v>-0.16666666666666696</v>
      </c>
      <c r="L51" s="26">
        <f ca="1">correlations!L95-'Modified Weights'!AL62</f>
        <v>0.5</v>
      </c>
      <c r="M51" s="26">
        <f ca="1">correlations!M95-'Modified Weights'!AM62</f>
        <v>0.33333333333333304</v>
      </c>
      <c r="N51" s="26">
        <f ca="1">correlations!N95-'Modified Weights'!AN62</f>
        <v>-0.25</v>
      </c>
      <c r="O51" s="26">
        <f ca="1">correlations!O95-'Modified Weights'!AO62</f>
        <v>-0.33333333333333304</v>
      </c>
      <c r="P51" s="26">
        <f ca="1">correlations!P95-'Modified Weights'!AP62</f>
        <v>-4.75</v>
      </c>
      <c r="Q51" s="26">
        <f ca="1">correlations!Q95-'Modified Weights'!AQ62</f>
        <v>-4.333333333333333</v>
      </c>
      <c r="R51" s="26">
        <f ca="1">correlations!R95-'Modified Weights'!AR62</f>
        <v>0</v>
      </c>
      <c r="S51" s="26">
        <f ca="1">correlations!S95-'Modified Weights'!AS62</f>
        <v>-4.75</v>
      </c>
      <c r="T51" s="26">
        <f ca="1">correlations!T95-'Modified Weights'!AT62</f>
        <v>0.25</v>
      </c>
      <c r="U51" s="26">
        <f ca="1">correlations!U95-'Modified Weights'!AU62</f>
        <v>0.5</v>
      </c>
      <c r="V51" s="26">
        <f ca="1">correlations!V95-'Modified Weights'!AV62</f>
        <v>0</v>
      </c>
      <c r="W51" s="26">
        <f ca="1">correlations!W95-'Modified Weights'!AW62</f>
        <v>0.29999999999999982</v>
      </c>
      <c r="X51" s="26">
        <f ca="1">correlations!X95-'Modified Weights'!AX62</f>
        <v>0.5</v>
      </c>
      <c r="Y51" s="26">
        <f ca="1">correlations!Y95-'Modified Weights'!AY62</f>
        <v>-0.33333333333333304</v>
      </c>
      <c r="Z51" s="26">
        <f ca="1">correlations!Z95-'Modified Weights'!AZ62</f>
        <v>-4.75</v>
      </c>
    </row>
    <row r="52" spans="1:26">
      <c r="A52" s="20" t="s">
        <v>10</v>
      </c>
      <c r="B52" s="26">
        <f ca="1">correlations!B96-'Modified Weights'!AB63</f>
        <v>-0.125</v>
      </c>
      <c r="C52" s="26">
        <f ca="1">correlations!C96-'Modified Weights'!AC63</f>
        <v>-4.25</v>
      </c>
      <c r="D52" s="26">
        <f ca="1">correlations!D96-'Modified Weights'!AD63</f>
        <v>-0.5</v>
      </c>
      <c r="E52" s="26">
        <f ca="1">correlations!E96-'Modified Weights'!AE63</f>
        <v>-4.5</v>
      </c>
      <c r="F52" s="26">
        <f ca="1">correlations!F96-'Modified Weights'!AF63</f>
        <v>1.5</v>
      </c>
      <c r="G52" s="26">
        <f ca="1">correlations!G96-'Modified Weights'!AG63</f>
        <v>-3.5</v>
      </c>
      <c r="H52" s="26">
        <f ca="1">correlations!H96-'Modified Weights'!AH63</f>
        <v>1</v>
      </c>
      <c r="I52" s="26">
        <f ca="1">correlations!I96-'Modified Weights'!AI63</f>
        <v>-4.5</v>
      </c>
      <c r="J52" s="26">
        <f ca="1">correlations!J96-'Modified Weights'!AJ63</f>
        <v>-0.16666666666666652</v>
      </c>
      <c r="K52" s="26">
        <f ca="1">correlations!K96-'Modified Weights'!AK63</f>
        <v>-0.375</v>
      </c>
      <c r="L52" s="26">
        <f ca="1">correlations!L96-'Modified Weights'!AL63</f>
        <v>0.125</v>
      </c>
      <c r="M52" s="26">
        <f ca="1">correlations!M96-'Modified Weights'!AM63</f>
        <v>-0.5</v>
      </c>
      <c r="N52" s="26">
        <f ca="1">correlations!N96-'Modified Weights'!AN63</f>
        <v>0.33333333333333348</v>
      </c>
      <c r="O52" s="26">
        <f ca="1">correlations!O96-'Modified Weights'!AO63</f>
        <v>0.60000000000000009</v>
      </c>
      <c r="P52" s="26">
        <f ca="1">correlations!P96-'Modified Weights'!AP63</f>
        <v>0.66666666666666652</v>
      </c>
      <c r="Q52" s="26">
        <f ca="1">correlations!Q96-'Modified Weights'!AQ63</f>
        <v>-0.25</v>
      </c>
      <c r="R52" s="26">
        <f ca="1">correlations!R96-'Modified Weights'!AR63</f>
        <v>-4.166666666666667</v>
      </c>
      <c r="S52" s="26">
        <f ca="1">correlations!S96-'Modified Weights'!AS63</f>
        <v>0</v>
      </c>
      <c r="T52" s="26">
        <f ca="1">correlations!T96-'Modified Weights'!AT63</f>
        <v>-3.1666666666666665</v>
      </c>
      <c r="U52" s="26">
        <f ca="1">correlations!U96-'Modified Weights'!AU63</f>
        <v>-0.70000000000000018</v>
      </c>
      <c r="V52" s="26">
        <f ca="1">correlations!V96-'Modified Weights'!AV63</f>
        <v>-0.33333333333333348</v>
      </c>
      <c r="W52" s="26">
        <f ca="1">correlations!W96-'Modified Weights'!AW63</f>
        <v>-0.10000000000000009</v>
      </c>
      <c r="X52" s="26">
        <f ca="1">correlations!X96-'Modified Weights'!AX63</f>
        <v>-4.125</v>
      </c>
      <c r="Y52" s="26">
        <f ca="1">correlations!Y96-'Modified Weights'!AY63</f>
        <v>-3.5</v>
      </c>
      <c r="Z52" s="26">
        <f ca="1">correlations!Z96-'Modified Weights'!AZ63</f>
        <v>0.60000000000000009</v>
      </c>
    </row>
    <row r="53" spans="1:26">
      <c r="A53" s="5" t="str">
        <f t="shared" ref="A53:A56" si="10">A52</f>
        <v>98: Gladiator (2000)</v>
      </c>
      <c r="B53" s="26">
        <f ca="1">correlations!B97-'Modified Weights'!AB64</f>
        <v>0.875</v>
      </c>
      <c r="C53" s="26">
        <f ca="1">correlations!C97-'Modified Weights'!AC64</f>
        <v>-0.75</v>
      </c>
      <c r="D53" s="26">
        <f ca="1">correlations!D97-'Modified Weights'!AD64</f>
        <v>0</v>
      </c>
      <c r="E53" s="26">
        <f ca="1">correlations!E97-'Modified Weights'!AE64</f>
        <v>0</v>
      </c>
      <c r="F53" s="26">
        <f ca="1">correlations!F97-'Modified Weights'!AF64</f>
        <v>-0.5</v>
      </c>
      <c r="G53" s="26">
        <f ca="1">correlations!G97-'Modified Weights'!AG64</f>
        <v>-3.5</v>
      </c>
      <c r="H53" s="26">
        <f ca="1">correlations!H97-'Modified Weights'!AH64</f>
        <v>0</v>
      </c>
      <c r="I53" s="26">
        <f ca="1">correlations!I97-'Modified Weights'!AI64</f>
        <v>0.5</v>
      </c>
      <c r="J53" s="26">
        <f ca="1">correlations!J97-'Modified Weights'!AJ64</f>
        <v>-3.6666666666666665</v>
      </c>
      <c r="K53" s="26">
        <f ca="1">correlations!K97-'Modified Weights'!AK64</f>
        <v>0.625</v>
      </c>
      <c r="L53" s="26">
        <f ca="1">correlations!L97-'Modified Weights'!AL64</f>
        <v>0.625</v>
      </c>
      <c r="M53" s="26">
        <f ca="1">correlations!M97-'Modified Weights'!AM64</f>
        <v>-0.5</v>
      </c>
      <c r="N53" s="26">
        <f ca="1">correlations!N97-'Modified Weights'!AN64</f>
        <v>0.33333333333333348</v>
      </c>
      <c r="O53" s="26">
        <f ca="1">correlations!O97-'Modified Weights'!AO64</f>
        <v>-0.39999999999999991</v>
      </c>
      <c r="P53" s="26">
        <f ca="1">correlations!P97-'Modified Weights'!AP64</f>
        <v>-2.8333333333333335</v>
      </c>
      <c r="Q53" s="26">
        <f ca="1">correlations!Q97-'Modified Weights'!AQ64</f>
        <v>0.25</v>
      </c>
      <c r="R53" s="26">
        <f ca="1">correlations!R97-'Modified Weights'!AR64</f>
        <v>-4.166666666666667</v>
      </c>
      <c r="S53" s="26">
        <f ca="1">correlations!S97-'Modified Weights'!AS64</f>
        <v>0.5</v>
      </c>
      <c r="T53" s="26">
        <f ca="1">correlations!T97-'Modified Weights'!AT64</f>
        <v>-3.1666666666666665</v>
      </c>
      <c r="U53" s="26">
        <f ca="1">correlations!U97-'Modified Weights'!AU64</f>
        <v>0.29999999999999982</v>
      </c>
      <c r="V53" s="26">
        <f ca="1">correlations!V97-'Modified Weights'!AV64</f>
        <v>-3.8333333333333335</v>
      </c>
      <c r="W53" s="26">
        <f ca="1">correlations!W97-'Modified Weights'!AW64</f>
        <v>-0.60000000000000009</v>
      </c>
      <c r="X53" s="26">
        <f ca="1">correlations!X97-'Modified Weights'!AX64</f>
        <v>-1.125</v>
      </c>
      <c r="Y53" s="26">
        <f ca="1">correlations!Y97-'Modified Weights'!AY64</f>
        <v>1</v>
      </c>
      <c r="Z53" s="26">
        <f ca="1">correlations!Z97-'Modified Weights'!AZ64</f>
        <v>-0.39999999999999991</v>
      </c>
    </row>
    <row r="54" spans="1:26">
      <c r="A54" s="5" t="str">
        <f t="shared" si="10"/>
        <v>98: Gladiator (2000)</v>
      </c>
      <c r="B54" s="26">
        <f ca="1">correlations!B98-'Modified Weights'!AB65</f>
        <v>-0.625</v>
      </c>
      <c r="C54" s="26">
        <f ca="1">correlations!C98-'Modified Weights'!AC65</f>
        <v>0.75</v>
      </c>
      <c r="D54" s="26">
        <f ca="1">correlations!D98-'Modified Weights'!AD65</f>
        <v>0.5</v>
      </c>
      <c r="E54" s="26">
        <f ca="1">correlations!E98-'Modified Weights'!AE65</f>
        <v>-4.5</v>
      </c>
      <c r="F54" s="26">
        <f ca="1">correlations!F98-'Modified Weights'!AF65</f>
        <v>-1.5</v>
      </c>
      <c r="G54" s="26">
        <f ca="1">correlations!G98-'Modified Weights'!AG65</f>
        <v>-3.5</v>
      </c>
      <c r="H54" s="26">
        <f ca="1">correlations!H98-'Modified Weights'!AH65</f>
        <v>0</v>
      </c>
      <c r="I54" s="26">
        <f ca="1">correlations!I98-'Modified Weights'!AI65</f>
        <v>-0.5</v>
      </c>
      <c r="J54" s="26">
        <f ca="1">correlations!J98-'Modified Weights'!AJ65</f>
        <v>0.33333333333333348</v>
      </c>
      <c r="K54" s="26">
        <f ca="1">correlations!K98-'Modified Weights'!AK65</f>
        <v>-3.375</v>
      </c>
      <c r="L54" s="26">
        <f ca="1">correlations!L98-'Modified Weights'!AL65</f>
        <v>-4.375</v>
      </c>
      <c r="M54" s="26">
        <f ca="1">correlations!M98-'Modified Weights'!AM65</f>
        <v>-3.5</v>
      </c>
      <c r="N54" s="26">
        <f ca="1">correlations!N98-'Modified Weights'!AN65</f>
        <v>-3.6666666666666665</v>
      </c>
      <c r="O54" s="26">
        <f ca="1">correlations!O98-'Modified Weights'!AO65</f>
        <v>0.10000000000000009</v>
      </c>
      <c r="P54" s="26">
        <f ca="1">correlations!P98-'Modified Weights'!AP65</f>
        <v>-2.8333333333333335</v>
      </c>
      <c r="Q54" s="26">
        <f ca="1">correlations!Q98-'Modified Weights'!AQ65</f>
        <v>0.25</v>
      </c>
      <c r="R54" s="26">
        <f ca="1">correlations!R98-'Modified Weights'!AR65</f>
        <v>0.33333333333333304</v>
      </c>
      <c r="S54" s="26">
        <f ca="1">correlations!S98-'Modified Weights'!AS65</f>
        <v>-0.5</v>
      </c>
      <c r="T54" s="26">
        <f ca="1">correlations!T98-'Modified Weights'!AT65</f>
        <v>1.3333333333333335</v>
      </c>
      <c r="U54" s="26">
        <f ca="1">correlations!U98-'Modified Weights'!AU65</f>
        <v>0.29999999999999982</v>
      </c>
      <c r="V54" s="26">
        <f ca="1">correlations!V98-'Modified Weights'!AV65</f>
        <v>1.1666666666666665</v>
      </c>
      <c r="W54" s="26">
        <f ca="1">correlations!W98-'Modified Weights'!AW65</f>
        <v>0.39999999999999991</v>
      </c>
      <c r="X54" s="26">
        <f ca="1">correlations!X98-'Modified Weights'!AX65</f>
        <v>0.875</v>
      </c>
      <c r="Y54" s="26">
        <f ca="1">correlations!Y98-'Modified Weights'!AY65</f>
        <v>-1.5</v>
      </c>
      <c r="Z54" s="26">
        <f ca="1">correlations!Z98-'Modified Weights'!AZ65</f>
        <v>0.10000000000000009</v>
      </c>
    </row>
    <row r="55" spans="1:26">
      <c r="A55" s="5" t="str">
        <f t="shared" si="10"/>
        <v>98: Gladiator (2000)</v>
      </c>
      <c r="B55" s="26">
        <f ca="1">correlations!B99-'Modified Weights'!AB66</f>
        <v>-0.125</v>
      </c>
      <c r="C55" s="26">
        <f ca="1">correlations!C99-'Modified Weights'!AC66</f>
        <v>-0.25</v>
      </c>
      <c r="D55" s="26">
        <f ca="1">correlations!D99-'Modified Weights'!AD66</f>
        <v>0</v>
      </c>
      <c r="E55" s="26">
        <f ca="1">correlations!E99-'Modified Weights'!AE66</f>
        <v>0.5</v>
      </c>
      <c r="F55" s="26">
        <f ca="1">correlations!F99-'Modified Weights'!AF66</f>
        <v>-3.5</v>
      </c>
      <c r="G55" s="26">
        <f ca="1">correlations!G99-'Modified Weights'!AG66</f>
        <v>0</v>
      </c>
      <c r="H55" s="26">
        <f ca="1">correlations!H99-'Modified Weights'!AH66</f>
        <v>0</v>
      </c>
      <c r="I55" s="26">
        <f ca="1">correlations!I99-'Modified Weights'!AI66</f>
        <v>-0.5</v>
      </c>
      <c r="J55" s="26">
        <f ca="1">correlations!J99-'Modified Weights'!AJ66</f>
        <v>-3.6666666666666665</v>
      </c>
      <c r="K55" s="26">
        <f ca="1">correlations!K99-'Modified Weights'!AK66</f>
        <v>-0.375</v>
      </c>
      <c r="L55" s="26">
        <f ca="1">correlations!L99-'Modified Weights'!AL66</f>
        <v>0.125</v>
      </c>
      <c r="M55" s="26">
        <f ca="1">correlations!M99-'Modified Weights'!AM66</f>
        <v>0.5</v>
      </c>
      <c r="N55" s="26">
        <f ca="1">correlations!N99-'Modified Weights'!AN66</f>
        <v>-3.6666666666666665</v>
      </c>
      <c r="O55" s="26">
        <f ca="1">correlations!O99-'Modified Weights'!AO66</f>
        <v>0.10000000000000009</v>
      </c>
      <c r="P55" s="26">
        <f ca="1">correlations!P99-'Modified Weights'!AP66</f>
        <v>-0.83333333333333348</v>
      </c>
      <c r="Q55" s="26">
        <f ca="1">correlations!Q99-'Modified Weights'!AQ66</f>
        <v>-0.25</v>
      </c>
      <c r="R55" s="26">
        <f ca="1">correlations!R99-'Modified Weights'!AR66</f>
        <v>-0.16666666666666696</v>
      </c>
      <c r="S55" s="26">
        <f ca="1">correlations!S99-'Modified Weights'!AS66</f>
        <v>-4</v>
      </c>
      <c r="T55" s="26">
        <f ca="1">correlations!T99-'Modified Weights'!AT66</f>
        <v>-0.16666666666666652</v>
      </c>
      <c r="U55" s="26">
        <f ca="1">correlations!U99-'Modified Weights'!AU66</f>
        <v>-0.20000000000000018</v>
      </c>
      <c r="V55" s="26">
        <f ca="1">correlations!V99-'Modified Weights'!AV66</f>
        <v>-3.8333333333333335</v>
      </c>
      <c r="W55" s="26">
        <f ca="1">correlations!W99-'Modified Weights'!AW66</f>
        <v>0.39999999999999991</v>
      </c>
      <c r="X55" s="26">
        <f ca="1">correlations!X99-'Modified Weights'!AX66</f>
        <v>-0.625</v>
      </c>
      <c r="Y55" s="26">
        <f ca="1">correlations!Y99-'Modified Weights'!AY66</f>
        <v>0.5</v>
      </c>
      <c r="Z55" s="26">
        <f ca="1">correlations!Z99-'Modified Weights'!AZ66</f>
        <v>-0.39999999999999991</v>
      </c>
    </row>
    <row r="56" spans="1:26">
      <c r="A56" s="5" t="str">
        <f t="shared" si="10"/>
        <v>98: Gladiator (2000)</v>
      </c>
      <c r="B56" s="26">
        <f ca="1">correlations!B100-'Modified Weights'!AB67</f>
        <v>-4.125</v>
      </c>
      <c r="C56" s="26">
        <f ca="1">correlations!C100-'Modified Weights'!AC67</f>
        <v>0.25</v>
      </c>
      <c r="D56" s="26">
        <f ca="1">correlations!D100-'Modified Weights'!AD67</f>
        <v>0</v>
      </c>
      <c r="E56" s="26">
        <f ca="1">correlations!E100-'Modified Weights'!AE67</f>
        <v>-0.5</v>
      </c>
      <c r="F56" s="26">
        <f ca="1">correlations!F100-'Modified Weights'!AF67</f>
        <v>0.5</v>
      </c>
      <c r="G56" s="26">
        <f ca="1">correlations!G100-'Modified Weights'!AG67</f>
        <v>0</v>
      </c>
      <c r="H56" s="26">
        <f ca="1">correlations!H100-'Modified Weights'!AH67</f>
        <v>-1</v>
      </c>
      <c r="I56" s="26">
        <f ca="1">correlations!I100-'Modified Weights'!AI67</f>
        <v>0.5</v>
      </c>
      <c r="J56" s="26">
        <f ca="1">correlations!J100-'Modified Weights'!AJ67</f>
        <v>-0.16666666666666652</v>
      </c>
      <c r="K56" s="26">
        <f ca="1">correlations!K100-'Modified Weights'!AK67</f>
        <v>0.125</v>
      </c>
      <c r="L56" s="26">
        <f ca="1">correlations!L100-'Modified Weights'!AL67</f>
        <v>-0.875</v>
      </c>
      <c r="M56" s="26">
        <f ca="1">correlations!M100-'Modified Weights'!AM67</f>
        <v>0.5</v>
      </c>
      <c r="N56" s="26">
        <f ca="1">correlations!N100-'Modified Weights'!AN67</f>
        <v>-0.66666666666666652</v>
      </c>
      <c r="O56" s="26">
        <f ca="1">correlations!O100-'Modified Weights'!AO67</f>
        <v>-0.39999999999999991</v>
      </c>
      <c r="P56" s="26">
        <f ca="1">correlations!P100-'Modified Weights'!AP67</f>
        <v>0.16666666666666652</v>
      </c>
      <c r="Q56" s="26">
        <f ca="1">correlations!Q100-'Modified Weights'!AQ67</f>
        <v>-3.25</v>
      </c>
      <c r="R56" s="26">
        <f ca="1">correlations!R100-'Modified Weights'!AR67</f>
        <v>-0.16666666666666696</v>
      </c>
      <c r="S56" s="26">
        <f ca="1">correlations!S100-'Modified Weights'!AS67</f>
        <v>-4</v>
      </c>
      <c r="T56" s="26">
        <f ca="1">correlations!T100-'Modified Weights'!AT67</f>
        <v>-1.1666666666666665</v>
      </c>
      <c r="U56" s="26">
        <f ca="1">correlations!U100-'Modified Weights'!AU67</f>
        <v>0.29999999999999982</v>
      </c>
      <c r="V56" s="26">
        <f ca="1">correlations!V100-'Modified Weights'!AV67</f>
        <v>-0.83333333333333348</v>
      </c>
      <c r="W56" s="26">
        <f ca="1">correlations!W100-'Modified Weights'!AW67</f>
        <v>-0.10000000000000009</v>
      </c>
      <c r="X56" s="26">
        <f ca="1">correlations!X100-'Modified Weights'!AX67</f>
        <v>0.875</v>
      </c>
      <c r="Y56" s="26">
        <f ca="1">correlations!Y100-'Modified Weights'!AY67</f>
        <v>0</v>
      </c>
      <c r="Z56" s="26">
        <f ca="1">correlations!Z100-'Modified Weights'!AZ67</f>
        <v>0.10000000000000009</v>
      </c>
    </row>
    <row r="57" spans="1:26">
      <c r="A57" s="20" t="s">
        <v>11</v>
      </c>
      <c r="B57" s="26">
        <f ca="1">correlations!B101-'Modified Weights'!AB68</f>
        <v>-0.25</v>
      </c>
      <c r="C57" s="26">
        <f ca="1">correlations!C101-'Modified Weights'!AC68</f>
        <v>0.625</v>
      </c>
      <c r="D57" s="26">
        <f ca="1">correlations!D101-'Modified Weights'!AD68</f>
        <v>-4.375</v>
      </c>
      <c r="E57" s="26">
        <f ca="1">correlations!E101-'Modified Weights'!AE68</f>
        <v>0</v>
      </c>
      <c r="F57" s="26">
        <f ca="1">correlations!F101-'Modified Weights'!AF68</f>
        <v>0.16666666666666652</v>
      </c>
      <c r="G57" s="26">
        <f ca="1">correlations!G101-'Modified Weights'!AG68</f>
        <v>0.29999999999999982</v>
      </c>
      <c r="H57" s="26">
        <f ca="1">correlations!H101-'Modified Weights'!AH68</f>
        <v>-4.75</v>
      </c>
      <c r="I57" s="26">
        <f ca="1">correlations!I101-'Modified Weights'!AI68</f>
        <v>1.25</v>
      </c>
      <c r="J57" s="26">
        <f ca="1">correlations!J101-'Modified Weights'!AJ68</f>
        <v>-0.70000000000000018</v>
      </c>
      <c r="K57" s="26">
        <f ca="1">correlations!K101-'Modified Weights'!AK68</f>
        <v>-4.25</v>
      </c>
      <c r="L57" s="26">
        <f ca="1">correlations!L101-'Modified Weights'!AL68</f>
        <v>0.33333333333333304</v>
      </c>
      <c r="M57" s="26">
        <f ca="1">correlations!M101-'Modified Weights'!AM68</f>
        <v>-4.833333333333333</v>
      </c>
      <c r="N57" s="26">
        <f ca="1">correlations!N101-'Modified Weights'!AN68</f>
        <v>-0.16666666666666696</v>
      </c>
      <c r="O57" s="26">
        <f ca="1">correlations!O101-'Modified Weights'!AO68</f>
        <v>-4.5</v>
      </c>
      <c r="P57" s="26">
        <f ca="1">correlations!P101-'Modified Weights'!AP68</f>
        <v>0.125</v>
      </c>
      <c r="Q57" s="26">
        <f ca="1">correlations!Q101-'Modified Weights'!AQ68</f>
        <v>-4.666666666666667</v>
      </c>
      <c r="R57" s="26">
        <f ca="1">correlations!R101-'Modified Weights'!AR68</f>
        <v>0.5</v>
      </c>
      <c r="S57" s="26">
        <f ca="1">correlations!S101-'Modified Weights'!AS68</f>
        <v>-4.833333333333333</v>
      </c>
      <c r="T57" s="26">
        <f ca="1">correlations!T101-'Modified Weights'!AT68</f>
        <v>-0.16666666666666696</v>
      </c>
      <c r="U57" s="26">
        <f ca="1">correlations!U101-'Modified Weights'!AU68</f>
        <v>-4.833333333333333</v>
      </c>
      <c r="V57" s="26">
        <f ca="1">correlations!V101-'Modified Weights'!AV68</f>
        <v>0</v>
      </c>
      <c r="W57" s="26">
        <f ca="1">correlations!W101-'Modified Weights'!AW68</f>
        <v>-0.5</v>
      </c>
      <c r="X57" s="26">
        <f ca="1">correlations!X101-'Modified Weights'!AX68</f>
        <v>0.5</v>
      </c>
      <c r="Y57" s="26">
        <f ca="1">correlations!Y101-'Modified Weights'!AY68</f>
        <v>0.5</v>
      </c>
      <c r="Z57" s="26">
        <f ca="1">correlations!Z101-'Modified Weights'!AZ68</f>
        <v>-4.833333333333333</v>
      </c>
    </row>
    <row r="58" spans="1:26">
      <c r="A58" s="5" t="str">
        <f t="shared" ref="A58:A61" si="11">A57</f>
        <v>105: Back to the Future (1985)</v>
      </c>
      <c r="B58" s="26">
        <f ca="1">correlations!B102-'Modified Weights'!AB69</f>
        <v>-4.75</v>
      </c>
      <c r="C58" s="26">
        <f ca="1">correlations!C102-'Modified Weights'!AC69</f>
        <v>-0.375</v>
      </c>
      <c r="D58" s="26">
        <f ca="1">correlations!D102-'Modified Weights'!AD69</f>
        <v>0.625</v>
      </c>
      <c r="E58" s="26">
        <f ca="1">correlations!E102-'Modified Weights'!AE69</f>
        <v>-4.5</v>
      </c>
      <c r="F58" s="26">
        <f ca="1">correlations!F102-'Modified Weights'!AF69</f>
        <v>-3.3333333333333335</v>
      </c>
      <c r="G58" s="26">
        <f ca="1">correlations!G102-'Modified Weights'!AG69</f>
        <v>-0.20000000000000018</v>
      </c>
      <c r="H58" s="26">
        <f ca="1">correlations!H102-'Modified Weights'!AH69</f>
        <v>-4.75</v>
      </c>
      <c r="I58" s="26">
        <f ca="1">correlations!I102-'Modified Weights'!AI69</f>
        <v>-3.25</v>
      </c>
      <c r="J58" s="26">
        <f ca="1">correlations!J102-'Modified Weights'!AJ69</f>
        <v>0.29999999999999982</v>
      </c>
      <c r="K58" s="26">
        <f ca="1">correlations!K102-'Modified Weights'!AK69</f>
        <v>0.25</v>
      </c>
      <c r="L58" s="26">
        <f ca="1">correlations!L102-'Modified Weights'!AL69</f>
        <v>-4.666666666666667</v>
      </c>
      <c r="M58" s="26">
        <f ca="1">correlations!M102-'Modified Weights'!AM69</f>
        <v>-4.833333333333333</v>
      </c>
      <c r="N58" s="26">
        <f ca="1">correlations!N102-'Modified Weights'!AN69</f>
        <v>-4.666666666666667</v>
      </c>
      <c r="O58" s="26">
        <f ca="1">correlations!O102-'Modified Weights'!AO69</f>
        <v>0.5</v>
      </c>
      <c r="P58" s="26">
        <f ca="1">correlations!P102-'Modified Weights'!AP69</f>
        <v>0.125</v>
      </c>
      <c r="Q58" s="26">
        <f ca="1">correlations!Q102-'Modified Weights'!AQ69</f>
        <v>0.33333333333333304</v>
      </c>
      <c r="R58" s="26">
        <f ca="1">correlations!R102-'Modified Weights'!AR69</f>
        <v>1</v>
      </c>
      <c r="S58" s="26">
        <f ca="1">correlations!S102-'Modified Weights'!AS69</f>
        <v>-4.833333333333333</v>
      </c>
      <c r="T58" s="26">
        <f ca="1">correlations!T102-'Modified Weights'!AT69</f>
        <v>0.33333333333333304</v>
      </c>
      <c r="U58" s="26">
        <f ca="1">correlations!U102-'Modified Weights'!AU69</f>
        <v>-4.833333333333333</v>
      </c>
      <c r="V58" s="26">
        <f ca="1">correlations!V102-'Modified Weights'!AV69</f>
        <v>0</v>
      </c>
      <c r="W58" s="26">
        <f ca="1">correlations!W102-'Modified Weights'!AW69</f>
        <v>-1</v>
      </c>
      <c r="X58" s="26">
        <f ca="1">correlations!X102-'Modified Weights'!AX69</f>
        <v>-4.5</v>
      </c>
      <c r="Y58" s="26">
        <f ca="1">correlations!Y102-'Modified Weights'!AY69</f>
        <v>-4.5</v>
      </c>
      <c r="Z58" s="26">
        <f ca="1">correlations!Z102-'Modified Weights'!AZ69</f>
        <v>0.16666666666666696</v>
      </c>
    </row>
    <row r="59" spans="1:26">
      <c r="A59" s="5" t="str">
        <f t="shared" si="11"/>
        <v>105: Back to the Future (1985)</v>
      </c>
      <c r="B59" s="26">
        <f ca="1">correlations!B103-'Modified Weights'!AB70</f>
        <v>0.25</v>
      </c>
      <c r="C59" s="26">
        <f ca="1">correlations!C103-'Modified Weights'!AC70</f>
        <v>-0.875</v>
      </c>
      <c r="D59" s="26">
        <f ca="1">correlations!D103-'Modified Weights'!AD70</f>
        <v>0.125</v>
      </c>
      <c r="E59" s="26">
        <f ca="1">correlations!E103-'Modified Weights'!AE70</f>
        <v>-4.5</v>
      </c>
      <c r="F59" s="26">
        <f ca="1">correlations!F103-'Modified Weights'!AF70</f>
        <v>1.1666666666666665</v>
      </c>
      <c r="G59" s="26">
        <f ca="1">correlations!G103-'Modified Weights'!AG70</f>
        <v>0.29999999999999982</v>
      </c>
      <c r="H59" s="26">
        <f ca="1">correlations!H103-'Modified Weights'!AH70</f>
        <v>-0.25</v>
      </c>
      <c r="I59" s="26">
        <f ca="1">correlations!I103-'Modified Weights'!AI70</f>
        <v>-3.25</v>
      </c>
      <c r="J59" s="26">
        <f ca="1">correlations!J103-'Modified Weights'!AJ70</f>
        <v>-0.20000000000000018</v>
      </c>
      <c r="K59" s="26">
        <f ca="1">correlations!K103-'Modified Weights'!AK70</f>
        <v>0.75</v>
      </c>
      <c r="L59" s="26">
        <f ca="1">correlations!L103-'Modified Weights'!AL70</f>
        <v>0.33333333333333304</v>
      </c>
      <c r="M59" s="26">
        <f ca="1">correlations!M103-'Modified Weights'!AM70</f>
        <v>-0.33333333333333304</v>
      </c>
      <c r="N59" s="26">
        <f ca="1">correlations!N103-'Modified Weights'!AN70</f>
        <v>0.33333333333333304</v>
      </c>
      <c r="O59" s="26">
        <f ca="1">correlations!O103-'Modified Weights'!AO70</f>
        <v>0</v>
      </c>
      <c r="P59" s="26">
        <f ca="1">correlations!P103-'Modified Weights'!AP70</f>
        <v>0.125</v>
      </c>
      <c r="Q59" s="26">
        <f ca="1">correlations!Q103-'Modified Weights'!AQ70</f>
        <v>-0.66666666666666696</v>
      </c>
      <c r="R59" s="26">
        <f ca="1">correlations!R103-'Modified Weights'!AR70</f>
        <v>-4</v>
      </c>
      <c r="S59" s="26">
        <f ca="1">correlations!S103-'Modified Weights'!AS70</f>
        <v>0.16666666666666696</v>
      </c>
      <c r="T59" s="26">
        <f ca="1">correlations!T103-'Modified Weights'!AT70</f>
        <v>-4.666666666666667</v>
      </c>
      <c r="U59" s="26">
        <f ca="1">correlations!U103-'Modified Weights'!AU70</f>
        <v>-0.33333333333333304</v>
      </c>
      <c r="V59" s="26">
        <f ca="1">correlations!V103-'Modified Weights'!AV70</f>
        <v>-5</v>
      </c>
      <c r="W59" s="26">
        <f ca="1">correlations!W103-'Modified Weights'!AW70</f>
        <v>0.5</v>
      </c>
      <c r="X59" s="26">
        <f ca="1">correlations!X103-'Modified Weights'!AX70</f>
        <v>-4.5</v>
      </c>
      <c r="Y59" s="26">
        <f ca="1">correlations!Y103-'Modified Weights'!AY70</f>
        <v>0</v>
      </c>
      <c r="Z59" s="26">
        <f ca="1">correlations!Z103-'Modified Weights'!AZ70</f>
        <v>-4.833333333333333</v>
      </c>
    </row>
    <row r="60" spans="1:26">
      <c r="A60" s="5" t="str">
        <f t="shared" si="11"/>
        <v>105: Back to the Future (1985)</v>
      </c>
      <c r="B60" s="26">
        <f ca="1">correlations!B104-'Modified Weights'!AB71</f>
        <v>-0.25</v>
      </c>
      <c r="C60" s="26">
        <f ca="1">correlations!C104-'Modified Weights'!AC71</f>
        <v>0.625</v>
      </c>
      <c r="D60" s="26">
        <f ca="1">correlations!D104-'Modified Weights'!AD71</f>
        <v>-0.375</v>
      </c>
      <c r="E60" s="26">
        <f ca="1">correlations!E104-'Modified Weights'!AE71</f>
        <v>-4.5</v>
      </c>
      <c r="F60" s="26">
        <f ca="1">correlations!F104-'Modified Weights'!AF71</f>
        <v>-3.3333333333333335</v>
      </c>
      <c r="G60" s="26">
        <f ca="1">correlations!G104-'Modified Weights'!AG71</f>
        <v>0.29999999999999982</v>
      </c>
      <c r="H60" s="26">
        <f ca="1">correlations!H104-'Modified Weights'!AH71</f>
        <v>0.25</v>
      </c>
      <c r="I60" s="26">
        <f ca="1">correlations!I104-'Modified Weights'!AI71</f>
        <v>-1.25</v>
      </c>
      <c r="J60" s="26">
        <f ca="1">correlations!J104-'Modified Weights'!AJ71</f>
        <v>0.29999999999999982</v>
      </c>
      <c r="K60" s="26">
        <f ca="1">correlations!K104-'Modified Weights'!AK71</f>
        <v>-0.75</v>
      </c>
      <c r="L60" s="26">
        <f ca="1">correlations!L104-'Modified Weights'!AL71</f>
        <v>-4.666666666666667</v>
      </c>
      <c r="M60" s="26">
        <f ca="1">correlations!M104-'Modified Weights'!AM71</f>
        <v>0.16666666666666696</v>
      </c>
      <c r="N60" s="26">
        <f ca="1">correlations!N104-'Modified Weights'!AN71</f>
        <v>-0.16666666666666696</v>
      </c>
      <c r="O60" s="26">
        <f ca="1">correlations!O104-'Modified Weights'!AO71</f>
        <v>0</v>
      </c>
      <c r="P60" s="26">
        <f ca="1">correlations!P104-'Modified Weights'!AP71</f>
        <v>-0.375</v>
      </c>
      <c r="Q60" s="26">
        <f ca="1">correlations!Q104-'Modified Weights'!AQ71</f>
        <v>-4.666666666666667</v>
      </c>
      <c r="R60" s="26">
        <f ca="1">correlations!R104-'Modified Weights'!AR71</f>
        <v>0.5</v>
      </c>
      <c r="S60" s="26">
        <f ca="1">correlations!S104-'Modified Weights'!AS71</f>
        <v>0.16666666666666696</v>
      </c>
      <c r="T60" s="26">
        <f ca="1">correlations!T104-'Modified Weights'!AT71</f>
        <v>-4.666666666666667</v>
      </c>
      <c r="U60" s="26">
        <f ca="1">correlations!U104-'Modified Weights'!AU71</f>
        <v>0.16666666666666696</v>
      </c>
      <c r="V60" s="26">
        <f ca="1">correlations!V104-'Modified Weights'!AV71</f>
        <v>-5</v>
      </c>
      <c r="W60" s="26">
        <f ca="1">correlations!W104-'Modified Weights'!AW71</f>
        <v>0.5</v>
      </c>
      <c r="X60" s="26">
        <f ca="1">correlations!X104-'Modified Weights'!AX71</f>
        <v>0.5</v>
      </c>
      <c r="Y60" s="26">
        <f ca="1">correlations!Y104-'Modified Weights'!AY71</f>
        <v>-4.5</v>
      </c>
      <c r="Z60" s="26">
        <f ca="1">correlations!Z104-'Modified Weights'!AZ71</f>
        <v>0.16666666666666696</v>
      </c>
    </row>
    <row r="61" spans="1:26">
      <c r="A61" s="5" t="str">
        <f t="shared" si="11"/>
        <v>105: Back to the Future (1985)</v>
      </c>
      <c r="B61" s="26">
        <f ca="1">correlations!B105-'Modified Weights'!AB72</f>
        <v>0.25</v>
      </c>
      <c r="C61" s="26">
        <f ca="1">correlations!C105-'Modified Weights'!AC72</f>
        <v>-4.375</v>
      </c>
      <c r="D61" s="26">
        <f ca="1">correlations!D105-'Modified Weights'!AD72</f>
        <v>-0.375</v>
      </c>
      <c r="E61" s="26">
        <f ca="1">correlations!E105-'Modified Weights'!AE72</f>
        <v>0</v>
      </c>
      <c r="F61" s="26">
        <f ca="1">correlations!F105-'Modified Weights'!AF72</f>
        <v>-1.3333333333333335</v>
      </c>
      <c r="G61" s="26">
        <f ca="1">correlations!G105-'Modified Weights'!AG72</f>
        <v>-0.70000000000000018</v>
      </c>
      <c r="H61" s="26">
        <f ca="1">correlations!H105-'Modified Weights'!AH72</f>
        <v>-4.75</v>
      </c>
      <c r="I61" s="26">
        <f ca="1">correlations!I105-'Modified Weights'!AI72</f>
        <v>-3.25</v>
      </c>
      <c r="J61" s="26">
        <f ca="1">correlations!J105-'Modified Weights'!AJ72</f>
        <v>0.29999999999999982</v>
      </c>
      <c r="K61" s="26">
        <f ca="1">correlations!K105-'Modified Weights'!AK72</f>
        <v>-0.25</v>
      </c>
      <c r="L61" s="26">
        <f ca="1">correlations!L105-'Modified Weights'!AL72</f>
        <v>-0.66666666666666696</v>
      </c>
      <c r="M61" s="26">
        <f ca="1">correlations!M105-'Modified Weights'!AM72</f>
        <v>0.16666666666666696</v>
      </c>
      <c r="N61" s="26">
        <f ca="1">correlations!N105-'Modified Weights'!AN72</f>
        <v>-4.666666666666667</v>
      </c>
      <c r="O61" s="26">
        <f ca="1">correlations!O105-'Modified Weights'!AO72</f>
        <v>-0.5</v>
      </c>
      <c r="P61" s="26">
        <f ca="1">correlations!P105-'Modified Weights'!AP72</f>
        <v>-4.875</v>
      </c>
      <c r="Q61" s="26">
        <f ca="1">correlations!Q105-'Modified Weights'!AQ72</f>
        <v>0.33333333333333304</v>
      </c>
      <c r="R61" s="26">
        <f ca="1">correlations!R105-'Modified Weights'!AR72</f>
        <v>-2</v>
      </c>
      <c r="S61" s="26">
        <f ca="1">correlations!S105-'Modified Weights'!AS72</f>
        <v>-0.33333333333333304</v>
      </c>
      <c r="T61" s="26">
        <f ca="1">correlations!T105-'Modified Weights'!AT72</f>
        <v>-0.16666666666666696</v>
      </c>
      <c r="U61" s="26">
        <f ca="1">correlations!U105-'Modified Weights'!AU72</f>
        <v>0.16666666666666696</v>
      </c>
      <c r="V61" s="26">
        <f ca="1">correlations!V105-'Modified Weights'!AV72</f>
        <v>-5</v>
      </c>
      <c r="W61" s="26">
        <f ca="1">correlations!W105-'Modified Weights'!AW72</f>
        <v>0.5</v>
      </c>
      <c r="X61" s="26">
        <f ca="1">correlations!X105-'Modified Weights'!AX72</f>
        <v>-1</v>
      </c>
      <c r="Y61" s="26">
        <f ca="1">correlations!Y105-'Modified Weights'!AY72</f>
        <v>-0.5</v>
      </c>
      <c r="Z61" s="26">
        <f ca="1">correlations!Z105-'Modified Weights'!AZ72</f>
        <v>-0.33333333333333304</v>
      </c>
    </row>
    <row r="62" spans="1:26">
      <c r="A62" s="20" t="s">
        <v>12</v>
      </c>
      <c r="B62" s="26">
        <f ca="1">correlations!B106-'Modified Weights'!AB73</f>
        <v>0</v>
      </c>
      <c r="C62" s="26" t="e">
        <f ca="1">correlations!C106-'Modified Weights'!AC73</f>
        <v>#DIV/0!</v>
      </c>
      <c r="D62" s="26">
        <f ca="1">correlations!D106-'Modified Weights'!AD73</f>
        <v>-3.6666666666666665</v>
      </c>
      <c r="E62" s="26">
        <f ca="1">correlations!E106-'Modified Weights'!AE73</f>
        <v>-4</v>
      </c>
      <c r="F62" s="26">
        <f ca="1">correlations!F106-'Modified Weights'!AF73</f>
        <v>-3</v>
      </c>
      <c r="G62" s="26">
        <f ca="1">correlations!G106-'Modified Weights'!AG73</f>
        <v>-3.75</v>
      </c>
      <c r="H62" s="26">
        <f ca="1">correlations!H106-'Modified Weights'!AH73</f>
        <v>0.5</v>
      </c>
      <c r="I62" s="26">
        <f ca="1">correlations!I106-'Modified Weights'!AI73</f>
        <v>-4</v>
      </c>
      <c r="J62" s="26">
        <f ca="1">correlations!J106-'Modified Weights'!AJ73</f>
        <v>-3.5</v>
      </c>
      <c r="K62" s="26">
        <f ca="1">correlations!K106-'Modified Weights'!AK73</f>
        <v>-4</v>
      </c>
      <c r="L62" s="26">
        <f ca="1">correlations!L106-'Modified Weights'!AL73</f>
        <v>0</v>
      </c>
      <c r="M62" s="26" t="e">
        <f ca="1">correlations!M106-'Modified Weights'!AM73</f>
        <v>#DIV/0!</v>
      </c>
      <c r="N62" s="26">
        <f ca="1">correlations!N106-'Modified Weights'!AN73</f>
        <v>0</v>
      </c>
      <c r="O62" s="26">
        <f ca="1">correlations!O106-'Modified Weights'!AO73</f>
        <v>-3.8333333333333335</v>
      </c>
      <c r="P62" s="26">
        <f ca="1">correlations!P106-'Modified Weights'!AP73</f>
        <v>-3</v>
      </c>
      <c r="Q62" s="26">
        <f ca="1">correlations!Q106-'Modified Weights'!AQ73</f>
        <v>-4</v>
      </c>
      <c r="R62" s="26">
        <f ca="1">correlations!R106-'Modified Weights'!AR73</f>
        <v>-3.25</v>
      </c>
      <c r="S62" s="26" t="e">
        <f ca="1">correlations!S106-'Modified Weights'!AS73</f>
        <v>#DIV/0!</v>
      </c>
      <c r="T62" s="26">
        <f ca="1">correlations!T106-'Modified Weights'!AT73</f>
        <v>-3</v>
      </c>
      <c r="U62" s="26">
        <f ca="1">correlations!U106-'Modified Weights'!AU73</f>
        <v>-4</v>
      </c>
      <c r="V62" s="26">
        <f ca="1">correlations!V106-'Modified Weights'!AV73</f>
        <v>-0.75</v>
      </c>
      <c r="W62" s="26" t="e">
        <f ca="1">correlations!W106-'Modified Weights'!AW73</f>
        <v>#DIV/0!</v>
      </c>
      <c r="X62" s="26">
        <f ca="1">correlations!X106-'Modified Weights'!AX73</f>
        <v>-4.25</v>
      </c>
      <c r="Y62" s="26">
        <f ca="1">correlations!Y106-'Modified Weights'!AY73</f>
        <v>-3</v>
      </c>
      <c r="Z62" s="26">
        <f ca="1">correlations!Z106-'Modified Weights'!AZ73</f>
        <v>-3.5</v>
      </c>
    </row>
    <row r="63" spans="1:26">
      <c r="A63" s="5" t="str">
        <f t="shared" ref="A63:A66" si="12">A62</f>
        <v>107: Snatch (2000)</v>
      </c>
      <c r="B63" s="26">
        <f ca="1">correlations!B107-'Modified Weights'!AB74</f>
        <v>1</v>
      </c>
      <c r="C63" s="26" t="e">
        <f ca="1">correlations!C107-'Modified Weights'!AC74</f>
        <v>#DIV/0!</v>
      </c>
      <c r="D63" s="26">
        <f ca="1">correlations!D107-'Modified Weights'!AD74</f>
        <v>-0.16666666666666652</v>
      </c>
      <c r="E63" s="26">
        <f ca="1">correlations!E107-'Modified Weights'!AE74</f>
        <v>-4</v>
      </c>
      <c r="F63" s="26">
        <f ca="1">correlations!F107-'Modified Weights'!AF74</f>
        <v>-3</v>
      </c>
      <c r="G63" s="26">
        <f ca="1">correlations!G107-'Modified Weights'!AG74</f>
        <v>-3.75</v>
      </c>
      <c r="H63" s="26">
        <f ca="1">correlations!H107-'Modified Weights'!AH74</f>
        <v>-4.5</v>
      </c>
      <c r="I63" s="26">
        <f ca="1">correlations!I107-'Modified Weights'!AI74</f>
        <v>-4</v>
      </c>
      <c r="J63" s="26">
        <f ca="1">correlations!J107-'Modified Weights'!AJ74</f>
        <v>-3.5</v>
      </c>
      <c r="K63" s="26">
        <f ca="1">correlations!K107-'Modified Weights'!AK74</f>
        <v>0</v>
      </c>
      <c r="L63" s="26">
        <f ca="1">correlations!L107-'Modified Weights'!AL74</f>
        <v>0.5</v>
      </c>
      <c r="M63" s="26" t="e">
        <f ca="1">correlations!M107-'Modified Weights'!AM74</f>
        <v>#DIV/0!</v>
      </c>
      <c r="N63" s="26">
        <f ca="1">correlations!N107-'Modified Weights'!AN74</f>
        <v>-3.5</v>
      </c>
      <c r="O63" s="26">
        <f ca="1">correlations!O107-'Modified Weights'!AO74</f>
        <v>-3.8333333333333335</v>
      </c>
      <c r="P63" s="26">
        <f ca="1">correlations!P107-'Modified Weights'!AP74</f>
        <v>-3</v>
      </c>
      <c r="Q63" s="26">
        <f ca="1">correlations!Q107-'Modified Weights'!AQ74</f>
        <v>-4</v>
      </c>
      <c r="R63" s="26">
        <f ca="1">correlations!R107-'Modified Weights'!AR74</f>
        <v>-3.25</v>
      </c>
      <c r="S63" s="26" t="e">
        <f ca="1">correlations!S107-'Modified Weights'!AS74</f>
        <v>#DIV/0!</v>
      </c>
      <c r="T63" s="26">
        <f ca="1">correlations!T107-'Modified Weights'!AT74</f>
        <v>-3</v>
      </c>
      <c r="U63" s="26">
        <f ca="1">correlations!U107-'Modified Weights'!AU74</f>
        <v>-4</v>
      </c>
      <c r="V63" s="26">
        <f ca="1">correlations!V107-'Modified Weights'!AV74</f>
        <v>-4.25</v>
      </c>
      <c r="W63" s="26" t="e">
        <f ca="1">correlations!W107-'Modified Weights'!AW74</f>
        <v>#DIV/0!</v>
      </c>
      <c r="X63" s="26">
        <f ca="1">correlations!X107-'Modified Weights'!AX74</f>
        <v>-4.25</v>
      </c>
      <c r="Y63" s="26">
        <f ca="1">correlations!Y107-'Modified Weights'!AY74</f>
        <v>-3</v>
      </c>
      <c r="Z63" s="26">
        <f ca="1">correlations!Z107-'Modified Weights'!AZ74</f>
        <v>-3.5</v>
      </c>
    </row>
    <row r="64" spans="1:26">
      <c r="A64" s="5" t="str">
        <f t="shared" si="12"/>
        <v>107: Snatch (2000)</v>
      </c>
      <c r="B64" s="26">
        <f ca="1">correlations!B108-'Modified Weights'!AB75</f>
        <v>-0.5</v>
      </c>
      <c r="C64" s="26" t="e">
        <f ca="1">correlations!C108-'Modified Weights'!AC75</f>
        <v>#DIV/0!</v>
      </c>
      <c r="D64" s="26">
        <f ca="1">correlations!D108-'Modified Weights'!AD75</f>
        <v>-0.16666666666666652</v>
      </c>
      <c r="E64" s="26">
        <f ca="1">correlations!E108-'Modified Weights'!AE75</f>
        <v>-4</v>
      </c>
      <c r="F64" s="26">
        <f ca="1">correlations!F108-'Modified Weights'!AF75</f>
        <v>0</v>
      </c>
      <c r="G64" s="26">
        <f ca="1">correlations!G108-'Modified Weights'!AG75</f>
        <v>-3.75</v>
      </c>
      <c r="H64" s="26">
        <f ca="1">correlations!H108-'Modified Weights'!AH75</f>
        <v>-0.5</v>
      </c>
      <c r="I64" s="26">
        <f ca="1">correlations!I108-'Modified Weights'!AI75</f>
        <v>-4</v>
      </c>
      <c r="J64" s="26">
        <f ca="1">correlations!J108-'Modified Weights'!AJ75</f>
        <v>0</v>
      </c>
      <c r="K64" s="26">
        <f ca="1">correlations!K108-'Modified Weights'!AK75</f>
        <v>-4</v>
      </c>
      <c r="L64" s="26">
        <f ca="1">correlations!L108-'Modified Weights'!AL75</f>
        <v>-4.5</v>
      </c>
      <c r="M64" s="26" t="e">
        <f ca="1">correlations!M108-'Modified Weights'!AM75</f>
        <v>#DIV/0!</v>
      </c>
      <c r="N64" s="26">
        <f ca="1">correlations!N108-'Modified Weights'!AN75</f>
        <v>-3.5</v>
      </c>
      <c r="O64" s="26">
        <f ca="1">correlations!O108-'Modified Weights'!AO75</f>
        <v>-0.33333333333333348</v>
      </c>
      <c r="P64" s="26">
        <f ca="1">correlations!P108-'Modified Weights'!AP75</f>
        <v>-3</v>
      </c>
      <c r="Q64" s="26">
        <f ca="1">correlations!Q108-'Modified Weights'!AQ75</f>
        <v>0</v>
      </c>
      <c r="R64" s="26">
        <f ca="1">correlations!R108-'Modified Weights'!AR75</f>
        <v>-3.25</v>
      </c>
      <c r="S64" s="26" t="e">
        <f ca="1">correlations!S108-'Modified Weights'!AS75</f>
        <v>#DIV/0!</v>
      </c>
      <c r="T64" s="26">
        <f ca="1">correlations!T108-'Modified Weights'!AT75</f>
        <v>-3</v>
      </c>
      <c r="U64" s="26">
        <f ca="1">correlations!U108-'Modified Weights'!AU75</f>
        <v>0</v>
      </c>
      <c r="V64" s="26">
        <f ca="1">correlations!V108-'Modified Weights'!AV75</f>
        <v>0.75</v>
      </c>
      <c r="W64" s="26" t="e">
        <f ca="1">correlations!W108-'Modified Weights'!AW75</f>
        <v>#DIV/0!</v>
      </c>
      <c r="X64" s="26">
        <f ca="1">correlations!X108-'Modified Weights'!AX75</f>
        <v>0.75</v>
      </c>
      <c r="Y64" s="26">
        <f ca="1">correlations!Y108-'Modified Weights'!AY75</f>
        <v>0</v>
      </c>
      <c r="Z64" s="26">
        <f ca="1">correlations!Z108-'Modified Weights'!AZ75</f>
        <v>-3.5</v>
      </c>
    </row>
    <row r="65" spans="1:26">
      <c r="A65" s="5" t="str">
        <f t="shared" si="12"/>
        <v>107: Snatch (2000)</v>
      </c>
      <c r="B65" s="26">
        <f ca="1">correlations!B109-'Modified Weights'!AB76</f>
        <v>-0.5</v>
      </c>
      <c r="C65" s="26" t="e">
        <f ca="1">correlations!C109-'Modified Weights'!AC76</f>
        <v>#DIV/0!</v>
      </c>
      <c r="D65" s="26">
        <f ca="1">correlations!D109-'Modified Weights'!AD76</f>
        <v>-3.6666666666666665</v>
      </c>
      <c r="E65" s="26">
        <f ca="1">correlations!E109-'Modified Weights'!AE76</f>
        <v>-4</v>
      </c>
      <c r="F65" s="26">
        <f ca="1">correlations!F109-'Modified Weights'!AF76</f>
        <v>-3</v>
      </c>
      <c r="G65" s="26">
        <f ca="1">correlations!G109-'Modified Weights'!AG76</f>
        <v>-0.25</v>
      </c>
      <c r="H65" s="26">
        <f ca="1">correlations!H109-'Modified Weights'!AH76</f>
        <v>-4.5</v>
      </c>
      <c r="I65" s="26">
        <f ca="1">correlations!I109-'Modified Weights'!AI76</f>
        <v>-1</v>
      </c>
      <c r="J65" s="26">
        <f ca="1">correlations!J109-'Modified Weights'!AJ76</f>
        <v>-3.5</v>
      </c>
      <c r="K65" s="26">
        <f ca="1">correlations!K109-'Modified Weights'!AK76</f>
        <v>-4</v>
      </c>
      <c r="L65" s="26">
        <f ca="1">correlations!L109-'Modified Weights'!AL76</f>
        <v>-4.5</v>
      </c>
      <c r="M65" s="26" t="e">
        <f ca="1">correlations!M109-'Modified Weights'!AM76</f>
        <v>#DIV/0!</v>
      </c>
      <c r="N65" s="26">
        <f ca="1">correlations!N109-'Modified Weights'!AN76</f>
        <v>-3.5</v>
      </c>
      <c r="O65" s="26">
        <f ca="1">correlations!O109-'Modified Weights'!AO76</f>
        <v>0.16666666666666652</v>
      </c>
      <c r="P65" s="26">
        <f ca="1">correlations!P109-'Modified Weights'!AP76</f>
        <v>0</v>
      </c>
      <c r="Q65" s="26">
        <f ca="1">correlations!Q109-'Modified Weights'!AQ76</f>
        <v>-4</v>
      </c>
      <c r="R65" s="26">
        <f ca="1">correlations!R109-'Modified Weights'!AR76</f>
        <v>0.25</v>
      </c>
      <c r="S65" s="26" t="e">
        <f ca="1">correlations!S109-'Modified Weights'!AS76</f>
        <v>#DIV/0!</v>
      </c>
      <c r="T65" s="26">
        <f ca="1">correlations!T109-'Modified Weights'!AT76</f>
        <v>-3</v>
      </c>
      <c r="U65" s="26">
        <f ca="1">correlations!U109-'Modified Weights'!AU76</f>
        <v>-4</v>
      </c>
      <c r="V65" s="26">
        <f ca="1">correlations!V109-'Modified Weights'!AV76</f>
        <v>-4.25</v>
      </c>
      <c r="W65" s="26" t="e">
        <f ca="1">correlations!W109-'Modified Weights'!AW76</f>
        <v>#DIV/0!</v>
      </c>
      <c r="X65" s="26">
        <f ca="1">correlations!X109-'Modified Weights'!AX76</f>
        <v>-0.75</v>
      </c>
      <c r="Y65" s="26">
        <f ca="1">correlations!Y109-'Modified Weights'!AY76</f>
        <v>-3</v>
      </c>
      <c r="Z65" s="26">
        <f ca="1">correlations!Z109-'Modified Weights'!AZ76</f>
        <v>0</v>
      </c>
    </row>
    <row r="66" spans="1:26">
      <c r="A66" s="5" t="str">
        <f t="shared" si="12"/>
        <v>107: Snatch (2000)</v>
      </c>
      <c r="B66" s="26">
        <f ca="1">correlations!B110-'Modified Weights'!AB77</f>
        <v>-4</v>
      </c>
      <c r="C66" s="26" t="e">
        <f ca="1">correlations!C110-'Modified Weights'!AC77</f>
        <v>#DIV/0!</v>
      </c>
      <c r="D66" s="26">
        <f ca="1">correlations!D110-'Modified Weights'!AD77</f>
        <v>0.33333333333333348</v>
      </c>
      <c r="E66" s="26">
        <f ca="1">correlations!E110-'Modified Weights'!AE77</f>
        <v>0</v>
      </c>
      <c r="F66" s="26">
        <f ca="1">correlations!F110-'Modified Weights'!AF77</f>
        <v>0</v>
      </c>
      <c r="G66" s="26">
        <f ca="1">correlations!G110-'Modified Weights'!AG77</f>
        <v>0.25</v>
      </c>
      <c r="H66" s="26">
        <f ca="1">correlations!H110-'Modified Weights'!AH77</f>
        <v>-4.5</v>
      </c>
      <c r="I66" s="26">
        <f ca="1">correlations!I110-'Modified Weights'!AI77</f>
        <v>1</v>
      </c>
      <c r="J66" s="26">
        <f ca="1">correlations!J110-'Modified Weights'!AJ77</f>
        <v>-3.5</v>
      </c>
      <c r="K66" s="26">
        <f ca="1">correlations!K110-'Modified Weights'!AK77</f>
        <v>0</v>
      </c>
      <c r="L66" s="26">
        <f ca="1">correlations!L110-'Modified Weights'!AL77</f>
        <v>-0.5</v>
      </c>
      <c r="M66" s="26" t="e">
        <f ca="1">correlations!M110-'Modified Weights'!AM77</f>
        <v>#DIV/0!</v>
      </c>
      <c r="N66" s="26">
        <f ca="1">correlations!N110-'Modified Weights'!AN77</f>
        <v>-3.5</v>
      </c>
      <c r="O66" s="26">
        <f ca="1">correlations!O110-'Modified Weights'!AO77</f>
        <v>0.16666666666666652</v>
      </c>
      <c r="P66" s="26">
        <f ca="1">correlations!P110-'Modified Weights'!AP77</f>
        <v>-3</v>
      </c>
      <c r="Q66" s="26">
        <f ca="1">correlations!Q110-'Modified Weights'!AQ77</f>
        <v>-4</v>
      </c>
      <c r="R66" s="26">
        <f ca="1">correlations!R110-'Modified Weights'!AR77</f>
        <v>-0.25</v>
      </c>
      <c r="S66" s="26" t="e">
        <f ca="1">correlations!S110-'Modified Weights'!AS77</f>
        <v>#DIV/0!</v>
      </c>
      <c r="T66" s="26">
        <f ca="1">correlations!T110-'Modified Weights'!AT77</f>
        <v>0</v>
      </c>
      <c r="U66" s="26">
        <f ca="1">correlations!U110-'Modified Weights'!AU77</f>
        <v>-4</v>
      </c>
      <c r="V66" s="26">
        <f ca="1">correlations!V110-'Modified Weights'!AV77</f>
        <v>-4.25</v>
      </c>
      <c r="W66" s="26" t="e">
        <f ca="1">correlations!W110-'Modified Weights'!AW77</f>
        <v>#DIV/0!</v>
      </c>
      <c r="X66" s="26">
        <f ca="1">correlations!X110-'Modified Weights'!AX77</f>
        <v>-4.25</v>
      </c>
      <c r="Y66" s="26">
        <f ca="1">correlations!Y110-'Modified Weights'!AY77</f>
        <v>-3</v>
      </c>
      <c r="Z66" s="26">
        <f ca="1">correlations!Z110-'Modified Weights'!AZ77</f>
        <v>0</v>
      </c>
    </row>
    <row r="67" spans="1:26">
      <c r="A67" s="20" t="s">
        <v>13</v>
      </c>
      <c r="B67" s="26">
        <f ca="1">correlations!B111-'Modified Weights'!AB78</f>
        <v>-3.5</v>
      </c>
      <c r="C67" s="26">
        <f ca="1">correlations!C111-'Modified Weights'!AC78</f>
        <v>-0.16666666666666652</v>
      </c>
      <c r="D67" s="26">
        <f ca="1">correlations!D111-'Modified Weights'!AD78</f>
        <v>-3.5</v>
      </c>
      <c r="E67" s="26">
        <f ca="1">correlations!E111-'Modified Weights'!AE78</f>
        <v>-4</v>
      </c>
      <c r="F67" s="26">
        <f ca="1">correlations!F111-'Modified Weights'!AF78</f>
        <v>0.875</v>
      </c>
      <c r="G67" s="26">
        <f ca="1">correlations!G111-'Modified Weights'!AG78</f>
        <v>0</v>
      </c>
      <c r="H67" s="26">
        <f ca="1">correlations!H111-'Modified Weights'!AH78</f>
        <v>-4</v>
      </c>
      <c r="I67" s="26">
        <f ca="1">correlations!I111-'Modified Weights'!AI78</f>
        <v>-3</v>
      </c>
      <c r="J67" s="26">
        <f ca="1">correlations!J111-'Modified Weights'!AJ78</f>
        <v>0</v>
      </c>
      <c r="K67" s="26">
        <f ca="1">correlations!K111-'Modified Weights'!AK78</f>
        <v>-3.8333333333333335</v>
      </c>
      <c r="L67" s="26">
        <f ca="1">correlations!L111-'Modified Weights'!AL78</f>
        <v>-0.66666666666666652</v>
      </c>
      <c r="M67" s="26">
        <f ca="1">correlations!M111-'Modified Weights'!AM78</f>
        <v>-5</v>
      </c>
      <c r="N67" s="26">
        <f ca="1">correlations!N111-'Modified Weights'!AN78</f>
        <v>-3.75</v>
      </c>
      <c r="O67" s="26">
        <f ca="1">correlations!O111-'Modified Weights'!AO78</f>
        <v>-3.5</v>
      </c>
      <c r="P67" s="26">
        <f ca="1">correlations!P111-'Modified Weights'!AP78</f>
        <v>0.33333333333333348</v>
      </c>
      <c r="Q67" s="26">
        <f ca="1">correlations!Q111-'Modified Weights'!AQ78</f>
        <v>-3.5</v>
      </c>
      <c r="R67" s="26">
        <f ca="1">correlations!R111-'Modified Weights'!AR78</f>
        <v>-2</v>
      </c>
      <c r="S67" s="26">
        <f ca="1">correlations!S111-'Modified Weights'!AS78</f>
        <v>0.33333333333333348</v>
      </c>
      <c r="T67" s="26">
        <f ca="1">correlations!T111-'Modified Weights'!AT78</f>
        <v>-3</v>
      </c>
      <c r="U67" s="26">
        <f ca="1">correlations!U111-'Modified Weights'!AU78</f>
        <v>-3.75</v>
      </c>
      <c r="V67" s="26">
        <f ca="1">correlations!V111-'Modified Weights'!AV78</f>
        <v>-3.75</v>
      </c>
      <c r="W67" s="26">
        <f ca="1">correlations!W111-'Modified Weights'!AW78</f>
        <v>-0.625</v>
      </c>
      <c r="X67" s="26">
        <f ca="1">correlations!X111-'Modified Weights'!AX78</f>
        <v>-0.25</v>
      </c>
      <c r="Y67" s="26">
        <f ca="1">correlations!Y111-'Modified Weights'!AY78</f>
        <v>-3.3333333333333335</v>
      </c>
      <c r="Z67" s="26">
        <f ca="1">correlations!Z111-'Modified Weights'!AZ78</f>
        <v>-3.75</v>
      </c>
    </row>
    <row r="68" spans="1:26">
      <c r="A68" s="5" t="str">
        <f t="shared" ref="A68:A71" si="13">A67</f>
        <v>114: Pretty Woman (1990)</v>
      </c>
      <c r="B68" s="26">
        <f ca="1">correlations!B112-'Modified Weights'!AB79</f>
        <v>-3.5</v>
      </c>
      <c r="C68" s="26">
        <f ca="1">correlations!C112-'Modified Weights'!AC79</f>
        <v>-0.16666666666666652</v>
      </c>
      <c r="D68" s="26">
        <f ca="1">correlations!D112-'Modified Weights'!AD79</f>
        <v>-3.5</v>
      </c>
      <c r="E68" s="26">
        <f ca="1">correlations!E112-'Modified Weights'!AE79</f>
        <v>-4</v>
      </c>
      <c r="F68" s="26">
        <f ca="1">correlations!F112-'Modified Weights'!AF79</f>
        <v>-3.125</v>
      </c>
      <c r="G68" s="26">
        <f ca="1">correlations!G112-'Modified Weights'!AG79</f>
        <v>-3.5</v>
      </c>
      <c r="H68" s="26">
        <f ca="1">correlations!H112-'Modified Weights'!AH79</f>
        <v>0</v>
      </c>
      <c r="I68" s="26">
        <f ca="1">correlations!I112-'Modified Weights'!AI79</f>
        <v>-3</v>
      </c>
      <c r="J68" s="26">
        <f ca="1">correlations!J112-'Modified Weights'!AJ79</f>
        <v>0</v>
      </c>
      <c r="K68" s="26">
        <f ca="1">correlations!K112-'Modified Weights'!AK79</f>
        <v>-3.8333333333333335</v>
      </c>
      <c r="L68" s="26">
        <f ca="1">correlations!L112-'Modified Weights'!AL79</f>
        <v>-3.1666666666666665</v>
      </c>
      <c r="M68" s="26">
        <f ca="1">correlations!M112-'Modified Weights'!AM79</f>
        <v>-5</v>
      </c>
      <c r="N68" s="26">
        <f ca="1">correlations!N112-'Modified Weights'!AN79</f>
        <v>0.25</v>
      </c>
      <c r="O68" s="26">
        <f ca="1">correlations!O112-'Modified Weights'!AO79</f>
        <v>0</v>
      </c>
      <c r="P68" s="26">
        <f ca="1">correlations!P112-'Modified Weights'!AP79</f>
        <v>-3.1666666666666665</v>
      </c>
      <c r="Q68" s="26">
        <f ca="1">correlations!Q112-'Modified Weights'!AQ79</f>
        <v>0</v>
      </c>
      <c r="R68" s="26">
        <f ca="1">correlations!R112-'Modified Weights'!AR79</f>
        <v>-2</v>
      </c>
      <c r="S68" s="26">
        <f ca="1">correlations!S112-'Modified Weights'!AS79</f>
        <v>-3.6666666666666665</v>
      </c>
      <c r="T68" s="26">
        <f ca="1">correlations!T112-'Modified Weights'!AT79</f>
        <v>0.5</v>
      </c>
      <c r="U68" s="26">
        <f ca="1">correlations!U112-'Modified Weights'!AU79</f>
        <v>0.25</v>
      </c>
      <c r="V68" s="26">
        <f ca="1">correlations!V112-'Modified Weights'!AV79</f>
        <v>-0.25</v>
      </c>
      <c r="W68" s="26">
        <f ca="1">correlations!W112-'Modified Weights'!AW79</f>
        <v>0.375</v>
      </c>
      <c r="X68" s="26">
        <f ca="1">correlations!X112-'Modified Weights'!AX79</f>
        <v>-3.75</v>
      </c>
      <c r="Y68" s="26">
        <f ca="1">correlations!Y112-'Modified Weights'!AY79</f>
        <v>-3.3333333333333335</v>
      </c>
      <c r="Z68" s="26">
        <f ca="1">correlations!Z112-'Modified Weights'!AZ79</f>
        <v>-0.25</v>
      </c>
    </row>
    <row r="69" spans="1:26">
      <c r="A69" s="5" t="str">
        <f t="shared" si="13"/>
        <v>114: Pretty Woman (1990)</v>
      </c>
      <c r="B69" s="26">
        <f ca="1">correlations!B113-'Modified Weights'!AB80</f>
        <v>-3.5</v>
      </c>
      <c r="C69" s="26">
        <f ca="1">correlations!C113-'Modified Weights'!AC80</f>
        <v>0.33333333333333348</v>
      </c>
      <c r="D69" s="26">
        <f ca="1">correlations!D113-'Modified Weights'!AD80</f>
        <v>-3.5</v>
      </c>
      <c r="E69" s="26">
        <f ca="1">correlations!E113-'Modified Weights'!AE80</f>
        <v>0</v>
      </c>
      <c r="F69" s="26">
        <f ca="1">correlations!F113-'Modified Weights'!AF80</f>
        <v>-0.625</v>
      </c>
      <c r="G69" s="26">
        <f ca="1">correlations!G113-'Modified Weights'!AG80</f>
        <v>-3.5</v>
      </c>
      <c r="H69" s="26">
        <f ca="1">correlations!H113-'Modified Weights'!AH80</f>
        <v>-4</v>
      </c>
      <c r="I69" s="26">
        <f ca="1">correlations!I113-'Modified Weights'!AI80</f>
        <v>1</v>
      </c>
      <c r="J69" s="26">
        <f ca="1">correlations!J113-'Modified Weights'!AJ80</f>
        <v>-3.5</v>
      </c>
      <c r="K69" s="26">
        <f ca="1">correlations!K113-'Modified Weights'!AK80</f>
        <v>-0.33333333333333348</v>
      </c>
      <c r="L69" s="26">
        <f ca="1">correlations!L113-'Modified Weights'!AL80</f>
        <v>0.33333333333333348</v>
      </c>
      <c r="M69" s="26">
        <f ca="1">correlations!M113-'Modified Weights'!AM80</f>
        <v>-5</v>
      </c>
      <c r="N69" s="26">
        <f ca="1">correlations!N113-'Modified Weights'!AN80</f>
        <v>-0.25</v>
      </c>
      <c r="O69" s="26">
        <f ca="1">correlations!O113-'Modified Weights'!AO80</f>
        <v>-3.5</v>
      </c>
      <c r="P69" s="26">
        <f ca="1">correlations!P113-'Modified Weights'!AP80</f>
        <v>0.33333333333333348</v>
      </c>
      <c r="Q69" s="26">
        <f ca="1">correlations!Q113-'Modified Weights'!AQ80</f>
        <v>0</v>
      </c>
      <c r="R69" s="26">
        <f ca="1">correlations!R113-'Modified Weights'!AR80</f>
        <v>-2</v>
      </c>
      <c r="S69" s="26">
        <f ca="1">correlations!S113-'Modified Weights'!AS80</f>
        <v>-0.16666666666666652</v>
      </c>
      <c r="T69" s="26">
        <f ca="1">correlations!T113-'Modified Weights'!AT80</f>
        <v>-3</v>
      </c>
      <c r="U69" s="26">
        <f ca="1">correlations!U113-'Modified Weights'!AU80</f>
        <v>-3.75</v>
      </c>
      <c r="V69" s="26">
        <f ca="1">correlations!V113-'Modified Weights'!AV80</f>
        <v>-3.75</v>
      </c>
      <c r="W69" s="26">
        <f ca="1">correlations!W113-'Modified Weights'!AW80</f>
        <v>0.875</v>
      </c>
      <c r="X69" s="26">
        <f ca="1">correlations!X113-'Modified Weights'!AX80</f>
        <v>-3.75</v>
      </c>
      <c r="Y69" s="26">
        <f ca="1">correlations!Y113-'Modified Weights'!AY80</f>
        <v>-0.83333333333333348</v>
      </c>
      <c r="Z69" s="26">
        <f ca="1">correlations!Z113-'Modified Weights'!AZ80</f>
        <v>0.25</v>
      </c>
    </row>
    <row r="70" spans="1:26">
      <c r="A70" s="5" t="str">
        <f t="shared" si="13"/>
        <v>114: Pretty Woman (1990)</v>
      </c>
      <c r="B70" s="26">
        <f ca="1">correlations!B114-'Modified Weights'!AB81</f>
        <v>-3.5</v>
      </c>
      <c r="C70" s="26">
        <f ca="1">correlations!C114-'Modified Weights'!AC81</f>
        <v>-3.6666666666666665</v>
      </c>
      <c r="D70" s="26">
        <f ca="1">correlations!D114-'Modified Weights'!AD81</f>
        <v>0</v>
      </c>
      <c r="E70" s="26">
        <f ca="1">correlations!E114-'Modified Weights'!AE81</f>
        <v>-4</v>
      </c>
      <c r="F70" s="26">
        <f ca="1">correlations!F114-'Modified Weights'!AF81</f>
        <v>0.875</v>
      </c>
      <c r="G70" s="26">
        <f ca="1">correlations!G114-'Modified Weights'!AG81</f>
        <v>-3.5</v>
      </c>
      <c r="H70" s="26">
        <f ca="1">correlations!H114-'Modified Weights'!AH81</f>
        <v>-4</v>
      </c>
      <c r="I70" s="26">
        <f ca="1">correlations!I114-'Modified Weights'!AI81</f>
        <v>-1</v>
      </c>
      <c r="J70" s="26">
        <f ca="1">correlations!J114-'Modified Weights'!AJ81</f>
        <v>-3.5</v>
      </c>
      <c r="K70" s="26">
        <f ca="1">correlations!K114-'Modified Weights'!AK81</f>
        <v>0.66666666666666652</v>
      </c>
      <c r="L70" s="26">
        <f ca="1">correlations!L114-'Modified Weights'!AL81</f>
        <v>-3.1666666666666665</v>
      </c>
      <c r="M70" s="26">
        <f ca="1">correlations!M114-'Modified Weights'!AM81</f>
        <v>0</v>
      </c>
      <c r="N70" s="26">
        <f ca="1">correlations!N114-'Modified Weights'!AN81</f>
        <v>-3.75</v>
      </c>
      <c r="O70" s="26">
        <f ca="1">correlations!O114-'Modified Weights'!AO81</f>
        <v>-3.5</v>
      </c>
      <c r="P70" s="26">
        <f ca="1">correlations!P114-'Modified Weights'!AP81</f>
        <v>-0.66666666666666652</v>
      </c>
      <c r="Q70" s="26">
        <f ca="1">correlations!Q114-'Modified Weights'!AQ81</f>
        <v>-3.5</v>
      </c>
      <c r="R70" s="26">
        <f ca="1">correlations!R114-'Modified Weights'!AR81</f>
        <v>-2</v>
      </c>
      <c r="S70" s="26">
        <f ca="1">correlations!S114-'Modified Weights'!AS81</f>
        <v>-0.16666666666666652</v>
      </c>
      <c r="T70" s="26">
        <f ca="1">correlations!T114-'Modified Weights'!AT81</f>
        <v>-3</v>
      </c>
      <c r="U70" s="26">
        <f ca="1">correlations!U114-'Modified Weights'!AU81</f>
        <v>-0.25</v>
      </c>
      <c r="V70" s="26">
        <f ca="1">correlations!V114-'Modified Weights'!AV81</f>
        <v>0.25</v>
      </c>
      <c r="W70" s="26">
        <f ca="1">correlations!W114-'Modified Weights'!AW81</f>
        <v>-4.125</v>
      </c>
      <c r="X70" s="26">
        <f ca="1">correlations!X114-'Modified Weights'!AX81</f>
        <v>-3.75</v>
      </c>
      <c r="Y70" s="26">
        <f ca="1">correlations!Y114-'Modified Weights'!AY81</f>
        <v>0.66666666666666652</v>
      </c>
      <c r="Z70" s="26">
        <f ca="1">correlations!Z114-'Modified Weights'!AZ81</f>
        <v>-3.75</v>
      </c>
    </row>
    <row r="71" spans="1:26">
      <c r="A71" s="5" t="str">
        <f t="shared" si="13"/>
        <v>114: Pretty Woman (1990)</v>
      </c>
      <c r="B71" s="26">
        <f ca="1">correlations!B115-'Modified Weights'!AB82</f>
        <v>0</v>
      </c>
      <c r="C71" s="26">
        <f ca="1">correlations!C115-'Modified Weights'!AC82</f>
        <v>-3.6666666666666665</v>
      </c>
      <c r="D71" s="26">
        <f ca="1">correlations!D115-'Modified Weights'!AD82</f>
        <v>0</v>
      </c>
      <c r="E71" s="26">
        <f ca="1">correlations!E115-'Modified Weights'!AE82</f>
        <v>-4</v>
      </c>
      <c r="F71" s="26">
        <f ca="1">correlations!F115-'Modified Weights'!AF82</f>
        <v>-1.125</v>
      </c>
      <c r="G71" s="26">
        <f ca="1">correlations!G115-'Modified Weights'!AG82</f>
        <v>0</v>
      </c>
      <c r="H71" s="26">
        <f ca="1">correlations!H115-'Modified Weights'!AH82</f>
        <v>-4</v>
      </c>
      <c r="I71" s="26">
        <f ca="1">correlations!I115-'Modified Weights'!AI82</f>
        <v>-3</v>
      </c>
      <c r="J71" s="26">
        <f ca="1">correlations!J115-'Modified Weights'!AJ82</f>
        <v>0</v>
      </c>
      <c r="K71" s="26">
        <f ca="1">correlations!K115-'Modified Weights'!AK82</f>
        <v>-0.33333333333333348</v>
      </c>
      <c r="L71" s="26">
        <f ca="1">correlations!L115-'Modified Weights'!AL82</f>
        <v>0.33333333333333348</v>
      </c>
      <c r="M71" s="26">
        <f ca="1">correlations!M115-'Modified Weights'!AM82</f>
        <v>-5</v>
      </c>
      <c r="N71" s="26">
        <f ca="1">correlations!N115-'Modified Weights'!AN82</f>
        <v>-3.75</v>
      </c>
      <c r="O71" s="26">
        <f ca="1">correlations!O115-'Modified Weights'!AO82</f>
        <v>0</v>
      </c>
      <c r="P71" s="26">
        <f ca="1">correlations!P115-'Modified Weights'!AP82</f>
        <v>-3.1666666666666665</v>
      </c>
      <c r="Q71" s="26">
        <f ca="1">correlations!Q115-'Modified Weights'!AQ82</f>
        <v>-3.5</v>
      </c>
      <c r="R71" s="26">
        <f ca="1">correlations!R115-'Modified Weights'!AR82</f>
        <v>0</v>
      </c>
      <c r="S71" s="26">
        <f ca="1">correlations!S115-'Modified Weights'!AS82</f>
        <v>-3.6666666666666665</v>
      </c>
      <c r="T71" s="26">
        <f ca="1">correlations!T115-'Modified Weights'!AT82</f>
        <v>-0.5</v>
      </c>
      <c r="U71" s="26">
        <f ca="1">correlations!U115-'Modified Weights'!AU82</f>
        <v>-3.75</v>
      </c>
      <c r="V71" s="26">
        <f ca="1">correlations!V115-'Modified Weights'!AV82</f>
        <v>-3.75</v>
      </c>
      <c r="W71" s="26">
        <f ca="1">correlations!W115-'Modified Weights'!AW82</f>
        <v>-0.625</v>
      </c>
      <c r="X71" s="26">
        <f ca="1">correlations!X115-'Modified Weights'!AX82</f>
        <v>0.25</v>
      </c>
      <c r="Y71" s="26">
        <f ca="1">correlations!Y115-'Modified Weights'!AY82</f>
        <v>0.16666666666666652</v>
      </c>
      <c r="Z71" s="26">
        <f ca="1">correlations!Z115-'Modified Weights'!AZ82</f>
        <v>-3.75</v>
      </c>
    </row>
    <row r="72" spans="1:26">
      <c r="A72" s="20" t="s">
        <v>14</v>
      </c>
      <c r="B72" s="26">
        <f ca="1">correlations!B116-'Modified Weights'!AB83</f>
        <v>0.25</v>
      </c>
      <c r="C72" s="26">
        <f ca="1">correlations!C116-'Modified Weights'!AC83</f>
        <v>-4</v>
      </c>
      <c r="D72" s="26">
        <f ca="1">correlations!D116-'Modified Weights'!AD83</f>
        <v>0.83333333333333304</v>
      </c>
      <c r="E72" s="26">
        <f ca="1">correlations!E116-'Modified Weights'!AE83</f>
        <v>-4.75</v>
      </c>
      <c r="F72" s="26">
        <f ca="1">correlations!F116-'Modified Weights'!AF83</f>
        <v>-0.79999999999999982</v>
      </c>
      <c r="G72" s="26">
        <f ca="1">correlations!G116-'Modified Weights'!AG83</f>
        <v>-4</v>
      </c>
      <c r="H72" s="26">
        <f ca="1">correlations!H116-'Modified Weights'!AH83</f>
        <v>-0.70000000000000018</v>
      </c>
      <c r="I72" s="26">
        <f ca="1">correlations!I116-'Modified Weights'!AI83</f>
        <v>-4.333333333333333</v>
      </c>
      <c r="J72" s="26">
        <f ca="1">correlations!J116-'Modified Weights'!AJ83</f>
        <v>-0.75</v>
      </c>
      <c r="K72" s="26">
        <f ca="1">correlations!K116-'Modified Weights'!AK83</f>
        <v>-1</v>
      </c>
      <c r="L72" s="26">
        <f ca="1">correlations!L116-'Modified Weights'!AL83</f>
        <v>0.66666666666666696</v>
      </c>
      <c r="M72" s="26">
        <f ca="1">correlations!M116-'Modified Weights'!AM83</f>
        <v>-0.75</v>
      </c>
      <c r="N72" s="26">
        <f ca="1">correlations!N116-'Modified Weights'!AN83</f>
        <v>-5</v>
      </c>
      <c r="O72" s="26">
        <f ca="1">correlations!O116-'Modified Weights'!AO83</f>
        <v>-4.5</v>
      </c>
      <c r="P72" s="26">
        <f ca="1">correlations!P116-'Modified Weights'!AP83</f>
        <v>1.1666666666666665</v>
      </c>
      <c r="Q72" s="26">
        <f ca="1">correlations!Q116-'Modified Weights'!AQ83</f>
        <v>-1.625</v>
      </c>
      <c r="R72" s="26">
        <f ca="1">correlations!R116-'Modified Weights'!AR83</f>
        <v>-4</v>
      </c>
      <c r="S72" s="26">
        <f ca="1">correlations!S116-'Modified Weights'!AS83</f>
        <v>0</v>
      </c>
      <c r="T72" s="26">
        <f ca="1">correlations!T116-'Modified Weights'!AT83</f>
        <v>-4.5</v>
      </c>
      <c r="U72" s="26">
        <f ca="1">correlations!U116-'Modified Weights'!AU83</f>
        <v>9.9999999999999645E-2</v>
      </c>
      <c r="V72" s="26">
        <f ca="1">correlations!V116-'Modified Weights'!AV83</f>
        <v>-4.666666666666667</v>
      </c>
      <c r="W72" s="26">
        <f ca="1">correlations!W116-'Modified Weights'!AW83</f>
        <v>0.10000000000000009</v>
      </c>
      <c r="X72" s="26">
        <f ca="1">correlations!X116-'Modified Weights'!AX83</f>
        <v>-4.166666666666667</v>
      </c>
      <c r="Y72" s="26">
        <f ca="1">correlations!Y116-'Modified Weights'!AY83</f>
        <v>-4.166666666666667</v>
      </c>
      <c r="Z72" s="26">
        <f ca="1">correlations!Z116-'Modified Weights'!AZ83</f>
        <v>-5</v>
      </c>
    </row>
    <row r="73" spans="1:26">
      <c r="A73" s="5" t="str">
        <f t="shared" ref="A73:A76" si="14">A72</f>
        <v>120: The Lord of the Rings: The Fellowship of the Ring (2001)</v>
      </c>
      <c r="B73" s="26">
        <f ca="1">correlations!B117-'Modified Weights'!AB84</f>
        <v>-0.25</v>
      </c>
      <c r="C73" s="26">
        <f ca="1">correlations!C117-'Modified Weights'!AC84</f>
        <v>-0.5</v>
      </c>
      <c r="D73" s="26">
        <f ca="1">correlations!D117-'Modified Weights'!AD84</f>
        <v>-4.166666666666667</v>
      </c>
      <c r="E73" s="26">
        <f ca="1">correlations!E117-'Modified Weights'!AE84</f>
        <v>-4.75</v>
      </c>
      <c r="F73" s="26">
        <f ca="1">correlations!F117-'Modified Weights'!AF84</f>
        <v>0.70000000000000018</v>
      </c>
      <c r="G73" s="26">
        <f ca="1">correlations!G117-'Modified Weights'!AG84</f>
        <v>-4</v>
      </c>
      <c r="H73" s="26">
        <f ca="1">correlations!H117-'Modified Weights'!AH84</f>
        <v>0.29999999999999982</v>
      </c>
      <c r="I73" s="26">
        <f ca="1">correlations!I117-'Modified Weights'!AI84</f>
        <v>-4.333333333333333</v>
      </c>
      <c r="J73" s="26">
        <f ca="1">correlations!J117-'Modified Weights'!AJ84</f>
        <v>-4.25</v>
      </c>
      <c r="K73" s="26">
        <f ca="1">correlations!K117-'Modified Weights'!AK84</f>
        <v>1</v>
      </c>
      <c r="L73" s="26">
        <f ca="1">correlations!L117-'Modified Weights'!AL84</f>
        <v>-0.33333333333333304</v>
      </c>
      <c r="M73" s="26">
        <f ca="1">correlations!M117-'Modified Weights'!AM84</f>
        <v>1.75</v>
      </c>
      <c r="N73" s="26">
        <f ca="1">correlations!N117-'Modified Weights'!AN84</f>
        <v>0</v>
      </c>
      <c r="O73" s="26">
        <f ca="1">correlations!O117-'Modified Weights'!AO84</f>
        <v>0.5</v>
      </c>
      <c r="P73" s="26">
        <f ca="1">correlations!P117-'Modified Weights'!AP84</f>
        <v>-3.8333333333333335</v>
      </c>
      <c r="Q73" s="26">
        <f ca="1">correlations!Q117-'Modified Weights'!AQ84</f>
        <v>0.875</v>
      </c>
      <c r="R73" s="26">
        <f ca="1">correlations!R117-'Modified Weights'!AR84</f>
        <v>-4</v>
      </c>
      <c r="S73" s="26">
        <f ca="1">correlations!S117-'Modified Weights'!AS84</f>
        <v>-5</v>
      </c>
      <c r="T73" s="26">
        <f ca="1">correlations!T117-'Modified Weights'!AT84</f>
        <v>-4.5</v>
      </c>
      <c r="U73" s="26">
        <f ca="1">correlations!U117-'Modified Weights'!AU84</f>
        <v>9.9999999999999645E-2</v>
      </c>
      <c r="V73" s="26">
        <f ca="1">correlations!V117-'Modified Weights'!AV84</f>
        <v>-4.666666666666667</v>
      </c>
      <c r="W73" s="26">
        <f ca="1">correlations!W117-'Modified Weights'!AW84</f>
        <v>-0.39999999999999991</v>
      </c>
      <c r="X73" s="26">
        <f ca="1">correlations!X117-'Modified Weights'!AX84</f>
        <v>0.83333333333333304</v>
      </c>
      <c r="Y73" s="26">
        <f ca="1">correlations!Y117-'Modified Weights'!AY84</f>
        <v>-4.166666666666667</v>
      </c>
      <c r="Z73" s="26">
        <f ca="1">correlations!Z117-'Modified Weights'!AZ84</f>
        <v>0</v>
      </c>
    </row>
    <row r="74" spans="1:26">
      <c r="A74" s="5" t="str">
        <f t="shared" si="14"/>
        <v>120: The Lord of the Rings: The Fellowship of the Ring (2001)</v>
      </c>
      <c r="B74" s="26">
        <f ca="1">correlations!B118-'Modified Weights'!AB85</f>
        <v>-4.25</v>
      </c>
      <c r="C74" s="26">
        <f ca="1">correlations!C118-'Modified Weights'!AC85</f>
        <v>-0.5</v>
      </c>
      <c r="D74" s="26">
        <f ca="1">correlations!D118-'Modified Weights'!AD85</f>
        <v>-4.166666666666667</v>
      </c>
      <c r="E74" s="26">
        <f ca="1">correlations!E118-'Modified Weights'!AE85</f>
        <v>0.25</v>
      </c>
      <c r="F74" s="26">
        <f ca="1">correlations!F118-'Modified Weights'!AF85</f>
        <v>-0.29999999999999982</v>
      </c>
      <c r="G74" s="26">
        <f ca="1">correlations!G118-'Modified Weights'!AG85</f>
        <v>-4</v>
      </c>
      <c r="H74" s="26">
        <f ca="1">correlations!H118-'Modified Weights'!AH85</f>
        <v>-0.20000000000000018</v>
      </c>
      <c r="I74" s="26">
        <f ca="1">correlations!I118-'Modified Weights'!AI85</f>
        <v>0.66666666666666696</v>
      </c>
      <c r="J74" s="26">
        <f ca="1">correlations!J118-'Modified Weights'!AJ85</f>
        <v>-4.25</v>
      </c>
      <c r="K74" s="26">
        <f ca="1">correlations!K118-'Modified Weights'!AK85</f>
        <v>-3.5</v>
      </c>
      <c r="L74" s="26">
        <f ca="1">correlations!L118-'Modified Weights'!AL85</f>
        <v>-4.333333333333333</v>
      </c>
      <c r="M74" s="26">
        <f ca="1">correlations!M118-'Modified Weights'!AM85</f>
        <v>-3.25</v>
      </c>
      <c r="N74" s="26">
        <f ca="1">correlations!N118-'Modified Weights'!AN85</f>
        <v>-5</v>
      </c>
      <c r="O74" s="26">
        <f ca="1">correlations!O118-'Modified Weights'!AO85</f>
        <v>-4.5</v>
      </c>
      <c r="P74" s="26">
        <f ca="1">correlations!P118-'Modified Weights'!AP85</f>
        <v>-3.8333333333333335</v>
      </c>
      <c r="Q74" s="26">
        <f ca="1">correlations!Q118-'Modified Weights'!AQ85</f>
        <v>-0.125</v>
      </c>
      <c r="R74" s="26">
        <f ca="1">correlations!R118-'Modified Weights'!AR85</f>
        <v>-4</v>
      </c>
      <c r="S74" s="26">
        <f ca="1">correlations!S118-'Modified Weights'!AS85</f>
        <v>0</v>
      </c>
      <c r="T74" s="26">
        <f ca="1">correlations!T118-'Modified Weights'!AT85</f>
        <v>-4.5</v>
      </c>
      <c r="U74" s="26">
        <f ca="1">correlations!U118-'Modified Weights'!AU85</f>
        <v>-0.40000000000000036</v>
      </c>
      <c r="V74" s="26">
        <f ca="1">correlations!V118-'Modified Weights'!AV85</f>
        <v>-0.66666666666666696</v>
      </c>
      <c r="W74" s="26">
        <f ca="1">correlations!W118-'Modified Weights'!AW85</f>
        <v>-2.9</v>
      </c>
      <c r="X74" s="26">
        <f ca="1">correlations!X118-'Modified Weights'!AX85</f>
        <v>-0.16666666666666696</v>
      </c>
      <c r="Y74" s="26">
        <f ca="1">correlations!Y118-'Modified Weights'!AY85</f>
        <v>-0.16666666666666696</v>
      </c>
      <c r="Z74" s="26">
        <f ca="1">correlations!Z118-'Modified Weights'!AZ85</f>
        <v>0</v>
      </c>
    </row>
    <row r="75" spans="1:26">
      <c r="A75" s="5" t="str">
        <f t="shared" si="14"/>
        <v>120: The Lord of the Rings: The Fellowship of the Ring (2001)</v>
      </c>
      <c r="B75" s="26">
        <f ca="1">correlations!B119-'Modified Weights'!AB86</f>
        <v>-4.25</v>
      </c>
      <c r="C75" s="26">
        <f ca="1">correlations!C119-'Modified Weights'!AC86</f>
        <v>1</v>
      </c>
      <c r="D75" s="26">
        <f ca="1">correlations!D119-'Modified Weights'!AD86</f>
        <v>-0.66666666666666696</v>
      </c>
      <c r="E75" s="26">
        <f ca="1">correlations!E119-'Modified Weights'!AE86</f>
        <v>-4.75</v>
      </c>
      <c r="F75" s="26">
        <f ca="1">correlations!F119-'Modified Weights'!AF86</f>
        <v>0.70000000000000018</v>
      </c>
      <c r="G75" s="26">
        <f ca="1">correlations!G119-'Modified Weights'!AG86</f>
        <v>-4</v>
      </c>
      <c r="H75" s="26">
        <f ca="1">correlations!H119-'Modified Weights'!AH86</f>
        <v>0.29999999999999982</v>
      </c>
      <c r="I75" s="26">
        <f ca="1">correlations!I119-'Modified Weights'!AI86</f>
        <v>-0.33333333333333304</v>
      </c>
      <c r="J75" s="26">
        <f ca="1">correlations!J119-'Modified Weights'!AJ86</f>
        <v>-4.25</v>
      </c>
      <c r="K75" s="26">
        <f ca="1">correlations!K119-'Modified Weights'!AK86</f>
        <v>-0.5</v>
      </c>
      <c r="L75" s="26">
        <f ca="1">correlations!L119-'Modified Weights'!AL86</f>
        <v>-4.333333333333333</v>
      </c>
      <c r="M75" s="26">
        <f ca="1">correlations!M119-'Modified Weights'!AM86</f>
        <v>-2.75</v>
      </c>
      <c r="N75" s="26">
        <f ca="1">correlations!N119-'Modified Weights'!AN86</f>
        <v>-5</v>
      </c>
      <c r="O75" s="26">
        <f ca="1">correlations!O119-'Modified Weights'!AO86</f>
        <v>0</v>
      </c>
      <c r="P75" s="26">
        <f ca="1">correlations!P119-'Modified Weights'!AP86</f>
        <v>0.16666666666666652</v>
      </c>
      <c r="Q75" s="26">
        <f ca="1">correlations!Q119-'Modified Weights'!AQ86</f>
        <v>0.875</v>
      </c>
      <c r="R75" s="26">
        <f ca="1">correlations!R119-'Modified Weights'!AR86</f>
        <v>-4</v>
      </c>
      <c r="S75" s="26">
        <f ca="1">correlations!S119-'Modified Weights'!AS86</f>
        <v>-5</v>
      </c>
      <c r="T75" s="26">
        <f ca="1">correlations!T119-'Modified Weights'!AT86</f>
        <v>0.5</v>
      </c>
      <c r="U75" s="26">
        <f ca="1">correlations!U119-'Modified Weights'!AU86</f>
        <v>9.9999999999999645E-2</v>
      </c>
      <c r="V75" s="26">
        <f ca="1">correlations!V119-'Modified Weights'!AV86</f>
        <v>0.33333333333333304</v>
      </c>
      <c r="W75" s="26">
        <f ca="1">correlations!W119-'Modified Weights'!AW86</f>
        <v>1.6</v>
      </c>
      <c r="X75" s="26">
        <f ca="1">correlations!X119-'Modified Weights'!AX86</f>
        <v>-4.166666666666667</v>
      </c>
      <c r="Y75" s="26">
        <f ca="1">correlations!Y119-'Modified Weights'!AY86</f>
        <v>0.83333333333333304</v>
      </c>
      <c r="Z75" s="26">
        <f ca="1">correlations!Z119-'Modified Weights'!AZ86</f>
        <v>-5</v>
      </c>
    </row>
    <row r="76" spans="1:26">
      <c r="A76" s="5" t="str">
        <f t="shared" si="14"/>
        <v>120: The Lord of the Rings: The Fellowship of the Ring (2001)</v>
      </c>
      <c r="B76" s="26">
        <f ca="1">correlations!B120-'Modified Weights'!AB87</f>
        <v>-4.25</v>
      </c>
      <c r="C76" s="26">
        <f ca="1">correlations!C120-'Modified Weights'!AC87</f>
        <v>-4</v>
      </c>
      <c r="D76" s="26">
        <f ca="1">correlations!D120-'Modified Weights'!AD87</f>
        <v>-0.16666666666666696</v>
      </c>
      <c r="E76" s="26">
        <f ca="1">correlations!E120-'Modified Weights'!AE87</f>
        <v>-0.25</v>
      </c>
      <c r="F76" s="26">
        <f ca="1">correlations!F120-'Modified Weights'!AF87</f>
        <v>-0.29999999999999982</v>
      </c>
      <c r="G76" s="26">
        <f ca="1">correlations!G120-'Modified Weights'!AG87</f>
        <v>0</v>
      </c>
      <c r="H76" s="26">
        <f ca="1">correlations!H120-'Modified Weights'!AH87</f>
        <v>0.29999999999999982</v>
      </c>
      <c r="I76" s="26">
        <f ca="1">correlations!I120-'Modified Weights'!AI87</f>
        <v>-0.33333333333333304</v>
      </c>
      <c r="J76" s="26">
        <f ca="1">correlations!J120-'Modified Weights'!AJ87</f>
        <v>0.75</v>
      </c>
      <c r="K76" s="26">
        <f ca="1">correlations!K120-'Modified Weights'!AK87</f>
        <v>0.5</v>
      </c>
      <c r="L76" s="26">
        <f ca="1">correlations!L120-'Modified Weights'!AL87</f>
        <v>-0.33333333333333304</v>
      </c>
      <c r="M76" s="26">
        <f ca="1">correlations!M120-'Modified Weights'!AM87</f>
        <v>1.75</v>
      </c>
      <c r="N76" s="26">
        <f ca="1">correlations!N120-'Modified Weights'!AN87</f>
        <v>0</v>
      </c>
      <c r="O76" s="26">
        <f ca="1">correlations!O120-'Modified Weights'!AO87</f>
        <v>-0.5</v>
      </c>
      <c r="P76" s="26">
        <f ca="1">correlations!P120-'Modified Weights'!AP87</f>
        <v>-1.3333333333333335</v>
      </c>
      <c r="Q76" s="26">
        <f ca="1">correlations!Q120-'Modified Weights'!AQ87</f>
        <v>-4.125</v>
      </c>
      <c r="R76" s="26">
        <f ca="1">correlations!R120-'Modified Weights'!AR87</f>
        <v>0</v>
      </c>
      <c r="S76" s="26">
        <f ca="1">correlations!S120-'Modified Weights'!AS87</f>
        <v>-5</v>
      </c>
      <c r="T76" s="26">
        <f ca="1">correlations!T120-'Modified Weights'!AT87</f>
        <v>-0.5</v>
      </c>
      <c r="U76" s="26">
        <f ca="1">correlations!U120-'Modified Weights'!AU87</f>
        <v>9.9999999999999645E-2</v>
      </c>
      <c r="V76" s="26">
        <f ca="1">correlations!V120-'Modified Weights'!AV87</f>
        <v>0.33333333333333304</v>
      </c>
      <c r="W76" s="26">
        <f ca="1">correlations!W120-'Modified Weights'!AW87</f>
        <v>1.6</v>
      </c>
      <c r="X76" s="26">
        <f ca="1">correlations!X120-'Modified Weights'!AX87</f>
        <v>-0.66666666666666696</v>
      </c>
      <c r="Y76" s="26">
        <f ca="1">correlations!Y120-'Modified Weights'!AY87</f>
        <v>-0.66666666666666696</v>
      </c>
      <c r="Z76" s="26">
        <f ca="1">correlations!Z120-'Modified Weights'!AZ87</f>
        <v>-5</v>
      </c>
    </row>
    <row r="77" spans="1:26">
      <c r="A77" s="20" t="s">
        <v>15</v>
      </c>
      <c r="B77" s="26">
        <f ca="1">correlations!B121-'Modified Weights'!AB88</f>
        <v>1.3333333333333335</v>
      </c>
      <c r="C77" s="26">
        <f ca="1">correlations!C121-'Modified Weights'!AC88</f>
        <v>-4</v>
      </c>
      <c r="D77" s="26">
        <f ca="1">correlations!D121-'Modified Weights'!AD88</f>
        <v>1.75</v>
      </c>
      <c r="E77" s="26">
        <f ca="1">correlations!E121-'Modified Weights'!AE88</f>
        <v>-4.75</v>
      </c>
      <c r="F77" s="26">
        <f ca="1">correlations!F121-'Modified Weights'!AF88</f>
        <v>-0.40000000000000036</v>
      </c>
      <c r="G77" s="26">
        <f ca="1">correlations!G121-'Modified Weights'!AG88</f>
        <v>-3.1666666666666665</v>
      </c>
      <c r="H77" s="26">
        <f ca="1">correlations!H121-'Modified Weights'!AH88</f>
        <v>-0.70000000000000018</v>
      </c>
      <c r="I77" s="26">
        <f ca="1">correlations!I121-'Modified Weights'!AI88</f>
        <v>-4.333333333333333</v>
      </c>
      <c r="J77" s="26">
        <f ca="1">correlations!J121-'Modified Weights'!AJ88</f>
        <v>-1.166666666666667</v>
      </c>
      <c r="K77" s="26">
        <f ca="1">correlations!K121-'Modified Weights'!AK88</f>
        <v>-4.166666666666667</v>
      </c>
      <c r="L77" s="26">
        <f ca="1">correlations!L121-'Modified Weights'!AL88</f>
        <v>0.33333333333333304</v>
      </c>
      <c r="M77" s="26">
        <f ca="1">correlations!M121-'Modified Weights'!AM88</f>
        <v>-3.6666666666666665</v>
      </c>
      <c r="N77" s="26">
        <f ca="1">correlations!N121-'Modified Weights'!AN88</f>
        <v>-5</v>
      </c>
      <c r="O77" s="26">
        <f ca="1">correlations!O121-'Modified Weights'!AO88</f>
        <v>-4.5</v>
      </c>
      <c r="P77" s="26">
        <f ca="1">correlations!P121-'Modified Weights'!AP88</f>
        <v>0.5</v>
      </c>
      <c r="Q77" s="26">
        <f ca="1">correlations!Q121-'Modified Weights'!AQ88</f>
        <v>-4.625</v>
      </c>
      <c r="R77" s="26">
        <f ca="1">correlations!R121-'Modified Weights'!AR88</f>
        <v>-4.25</v>
      </c>
      <c r="S77" s="26">
        <f ca="1">correlations!S121-'Modified Weights'!AS88</f>
        <v>0</v>
      </c>
      <c r="T77" s="26">
        <f ca="1">correlations!T121-'Modified Weights'!AT88</f>
        <v>-4.5</v>
      </c>
      <c r="U77" s="26">
        <f ca="1">correlations!U121-'Modified Weights'!AU88</f>
        <v>9.9999999999999645E-2</v>
      </c>
      <c r="V77" s="26">
        <f ca="1">correlations!V121-'Modified Weights'!AV88</f>
        <v>-2.75</v>
      </c>
      <c r="W77" s="26">
        <f ca="1">correlations!W121-'Modified Weights'!AW88</f>
        <v>-0.60000000000000009</v>
      </c>
      <c r="X77" s="26">
        <f ca="1">correlations!X121-'Modified Weights'!AX88</f>
        <v>-3.5</v>
      </c>
      <c r="Y77" s="26">
        <f ca="1">correlations!Y121-'Modified Weights'!AY88</f>
        <v>0.375</v>
      </c>
      <c r="Z77" s="26">
        <f ca="1">correlations!Z121-'Modified Weights'!AZ88</f>
        <v>-3.6666666666666665</v>
      </c>
    </row>
    <row r="78" spans="1:26">
      <c r="A78" s="5" t="str">
        <f t="shared" ref="A78:A81" si="15">A77</f>
        <v>121: The Lord of the Rings: The Two Towers (2002)</v>
      </c>
      <c r="B78" s="26">
        <f ca="1">correlations!B122-'Modified Weights'!AB89</f>
        <v>0.83333333333333348</v>
      </c>
      <c r="C78" s="26">
        <f ca="1">correlations!C122-'Modified Weights'!AC89</f>
        <v>-1</v>
      </c>
      <c r="D78" s="26">
        <f ca="1">correlations!D122-'Modified Weights'!AD89</f>
        <v>-2.25</v>
      </c>
      <c r="E78" s="26">
        <f ca="1">correlations!E122-'Modified Weights'!AE89</f>
        <v>-4.75</v>
      </c>
      <c r="F78" s="26">
        <f ca="1">correlations!F122-'Modified Weights'!AF89</f>
        <v>0.59999999999999964</v>
      </c>
      <c r="G78" s="26">
        <f ca="1">correlations!G122-'Modified Weights'!AG89</f>
        <v>-3.1666666666666665</v>
      </c>
      <c r="H78" s="26">
        <f ca="1">correlations!H122-'Modified Weights'!AH89</f>
        <v>0.29999999999999982</v>
      </c>
      <c r="I78" s="26">
        <f ca="1">correlations!I122-'Modified Weights'!AI89</f>
        <v>-4.333333333333333</v>
      </c>
      <c r="J78" s="26">
        <f ca="1">correlations!J122-'Modified Weights'!AJ89</f>
        <v>-4.166666666666667</v>
      </c>
      <c r="K78" s="26">
        <f ca="1">correlations!K122-'Modified Weights'!AK89</f>
        <v>0.33333333333333304</v>
      </c>
      <c r="L78" s="26">
        <f ca="1">correlations!L122-'Modified Weights'!AL89</f>
        <v>-0.16666666666666696</v>
      </c>
      <c r="M78" s="26">
        <f ca="1">correlations!M122-'Modified Weights'!AM89</f>
        <v>1.3333333333333335</v>
      </c>
      <c r="N78" s="26">
        <f ca="1">correlations!N122-'Modified Weights'!AN89</f>
        <v>0</v>
      </c>
      <c r="O78" s="26">
        <f ca="1">correlations!O122-'Modified Weights'!AO89</f>
        <v>0.5</v>
      </c>
      <c r="P78" s="26">
        <f ca="1">correlations!P122-'Modified Weights'!AP89</f>
        <v>0</v>
      </c>
      <c r="Q78" s="26">
        <f ca="1">correlations!Q122-'Modified Weights'!AQ89</f>
        <v>0.375</v>
      </c>
      <c r="R78" s="26">
        <f ca="1">correlations!R122-'Modified Weights'!AR89</f>
        <v>0.25</v>
      </c>
      <c r="S78" s="26">
        <f ca="1">correlations!S122-'Modified Weights'!AS89</f>
        <v>-5</v>
      </c>
      <c r="T78" s="26">
        <f ca="1">correlations!T122-'Modified Weights'!AT89</f>
        <v>-4.5</v>
      </c>
      <c r="U78" s="26">
        <f ca="1">correlations!U122-'Modified Weights'!AU89</f>
        <v>9.9999999999999645E-2</v>
      </c>
      <c r="V78" s="26">
        <f ca="1">correlations!V122-'Modified Weights'!AV89</f>
        <v>-3.75</v>
      </c>
      <c r="W78" s="26">
        <f ca="1">correlations!W122-'Modified Weights'!AW89</f>
        <v>0.39999999999999991</v>
      </c>
      <c r="X78" s="26">
        <f ca="1">correlations!X122-'Modified Weights'!AX89</f>
        <v>1.5</v>
      </c>
      <c r="Y78" s="26">
        <f ca="1">correlations!Y122-'Modified Weights'!AY89</f>
        <v>-4.125</v>
      </c>
      <c r="Z78" s="26">
        <f ca="1">correlations!Z122-'Modified Weights'!AZ89</f>
        <v>1.3333333333333335</v>
      </c>
    </row>
    <row r="79" spans="1:26">
      <c r="A79" s="5" t="str">
        <f t="shared" si="15"/>
        <v>121: The Lord of the Rings: The Two Towers (2002)</v>
      </c>
      <c r="B79" s="26">
        <f ca="1">correlations!B123-'Modified Weights'!AB90</f>
        <v>-2.1666666666666665</v>
      </c>
      <c r="C79" s="26">
        <f ca="1">correlations!C123-'Modified Weights'!AC90</f>
        <v>0</v>
      </c>
      <c r="D79" s="26">
        <f ca="1">correlations!D123-'Modified Weights'!AD90</f>
        <v>-3.25</v>
      </c>
      <c r="E79" s="26">
        <f ca="1">correlations!E123-'Modified Weights'!AE90</f>
        <v>0.25</v>
      </c>
      <c r="F79" s="26">
        <f ca="1">correlations!F123-'Modified Weights'!AF90</f>
        <v>-0.40000000000000036</v>
      </c>
      <c r="G79" s="26">
        <f ca="1">correlations!G123-'Modified Weights'!AG90</f>
        <v>1.3333333333333335</v>
      </c>
      <c r="H79" s="26">
        <f ca="1">correlations!H123-'Modified Weights'!AH90</f>
        <v>-0.20000000000000018</v>
      </c>
      <c r="I79" s="26">
        <f ca="1">correlations!I123-'Modified Weights'!AI90</f>
        <v>0.66666666666666696</v>
      </c>
      <c r="J79" s="26">
        <f ca="1">correlations!J123-'Modified Weights'!AJ90</f>
        <v>-4.166666666666667</v>
      </c>
      <c r="K79" s="26">
        <f ca="1">correlations!K123-'Modified Weights'!AK90</f>
        <v>-4.166666666666667</v>
      </c>
      <c r="L79" s="26">
        <f ca="1">correlations!L123-'Modified Weights'!AL90</f>
        <v>-4.166666666666667</v>
      </c>
      <c r="M79" s="26">
        <f ca="1">correlations!M123-'Modified Weights'!AM90</f>
        <v>-3.6666666666666665</v>
      </c>
      <c r="N79" s="26">
        <f ca="1">correlations!N123-'Modified Weights'!AN90</f>
        <v>-5</v>
      </c>
      <c r="O79" s="26">
        <f ca="1">correlations!O123-'Modified Weights'!AO90</f>
        <v>-4.5</v>
      </c>
      <c r="P79" s="26">
        <f ca="1">correlations!P123-'Modified Weights'!AP90</f>
        <v>-4.5</v>
      </c>
      <c r="Q79" s="26">
        <f ca="1">correlations!Q123-'Modified Weights'!AQ90</f>
        <v>-0.625</v>
      </c>
      <c r="R79" s="26">
        <f ca="1">correlations!R123-'Modified Weights'!AR90</f>
        <v>-4.25</v>
      </c>
      <c r="S79" s="26">
        <f ca="1">correlations!S123-'Modified Weights'!AS90</f>
        <v>0</v>
      </c>
      <c r="T79" s="26">
        <f ca="1">correlations!T123-'Modified Weights'!AT90</f>
        <v>-4.5</v>
      </c>
      <c r="U79" s="26">
        <f ca="1">correlations!U123-'Modified Weights'!AU90</f>
        <v>-0.40000000000000036</v>
      </c>
      <c r="V79" s="26">
        <f ca="1">correlations!V123-'Modified Weights'!AV90</f>
        <v>0.25</v>
      </c>
      <c r="W79" s="26">
        <f ca="1">correlations!W123-'Modified Weights'!AW90</f>
        <v>-2.6</v>
      </c>
      <c r="X79" s="26">
        <f ca="1">correlations!X123-'Modified Weights'!AX90</f>
        <v>0.5</v>
      </c>
      <c r="Y79" s="26">
        <f ca="1">correlations!Y123-'Modified Weights'!AY90</f>
        <v>-0.125</v>
      </c>
      <c r="Z79" s="26">
        <f ca="1">correlations!Z123-'Modified Weights'!AZ90</f>
        <v>1.3333333333333335</v>
      </c>
    </row>
    <row r="80" spans="1:26">
      <c r="A80" s="5" t="str">
        <f t="shared" si="15"/>
        <v>121: The Lord of the Rings: The Two Towers (2002)</v>
      </c>
      <c r="B80" s="26">
        <f ca="1">correlations!B124-'Modified Weights'!AB91</f>
        <v>-3.1666666666666665</v>
      </c>
      <c r="C80" s="26">
        <f ca="1">correlations!C124-'Modified Weights'!AC91</f>
        <v>1</v>
      </c>
      <c r="D80" s="26">
        <f ca="1">correlations!D124-'Modified Weights'!AD91</f>
        <v>-0.25</v>
      </c>
      <c r="E80" s="26">
        <f ca="1">correlations!E124-'Modified Weights'!AE91</f>
        <v>-4.75</v>
      </c>
      <c r="F80" s="26">
        <f ca="1">correlations!F124-'Modified Weights'!AF91</f>
        <v>0.59999999999999964</v>
      </c>
      <c r="G80" s="26">
        <f ca="1">correlations!G124-'Modified Weights'!AG91</f>
        <v>-2.1666666666666665</v>
      </c>
      <c r="H80" s="26">
        <f ca="1">correlations!H124-'Modified Weights'!AH91</f>
        <v>0.29999999999999982</v>
      </c>
      <c r="I80" s="26">
        <f ca="1">correlations!I124-'Modified Weights'!AI91</f>
        <v>-0.33333333333333304</v>
      </c>
      <c r="J80" s="26">
        <f ca="1">correlations!J124-'Modified Weights'!AJ91</f>
        <v>0.33333333333333304</v>
      </c>
      <c r="K80" s="26">
        <f ca="1">correlations!K124-'Modified Weights'!AK91</f>
        <v>-0.16666666666666696</v>
      </c>
      <c r="L80" s="26">
        <f ca="1">correlations!L124-'Modified Weights'!AL91</f>
        <v>-4.166666666666667</v>
      </c>
      <c r="M80" s="26">
        <f ca="1">correlations!M124-'Modified Weights'!AM91</f>
        <v>-2.6666666666666665</v>
      </c>
      <c r="N80" s="26">
        <f ca="1">correlations!N124-'Modified Weights'!AN91</f>
        <v>-5</v>
      </c>
      <c r="O80" s="26">
        <f ca="1">correlations!O124-'Modified Weights'!AO91</f>
        <v>0</v>
      </c>
      <c r="P80" s="26">
        <f ca="1">correlations!P124-'Modified Weights'!AP91</f>
        <v>-0.5</v>
      </c>
      <c r="Q80" s="26">
        <f ca="1">correlations!Q124-'Modified Weights'!AQ91</f>
        <v>0.375</v>
      </c>
      <c r="R80" s="26">
        <f ca="1">correlations!R124-'Modified Weights'!AR91</f>
        <v>-4.25</v>
      </c>
      <c r="S80" s="26">
        <f ca="1">correlations!S124-'Modified Weights'!AS91</f>
        <v>-5</v>
      </c>
      <c r="T80" s="26">
        <f ca="1">correlations!T124-'Modified Weights'!AT91</f>
        <v>0.5</v>
      </c>
      <c r="U80" s="26">
        <f ca="1">correlations!U124-'Modified Weights'!AU91</f>
        <v>9.9999999999999645E-2</v>
      </c>
      <c r="V80" s="26">
        <f ca="1">correlations!V124-'Modified Weights'!AV91</f>
        <v>1.25</v>
      </c>
      <c r="W80" s="26">
        <f ca="1">correlations!W124-'Modified Weights'!AW91</f>
        <v>1.4</v>
      </c>
      <c r="X80" s="26">
        <f ca="1">correlations!X124-'Modified Weights'!AX91</f>
        <v>-2.5</v>
      </c>
      <c r="Y80" s="26">
        <f ca="1">correlations!Y124-'Modified Weights'!AY91</f>
        <v>0.875</v>
      </c>
      <c r="Z80" s="26">
        <f ca="1">correlations!Z124-'Modified Weights'!AZ91</f>
        <v>-2.6666666666666665</v>
      </c>
    </row>
    <row r="81" spans="1:26">
      <c r="A81" s="5" t="str">
        <f t="shared" si="15"/>
        <v>121: The Lord of the Rings: The Two Towers (2002)</v>
      </c>
      <c r="B81" s="26">
        <f ca="1">correlations!B125-'Modified Weights'!AB92</f>
        <v>-3.1666666666666665</v>
      </c>
      <c r="C81" s="26">
        <f ca="1">correlations!C125-'Modified Weights'!AC92</f>
        <v>-4</v>
      </c>
      <c r="D81" s="26">
        <f ca="1">correlations!D125-'Modified Weights'!AD92</f>
        <v>0.75</v>
      </c>
      <c r="E81" s="26">
        <f ca="1">correlations!E125-'Modified Weights'!AE92</f>
        <v>-0.25</v>
      </c>
      <c r="F81" s="26">
        <f ca="1">correlations!F125-'Modified Weights'!AF92</f>
        <v>-0.40000000000000036</v>
      </c>
      <c r="G81" s="26">
        <f ca="1">correlations!G125-'Modified Weights'!AG92</f>
        <v>0.83333333333333348</v>
      </c>
      <c r="H81" s="26">
        <f ca="1">correlations!H125-'Modified Weights'!AH92</f>
        <v>0.29999999999999982</v>
      </c>
      <c r="I81" s="26">
        <f ca="1">correlations!I125-'Modified Weights'!AI92</f>
        <v>-0.33333333333333304</v>
      </c>
      <c r="J81" s="26">
        <f ca="1">correlations!J125-'Modified Weights'!AJ92</f>
        <v>0.83333333333333304</v>
      </c>
      <c r="K81" s="26">
        <f ca="1">correlations!K125-'Modified Weights'!AK92</f>
        <v>-0.16666666666666696</v>
      </c>
      <c r="L81" s="26">
        <f ca="1">correlations!L125-'Modified Weights'!AL92</f>
        <v>-0.16666666666666696</v>
      </c>
      <c r="M81" s="26">
        <f ca="1">correlations!M125-'Modified Weights'!AM92</f>
        <v>1.3333333333333335</v>
      </c>
      <c r="N81" s="26">
        <f ca="1">correlations!N125-'Modified Weights'!AN92</f>
        <v>0</v>
      </c>
      <c r="O81" s="26">
        <f ca="1">correlations!O125-'Modified Weights'!AO92</f>
        <v>-0.5</v>
      </c>
      <c r="P81" s="26">
        <f ca="1">correlations!P125-'Modified Weights'!AP92</f>
        <v>-4.5</v>
      </c>
      <c r="Q81" s="26">
        <f ca="1">correlations!Q125-'Modified Weights'!AQ92</f>
        <v>-0.125</v>
      </c>
      <c r="R81" s="26">
        <f ca="1">correlations!R125-'Modified Weights'!AR92</f>
        <v>-0.25</v>
      </c>
      <c r="S81" s="26">
        <f ca="1">correlations!S125-'Modified Weights'!AS92</f>
        <v>-5</v>
      </c>
      <c r="T81" s="26">
        <f ca="1">correlations!T125-'Modified Weights'!AT92</f>
        <v>-0.5</v>
      </c>
      <c r="U81" s="26">
        <f ca="1">correlations!U125-'Modified Weights'!AU92</f>
        <v>9.9999999999999645E-2</v>
      </c>
      <c r="V81" s="26">
        <f ca="1">correlations!V125-'Modified Weights'!AV92</f>
        <v>1.25</v>
      </c>
      <c r="W81" s="26">
        <f ca="1">correlations!W125-'Modified Weights'!AW92</f>
        <v>1.4</v>
      </c>
      <c r="X81" s="26">
        <f ca="1">correlations!X125-'Modified Weights'!AX92</f>
        <v>0.5</v>
      </c>
      <c r="Y81" s="26">
        <f ca="1">correlations!Y125-'Modified Weights'!AY92</f>
        <v>-1.125</v>
      </c>
      <c r="Z81" s="26">
        <f ca="1">correlations!Z125-'Modified Weights'!AZ92</f>
        <v>-3.6666666666666665</v>
      </c>
    </row>
    <row r="82" spans="1:26">
      <c r="A82" s="20" t="s">
        <v>16</v>
      </c>
      <c r="B82" s="26">
        <f ca="1">correlations!B126-'Modified Weights'!AB93</f>
        <v>0.5</v>
      </c>
      <c r="C82" s="26">
        <f ca="1">correlations!C126-'Modified Weights'!AC93</f>
        <v>-4.5</v>
      </c>
      <c r="D82" s="26">
        <f ca="1">correlations!D126-'Modified Weights'!AD93</f>
        <v>0.16666666666666652</v>
      </c>
      <c r="E82" s="26">
        <f ca="1">correlations!E126-'Modified Weights'!AE93</f>
        <v>-5</v>
      </c>
      <c r="F82" s="26">
        <f ca="1">correlations!F126-'Modified Weights'!AF93</f>
        <v>0.5</v>
      </c>
      <c r="G82" s="26">
        <f ca="1">correlations!G126-'Modified Weights'!AG93</f>
        <v>-4</v>
      </c>
      <c r="H82" s="26">
        <f ca="1">correlations!H126-'Modified Weights'!AH93</f>
        <v>-0.59999999999999964</v>
      </c>
      <c r="I82" s="26">
        <f ca="1">correlations!I126-'Modified Weights'!AI93</f>
        <v>-4.333333333333333</v>
      </c>
      <c r="J82" s="26">
        <f ca="1">correlations!J126-'Modified Weights'!AJ93</f>
        <v>-0.75</v>
      </c>
      <c r="K82" s="26">
        <f ca="1">correlations!K126-'Modified Weights'!AK93</f>
        <v>-1.125</v>
      </c>
      <c r="L82" s="26">
        <f ca="1">correlations!L126-'Modified Weights'!AL93</f>
        <v>0.66666666666666696</v>
      </c>
      <c r="M82" s="26">
        <f ca="1">correlations!M126-'Modified Weights'!AM93</f>
        <v>-0.5</v>
      </c>
      <c r="N82" s="26">
        <f ca="1">correlations!N126-'Modified Weights'!AN93</f>
        <v>-4.5</v>
      </c>
      <c r="O82" s="26">
        <f ca="1">correlations!O126-'Modified Weights'!AO93</f>
        <v>-4.666666666666667</v>
      </c>
      <c r="P82" s="26">
        <f ca="1">correlations!P126-'Modified Weights'!AP93</f>
        <v>1</v>
      </c>
      <c r="Q82" s="26">
        <f ca="1">correlations!Q126-'Modified Weights'!AQ93</f>
        <v>-1.375</v>
      </c>
      <c r="R82" s="26">
        <f ca="1">correlations!R126-'Modified Weights'!AR93</f>
        <v>-4</v>
      </c>
      <c r="S82" s="26">
        <f ca="1">correlations!S126-'Modified Weights'!AS93</f>
        <v>0</v>
      </c>
      <c r="T82" s="26">
        <f ca="1">correlations!T126-'Modified Weights'!AT93</f>
        <v>-4.25</v>
      </c>
      <c r="U82" s="26">
        <f ca="1">correlations!U126-'Modified Weights'!AU93</f>
        <v>-0.79999999999999982</v>
      </c>
      <c r="V82" s="26">
        <f ca="1">correlations!V126-'Modified Weights'!AV93</f>
        <v>-4.333333333333333</v>
      </c>
      <c r="W82" s="26">
        <f ca="1">correlations!W126-'Modified Weights'!AW93</f>
        <v>0.10000000000000009</v>
      </c>
      <c r="X82" s="26">
        <f ca="1">correlations!X126-'Modified Weights'!AX93</f>
        <v>-4.333333333333333</v>
      </c>
      <c r="Y82" s="26">
        <f ca="1">correlations!Y126-'Modified Weights'!AY93</f>
        <v>-4.333333333333333</v>
      </c>
      <c r="Z82" s="26">
        <f ca="1">correlations!Z126-'Modified Weights'!AZ93</f>
        <v>-5</v>
      </c>
    </row>
    <row r="83" spans="1:26">
      <c r="A83" s="5" t="str">
        <f t="shared" ref="A83:A86" si="16">A82</f>
        <v>122: The Lord of the Rings: The Return of the King (2003)</v>
      </c>
      <c r="B83" s="26">
        <f ca="1">correlations!B127-'Modified Weights'!AB94</f>
        <v>-0.5</v>
      </c>
      <c r="C83" s="26">
        <f ca="1">correlations!C127-'Modified Weights'!AC94</f>
        <v>-1</v>
      </c>
      <c r="D83" s="26">
        <f ca="1">correlations!D127-'Modified Weights'!AD94</f>
        <v>-3.8333333333333335</v>
      </c>
      <c r="E83" s="26">
        <f ca="1">correlations!E127-'Modified Weights'!AE94</f>
        <v>-5</v>
      </c>
      <c r="F83" s="26">
        <f ca="1">correlations!F127-'Modified Weights'!AF94</f>
        <v>-0.5</v>
      </c>
      <c r="G83" s="26">
        <f ca="1">correlations!G127-'Modified Weights'!AG94</f>
        <v>-4</v>
      </c>
      <c r="H83" s="26">
        <f ca="1">correlations!H127-'Modified Weights'!AH94</f>
        <v>0.40000000000000036</v>
      </c>
      <c r="I83" s="26">
        <f ca="1">correlations!I127-'Modified Weights'!AI94</f>
        <v>-4.333333333333333</v>
      </c>
      <c r="J83" s="26">
        <f ca="1">correlations!J127-'Modified Weights'!AJ94</f>
        <v>-4.25</v>
      </c>
      <c r="K83" s="26">
        <f ca="1">correlations!K127-'Modified Weights'!AK94</f>
        <v>1.375</v>
      </c>
      <c r="L83" s="26">
        <f ca="1">correlations!L127-'Modified Weights'!AL94</f>
        <v>-0.33333333333333304</v>
      </c>
      <c r="M83" s="26">
        <f ca="1">correlations!M127-'Modified Weights'!AM94</f>
        <v>1</v>
      </c>
      <c r="N83" s="26">
        <f ca="1">correlations!N127-'Modified Weights'!AN94</f>
        <v>0.5</v>
      </c>
      <c r="O83" s="26">
        <f ca="1">correlations!O127-'Modified Weights'!AO94</f>
        <v>0.33333333333333304</v>
      </c>
      <c r="P83" s="26">
        <f ca="1">correlations!P127-'Modified Weights'!AP94</f>
        <v>-4</v>
      </c>
      <c r="Q83" s="26">
        <f ca="1">correlations!Q127-'Modified Weights'!AQ94</f>
        <v>1.125</v>
      </c>
      <c r="R83" s="26">
        <f ca="1">correlations!R127-'Modified Weights'!AR94</f>
        <v>-4</v>
      </c>
      <c r="S83" s="26">
        <f ca="1">correlations!S127-'Modified Weights'!AS94</f>
        <v>-5</v>
      </c>
      <c r="T83" s="26">
        <f ca="1">correlations!T127-'Modified Weights'!AT94</f>
        <v>-4.25</v>
      </c>
      <c r="U83" s="26">
        <f ca="1">correlations!U127-'Modified Weights'!AU94</f>
        <v>0.20000000000000018</v>
      </c>
      <c r="V83" s="26">
        <f ca="1">correlations!V127-'Modified Weights'!AV94</f>
        <v>-4.333333333333333</v>
      </c>
      <c r="W83" s="26">
        <f ca="1">correlations!W127-'Modified Weights'!AW94</f>
        <v>-0.39999999999999991</v>
      </c>
      <c r="X83" s="26">
        <f ca="1">correlations!X127-'Modified Weights'!AX94</f>
        <v>-0.33333333333333304</v>
      </c>
      <c r="Y83" s="26">
        <f ca="1">correlations!Y127-'Modified Weights'!AY94</f>
        <v>-4.333333333333333</v>
      </c>
      <c r="Z83" s="26">
        <f ca="1">correlations!Z127-'Modified Weights'!AZ94</f>
        <v>0</v>
      </c>
    </row>
    <row r="84" spans="1:26">
      <c r="A84" s="5" t="str">
        <f t="shared" si="16"/>
        <v>122: The Lord of the Rings: The Return of the King (2003)</v>
      </c>
      <c r="B84" s="26">
        <f ca="1">correlations!B128-'Modified Weights'!AB95</f>
        <v>-4.5</v>
      </c>
      <c r="C84" s="26">
        <f ca="1">correlations!C128-'Modified Weights'!AC95</f>
        <v>0.5</v>
      </c>
      <c r="D84" s="26">
        <f ca="1">correlations!D128-'Modified Weights'!AD95</f>
        <v>-3.8333333333333335</v>
      </c>
      <c r="E84" s="26">
        <f ca="1">correlations!E128-'Modified Weights'!AE95</f>
        <v>0</v>
      </c>
      <c r="F84" s="26">
        <f ca="1">correlations!F128-'Modified Weights'!AF95</f>
        <v>0</v>
      </c>
      <c r="G84" s="26">
        <f ca="1">correlations!G128-'Modified Weights'!AG95</f>
        <v>-4</v>
      </c>
      <c r="H84" s="26">
        <f ca="1">correlations!H128-'Modified Weights'!AH95</f>
        <v>0.40000000000000036</v>
      </c>
      <c r="I84" s="26">
        <f ca="1">correlations!I128-'Modified Weights'!AI95</f>
        <v>0.66666666666666696</v>
      </c>
      <c r="J84" s="26">
        <f ca="1">correlations!J128-'Modified Weights'!AJ95</f>
        <v>-4.25</v>
      </c>
      <c r="K84" s="26">
        <f ca="1">correlations!K128-'Modified Weights'!AK95</f>
        <v>-3.625</v>
      </c>
      <c r="L84" s="26">
        <f ca="1">correlations!L128-'Modified Weights'!AL95</f>
        <v>-4.333333333333333</v>
      </c>
      <c r="M84" s="26">
        <f ca="1">correlations!M128-'Modified Weights'!AM95</f>
        <v>-3</v>
      </c>
      <c r="N84" s="26">
        <f ca="1">correlations!N128-'Modified Weights'!AN95</f>
        <v>-4.5</v>
      </c>
      <c r="O84" s="26">
        <f ca="1">correlations!O128-'Modified Weights'!AO95</f>
        <v>-4.666666666666667</v>
      </c>
      <c r="P84" s="26">
        <f ca="1">correlations!P128-'Modified Weights'!AP95</f>
        <v>-4</v>
      </c>
      <c r="Q84" s="26">
        <f ca="1">correlations!Q128-'Modified Weights'!AQ95</f>
        <v>0.125</v>
      </c>
      <c r="R84" s="26">
        <f ca="1">correlations!R128-'Modified Weights'!AR95</f>
        <v>-4</v>
      </c>
      <c r="S84" s="26">
        <f ca="1">correlations!S128-'Modified Weights'!AS95</f>
        <v>0</v>
      </c>
      <c r="T84" s="26">
        <f ca="1">correlations!T128-'Modified Weights'!AT95</f>
        <v>-4.25</v>
      </c>
      <c r="U84" s="26">
        <f ca="1">correlations!U128-'Modified Weights'!AU95</f>
        <v>0.20000000000000018</v>
      </c>
      <c r="V84" s="26">
        <f ca="1">correlations!V128-'Modified Weights'!AV95</f>
        <v>-0.33333333333333304</v>
      </c>
      <c r="W84" s="26">
        <f ca="1">correlations!W128-'Modified Weights'!AW95</f>
        <v>-2.9</v>
      </c>
      <c r="X84" s="26">
        <f ca="1">correlations!X128-'Modified Weights'!AX95</f>
        <v>-0.33333333333333304</v>
      </c>
      <c r="Y84" s="26">
        <f ca="1">correlations!Y128-'Modified Weights'!AY95</f>
        <v>0.16666666666666696</v>
      </c>
      <c r="Z84" s="26">
        <f ca="1">correlations!Z128-'Modified Weights'!AZ95</f>
        <v>0</v>
      </c>
    </row>
    <row r="85" spans="1:26">
      <c r="A85" s="5" t="str">
        <f t="shared" si="16"/>
        <v>122: The Lord of the Rings: The Return of the King (2003)</v>
      </c>
      <c r="B85" s="26">
        <f ca="1">correlations!B129-'Modified Weights'!AB96</f>
        <v>-4.5</v>
      </c>
      <c r="C85" s="26">
        <f ca="1">correlations!C129-'Modified Weights'!AC96</f>
        <v>0.5</v>
      </c>
      <c r="D85" s="26">
        <f ca="1">correlations!D129-'Modified Weights'!AD96</f>
        <v>-0.33333333333333348</v>
      </c>
      <c r="E85" s="26">
        <f ca="1">correlations!E129-'Modified Weights'!AE96</f>
        <v>-5</v>
      </c>
      <c r="F85" s="26">
        <f ca="1">correlations!F129-'Modified Weights'!AF96</f>
        <v>0.5</v>
      </c>
      <c r="G85" s="26">
        <f ca="1">correlations!G129-'Modified Weights'!AG96</f>
        <v>-4</v>
      </c>
      <c r="H85" s="26">
        <f ca="1">correlations!H129-'Modified Weights'!AH96</f>
        <v>0.40000000000000036</v>
      </c>
      <c r="I85" s="26">
        <f ca="1">correlations!I129-'Modified Weights'!AI96</f>
        <v>-0.33333333333333304</v>
      </c>
      <c r="J85" s="26">
        <f ca="1">correlations!J129-'Modified Weights'!AJ96</f>
        <v>-4.25</v>
      </c>
      <c r="K85" s="26">
        <f ca="1">correlations!K129-'Modified Weights'!AK96</f>
        <v>-0.625</v>
      </c>
      <c r="L85" s="26">
        <f ca="1">correlations!L129-'Modified Weights'!AL96</f>
        <v>-4.333333333333333</v>
      </c>
      <c r="M85" s="26">
        <f ca="1">correlations!M129-'Modified Weights'!AM96</f>
        <v>-2.5</v>
      </c>
      <c r="N85" s="26">
        <f ca="1">correlations!N129-'Modified Weights'!AN96</f>
        <v>-4.5</v>
      </c>
      <c r="O85" s="26">
        <f ca="1">correlations!O129-'Modified Weights'!AO96</f>
        <v>0.33333333333333304</v>
      </c>
      <c r="P85" s="26">
        <f ca="1">correlations!P129-'Modified Weights'!AP96</f>
        <v>0.5</v>
      </c>
      <c r="Q85" s="26">
        <f ca="1">correlations!Q129-'Modified Weights'!AQ96</f>
        <v>0.125</v>
      </c>
      <c r="R85" s="26">
        <f ca="1">correlations!R129-'Modified Weights'!AR96</f>
        <v>-4</v>
      </c>
      <c r="S85" s="26">
        <f ca="1">correlations!S129-'Modified Weights'!AS96</f>
        <v>-5</v>
      </c>
      <c r="T85" s="26">
        <f ca="1">correlations!T129-'Modified Weights'!AT96</f>
        <v>-0.25</v>
      </c>
      <c r="U85" s="26">
        <f ca="1">correlations!U129-'Modified Weights'!AU96</f>
        <v>0.20000000000000018</v>
      </c>
      <c r="V85" s="26">
        <f ca="1">correlations!V129-'Modified Weights'!AV96</f>
        <v>0.66666666666666696</v>
      </c>
      <c r="W85" s="26">
        <f ca="1">correlations!W129-'Modified Weights'!AW96</f>
        <v>1.6</v>
      </c>
      <c r="X85" s="26">
        <f ca="1">correlations!X129-'Modified Weights'!AX96</f>
        <v>-4.333333333333333</v>
      </c>
      <c r="Y85" s="26">
        <f ca="1">correlations!Y129-'Modified Weights'!AY96</f>
        <v>0.66666666666666696</v>
      </c>
      <c r="Z85" s="26">
        <f ca="1">correlations!Z129-'Modified Weights'!AZ96</f>
        <v>-5</v>
      </c>
    </row>
    <row r="86" spans="1:26">
      <c r="A86" s="5" t="str">
        <f t="shared" si="16"/>
        <v>122: The Lord of the Rings: The Return of the King (2003)</v>
      </c>
      <c r="B86" s="26">
        <f ca="1">correlations!B130-'Modified Weights'!AB97</f>
        <v>-4.5</v>
      </c>
      <c r="C86" s="26">
        <f ca="1">correlations!C130-'Modified Weights'!AC97</f>
        <v>-4.5</v>
      </c>
      <c r="D86" s="26">
        <f ca="1">correlations!D130-'Modified Weights'!AD97</f>
        <v>0.16666666666666652</v>
      </c>
      <c r="E86" s="26">
        <f ca="1">correlations!E130-'Modified Weights'!AE97</f>
        <v>0</v>
      </c>
      <c r="F86" s="26">
        <f ca="1">correlations!F130-'Modified Weights'!AF97</f>
        <v>-0.5</v>
      </c>
      <c r="G86" s="26">
        <f ca="1">correlations!G130-'Modified Weights'!AG97</f>
        <v>0</v>
      </c>
      <c r="H86" s="26">
        <f ca="1">correlations!H130-'Modified Weights'!AH97</f>
        <v>-0.59999999999999964</v>
      </c>
      <c r="I86" s="26">
        <f ca="1">correlations!I130-'Modified Weights'!AI97</f>
        <v>-0.33333333333333304</v>
      </c>
      <c r="J86" s="26">
        <f ca="1">correlations!J130-'Modified Weights'!AJ97</f>
        <v>0.75</v>
      </c>
      <c r="K86" s="26">
        <f ca="1">correlations!K130-'Modified Weights'!AK97</f>
        <v>0.375</v>
      </c>
      <c r="L86" s="26">
        <f ca="1">correlations!L130-'Modified Weights'!AL97</f>
        <v>-0.33333333333333304</v>
      </c>
      <c r="M86" s="26">
        <f ca="1">correlations!M130-'Modified Weights'!AM97</f>
        <v>2</v>
      </c>
      <c r="N86" s="26">
        <f ca="1">correlations!N130-'Modified Weights'!AN97</f>
        <v>-0.5</v>
      </c>
      <c r="O86" s="26">
        <f ca="1">correlations!O130-'Modified Weights'!AO97</f>
        <v>-0.66666666666666696</v>
      </c>
      <c r="P86" s="26">
        <f ca="1">correlations!P130-'Modified Weights'!AP97</f>
        <v>-1.5</v>
      </c>
      <c r="Q86" s="26">
        <f ca="1">correlations!Q130-'Modified Weights'!AQ97</f>
        <v>-3.875</v>
      </c>
      <c r="R86" s="26">
        <f ca="1">correlations!R130-'Modified Weights'!AR97</f>
        <v>0</v>
      </c>
      <c r="S86" s="26">
        <f ca="1">correlations!S130-'Modified Weights'!AS97</f>
        <v>-5</v>
      </c>
      <c r="T86" s="26">
        <f ca="1">correlations!T130-'Modified Weights'!AT97</f>
        <v>0.25</v>
      </c>
      <c r="U86" s="26">
        <f ca="1">correlations!U130-'Modified Weights'!AU97</f>
        <v>0.20000000000000018</v>
      </c>
      <c r="V86" s="26">
        <f ca="1">correlations!V130-'Modified Weights'!AV97</f>
        <v>-0.33333333333333304</v>
      </c>
      <c r="W86" s="26">
        <f ca="1">correlations!W130-'Modified Weights'!AW97</f>
        <v>1.6</v>
      </c>
      <c r="X86" s="26">
        <f ca="1">correlations!X130-'Modified Weights'!AX97</f>
        <v>0.66666666666666696</v>
      </c>
      <c r="Y86" s="26">
        <f ca="1">correlations!Y130-'Modified Weights'!AY97</f>
        <v>-0.83333333333333304</v>
      </c>
      <c r="Z86" s="26">
        <f ca="1">correlations!Z130-'Modified Weights'!AZ97</f>
        <v>-5</v>
      </c>
    </row>
    <row r="87" spans="1:26">
      <c r="A87" s="20" t="s">
        <v>17</v>
      </c>
      <c r="B87" s="26">
        <f ca="1">correlations!B131-'Modified Weights'!AB98</f>
        <v>0</v>
      </c>
      <c r="C87" s="26">
        <f ca="1">correlations!C131-'Modified Weights'!AC98</f>
        <v>-4.5</v>
      </c>
      <c r="D87" s="26">
        <f ca="1">correlations!D131-'Modified Weights'!AD98</f>
        <v>-4.5</v>
      </c>
      <c r="E87" s="26">
        <f ca="1">correlations!E131-'Modified Weights'!AE98</f>
        <v>-4</v>
      </c>
      <c r="F87" s="26">
        <f ca="1">correlations!F131-'Modified Weights'!AF98</f>
        <v>-2</v>
      </c>
      <c r="G87" s="26" t="e">
        <f ca="1">correlations!G131-'Modified Weights'!AG98</f>
        <v>#DIV/0!</v>
      </c>
      <c r="H87" s="26">
        <f ca="1">correlations!H131-'Modified Weights'!AH98</f>
        <v>-4</v>
      </c>
      <c r="I87" s="26" t="e">
        <f ca="1">correlations!I131-'Modified Weights'!AI98</f>
        <v>#DIV/0!</v>
      </c>
      <c r="J87" s="26">
        <f ca="1">correlations!J131-'Modified Weights'!AJ98</f>
        <v>0</v>
      </c>
      <c r="K87" s="26">
        <f ca="1">correlations!K131-'Modified Weights'!AK98</f>
        <v>-0.75</v>
      </c>
      <c r="L87" s="26">
        <f ca="1">correlations!L131-'Modified Weights'!AL98</f>
        <v>0</v>
      </c>
      <c r="M87" s="26">
        <f ca="1">correlations!M131-'Modified Weights'!AM98</f>
        <v>0</v>
      </c>
      <c r="N87" s="26" t="e">
        <f ca="1">correlations!N131-'Modified Weights'!AN98</f>
        <v>#DIV/0!</v>
      </c>
      <c r="O87" s="26">
        <f ca="1">correlations!O131-'Modified Weights'!AO98</f>
        <v>-4</v>
      </c>
      <c r="P87" s="26">
        <f ca="1">correlations!P131-'Modified Weights'!AP98</f>
        <v>-2.25</v>
      </c>
      <c r="Q87" s="26">
        <f ca="1">correlations!Q131-'Modified Weights'!AQ98</f>
        <v>0</v>
      </c>
      <c r="R87" s="26" t="e">
        <f ca="1">correlations!R131-'Modified Weights'!AR98</f>
        <v>#DIV/0!</v>
      </c>
      <c r="S87" s="26" t="e">
        <f ca="1">correlations!S131-'Modified Weights'!AS98</f>
        <v>#DIV/0!</v>
      </c>
      <c r="T87" s="26">
        <f ca="1">correlations!T131-'Modified Weights'!AT98</f>
        <v>-2</v>
      </c>
      <c r="U87" s="26">
        <f ca="1">correlations!U131-'Modified Weights'!AU98</f>
        <v>-4</v>
      </c>
      <c r="V87" s="26" t="e">
        <f ca="1">correlations!V131-'Modified Weights'!AV98</f>
        <v>#DIV/0!</v>
      </c>
      <c r="W87" s="26">
        <f ca="1">correlations!W131-'Modified Weights'!AW98</f>
        <v>0</v>
      </c>
      <c r="X87" s="26" t="e">
        <f ca="1">correlations!X131-'Modified Weights'!AX98</f>
        <v>#DIV/0!</v>
      </c>
      <c r="Y87" s="26">
        <f ca="1">correlations!Y131-'Modified Weights'!AY98</f>
        <v>-3.25</v>
      </c>
      <c r="Z87" s="26" t="e">
        <f ca="1">correlations!Z131-'Modified Weights'!AZ98</f>
        <v>#DIV/0!</v>
      </c>
    </row>
    <row r="88" spans="1:26">
      <c r="A88" s="5" t="str">
        <f t="shared" ref="A88:A91" si="17">A87</f>
        <v>134: O Brother Where Art Thou? (2000)</v>
      </c>
      <c r="B88" s="26">
        <f ca="1">correlations!B132-'Modified Weights'!AB99</f>
        <v>-4</v>
      </c>
      <c r="C88" s="26">
        <f ca="1">correlations!C132-'Modified Weights'!AC99</f>
        <v>0</v>
      </c>
      <c r="D88" s="26">
        <f ca="1">correlations!D132-'Modified Weights'!AD99</f>
        <v>-4.5</v>
      </c>
      <c r="E88" s="26">
        <f ca="1">correlations!E132-'Modified Weights'!AE99</f>
        <v>-4</v>
      </c>
      <c r="F88" s="26">
        <f ca="1">correlations!F132-'Modified Weights'!AF99</f>
        <v>-2</v>
      </c>
      <c r="G88" s="26" t="e">
        <f ca="1">correlations!G132-'Modified Weights'!AG99</f>
        <v>#DIV/0!</v>
      </c>
      <c r="H88" s="26">
        <f ca="1">correlations!H132-'Modified Weights'!AH99</f>
        <v>-4</v>
      </c>
      <c r="I88" s="26" t="e">
        <f ca="1">correlations!I132-'Modified Weights'!AI99</f>
        <v>#DIV/0!</v>
      </c>
      <c r="J88" s="26">
        <f ca="1">correlations!J132-'Modified Weights'!AJ99</f>
        <v>-4.5</v>
      </c>
      <c r="K88" s="26">
        <f ca="1">correlations!K132-'Modified Weights'!AK99</f>
        <v>0.75</v>
      </c>
      <c r="L88" s="26">
        <f ca="1">correlations!L132-'Modified Weights'!AL99</f>
        <v>-2</v>
      </c>
      <c r="M88" s="26">
        <f ca="1">correlations!M132-'Modified Weights'!AM99</f>
        <v>-2.5</v>
      </c>
      <c r="N88" s="26" t="e">
        <f ca="1">correlations!N132-'Modified Weights'!AN99</f>
        <v>#DIV/0!</v>
      </c>
      <c r="O88" s="26">
        <f ca="1">correlations!O132-'Modified Weights'!AO99</f>
        <v>-4</v>
      </c>
      <c r="P88" s="26">
        <f ca="1">correlations!P132-'Modified Weights'!AP99</f>
        <v>-2.25</v>
      </c>
      <c r="Q88" s="26">
        <f ca="1">correlations!Q132-'Modified Weights'!AQ99</f>
        <v>-2.5</v>
      </c>
      <c r="R88" s="26" t="e">
        <f ca="1">correlations!R132-'Modified Weights'!AR99</f>
        <v>#DIV/0!</v>
      </c>
      <c r="S88" s="26" t="e">
        <f ca="1">correlations!S132-'Modified Weights'!AS99</f>
        <v>#DIV/0!</v>
      </c>
      <c r="T88" s="26">
        <f ca="1">correlations!T132-'Modified Weights'!AT99</f>
        <v>-2</v>
      </c>
      <c r="U88" s="26">
        <f ca="1">correlations!U132-'Modified Weights'!AU99</f>
        <v>-4</v>
      </c>
      <c r="V88" s="26" t="e">
        <f ca="1">correlations!V132-'Modified Weights'!AV99</f>
        <v>#DIV/0!</v>
      </c>
      <c r="W88" s="26">
        <f ca="1">correlations!W132-'Modified Weights'!AW99</f>
        <v>-4.5</v>
      </c>
      <c r="X88" s="26" t="e">
        <f ca="1">correlations!X132-'Modified Weights'!AX99</f>
        <v>#DIV/0!</v>
      </c>
      <c r="Y88" s="26">
        <f ca="1">correlations!Y132-'Modified Weights'!AY99</f>
        <v>-3.25</v>
      </c>
      <c r="Z88" s="26" t="e">
        <f ca="1">correlations!Z132-'Modified Weights'!AZ99</f>
        <v>#DIV/0!</v>
      </c>
    </row>
    <row r="89" spans="1:26">
      <c r="A89" s="5" t="str">
        <f t="shared" si="17"/>
        <v>134: O Brother Where Art Thou? (2000)</v>
      </c>
      <c r="B89" s="26">
        <f ca="1">correlations!B133-'Modified Weights'!AB100</f>
        <v>-4</v>
      </c>
      <c r="C89" s="26">
        <f ca="1">correlations!C133-'Modified Weights'!AC100</f>
        <v>-4.5</v>
      </c>
      <c r="D89" s="26">
        <f ca="1">correlations!D133-'Modified Weights'!AD100</f>
        <v>-4.5</v>
      </c>
      <c r="E89" s="26">
        <f ca="1">correlations!E133-'Modified Weights'!AE100</f>
        <v>-4</v>
      </c>
      <c r="F89" s="26">
        <f ca="1">correlations!F133-'Modified Weights'!AF100</f>
        <v>0</v>
      </c>
      <c r="G89" s="26" t="e">
        <f ca="1">correlations!G133-'Modified Weights'!AG100</f>
        <v>#DIV/0!</v>
      </c>
      <c r="H89" s="26">
        <f ca="1">correlations!H133-'Modified Weights'!AH100</f>
        <v>0</v>
      </c>
      <c r="I89" s="26" t="e">
        <f ca="1">correlations!I133-'Modified Weights'!AI100</f>
        <v>#DIV/0!</v>
      </c>
      <c r="J89" s="26">
        <f ca="1">correlations!J133-'Modified Weights'!AJ100</f>
        <v>-4.5</v>
      </c>
      <c r="K89" s="26">
        <f ca="1">correlations!K133-'Modified Weights'!AK100</f>
        <v>-3.25</v>
      </c>
      <c r="L89" s="26">
        <f ca="1">correlations!L133-'Modified Weights'!AL100</f>
        <v>-2</v>
      </c>
      <c r="M89" s="26">
        <f ca="1">correlations!M133-'Modified Weights'!AM100</f>
        <v>-2.5</v>
      </c>
      <c r="N89" s="26" t="e">
        <f ca="1">correlations!N133-'Modified Weights'!AN100</f>
        <v>#DIV/0!</v>
      </c>
      <c r="O89" s="26">
        <f ca="1">correlations!O133-'Modified Weights'!AO100</f>
        <v>-4</v>
      </c>
      <c r="P89" s="26">
        <f ca="1">correlations!P133-'Modified Weights'!AP100</f>
        <v>-2.25</v>
      </c>
      <c r="Q89" s="26">
        <f ca="1">correlations!Q133-'Modified Weights'!AQ100</f>
        <v>-2.5</v>
      </c>
      <c r="R89" s="26" t="e">
        <f ca="1">correlations!R133-'Modified Weights'!AR100</f>
        <v>#DIV/0!</v>
      </c>
      <c r="S89" s="26" t="e">
        <f ca="1">correlations!S133-'Modified Weights'!AS100</f>
        <v>#DIV/0!</v>
      </c>
      <c r="T89" s="26">
        <f ca="1">correlations!T133-'Modified Weights'!AT100</f>
        <v>-2</v>
      </c>
      <c r="U89" s="26">
        <f ca="1">correlations!U133-'Modified Weights'!AU100</f>
        <v>0</v>
      </c>
      <c r="V89" s="26" t="e">
        <f ca="1">correlations!V133-'Modified Weights'!AV100</f>
        <v>#DIV/0!</v>
      </c>
      <c r="W89" s="26">
        <f ca="1">correlations!W133-'Modified Weights'!AW100</f>
        <v>-4.5</v>
      </c>
      <c r="X89" s="26" t="e">
        <f ca="1">correlations!X133-'Modified Weights'!AX100</f>
        <v>#DIV/0!</v>
      </c>
      <c r="Y89" s="26">
        <f ca="1">correlations!Y133-'Modified Weights'!AY100</f>
        <v>-1.25</v>
      </c>
      <c r="Z89" s="26" t="e">
        <f ca="1">correlations!Z133-'Modified Weights'!AZ100</f>
        <v>#DIV/0!</v>
      </c>
    </row>
    <row r="90" spans="1:26">
      <c r="A90" s="5" t="str">
        <f t="shared" si="17"/>
        <v>134: O Brother Where Art Thou? (2000)</v>
      </c>
      <c r="B90" s="26">
        <f ca="1">correlations!B134-'Modified Weights'!AB101</f>
        <v>-4</v>
      </c>
      <c r="C90" s="26">
        <f ca="1">correlations!C134-'Modified Weights'!AC101</f>
        <v>-4.5</v>
      </c>
      <c r="D90" s="26">
        <f ca="1">correlations!D134-'Modified Weights'!AD101</f>
        <v>0</v>
      </c>
      <c r="E90" s="26">
        <f ca="1">correlations!E134-'Modified Weights'!AE101</f>
        <v>-4</v>
      </c>
      <c r="F90" s="26">
        <f ca="1">correlations!F134-'Modified Weights'!AF101</f>
        <v>-2</v>
      </c>
      <c r="G90" s="26" t="e">
        <f ca="1">correlations!G134-'Modified Weights'!AG101</f>
        <v>#DIV/0!</v>
      </c>
      <c r="H90" s="26">
        <f ca="1">correlations!H134-'Modified Weights'!AH101</f>
        <v>-4</v>
      </c>
      <c r="I90" s="26" t="e">
        <f ca="1">correlations!I134-'Modified Weights'!AI101</f>
        <v>#DIV/0!</v>
      </c>
      <c r="J90" s="26">
        <f ca="1">correlations!J134-'Modified Weights'!AJ101</f>
        <v>-4.5</v>
      </c>
      <c r="K90" s="26">
        <f ca="1">correlations!K134-'Modified Weights'!AK101</f>
        <v>-3.25</v>
      </c>
      <c r="L90" s="26">
        <f ca="1">correlations!L134-'Modified Weights'!AL101</f>
        <v>-2</v>
      </c>
      <c r="M90" s="26">
        <f ca="1">correlations!M134-'Modified Weights'!AM101</f>
        <v>-2.5</v>
      </c>
      <c r="N90" s="26" t="e">
        <f ca="1">correlations!N134-'Modified Weights'!AN101</f>
        <v>#DIV/0!</v>
      </c>
      <c r="O90" s="26">
        <f ca="1">correlations!O134-'Modified Weights'!AO101</f>
        <v>0</v>
      </c>
      <c r="P90" s="26">
        <f ca="1">correlations!P134-'Modified Weights'!AP101</f>
        <v>-0.25</v>
      </c>
      <c r="Q90" s="26">
        <f ca="1">correlations!Q134-'Modified Weights'!AQ101</f>
        <v>-2.5</v>
      </c>
      <c r="R90" s="26" t="e">
        <f ca="1">correlations!R134-'Modified Weights'!AR101</f>
        <v>#DIV/0!</v>
      </c>
      <c r="S90" s="26" t="e">
        <f ca="1">correlations!S134-'Modified Weights'!AS101</f>
        <v>#DIV/0!</v>
      </c>
      <c r="T90" s="26">
        <f ca="1">correlations!T134-'Modified Weights'!AT101</f>
        <v>-2</v>
      </c>
      <c r="U90" s="26">
        <f ca="1">correlations!U134-'Modified Weights'!AU101</f>
        <v>-4</v>
      </c>
      <c r="V90" s="26" t="e">
        <f ca="1">correlations!V134-'Modified Weights'!AV101</f>
        <v>#DIV/0!</v>
      </c>
      <c r="W90" s="26">
        <f ca="1">correlations!W134-'Modified Weights'!AW101</f>
        <v>-4.5</v>
      </c>
      <c r="X90" s="26" t="e">
        <f ca="1">correlations!X134-'Modified Weights'!AX101</f>
        <v>#DIV/0!</v>
      </c>
      <c r="Y90" s="26">
        <f ca="1">correlations!Y134-'Modified Weights'!AY101</f>
        <v>-3.25</v>
      </c>
      <c r="Z90" s="26" t="e">
        <f ca="1">correlations!Z134-'Modified Weights'!AZ101</f>
        <v>#DIV/0!</v>
      </c>
    </row>
    <row r="91" spans="1:26">
      <c r="A91" s="5" t="str">
        <f t="shared" si="17"/>
        <v>134: O Brother Where Art Thou? (2000)</v>
      </c>
      <c r="B91" s="26">
        <f ca="1">correlations!B135-'Modified Weights'!AB102</f>
        <v>-4</v>
      </c>
      <c r="C91" s="26">
        <f ca="1">correlations!C135-'Modified Weights'!AC102</f>
        <v>-4.5</v>
      </c>
      <c r="D91" s="26">
        <f ca="1">correlations!D135-'Modified Weights'!AD102</f>
        <v>-4.5</v>
      </c>
      <c r="E91" s="26">
        <f ca="1">correlations!E135-'Modified Weights'!AE102</f>
        <v>0</v>
      </c>
      <c r="F91" s="26">
        <f ca="1">correlations!F135-'Modified Weights'!AF102</f>
        <v>-2</v>
      </c>
      <c r="G91" s="26" t="e">
        <f ca="1">correlations!G135-'Modified Weights'!AG102</f>
        <v>#DIV/0!</v>
      </c>
      <c r="H91" s="26">
        <f ca="1">correlations!H135-'Modified Weights'!AH102</f>
        <v>-4</v>
      </c>
      <c r="I91" s="26" t="e">
        <f ca="1">correlations!I135-'Modified Weights'!AI102</f>
        <v>#DIV/0!</v>
      </c>
      <c r="J91" s="26">
        <f ca="1">correlations!J135-'Modified Weights'!AJ102</f>
        <v>-4.5</v>
      </c>
      <c r="K91" s="26">
        <f ca="1">correlations!K135-'Modified Weights'!AK102</f>
        <v>-3.25</v>
      </c>
      <c r="L91" s="26">
        <f ca="1">correlations!L135-'Modified Weights'!AL102</f>
        <v>-2</v>
      </c>
      <c r="M91" s="26">
        <f ca="1">correlations!M135-'Modified Weights'!AM102</f>
        <v>-2.5</v>
      </c>
      <c r="N91" s="26" t="e">
        <f ca="1">correlations!N135-'Modified Weights'!AN102</f>
        <v>#DIV/0!</v>
      </c>
      <c r="O91" s="26">
        <f ca="1">correlations!O135-'Modified Weights'!AO102</f>
        <v>-4</v>
      </c>
      <c r="P91" s="26">
        <f ca="1">correlations!P135-'Modified Weights'!AP102</f>
        <v>0.25</v>
      </c>
      <c r="Q91" s="26">
        <f ca="1">correlations!Q135-'Modified Weights'!AQ102</f>
        <v>-2.5</v>
      </c>
      <c r="R91" s="26" t="e">
        <f ca="1">correlations!R135-'Modified Weights'!AR102</f>
        <v>#DIV/0!</v>
      </c>
      <c r="S91" s="26" t="e">
        <f ca="1">correlations!S135-'Modified Weights'!AS102</f>
        <v>#DIV/0!</v>
      </c>
      <c r="T91" s="26">
        <f ca="1">correlations!T135-'Modified Weights'!AT102</f>
        <v>0</v>
      </c>
      <c r="U91" s="26">
        <f ca="1">correlations!U135-'Modified Weights'!AU102</f>
        <v>-4</v>
      </c>
      <c r="V91" s="26" t="e">
        <f ca="1">correlations!V135-'Modified Weights'!AV102</f>
        <v>#DIV/0!</v>
      </c>
      <c r="W91" s="26">
        <f ca="1">correlations!W135-'Modified Weights'!AW102</f>
        <v>-4.5</v>
      </c>
      <c r="X91" s="26" t="e">
        <f ca="1">correlations!X135-'Modified Weights'!AX102</f>
        <v>#DIV/0!</v>
      </c>
      <c r="Y91" s="26">
        <f ca="1">correlations!Y135-'Modified Weights'!AY102</f>
        <v>1.25</v>
      </c>
      <c r="Z91" s="26" t="e">
        <f ca="1">correlations!Z135-'Modified Weights'!AZ102</f>
        <v>#DIV/0!</v>
      </c>
    </row>
    <row r="92" spans="1:26">
      <c r="A92" s="20" t="s">
        <v>18</v>
      </c>
      <c r="B92" s="26">
        <f ca="1">correlations!B136-'Modified Weights'!AB103</f>
        <v>0.75</v>
      </c>
      <c r="C92" s="26">
        <f ca="1">correlations!C136-'Modified Weights'!AC103</f>
        <v>0.75</v>
      </c>
      <c r="D92" s="26">
        <f ca="1">correlations!D136-'Modified Weights'!AD103</f>
        <v>0.375</v>
      </c>
      <c r="E92" s="26">
        <f ca="1">correlations!E136-'Modified Weights'!AE103</f>
        <v>-4.5</v>
      </c>
      <c r="F92" s="26">
        <f ca="1">correlations!F136-'Modified Weights'!AF103</f>
        <v>-3</v>
      </c>
      <c r="G92" s="26">
        <f ca="1">correlations!G136-'Modified Weights'!AG103</f>
        <v>0.33333333333333304</v>
      </c>
      <c r="H92" s="26">
        <f ca="1">correlations!H136-'Modified Weights'!AH103</f>
        <v>-3.8333333333333335</v>
      </c>
      <c r="I92" s="26" t="e">
        <f ca="1">correlations!I136-'Modified Weights'!AI103</f>
        <v>#DIV/0!</v>
      </c>
      <c r="J92" s="26">
        <f ca="1">correlations!J136-'Modified Weights'!AJ103</f>
        <v>-3.3333333333333335</v>
      </c>
      <c r="K92" s="26">
        <f ca="1">correlations!K136-'Modified Weights'!AK103</f>
        <v>-4.5</v>
      </c>
      <c r="L92" s="26">
        <f ca="1">correlations!L136-'Modified Weights'!AL103</f>
        <v>-1.3333333333333335</v>
      </c>
      <c r="M92" s="26">
        <f ca="1">correlations!M136-'Modified Weights'!AM103</f>
        <v>-3.5</v>
      </c>
      <c r="N92" s="26">
        <f ca="1">correlations!N136-'Modified Weights'!AN103</f>
        <v>-1.1666666666666665</v>
      </c>
      <c r="O92" s="26">
        <f ca="1">correlations!O136-'Modified Weights'!AO103</f>
        <v>-3.625</v>
      </c>
      <c r="P92" s="26">
        <f ca="1">correlations!P136-'Modified Weights'!AP103</f>
        <v>-0.16666666666666652</v>
      </c>
      <c r="Q92" s="26">
        <f ca="1">correlations!Q136-'Modified Weights'!AQ103</f>
        <v>-3.8333333333333335</v>
      </c>
      <c r="R92" s="26">
        <f ca="1">correlations!R136-'Modified Weights'!AR103</f>
        <v>-2.5</v>
      </c>
      <c r="S92" s="26">
        <f ca="1">correlations!S136-'Modified Weights'!AS103</f>
        <v>-3.75</v>
      </c>
      <c r="T92" s="26">
        <f ca="1">correlations!T136-'Modified Weights'!AT103</f>
        <v>-3.5</v>
      </c>
      <c r="U92" s="26">
        <f ca="1">correlations!U136-'Modified Weights'!AU103</f>
        <v>0.375</v>
      </c>
      <c r="V92" s="26">
        <f ca="1">correlations!V136-'Modified Weights'!AV103</f>
        <v>-0.5</v>
      </c>
      <c r="W92" s="26">
        <f ca="1">correlations!W136-'Modified Weights'!AW103</f>
        <v>-3</v>
      </c>
      <c r="X92" s="26">
        <f ca="1">correlations!X136-'Modified Weights'!AX103</f>
        <v>0.5</v>
      </c>
      <c r="Y92" s="26">
        <f ca="1">correlations!Y136-'Modified Weights'!AY103</f>
        <v>-2</v>
      </c>
      <c r="Z92" s="26">
        <f ca="1">correlations!Z136-'Modified Weights'!AZ103</f>
        <v>-3</v>
      </c>
    </row>
    <row r="93" spans="1:26">
      <c r="A93" s="5" t="str">
        <f t="shared" ref="A93:A96" si="18">A92</f>
        <v>141: Donnie Darko (2001)</v>
      </c>
      <c r="B93" s="26">
        <f ca="1">correlations!B137-'Modified Weights'!AB104</f>
        <v>-3.75</v>
      </c>
      <c r="C93" s="26">
        <f ca="1">correlations!C137-'Modified Weights'!AC104</f>
        <v>-3.75</v>
      </c>
      <c r="D93" s="26">
        <f ca="1">correlations!D137-'Modified Weights'!AD104</f>
        <v>-0.125</v>
      </c>
      <c r="E93" s="26">
        <f ca="1">correlations!E137-'Modified Weights'!AE104</f>
        <v>-4.5</v>
      </c>
      <c r="F93" s="26">
        <f ca="1">correlations!F137-'Modified Weights'!AF104</f>
        <v>1</v>
      </c>
      <c r="G93" s="26">
        <f ca="1">correlations!G137-'Modified Weights'!AG104</f>
        <v>-4.166666666666667</v>
      </c>
      <c r="H93" s="26">
        <f ca="1">correlations!H137-'Modified Weights'!AH104</f>
        <v>-3.8333333333333335</v>
      </c>
      <c r="I93" s="26" t="e">
        <f ca="1">correlations!I137-'Modified Weights'!AI104</f>
        <v>#DIV/0!</v>
      </c>
      <c r="J93" s="26">
        <f ca="1">correlations!J137-'Modified Weights'!AJ104</f>
        <v>1.1666666666666665</v>
      </c>
      <c r="K93" s="26">
        <f ca="1">correlations!K137-'Modified Weights'!AK104</f>
        <v>0</v>
      </c>
      <c r="L93" s="26">
        <f ca="1">correlations!L137-'Modified Weights'!AL104</f>
        <v>-3.8333333333333335</v>
      </c>
      <c r="M93" s="26">
        <f ca="1">correlations!M137-'Modified Weights'!AM104</f>
        <v>0.5</v>
      </c>
      <c r="N93" s="26">
        <f ca="1">correlations!N137-'Modified Weights'!AN104</f>
        <v>-3.6666666666666665</v>
      </c>
      <c r="O93" s="26">
        <f ca="1">correlations!O137-'Modified Weights'!AO104</f>
        <v>-0.625</v>
      </c>
      <c r="P93" s="26">
        <f ca="1">correlations!P137-'Modified Weights'!AP104</f>
        <v>-3.1666666666666665</v>
      </c>
      <c r="Q93" s="26">
        <f ca="1">correlations!Q137-'Modified Weights'!AQ104</f>
        <v>-0.83333333333333348</v>
      </c>
      <c r="R93" s="26">
        <f ca="1">correlations!R137-'Modified Weights'!AR104</f>
        <v>-2.5</v>
      </c>
      <c r="S93" s="26">
        <f ca="1">correlations!S137-'Modified Weights'!AS104</f>
        <v>-3.75</v>
      </c>
      <c r="T93" s="26">
        <f ca="1">correlations!T137-'Modified Weights'!AT104</f>
        <v>1</v>
      </c>
      <c r="U93" s="26">
        <f ca="1">correlations!U137-'Modified Weights'!AU104</f>
        <v>-3.625</v>
      </c>
      <c r="V93" s="26">
        <f ca="1">correlations!V137-'Modified Weights'!AV104</f>
        <v>0.5</v>
      </c>
      <c r="W93" s="26">
        <f ca="1">correlations!W137-'Modified Weights'!AW104</f>
        <v>-3</v>
      </c>
      <c r="X93" s="26">
        <f ca="1">correlations!X137-'Modified Weights'!AX104</f>
        <v>0</v>
      </c>
      <c r="Y93" s="26">
        <f ca="1">correlations!Y137-'Modified Weights'!AY104</f>
        <v>-2</v>
      </c>
      <c r="Z93" s="26">
        <f ca="1">correlations!Z137-'Modified Weights'!AZ104</f>
        <v>0</v>
      </c>
    </row>
    <row r="94" spans="1:26">
      <c r="A94" s="5" t="str">
        <f t="shared" si="18"/>
        <v>141: Donnie Darko (2001)</v>
      </c>
      <c r="B94" s="26">
        <f ca="1">correlations!B138-'Modified Weights'!AB105</f>
        <v>-0.25</v>
      </c>
      <c r="C94" s="26">
        <f ca="1">correlations!C138-'Modified Weights'!AC105</f>
        <v>-3.75</v>
      </c>
      <c r="D94" s="26">
        <f ca="1">correlations!D138-'Modified Weights'!AD105</f>
        <v>-1.125</v>
      </c>
      <c r="E94" s="26">
        <f ca="1">correlations!E138-'Modified Weights'!AE105</f>
        <v>-4.5</v>
      </c>
      <c r="F94" s="26">
        <f ca="1">correlations!F138-'Modified Weights'!AF105</f>
        <v>-1</v>
      </c>
      <c r="G94" s="26">
        <f ca="1">correlations!G138-'Modified Weights'!AG105</f>
        <v>-4.166666666666667</v>
      </c>
      <c r="H94" s="26">
        <f ca="1">correlations!H138-'Modified Weights'!AH105</f>
        <v>0.66666666666666652</v>
      </c>
      <c r="I94" s="26" t="e">
        <f ca="1">correlations!I138-'Modified Weights'!AI105</f>
        <v>#DIV/0!</v>
      </c>
      <c r="J94" s="26">
        <f ca="1">correlations!J138-'Modified Weights'!AJ105</f>
        <v>-0.83333333333333348</v>
      </c>
      <c r="K94" s="26">
        <f ca="1">correlations!K138-'Modified Weights'!AK105</f>
        <v>0</v>
      </c>
      <c r="L94" s="26">
        <f ca="1">correlations!L138-'Modified Weights'!AL105</f>
        <v>0.66666666666666652</v>
      </c>
      <c r="M94" s="26">
        <f ca="1">correlations!M138-'Modified Weights'!AM105</f>
        <v>-3.5</v>
      </c>
      <c r="N94" s="26">
        <f ca="1">correlations!N138-'Modified Weights'!AN105</f>
        <v>0.83333333333333348</v>
      </c>
      <c r="O94" s="26">
        <f ca="1">correlations!O138-'Modified Weights'!AO105</f>
        <v>-1.125</v>
      </c>
      <c r="P94" s="26">
        <f ca="1">correlations!P138-'Modified Weights'!AP105</f>
        <v>1.3333333333333335</v>
      </c>
      <c r="Q94" s="26">
        <f ca="1">correlations!Q138-'Modified Weights'!AQ105</f>
        <v>0.66666666666666652</v>
      </c>
      <c r="R94" s="26">
        <f ca="1">correlations!R138-'Modified Weights'!AR105</f>
        <v>-2.5</v>
      </c>
      <c r="S94" s="26">
        <f ca="1">correlations!S138-'Modified Weights'!AS105</f>
        <v>-0.75</v>
      </c>
      <c r="T94" s="26">
        <f ca="1">correlations!T138-'Modified Weights'!AT105</f>
        <v>-3.5</v>
      </c>
      <c r="U94" s="26">
        <f ca="1">correlations!U138-'Modified Weights'!AU105</f>
        <v>0.875</v>
      </c>
      <c r="V94" s="26">
        <f ca="1">correlations!V138-'Modified Weights'!AV105</f>
        <v>-4</v>
      </c>
      <c r="W94" s="26">
        <f ca="1">correlations!W138-'Modified Weights'!AW105</f>
        <v>-3</v>
      </c>
      <c r="X94" s="26">
        <f ca="1">correlations!X138-'Modified Weights'!AX105</f>
        <v>-4</v>
      </c>
      <c r="Y94" s="26">
        <f ca="1">correlations!Y138-'Modified Weights'!AY105</f>
        <v>0</v>
      </c>
      <c r="Z94" s="26">
        <f ca="1">correlations!Z138-'Modified Weights'!AZ105</f>
        <v>-3</v>
      </c>
    </row>
    <row r="95" spans="1:26">
      <c r="A95" s="5" t="str">
        <f t="shared" si="18"/>
        <v>141: Donnie Darko (2001)</v>
      </c>
      <c r="B95" s="26">
        <f ca="1">correlations!B139-'Modified Weights'!AB106</f>
        <v>-1.25</v>
      </c>
      <c r="C95" s="26">
        <f ca="1">correlations!C139-'Modified Weights'!AC106</f>
        <v>-0.75</v>
      </c>
      <c r="D95" s="26">
        <f ca="1">correlations!D139-'Modified Weights'!AD106</f>
        <v>-3.625</v>
      </c>
      <c r="E95" s="26">
        <f ca="1">correlations!E139-'Modified Weights'!AE106</f>
        <v>-4.5</v>
      </c>
      <c r="F95" s="26">
        <f ca="1">correlations!F139-'Modified Weights'!AF106</f>
        <v>-3</v>
      </c>
      <c r="G95" s="26">
        <f ca="1">correlations!G139-'Modified Weights'!AG106</f>
        <v>-0.66666666666666696</v>
      </c>
      <c r="H95" s="26">
        <f ca="1">correlations!H139-'Modified Weights'!AH106</f>
        <v>-0.83333333333333348</v>
      </c>
      <c r="I95" s="26" t="e">
        <f ca="1">correlations!I139-'Modified Weights'!AI106</f>
        <v>#DIV/0!</v>
      </c>
      <c r="J95" s="26">
        <f ca="1">correlations!J139-'Modified Weights'!AJ106</f>
        <v>-3.3333333333333335</v>
      </c>
      <c r="K95" s="26">
        <f ca="1">correlations!K139-'Modified Weights'!AK106</f>
        <v>-4.5</v>
      </c>
      <c r="L95" s="26">
        <f ca="1">correlations!L139-'Modified Weights'!AL106</f>
        <v>-3.8333333333333335</v>
      </c>
      <c r="M95" s="26">
        <f ca="1">correlations!M139-'Modified Weights'!AM106</f>
        <v>-3.5</v>
      </c>
      <c r="N95" s="26">
        <f ca="1">correlations!N139-'Modified Weights'!AN106</f>
        <v>-3.6666666666666665</v>
      </c>
      <c r="O95" s="26">
        <f ca="1">correlations!O139-'Modified Weights'!AO106</f>
        <v>0.875</v>
      </c>
      <c r="P95" s="26">
        <f ca="1">correlations!P139-'Modified Weights'!AP106</f>
        <v>-1.1666666666666665</v>
      </c>
      <c r="Q95" s="26">
        <f ca="1">correlations!Q139-'Modified Weights'!AQ106</f>
        <v>0.16666666666666652</v>
      </c>
      <c r="R95" s="26">
        <f ca="1">correlations!R139-'Modified Weights'!AR106</f>
        <v>0</v>
      </c>
      <c r="S95" s="26">
        <f ca="1">correlations!S139-'Modified Weights'!AS106</f>
        <v>0.75</v>
      </c>
      <c r="T95" s="26">
        <f ca="1">correlations!T139-'Modified Weights'!AT106</f>
        <v>0.5</v>
      </c>
      <c r="U95" s="26">
        <f ca="1">correlations!U139-'Modified Weights'!AU106</f>
        <v>-0.625</v>
      </c>
      <c r="V95" s="26">
        <f ca="1">correlations!V139-'Modified Weights'!AV106</f>
        <v>-4</v>
      </c>
      <c r="W95" s="26">
        <f ca="1">correlations!W139-'Modified Weights'!AW106</f>
        <v>0</v>
      </c>
      <c r="X95" s="26">
        <f ca="1">correlations!X139-'Modified Weights'!AX106</f>
        <v>-0.5</v>
      </c>
      <c r="Y95" s="26">
        <f ca="1">correlations!Y139-'Modified Weights'!AY106</f>
        <v>-2</v>
      </c>
      <c r="Z95" s="26">
        <f ca="1">correlations!Z139-'Modified Weights'!AZ106</f>
        <v>0.5</v>
      </c>
    </row>
    <row r="96" spans="1:26">
      <c r="A96" s="5" t="str">
        <f t="shared" si="18"/>
        <v>141: Donnie Darko (2001)</v>
      </c>
      <c r="B96" s="26">
        <f ca="1">correlations!B140-'Modified Weights'!AB107</f>
        <v>0.75</v>
      </c>
      <c r="C96" s="26">
        <f ca="1">correlations!C140-'Modified Weights'!AC107</f>
        <v>-3.75</v>
      </c>
      <c r="D96" s="26">
        <f ca="1">correlations!D140-'Modified Weights'!AD107</f>
        <v>0.875</v>
      </c>
      <c r="E96" s="26">
        <f ca="1">correlations!E140-'Modified Weights'!AE107</f>
        <v>0</v>
      </c>
      <c r="F96" s="26">
        <f ca="1">correlations!F140-'Modified Weights'!AF107</f>
        <v>-3</v>
      </c>
      <c r="G96" s="26">
        <f ca="1">correlations!G140-'Modified Weights'!AG107</f>
        <v>0.33333333333333304</v>
      </c>
      <c r="H96" s="26">
        <f ca="1">correlations!H140-'Modified Weights'!AH107</f>
        <v>0.16666666666666652</v>
      </c>
      <c r="I96" s="26" t="e">
        <f ca="1">correlations!I140-'Modified Weights'!AI107</f>
        <v>#DIV/0!</v>
      </c>
      <c r="J96" s="26">
        <f ca="1">correlations!J140-'Modified Weights'!AJ107</f>
        <v>-0.33333333333333348</v>
      </c>
      <c r="K96" s="26">
        <f ca="1">correlations!K140-'Modified Weights'!AK107</f>
        <v>0</v>
      </c>
      <c r="L96" s="26">
        <f ca="1">correlations!L140-'Modified Weights'!AL107</f>
        <v>0.66666666666666652</v>
      </c>
      <c r="M96" s="26">
        <f ca="1">correlations!M140-'Modified Weights'!AM107</f>
        <v>-0.5</v>
      </c>
      <c r="N96" s="26">
        <f ca="1">correlations!N140-'Modified Weights'!AN107</f>
        <v>0.33333333333333348</v>
      </c>
      <c r="O96" s="26">
        <f ca="1">correlations!O140-'Modified Weights'!AO107</f>
        <v>0.875</v>
      </c>
      <c r="P96" s="26">
        <f ca="1">correlations!P140-'Modified Weights'!AP107</f>
        <v>-3.1666666666666665</v>
      </c>
      <c r="Q96" s="26">
        <f ca="1">correlations!Q140-'Modified Weights'!AQ107</f>
        <v>-3.8333333333333335</v>
      </c>
      <c r="R96" s="26">
        <f ca="1">correlations!R140-'Modified Weights'!AR107</f>
        <v>-2.5</v>
      </c>
      <c r="S96" s="26">
        <f ca="1">correlations!S140-'Modified Weights'!AS107</f>
        <v>-3.75</v>
      </c>
      <c r="T96" s="26">
        <f ca="1">correlations!T140-'Modified Weights'!AT107</f>
        <v>-1.5</v>
      </c>
      <c r="U96" s="26">
        <f ca="1">correlations!U140-'Modified Weights'!AU107</f>
        <v>-0.625</v>
      </c>
      <c r="V96" s="26">
        <f ca="1">correlations!V140-'Modified Weights'!AV107</f>
        <v>0</v>
      </c>
      <c r="W96" s="26">
        <f ca="1">correlations!W140-'Modified Weights'!AW107</f>
        <v>0</v>
      </c>
      <c r="X96" s="26">
        <f ca="1">correlations!X140-'Modified Weights'!AX107</f>
        <v>-4</v>
      </c>
      <c r="Y96" s="26">
        <f ca="1">correlations!Y140-'Modified Weights'!AY107</f>
        <v>-2</v>
      </c>
      <c r="Z96" s="26">
        <f ca="1">correlations!Z140-'Modified Weights'!AZ107</f>
        <v>-0.5</v>
      </c>
    </row>
    <row r="97" spans="1:26">
      <c r="A97" s="20" t="s">
        <v>19</v>
      </c>
      <c r="B97" s="26">
        <f ca="1">correlations!B141-'Modified Weights'!AB108</f>
        <v>0</v>
      </c>
      <c r="C97" s="26">
        <f ca="1">correlations!C141-'Modified Weights'!AC108</f>
        <v>-4</v>
      </c>
      <c r="D97" s="26">
        <f ca="1">correlations!D141-'Modified Weights'!AD108</f>
        <v>-3.5</v>
      </c>
      <c r="E97" s="26">
        <f ca="1">correlations!E141-'Modified Weights'!AE108</f>
        <v>-1.2000000000000002</v>
      </c>
      <c r="F97" s="26">
        <f ca="1">correlations!F141-'Modified Weights'!AF108</f>
        <v>-0.625</v>
      </c>
      <c r="G97" s="26">
        <f ca="1">correlations!G141-'Modified Weights'!AG108</f>
        <v>-2.5</v>
      </c>
      <c r="H97" s="26">
        <f ca="1">correlations!H141-'Modified Weights'!AH108</f>
        <v>-3.5</v>
      </c>
      <c r="I97" s="26">
        <f ca="1">correlations!I141-'Modified Weights'!AI108</f>
        <v>-0.83333333333333348</v>
      </c>
      <c r="J97" s="26">
        <f ca="1">correlations!J141-'Modified Weights'!AJ108</f>
        <v>0.5</v>
      </c>
      <c r="K97" s="26">
        <f ca="1">correlations!K141-'Modified Weights'!AK108</f>
        <v>0.66666666666666652</v>
      </c>
      <c r="L97" s="26">
        <f ca="1">correlations!L141-'Modified Weights'!AL108</f>
        <v>1.1666666666666665</v>
      </c>
      <c r="M97" s="26">
        <f ca="1">correlations!M141-'Modified Weights'!AM108</f>
        <v>1.6666666666666665</v>
      </c>
      <c r="N97" s="26">
        <f ca="1">correlations!N141-'Modified Weights'!AN108</f>
        <v>0.5</v>
      </c>
      <c r="O97" s="26">
        <f ca="1">correlations!O141-'Modified Weights'!AO108</f>
        <v>0.5</v>
      </c>
      <c r="P97" s="26">
        <f ca="1">correlations!P141-'Modified Weights'!AP108</f>
        <v>0</v>
      </c>
      <c r="Q97" s="26">
        <f ca="1">correlations!Q141-'Modified Weights'!AQ108</f>
        <v>0.5</v>
      </c>
      <c r="R97" s="26">
        <f ca="1">correlations!R141-'Modified Weights'!AR108</f>
        <v>-1</v>
      </c>
      <c r="S97" s="26">
        <f ca="1">correlations!S141-'Modified Weights'!AS108</f>
        <v>-3.5</v>
      </c>
      <c r="T97" s="26">
        <f ca="1">correlations!T141-'Modified Weights'!AT108</f>
        <v>-1</v>
      </c>
      <c r="U97" s="26">
        <f ca="1">correlations!U141-'Modified Weights'!AU108</f>
        <v>-3.75</v>
      </c>
      <c r="V97" s="26">
        <f ca="1">correlations!V141-'Modified Weights'!AV108</f>
        <v>-5</v>
      </c>
      <c r="W97" s="26">
        <f ca="1">correlations!W141-'Modified Weights'!AW108</f>
        <v>1.5</v>
      </c>
      <c r="X97" s="26">
        <f ca="1">correlations!X141-'Modified Weights'!AX108</f>
        <v>-3.5</v>
      </c>
      <c r="Y97" s="26">
        <f ca="1">correlations!Y141-'Modified Weights'!AY108</f>
        <v>-4.166666666666667</v>
      </c>
      <c r="Z97" s="26">
        <f ca="1">correlations!Z141-'Modified Weights'!AZ108</f>
        <v>0.16666666666666652</v>
      </c>
    </row>
    <row r="98" spans="1:26">
      <c r="A98" s="5" t="str">
        <f t="shared" ref="A98:A101" si="19">A97</f>
        <v>146: Crouching Tiger Hidden Dragon (Wo hu cang long) (2000)</v>
      </c>
      <c r="B98" s="26">
        <f ca="1">correlations!B142-'Modified Weights'!AB109</f>
        <v>-3.5</v>
      </c>
      <c r="C98" s="26">
        <f ca="1">correlations!C142-'Modified Weights'!AC109</f>
        <v>0.5</v>
      </c>
      <c r="D98" s="26">
        <f ca="1">correlations!D142-'Modified Weights'!AD109</f>
        <v>-3.5</v>
      </c>
      <c r="E98" s="26">
        <f ca="1">correlations!E142-'Modified Weights'!AE109</f>
        <v>0.29999999999999982</v>
      </c>
      <c r="F98" s="26">
        <f ca="1">correlations!F142-'Modified Weights'!AF109</f>
        <v>-4.125</v>
      </c>
      <c r="G98" s="26">
        <f ca="1">correlations!G142-'Modified Weights'!AG109</f>
        <v>0</v>
      </c>
      <c r="H98" s="26">
        <f ca="1">correlations!H142-'Modified Weights'!AH109</f>
        <v>-3.5</v>
      </c>
      <c r="I98" s="26">
        <f ca="1">correlations!I142-'Modified Weights'!AI109</f>
        <v>0.16666666666666652</v>
      </c>
      <c r="J98" s="26">
        <f ca="1">correlations!J142-'Modified Weights'!AJ109</f>
        <v>-4</v>
      </c>
      <c r="K98" s="26">
        <f ca="1">correlations!K142-'Modified Weights'!AK109</f>
        <v>0.16666666666666652</v>
      </c>
      <c r="L98" s="26">
        <f ca="1">correlations!L142-'Modified Weights'!AL109</f>
        <v>-3.8333333333333335</v>
      </c>
      <c r="M98" s="26">
        <f ca="1">correlations!M142-'Modified Weights'!AM109</f>
        <v>-2.3333333333333335</v>
      </c>
      <c r="N98" s="26">
        <f ca="1">correlations!N142-'Modified Weights'!AN109</f>
        <v>-3</v>
      </c>
      <c r="O98" s="26">
        <f ca="1">correlations!O142-'Modified Weights'!AO109</f>
        <v>0.5</v>
      </c>
      <c r="P98" s="26">
        <f ca="1">correlations!P142-'Modified Weights'!AP109</f>
        <v>-4</v>
      </c>
      <c r="Q98" s="26">
        <f ca="1">correlations!Q142-'Modified Weights'!AQ109</f>
        <v>0.5</v>
      </c>
      <c r="R98" s="26">
        <f ca="1">correlations!R142-'Modified Weights'!AR109</f>
        <v>-3.5</v>
      </c>
      <c r="S98" s="26">
        <f ca="1">correlations!S142-'Modified Weights'!AS109</f>
        <v>0.5</v>
      </c>
      <c r="T98" s="26">
        <f ca="1">correlations!T142-'Modified Weights'!AT109</f>
        <v>-3.5</v>
      </c>
      <c r="U98" s="26">
        <f ca="1">correlations!U142-'Modified Weights'!AU109</f>
        <v>-3.75</v>
      </c>
      <c r="V98" s="26">
        <f ca="1">correlations!V142-'Modified Weights'!AV109</f>
        <v>-5</v>
      </c>
      <c r="W98" s="26">
        <f ca="1">correlations!W142-'Modified Weights'!AW109</f>
        <v>-3</v>
      </c>
      <c r="X98" s="26">
        <f ca="1">correlations!X142-'Modified Weights'!AX109</f>
        <v>-3.5</v>
      </c>
      <c r="Y98" s="26">
        <f ca="1">correlations!Y142-'Modified Weights'!AY109</f>
        <v>-0.16666666666666696</v>
      </c>
      <c r="Z98" s="26">
        <f ca="1">correlations!Z142-'Modified Weights'!AZ109</f>
        <v>0.16666666666666652</v>
      </c>
    </row>
    <row r="99" spans="1:26">
      <c r="A99" s="5" t="str">
        <f t="shared" si="19"/>
        <v>146: Crouching Tiger Hidden Dragon (Wo hu cang long) (2000)</v>
      </c>
      <c r="B99" s="26">
        <f ca="1">correlations!B143-'Modified Weights'!AB110</f>
        <v>-3.5</v>
      </c>
      <c r="C99" s="26">
        <f ca="1">correlations!C143-'Modified Weights'!AC110</f>
        <v>-0.5</v>
      </c>
      <c r="D99" s="26">
        <f ca="1">correlations!D143-'Modified Weights'!AD110</f>
        <v>0</v>
      </c>
      <c r="E99" s="26">
        <f ca="1">correlations!E143-'Modified Weights'!AE110</f>
        <v>1.2999999999999998</v>
      </c>
      <c r="F99" s="26">
        <f ca="1">correlations!F143-'Modified Weights'!AF110</f>
        <v>-0.125</v>
      </c>
      <c r="G99" s="26">
        <f ca="1">correlations!G143-'Modified Weights'!AG110</f>
        <v>-2.5</v>
      </c>
      <c r="H99" s="26">
        <f ca="1">correlations!H143-'Modified Weights'!AH110</f>
        <v>0</v>
      </c>
      <c r="I99" s="26">
        <f ca="1">correlations!I143-'Modified Weights'!AI110</f>
        <v>-3.3333333333333335</v>
      </c>
      <c r="J99" s="26">
        <f ca="1">correlations!J143-'Modified Weights'!AJ110</f>
        <v>-0.5</v>
      </c>
      <c r="K99" s="26">
        <f ca="1">correlations!K143-'Modified Weights'!AK110</f>
        <v>-3.3333333333333335</v>
      </c>
      <c r="L99" s="26">
        <f ca="1">correlations!L143-'Modified Weights'!AL110</f>
        <v>-3.8333333333333335</v>
      </c>
      <c r="M99" s="26">
        <f ca="1">correlations!M143-'Modified Weights'!AM110</f>
        <v>0.16666666666666652</v>
      </c>
      <c r="N99" s="26">
        <f ca="1">correlations!N143-'Modified Weights'!AN110</f>
        <v>-3</v>
      </c>
      <c r="O99" s="26">
        <f ca="1">correlations!O143-'Modified Weights'!AO110</f>
        <v>0</v>
      </c>
      <c r="P99" s="26">
        <f ca="1">correlations!P143-'Modified Weights'!AP110</f>
        <v>-4</v>
      </c>
      <c r="Q99" s="26">
        <f ca="1">correlations!Q143-'Modified Weights'!AQ110</f>
        <v>-1</v>
      </c>
      <c r="R99" s="26">
        <f ca="1">correlations!R143-'Modified Weights'!AR110</f>
        <v>0.5</v>
      </c>
      <c r="S99" s="26">
        <f ca="1">correlations!S143-'Modified Weights'!AS110</f>
        <v>0.5</v>
      </c>
      <c r="T99" s="26">
        <f ca="1">correlations!T143-'Modified Weights'!AT110</f>
        <v>0.5</v>
      </c>
      <c r="U99" s="26">
        <f ca="1">correlations!U143-'Modified Weights'!AU110</f>
        <v>-0.25</v>
      </c>
      <c r="V99" s="26">
        <f ca="1">correlations!V143-'Modified Weights'!AV110</f>
        <v>-5</v>
      </c>
      <c r="W99" s="26">
        <f ca="1">correlations!W143-'Modified Weights'!AW110</f>
        <v>-2.5</v>
      </c>
      <c r="X99" s="26">
        <f ca="1">correlations!X143-'Modified Weights'!AX110</f>
        <v>-3.5</v>
      </c>
      <c r="Y99" s="26">
        <f ca="1">correlations!Y143-'Modified Weights'!AY110</f>
        <v>-0.16666666666666696</v>
      </c>
      <c r="Z99" s="26">
        <f ca="1">correlations!Z143-'Modified Weights'!AZ110</f>
        <v>-3.8333333333333335</v>
      </c>
    </row>
    <row r="100" spans="1:26">
      <c r="A100" s="5" t="str">
        <f t="shared" si="19"/>
        <v>146: Crouching Tiger Hidden Dragon (Wo hu cang long) (2000)</v>
      </c>
      <c r="B100" s="26">
        <f ca="1">correlations!B144-'Modified Weights'!AB111</f>
        <v>0</v>
      </c>
      <c r="C100" s="26">
        <f ca="1">correlations!C144-'Modified Weights'!AC111</f>
        <v>-4</v>
      </c>
      <c r="D100" s="26">
        <f ca="1">correlations!D144-'Modified Weights'!AD111</f>
        <v>1</v>
      </c>
      <c r="E100" s="26">
        <f ca="1">correlations!E144-'Modified Weights'!AE111</f>
        <v>-0.20000000000000018</v>
      </c>
      <c r="F100" s="26">
        <f ca="1">correlations!F144-'Modified Weights'!AF111</f>
        <v>0.875</v>
      </c>
      <c r="G100" s="26">
        <f ca="1">correlations!G144-'Modified Weights'!AG111</f>
        <v>-2.5</v>
      </c>
      <c r="H100" s="26">
        <f ca="1">correlations!H144-'Modified Weights'!AH111</f>
        <v>-3.5</v>
      </c>
      <c r="I100" s="26">
        <f ca="1">correlations!I144-'Modified Weights'!AI111</f>
        <v>0.66666666666666652</v>
      </c>
      <c r="J100" s="26">
        <f ca="1">correlations!J144-'Modified Weights'!AJ111</f>
        <v>-4</v>
      </c>
      <c r="K100" s="26">
        <f ca="1">correlations!K144-'Modified Weights'!AK111</f>
        <v>-3.3333333333333335</v>
      </c>
      <c r="L100" s="26">
        <f ca="1">correlations!L144-'Modified Weights'!AL111</f>
        <v>0.16666666666666652</v>
      </c>
      <c r="M100" s="26">
        <f ca="1">correlations!M144-'Modified Weights'!AM111</f>
        <v>-1.8333333333333335</v>
      </c>
      <c r="N100" s="26">
        <f ca="1">correlations!N144-'Modified Weights'!AN111</f>
        <v>-0.5</v>
      </c>
      <c r="O100" s="26">
        <f ca="1">correlations!O144-'Modified Weights'!AO111</f>
        <v>0</v>
      </c>
      <c r="P100" s="26">
        <f ca="1">correlations!P144-'Modified Weights'!AP111</f>
        <v>0</v>
      </c>
      <c r="Q100" s="26">
        <f ca="1">correlations!Q144-'Modified Weights'!AQ111</f>
        <v>-3.5</v>
      </c>
      <c r="R100" s="26">
        <f ca="1">correlations!R144-'Modified Weights'!AR111</f>
        <v>0</v>
      </c>
      <c r="S100" s="26">
        <f ca="1">correlations!S144-'Modified Weights'!AS111</f>
        <v>-3.5</v>
      </c>
      <c r="T100" s="26">
        <f ca="1">correlations!T144-'Modified Weights'!AT111</f>
        <v>-3.5</v>
      </c>
      <c r="U100" s="26">
        <f ca="1">correlations!U144-'Modified Weights'!AU111</f>
        <v>0.25</v>
      </c>
      <c r="V100" s="26">
        <f ca="1">correlations!V144-'Modified Weights'!AV111</f>
        <v>0</v>
      </c>
      <c r="W100" s="26">
        <f ca="1">correlations!W144-'Modified Weights'!AW111</f>
        <v>-3</v>
      </c>
      <c r="X100" s="26">
        <f ca="1">correlations!X144-'Modified Weights'!AX111</f>
        <v>-3.5</v>
      </c>
      <c r="Y100" s="26">
        <f ca="1">correlations!Y144-'Modified Weights'!AY111</f>
        <v>-4.166666666666667</v>
      </c>
      <c r="Z100" s="26">
        <f ca="1">correlations!Z144-'Modified Weights'!AZ111</f>
        <v>-3.8333333333333335</v>
      </c>
    </row>
    <row r="101" spans="1:26">
      <c r="A101" s="5" t="str">
        <f t="shared" si="19"/>
        <v>146: Crouching Tiger Hidden Dragon (Wo hu cang long) (2000)</v>
      </c>
      <c r="B101" s="26">
        <f ca="1">correlations!B145-'Modified Weights'!AB112</f>
        <v>-3.5</v>
      </c>
      <c r="C101" s="26">
        <f ca="1">correlations!C145-'Modified Weights'!AC112</f>
        <v>0</v>
      </c>
      <c r="D101" s="26">
        <f ca="1">correlations!D145-'Modified Weights'!AD112</f>
        <v>-1</v>
      </c>
      <c r="E101" s="26">
        <f ca="1">correlations!E145-'Modified Weights'!AE112</f>
        <v>-0.20000000000000018</v>
      </c>
      <c r="F101" s="26">
        <f ca="1">correlations!F145-'Modified Weights'!AF112</f>
        <v>-0.125</v>
      </c>
      <c r="G101" s="26">
        <f ca="1">correlations!G145-'Modified Weights'!AG112</f>
        <v>0</v>
      </c>
      <c r="H101" s="26">
        <f ca="1">correlations!H145-'Modified Weights'!AH112</f>
        <v>-3.5</v>
      </c>
      <c r="I101" s="26">
        <f ca="1">correlations!I145-'Modified Weights'!AI112</f>
        <v>-3.3333333333333335</v>
      </c>
      <c r="J101" s="26">
        <f ca="1">correlations!J145-'Modified Weights'!AJ112</f>
        <v>0</v>
      </c>
      <c r="K101" s="26">
        <f ca="1">correlations!K145-'Modified Weights'!AK112</f>
        <v>-0.83333333333333348</v>
      </c>
      <c r="L101" s="26">
        <f ca="1">correlations!L145-'Modified Weights'!AL112</f>
        <v>-1.3333333333333335</v>
      </c>
      <c r="M101" s="26">
        <f ca="1">correlations!M145-'Modified Weights'!AM112</f>
        <v>-2.3333333333333335</v>
      </c>
      <c r="N101" s="26">
        <f ca="1">correlations!N145-'Modified Weights'!AN112</f>
        <v>-3</v>
      </c>
      <c r="O101" s="26">
        <f ca="1">correlations!O145-'Modified Weights'!AO112</f>
        <v>-1</v>
      </c>
      <c r="P101" s="26">
        <f ca="1">correlations!P145-'Modified Weights'!AP112</f>
        <v>0</v>
      </c>
      <c r="Q101" s="26">
        <f ca="1">correlations!Q145-'Modified Weights'!AQ112</f>
        <v>-3.5</v>
      </c>
      <c r="R101" s="26">
        <f ca="1">correlations!R145-'Modified Weights'!AR112</f>
        <v>0.5</v>
      </c>
      <c r="S101" s="26">
        <f ca="1">correlations!S145-'Modified Weights'!AS112</f>
        <v>-1</v>
      </c>
      <c r="T101" s="26">
        <f ca="1">correlations!T145-'Modified Weights'!AT112</f>
        <v>0.5</v>
      </c>
      <c r="U101" s="26">
        <f ca="1">correlations!U145-'Modified Weights'!AU112</f>
        <v>-3.75</v>
      </c>
      <c r="V101" s="26">
        <f ca="1">correlations!V145-'Modified Weights'!AV112</f>
        <v>-5</v>
      </c>
      <c r="W101" s="26">
        <f ca="1">correlations!W145-'Modified Weights'!AW112</f>
        <v>1</v>
      </c>
      <c r="X101" s="26">
        <f ca="1">correlations!X145-'Modified Weights'!AX112</f>
        <v>0</v>
      </c>
      <c r="Y101" s="26">
        <f ca="1">correlations!Y145-'Modified Weights'!AY112</f>
        <v>0.33333333333333304</v>
      </c>
      <c r="Z101" s="26">
        <f ca="1">correlations!Z145-'Modified Weights'!AZ112</f>
        <v>-0.33333333333333348</v>
      </c>
    </row>
    <row r="102" spans="1:26">
      <c r="A102" s="21" t="s">
        <v>20</v>
      </c>
      <c r="B102" s="26">
        <f ca="1">correlations!B146-'Modified Weights'!AB113</f>
        <v>0</v>
      </c>
      <c r="C102" s="26">
        <f ca="1">correlations!C146-'Modified Weights'!AC113</f>
        <v>-3.6666666666666665</v>
      </c>
      <c r="D102" s="26">
        <f ca="1">correlations!D146-'Modified Weights'!AD113</f>
        <v>0.5</v>
      </c>
      <c r="E102" s="26">
        <f ca="1">correlations!E146-'Modified Weights'!AE113</f>
        <v>-4.25</v>
      </c>
      <c r="F102" s="26">
        <f ca="1">correlations!F146-'Modified Weights'!AF113</f>
        <v>0.39999999999999991</v>
      </c>
      <c r="G102" s="26">
        <f ca="1">correlations!G146-'Modified Weights'!AG113</f>
        <v>-3.5</v>
      </c>
      <c r="H102" s="26">
        <f ca="1">correlations!H146-'Modified Weights'!AH113</f>
        <v>-4</v>
      </c>
      <c r="I102" s="26">
        <f ca="1">correlations!I146-'Modified Weights'!AI113</f>
        <v>-1.5</v>
      </c>
      <c r="J102" s="26">
        <f ca="1">correlations!J146-'Modified Weights'!AJ113</f>
        <v>-0.25</v>
      </c>
      <c r="K102" s="26">
        <f ca="1">correlations!K146-'Modified Weights'!AK113</f>
        <v>-4</v>
      </c>
      <c r="L102" s="26">
        <f ca="1">correlations!L146-'Modified Weights'!AL113</f>
        <v>0.75</v>
      </c>
      <c r="M102" s="26">
        <f ca="1">correlations!M146-'Modified Weights'!AM113</f>
        <v>-3.8333333333333335</v>
      </c>
      <c r="N102" s="26">
        <f ca="1">correlations!N146-'Modified Weights'!AN113</f>
        <v>-4.5</v>
      </c>
      <c r="O102" s="26">
        <f ca="1">correlations!O146-'Modified Weights'!AO113</f>
        <v>-4.166666666666667</v>
      </c>
      <c r="P102" s="26">
        <f ca="1">correlations!P146-'Modified Weights'!AP113</f>
        <v>0.25</v>
      </c>
      <c r="Q102" s="26">
        <f ca="1">correlations!Q146-'Modified Weights'!AQ113</f>
        <v>-4.166666666666667</v>
      </c>
      <c r="R102" s="26">
        <f ca="1">correlations!R146-'Modified Weights'!AR113</f>
        <v>-1.5</v>
      </c>
      <c r="S102" s="26">
        <f ca="1">correlations!S146-'Modified Weights'!AS113</f>
        <v>-4.5</v>
      </c>
      <c r="T102" s="26">
        <f ca="1">correlations!T146-'Modified Weights'!AT113</f>
        <v>-4.25</v>
      </c>
      <c r="U102" s="26">
        <f ca="1">correlations!U146-'Modified Weights'!AU113</f>
        <v>0.375</v>
      </c>
      <c r="V102" s="26">
        <f ca="1">correlations!V146-'Modified Weights'!AV113</f>
        <v>-4.25</v>
      </c>
      <c r="W102" s="26">
        <f ca="1">correlations!W146-'Modified Weights'!AW113</f>
        <v>0.125</v>
      </c>
      <c r="X102" s="26">
        <f ca="1">correlations!X146-'Modified Weights'!AX113</f>
        <v>-4.25</v>
      </c>
      <c r="Y102" s="26">
        <f ca="1">correlations!Y146-'Modified Weights'!AY113</f>
        <v>-4</v>
      </c>
      <c r="Z102" s="26">
        <f ca="1">correlations!Z146-'Modified Weights'!AZ113</f>
        <v>-4.5</v>
      </c>
    </row>
    <row r="103" spans="1:26">
      <c r="A103" s="1" t="str">
        <f t="shared" ref="A103:A106" si="20">A102</f>
        <v>153: Lost in Translation (2003)</v>
      </c>
      <c r="B103" s="26">
        <f ca="1">correlations!B147-'Modified Weights'!AB114</f>
        <v>-4.5</v>
      </c>
      <c r="C103" s="26">
        <f ca="1">correlations!C147-'Modified Weights'!AC114</f>
        <v>0.33333333333333348</v>
      </c>
      <c r="D103" s="26">
        <f ca="1">correlations!D147-'Modified Weights'!AD114</f>
        <v>-4</v>
      </c>
      <c r="E103" s="26">
        <f ca="1">correlations!E147-'Modified Weights'!AE114</f>
        <v>-4.25</v>
      </c>
      <c r="F103" s="26">
        <f ca="1">correlations!F147-'Modified Weights'!AF114</f>
        <v>0.89999999999999991</v>
      </c>
      <c r="G103" s="26">
        <f ca="1">correlations!G147-'Modified Weights'!AG114</f>
        <v>-3.5</v>
      </c>
      <c r="H103" s="26">
        <f ca="1">correlations!H147-'Modified Weights'!AH114</f>
        <v>-4</v>
      </c>
      <c r="I103" s="26">
        <f ca="1">correlations!I147-'Modified Weights'!AI114</f>
        <v>-1.5</v>
      </c>
      <c r="J103" s="26">
        <f ca="1">correlations!J147-'Modified Weights'!AJ114</f>
        <v>-4.25</v>
      </c>
      <c r="K103" s="26">
        <f ca="1">correlations!K147-'Modified Weights'!AK114</f>
        <v>0.5</v>
      </c>
      <c r="L103" s="26">
        <f ca="1">correlations!L147-'Modified Weights'!AL114</f>
        <v>-4.25</v>
      </c>
      <c r="M103" s="26">
        <f ca="1">correlations!M147-'Modified Weights'!AM114</f>
        <v>0.66666666666666652</v>
      </c>
      <c r="N103" s="26">
        <f ca="1">correlations!N147-'Modified Weights'!AN114</f>
        <v>-4.5</v>
      </c>
      <c r="O103" s="26">
        <f ca="1">correlations!O147-'Modified Weights'!AO114</f>
        <v>0.33333333333333304</v>
      </c>
      <c r="P103" s="26">
        <f ca="1">correlations!P147-'Modified Weights'!AP114</f>
        <v>-4.25</v>
      </c>
      <c r="Q103" s="26">
        <f ca="1">correlations!Q147-'Modified Weights'!AQ114</f>
        <v>0.33333333333333304</v>
      </c>
      <c r="R103" s="26">
        <f ca="1">correlations!R147-'Modified Weights'!AR114</f>
        <v>-1.5</v>
      </c>
      <c r="S103" s="26">
        <f ca="1">correlations!S147-'Modified Weights'!AS114</f>
        <v>-4.5</v>
      </c>
      <c r="T103" s="26">
        <f ca="1">correlations!T147-'Modified Weights'!AT114</f>
        <v>-4.25</v>
      </c>
      <c r="U103" s="26">
        <f ca="1">correlations!U147-'Modified Weights'!AU114</f>
        <v>-4.125</v>
      </c>
      <c r="V103" s="26">
        <f ca="1">correlations!V147-'Modified Weights'!AV114</f>
        <v>-4.25</v>
      </c>
      <c r="W103" s="26">
        <f ca="1">correlations!W147-'Modified Weights'!AW114</f>
        <v>-3.875</v>
      </c>
      <c r="X103" s="26">
        <f ca="1">correlations!X147-'Modified Weights'!AX114</f>
        <v>0.25</v>
      </c>
      <c r="Y103" s="26">
        <f ca="1">correlations!Y147-'Modified Weights'!AY114</f>
        <v>-4</v>
      </c>
      <c r="Z103" s="26">
        <f ca="1">correlations!Z147-'Modified Weights'!AZ114</f>
        <v>0</v>
      </c>
    </row>
    <row r="104" spans="1:26">
      <c r="A104" s="1" t="str">
        <f t="shared" si="20"/>
        <v>153: Lost in Translation (2003)</v>
      </c>
      <c r="B104" s="26">
        <f ca="1">correlations!B148-'Modified Weights'!AB115</f>
        <v>-4.5</v>
      </c>
      <c r="C104" s="26">
        <f ca="1">correlations!C148-'Modified Weights'!AC115</f>
        <v>0.33333333333333348</v>
      </c>
      <c r="D104" s="26">
        <f ca="1">correlations!D148-'Modified Weights'!AD115</f>
        <v>-4</v>
      </c>
      <c r="E104" s="26">
        <f ca="1">correlations!E148-'Modified Weights'!AE115</f>
        <v>-0.25</v>
      </c>
      <c r="F104" s="26">
        <f ca="1">correlations!F148-'Modified Weights'!AF115</f>
        <v>0.39999999999999991</v>
      </c>
      <c r="G104" s="26">
        <f ca="1">correlations!G148-'Modified Weights'!AG115</f>
        <v>-3.5</v>
      </c>
      <c r="H104" s="26">
        <f ca="1">correlations!H148-'Modified Weights'!AH115</f>
        <v>0.5</v>
      </c>
      <c r="I104" s="26">
        <f ca="1">correlations!I148-'Modified Weights'!AI115</f>
        <v>-1.5</v>
      </c>
      <c r="J104" s="26">
        <f ca="1">correlations!J148-'Modified Weights'!AJ115</f>
        <v>-4.25</v>
      </c>
      <c r="K104" s="26">
        <f ca="1">correlations!K148-'Modified Weights'!AK115</f>
        <v>-4</v>
      </c>
      <c r="L104" s="26">
        <f ca="1">correlations!L148-'Modified Weights'!AL115</f>
        <v>-4.25</v>
      </c>
      <c r="M104" s="26">
        <f ca="1">correlations!M148-'Modified Weights'!AM115</f>
        <v>-3.8333333333333335</v>
      </c>
      <c r="N104" s="26">
        <f ca="1">correlations!N148-'Modified Weights'!AN115</f>
        <v>-4.5</v>
      </c>
      <c r="O104" s="26">
        <f ca="1">correlations!O148-'Modified Weights'!AO115</f>
        <v>-4.166666666666667</v>
      </c>
      <c r="P104" s="26">
        <f ca="1">correlations!P148-'Modified Weights'!AP115</f>
        <v>-4.25</v>
      </c>
      <c r="Q104" s="26">
        <f ca="1">correlations!Q148-'Modified Weights'!AQ115</f>
        <v>-0.66666666666666696</v>
      </c>
      <c r="R104" s="26">
        <f ca="1">correlations!R148-'Modified Weights'!AR115</f>
        <v>-1.5</v>
      </c>
      <c r="S104" s="26">
        <f ca="1">correlations!S148-'Modified Weights'!AS115</f>
        <v>0</v>
      </c>
      <c r="T104" s="26">
        <f ca="1">correlations!T148-'Modified Weights'!AT115</f>
        <v>-4.25</v>
      </c>
      <c r="U104" s="26">
        <f ca="1">correlations!U148-'Modified Weights'!AU115</f>
        <v>0.375</v>
      </c>
      <c r="V104" s="26">
        <f ca="1">correlations!V148-'Modified Weights'!AV115</f>
        <v>-4.25</v>
      </c>
      <c r="W104" s="26">
        <f ca="1">correlations!W148-'Modified Weights'!AW115</f>
        <v>0.125</v>
      </c>
      <c r="X104" s="26">
        <f ca="1">correlations!X148-'Modified Weights'!AX115</f>
        <v>-4.25</v>
      </c>
      <c r="Y104" s="26">
        <f ca="1">correlations!Y148-'Modified Weights'!AY115</f>
        <v>0</v>
      </c>
      <c r="Z104" s="26">
        <f ca="1">correlations!Z148-'Modified Weights'!AZ115</f>
        <v>-4.5</v>
      </c>
    </row>
    <row r="105" spans="1:26">
      <c r="A105" s="1" t="str">
        <f t="shared" si="20"/>
        <v>153: Lost in Translation (2003)</v>
      </c>
      <c r="B105" s="26">
        <f ca="1">correlations!B149-'Modified Weights'!AB116</f>
        <v>-4.5</v>
      </c>
      <c r="C105" s="26">
        <f ca="1">correlations!C149-'Modified Weights'!AC116</f>
        <v>-0.66666666666666652</v>
      </c>
      <c r="D105" s="26">
        <f ca="1">correlations!D149-'Modified Weights'!AD116</f>
        <v>0</v>
      </c>
      <c r="E105" s="26">
        <f ca="1">correlations!E149-'Modified Weights'!AE116</f>
        <v>-4.25</v>
      </c>
      <c r="F105" s="26">
        <f ca="1">correlations!F149-'Modified Weights'!AF116</f>
        <v>0.39999999999999991</v>
      </c>
      <c r="G105" s="26">
        <f ca="1">correlations!G149-'Modified Weights'!AG116</f>
        <v>-3.5</v>
      </c>
      <c r="H105" s="26">
        <f ca="1">correlations!H149-'Modified Weights'!AH116</f>
        <v>-1</v>
      </c>
      <c r="I105" s="26">
        <f ca="1">correlations!I149-'Modified Weights'!AI116</f>
        <v>0</v>
      </c>
      <c r="J105" s="26">
        <f ca="1">correlations!J149-'Modified Weights'!AJ116</f>
        <v>-4.25</v>
      </c>
      <c r="K105" s="26">
        <f ca="1">correlations!K149-'Modified Weights'!AK116</f>
        <v>-4</v>
      </c>
      <c r="L105" s="26">
        <f ca="1">correlations!L149-'Modified Weights'!AL116</f>
        <v>-4.25</v>
      </c>
      <c r="M105" s="26">
        <f ca="1">correlations!M149-'Modified Weights'!AM116</f>
        <v>0.16666666666666652</v>
      </c>
      <c r="N105" s="26">
        <f ca="1">correlations!N149-'Modified Weights'!AN116</f>
        <v>-4.5</v>
      </c>
      <c r="O105" s="26">
        <f ca="1">correlations!O149-'Modified Weights'!AO116</f>
        <v>0.33333333333333304</v>
      </c>
      <c r="P105" s="26">
        <f ca="1">correlations!P149-'Modified Weights'!AP116</f>
        <v>-0.25</v>
      </c>
      <c r="Q105" s="26">
        <f ca="1">correlations!Q149-'Modified Weights'!AQ116</f>
        <v>0.33333333333333304</v>
      </c>
      <c r="R105" s="26">
        <f ca="1">correlations!R149-'Modified Weights'!AR116</f>
        <v>-1.5</v>
      </c>
      <c r="S105" s="26">
        <f ca="1">correlations!S149-'Modified Weights'!AS116</f>
        <v>-4.5</v>
      </c>
      <c r="T105" s="26">
        <f ca="1">correlations!T149-'Modified Weights'!AT116</f>
        <v>0.25</v>
      </c>
      <c r="U105" s="26">
        <f ca="1">correlations!U149-'Modified Weights'!AU116</f>
        <v>0.375</v>
      </c>
      <c r="V105" s="26">
        <f ca="1">correlations!V149-'Modified Weights'!AV116</f>
        <v>-0.25</v>
      </c>
      <c r="W105" s="26">
        <f ca="1">correlations!W149-'Modified Weights'!AW116</f>
        <v>-0.875</v>
      </c>
      <c r="X105" s="26">
        <f ca="1">correlations!X149-'Modified Weights'!AX116</f>
        <v>-4.25</v>
      </c>
      <c r="Y105" s="26">
        <f ca="1">correlations!Y149-'Modified Weights'!AY116</f>
        <v>-4</v>
      </c>
      <c r="Z105" s="26">
        <f ca="1">correlations!Z149-'Modified Weights'!AZ116</f>
        <v>-4.5</v>
      </c>
    </row>
    <row r="106" spans="1:26">
      <c r="A106" s="1" t="str">
        <f t="shared" si="20"/>
        <v>153: Lost in Translation (2003)</v>
      </c>
      <c r="B106" s="26">
        <f ca="1">correlations!B150-'Modified Weights'!AB117</f>
        <v>-4.5</v>
      </c>
      <c r="C106" s="26">
        <f ca="1">correlations!C150-'Modified Weights'!AC117</f>
        <v>-3.6666666666666665</v>
      </c>
      <c r="D106" s="26">
        <f ca="1">correlations!D150-'Modified Weights'!AD117</f>
        <v>-0.5</v>
      </c>
      <c r="E106" s="26">
        <f ca="1">correlations!E150-'Modified Weights'!AE117</f>
        <v>0.25</v>
      </c>
      <c r="F106" s="26">
        <f ca="1">correlations!F150-'Modified Weights'!AF117</f>
        <v>-2.1</v>
      </c>
      <c r="G106" s="26">
        <f ca="1">correlations!G150-'Modified Weights'!AG117</f>
        <v>0</v>
      </c>
      <c r="H106" s="26">
        <f ca="1">correlations!H150-'Modified Weights'!AH117</f>
        <v>0.5</v>
      </c>
      <c r="I106" s="26">
        <f ca="1">correlations!I150-'Modified Weights'!AI117</f>
        <v>-1.5</v>
      </c>
      <c r="J106" s="26">
        <f ca="1">correlations!J150-'Modified Weights'!AJ117</f>
        <v>0.25</v>
      </c>
      <c r="K106" s="26">
        <f ca="1">correlations!K150-'Modified Weights'!AK117</f>
        <v>-0.5</v>
      </c>
      <c r="L106" s="26">
        <f ca="1">correlations!L150-'Modified Weights'!AL117</f>
        <v>-0.75</v>
      </c>
      <c r="M106" s="26">
        <f ca="1">correlations!M150-'Modified Weights'!AM117</f>
        <v>-0.83333333333333348</v>
      </c>
      <c r="N106" s="26">
        <f ca="1">correlations!N150-'Modified Weights'!AN117</f>
        <v>0</v>
      </c>
      <c r="O106" s="26">
        <f ca="1">correlations!O150-'Modified Weights'!AO117</f>
        <v>-0.66666666666666696</v>
      </c>
      <c r="P106" s="26">
        <f ca="1">correlations!P150-'Modified Weights'!AP117</f>
        <v>-4.25</v>
      </c>
      <c r="Q106" s="26">
        <f ca="1">correlations!Q150-'Modified Weights'!AQ117</f>
        <v>-4.166666666666667</v>
      </c>
      <c r="R106" s="26">
        <f ca="1">correlations!R150-'Modified Weights'!AR117</f>
        <v>0</v>
      </c>
      <c r="S106" s="26">
        <f ca="1">correlations!S150-'Modified Weights'!AS117</f>
        <v>-4.5</v>
      </c>
      <c r="T106" s="26">
        <f ca="1">correlations!T150-'Modified Weights'!AT117</f>
        <v>-0.25</v>
      </c>
      <c r="U106" s="26">
        <f ca="1">correlations!U150-'Modified Weights'!AU117</f>
        <v>-1.125</v>
      </c>
      <c r="V106" s="26">
        <f ca="1">correlations!V150-'Modified Weights'!AV117</f>
        <v>0.25</v>
      </c>
      <c r="W106" s="26">
        <f ca="1">correlations!W150-'Modified Weights'!AW117</f>
        <v>0.625</v>
      </c>
      <c r="X106" s="26">
        <f ca="1">correlations!X150-'Modified Weights'!AX117</f>
        <v>-0.25</v>
      </c>
      <c r="Y106" s="26">
        <f ca="1">correlations!Y150-'Modified Weights'!AY117</f>
        <v>0</v>
      </c>
      <c r="Z106" s="26">
        <f ca="1">correlations!Z150-'Modified Weights'!AZ117</f>
        <v>-4.5</v>
      </c>
    </row>
    <row r="107" spans="1:26">
      <c r="A107" s="21" t="s">
        <v>21</v>
      </c>
      <c r="B107" s="26">
        <f ca="1">correlations!B151-'Modified Weights'!AB118</f>
        <v>-9.9999999999999645E-2</v>
      </c>
      <c r="C107" s="26">
        <f ca="1">correlations!C151-'Modified Weights'!AC118</f>
        <v>0.625</v>
      </c>
      <c r="D107" s="26">
        <f ca="1">correlations!D151-'Modified Weights'!AD118</f>
        <v>0.75</v>
      </c>
      <c r="E107" s="26">
        <f ca="1">correlations!E151-'Modified Weights'!AE118</f>
        <v>0.5</v>
      </c>
      <c r="F107" s="26">
        <f ca="1">correlations!F151-'Modified Weights'!AF118</f>
        <v>0.5</v>
      </c>
      <c r="G107" s="26">
        <f ca="1">correlations!G151-'Modified Weights'!AG118</f>
        <v>0.5</v>
      </c>
      <c r="H107" s="26">
        <f ca="1">correlations!H151-'Modified Weights'!AH118</f>
        <v>0.5</v>
      </c>
      <c r="I107" s="26">
        <f ca="1">correlations!I151-'Modified Weights'!AI118</f>
        <v>0.5</v>
      </c>
      <c r="J107" s="26">
        <f ca="1">correlations!J151-'Modified Weights'!AJ118</f>
        <v>-4.666666666666667</v>
      </c>
      <c r="K107" s="26">
        <f ca="1">correlations!K151-'Modified Weights'!AK118</f>
        <v>-1.2000000000000002</v>
      </c>
      <c r="L107" s="26">
        <f ca="1">correlations!L151-'Modified Weights'!AL118</f>
        <v>0.40000000000000036</v>
      </c>
      <c r="M107" s="26">
        <f ca="1">correlations!M151-'Modified Weights'!AM118</f>
        <v>-1.2000000000000002</v>
      </c>
      <c r="N107" s="26">
        <f ca="1">correlations!N151-'Modified Weights'!AN118</f>
        <v>-0.79999999999999982</v>
      </c>
      <c r="O107" s="26">
        <f ca="1">correlations!O151-'Modified Weights'!AO118</f>
        <v>0.20000000000000018</v>
      </c>
      <c r="P107" s="26">
        <f ca="1">correlations!P151-'Modified Weights'!AP118</f>
        <v>0.625</v>
      </c>
      <c r="Q107" s="26">
        <f ca="1">correlations!Q151-'Modified Weights'!AQ118</f>
        <v>-1.125</v>
      </c>
      <c r="R107" s="26">
        <f ca="1">correlations!R151-'Modified Weights'!AR118</f>
        <v>0.75</v>
      </c>
      <c r="S107" s="26">
        <f ca="1">correlations!S151-'Modified Weights'!AS118</f>
        <v>9.9999999999999645E-2</v>
      </c>
      <c r="T107" s="26">
        <f ca="1">correlations!T151-'Modified Weights'!AT118</f>
        <v>0.20000000000000018</v>
      </c>
      <c r="U107" s="26">
        <f ca="1">correlations!U151-'Modified Weights'!AU118</f>
        <v>0.5</v>
      </c>
      <c r="V107" s="26">
        <f ca="1">correlations!V151-'Modified Weights'!AV118</f>
        <v>-0.375</v>
      </c>
      <c r="W107" s="26">
        <f ca="1">correlations!W151-'Modified Weights'!AW118</f>
        <v>-4.5</v>
      </c>
      <c r="X107" s="26">
        <f ca="1">correlations!X151-'Modified Weights'!AX118</f>
        <v>9.9999999999999645E-2</v>
      </c>
      <c r="Y107" s="26">
        <f ca="1">correlations!Y151-'Modified Weights'!AY118</f>
        <v>-4.666666666666667</v>
      </c>
      <c r="Z107" s="26">
        <f ca="1">correlations!Z151-'Modified Weights'!AZ118</f>
        <v>-9.9999999999999645E-2</v>
      </c>
    </row>
    <row r="108" spans="1:26">
      <c r="A108" s="1" t="str">
        <f t="shared" ref="A108:A111" si="21">A107</f>
        <v>155: The Dark Knight (2008)</v>
      </c>
      <c r="B108" s="26">
        <f ca="1">correlations!B152-'Modified Weights'!AB119</f>
        <v>0.40000000000000036</v>
      </c>
      <c r="C108" s="26">
        <f ca="1">correlations!C152-'Modified Weights'!AC119</f>
        <v>-4.375</v>
      </c>
      <c r="D108" s="26">
        <f ca="1">correlations!D152-'Modified Weights'!AD119</f>
        <v>0.25</v>
      </c>
      <c r="E108" s="26">
        <f ca="1">correlations!E152-'Modified Weights'!AE119</f>
        <v>0</v>
      </c>
      <c r="F108" s="26">
        <f ca="1">correlations!F152-'Modified Weights'!AF119</f>
        <v>0.5</v>
      </c>
      <c r="G108" s="26">
        <f ca="1">correlations!G152-'Modified Weights'!AG119</f>
        <v>0.5</v>
      </c>
      <c r="H108" s="26">
        <f ca="1">correlations!H152-'Modified Weights'!AH119</f>
        <v>0.5</v>
      </c>
      <c r="I108" s="26">
        <f ca="1">correlations!I152-'Modified Weights'!AI119</f>
        <v>-0.5</v>
      </c>
      <c r="J108" s="26">
        <f ca="1">correlations!J152-'Modified Weights'!AJ119</f>
        <v>0.33333333333333304</v>
      </c>
      <c r="K108" s="26">
        <f ca="1">correlations!K152-'Modified Weights'!AK119</f>
        <v>0.29999999999999982</v>
      </c>
      <c r="L108" s="26">
        <f ca="1">correlations!L152-'Modified Weights'!AL119</f>
        <v>0.40000000000000036</v>
      </c>
      <c r="M108" s="26">
        <f ca="1">correlations!M152-'Modified Weights'!AM119</f>
        <v>0.79999999999999982</v>
      </c>
      <c r="N108" s="26">
        <f ca="1">correlations!N152-'Modified Weights'!AN119</f>
        <v>0.20000000000000018</v>
      </c>
      <c r="O108" s="26">
        <f ca="1">correlations!O152-'Modified Weights'!AO119</f>
        <v>0.70000000000000018</v>
      </c>
      <c r="P108" s="26">
        <f ca="1">correlations!P152-'Modified Weights'!AP119</f>
        <v>-4.375</v>
      </c>
      <c r="Q108" s="26">
        <f ca="1">correlations!Q152-'Modified Weights'!AQ119</f>
        <v>0.875</v>
      </c>
      <c r="R108" s="26">
        <f ca="1">correlations!R152-'Modified Weights'!AR119</f>
        <v>-4.25</v>
      </c>
      <c r="S108" s="26">
        <f ca="1">correlations!S152-'Modified Weights'!AS119</f>
        <v>-0.40000000000000036</v>
      </c>
      <c r="T108" s="26">
        <f ca="1">correlations!T152-'Modified Weights'!AT119</f>
        <v>0.20000000000000018</v>
      </c>
      <c r="U108" s="26">
        <f ca="1">correlations!U152-'Modified Weights'!AU119</f>
        <v>0.5</v>
      </c>
      <c r="V108" s="26">
        <f ca="1">correlations!V152-'Modified Weights'!AV119</f>
        <v>0.125</v>
      </c>
      <c r="W108" s="26">
        <f ca="1">correlations!W152-'Modified Weights'!AW119</f>
        <v>0.5</v>
      </c>
      <c r="X108" s="26">
        <f ca="1">correlations!X152-'Modified Weights'!AX119</f>
        <v>9.9999999999999645E-2</v>
      </c>
      <c r="Y108" s="26">
        <f ca="1">correlations!Y152-'Modified Weights'!AY119</f>
        <v>-0.16666666666666696</v>
      </c>
      <c r="Z108" s="26">
        <f ca="1">correlations!Z152-'Modified Weights'!AZ119</f>
        <v>0.40000000000000036</v>
      </c>
    </row>
    <row r="109" spans="1:26">
      <c r="A109" s="1" t="str">
        <f t="shared" si="21"/>
        <v>155: The Dark Knight (2008)</v>
      </c>
      <c r="B109" s="26">
        <f ca="1">correlations!B153-'Modified Weights'!AB120</f>
        <v>-9.9999999999999645E-2</v>
      </c>
      <c r="C109" s="26">
        <f ca="1">correlations!C153-'Modified Weights'!AC120</f>
        <v>0.625</v>
      </c>
      <c r="D109" s="26">
        <f ca="1">correlations!D153-'Modified Weights'!AD120</f>
        <v>-0.25</v>
      </c>
      <c r="E109" s="26">
        <f ca="1">correlations!E153-'Modified Weights'!AE120</f>
        <v>-4.5</v>
      </c>
      <c r="F109" s="26">
        <f ca="1">correlations!F153-'Modified Weights'!AF120</f>
        <v>0</v>
      </c>
      <c r="G109" s="26">
        <f ca="1">correlations!G153-'Modified Weights'!AG120</f>
        <v>-4.5</v>
      </c>
      <c r="H109" s="26">
        <f ca="1">correlations!H153-'Modified Weights'!AH120</f>
        <v>0</v>
      </c>
      <c r="I109" s="26">
        <f ca="1">correlations!I153-'Modified Weights'!AI120</f>
        <v>0.5</v>
      </c>
      <c r="J109" s="26">
        <f ca="1">correlations!J153-'Modified Weights'!AJ120</f>
        <v>-0.66666666666666696</v>
      </c>
      <c r="K109" s="26">
        <f ca="1">correlations!K153-'Modified Weights'!AK120</f>
        <v>0.79999999999999982</v>
      </c>
      <c r="L109" s="26">
        <f ca="1">correlations!L153-'Modified Weights'!AL120</f>
        <v>0.40000000000000036</v>
      </c>
      <c r="M109" s="26">
        <f ca="1">correlations!M153-'Modified Weights'!AM120</f>
        <v>0.79999999999999982</v>
      </c>
      <c r="N109" s="26">
        <f ca="1">correlations!N153-'Modified Weights'!AN120</f>
        <v>0.20000000000000018</v>
      </c>
      <c r="O109" s="26">
        <f ca="1">correlations!O153-'Modified Weights'!AO120</f>
        <v>-0.29999999999999982</v>
      </c>
      <c r="P109" s="26">
        <f ca="1">correlations!P153-'Modified Weights'!AP120</f>
        <v>0.625</v>
      </c>
      <c r="Q109" s="26">
        <f ca="1">correlations!Q153-'Modified Weights'!AQ120</f>
        <v>-0.625</v>
      </c>
      <c r="R109" s="26">
        <f ca="1">correlations!R153-'Modified Weights'!AR120</f>
        <v>0.25</v>
      </c>
      <c r="S109" s="26">
        <f ca="1">correlations!S153-'Modified Weights'!AS120</f>
        <v>9.9999999999999645E-2</v>
      </c>
      <c r="T109" s="26">
        <f ca="1">correlations!T153-'Modified Weights'!AT120</f>
        <v>-0.29999999999999982</v>
      </c>
      <c r="U109" s="26">
        <f ca="1">correlations!U153-'Modified Weights'!AU120</f>
        <v>0</v>
      </c>
      <c r="V109" s="26">
        <f ca="1">correlations!V153-'Modified Weights'!AV120</f>
        <v>0.125</v>
      </c>
      <c r="W109" s="26">
        <f ca="1">correlations!W153-'Modified Weights'!AW120</f>
        <v>0.5</v>
      </c>
      <c r="X109" s="26">
        <f ca="1">correlations!X153-'Modified Weights'!AX120</f>
        <v>9.9999999999999645E-2</v>
      </c>
      <c r="Y109" s="26">
        <f ca="1">correlations!Y153-'Modified Weights'!AY120</f>
        <v>-0.16666666666666696</v>
      </c>
      <c r="Z109" s="26">
        <f ca="1">correlations!Z153-'Modified Weights'!AZ120</f>
        <v>0.40000000000000036</v>
      </c>
    </row>
    <row r="110" spans="1:26">
      <c r="A110" s="1" t="str">
        <f t="shared" si="21"/>
        <v>155: The Dark Knight (2008)</v>
      </c>
      <c r="B110" s="26">
        <f ca="1">correlations!B154-'Modified Weights'!AB121</f>
        <v>-0.59999999999999964</v>
      </c>
      <c r="C110" s="26">
        <f ca="1">correlations!C154-'Modified Weights'!AC121</f>
        <v>-1.375</v>
      </c>
      <c r="D110" s="26">
        <f ca="1">correlations!D154-'Modified Weights'!AD121</f>
        <v>-4.25</v>
      </c>
      <c r="E110" s="26">
        <f ca="1">correlations!E154-'Modified Weights'!AE121</f>
        <v>-0.5</v>
      </c>
      <c r="F110" s="26">
        <f ca="1">correlations!F154-'Modified Weights'!AF121</f>
        <v>-4.5</v>
      </c>
      <c r="G110" s="26">
        <f ca="1">correlations!G154-'Modified Weights'!AG121</f>
        <v>0</v>
      </c>
      <c r="H110" s="26">
        <f ca="1">correlations!H154-'Modified Weights'!AH121</f>
        <v>-1.5</v>
      </c>
      <c r="I110" s="26">
        <f ca="1">correlations!I154-'Modified Weights'!AI121</f>
        <v>-1</v>
      </c>
      <c r="J110" s="26">
        <f ca="1">correlations!J154-'Modified Weights'!AJ121</f>
        <v>-4.666666666666667</v>
      </c>
      <c r="K110" s="26">
        <f ca="1">correlations!K154-'Modified Weights'!AK121</f>
        <v>0.79999999999999982</v>
      </c>
      <c r="L110" s="26">
        <f ca="1">correlations!L154-'Modified Weights'!AL121</f>
        <v>-9.9999999999999645E-2</v>
      </c>
      <c r="M110" s="26">
        <f ca="1">correlations!M154-'Modified Weights'!AM121</f>
        <v>0.79999999999999982</v>
      </c>
      <c r="N110" s="26">
        <f ca="1">correlations!N154-'Modified Weights'!AN121</f>
        <v>0.20000000000000018</v>
      </c>
      <c r="O110" s="26">
        <f ca="1">correlations!O154-'Modified Weights'!AO121</f>
        <v>0.20000000000000018</v>
      </c>
      <c r="P110" s="26">
        <f ca="1">correlations!P154-'Modified Weights'!AP121</f>
        <v>0.125</v>
      </c>
      <c r="Q110" s="26">
        <f ca="1">correlations!Q154-'Modified Weights'!AQ121</f>
        <v>0.875</v>
      </c>
      <c r="R110" s="26">
        <f ca="1">correlations!R154-'Modified Weights'!AR121</f>
        <v>-0.25</v>
      </c>
      <c r="S110" s="26">
        <f ca="1">correlations!S154-'Modified Weights'!AS121</f>
        <v>9.9999999999999645E-2</v>
      </c>
      <c r="T110" s="26">
        <f ca="1">correlations!T154-'Modified Weights'!AT121</f>
        <v>0.20000000000000018</v>
      </c>
      <c r="U110" s="26">
        <f ca="1">correlations!U154-'Modified Weights'!AU121</f>
        <v>0.5</v>
      </c>
      <c r="V110" s="26">
        <f ca="1">correlations!V154-'Modified Weights'!AV121</f>
        <v>-4.875</v>
      </c>
      <c r="W110" s="26">
        <f ca="1">correlations!W154-'Modified Weights'!AW121</f>
        <v>-1.5</v>
      </c>
      <c r="X110" s="26">
        <f ca="1">correlations!X154-'Modified Weights'!AX121</f>
        <v>-0.40000000000000036</v>
      </c>
      <c r="Y110" s="26">
        <f ca="1">correlations!Y154-'Modified Weights'!AY121</f>
        <v>0.33333333333333304</v>
      </c>
      <c r="Z110" s="26">
        <f ca="1">correlations!Z154-'Modified Weights'!AZ121</f>
        <v>-9.9999999999999645E-2</v>
      </c>
    </row>
    <row r="111" spans="1:26">
      <c r="A111" s="1" t="str">
        <f t="shared" si="21"/>
        <v>155: The Dark Knight (2008)</v>
      </c>
      <c r="B111" s="26">
        <f ca="1">correlations!B155-'Modified Weights'!AB122</f>
        <v>0.40000000000000036</v>
      </c>
      <c r="C111" s="26">
        <f ca="1">correlations!C155-'Modified Weights'!AC122</f>
        <v>0.125</v>
      </c>
      <c r="D111" s="26">
        <f ca="1">correlations!D155-'Modified Weights'!AD122</f>
        <v>-0.75</v>
      </c>
      <c r="E111" s="26">
        <f ca="1">correlations!E155-'Modified Weights'!AE122</f>
        <v>0</v>
      </c>
      <c r="F111" s="26">
        <f ca="1">correlations!F155-'Modified Weights'!AF122</f>
        <v>-1</v>
      </c>
      <c r="G111" s="26">
        <f ca="1">correlations!G155-'Modified Weights'!AG122</f>
        <v>-1</v>
      </c>
      <c r="H111" s="26">
        <f ca="1">correlations!H155-'Modified Weights'!AH122</f>
        <v>0.5</v>
      </c>
      <c r="I111" s="26">
        <f ca="1">correlations!I155-'Modified Weights'!AI122</f>
        <v>0.5</v>
      </c>
      <c r="J111" s="26">
        <f ca="1">correlations!J155-'Modified Weights'!AJ122</f>
        <v>0.33333333333333304</v>
      </c>
      <c r="K111" s="26">
        <f ca="1">correlations!K155-'Modified Weights'!AK122</f>
        <v>-0.70000000000000018</v>
      </c>
      <c r="L111" s="26">
        <f ca="1">correlations!L155-'Modified Weights'!AL122</f>
        <v>-1.0999999999999996</v>
      </c>
      <c r="M111" s="26">
        <f ca="1">correlations!M155-'Modified Weights'!AM122</f>
        <v>-1.2000000000000002</v>
      </c>
      <c r="N111" s="26">
        <f ca="1">correlations!N155-'Modified Weights'!AN122</f>
        <v>0.20000000000000018</v>
      </c>
      <c r="O111" s="26">
        <f ca="1">correlations!O155-'Modified Weights'!AO122</f>
        <v>-0.79999999999999982</v>
      </c>
      <c r="P111" s="26">
        <f ca="1">correlations!P155-'Modified Weights'!AP122</f>
        <v>-1.375</v>
      </c>
      <c r="Q111" s="26">
        <f ca="1">correlations!Q155-'Modified Weights'!AQ122</f>
        <v>-4.125</v>
      </c>
      <c r="R111" s="26">
        <f ca="1">correlations!R155-'Modified Weights'!AR122</f>
        <v>-0.75</v>
      </c>
      <c r="S111" s="26">
        <f ca="1">correlations!S155-'Modified Weights'!AS122</f>
        <v>9.9999999999999645E-2</v>
      </c>
      <c r="T111" s="26">
        <f ca="1">correlations!T155-'Modified Weights'!AT122</f>
        <v>-0.29999999999999982</v>
      </c>
      <c r="U111" s="26">
        <f ca="1">correlations!U155-'Modified Weights'!AU122</f>
        <v>-1.5</v>
      </c>
      <c r="V111" s="26">
        <f ca="1">correlations!V155-'Modified Weights'!AV122</f>
        <v>0.125</v>
      </c>
      <c r="W111" s="26">
        <f ca="1">correlations!W155-'Modified Weights'!AW122</f>
        <v>0.5</v>
      </c>
      <c r="X111" s="26">
        <f ca="1">correlations!X155-'Modified Weights'!AX122</f>
        <v>9.9999999999999645E-2</v>
      </c>
      <c r="Y111" s="26">
        <f ca="1">correlations!Y155-'Modified Weights'!AY122</f>
        <v>-4.666666666666667</v>
      </c>
      <c r="Z111" s="26">
        <f ca="1">correlations!Z155-'Modified Weights'!AZ122</f>
        <v>-0.59999999999999964</v>
      </c>
    </row>
    <row r="112" spans="1:26">
      <c r="A112" s="21" t="s">
        <v>22</v>
      </c>
      <c r="B112" s="26">
        <f ca="1">correlations!B156-'Modified Weights'!AB123</f>
        <v>0.375</v>
      </c>
      <c r="C112" s="26">
        <f ca="1">correlations!C156-'Modified Weights'!AC123</f>
        <v>0.875</v>
      </c>
      <c r="D112" s="26">
        <f ca="1">correlations!D156-'Modified Weights'!AD123</f>
        <v>-0.10000000000000009</v>
      </c>
      <c r="E112" s="26">
        <f ca="1">correlations!E156-'Modified Weights'!AE123</f>
        <v>-0.29999999999999982</v>
      </c>
      <c r="F112" s="26">
        <f ca="1">correlations!F156-'Modified Weights'!AF123</f>
        <v>0</v>
      </c>
      <c r="G112" s="26">
        <f ca="1">correlations!G156-'Modified Weights'!AG123</f>
        <v>0.875</v>
      </c>
      <c r="H112" s="26">
        <f ca="1">correlations!H156-'Modified Weights'!AH123</f>
        <v>-4</v>
      </c>
      <c r="I112" s="26">
        <f ca="1">correlations!I156-'Modified Weights'!AI123</f>
        <v>-0.125</v>
      </c>
      <c r="J112" s="26">
        <f ca="1">correlations!J156-'Modified Weights'!AJ123</f>
        <v>-0.625</v>
      </c>
      <c r="K112" s="26">
        <f ca="1">correlations!K156-'Modified Weights'!AK123</f>
        <v>-1.2999999999999998</v>
      </c>
      <c r="L112" s="26">
        <f ca="1">correlations!L156-'Modified Weights'!AL123</f>
        <v>0.375</v>
      </c>
      <c r="M112" s="26">
        <f ca="1">correlations!M156-'Modified Weights'!AM123</f>
        <v>-0.875</v>
      </c>
      <c r="N112" s="26">
        <f ca="1">correlations!N156-'Modified Weights'!AN123</f>
        <v>-0.5</v>
      </c>
      <c r="O112" s="26">
        <f ca="1">correlations!O156-'Modified Weights'!AO123</f>
        <v>0.29999999999999982</v>
      </c>
      <c r="P112" s="26">
        <f ca="1">correlations!P156-'Modified Weights'!AP123</f>
        <v>0.75</v>
      </c>
      <c r="Q112" s="26">
        <f ca="1">correlations!Q156-'Modified Weights'!AQ123</f>
        <v>-0.75</v>
      </c>
      <c r="R112" s="26">
        <f ca="1">correlations!R156-'Modified Weights'!AR123</f>
        <v>0</v>
      </c>
      <c r="S112" s="26">
        <f ca="1">correlations!S156-'Modified Weights'!AS123</f>
        <v>-0.40000000000000036</v>
      </c>
      <c r="T112" s="26">
        <f ca="1">correlations!T156-'Modified Weights'!AT123</f>
        <v>0.10000000000000009</v>
      </c>
      <c r="U112" s="26">
        <f ca="1">correlations!U156-'Modified Weights'!AU123</f>
        <v>-0.625</v>
      </c>
      <c r="V112" s="26">
        <f ca="1">correlations!V156-'Modified Weights'!AV123</f>
        <v>-0.5</v>
      </c>
      <c r="W112" s="26">
        <f ca="1">correlations!W156-'Modified Weights'!AW123</f>
        <v>-1</v>
      </c>
      <c r="X112" s="26">
        <f ca="1">correlations!X156-'Modified Weights'!AX123</f>
        <v>1.125</v>
      </c>
      <c r="Y112" s="26">
        <f ca="1">correlations!Y156-'Modified Weights'!AY123</f>
        <v>-3.625</v>
      </c>
      <c r="Z112" s="26">
        <f ca="1">correlations!Z156-'Modified Weights'!AZ123</f>
        <v>0.5</v>
      </c>
    </row>
    <row r="113" spans="1:26">
      <c r="A113" s="1" t="str">
        <f t="shared" ref="A113:A116" si="22">A112</f>
        <v>161: Ocean's Eleven (2001)</v>
      </c>
      <c r="B113" s="26">
        <f ca="1">correlations!B157-'Modified Weights'!AB124</f>
        <v>-4.125</v>
      </c>
      <c r="C113" s="26">
        <f ca="1">correlations!C157-'Modified Weights'!AC124</f>
        <v>-0.625</v>
      </c>
      <c r="D113" s="26">
        <f ca="1">correlations!D157-'Modified Weights'!AD124</f>
        <v>-0.10000000000000009</v>
      </c>
      <c r="E113" s="26">
        <f ca="1">correlations!E157-'Modified Weights'!AE124</f>
        <v>0.20000000000000018</v>
      </c>
      <c r="F113" s="26">
        <f ca="1">correlations!F157-'Modified Weights'!AF124</f>
        <v>0</v>
      </c>
      <c r="G113" s="26">
        <f ca="1">correlations!G157-'Modified Weights'!AG124</f>
        <v>-0.125</v>
      </c>
      <c r="H113" s="26">
        <f ca="1">correlations!H157-'Modified Weights'!AH124</f>
        <v>0</v>
      </c>
      <c r="I113" s="26">
        <f ca="1">correlations!I157-'Modified Weights'!AI124</f>
        <v>0.375</v>
      </c>
      <c r="J113" s="26">
        <f ca="1">correlations!J157-'Modified Weights'!AJ124</f>
        <v>0.875</v>
      </c>
      <c r="K113" s="26">
        <f ca="1">correlations!K157-'Modified Weights'!AK124</f>
        <v>0.20000000000000018</v>
      </c>
      <c r="L113" s="26">
        <f ca="1">correlations!L157-'Modified Weights'!AL124</f>
        <v>-4.625</v>
      </c>
      <c r="M113" s="26">
        <f ca="1">correlations!M157-'Modified Weights'!AM124</f>
        <v>-0.375</v>
      </c>
      <c r="N113" s="26">
        <f ca="1">correlations!N157-'Modified Weights'!AN124</f>
        <v>0</v>
      </c>
      <c r="O113" s="26">
        <f ca="1">correlations!O157-'Modified Weights'!AO124</f>
        <v>0.29999999999999982</v>
      </c>
      <c r="P113" s="26">
        <f ca="1">correlations!P157-'Modified Weights'!AP124</f>
        <v>-3.75</v>
      </c>
      <c r="Q113" s="26">
        <f ca="1">correlations!Q157-'Modified Weights'!AQ124</f>
        <v>0.75</v>
      </c>
      <c r="R113" s="26">
        <f ca="1">correlations!R157-'Modified Weights'!AR124</f>
        <v>-4</v>
      </c>
      <c r="S113" s="26">
        <f ca="1">correlations!S157-'Modified Weights'!AS124</f>
        <v>9.9999999999999645E-2</v>
      </c>
      <c r="T113" s="26">
        <f ca="1">correlations!T157-'Modified Weights'!AT124</f>
        <v>1.1000000000000001</v>
      </c>
      <c r="U113" s="26">
        <f ca="1">correlations!U157-'Modified Weights'!AU124</f>
        <v>-0.125</v>
      </c>
      <c r="V113" s="26">
        <f ca="1">correlations!V157-'Modified Weights'!AV124</f>
        <v>1</v>
      </c>
      <c r="W113" s="26">
        <f ca="1">correlations!W157-'Modified Weights'!AW124</f>
        <v>0.5</v>
      </c>
      <c r="X113" s="26">
        <f ca="1">correlations!X157-'Modified Weights'!AX124</f>
        <v>-0.375</v>
      </c>
      <c r="Y113" s="26">
        <f ca="1">correlations!Y157-'Modified Weights'!AY124</f>
        <v>0.875</v>
      </c>
      <c r="Z113" s="26">
        <f ca="1">correlations!Z157-'Modified Weights'!AZ124</f>
        <v>0.5</v>
      </c>
    </row>
    <row r="114" spans="1:26">
      <c r="A114" s="1" t="str">
        <f t="shared" si="22"/>
        <v>161: Ocean's Eleven (2001)</v>
      </c>
      <c r="B114" s="26">
        <f ca="1">correlations!B158-'Modified Weights'!AB125</f>
        <v>-0.625</v>
      </c>
      <c r="C114" s="26">
        <f ca="1">correlations!C158-'Modified Weights'!AC125</f>
        <v>-0.625</v>
      </c>
      <c r="D114" s="26">
        <f ca="1">correlations!D158-'Modified Weights'!AD125</f>
        <v>-0.10000000000000009</v>
      </c>
      <c r="E114" s="26">
        <f ca="1">correlations!E158-'Modified Weights'!AE125</f>
        <v>-0.29999999999999982</v>
      </c>
      <c r="F114" s="26">
        <f ca="1">correlations!F158-'Modified Weights'!AF125</f>
        <v>-1</v>
      </c>
      <c r="G114" s="26">
        <f ca="1">correlations!G158-'Modified Weights'!AG125</f>
        <v>-4.125</v>
      </c>
      <c r="H114" s="26">
        <f ca="1">correlations!H158-'Modified Weights'!AH125</f>
        <v>0.5</v>
      </c>
      <c r="I114" s="26">
        <f ca="1">correlations!I158-'Modified Weights'!AI125</f>
        <v>-0.125</v>
      </c>
      <c r="J114" s="26">
        <f ca="1">correlations!J158-'Modified Weights'!AJ125</f>
        <v>-0.625</v>
      </c>
      <c r="K114" s="26">
        <f ca="1">correlations!K158-'Modified Weights'!AK125</f>
        <v>0.70000000000000018</v>
      </c>
      <c r="L114" s="26">
        <f ca="1">correlations!L158-'Modified Weights'!AL125</f>
        <v>0.375</v>
      </c>
      <c r="M114" s="26">
        <f ca="1">correlations!M158-'Modified Weights'!AM125</f>
        <v>0.125</v>
      </c>
      <c r="N114" s="26">
        <f ca="1">correlations!N158-'Modified Weights'!AN125</f>
        <v>1</v>
      </c>
      <c r="O114" s="26">
        <f ca="1">correlations!O158-'Modified Weights'!AO125</f>
        <v>-0.70000000000000018</v>
      </c>
      <c r="P114" s="26">
        <f ca="1">correlations!P158-'Modified Weights'!AP125</f>
        <v>1.25</v>
      </c>
      <c r="Q114" s="26">
        <f ca="1">correlations!Q158-'Modified Weights'!AQ125</f>
        <v>0.25</v>
      </c>
      <c r="R114" s="26">
        <f ca="1">correlations!R158-'Modified Weights'!AR125</f>
        <v>0.5</v>
      </c>
      <c r="S114" s="26">
        <f ca="1">correlations!S158-'Modified Weights'!AS125</f>
        <v>9.9999999999999645E-2</v>
      </c>
      <c r="T114" s="26">
        <f ca="1">correlations!T158-'Modified Weights'!AT125</f>
        <v>0.60000000000000009</v>
      </c>
      <c r="U114" s="26">
        <f ca="1">correlations!U158-'Modified Weights'!AU125</f>
        <v>0.375</v>
      </c>
      <c r="V114" s="26">
        <f ca="1">correlations!V158-'Modified Weights'!AV125</f>
        <v>-4</v>
      </c>
      <c r="W114" s="26">
        <f ca="1">correlations!W158-'Modified Weights'!AW125</f>
        <v>0.5</v>
      </c>
      <c r="X114" s="26">
        <f ca="1">correlations!X158-'Modified Weights'!AX125</f>
        <v>-3.875</v>
      </c>
      <c r="Y114" s="26">
        <f ca="1">correlations!Y158-'Modified Weights'!AY125</f>
        <v>-1.125</v>
      </c>
      <c r="Z114" s="26">
        <f ca="1">correlations!Z158-'Modified Weights'!AZ125</f>
        <v>0</v>
      </c>
    </row>
    <row r="115" spans="1:26">
      <c r="A115" s="1" t="str">
        <f t="shared" si="22"/>
        <v>161: Ocean's Eleven (2001)</v>
      </c>
      <c r="B115" s="26">
        <f ca="1">correlations!B159-'Modified Weights'!AB126</f>
        <v>-0.625</v>
      </c>
      <c r="C115" s="26">
        <f ca="1">correlations!C159-'Modified Weights'!AC126</f>
        <v>-4.125</v>
      </c>
      <c r="D115" s="26">
        <f ca="1">correlations!D159-'Modified Weights'!AD126</f>
        <v>-0.10000000000000009</v>
      </c>
      <c r="E115" s="26">
        <f ca="1">correlations!E159-'Modified Weights'!AE126</f>
        <v>0.20000000000000018</v>
      </c>
      <c r="F115" s="26">
        <f ca="1">correlations!F159-'Modified Weights'!AF126</f>
        <v>0.5</v>
      </c>
      <c r="G115" s="26">
        <f ca="1">correlations!G159-'Modified Weights'!AG126</f>
        <v>-0.625</v>
      </c>
      <c r="H115" s="26">
        <f ca="1">correlations!H159-'Modified Weights'!AH126</f>
        <v>-4</v>
      </c>
      <c r="I115" s="26">
        <f ca="1">correlations!I159-'Modified Weights'!AI126</f>
        <v>-0.125</v>
      </c>
      <c r="J115" s="26">
        <f ca="1">correlations!J159-'Modified Weights'!AJ126</f>
        <v>-4.125</v>
      </c>
      <c r="K115" s="26">
        <f ca="1">correlations!K159-'Modified Weights'!AK126</f>
        <v>0.70000000000000018</v>
      </c>
      <c r="L115" s="26">
        <f ca="1">correlations!L159-'Modified Weights'!AL126</f>
        <v>-0.125</v>
      </c>
      <c r="M115" s="26">
        <f ca="1">correlations!M159-'Modified Weights'!AM126</f>
        <v>1.125</v>
      </c>
      <c r="N115" s="26">
        <f ca="1">correlations!N159-'Modified Weights'!AN126</f>
        <v>0</v>
      </c>
      <c r="O115" s="26">
        <f ca="1">correlations!O159-'Modified Weights'!AO126</f>
        <v>0.29999999999999982</v>
      </c>
      <c r="P115" s="26">
        <f ca="1">correlations!P159-'Modified Weights'!AP126</f>
        <v>-1.25</v>
      </c>
      <c r="Q115" s="26">
        <f ca="1">correlations!Q159-'Modified Weights'!AQ126</f>
        <v>-0.25</v>
      </c>
      <c r="R115" s="26">
        <f ca="1">correlations!R159-'Modified Weights'!AR126</f>
        <v>-0.5</v>
      </c>
      <c r="S115" s="26">
        <f ca="1">correlations!S159-'Modified Weights'!AS126</f>
        <v>0.59999999999999964</v>
      </c>
      <c r="T115" s="26">
        <f ca="1">correlations!T159-'Modified Weights'!AT126</f>
        <v>-0.39999999999999991</v>
      </c>
      <c r="U115" s="26">
        <f ca="1">correlations!U159-'Modified Weights'!AU126</f>
        <v>0.375</v>
      </c>
      <c r="V115" s="26">
        <f ca="1">correlations!V159-'Modified Weights'!AV126</f>
        <v>0</v>
      </c>
      <c r="W115" s="26">
        <f ca="1">correlations!W159-'Modified Weights'!AW126</f>
        <v>-4.5</v>
      </c>
      <c r="X115" s="26">
        <f ca="1">correlations!X159-'Modified Weights'!AX126</f>
        <v>-0.375</v>
      </c>
      <c r="Y115" s="26">
        <f ca="1">correlations!Y159-'Modified Weights'!AY126</f>
        <v>0.375</v>
      </c>
      <c r="Z115" s="26">
        <f ca="1">correlations!Z159-'Modified Weights'!AZ126</f>
        <v>-0.5</v>
      </c>
    </row>
    <row r="116" spans="1:26">
      <c r="A116" s="1" t="str">
        <f t="shared" si="22"/>
        <v>161: Ocean's Eleven (2001)</v>
      </c>
      <c r="B116" s="26">
        <f ca="1">correlations!B160-'Modified Weights'!AB127</f>
        <v>0.875</v>
      </c>
      <c r="C116" s="26">
        <f ca="1">correlations!C160-'Modified Weights'!AC127</f>
        <v>0.375</v>
      </c>
      <c r="D116" s="26">
        <f ca="1">correlations!D160-'Modified Weights'!AD127</f>
        <v>0.39999999999999991</v>
      </c>
      <c r="E116" s="26">
        <f ca="1">correlations!E160-'Modified Weights'!AE127</f>
        <v>0.20000000000000018</v>
      </c>
      <c r="F116" s="26">
        <f ca="1">correlations!F160-'Modified Weights'!AF127</f>
        <v>0.5</v>
      </c>
      <c r="G116" s="26">
        <f ca="1">correlations!G160-'Modified Weights'!AG127</f>
        <v>-0.125</v>
      </c>
      <c r="H116" s="26">
        <f ca="1">correlations!H160-'Modified Weights'!AH127</f>
        <v>-0.5</v>
      </c>
      <c r="I116" s="26">
        <f ca="1">correlations!I160-'Modified Weights'!AI127</f>
        <v>-4.125</v>
      </c>
      <c r="J116" s="26">
        <f ca="1">correlations!J160-'Modified Weights'!AJ127</f>
        <v>0.375</v>
      </c>
      <c r="K116" s="26">
        <f ca="1">correlations!K160-'Modified Weights'!AK127</f>
        <v>-0.29999999999999982</v>
      </c>
      <c r="L116" s="26">
        <f ca="1">correlations!L160-'Modified Weights'!AL127</f>
        <v>-0.625</v>
      </c>
      <c r="M116" s="26">
        <f ca="1">correlations!M160-'Modified Weights'!AM127</f>
        <v>-3.875</v>
      </c>
      <c r="N116" s="26">
        <f ca="1">correlations!N160-'Modified Weights'!AN127</f>
        <v>-0.5</v>
      </c>
      <c r="O116" s="26">
        <f ca="1">correlations!O160-'Modified Weights'!AO127</f>
        <v>-0.20000000000000018</v>
      </c>
      <c r="P116" s="26">
        <f ca="1">correlations!P160-'Modified Weights'!AP127</f>
        <v>-0.75</v>
      </c>
      <c r="Q116" s="26">
        <f ca="1">correlations!Q160-'Modified Weights'!AQ127</f>
        <v>-3.75</v>
      </c>
      <c r="R116" s="26">
        <f ca="1">correlations!R160-'Modified Weights'!AR127</f>
        <v>0</v>
      </c>
      <c r="S116" s="26">
        <f ca="1">correlations!S160-'Modified Weights'!AS127</f>
        <v>-0.40000000000000036</v>
      </c>
      <c r="T116" s="26">
        <f ca="1">correlations!T160-'Modified Weights'!AT127</f>
        <v>-1.4</v>
      </c>
      <c r="U116" s="26">
        <f ca="1">correlations!U160-'Modified Weights'!AU127</f>
        <v>-4.125</v>
      </c>
      <c r="V116" s="26">
        <f ca="1">correlations!V160-'Modified Weights'!AV127</f>
        <v>-0.5</v>
      </c>
      <c r="W116" s="26">
        <f ca="1">correlations!W160-'Modified Weights'!AW127</f>
        <v>0</v>
      </c>
      <c r="X116" s="26">
        <f ca="1">correlations!X160-'Modified Weights'!AX127</f>
        <v>-0.375</v>
      </c>
      <c r="Y116" s="26">
        <f ca="1">correlations!Y160-'Modified Weights'!AY127</f>
        <v>-0.125</v>
      </c>
      <c r="Z116" s="26">
        <f ca="1">correlations!Z160-'Modified Weights'!AZ127</f>
        <v>-0.5</v>
      </c>
    </row>
    <row r="117" spans="1:26">
      <c r="A117" s="21" t="s">
        <v>23</v>
      </c>
      <c r="B117" s="26">
        <f ca="1">correlations!B161-'Modified Weights'!AB128</f>
        <v>0.16666666666666652</v>
      </c>
      <c r="C117" s="26">
        <f ca="1">correlations!C161-'Modified Weights'!AC128</f>
        <v>-4.166666666666667</v>
      </c>
      <c r="D117" s="26">
        <f ca="1">correlations!D161-'Modified Weights'!AD128</f>
        <v>0.375</v>
      </c>
      <c r="E117" s="26">
        <f ca="1">correlations!E161-'Modified Weights'!AE128</f>
        <v>-0.5</v>
      </c>
      <c r="F117" s="26">
        <f ca="1">correlations!F161-'Modified Weights'!AF128</f>
        <v>0.375</v>
      </c>
      <c r="G117" s="26">
        <f ca="1">correlations!G161-'Modified Weights'!AG128</f>
        <v>-2.8333333333333335</v>
      </c>
      <c r="H117" s="26">
        <f ca="1">correlations!H161-'Modified Weights'!AH128</f>
        <v>0.40000000000000036</v>
      </c>
      <c r="I117" s="26">
        <f ca="1">correlations!I161-'Modified Weights'!AI128</f>
        <v>-0.75</v>
      </c>
      <c r="J117" s="26">
        <f ca="1">correlations!J161-'Modified Weights'!AJ128</f>
        <v>-0.5</v>
      </c>
      <c r="K117" s="26">
        <f ca="1">correlations!K161-'Modified Weights'!AK128</f>
        <v>-0.16666666666666652</v>
      </c>
      <c r="L117" s="26">
        <f ca="1">correlations!L161-'Modified Weights'!AL128</f>
        <v>1</v>
      </c>
      <c r="M117" s="26">
        <f ca="1">correlations!M161-'Modified Weights'!AM128</f>
        <v>-0.70000000000000018</v>
      </c>
      <c r="N117" s="26">
        <f ca="1">correlations!N161-'Modified Weights'!AN128</f>
        <v>-3.3333333333333335</v>
      </c>
      <c r="O117" s="26">
        <f ca="1">correlations!O161-'Modified Weights'!AO128</f>
        <v>-3.6666666666666665</v>
      </c>
      <c r="P117" s="26">
        <f ca="1">correlations!P161-'Modified Weights'!AP128</f>
        <v>1</v>
      </c>
      <c r="Q117" s="26">
        <f ca="1">correlations!Q161-'Modified Weights'!AQ128</f>
        <v>-0.375</v>
      </c>
      <c r="R117" s="26">
        <f ca="1">correlations!R161-'Modified Weights'!AR128</f>
        <v>-0.5</v>
      </c>
      <c r="S117" s="26">
        <f ca="1">correlations!S161-'Modified Weights'!AS128</f>
        <v>-0.16666666666666652</v>
      </c>
      <c r="T117" s="26">
        <f ca="1">correlations!T161-'Modified Weights'!AT128</f>
        <v>-0.16666666666666652</v>
      </c>
      <c r="U117" s="26">
        <f ca="1">correlations!U161-'Modified Weights'!AU128</f>
        <v>-0.59999999999999964</v>
      </c>
      <c r="V117" s="26">
        <f ca="1">correlations!V161-'Modified Weights'!AV128</f>
        <v>-0.66666666666666652</v>
      </c>
      <c r="W117" s="26">
        <f ca="1">correlations!W161-'Modified Weights'!AW128</f>
        <v>-0.75</v>
      </c>
      <c r="X117" s="26">
        <f ca="1">correlations!X161-'Modified Weights'!AX128</f>
        <v>-3.75</v>
      </c>
      <c r="Y117" s="26">
        <f ca="1">correlations!Y161-'Modified Weights'!AY128</f>
        <v>-3.3333333333333335</v>
      </c>
      <c r="Z117" s="26">
        <f ca="1">correlations!Z161-'Modified Weights'!AZ128</f>
        <v>-3.6666666666666665</v>
      </c>
    </row>
    <row r="118" spans="1:26">
      <c r="A118" s="1" t="str">
        <f t="shared" ref="A118:A121" si="23">A117</f>
        <v>180: Minority Report (2002)</v>
      </c>
      <c r="B118" s="26">
        <f ca="1">correlations!B162-'Modified Weights'!AB129</f>
        <v>0.66666666666666652</v>
      </c>
      <c r="C118" s="26">
        <f ca="1">correlations!C162-'Modified Weights'!AC129</f>
        <v>-0.66666666666666696</v>
      </c>
      <c r="D118" s="26">
        <f ca="1">correlations!D162-'Modified Weights'!AD129</f>
        <v>-0.125</v>
      </c>
      <c r="E118" s="26">
        <f ca="1">correlations!E162-'Modified Weights'!AE129</f>
        <v>-3.5</v>
      </c>
      <c r="F118" s="26">
        <f ca="1">correlations!F162-'Modified Weights'!AF129</f>
        <v>-0.125</v>
      </c>
      <c r="G118" s="26">
        <f ca="1">correlations!G162-'Modified Weights'!AG129</f>
        <v>0.16666666666666652</v>
      </c>
      <c r="H118" s="26">
        <f ca="1">correlations!H162-'Modified Weights'!AH129</f>
        <v>-0.59999999999999964</v>
      </c>
      <c r="I118" s="26">
        <f ca="1">correlations!I162-'Modified Weights'!AI129</f>
        <v>-3.75</v>
      </c>
      <c r="J118" s="26">
        <f ca="1">correlations!J162-'Modified Weights'!AJ129</f>
        <v>-4</v>
      </c>
      <c r="K118" s="26">
        <f ca="1">correlations!K162-'Modified Weights'!AK129</f>
        <v>0.83333333333333348</v>
      </c>
      <c r="L118" s="26">
        <f ca="1">correlations!L162-'Modified Weights'!AL129</f>
        <v>0.5</v>
      </c>
      <c r="M118" s="26">
        <f ca="1">correlations!M162-'Modified Weights'!AM129</f>
        <v>-0.20000000000000018</v>
      </c>
      <c r="N118" s="26">
        <f ca="1">correlations!N162-'Modified Weights'!AN129</f>
        <v>0.16666666666666652</v>
      </c>
      <c r="O118" s="26">
        <f ca="1">correlations!O162-'Modified Weights'!AO129</f>
        <v>0.83333333333333348</v>
      </c>
      <c r="P118" s="26">
        <f ca="1">correlations!P162-'Modified Weights'!AP129</f>
        <v>-3.5</v>
      </c>
      <c r="Q118" s="26">
        <f ca="1">correlations!Q162-'Modified Weights'!AQ129</f>
        <v>1.125</v>
      </c>
      <c r="R118" s="26">
        <f ca="1">correlations!R162-'Modified Weights'!AR129</f>
        <v>-3.5</v>
      </c>
      <c r="S118" s="26">
        <f ca="1">correlations!S162-'Modified Weights'!AS129</f>
        <v>-3.6666666666666665</v>
      </c>
      <c r="T118" s="26">
        <f ca="1">correlations!T162-'Modified Weights'!AT129</f>
        <v>-3.1666666666666665</v>
      </c>
      <c r="U118" s="26">
        <f ca="1">correlations!U162-'Modified Weights'!AU129</f>
        <v>-0.59999999999999964</v>
      </c>
      <c r="V118" s="26">
        <f ca="1">correlations!V162-'Modified Weights'!AV129</f>
        <v>-3.6666666666666665</v>
      </c>
      <c r="W118" s="26">
        <f ca="1">correlations!W162-'Modified Weights'!AW129</f>
        <v>-4.25</v>
      </c>
      <c r="X118" s="26">
        <f ca="1">correlations!X162-'Modified Weights'!AX129</f>
        <v>-0.25</v>
      </c>
      <c r="Y118" s="26">
        <f ca="1">correlations!Y162-'Modified Weights'!AY129</f>
        <v>-3.3333333333333335</v>
      </c>
      <c r="Z118" s="26">
        <f ca="1">correlations!Z162-'Modified Weights'!AZ129</f>
        <v>0.83333333333333348</v>
      </c>
    </row>
    <row r="119" spans="1:26">
      <c r="A119" s="1" t="str">
        <f t="shared" si="23"/>
        <v>180: Minority Report (2002)</v>
      </c>
      <c r="B119" s="26">
        <f ca="1">correlations!B163-'Modified Weights'!AB130</f>
        <v>-0.83333333333333348</v>
      </c>
      <c r="C119" s="26">
        <f ca="1">correlations!C163-'Modified Weights'!AC130</f>
        <v>-0.16666666666666696</v>
      </c>
      <c r="D119" s="26">
        <f ca="1">correlations!D163-'Modified Weights'!AD130</f>
        <v>-3.125</v>
      </c>
      <c r="E119" s="26">
        <f ca="1">correlations!E163-'Modified Weights'!AE130</f>
        <v>-3.5</v>
      </c>
      <c r="F119" s="26">
        <f ca="1">correlations!F163-'Modified Weights'!AF130</f>
        <v>-0.625</v>
      </c>
      <c r="G119" s="26">
        <f ca="1">correlations!G163-'Modified Weights'!AG130</f>
        <v>-2.8333333333333335</v>
      </c>
      <c r="H119" s="26">
        <f ca="1">correlations!H163-'Modified Weights'!AH130</f>
        <v>-9.9999999999999645E-2</v>
      </c>
      <c r="I119" s="26">
        <f ca="1">correlations!I163-'Modified Weights'!AI130</f>
        <v>-0.25</v>
      </c>
      <c r="J119" s="26">
        <f ca="1">correlations!J163-'Modified Weights'!AJ130</f>
        <v>-4</v>
      </c>
      <c r="K119" s="26">
        <f ca="1">correlations!K163-'Modified Weights'!AK130</f>
        <v>-3.1666666666666665</v>
      </c>
      <c r="L119" s="26">
        <f ca="1">correlations!L163-'Modified Weights'!AL130</f>
        <v>-4</v>
      </c>
      <c r="M119" s="26">
        <f ca="1">correlations!M163-'Modified Weights'!AM130</f>
        <v>-0.70000000000000018</v>
      </c>
      <c r="N119" s="26">
        <f ca="1">correlations!N163-'Modified Weights'!AN130</f>
        <v>-3.3333333333333335</v>
      </c>
      <c r="O119" s="26">
        <f ca="1">correlations!O163-'Modified Weights'!AO130</f>
        <v>-3.6666666666666665</v>
      </c>
      <c r="P119" s="26">
        <f ca="1">correlations!P163-'Modified Weights'!AP130</f>
        <v>-3.5</v>
      </c>
      <c r="Q119" s="26">
        <f ca="1">correlations!Q163-'Modified Weights'!AQ130</f>
        <v>-0.875</v>
      </c>
      <c r="R119" s="26">
        <f ca="1">correlations!R163-'Modified Weights'!AR130</f>
        <v>-3.5</v>
      </c>
      <c r="S119" s="26">
        <f ca="1">correlations!S163-'Modified Weights'!AS130</f>
        <v>0.83333333333333348</v>
      </c>
      <c r="T119" s="26">
        <f ca="1">correlations!T163-'Modified Weights'!AT130</f>
        <v>-3.1666666666666665</v>
      </c>
      <c r="U119" s="26">
        <f ca="1">correlations!U163-'Modified Weights'!AU130</f>
        <v>-9.9999999999999645E-2</v>
      </c>
      <c r="V119" s="26">
        <f ca="1">correlations!V163-'Modified Weights'!AV130</f>
        <v>0.83333333333333348</v>
      </c>
      <c r="W119" s="26">
        <f ca="1">correlations!W163-'Modified Weights'!AW130</f>
        <v>-0.25</v>
      </c>
      <c r="X119" s="26">
        <f ca="1">correlations!X163-'Modified Weights'!AX130</f>
        <v>0.75</v>
      </c>
      <c r="Y119" s="26">
        <f ca="1">correlations!Y163-'Modified Weights'!AY130</f>
        <v>-0.33333333333333348</v>
      </c>
      <c r="Z119" s="26">
        <f ca="1">correlations!Z163-'Modified Weights'!AZ130</f>
        <v>-0.16666666666666652</v>
      </c>
    </row>
    <row r="120" spans="1:26">
      <c r="A120" s="1" t="str">
        <f t="shared" si="23"/>
        <v>180: Minority Report (2002)</v>
      </c>
      <c r="B120" s="26">
        <f ca="1">correlations!B164-'Modified Weights'!AB131</f>
        <v>-3.8333333333333335</v>
      </c>
      <c r="C120" s="26">
        <f ca="1">correlations!C164-'Modified Weights'!AC131</f>
        <v>0.83333333333333304</v>
      </c>
      <c r="D120" s="26">
        <f ca="1">correlations!D164-'Modified Weights'!AD131</f>
        <v>0.375</v>
      </c>
      <c r="E120" s="26">
        <f ca="1">correlations!E164-'Modified Weights'!AE131</f>
        <v>-3.5</v>
      </c>
      <c r="F120" s="26">
        <f ca="1">correlations!F164-'Modified Weights'!AF131</f>
        <v>-3.625</v>
      </c>
      <c r="G120" s="26">
        <f ca="1">correlations!G164-'Modified Weights'!AG131</f>
        <v>0.16666666666666652</v>
      </c>
      <c r="H120" s="26">
        <f ca="1">correlations!H164-'Modified Weights'!AH131</f>
        <v>0.90000000000000036</v>
      </c>
      <c r="I120" s="26">
        <f ca="1">correlations!I164-'Modified Weights'!AI131</f>
        <v>0.25</v>
      </c>
      <c r="J120" s="26">
        <f ca="1">correlations!J164-'Modified Weights'!AJ131</f>
        <v>-4</v>
      </c>
      <c r="K120" s="26">
        <f ca="1">correlations!K164-'Modified Weights'!AK131</f>
        <v>-3.1666666666666665</v>
      </c>
      <c r="L120" s="26">
        <f ca="1">correlations!L164-'Modified Weights'!AL131</f>
        <v>-4</v>
      </c>
      <c r="M120" s="26">
        <f ca="1">correlations!M164-'Modified Weights'!AM131</f>
        <v>0.29999999999999982</v>
      </c>
      <c r="N120" s="26">
        <f ca="1">correlations!N164-'Modified Weights'!AN131</f>
        <v>-0.33333333333333348</v>
      </c>
      <c r="O120" s="26">
        <f ca="1">correlations!O164-'Modified Weights'!AO131</f>
        <v>0.33333333333333348</v>
      </c>
      <c r="P120" s="26">
        <f ca="1">correlations!P164-'Modified Weights'!AP131</f>
        <v>-0.5</v>
      </c>
      <c r="Q120" s="26">
        <f ca="1">correlations!Q164-'Modified Weights'!AQ131</f>
        <v>0.125</v>
      </c>
      <c r="R120" s="26">
        <f ca="1">correlations!R164-'Modified Weights'!AR131</f>
        <v>-3.5</v>
      </c>
      <c r="S120" s="26">
        <f ca="1">correlations!S164-'Modified Weights'!AS131</f>
        <v>-3.6666666666666665</v>
      </c>
      <c r="T120" s="26">
        <f ca="1">correlations!T164-'Modified Weights'!AT131</f>
        <v>0.33333333333333348</v>
      </c>
      <c r="U120" s="26">
        <f ca="1">correlations!U164-'Modified Weights'!AU131</f>
        <v>0.40000000000000036</v>
      </c>
      <c r="V120" s="26">
        <f ca="1">correlations!V164-'Modified Weights'!AV131</f>
        <v>-3.6666666666666665</v>
      </c>
      <c r="W120" s="26">
        <f ca="1">correlations!W164-'Modified Weights'!AW131</f>
        <v>0.75</v>
      </c>
      <c r="X120" s="26">
        <f ca="1">correlations!X164-'Modified Weights'!AX131</f>
        <v>-0.75</v>
      </c>
      <c r="Y120" s="26">
        <f ca="1">correlations!Y164-'Modified Weights'!AY131</f>
        <v>0.16666666666666652</v>
      </c>
      <c r="Z120" s="26">
        <f ca="1">correlations!Z164-'Modified Weights'!AZ131</f>
        <v>-0.66666666666666652</v>
      </c>
    </row>
    <row r="121" spans="1:26">
      <c r="A121" s="1" t="str">
        <f t="shared" si="23"/>
        <v>180: Minority Report (2002)</v>
      </c>
      <c r="B121" s="26">
        <f ca="1">correlations!B165-'Modified Weights'!AB132</f>
        <v>-3.8333333333333335</v>
      </c>
      <c r="C121" s="26">
        <f ca="1">correlations!C165-'Modified Weights'!AC132</f>
        <v>-4.166666666666667</v>
      </c>
      <c r="D121" s="26">
        <f ca="1">correlations!D165-'Modified Weights'!AD132</f>
        <v>-0.625</v>
      </c>
      <c r="E121" s="26">
        <f ca="1">correlations!E165-'Modified Weights'!AE132</f>
        <v>0.5</v>
      </c>
      <c r="F121" s="26">
        <f ca="1">correlations!F165-'Modified Weights'!AF132</f>
        <v>0.375</v>
      </c>
      <c r="G121" s="26">
        <f ca="1">correlations!G165-'Modified Weights'!AG132</f>
        <v>-0.33333333333333348</v>
      </c>
      <c r="H121" s="26">
        <f ca="1">correlations!H165-'Modified Weights'!AH132</f>
        <v>-0.59999999999999964</v>
      </c>
      <c r="I121" s="26">
        <f ca="1">correlations!I165-'Modified Weights'!AI132</f>
        <v>0.75</v>
      </c>
      <c r="J121" s="26">
        <f ca="1">correlations!J165-'Modified Weights'!AJ132</f>
        <v>0.5</v>
      </c>
      <c r="K121" s="26">
        <f ca="1">correlations!K165-'Modified Weights'!AK132</f>
        <v>-0.66666666666666652</v>
      </c>
      <c r="L121" s="26">
        <f ca="1">correlations!L165-'Modified Weights'!AL132</f>
        <v>-1.5</v>
      </c>
      <c r="M121" s="26">
        <f ca="1">correlations!M165-'Modified Weights'!AM132</f>
        <v>1.2999999999999998</v>
      </c>
      <c r="N121" s="26">
        <f ca="1">correlations!N165-'Modified Weights'!AN132</f>
        <v>0.16666666666666652</v>
      </c>
      <c r="O121" s="26">
        <f ca="1">correlations!O165-'Modified Weights'!AO132</f>
        <v>-1.1666666666666665</v>
      </c>
      <c r="P121" s="26">
        <f ca="1">correlations!P165-'Modified Weights'!AP132</f>
        <v>-0.5</v>
      </c>
      <c r="Q121" s="26">
        <f ca="1">correlations!Q165-'Modified Weights'!AQ132</f>
        <v>-3.375</v>
      </c>
      <c r="R121" s="26">
        <f ca="1">correlations!R165-'Modified Weights'!AR132</f>
        <v>0.5</v>
      </c>
      <c r="S121" s="26">
        <f ca="1">correlations!S165-'Modified Weights'!AS132</f>
        <v>-0.66666666666666652</v>
      </c>
      <c r="T121" s="26">
        <f ca="1">correlations!T165-'Modified Weights'!AT132</f>
        <v>-0.16666666666666652</v>
      </c>
      <c r="U121" s="26">
        <f ca="1">correlations!U165-'Modified Weights'!AU132</f>
        <v>0.90000000000000036</v>
      </c>
      <c r="V121" s="26">
        <f ca="1">correlations!V165-'Modified Weights'!AV132</f>
        <v>-0.16666666666666652</v>
      </c>
      <c r="W121" s="26">
        <f ca="1">correlations!W165-'Modified Weights'!AW132</f>
        <v>0.25</v>
      </c>
      <c r="X121" s="26">
        <f ca="1">correlations!X165-'Modified Weights'!AX132</f>
        <v>0.25</v>
      </c>
      <c r="Y121" s="26">
        <f ca="1">correlations!Y165-'Modified Weights'!AY132</f>
        <v>0.16666666666666652</v>
      </c>
      <c r="Z121" s="26">
        <f ca="1">correlations!Z165-'Modified Weights'!AZ132</f>
        <v>-3.6666666666666665</v>
      </c>
    </row>
    <row r="122" spans="1:26">
      <c r="A122" s="21" t="s">
        <v>24</v>
      </c>
      <c r="B122" s="26">
        <f ca="1">correlations!B166-'Modified Weights'!AB133</f>
        <v>0.66666666666666652</v>
      </c>
      <c r="C122" s="26">
        <f ca="1">correlations!C166-'Modified Weights'!AC133</f>
        <v>0.5</v>
      </c>
      <c r="D122" s="26">
        <f ca="1">correlations!D166-'Modified Weights'!AD133</f>
        <v>-3.25</v>
      </c>
      <c r="E122" s="26">
        <f ca="1">correlations!E166-'Modified Weights'!AE133</f>
        <v>-4</v>
      </c>
      <c r="F122" s="26">
        <f ca="1">correlations!F166-'Modified Weights'!AF133</f>
        <v>-1.8333333333333335</v>
      </c>
      <c r="G122" s="26">
        <f ca="1">correlations!G166-'Modified Weights'!AG133</f>
        <v>-0.375</v>
      </c>
      <c r="H122" s="26">
        <f ca="1">correlations!H166-'Modified Weights'!AH133</f>
        <v>-3.5</v>
      </c>
      <c r="I122" s="26">
        <f ca="1">correlations!I166-'Modified Weights'!AI133</f>
        <v>-4.5</v>
      </c>
      <c r="J122" s="26">
        <f ca="1">correlations!J166-'Modified Weights'!AJ133</f>
        <v>-3.3333333333333335</v>
      </c>
      <c r="K122" s="26">
        <f ca="1">correlations!K166-'Modified Weights'!AK133</f>
        <v>-3.75</v>
      </c>
      <c r="L122" s="26">
        <f ca="1">correlations!L166-'Modified Weights'!AL133</f>
        <v>-1.1666666666666665</v>
      </c>
      <c r="M122" s="26">
        <f ca="1">correlations!M166-'Modified Weights'!AM133</f>
        <v>-3</v>
      </c>
      <c r="N122" s="26">
        <f ca="1">correlations!N166-'Modified Weights'!AN133</f>
        <v>-3</v>
      </c>
      <c r="O122" s="26">
        <f ca="1">correlations!O166-'Modified Weights'!AO133</f>
        <v>-3.5</v>
      </c>
      <c r="P122" s="26">
        <f ca="1">correlations!P166-'Modified Weights'!AP133</f>
        <v>-0.5</v>
      </c>
      <c r="Q122" s="26">
        <f ca="1">correlations!Q166-'Modified Weights'!AQ133</f>
        <v>-3.5</v>
      </c>
      <c r="R122" s="26">
        <f ca="1">correlations!R166-'Modified Weights'!AR133</f>
        <v>-4.25</v>
      </c>
      <c r="S122" s="26">
        <f ca="1">correlations!S166-'Modified Weights'!AS133</f>
        <v>-3</v>
      </c>
      <c r="T122" s="26">
        <f ca="1">correlations!T166-'Modified Weights'!AT133</f>
        <v>-3.5</v>
      </c>
      <c r="U122" s="26">
        <f ca="1">correlations!U166-'Modified Weights'!AU133</f>
        <v>-3.3333333333333335</v>
      </c>
      <c r="V122" s="26">
        <f ca="1">correlations!V166-'Modified Weights'!AV133</f>
        <v>0</v>
      </c>
      <c r="W122" s="26">
        <f ca="1">correlations!W166-'Modified Weights'!AW133</f>
        <v>-3.5</v>
      </c>
      <c r="X122" s="26">
        <f ca="1">correlations!X166-'Modified Weights'!AX133</f>
        <v>0.5</v>
      </c>
      <c r="Y122" s="26">
        <f ca="1">correlations!Y166-'Modified Weights'!AY133</f>
        <v>0</v>
      </c>
      <c r="Z122" s="26">
        <f ca="1">correlations!Z166-'Modified Weights'!AZ133</f>
        <v>-3</v>
      </c>
    </row>
    <row r="123" spans="1:26">
      <c r="A123" s="1" t="str">
        <f t="shared" ref="A123:A126" si="24">A122</f>
        <v>187: Sin City (2005)</v>
      </c>
      <c r="B123" s="26">
        <f ca="1">correlations!B167-'Modified Weights'!AB134</f>
        <v>-3.3333333333333335</v>
      </c>
      <c r="C123" s="26">
        <f ca="1">correlations!C167-'Modified Weights'!AC134</f>
        <v>-2.5</v>
      </c>
      <c r="D123" s="26">
        <f ca="1">correlations!D167-'Modified Weights'!AD134</f>
        <v>-0.25</v>
      </c>
      <c r="E123" s="26">
        <f ca="1">correlations!E167-'Modified Weights'!AE134</f>
        <v>-4</v>
      </c>
      <c r="F123" s="26">
        <f ca="1">correlations!F167-'Modified Weights'!AF134</f>
        <v>-3.3333333333333335</v>
      </c>
      <c r="G123" s="26">
        <f ca="1">correlations!G167-'Modified Weights'!AG134</f>
        <v>-3.375</v>
      </c>
      <c r="H123" s="26">
        <f ca="1">correlations!H167-'Modified Weights'!AH134</f>
        <v>-3.5</v>
      </c>
      <c r="I123" s="26">
        <f ca="1">correlations!I167-'Modified Weights'!AI134</f>
        <v>-4.5</v>
      </c>
      <c r="J123" s="26">
        <f ca="1">correlations!J167-'Modified Weights'!AJ134</f>
        <v>-0.33333333333333348</v>
      </c>
      <c r="K123" s="26">
        <f ca="1">correlations!K167-'Modified Weights'!AK134</f>
        <v>0.25</v>
      </c>
      <c r="L123" s="26">
        <f ca="1">correlations!L167-'Modified Weights'!AL134</f>
        <v>-2.6666666666666665</v>
      </c>
      <c r="M123" s="26">
        <f ca="1">correlations!M167-'Modified Weights'!AM134</f>
        <v>-3</v>
      </c>
      <c r="N123" s="26">
        <f ca="1">correlations!N167-'Modified Weights'!AN134</f>
        <v>-3</v>
      </c>
      <c r="O123" s="26">
        <f ca="1">correlations!O167-'Modified Weights'!AO134</f>
        <v>-0.5</v>
      </c>
      <c r="P123" s="26">
        <f ca="1">correlations!P167-'Modified Weights'!AP134</f>
        <v>0.5</v>
      </c>
      <c r="Q123" s="26">
        <f ca="1">correlations!Q167-'Modified Weights'!AQ134</f>
        <v>-0.5</v>
      </c>
      <c r="R123" s="26">
        <f ca="1">correlations!R167-'Modified Weights'!AR134</f>
        <v>-0.25</v>
      </c>
      <c r="S123" s="26">
        <f ca="1">correlations!S167-'Modified Weights'!AS134</f>
        <v>-3</v>
      </c>
      <c r="T123" s="26">
        <f ca="1">correlations!T167-'Modified Weights'!AT134</f>
        <v>-0.5</v>
      </c>
      <c r="U123" s="26">
        <f ca="1">correlations!U167-'Modified Weights'!AU134</f>
        <v>-3.3333333333333335</v>
      </c>
      <c r="V123" s="26">
        <f ca="1">correlations!V167-'Modified Weights'!AV134</f>
        <v>0</v>
      </c>
      <c r="W123" s="26">
        <f ca="1">correlations!W167-'Modified Weights'!AW134</f>
        <v>1</v>
      </c>
      <c r="X123" s="26">
        <f ca="1">correlations!X167-'Modified Weights'!AX134</f>
        <v>-2.5</v>
      </c>
      <c r="Y123" s="26">
        <f ca="1">correlations!Y167-'Modified Weights'!AY134</f>
        <v>-4</v>
      </c>
      <c r="Z123" s="26">
        <f ca="1">correlations!Z167-'Modified Weights'!AZ134</f>
        <v>0</v>
      </c>
    </row>
    <row r="124" spans="1:26">
      <c r="A124" s="1" t="str">
        <f t="shared" si="24"/>
        <v>187: Sin City (2005)</v>
      </c>
      <c r="B124" s="26">
        <f ca="1">correlations!B168-'Modified Weights'!AB135</f>
        <v>-0.33333333333333348</v>
      </c>
      <c r="C124" s="26">
        <f ca="1">correlations!C168-'Modified Weights'!AC135</f>
        <v>-1</v>
      </c>
      <c r="D124" s="26">
        <f ca="1">correlations!D168-'Modified Weights'!AD135</f>
        <v>-3.25</v>
      </c>
      <c r="E124" s="26">
        <f ca="1">correlations!E168-'Modified Weights'!AE135</f>
        <v>-4</v>
      </c>
      <c r="F124" s="26">
        <f ca="1">correlations!F168-'Modified Weights'!AF135</f>
        <v>0.66666666666666652</v>
      </c>
      <c r="G124" s="26">
        <f ca="1">correlations!G168-'Modified Weights'!AG135</f>
        <v>0.625</v>
      </c>
      <c r="H124" s="26">
        <f ca="1">correlations!H168-'Modified Weights'!AH135</f>
        <v>0.5</v>
      </c>
      <c r="I124" s="26">
        <f ca="1">correlations!I168-'Modified Weights'!AI135</f>
        <v>-4.5</v>
      </c>
      <c r="J124" s="26">
        <f ca="1">correlations!J168-'Modified Weights'!AJ135</f>
        <v>-3.3333333333333335</v>
      </c>
      <c r="K124" s="26">
        <f ca="1">correlations!K168-'Modified Weights'!AK135</f>
        <v>-0.75</v>
      </c>
      <c r="L124" s="26">
        <f ca="1">correlations!L168-'Modified Weights'!AL135</f>
        <v>0.33333333333333348</v>
      </c>
      <c r="M124" s="26">
        <f ca="1">correlations!M168-'Modified Weights'!AM135</f>
        <v>-3</v>
      </c>
      <c r="N124" s="26">
        <f ca="1">correlations!N168-'Modified Weights'!AN135</f>
        <v>0</v>
      </c>
      <c r="O124" s="26">
        <f ca="1">correlations!O168-'Modified Weights'!AO135</f>
        <v>-3.5</v>
      </c>
      <c r="P124" s="26">
        <f ca="1">correlations!P168-'Modified Weights'!AP135</f>
        <v>-0.5</v>
      </c>
      <c r="Q124" s="26">
        <f ca="1">correlations!Q168-'Modified Weights'!AQ135</f>
        <v>0</v>
      </c>
      <c r="R124" s="26">
        <f ca="1">correlations!R168-'Modified Weights'!AR135</f>
        <v>-4.25</v>
      </c>
      <c r="S124" s="26">
        <f ca="1">correlations!S168-'Modified Weights'!AS135</f>
        <v>0</v>
      </c>
      <c r="T124" s="26">
        <f ca="1">correlations!T168-'Modified Weights'!AT135</f>
        <v>-3.5</v>
      </c>
      <c r="U124" s="26">
        <f ca="1">correlations!U168-'Modified Weights'!AU135</f>
        <v>0.66666666666666652</v>
      </c>
      <c r="V124" s="26">
        <f ca="1">correlations!V168-'Modified Weights'!AV135</f>
        <v>-3</v>
      </c>
      <c r="W124" s="26">
        <f ca="1">correlations!W168-'Modified Weights'!AW135</f>
        <v>-3.5</v>
      </c>
      <c r="X124" s="26">
        <f ca="1">correlations!X168-'Modified Weights'!AX135</f>
        <v>-2.5</v>
      </c>
      <c r="Y124" s="26">
        <f ca="1">correlations!Y168-'Modified Weights'!AY135</f>
        <v>0</v>
      </c>
      <c r="Z124" s="26">
        <f ca="1">correlations!Z168-'Modified Weights'!AZ135</f>
        <v>-3</v>
      </c>
    </row>
    <row r="125" spans="1:26">
      <c r="A125" s="1" t="str">
        <f t="shared" si="24"/>
        <v>187: Sin City (2005)</v>
      </c>
      <c r="B125" s="26">
        <f ca="1">correlations!B169-'Modified Weights'!AB136</f>
        <v>-3.3333333333333335</v>
      </c>
      <c r="C125" s="26">
        <f ca="1">correlations!C169-'Modified Weights'!AC136</f>
        <v>0.5</v>
      </c>
      <c r="D125" s="26">
        <f ca="1">correlations!D169-'Modified Weights'!AD136</f>
        <v>-3.25</v>
      </c>
      <c r="E125" s="26">
        <f ca="1">correlations!E169-'Modified Weights'!AE136</f>
        <v>-4</v>
      </c>
      <c r="F125" s="26">
        <f ca="1">correlations!F169-'Modified Weights'!AF136</f>
        <v>-3.3333333333333335</v>
      </c>
      <c r="G125" s="26">
        <f ca="1">correlations!G169-'Modified Weights'!AG136</f>
        <v>-0.375</v>
      </c>
      <c r="H125" s="26">
        <f ca="1">correlations!H169-'Modified Weights'!AH136</f>
        <v>-0.5</v>
      </c>
      <c r="I125" s="26">
        <f ca="1">correlations!I169-'Modified Weights'!AI136</f>
        <v>0</v>
      </c>
      <c r="J125" s="26">
        <f ca="1">correlations!J169-'Modified Weights'!AJ136</f>
        <v>0.66666666666666652</v>
      </c>
      <c r="K125" s="26">
        <f ca="1">correlations!K169-'Modified Weights'!AK136</f>
        <v>0.75</v>
      </c>
      <c r="L125" s="26">
        <f ca="1">correlations!L169-'Modified Weights'!AL136</f>
        <v>-2.6666666666666665</v>
      </c>
      <c r="M125" s="26">
        <f ca="1">correlations!M169-'Modified Weights'!AM136</f>
        <v>-3</v>
      </c>
      <c r="N125" s="26">
        <f ca="1">correlations!N169-'Modified Weights'!AN136</f>
        <v>-3</v>
      </c>
      <c r="O125" s="26">
        <f ca="1">correlations!O169-'Modified Weights'!AO136</f>
        <v>0.5</v>
      </c>
      <c r="P125" s="26">
        <f ca="1">correlations!P169-'Modified Weights'!AP136</f>
        <v>0.5</v>
      </c>
      <c r="Q125" s="26">
        <f ca="1">correlations!Q169-'Modified Weights'!AQ136</f>
        <v>-3.5</v>
      </c>
      <c r="R125" s="26">
        <f ca="1">correlations!R169-'Modified Weights'!AR136</f>
        <v>-4.25</v>
      </c>
      <c r="S125" s="26">
        <f ca="1">correlations!S169-'Modified Weights'!AS136</f>
        <v>0</v>
      </c>
      <c r="T125" s="26">
        <f ca="1">correlations!T169-'Modified Weights'!AT136</f>
        <v>-3.5</v>
      </c>
      <c r="U125" s="26">
        <f ca="1">correlations!U169-'Modified Weights'!AU136</f>
        <v>-0.33333333333333348</v>
      </c>
      <c r="V125" s="26">
        <f ca="1">correlations!V169-'Modified Weights'!AV136</f>
        <v>-3</v>
      </c>
      <c r="W125" s="26">
        <f ca="1">correlations!W169-'Modified Weights'!AW136</f>
        <v>-0.5</v>
      </c>
      <c r="X125" s="26">
        <f ca="1">correlations!X169-'Modified Weights'!AX136</f>
        <v>0.5</v>
      </c>
      <c r="Y125" s="26">
        <f ca="1">correlations!Y169-'Modified Weights'!AY136</f>
        <v>-4</v>
      </c>
      <c r="Z125" s="26">
        <f ca="1">correlations!Z169-'Modified Weights'!AZ136</f>
        <v>0</v>
      </c>
    </row>
    <row r="126" spans="1:26">
      <c r="A126" s="1" t="str">
        <f t="shared" si="24"/>
        <v>187: Sin City (2005)</v>
      </c>
      <c r="B126" s="26">
        <f ca="1">correlations!B170-'Modified Weights'!AB137</f>
        <v>-0.33333333333333348</v>
      </c>
      <c r="C126" s="26">
        <f ca="1">correlations!C170-'Modified Weights'!AC137</f>
        <v>-2.5</v>
      </c>
      <c r="D126" s="26">
        <f ca="1">correlations!D170-'Modified Weights'!AD137</f>
        <v>0.25</v>
      </c>
      <c r="E126" s="26">
        <f ca="1">correlations!E170-'Modified Weights'!AE137</f>
        <v>0</v>
      </c>
      <c r="F126" s="26">
        <f ca="1">correlations!F170-'Modified Weights'!AF137</f>
        <v>1.1666666666666665</v>
      </c>
      <c r="G126" s="26">
        <f ca="1">correlations!G170-'Modified Weights'!AG137</f>
        <v>0.125</v>
      </c>
      <c r="H126" s="26">
        <f ca="1">correlations!H170-'Modified Weights'!AH137</f>
        <v>-3.5</v>
      </c>
      <c r="I126" s="26">
        <f ca="1">correlations!I170-'Modified Weights'!AI137</f>
        <v>-4.5</v>
      </c>
      <c r="J126" s="26">
        <f ca="1">correlations!J170-'Modified Weights'!AJ137</f>
        <v>-0.33333333333333348</v>
      </c>
      <c r="K126" s="26">
        <f ca="1">correlations!K170-'Modified Weights'!AK137</f>
        <v>-0.25</v>
      </c>
      <c r="L126" s="26">
        <f ca="1">correlations!L170-'Modified Weights'!AL137</f>
        <v>0.83333333333333348</v>
      </c>
      <c r="M126" s="26">
        <f ca="1">correlations!M170-'Modified Weights'!AM137</f>
        <v>0</v>
      </c>
      <c r="N126" s="26">
        <f ca="1">correlations!N170-'Modified Weights'!AN137</f>
        <v>-3</v>
      </c>
      <c r="O126" s="26">
        <f ca="1">correlations!O170-'Modified Weights'!AO137</f>
        <v>0</v>
      </c>
      <c r="P126" s="26">
        <f ca="1">correlations!P170-'Modified Weights'!AP137</f>
        <v>-3.5</v>
      </c>
      <c r="Q126" s="26">
        <f ca="1">correlations!Q170-'Modified Weights'!AQ137</f>
        <v>0.5</v>
      </c>
      <c r="R126" s="26">
        <f ca="1">correlations!R170-'Modified Weights'!AR137</f>
        <v>0.25</v>
      </c>
      <c r="S126" s="26">
        <f ca="1">correlations!S170-'Modified Weights'!AS137</f>
        <v>-3</v>
      </c>
      <c r="T126" s="26">
        <f ca="1">correlations!T170-'Modified Weights'!AT137</f>
        <v>0.5</v>
      </c>
      <c r="U126" s="26">
        <f ca="1">correlations!U170-'Modified Weights'!AU137</f>
        <v>-0.33333333333333348</v>
      </c>
      <c r="V126" s="26">
        <f ca="1">correlations!V170-'Modified Weights'!AV137</f>
        <v>-3</v>
      </c>
      <c r="W126" s="26">
        <f ca="1">correlations!W170-'Modified Weights'!AW137</f>
        <v>-0.5</v>
      </c>
      <c r="X126" s="26">
        <f ca="1">correlations!X170-'Modified Weights'!AX137</f>
        <v>-1</v>
      </c>
      <c r="Y126" s="26">
        <f ca="1">correlations!Y170-'Modified Weights'!AY137</f>
        <v>-4</v>
      </c>
      <c r="Z126" s="26">
        <f ca="1">correlations!Z170-'Modified Weights'!AZ137</f>
        <v>-3</v>
      </c>
    </row>
    <row r="127" spans="1:26">
      <c r="A127" s="21" t="s">
        <v>25</v>
      </c>
      <c r="B127" s="26">
        <f ca="1">correlations!B171-'Modified Weights'!AB138</f>
        <v>-0.33333333333333304</v>
      </c>
      <c r="C127" s="26">
        <f ca="1">correlations!C171-'Modified Weights'!AC138</f>
        <v>0.875</v>
      </c>
      <c r="D127" s="26">
        <f ca="1">correlations!D171-'Modified Weights'!AD138</f>
        <v>0.25</v>
      </c>
      <c r="E127" s="26">
        <f ca="1">correlations!E171-'Modified Weights'!AE138</f>
        <v>-4.25</v>
      </c>
      <c r="F127" s="26">
        <f ca="1">correlations!F171-'Modified Weights'!AF138</f>
        <v>-1.166666666666667</v>
      </c>
      <c r="G127" s="26">
        <f ca="1">correlations!G171-'Modified Weights'!AG138</f>
        <v>0.5</v>
      </c>
      <c r="H127" s="26">
        <f ca="1">correlations!H171-'Modified Weights'!AH138</f>
        <v>-4.166666666666667</v>
      </c>
      <c r="I127" s="26" t="e">
        <f ca="1">correlations!I171-'Modified Weights'!AI138</f>
        <v>#DIV/0!</v>
      </c>
      <c r="J127" s="26">
        <f ca="1">correlations!J171-'Modified Weights'!AJ138</f>
        <v>-5</v>
      </c>
      <c r="K127" s="26">
        <f ca="1">correlations!K171-'Modified Weights'!AK138</f>
        <v>-0.33333333333333304</v>
      </c>
      <c r="L127" s="26">
        <f ca="1">correlations!L171-'Modified Weights'!AL138</f>
        <v>-2.5</v>
      </c>
      <c r="M127" s="26">
        <f ca="1">correlations!M171-'Modified Weights'!AM138</f>
        <v>-0.375</v>
      </c>
      <c r="N127" s="26">
        <f ca="1">correlations!N171-'Modified Weights'!AN138</f>
        <v>-4.75</v>
      </c>
      <c r="O127" s="26">
        <f ca="1">correlations!O171-'Modified Weights'!AO138</f>
        <v>0</v>
      </c>
      <c r="P127" s="26">
        <f ca="1">correlations!P171-'Modified Weights'!AP138</f>
        <v>0.25</v>
      </c>
      <c r="Q127" s="26">
        <f ca="1">correlations!Q171-'Modified Weights'!AQ138</f>
        <v>-0.5</v>
      </c>
      <c r="R127" s="26">
        <f ca="1">correlations!R171-'Modified Weights'!AR138</f>
        <v>-4.5</v>
      </c>
      <c r="S127" s="26">
        <f ca="1">correlations!S171-'Modified Weights'!AS138</f>
        <v>-4.833333333333333</v>
      </c>
      <c r="T127" s="26">
        <f ca="1">correlations!T171-'Modified Weights'!AT138</f>
        <v>-4.75</v>
      </c>
      <c r="U127" s="26">
        <f ca="1">correlations!U171-'Modified Weights'!AU138</f>
        <v>0.125</v>
      </c>
      <c r="V127" s="26">
        <f ca="1">correlations!V171-'Modified Weights'!AV138</f>
        <v>-0.5</v>
      </c>
      <c r="W127" s="26">
        <f ca="1">correlations!W171-'Modified Weights'!AW138</f>
        <v>-4.666666666666667</v>
      </c>
      <c r="X127" s="26">
        <f ca="1">correlations!X171-'Modified Weights'!AX138</f>
        <v>0.875</v>
      </c>
      <c r="Y127" s="26">
        <f ca="1">correlations!Y171-'Modified Weights'!AY138</f>
        <v>-4.75</v>
      </c>
      <c r="Z127" s="26">
        <f ca="1">correlations!Z171-'Modified Weights'!AZ138</f>
        <v>0</v>
      </c>
    </row>
    <row r="128" spans="1:26">
      <c r="A128" s="1" t="str">
        <f t="shared" ref="A128:A131" si="25">A127</f>
        <v>194: Amelie (2001)</v>
      </c>
      <c r="B128" s="26">
        <f ca="1">correlations!B172-'Modified Weights'!AB139</f>
        <v>-4.333333333333333</v>
      </c>
      <c r="C128" s="26">
        <f ca="1">correlations!C172-'Modified Weights'!AC139</f>
        <v>-4.125</v>
      </c>
      <c r="D128" s="26">
        <f ca="1">correlations!D172-'Modified Weights'!AD139</f>
        <v>-0.25</v>
      </c>
      <c r="E128" s="26">
        <f ca="1">correlations!E172-'Modified Weights'!AE139</f>
        <v>0.25</v>
      </c>
      <c r="F128" s="26">
        <f ca="1">correlations!F172-'Modified Weights'!AF139</f>
        <v>0.33333333333333304</v>
      </c>
      <c r="G128" s="26">
        <f ca="1">correlations!G172-'Modified Weights'!AG139</f>
        <v>-4.5</v>
      </c>
      <c r="H128" s="26">
        <f ca="1">correlations!H172-'Modified Weights'!AH139</f>
        <v>-4.166666666666667</v>
      </c>
      <c r="I128" s="26" t="e">
        <f ca="1">correlations!I172-'Modified Weights'!AI139</f>
        <v>#DIV/0!</v>
      </c>
      <c r="J128" s="26">
        <f ca="1">correlations!J172-'Modified Weights'!AJ139</f>
        <v>0</v>
      </c>
      <c r="K128" s="26">
        <f ca="1">correlations!K172-'Modified Weights'!AK139</f>
        <v>-0.33333333333333304</v>
      </c>
      <c r="L128" s="26">
        <f ca="1">correlations!L172-'Modified Weights'!AL139</f>
        <v>-3.5</v>
      </c>
      <c r="M128" s="26">
        <f ca="1">correlations!M172-'Modified Weights'!AM139</f>
        <v>0.125</v>
      </c>
      <c r="N128" s="26">
        <f ca="1">correlations!N172-'Modified Weights'!AN139</f>
        <v>-4.75</v>
      </c>
      <c r="O128" s="26">
        <f ca="1">correlations!O172-'Modified Weights'!AO139</f>
        <v>0.5</v>
      </c>
      <c r="P128" s="26">
        <f ca="1">correlations!P172-'Modified Weights'!AP139</f>
        <v>-4.75</v>
      </c>
      <c r="Q128" s="26">
        <f ca="1">correlations!Q172-'Modified Weights'!AQ139</f>
        <v>0.5</v>
      </c>
      <c r="R128" s="26">
        <f ca="1">correlations!R172-'Modified Weights'!AR139</f>
        <v>-4.5</v>
      </c>
      <c r="S128" s="26">
        <f ca="1">correlations!S172-'Modified Weights'!AS139</f>
        <v>-0.33333333333333304</v>
      </c>
      <c r="T128" s="26">
        <f ca="1">correlations!T172-'Modified Weights'!AT139</f>
        <v>0.25</v>
      </c>
      <c r="U128" s="26">
        <f ca="1">correlations!U172-'Modified Weights'!AU139</f>
        <v>-4.375</v>
      </c>
      <c r="V128" s="26">
        <f ca="1">correlations!V172-'Modified Weights'!AV139</f>
        <v>0.5</v>
      </c>
      <c r="W128" s="26">
        <f ca="1">correlations!W172-'Modified Weights'!AW139</f>
        <v>-4.666666666666667</v>
      </c>
      <c r="X128" s="26">
        <f ca="1">correlations!X172-'Modified Weights'!AX139</f>
        <v>0.375</v>
      </c>
      <c r="Y128" s="26">
        <f ca="1">correlations!Y172-'Modified Weights'!AY139</f>
        <v>-0.25</v>
      </c>
      <c r="Z128" s="26">
        <f ca="1">correlations!Z172-'Modified Weights'!AZ139</f>
        <v>0.5</v>
      </c>
    </row>
    <row r="129" spans="1:26">
      <c r="A129" s="1" t="str">
        <f t="shared" si="25"/>
        <v>194: Amelie (2001)</v>
      </c>
      <c r="B129" s="26">
        <f ca="1">correlations!B173-'Modified Weights'!AB140</f>
        <v>-0.33333333333333304</v>
      </c>
      <c r="C129" s="26">
        <f ca="1">correlations!C173-'Modified Weights'!AC140</f>
        <v>-1.125</v>
      </c>
      <c r="D129" s="26">
        <f ca="1">correlations!D173-'Modified Weights'!AD140</f>
        <v>-4.25</v>
      </c>
      <c r="E129" s="26">
        <f ca="1">correlations!E173-'Modified Weights'!AE140</f>
        <v>-4.25</v>
      </c>
      <c r="F129" s="26">
        <f ca="1">correlations!F173-'Modified Weights'!AF140</f>
        <v>0.83333333333333304</v>
      </c>
      <c r="G129" s="26">
        <f ca="1">correlations!G173-'Modified Weights'!AG140</f>
        <v>-4.5</v>
      </c>
      <c r="H129" s="26">
        <f ca="1">correlations!H173-'Modified Weights'!AH140</f>
        <v>-0.16666666666666696</v>
      </c>
      <c r="I129" s="26" t="e">
        <f ca="1">correlations!I173-'Modified Weights'!AI140</f>
        <v>#DIV/0!</v>
      </c>
      <c r="J129" s="26">
        <f ca="1">correlations!J173-'Modified Weights'!AJ140</f>
        <v>-5</v>
      </c>
      <c r="K129" s="26">
        <f ca="1">correlations!K173-'Modified Weights'!AK140</f>
        <v>0.66666666666666696</v>
      </c>
      <c r="L129" s="26">
        <f ca="1">correlations!L173-'Modified Weights'!AL140</f>
        <v>1.5</v>
      </c>
      <c r="M129" s="26">
        <f ca="1">correlations!M173-'Modified Weights'!AM140</f>
        <v>-4.375</v>
      </c>
      <c r="N129" s="26">
        <f ca="1">correlations!N173-'Modified Weights'!AN140</f>
        <v>0.25</v>
      </c>
      <c r="O129" s="26">
        <f ca="1">correlations!O173-'Modified Weights'!AO140</f>
        <v>-4.5</v>
      </c>
      <c r="P129" s="26">
        <f ca="1">correlations!P173-'Modified Weights'!AP140</f>
        <v>0.25</v>
      </c>
      <c r="Q129" s="26">
        <f ca="1">correlations!Q173-'Modified Weights'!AQ140</f>
        <v>-4.5</v>
      </c>
      <c r="R129" s="26">
        <f ca="1">correlations!R173-'Modified Weights'!AR140</f>
        <v>0</v>
      </c>
      <c r="S129" s="26">
        <f ca="1">correlations!S173-'Modified Weights'!AS140</f>
        <v>0.16666666666666696</v>
      </c>
      <c r="T129" s="26">
        <f ca="1">correlations!T173-'Modified Weights'!AT140</f>
        <v>-0.25</v>
      </c>
      <c r="U129" s="26">
        <f ca="1">correlations!U173-'Modified Weights'!AU140</f>
        <v>-0.375</v>
      </c>
      <c r="V129" s="26">
        <f ca="1">correlations!V173-'Modified Weights'!AV140</f>
        <v>-4.5</v>
      </c>
      <c r="W129" s="26">
        <f ca="1">correlations!W173-'Modified Weights'!AW140</f>
        <v>0.33333333333333304</v>
      </c>
      <c r="X129" s="26">
        <f ca="1">correlations!X173-'Modified Weights'!AX140</f>
        <v>-4.125</v>
      </c>
      <c r="Y129" s="26">
        <f ca="1">correlations!Y173-'Modified Weights'!AY140</f>
        <v>0.25</v>
      </c>
      <c r="Z129" s="26">
        <f ca="1">correlations!Z173-'Modified Weights'!AZ140</f>
        <v>-4.5</v>
      </c>
    </row>
    <row r="130" spans="1:26">
      <c r="A130" s="1" t="str">
        <f t="shared" si="25"/>
        <v>194: Amelie (2001)</v>
      </c>
      <c r="B130" s="26">
        <f ca="1">correlations!B174-'Modified Weights'!AB141</f>
        <v>-4.333333333333333</v>
      </c>
      <c r="C130" s="26">
        <f ca="1">correlations!C174-'Modified Weights'!AC141</f>
        <v>-0.125</v>
      </c>
      <c r="D130" s="26">
        <f ca="1">correlations!D174-'Modified Weights'!AD141</f>
        <v>-4.25</v>
      </c>
      <c r="E130" s="26">
        <f ca="1">correlations!E174-'Modified Weights'!AE141</f>
        <v>-4.25</v>
      </c>
      <c r="F130" s="26">
        <f ca="1">correlations!F174-'Modified Weights'!AF141</f>
        <v>-4.166666666666667</v>
      </c>
      <c r="G130" s="26">
        <f ca="1">correlations!G174-'Modified Weights'!AG141</f>
        <v>-0.5</v>
      </c>
      <c r="H130" s="26">
        <f ca="1">correlations!H174-'Modified Weights'!AH141</f>
        <v>-0.16666666666666696</v>
      </c>
      <c r="I130" s="26" t="e">
        <f ca="1">correlations!I174-'Modified Weights'!AI141</f>
        <v>#DIV/0!</v>
      </c>
      <c r="J130" s="26">
        <f ca="1">correlations!J174-'Modified Weights'!AJ141</f>
        <v>-5</v>
      </c>
      <c r="K130" s="26">
        <f ca="1">correlations!K174-'Modified Weights'!AK141</f>
        <v>-4.333333333333333</v>
      </c>
      <c r="L130" s="26">
        <f ca="1">correlations!L174-'Modified Weights'!AL141</f>
        <v>1</v>
      </c>
      <c r="M130" s="26">
        <f ca="1">correlations!M174-'Modified Weights'!AM141</f>
        <v>0.625</v>
      </c>
      <c r="N130" s="26">
        <f ca="1">correlations!N174-'Modified Weights'!AN141</f>
        <v>-4.75</v>
      </c>
      <c r="O130" s="26">
        <f ca="1">correlations!O174-'Modified Weights'!AO141</f>
        <v>-0.5</v>
      </c>
      <c r="P130" s="26">
        <f ca="1">correlations!P174-'Modified Weights'!AP141</f>
        <v>0.25</v>
      </c>
      <c r="Q130" s="26">
        <f ca="1">correlations!Q174-'Modified Weights'!AQ141</f>
        <v>0</v>
      </c>
      <c r="R130" s="26">
        <f ca="1">correlations!R174-'Modified Weights'!AR141</f>
        <v>-4.5</v>
      </c>
      <c r="S130" s="26">
        <f ca="1">correlations!S174-'Modified Weights'!AS141</f>
        <v>0.16666666666666696</v>
      </c>
      <c r="T130" s="26">
        <f ca="1">correlations!T174-'Modified Weights'!AT141</f>
        <v>-0.25</v>
      </c>
      <c r="U130" s="26">
        <f ca="1">correlations!U174-'Modified Weights'!AU141</f>
        <v>0.625</v>
      </c>
      <c r="V130" s="26">
        <f ca="1">correlations!V174-'Modified Weights'!AV141</f>
        <v>-4.5</v>
      </c>
      <c r="W130" s="26">
        <f ca="1">correlations!W174-'Modified Weights'!AW141</f>
        <v>-0.66666666666666696</v>
      </c>
      <c r="X130" s="26">
        <f ca="1">correlations!X174-'Modified Weights'!AX141</f>
        <v>-0.125</v>
      </c>
      <c r="Y130" s="26">
        <f ca="1">correlations!Y174-'Modified Weights'!AY141</f>
        <v>-4.75</v>
      </c>
      <c r="Z130" s="26">
        <f ca="1">correlations!Z174-'Modified Weights'!AZ141</f>
        <v>-0.5</v>
      </c>
    </row>
    <row r="131" spans="1:26">
      <c r="A131" s="1" t="str">
        <f t="shared" si="25"/>
        <v>194: Amelie (2001)</v>
      </c>
      <c r="B131" s="26">
        <f ca="1">correlations!B175-'Modified Weights'!AB142</f>
        <v>0.66666666666666696</v>
      </c>
      <c r="C131" s="26">
        <f ca="1">correlations!C175-'Modified Weights'!AC142</f>
        <v>0.375</v>
      </c>
      <c r="D131" s="26">
        <f ca="1">correlations!D175-'Modified Weights'!AD142</f>
        <v>-4.25</v>
      </c>
      <c r="E131" s="26">
        <f ca="1">correlations!E175-'Modified Weights'!AE142</f>
        <v>-0.25</v>
      </c>
      <c r="F131" s="26">
        <f ca="1">correlations!F175-'Modified Weights'!AF142</f>
        <v>-4.166666666666667</v>
      </c>
      <c r="G131" s="26">
        <f ca="1">correlations!G175-'Modified Weights'!AG142</f>
        <v>-4.5</v>
      </c>
      <c r="H131" s="26">
        <f ca="1">correlations!H175-'Modified Weights'!AH142</f>
        <v>0.33333333333333304</v>
      </c>
      <c r="I131" s="26" t="e">
        <f ca="1">correlations!I175-'Modified Weights'!AI142</f>
        <v>#DIV/0!</v>
      </c>
      <c r="J131" s="26">
        <f ca="1">correlations!J175-'Modified Weights'!AJ142</f>
        <v>0</v>
      </c>
      <c r="K131" s="26">
        <f ca="1">correlations!K175-'Modified Weights'!AK142</f>
        <v>-4.333333333333333</v>
      </c>
      <c r="L131" s="26">
        <f ca="1">correlations!L175-'Modified Weights'!AL142</f>
        <v>-3.5</v>
      </c>
      <c r="M131" s="26">
        <f ca="1">correlations!M175-'Modified Weights'!AM142</f>
        <v>-0.375</v>
      </c>
      <c r="N131" s="26">
        <f ca="1">correlations!N175-'Modified Weights'!AN142</f>
        <v>-0.25</v>
      </c>
      <c r="O131" s="26">
        <f ca="1">correlations!O175-'Modified Weights'!AO142</f>
        <v>-4.5</v>
      </c>
      <c r="P131" s="26">
        <f ca="1">correlations!P175-'Modified Weights'!AP142</f>
        <v>-0.75</v>
      </c>
      <c r="Q131" s="26">
        <f ca="1">correlations!Q175-'Modified Weights'!AQ142</f>
        <v>-4.5</v>
      </c>
      <c r="R131" s="26">
        <f ca="1">correlations!R175-'Modified Weights'!AR142</f>
        <v>-4.5</v>
      </c>
      <c r="S131" s="26">
        <f ca="1">correlations!S175-'Modified Weights'!AS142</f>
        <v>-4.833333333333333</v>
      </c>
      <c r="T131" s="26">
        <f ca="1">correlations!T175-'Modified Weights'!AT142</f>
        <v>0.25</v>
      </c>
      <c r="U131" s="26">
        <f ca="1">correlations!U175-'Modified Weights'!AU142</f>
        <v>-0.375</v>
      </c>
      <c r="V131" s="26">
        <f ca="1">correlations!V175-'Modified Weights'!AV142</f>
        <v>0</v>
      </c>
      <c r="W131" s="26">
        <f ca="1">correlations!W175-'Modified Weights'!AW142</f>
        <v>0.33333333333333304</v>
      </c>
      <c r="X131" s="26">
        <f ca="1">correlations!X175-'Modified Weights'!AX142</f>
        <v>-1.125</v>
      </c>
      <c r="Y131" s="26">
        <f ca="1">correlations!Y175-'Modified Weights'!AY142</f>
        <v>-4.75</v>
      </c>
      <c r="Z131" s="26">
        <f ca="1">correlations!Z175-'Modified Weights'!AZ142</f>
        <v>-4.5</v>
      </c>
    </row>
    <row r="132" spans="1:26">
      <c r="A132" s="21" t="s">
        <v>26</v>
      </c>
      <c r="B132" s="26">
        <f ca="1">correlations!B176-'Modified Weights'!AB143</f>
        <v>-4</v>
      </c>
      <c r="C132" s="26">
        <f ca="1">correlations!C176-'Modified Weights'!AC143</f>
        <v>-4</v>
      </c>
      <c r="D132" s="26">
        <f ca="1">correlations!D176-'Modified Weights'!AD143</f>
        <v>-1</v>
      </c>
      <c r="E132" s="26">
        <f ca="1">correlations!E176-'Modified Weights'!AE143</f>
        <v>-4.5</v>
      </c>
      <c r="F132" s="26">
        <f ca="1">correlations!F176-'Modified Weights'!AF143</f>
        <v>0.79999999999999982</v>
      </c>
      <c r="G132" s="26">
        <f ca="1">correlations!G176-'Modified Weights'!AG143</f>
        <v>-4</v>
      </c>
      <c r="H132" s="26">
        <f ca="1">correlations!H176-'Modified Weights'!AH143</f>
        <v>-3.25</v>
      </c>
      <c r="I132" s="26">
        <f ca="1">correlations!I176-'Modified Weights'!AI143</f>
        <v>-5</v>
      </c>
      <c r="J132" s="26">
        <f ca="1">correlations!J176-'Modified Weights'!AJ143</f>
        <v>-0.33333333333333348</v>
      </c>
      <c r="K132" s="26">
        <f ca="1">correlations!K176-'Modified Weights'!AK143</f>
        <v>0.33333333333333348</v>
      </c>
      <c r="L132" s="26">
        <f ca="1">correlations!L176-'Modified Weights'!AL143</f>
        <v>0.33333333333333304</v>
      </c>
      <c r="M132" s="26">
        <f ca="1">correlations!M176-'Modified Weights'!AM143</f>
        <v>-0.16666666666666652</v>
      </c>
      <c r="N132" s="26">
        <f ca="1">correlations!N176-'Modified Weights'!AN143</f>
        <v>0.75</v>
      </c>
      <c r="O132" s="26">
        <f ca="1">correlations!O176-'Modified Weights'!AO143</f>
        <v>0</v>
      </c>
      <c r="P132" s="26">
        <f ca="1">correlations!P176-'Modified Weights'!AP143</f>
        <v>1.1666666666666665</v>
      </c>
      <c r="Q132" s="26">
        <f ca="1">correlations!Q176-'Modified Weights'!AQ143</f>
        <v>-0.375</v>
      </c>
      <c r="R132" s="26">
        <f ca="1">correlations!R176-'Modified Weights'!AR143</f>
        <v>-4.333333333333333</v>
      </c>
      <c r="S132" s="26">
        <f ca="1">correlations!S176-'Modified Weights'!AS143</f>
        <v>-4</v>
      </c>
      <c r="T132" s="26">
        <f ca="1">correlations!T176-'Modified Weights'!AT143</f>
        <v>-2.6666666666666665</v>
      </c>
      <c r="U132" s="26">
        <f ca="1">correlations!U176-'Modified Weights'!AU143</f>
        <v>-1</v>
      </c>
      <c r="V132" s="26">
        <f ca="1">correlations!V176-'Modified Weights'!AV143</f>
        <v>-3.75</v>
      </c>
      <c r="W132" s="26">
        <f ca="1">correlations!W176-'Modified Weights'!AW143</f>
        <v>0.375</v>
      </c>
      <c r="X132" s="26">
        <f ca="1">correlations!X176-'Modified Weights'!AX143</f>
        <v>-3.5</v>
      </c>
      <c r="Y132" s="26">
        <f ca="1">correlations!Y176-'Modified Weights'!AY143</f>
        <v>-3</v>
      </c>
      <c r="Z132" s="26">
        <f ca="1">correlations!Z176-'Modified Weights'!AZ143</f>
        <v>0</v>
      </c>
    </row>
    <row r="133" spans="1:26">
      <c r="A133" s="1" t="str">
        <f t="shared" ref="A133:A136" si="26">A132</f>
        <v>197: Braveheart (1995)</v>
      </c>
      <c r="B133" s="26">
        <f ca="1">correlations!B177-'Modified Weights'!AB144</f>
        <v>-4</v>
      </c>
      <c r="C133" s="26">
        <f ca="1">correlations!C177-'Modified Weights'!AC144</f>
        <v>-0.5</v>
      </c>
      <c r="D133" s="26">
        <f ca="1">correlations!D177-'Modified Weights'!AD144</f>
        <v>-3.5</v>
      </c>
      <c r="E133" s="26">
        <f ca="1">correlations!E177-'Modified Weights'!AE144</f>
        <v>-0.5</v>
      </c>
      <c r="F133" s="26">
        <f ca="1">correlations!F177-'Modified Weights'!AF144</f>
        <v>-1.2000000000000002</v>
      </c>
      <c r="G133" s="26">
        <f ca="1">correlations!G177-'Modified Weights'!AG144</f>
        <v>-4</v>
      </c>
      <c r="H133" s="26">
        <f ca="1">correlations!H177-'Modified Weights'!AH144</f>
        <v>-3.25</v>
      </c>
      <c r="I133" s="26">
        <f ca="1">correlations!I177-'Modified Weights'!AI144</f>
        <v>-5</v>
      </c>
      <c r="J133" s="26">
        <f ca="1">correlations!J177-'Modified Weights'!AJ144</f>
        <v>-3.8333333333333335</v>
      </c>
      <c r="K133" s="26">
        <f ca="1">correlations!K177-'Modified Weights'!AK144</f>
        <v>-2.6666666666666665</v>
      </c>
      <c r="L133" s="26">
        <f ca="1">correlations!L177-'Modified Weights'!AL144</f>
        <v>-4.166666666666667</v>
      </c>
      <c r="M133" s="26">
        <f ca="1">correlations!M177-'Modified Weights'!AM144</f>
        <v>-0.66666666666666652</v>
      </c>
      <c r="N133" s="26">
        <f ca="1">correlations!N177-'Modified Weights'!AN144</f>
        <v>-3.25</v>
      </c>
      <c r="O133" s="26">
        <f ca="1">correlations!O177-'Modified Weights'!AO144</f>
        <v>0</v>
      </c>
      <c r="P133" s="26">
        <f ca="1">correlations!P177-'Modified Weights'!AP144</f>
        <v>-2.8333333333333335</v>
      </c>
      <c r="Q133" s="26">
        <f ca="1">correlations!Q177-'Modified Weights'!AQ144</f>
        <v>0.625</v>
      </c>
      <c r="R133" s="26">
        <f ca="1">correlations!R177-'Modified Weights'!AR144</f>
        <v>-4.333333333333333</v>
      </c>
      <c r="S133" s="26">
        <f ca="1">correlations!S177-'Modified Weights'!AS144</f>
        <v>0</v>
      </c>
      <c r="T133" s="26">
        <f ca="1">correlations!T177-'Modified Weights'!AT144</f>
        <v>-2.6666666666666665</v>
      </c>
      <c r="U133" s="26">
        <f ca="1">correlations!U177-'Modified Weights'!AU144</f>
        <v>-3.5</v>
      </c>
      <c r="V133" s="26">
        <f ca="1">correlations!V177-'Modified Weights'!AV144</f>
        <v>-3.75</v>
      </c>
      <c r="W133" s="26">
        <f ca="1">correlations!W177-'Modified Weights'!AW144</f>
        <v>-2.125</v>
      </c>
      <c r="X133" s="26">
        <f ca="1">correlations!X177-'Modified Weights'!AX144</f>
        <v>-1</v>
      </c>
      <c r="Y133" s="26">
        <f ca="1">correlations!Y177-'Modified Weights'!AY144</f>
        <v>1</v>
      </c>
      <c r="Z133" s="26">
        <f ca="1">correlations!Z177-'Modified Weights'!AZ144</f>
        <v>0</v>
      </c>
    </row>
    <row r="134" spans="1:26">
      <c r="A134" s="1" t="str">
        <f t="shared" si="26"/>
        <v>197: Braveheart (1995)</v>
      </c>
      <c r="B134" s="26">
        <f ca="1">correlations!B178-'Modified Weights'!AB145</f>
        <v>-4</v>
      </c>
      <c r="C134" s="26">
        <f ca="1">correlations!C178-'Modified Weights'!AC145</f>
        <v>0.5</v>
      </c>
      <c r="D134" s="26">
        <f ca="1">correlations!D178-'Modified Weights'!AD145</f>
        <v>0.5</v>
      </c>
      <c r="E134" s="26">
        <f ca="1">correlations!E178-'Modified Weights'!AE145</f>
        <v>0.5</v>
      </c>
      <c r="F134" s="26">
        <f ca="1">correlations!F178-'Modified Weights'!AF145</f>
        <v>-2.2000000000000002</v>
      </c>
      <c r="G134" s="26">
        <f ca="1">correlations!G178-'Modified Weights'!AG145</f>
        <v>-4</v>
      </c>
      <c r="H134" s="26">
        <f ca="1">correlations!H178-'Modified Weights'!AH145</f>
        <v>-3.25</v>
      </c>
      <c r="I134" s="26">
        <f ca="1">correlations!I178-'Modified Weights'!AI145</f>
        <v>-5</v>
      </c>
      <c r="J134" s="26">
        <f ca="1">correlations!J178-'Modified Weights'!AJ145</f>
        <v>0.16666666666666652</v>
      </c>
      <c r="K134" s="26">
        <f ca="1">correlations!K178-'Modified Weights'!AK145</f>
        <v>-2.6666666666666665</v>
      </c>
      <c r="L134" s="26">
        <f ca="1">correlations!L178-'Modified Weights'!AL145</f>
        <v>-4.166666666666667</v>
      </c>
      <c r="M134" s="26">
        <f ca="1">correlations!M178-'Modified Weights'!AM145</f>
        <v>-3.1666666666666665</v>
      </c>
      <c r="N134" s="26">
        <f ca="1">correlations!N178-'Modified Weights'!AN145</f>
        <v>-3.25</v>
      </c>
      <c r="O134" s="26">
        <f ca="1">correlations!O178-'Modified Weights'!AO145</f>
        <v>0</v>
      </c>
      <c r="P134" s="26">
        <f ca="1">correlations!P178-'Modified Weights'!AP145</f>
        <v>-2.8333333333333335</v>
      </c>
      <c r="Q134" s="26">
        <f ca="1">correlations!Q178-'Modified Weights'!AQ145</f>
        <v>0.625</v>
      </c>
      <c r="R134" s="26">
        <f ca="1">correlations!R178-'Modified Weights'!AR145</f>
        <v>-0.33333333333333304</v>
      </c>
      <c r="S134" s="26">
        <f ca="1">correlations!S178-'Modified Weights'!AS145</f>
        <v>0</v>
      </c>
      <c r="T134" s="26">
        <f ca="1">correlations!T178-'Modified Weights'!AT145</f>
        <v>1.3333333333333335</v>
      </c>
      <c r="U134" s="26">
        <f ca="1">correlations!U178-'Modified Weights'!AU145</f>
        <v>-3.5</v>
      </c>
      <c r="V134" s="26">
        <f ca="1">correlations!V178-'Modified Weights'!AV145</f>
        <v>-3.75</v>
      </c>
      <c r="W134" s="26">
        <f ca="1">correlations!W178-'Modified Weights'!AW145</f>
        <v>-3.125</v>
      </c>
      <c r="X134" s="26">
        <f ca="1">correlations!X178-'Modified Weights'!AX145</f>
        <v>-3.5</v>
      </c>
      <c r="Y134" s="26">
        <f ca="1">correlations!Y178-'Modified Weights'!AY145</f>
        <v>-1.5</v>
      </c>
      <c r="Z134" s="26">
        <f ca="1">correlations!Z178-'Modified Weights'!AZ145</f>
        <v>-4</v>
      </c>
    </row>
    <row r="135" spans="1:26">
      <c r="A135" s="1" t="str">
        <f t="shared" si="26"/>
        <v>197: Braveheart (1995)</v>
      </c>
      <c r="B135" s="26">
        <f ca="1">correlations!B179-'Modified Weights'!AB146</f>
        <v>0</v>
      </c>
      <c r="C135" s="26">
        <f ca="1">correlations!C179-'Modified Weights'!AC146</f>
        <v>0</v>
      </c>
      <c r="D135" s="26">
        <f ca="1">correlations!D179-'Modified Weights'!AD146</f>
        <v>0</v>
      </c>
      <c r="E135" s="26">
        <f ca="1">correlations!E179-'Modified Weights'!AE146</f>
        <v>-4.5</v>
      </c>
      <c r="F135" s="26">
        <f ca="1">correlations!F179-'Modified Weights'!AF146</f>
        <v>1.2999999999999998</v>
      </c>
      <c r="G135" s="26">
        <f ca="1">correlations!G179-'Modified Weights'!AG146</f>
        <v>-4</v>
      </c>
      <c r="H135" s="26">
        <f ca="1">correlations!H179-'Modified Weights'!AH146</f>
        <v>0.75</v>
      </c>
      <c r="I135" s="26">
        <f ca="1">correlations!I179-'Modified Weights'!AI146</f>
        <v>0</v>
      </c>
      <c r="J135" s="26">
        <f ca="1">correlations!J179-'Modified Weights'!AJ146</f>
        <v>-3.8333333333333335</v>
      </c>
      <c r="K135" s="26">
        <f ca="1">correlations!K179-'Modified Weights'!AK146</f>
        <v>-1.6666666666666665</v>
      </c>
      <c r="L135" s="26">
        <f ca="1">correlations!L179-'Modified Weights'!AL146</f>
        <v>-0.16666666666666696</v>
      </c>
      <c r="M135" s="26">
        <f ca="1">correlations!M179-'Modified Weights'!AM146</f>
        <v>-3.1666666666666665</v>
      </c>
      <c r="N135" s="26">
        <f ca="1">correlations!N179-'Modified Weights'!AN146</f>
        <v>-3.25</v>
      </c>
      <c r="O135" s="26">
        <f ca="1">correlations!O179-'Modified Weights'!AO146</f>
        <v>-4</v>
      </c>
      <c r="P135" s="26">
        <f ca="1">correlations!P179-'Modified Weights'!AP146</f>
        <v>-1.3333333333333335</v>
      </c>
      <c r="Q135" s="26">
        <f ca="1">correlations!Q179-'Modified Weights'!AQ146</f>
        <v>-0.875</v>
      </c>
      <c r="R135" s="26">
        <f ca="1">correlations!R179-'Modified Weights'!AR146</f>
        <v>-0.33333333333333304</v>
      </c>
      <c r="S135" s="26">
        <f ca="1">correlations!S179-'Modified Weights'!AS146</f>
        <v>-4</v>
      </c>
      <c r="T135" s="26">
        <f ca="1">correlations!T179-'Modified Weights'!AT146</f>
        <v>-0.16666666666666652</v>
      </c>
      <c r="U135" s="26">
        <f ca="1">correlations!U179-'Modified Weights'!AU146</f>
        <v>0.5</v>
      </c>
      <c r="V135" s="26">
        <f ca="1">correlations!V179-'Modified Weights'!AV146</f>
        <v>1.25</v>
      </c>
      <c r="W135" s="26">
        <f ca="1">correlations!W179-'Modified Weights'!AW146</f>
        <v>0.875</v>
      </c>
      <c r="X135" s="26">
        <f ca="1">correlations!X179-'Modified Weights'!AX146</f>
        <v>-3.5</v>
      </c>
      <c r="Y135" s="26">
        <f ca="1">correlations!Y179-'Modified Weights'!AY146</f>
        <v>-3</v>
      </c>
      <c r="Z135" s="26">
        <f ca="1">correlations!Z179-'Modified Weights'!AZ146</f>
        <v>-4</v>
      </c>
    </row>
    <row r="136" spans="1:26">
      <c r="A136" s="1" t="str">
        <f t="shared" si="26"/>
        <v>197: Braveheart (1995)</v>
      </c>
      <c r="B136" s="26">
        <f ca="1">correlations!B180-'Modified Weights'!AB147</f>
        <v>-4</v>
      </c>
      <c r="C136" s="26">
        <f ca="1">correlations!C180-'Modified Weights'!AC147</f>
        <v>0</v>
      </c>
      <c r="D136" s="26">
        <f ca="1">correlations!D180-'Modified Weights'!AD147</f>
        <v>0.5</v>
      </c>
      <c r="E136" s="26">
        <f ca="1">correlations!E180-'Modified Weights'!AE147</f>
        <v>-4.5</v>
      </c>
      <c r="F136" s="26">
        <f ca="1">correlations!F180-'Modified Weights'!AF147</f>
        <v>1.2999999999999998</v>
      </c>
      <c r="G136" s="26">
        <f ca="1">correlations!G180-'Modified Weights'!AG147</f>
        <v>0</v>
      </c>
      <c r="H136" s="26">
        <f ca="1">correlations!H180-'Modified Weights'!AH147</f>
        <v>-0.75</v>
      </c>
      <c r="I136" s="26">
        <f ca="1">correlations!I180-'Modified Weights'!AI147</f>
        <v>-5</v>
      </c>
      <c r="J136" s="26">
        <f ca="1">correlations!J180-'Modified Weights'!AJ147</f>
        <v>0.16666666666666652</v>
      </c>
      <c r="K136" s="26">
        <f ca="1">correlations!K180-'Modified Weights'!AK147</f>
        <v>1.3333333333333335</v>
      </c>
      <c r="L136" s="26">
        <f ca="1">correlations!L180-'Modified Weights'!AL147</f>
        <v>-0.16666666666666696</v>
      </c>
      <c r="M136" s="26">
        <f ca="1">correlations!M180-'Modified Weights'!AM147</f>
        <v>0.83333333333333348</v>
      </c>
      <c r="N136" s="26">
        <f ca="1">correlations!N180-'Modified Weights'!AN147</f>
        <v>-0.75</v>
      </c>
      <c r="O136" s="26">
        <f ca="1">correlations!O180-'Modified Weights'!AO147</f>
        <v>0</v>
      </c>
      <c r="P136" s="26">
        <f ca="1">correlations!P180-'Modified Weights'!AP147</f>
        <v>0.16666666666666652</v>
      </c>
      <c r="Q136" s="26">
        <f ca="1">correlations!Q180-'Modified Weights'!AQ147</f>
        <v>-3.375</v>
      </c>
      <c r="R136" s="26">
        <f ca="1">correlations!R180-'Modified Weights'!AR147</f>
        <v>0.66666666666666696</v>
      </c>
      <c r="S136" s="26">
        <f ca="1">correlations!S180-'Modified Weights'!AS147</f>
        <v>-4</v>
      </c>
      <c r="T136" s="26">
        <f ca="1">correlations!T180-'Modified Weights'!AT147</f>
        <v>-1.1666666666666665</v>
      </c>
      <c r="U136" s="26">
        <f ca="1">correlations!U180-'Modified Weights'!AU147</f>
        <v>0.5</v>
      </c>
      <c r="V136" s="26">
        <f ca="1">correlations!V180-'Modified Weights'!AV147</f>
        <v>-1.25</v>
      </c>
      <c r="W136" s="26">
        <f ca="1">correlations!W180-'Modified Weights'!AW147</f>
        <v>0.875</v>
      </c>
      <c r="X136" s="26">
        <f ca="1">correlations!X180-'Modified Weights'!AX147</f>
        <v>1</v>
      </c>
      <c r="Y136" s="26">
        <f ca="1">correlations!Y180-'Modified Weights'!AY147</f>
        <v>0.5</v>
      </c>
      <c r="Z136" s="26">
        <f ca="1">correlations!Z180-'Modified Weights'!AZ147</f>
        <v>0</v>
      </c>
    </row>
    <row r="137" spans="1:26">
      <c r="A137" s="21" t="s">
        <v>27</v>
      </c>
      <c r="B137" s="26">
        <f ca="1">correlations!B181-'Modified Weights'!AB148</f>
        <v>-5</v>
      </c>
      <c r="C137" s="26">
        <f ca="1">correlations!C181-'Modified Weights'!AC148</f>
        <v>0.25</v>
      </c>
      <c r="D137" s="26">
        <f ca="1">correlations!D181-'Modified Weights'!AD148</f>
        <v>0.125</v>
      </c>
      <c r="E137" s="26">
        <f ca="1">correlations!E181-'Modified Weights'!AE148</f>
        <v>-4.666666666666667</v>
      </c>
      <c r="F137" s="26">
        <f ca="1">correlations!F181-'Modified Weights'!AF148</f>
        <v>-4.25</v>
      </c>
      <c r="G137" s="26">
        <f ca="1">correlations!G181-'Modified Weights'!AG148</f>
        <v>0.25</v>
      </c>
      <c r="H137" s="26">
        <f ca="1">correlations!H181-'Modified Weights'!AH148</f>
        <v>-4</v>
      </c>
      <c r="I137" s="26">
        <f ca="1">correlations!I181-'Modified Weights'!AI148</f>
        <v>-4.333333333333333</v>
      </c>
      <c r="J137" s="26">
        <f ca="1">correlations!J181-'Modified Weights'!AJ148</f>
        <v>0</v>
      </c>
      <c r="K137" s="26">
        <f ca="1">correlations!K181-'Modified Weights'!AK148</f>
        <v>0.375</v>
      </c>
      <c r="L137" s="26">
        <f ca="1">correlations!L181-'Modified Weights'!AL148</f>
        <v>-0.25</v>
      </c>
      <c r="M137" s="26">
        <f ca="1">correlations!M181-'Modified Weights'!AM148</f>
        <v>0.25</v>
      </c>
      <c r="N137" s="26">
        <f ca="1">correlations!N181-'Modified Weights'!AN148</f>
        <v>0.5</v>
      </c>
      <c r="O137" s="26">
        <f ca="1">correlations!O181-'Modified Weights'!AO148</f>
        <v>0.125</v>
      </c>
      <c r="P137" s="26">
        <f ca="1">correlations!P181-'Modified Weights'!AP148</f>
        <v>0.5</v>
      </c>
      <c r="Q137" s="26">
        <f ca="1">correlations!Q181-'Modified Weights'!AQ148</f>
        <v>0.125</v>
      </c>
      <c r="R137" s="26">
        <f ca="1">correlations!R181-'Modified Weights'!AR148</f>
        <v>-5</v>
      </c>
      <c r="S137" s="26">
        <f ca="1">correlations!S181-'Modified Weights'!AS148</f>
        <v>-1.5</v>
      </c>
      <c r="T137" s="26">
        <f ca="1">correlations!T181-'Modified Weights'!AT148</f>
        <v>-4.5</v>
      </c>
      <c r="U137" s="26">
        <f ca="1">correlations!U181-'Modified Weights'!AU148</f>
        <v>0.75</v>
      </c>
      <c r="V137" s="26">
        <f ca="1">correlations!V181-'Modified Weights'!AV148</f>
        <v>-4.666666666666667</v>
      </c>
      <c r="W137" s="26">
        <f ca="1">correlations!W181-'Modified Weights'!AW148</f>
        <v>0.40000000000000036</v>
      </c>
      <c r="X137" s="26">
        <f ca="1">correlations!X181-'Modified Weights'!AX148</f>
        <v>0</v>
      </c>
      <c r="Y137" s="26">
        <f ca="1">correlations!Y181-'Modified Weights'!AY148</f>
        <v>-4</v>
      </c>
      <c r="Z137" s="26">
        <f ca="1">correlations!Z181-'Modified Weights'!AZ148</f>
        <v>0.5</v>
      </c>
    </row>
    <row r="138" spans="1:26">
      <c r="A138" s="1" t="str">
        <f t="shared" ref="A138:A141" si="27">A137</f>
        <v>238: The Godfather (1972)</v>
      </c>
      <c r="B138" s="26">
        <f ca="1">correlations!B182-'Modified Weights'!AB149</f>
        <v>-5</v>
      </c>
      <c r="C138" s="26">
        <f ca="1">correlations!C182-'Modified Weights'!AC149</f>
        <v>0.25</v>
      </c>
      <c r="D138" s="26">
        <f ca="1">correlations!D182-'Modified Weights'!AD149</f>
        <v>-4.875</v>
      </c>
      <c r="E138" s="26">
        <f ca="1">correlations!E182-'Modified Weights'!AE149</f>
        <v>0.33333333333333304</v>
      </c>
      <c r="F138" s="26">
        <f ca="1">correlations!F182-'Modified Weights'!AF149</f>
        <v>0.75</v>
      </c>
      <c r="G138" s="26">
        <f ca="1">correlations!G182-'Modified Weights'!AG149</f>
        <v>-4.75</v>
      </c>
      <c r="H138" s="26">
        <f ca="1">correlations!H182-'Modified Weights'!AH149</f>
        <v>-1</v>
      </c>
      <c r="I138" s="26">
        <f ca="1">correlations!I182-'Modified Weights'!AI149</f>
        <v>0.66666666666666696</v>
      </c>
      <c r="J138" s="26">
        <f ca="1">correlations!J182-'Modified Weights'!AJ149</f>
        <v>0</v>
      </c>
      <c r="K138" s="26">
        <f ca="1">correlations!K182-'Modified Weights'!AK149</f>
        <v>-4.625</v>
      </c>
      <c r="L138" s="26">
        <f ca="1">correlations!L182-'Modified Weights'!AL149</f>
        <v>-4.75</v>
      </c>
      <c r="M138" s="26">
        <f ca="1">correlations!M182-'Modified Weights'!AM149</f>
        <v>0.25</v>
      </c>
      <c r="N138" s="26">
        <f ca="1">correlations!N182-'Modified Weights'!AN149</f>
        <v>-1.5</v>
      </c>
      <c r="O138" s="26">
        <f ca="1">correlations!O182-'Modified Weights'!AO149</f>
        <v>0.125</v>
      </c>
      <c r="P138" s="26">
        <f ca="1">correlations!P182-'Modified Weights'!AP149</f>
        <v>-4.5</v>
      </c>
      <c r="Q138" s="26">
        <f ca="1">correlations!Q182-'Modified Weights'!AQ149</f>
        <v>0.125</v>
      </c>
      <c r="R138" s="26">
        <f ca="1">correlations!R182-'Modified Weights'!AR149</f>
        <v>-5</v>
      </c>
      <c r="S138" s="26">
        <f ca="1">correlations!S182-'Modified Weights'!AS149</f>
        <v>0.5</v>
      </c>
      <c r="T138" s="26">
        <f ca="1">correlations!T182-'Modified Weights'!AT149</f>
        <v>0.5</v>
      </c>
      <c r="U138" s="26">
        <f ca="1">correlations!U182-'Modified Weights'!AU149</f>
        <v>-1.25</v>
      </c>
      <c r="V138" s="26">
        <f ca="1">correlations!V182-'Modified Weights'!AV149</f>
        <v>0.33333333333333304</v>
      </c>
      <c r="W138" s="26">
        <f ca="1">correlations!W182-'Modified Weights'!AW149</f>
        <v>-0.59999999999999964</v>
      </c>
      <c r="X138" s="26">
        <f ca="1">correlations!X182-'Modified Weights'!AX149</f>
        <v>0</v>
      </c>
      <c r="Y138" s="26">
        <f ca="1">correlations!Y182-'Modified Weights'!AY149</f>
        <v>1</v>
      </c>
      <c r="Z138" s="26">
        <f ca="1">correlations!Z182-'Modified Weights'!AZ149</f>
        <v>0.5</v>
      </c>
    </row>
    <row r="139" spans="1:26">
      <c r="A139" s="1" t="str">
        <f t="shared" si="27"/>
        <v>238: The Godfather (1972)</v>
      </c>
      <c r="B139" s="26">
        <f ca="1">correlations!B183-'Modified Weights'!AB150</f>
        <v>-5</v>
      </c>
      <c r="C139" s="26">
        <f ca="1">correlations!C183-'Modified Weights'!AC150</f>
        <v>-4.75</v>
      </c>
      <c r="D139" s="26">
        <f ca="1">correlations!D183-'Modified Weights'!AD150</f>
        <v>0.125</v>
      </c>
      <c r="E139" s="26">
        <f ca="1">correlations!E183-'Modified Weights'!AE150</f>
        <v>-0.66666666666666696</v>
      </c>
      <c r="F139" s="26">
        <f ca="1">correlations!F183-'Modified Weights'!AF150</f>
        <v>-1.25</v>
      </c>
      <c r="G139" s="26">
        <f ca="1">correlations!G183-'Modified Weights'!AG150</f>
        <v>-4.75</v>
      </c>
      <c r="H139" s="26">
        <f ca="1">correlations!H183-'Modified Weights'!AH150</f>
        <v>-4</v>
      </c>
      <c r="I139" s="26">
        <f ca="1">correlations!I183-'Modified Weights'!AI150</f>
        <v>-1.333333333333333</v>
      </c>
      <c r="J139" s="26">
        <f ca="1">correlations!J183-'Modified Weights'!AJ150</f>
        <v>0</v>
      </c>
      <c r="K139" s="26">
        <f ca="1">correlations!K183-'Modified Weights'!AK150</f>
        <v>0.375</v>
      </c>
      <c r="L139" s="26">
        <f ca="1">correlations!L183-'Modified Weights'!AL150</f>
        <v>0.25</v>
      </c>
      <c r="M139" s="26">
        <f ca="1">correlations!M183-'Modified Weights'!AM150</f>
        <v>-4.75</v>
      </c>
      <c r="N139" s="26">
        <f ca="1">correlations!N183-'Modified Weights'!AN150</f>
        <v>0.5</v>
      </c>
      <c r="O139" s="26">
        <f ca="1">correlations!O183-'Modified Weights'!AO150</f>
        <v>0.125</v>
      </c>
      <c r="P139" s="26">
        <f ca="1">correlations!P183-'Modified Weights'!AP150</f>
        <v>0.5</v>
      </c>
      <c r="Q139" s="26">
        <f ca="1">correlations!Q183-'Modified Weights'!AQ150</f>
        <v>-0.375</v>
      </c>
      <c r="R139" s="26">
        <f ca="1">correlations!R183-'Modified Weights'!AR150</f>
        <v>0</v>
      </c>
      <c r="S139" s="26">
        <f ca="1">correlations!S183-'Modified Weights'!AS150</f>
        <v>0.5</v>
      </c>
      <c r="T139" s="26">
        <f ca="1">correlations!T183-'Modified Weights'!AT150</f>
        <v>0.5</v>
      </c>
      <c r="U139" s="26">
        <f ca="1">correlations!U183-'Modified Weights'!AU150</f>
        <v>-4.25</v>
      </c>
      <c r="V139" s="26">
        <f ca="1">correlations!V183-'Modified Weights'!AV150</f>
        <v>-4.666666666666667</v>
      </c>
      <c r="W139" s="26">
        <f ca="1">correlations!W183-'Modified Weights'!AW150</f>
        <v>0.40000000000000036</v>
      </c>
      <c r="X139" s="26">
        <f ca="1">correlations!X183-'Modified Weights'!AX150</f>
        <v>-5</v>
      </c>
      <c r="Y139" s="26">
        <f ca="1">correlations!Y183-'Modified Weights'!AY150</f>
        <v>-1</v>
      </c>
      <c r="Z139" s="26">
        <f ca="1">correlations!Z183-'Modified Weights'!AZ150</f>
        <v>-1.5</v>
      </c>
    </row>
    <row r="140" spans="1:26">
      <c r="A140" s="1" t="str">
        <f t="shared" si="27"/>
        <v>238: The Godfather (1972)</v>
      </c>
      <c r="B140" s="26">
        <f ca="1">correlations!B184-'Modified Weights'!AB151</f>
        <v>0</v>
      </c>
      <c r="C140" s="26">
        <f ca="1">correlations!C184-'Modified Weights'!AC151</f>
        <v>-0.75</v>
      </c>
      <c r="D140" s="26">
        <f ca="1">correlations!D184-'Modified Weights'!AD151</f>
        <v>0.125</v>
      </c>
      <c r="E140" s="26">
        <f ca="1">correlations!E184-'Modified Weights'!AE151</f>
        <v>0.33333333333333304</v>
      </c>
      <c r="F140" s="26">
        <f ca="1">correlations!F184-'Modified Weights'!AF151</f>
        <v>-0.25</v>
      </c>
      <c r="G140" s="26">
        <f ca="1">correlations!G184-'Modified Weights'!AG151</f>
        <v>-4.75</v>
      </c>
      <c r="H140" s="26">
        <f ca="1">correlations!H184-'Modified Weights'!AH151</f>
        <v>0</v>
      </c>
      <c r="I140" s="26">
        <f ca="1">correlations!I184-'Modified Weights'!AI151</f>
        <v>0.66666666666666696</v>
      </c>
      <c r="J140" s="26">
        <f ca="1">correlations!J184-'Modified Weights'!AJ151</f>
        <v>-5</v>
      </c>
      <c r="K140" s="26">
        <f ca="1">correlations!K184-'Modified Weights'!AK151</f>
        <v>-0.625</v>
      </c>
      <c r="L140" s="26">
        <f ca="1">correlations!L184-'Modified Weights'!AL151</f>
        <v>0.25</v>
      </c>
      <c r="M140" s="26">
        <f ca="1">correlations!M184-'Modified Weights'!AM151</f>
        <v>0.25</v>
      </c>
      <c r="N140" s="26">
        <f ca="1">correlations!N184-'Modified Weights'!AN151</f>
        <v>-4.5</v>
      </c>
      <c r="O140" s="26">
        <f ca="1">correlations!O184-'Modified Weights'!AO151</f>
        <v>-4.875</v>
      </c>
      <c r="P140" s="26">
        <f ca="1">correlations!P184-'Modified Weights'!AP151</f>
        <v>-1.5</v>
      </c>
      <c r="Q140" s="26">
        <f ca="1">correlations!Q184-'Modified Weights'!AQ151</f>
        <v>0.125</v>
      </c>
      <c r="R140" s="26">
        <f ca="1">correlations!R184-'Modified Weights'!AR151</f>
        <v>0</v>
      </c>
      <c r="S140" s="26">
        <f ca="1">correlations!S184-'Modified Weights'!AS151</f>
        <v>0.5</v>
      </c>
      <c r="T140" s="26">
        <f ca="1">correlations!T184-'Modified Weights'!AT151</f>
        <v>0.5</v>
      </c>
      <c r="U140" s="26">
        <f ca="1">correlations!U184-'Modified Weights'!AU151</f>
        <v>0.75</v>
      </c>
      <c r="V140" s="26">
        <f ca="1">correlations!V184-'Modified Weights'!AV151</f>
        <v>-0.66666666666666696</v>
      </c>
      <c r="W140" s="26">
        <f ca="1">correlations!W184-'Modified Weights'!AW151</f>
        <v>-0.59999999999999964</v>
      </c>
      <c r="X140" s="26">
        <f ca="1">correlations!X184-'Modified Weights'!AX151</f>
        <v>-5</v>
      </c>
      <c r="Y140" s="26">
        <f ca="1">correlations!Y184-'Modified Weights'!AY151</f>
        <v>-1</v>
      </c>
      <c r="Z140" s="26">
        <f ca="1">correlations!Z184-'Modified Weights'!AZ151</f>
        <v>-4.5</v>
      </c>
    </row>
    <row r="141" spans="1:26">
      <c r="A141" s="1" t="str">
        <f t="shared" si="27"/>
        <v>238: The Godfather (1972)</v>
      </c>
      <c r="B141" s="26">
        <f ca="1">correlations!B185-'Modified Weights'!AB152</f>
        <v>0</v>
      </c>
      <c r="C141" s="26">
        <f ca="1">correlations!C185-'Modified Weights'!AC152</f>
        <v>0.25</v>
      </c>
      <c r="D141" s="26">
        <f ca="1">correlations!D185-'Modified Weights'!AD152</f>
        <v>-0.375</v>
      </c>
      <c r="E141" s="26">
        <f ca="1">correlations!E185-'Modified Weights'!AE152</f>
        <v>-4.666666666666667</v>
      </c>
      <c r="F141" s="26">
        <f ca="1">correlations!F185-'Modified Weights'!AF152</f>
        <v>0.75</v>
      </c>
      <c r="G141" s="26">
        <f ca="1">correlations!G185-'Modified Weights'!AG152</f>
        <v>-0.25</v>
      </c>
      <c r="H141" s="26">
        <f ca="1">correlations!H185-'Modified Weights'!AH152</f>
        <v>1</v>
      </c>
      <c r="I141" s="26">
        <f ca="1">correlations!I185-'Modified Weights'!AI152</f>
        <v>-4.333333333333333</v>
      </c>
      <c r="J141" s="26">
        <f ca="1">correlations!J185-'Modified Weights'!AJ152</f>
        <v>0</v>
      </c>
      <c r="K141" s="26">
        <f ca="1">correlations!K185-'Modified Weights'!AK152</f>
        <v>-0.125</v>
      </c>
      <c r="L141" s="26">
        <f ca="1">correlations!L185-'Modified Weights'!AL152</f>
        <v>-0.25</v>
      </c>
      <c r="M141" s="26">
        <f ca="1">correlations!M185-'Modified Weights'!AM152</f>
        <v>-0.75</v>
      </c>
      <c r="N141" s="26">
        <f ca="1">correlations!N185-'Modified Weights'!AN152</f>
        <v>0.5</v>
      </c>
      <c r="O141" s="26">
        <f ca="1">correlations!O185-'Modified Weights'!AO152</f>
        <v>-0.375</v>
      </c>
      <c r="P141" s="26">
        <f ca="1">correlations!P185-'Modified Weights'!AP152</f>
        <v>0.5</v>
      </c>
      <c r="Q141" s="26">
        <f ca="1">correlations!Q185-'Modified Weights'!AQ152</f>
        <v>-4.875</v>
      </c>
      <c r="R141" s="26">
        <f ca="1">correlations!R185-'Modified Weights'!AR152</f>
        <v>0</v>
      </c>
      <c r="S141" s="26">
        <f ca="1">correlations!S185-'Modified Weights'!AS152</f>
        <v>-4.5</v>
      </c>
      <c r="T141" s="26">
        <f ca="1">correlations!T185-'Modified Weights'!AT152</f>
        <v>-1.5</v>
      </c>
      <c r="U141" s="26">
        <f ca="1">correlations!U185-'Modified Weights'!AU152</f>
        <v>-0.25</v>
      </c>
      <c r="V141" s="26">
        <f ca="1">correlations!V185-'Modified Weights'!AV152</f>
        <v>0.33333333333333304</v>
      </c>
      <c r="W141" s="26">
        <f ca="1">correlations!W185-'Modified Weights'!AW152</f>
        <v>0.40000000000000036</v>
      </c>
      <c r="X141" s="26">
        <f ca="1">correlations!X185-'Modified Weights'!AX152</f>
        <v>-5</v>
      </c>
      <c r="Y141" s="26">
        <f ca="1">correlations!Y185-'Modified Weights'!AY152</f>
        <v>1</v>
      </c>
      <c r="Z141" s="26">
        <f ca="1">correlations!Z185-'Modified Weights'!AZ152</f>
        <v>0.5</v>
      </c>
    </row>
    <row r="142" spans="1:26">
      <c r="A142" s="21" t="s">
        <v>28</v>
      </c>
      <c r="B142" s="26">
        <f ca="1">correlations!B186-'Modified Weights'!AB153</f>
        <v>0</v>
      </c>
      <c r="C142" s="26" t="e">
        <f ca="1">correlations!C186-'Modified Weights'!AC153</f>
        <v>#DIV/0!</v>
      </c>
      <c r="D142" s="26" t="e">
        <f ca="1">correlations!D186-'Modified Weights'!AD153</f>
        <v>#DIV/0!</v>
      </c>
      <c r="E142" s="26">
        <f ca="1">correlations!E186-'Modified Weights'!AE153</f>
        <v>-3.5</v>
      </c>
      <c r="F142" s="26">
        <f ca="1">correlations!F186-'Modified Weights'!AF153</f>
        <v>-2.5</v>
      </c>
      <c r="G142" s="26" t="e">
        <f ca="1">correlations!G186-'Modified Weights'!AG153</f>
        <v>#DIV/0!</v>
      </c>
      <c r="H142" s="26">
        <f ca="1">correlations!H186-'Modified Weights'!AH153</f>
        <v>-3.5</v>
      </c>
      <c r="I142" s="26" t="e">
        <f ca="1">correlations!I186-'Modified Weights'!AI153</f>
        <v>#DIV/0!</v>
      </c>
      <c r="J142" s="26">
        <f ca="1">correlations!J186-'Modified Weights'!AJ153</f>
        <v>-4</v>
      </c>
      <c r="K142" s="26">
        <f ca="1">correlations!K186-'Modified Weights'!AK153</f>
        <v>-3.5</v>
      </c>
      <c r="L142" s="26">
        <f ca="1">correlations!L186-'Modified Weights'!AL153</f>
        <v>0</v>
      </c>
      <c r="M142" s="26" t="e">
        <f ca="1">correlations!M186-'Modified Weights'!AM153</f>
        <v>#DIV/0!</v>
      </c>
      <c r="N142" s="26" t="e">
        <f ca="1">correlations!N186-'Modified Weights'!AN153</f>
        <v>#DIV/0!</v>
      </c>
      <c r="O142" s="26">
        <f ca="1">correlations!O186-'Modified Weights'!AO153</f>
        <v>-3.75</v>
      </c>
      <c r="P142" s="26">
        <f ca="1">correlations!P186-'Modified Weights'!AP153</f>
        <v>0.75</v>
      </c>
      <c r="Q142" s="26">
        <f ca="1">correlations!Q186-'Modified Weights'!AQ153</f>
        <v>-4</v>
      </c>
      <c r="R142" s="26" t="e">
        <f ca="1">correlations!R186-'Modified Weights'!AR153</f>
        <v>#DIV/0!</v>
      </c>
      <c r="S142" s="26">
        <f ca="1">correlations!S186-'Modified Weights'!AS153</f>
        <v>-4</v>
      </c>
      <c r="T142" s="26">
        <f ca="1">correlations!T186-'Modified Weights'!AT153</f>
        <v>-2.5</v>
      </c>
      <c r="U142" s="26">
        <f ca="1">correlations!U186-'Modified Weights'!AU153</f>
        <v>-3.75</v>
      </c>
      <c r="V142" s="26" t="e">
        <f ca="1">correlations!V186-'Modified Weights'!AV153</f>
        <v>#DIV/0!</v>
      </c>
      <c r="W142" s="26">
        <f ca="1">correlations!W186-'Modified Weights'!AW153</f>
        <v>-4</v>
      </c>
      <c r="X142" s="26" t="e">
        <f ca="1">correlations!X186-'Modified Weights'!AX153</f>
        <v>#DIV/0!</v>
      </c>
      <c r="Y142" s="26">
        <f ca="1">correlations!Y186-'Modified Weights'!AY153</f>
        <v>-2.5</v>
      </c>
      <c r="Z142" s="26">
        <f ca="1">correlations!Z186-'Modified Weights'!AZ153</f>
        <v>-4</v>
      </c>
    </row>
    <row r="143" spans="1:26">
      <c r="A143" s="1" t="str">
        <f t="shared" ref="A143:A146" si="28">A142</f>
        <v>243: High Fidelity (2000)</v>
      </c>
      <c r="B143" s="26">
        <f ca="1">correlations!B187-'Modified Weights'!AB154</f>
        <v>-3.5</v>
      </c>
      <c r="C143" s="26" t="e">
        <f ca="1">correlations!C187-'Modified Weights'!AC154</f>
        <v>#DIV/0!</v>
      </c>
      <c r="D143" s="26" t="e">
        <f ca="1">correlations!D187-'Modified Weights'!AD154</f>
        <v>#DIV/0!</v>
      </c>
      <c r="E143" s="26">
        <f ca="1">correlations!E187-'Modified Weights'!AE154</f>
        <v>-3.5</v>
      </c>
      <c r="F143" s="26">
        <f ca="1">correlations!F187-'Modified Weights'!AF154</f>
        <v>-2.5</v>
      </c>
      <c r="G143" s="26" t="e">
        <f ca="1">correlations!G187-'Modified Weights'!AG154</f>
        <v>#DIV/0!</v>
      </c>
      <c r="H143" s="26">
        <f ca="1">correlations!H187-'Modified Weights'!AH154</f>
        <v>-3.5</v>
      </c>
      <c r="I143" s="26" t="e">
        <f ca="1">correlations!I187-'Modified Weights'!AI154</f>
        <v>#DIV/0!</v>
      </c>
      <c r="J143" s="26">
        <f ca="1">correlations!J187-'Modified Weights'!AJ154</f>
        <v>-4</v>
      </c>
      <c r="K143" s="26">
        <f ca="1">correlations!K187-'Modified Weights'!AK154</f>
        <v>0</v>
      </c>
      <c r="L143" s="26">
        <f ca="1">correlations!L187-'Modified Weights'!AL154</f>
        <v>-2</v>
      </c>
      <c r="M143" s="26" t="e">
        <f ca="1">correlations!M187-'Modified Weights'!AM154</f>
        <v>#DIV/0!</v>
      </c>
      <c r="N143" s="26" t="e">
        <f ca="1">correlations!N187-'Modified Weights'!AN154</f>
        <v>#DIV/0!</v>
      </c>
      <c r="O143" s="26">
        <f ca="1">correlations!O187-'Modified Weights'!AO154</f>
        <v>0.25</v>
      </c>
      <c r="P143" s="26">
        <f ca="1">correlations!P187-'Modified Weights'!AP154</f>
        <v>-3.25</v>
      </c>
      <c r="Q143" s="26">
        <f ca="1">correlations!Q187-'Modified Weights'!AQ154</f>
        <v>0</v>
      </c>
      <c r="R143" s="26" t="e">
        <f ca="1">correlations!R187-'Modified Weights'!AR154</f>
        <v>#DIV/0!</v>
      </c>
      <c r="S143" s="26">
        <f ca="1">correlations!S187-'Modified Weights'!AS154</f>
        <v>-4</v>
      </c>
      <c r="T143" s="26">
        <f ca="1">correlations!T187-'Modified Weights'!AT154</f>
        <v>-2.5</v>
      </c>
      <c r="U143" s="26">
        <f ca="1">correlations!U187-'Modified Weights'!AU154</f>
        <v>-3.75</v>
      </c>
      <c r="V143" s="26" t="e">
        <f ca="1">correlations!V187-'Modified Weights'!AV154</f>
        <v>#DIV/0!</v>
      </c>
      <c r="W143" s="26">
        <f ca="1">correlations!W187-'Modified Weights'!AW154</f>
        <v>-4</v>
      </c>
      <c r="X143" s="26" t="e">
        <f ca="1">correlations!X187-'Modified Weights'!AX154</f>
        <v>#DIV/0!</v>
      </c>
      <c r="Y143" s="26">
        <f ca="1">correlations!Y187-'Modified Weights'!AY154</f>
        <v>-2.5</v>
      </c>
      <c r="Z143" s="26">
        <f ca="1">correlations!Z187-'Modified Weights'!AZ154</f>
        <v>0</v>
      </c>
    </row>
    <row r="144" spans="1:26">
      <c r="A144" s="1" t="str">
        <f t="shared" si="28"/>
        <v>243: High Fidelity (2000)</v>
      </c>
      <c r="B144" s="26">
        <f ca="1">correlations!B188-'Modified Weights'!AB155</f>
        <v>-3.5</v>
      </c>
      <c r="C144" s="26" t="e">
        <f ca="1">correlations!C188-'Modified Weights'!AC155</f>
        <v>#DIV/0!</v>
      </c>
      <c r="D144" s="26" t="e">
        <f ca="1">correlations!D188-'Modified Weights'!AD155</f>
        <v>#DIV/0!</v>
      </c>
      <c r="E144" s="26">
        <f ca="1">correlations!E188-'Modified Weights'!AE155</f>
        <v>-3.5</v>
      </c>
      <c r="F144" s="26">
        <f ca="1">correlations!F188-'Modified Weights'!AF155</f>
        <v>0</v>
      </c>
      <c r="G144" s="26" t="e">
        <f ca="1">correlations!G188-'Modified Weights'!AG155</f>
        <v>#DIV/0!</v>
      </c>
      <c r="H144" s="26">
        <f ca="1">correlations!H188-'Modified Weights'!AH155</f>
        <v>0</v>
      </c>
      <c r="I144" s="26" t="e">
        <f ca="1">correlations!I188-'Modified Weights'!AI155</f>
        <v>#DIV/0!</v>
      </c>
      <c r="J144" s="26">
        <f ca="1">correlations!J188-'Modified Weights'!AJ155</f>
        <v>-4</v>
      </c>
      <c r="K144" s="26">
        <f ca="1">correlations!K188-'Modified Weights'!AK155</f>
        <v>-3.5</v>
      </c>
      <c r="L144" s="26">
        <f ca="1">correlations!L188-'Modified Weights'!AL155</f>
        <v>-2</v>
      </c>
      <c r="M144" s="26" t="e">
        <f ca="1">correlations!M188-'Modified Weights'!AM155</f>
        <v>#DIV/0!</v>
      </c>
      <c r="N144" s="26" t="e">
        <f ca="1">correlations!N188-'Modified Weights'!AN155</f>
        <v>#DIV/0!</v>
      </c>
      <c r="O144" s="26">
        <f ca="1">correlations!O188-'Modified Weights'!AO155</f>
        <v>-3.75</v>
      </c>
      <c r="P144" s="26">
        <f ca="1">correlations!P188-'Modified Weights'!AP155</f>
        <v>-3.25</v>
      </c>
      <c r="Q144" s="26">
        <f ca="1">correlations!Q188-'Modified Weights'!AQ155</f>
        <v>-4</v>
      </c>
      <c r="R144" s="26" t="e">
        <f ca="1">correlations!R188-'Modified Weights'!AR155</f>
        <v>#DIV/0!</v>
      </c>
      <c r="S144" s="26">
        <f ca="1">correlations!S188-'Modified Weights'!AS155</f>
        <v>0</v>
      </c>
      <c r="T144" s="26">
        <f ca="1">correlations!T188-'Modified Weights'!AT155</f>
        <v>-2.5</v>
      </c>
      <c r="U144" s="26">
        <f ca="1">correlations!U188-'Modified Weights'!AU155</f>
        <v>-0.25</v>
      </c>
      <c r="V144" s="26" t="e">
        <f ca="1">correlations!V188-'Modified Weights'!AV155</f>
        <v>#DIV/0!</v>
      </c>
      <c r="W144" s="26">
        <f ca="1">correlations!W188-'Modified Weights'!AW155</f>
        <v>-4</v>
      </c>
      <c r="X144" s="26" t="e">
        <f ca="1">correlations!X188-'Modified Weights'!AX155</f>
        <v>#DIV/0!</v>
      </c>
      <c r="Y144" s="26">
        <f ca="1">correlations!Y188-'Modified Weights'!AY155</f>
        <v>0</v>
      </c>
      <c r="Z144" s="26">
        <f ca="1">correlations!Z188-'Modified Weights'!AZ155</f>
        <v>-4</v>
      </c>
    </row>
    <row r="145" spans="1:26">
      <c r="A145" s="1" t="str">
        <f t="shared" si="28"/>
        <v>243: High Fidelity (2000)</v>
      </c>
      <c r="B145" s="26">
        <f ca="1">correlations!B189-'Modified Weights'!AB156</f>
        <v>-3.5</v>
      </c>
      <c r="C145" s="26" t="e">
        <f ca="1">correlations!C189-'Modified Weights'!AC156</f>
        <v>#DIV/0!</v>
      </c>
      <c r="D145" s="26" t="e">
        <f ca="1">correlations!D189-'Modified Weights'!AD156</f>
        <v>#DIV/0!</v>
      </c>
      <c r="E145" s="26">
        <f ca="1">correlations!E189-'Modified Weights'!AE156</f>
        <v>-3.5</v>
      </c>
      <c r="F145" s="26">
        <f ca="1">correlations!F189-'Modified Weights'!AF156</f>
        <v>-2.5</v>
      </c>
      <c r="G145" s="26" t="e">
        <f ca="1">correlations!G189-'Modified Weights'!AG156</f>
        <v>#DIV/0!</v>
      </c>
      <c r="H145" s="26">
        <f ca="1">correlations!H189-'Modified Weights'!AH156</f>
        <v>-3.5</v>
      </c>
      <c r="I145" s="26" t="e">
        <f ca="1">correlations!I189-'Modified Weights'!AI156</f>
        <v>#DIV/0!</v>
      </c>
      <c r="J145" s="26">
        <f ca="1">correlations!J189-'Modified Weights'!AJ156</f>
        <v>-4</v>
      </c>
      <c r="K145" s="26">
        <f ca="1">correlations!K189-'Modified Weights'!AK156</f>
        <v>-3.5</v>
      </c>
      <c r="L145" s="26">
        <f ca="1">correlations!L189-'Modified Weights'!AL156</f>
        <v>-2</v>
      </c>
      <c r="M145" s="26" t="e">
        <f ca="1">correlations!M189-'Modified Weights'!AM156</f>
        <v>#DIV/0!</v>
      </c>
      <c r="N145" s="26" t="e">
        <f ca="1">correlations!N189-'Modified Weights'!AN156</f>
        <v>#DIV/0!</v>
      </c>
      <c r="O145" s="26">
        <f ca="1">correlations!O189-'Modified Weights'!AO156</f>
        <v>-0.25</v>
      </c>
      <c r="P145" s="26">
        <f ca="1">correlations!P189-'Modified Weights'!AP156</f>
        <v>-0.75</v>
      </c>
      <c r="Q145" s="26">
        <f ca="1">correlations!Q189-'Modified Weights'!AQ156</f>
        <v>-4</v>
      </c>
      <c r="R145" s="26" t="e">
        <f ca="1">correlations!R189-'Modified Weights'!AR156</f>
        <v>#DIV/0!</v>
      </c>
      <c r="S145" s="26">
        <f ca="1">correlations!S189-'Modified Weights'!AS156</f>
        <v>-4</v>
      </c>
      <c r="T145" s="26">
        <f ca="1">correlations!T189-'Modified Weights'!AT156</f>
        <v>-2.5</v>
      </c>
      <c r="U145" s="26">
        <f ca="1">correlations!U189-'Modified Weights'!AU156</f>
        <v>0.25</v>
      </c>
      <c r="V145" s="26" t="e">
        <f ca="1">correlations!V189-'Modified Weights'!AV156</f>
        <v>#DIV/0!</v>
      </c>
      <c r="W145" s="26">
        <f ca="1">correlations!W189-'Modified Weights'!AW156</f>
        <v>-4</v>
      </c>
      <c r="X145" s="26" t="e">
        <f ca="1">correlations!X189-'Modified Weights'!AX156</f>
        <v>#DIV/0!</v>
      </c>
      <c r="Y145" s="26">
        <f ca="1">correlations!Y189-'Modified Weights'!AY156</f>
        <v>-2.5</v>
      </c>
      <c r="Z145" s="26">
        <f ca="1">correlations!Z189-'Modified Weights'!AZ156</f>
        <v>-4</v>
      </c>
    </row>
    <row r="146" spans="1:26">
      <c r="A146" s="1" t="str">
        <f t="shared" si="28"/>
        <v>243: High Fidelity (2000)</v>
      </c>
      <c r="B146" s="26">
        <f ca="1">correlations!B190-'Modified Weights'!AB157</f>
        <v>-3.5</v>
      </c>
      <c r="C146" s="26" t="e">
        <f ca="1">correlations!C190-'Modified Weights'!AC157</f>
        <v>#DIV/0!</v>
      </c>
      <c r="D146" s="26" t="e">
        <f ca="1">correlations!D190-'Modified Weights'!AD157</f>
        <v>#DIV/0!</v>
      </c>
      <c r="E146" s="26">
        <f ca="1">correlations!E190-'Modified Weights'!AE157</f>
        <v>0</v>
      </c>
      <c r="F146" s="26">
        <f ca="1">correlations!F190-'Modified Weights'!AF157</f>
        <v>-2.5</v>
      </c>
      <c r="G146" s="26" t="e">
        <f ca="1">correlations!G190-'Modified Weights'!AG157</f>
        <v>#DIV/0!</v>
      </c>
      <c r="H146" s="26">
        <f ca="1">correlations!H190-'Modified Weights'!AH157</f>
        <v>-3.5</v>
      </c>
      <c r="I146" s="26" t="e">
        <f ca="1">correlations!I190-'Modified Weights'!AI157</f>
        <v>#DIV/0!</v>
      </c>
      <c r="J146" s="26">
        <f ca="1">correlations!J190-'Modified Weights'!AJ157</f>
        <v>0</v>
      </c>
      <c r="K146" s="26">
        <f ca="1">correlations!K190-'Modified Weights'!AK157</f>
        <v>-3.5</v>
      </c>
      <c r="L146" s="26">
        <f ca="1">correlations!L190-'Modified Weights'!AL157</f>
        <v>-2</v>
      </c>
      <c r="M146" s="26" t="e">
        <f ca="1">correlations!M190-'Modified Weights'!AM157</f>
        <v>#DIV/0!</v>
      </c>
      <c r="N146" s="26" t="e">
        <f ca="1">correlations!N190-'Modified Weights'!AN157</f>
        <v>#DIV/0!</v>
      </c>
      <c r="O146" s="26">
        <f ca="1">correlations!O190-'Modified Weights'!AO157</f>
        <v>-3.75</v>
      </c>
      <c r="P146" s="26">
        <f ca="1">correlations!P190-'Modified Weights'!AP157</f>
        <v>-3.25</v>
      </c>
      <c r="Q146" s="26">
        <f ca="1">correlations!Q190-'Modified Weights'!AQ157</f>
        <v>-4</v>
      </c>
      <c r="R146" s="26" t="e">
        <f ca="1">correlations!R190-'Modified Weights'!AR157</f>
        <v>#DIV/0!</v>
      </c>
      <c r="S146" s="26">
        <f ca="1">correlations!S190-'Modified Weights'!AS157</f>
        <v>-4</v>
      </c>
      <c r="T146" s="26">
        <f ca="1">correlations!T190-'Modified Weights'!AT157</f>
        <v>0</v>
      </c>
      <c r="U146" s="26">
        <f ca="1">correlations!U190-'Modified Weights'!AU157</f>
        <v>-3.75</v>
      </c>
      <c r="V146" s="26" t="e">
        <f ca="1">correlations!V190-'Modified Weights'!AV157</f>
        <v>#DIV/0!</v>
      </c>
      <c r="W146" s="26">
        <f ca="1">correlations!W190-'Modified Weights'!AW157</f>
        <v>0</v>
      </c>
      <c r="X146" s="26" t="e">
        <f ca="1">correlations!X190-'Modified Weights'!AX157</f>
        <v>#DIV/0!</v>
      </c>
      <c r="Y146" s="26">
        <f ca="1">correlations!Y190-'Modified Weights'!AY157</f>
        <v>-2.5</v>
      </c>
      <c r="Z146" s="26">
        <f ca="1">correlations!Z190-'Modified Weights'!AZ157</f>
        <v>-4</v>
      </c>
    </row>
    <row r="147" spans="1:26">
      <c r="A147" s="21" t="s">
        <v>29</v>
      </c>
      <c r="B147" s="26">
        <f ca="1">correlations!B191-'Modified Weights'!AB158</f>
        <v>-4</v>
      </c>
      <c r="C147" s="26">
        <f ca="1">correlations!C191-'Modified Weights'!AC158</f>
        <v>-2.6666666666666665</v>
      </c>
      <c r="D147" s="26">
        <f ca="1">correlations!D191-'Modified Weights'!AD158</f>
        <v>-3</v>
      </c>
      <c r="E147" s="26">
        <f ca="1">correlations!E191-'Modified Weights'!AE158</f>
        <v>-4.5</v>
      </c>
      <c r="F147" s="26">
        <f ca="1">correlations!F191-'Modified Weights'!AF158</f>
        <v>-0.16666666666666652</v>
      </c>
      <c r="G147" s="26">
        <f ca="1">correlations!G191-'Modified Weights'!AG158</f>
        <v>-3.25</v>
      </c>
      <c r="H147" s="26">
        <f ca="1">correlations!H191-'Modified Weights'!AH158</f>
        <v>-2.75</v>
      </c>
      <c r="I147" s="26">
        <f ca="1">correlations!I191-'Modified Weights'!AI158</f>
        <v>-3.5</v>
      </c>
      <c r="J147" s="26">
        <f ca="1">correlations!J191-'Modified Weights'!AJ158</f>
        <v>0</v>
      </c>
      <c r="K147" s="26">
        <f ca="1">correlations!K191-'Modified Weights'!AK158</f>
        <v>-3.25</v>
      </c>
      <c r="L147" s="26">
        <f ca="1">correlations!L191-'Modified Weights'!AL158</f>
        <v>1.25</v>
      </c>
      <c r="M147" s="26">
        <f ca="1">correlations!M191-'Modified Weights'!AM158</f>
        <v>-4</v>
      </c>
      <c r="N147" s="26">
        <f ca="1">correlations!N191-'Modified Weights'!AN158</f>
        <v>-2.5</v>
      </c>
      <c r="O147" s="26">
        <f ca="1">correlations!O191-'Modified Weights'!AO158</f>
        <v>-2.5</v>
      </c>
      <c r="P147" s="26">
        <f ca="1">correlations!P191-'Modified Weights'!AP158</f>
        <v>-2</v>
      </c>
      <c r="Q147" s="26">
        <f ca="1">correlations!Q191-'Modified Weights'!AQ158</f>
        <v>-2.5</v>
      </c>
      <c r="R147" s="26">
        <f ca="1">correlations!R191-'Modified Weights'!AR158</f>
        <v>-3.5</v>
      </c>
      <c r="S147" s="26">
        <f ca="1">correlations!S191-'Modified Weights'!AS158</f>
        <v>0</v>
      </c>
      <c r="T147" s="26">
        <f ca="1">correlations!T191-'Modified Weights'!AT158</f>
        <v>-2</v>
      </c>
      <c r="U147" s="26">
        <f ca="1">correlations!U191-'Modified Weights'!AU158</f>
        <v>-2.75</v>
      </c>
      <c r="V147" s="26">
        <f ca="1">correlations!V191-'Modified Weights'!AV158</f>
        <v>0</v>
      </c>
      <c r="W147" s="26">
        <f ca="1">correlations!W191-'Modified Weights'!AW158</f>
        <v>-1.125</v>
      </c>
      <c r="X147" s="26">
        <f ca="1">correlations!X191-'Modified Weights'!AX158</f>
        <v>-3.25</v>
      </c>
      <c r="Y147" s="26">
        <f ca="1">correlations!Y191-'Modified Weights'!AY158</f>
        <v>-2.3333333333333335</v>
      </c>
      <c r="Z147" s="26">
        <f ca="1">correlations!Z191-'Modified Weights'!AZ158</f>
        <v>-3.25</v>
      </c>
    </row>
    <row r="148" spans="1:26">
      <c r="A148" s="1" t="str">
        <f t="shared" ref="A148:A151" si="29">A147</f>
        <v>268: Batman (1989)</v>
      </c>
      <c r="B148" s="26">
        <f ca="1">correlations!B192-'Modified Weights'!AB159</f>
        <v>-4</v>
      </c>
      <c r="C148" s="26">
        <f ca="1">correlations!C192-'Modified Weights'!AC159</f>
        <v>-0.16666666666666652</v>
      </c>
      <c r="D148" s="26">
        <f ca="1">correlations!D192-'Modified Weights'!AD159</f>
        <v>1</v>
      </c>
      <c r="E148" s="26">
        <f ca="1">correlations!E192-'Modified Weights'!AE159</f>
        <v>-4.5</v>
      </c>
      <c r="F148" s="26">
        <f ca="1">correlations!F192-'Modified Weights'!AF159</f>
        <v>-2.6666666666666665</v>
      </c>
      <c r="G148" s="26">
        <f ca="1">correlations!G192-'Modified Weights'!AG159</f>
        <v>-3.25</v>
      </c>
      <c r="H148" s="26">
        <f ca="1">correlations!H192-'Modified Weights'!AH159</f>
        <v>-0.25</v>
      </c>
      <c r="I148" s="26">
        <f ca="1">correlations!I192-'Modified Weights'!AI159</f>
        <v>1</v>
      </c>
      <c r="J148" s="26">
        <f ca="1">correlations!J192-'Modified Weights'!AJ159</f>
        <v>-2.5</v>
      </c>
      <c r="K148" s="26">
        <f ca="1">correlations!K192-'Modified Weights'!AK159</f>
        <v>-3.25</v>
      </c>
      <c r="L148" s="26">
        <f ca="1">correlations!L192-'Modified Weights'!AL159</f>
        <v>-3.75</v>
      </c>
      <c r="M148" s="26">
        <f ca="1">correlations!M192-'Modified Weights'!AM159</f>
        <v>-4</v>
      </c>
      <c r="N148" s="26">
        <f ca="1">correlations!N192-'Modified Weights'!AN159</f>
        <v>0</v>
      </c>
      <c r="O148" s="26">
        <f ca="1">correlations!O192-'Modified Weights'!AO159</f>
        <v>-2.5</v>
      </c>
      <c r="P148" s="26">
        <f ca="1">correlations!P192-'Modified Weights'!AP159</f>
        <v>-2</v>
      </c>
      <c r="Q148" s="26">
        <f ca="1">correlations!Q192-'Modified Weights'!AQ159</f>
        <v>-2.5</v>
      </c>
      <c r="R148" s="26">
        <f ca="1">correlations!R192-'Modified Weights'!AR159</f>
        <v>-3.5</v>
      </c>
      <c r="S148" s="26">
        <f ca="1">correlations!S192-'Modified Weights'!AS159</f>
        <v>-2.5</v>
      </c>
      <c r="T148" s="26">
        <f ca="1">correlations!T192-'Modified Weights'!AT159</f>
        <v>-2</v>
      </c>
      <c r="U148" s="26">
        <f ca="1">correlations!U192-'Modified Weights'!AU159</f>
        <v>-0.25</v>
      </c>
      <c r="V148" s="26">
        <f ca="1">correlations!V192-'Modified Weights'!AV159</f>
        <v>-4</v>
      </c>
      <c r="W148" s="26">
        <f ca="1">correlations!W192-'Modified Weights'!AW159</f>
        <v>0.375</v>
      </c>
      <c r="X148" s="26">
        <f ca="1">correlations!X192-'Modified Weights'!AX159</f>
        <v>-3.25</v>
      </c>
      <c r="Y148" s="26">
        <f ca="1">correlations!Y192-'Modified Weights'!AY159</f>
        <v>-2.3333333333333335</v>
      </c>
      <c r="Z148" s="26">
        <f ca="1">correlations!Z192-'Modified Weights'!AZ159</f>
        <v>-3.25</v>
      </c>
    </row>
    <row r="149" spans="1:26">
      <c r="A149" s="1" t="str">
        <f t="shared" si="29"/>
        <v>268: Batman (1989)</v>
      </c>
      <c r="B149" s="26">
        <f ca="1">correlations!B193-'Modified Weights'!AB160</f>
        <v>0</v>
      </c>
      <c r="C149" s="26">
        <f ca="1">correlations!C193-'Modified Weights'!AC160</f>
        <v>-0.16666666666666652</v>
      </c>
      <c r="D149" s="26">
        <f ca="1">correlations!D193-'Modified Weights'!AD160</f>
        <v>-3</v>
      </c>
      <c r="E149" s="26">
        <f ca="1">correlations!E193-'Modified Weights'!AE160</f>
        <v>-4.5</v>
      </c>
      <c r="F149" s="26">
        <f ca="1">correlations!F193-'Modified Weights'!AF160</f>
        <v>-0.66666666666666652</v>
      </c>
      <c r="G149" s="26">
        <f ca="1">correlations!G193-'Modified Weights'!AG160</f>
        <v>-3.25</v>
      </c>
      <c r="H149" s="26">
        <f ca="1">correlations!H193-'Modified Weights'!AH160</f>
        <v>-2.75</v>
      </c>
      <c r="I149" s="26">
        <f ca="1">correlations!I193-'Modified Weights'!AI160</f>
        <v>-1</v>
      </c>
      <c r="J149" s="26">
        <f ca="1">correlations!J193-'Modified Weights'!AJ160</f>
        <v>-2.5</v>
      </c>
      <c r="K149" s="26">
        <f ca="1">correlations!K193-'Modified Weights'!AK160</f>
        <v>-3.25</v>
      </c>
      <c r="L149" s="26">
        <f ca="1">correlations!L193-'Modified Weights'!AL160</f>
        <v>-3.75</v>
      </c>
      <c r="M149" s="26">
        <f ca="1">correlations!M193-'Modified Weights'!AM160</f>
        <v>-4</v>
      </c>
      <c r="N149" s="26">
        <f ca="1">correlations!N193-'Modified Weights'!AN160</f>
        <v>-2.5</v>
      </c>
      <c r="O149" s="26">
        <f ca="1">correlations!O193-'Modified Weights'!AO160</f>
        <v>-2.5</v>
      </c>
      <c r="P149" s="26">
        <f ca="1">correlations!P193-'Modified Weights'!AP160</f>
        <v>-2</v>
      </c>
      <c r="Q149" s="26">
        <f ca="1">correlations!Q193-'Modified Weights'!AQ160</f>
        <v>0</v>
      </c>
      <c r="R149" s="26">
        <f ca="1">correlations!R193-'Modified Weights'!AR160</f>
        <v>-3.5</v>
      </c>
      <c r="S149" s="26">
        <f ca="1">correlations!S193-'Modified Weights'!AS160</f>
        <v>-2.5</v>
      </c>
      <c r="T149" s="26">
        <f ca="1">correlations!T193-'Modified Weights'!AT160</f>
        <v>-2</v>
      </c>
      <c r="U149" s="26">
        <f ca="1">correlations!U193-'Modified Weights'!AU160</f>
        <v>-2.75</v>
      </c>
      <c r="V149" s="26">
        <f ca="1">correlations!V193-'Modified Weights'!AV160</f>
        <v>-4</v>
      </c>
      <c r="W149" s="26">
        <f ca="1">correlations!W193-'Modified Weights'!AW160</f>
        <v>1.375</v>
      </c>
      <c r="X149" s="26">
        <f ca="1">correlations!X193-'Modified Weights'!AX160</f>
        <v>-3.25</v>
      </c>
      <c r="Y149" s="26">
        <f ca="1">correlations!Y193-'Modified Weights'!AY160</f>
        <v>-0.33333333333333348</v>
      </c>
      <c r="Z149" s="26">
        <f ca="1">correlations!Z193-'Modified Weights'!AZ160</f>
        <v>-0.75</v>
      </c>
    </row>
    <row r="150" spans="1:26">
      <c r="A150" s="1" t="str">
        <f t="shared" si="29"/>
        <v>268: Batman (1989)</v>
      </c>
      <c r="B150" s="26">
        <f ca="1">correlations!B194-'Modified Weights'!AB161</f>
        <v>-4</v>
      </c>
      <c r="C150" s="26">
        <f ca="1">correlations!C194-'Modified Weights'!AC161</f>
        <v>0.33333333333333348</v>
      </c>
      <c r="D150" s="26">
        <f ca="1">correlations!D194-'Modified Weights'!AD161</f>
        <v>-0.5</v>
      </c>
      <c r="E150" s="26">
        <f ca="1">correlations!E194-'Modified Weights'!AE161</f>
        <v>0</v>
      </c>
      <c r="F150" s="26">
        <f ca="1">correlations!F194-'Modified Weights'!AF161</f>
        <v>-2.6666666666666665</v>
      </c>
      <c r="G150" s="26">
        <f ca="1">correlations!G194-'Modified Weights'!AG161</f>
        <v>0.75</v>
      </c>
      <c r="H150" s="26">
        <f ca="1">correlations!H194-'Modified Weights'!AH161</f>
        <v>0.25</v>
      </c>
      <c r="I150" s="26">
        <f ca="1">correlations!I194-'Modified Weights'!AI161</f>
        <v>0</v>
      </c>
      <c r="J150" s="26">
        <f ca="1">correlations!J194-'Modified Weights'!AJ161</f>
        <v>-2.5</v>
      </c>
      <c r="K150" s="26">
        <f ca="1">correlations!K194-'Modified Weights'!AK161</f>
        <v>0.75</v>
      </c>
      <c r="L150" s="26">
        <f ca="1">correlations!L194-'Modified Weights'!AL161</f>
        <v>-3.75</v>
      </c>
      <c r="M150" s="26">
        <f ca="1">correlations!M194-'Modified Weights'!AM161</f>
        <v>1</v>
      </c>
      <c r="N150" s="26">
        <f ca="1">correlations!N194-'Modified Weights'!AN161</f>
        <v>-2.5</v>
      </c>
      <c r="O150" s="26">
        <f ca="1">correlations!O194-'Modified Weights'!AO161</f>
        <v>-2.5</v>
      </c>
      <c r="P150" s="26">
        <f ca="1">correlations!P194-'Modified Weights'!AP161</f>
        <v>0</v>
      </c>
      <c r="Q150" s="26">
        <f ca="1">correlations!Q194-'Modified Weights'!AQ161</f>
        <v>-2.5</v>
      </c>
      <c r="R150" s="26">
        <f ca="1">correlations!R194-'Modified Weights'!AR161</f>
        <v>-3.5</v>
      </c>
      <c r="S150" s="26">
        <f ca="1">correlations!S194-'Modified Weights'!AS161</f>
        <v>-2.5</v>
      </c>
      <c r="T150" s="26">
        <f ca="1">correlations!T194-'Modified Weights'!AT161</f>
        <v>-2</v>
      </c>
      <c r="U150" s="26">
        <f ca="1">correlations!U194-'Modified Weights'!AU161</f>
        <v>-2.75</v>
      </c>
      <c r="V150" s="26">
        <f ca="1">correlations!V194-'Modified Weights'!AV161</f>
        <v>-4</v>
      </c>
      <c r="W150" s="26">
        <f ca="1">correlations!W194-'Modified Weights'!AW161</f>
        <v>-0.625</v>
      </c>
      <c r="X150" s="26">
        <f ca="1">correlations!X194-'Modified Weights'!AX161</f>
        <v>0.75</v>
      </c>
      <c r="Y150" s="26">
        <f ca="1">correlations!Y194-'Modified Weights'!AY161</f>
        <v>0.16666666666666652</v>
      </c>
      <c r="Z150" s="26">
        <f ca="1">correlations!Z194-'Modified Weights'!AZ161</f>
        <v>0.75</v>
      </c>
    </row>
    <row r="151" spans="1:26">
      <c r="A151" s="1" t="str">
        <f t="shared" si="29"/>
        <v>268: Batman (1989)</v>
      </c>
      <c r="B151" s="26">
        <f ca="1">correlations!B195-'Modified Weights'!AB162</f>
        <v>-4</v>
      </c>
      <c r="C151" s="26">
        <f ca="1">correlations!C195-'Modified Weights'!AC162</f>
        <v>-2.6666666666666665</v>
      </c>
      <c r="D151" s="26">
        <f ca="1">correlations!D195-'Modified Weights'!AD162</f>
        <v>-0.5</v>
      </c>
      <c r="E151" s="26">
        <f ca="1">correlations!E195-'Modified Weights'!AE162</f>
        <v>-4.5</v>
      </c>
      <c r="F151" s="26">
        <f ca="1">correlations!F195-'Modified Weights'!AF162</f>
        <v>0.83333333333333348</v>
      </c>
      <c r="G151" s="26">
        <f ca="1">correlations!G195-'Modified Weights'!AG162</f>
        <v>-0.75</v>
      </c>
      <c r="H151" s="26">
        <f ca="1">correlations!H195-'Modified Weights'!AH162</f>
        <v>-2.75</v>
      </c>
      <c r="I151" s="26">
        <f ca="1">correlations!I195-'Modified Weights'!AI162</f>
        <v>-3.5</v>
      </c>
      <c r="J151" s="26">
        <f ca="1">correlations!J195-'Modified Weights'!AJ162</f>
        <v>-2.5</v>
      </c>
      <c r="K151" s="26">
        <f ca="1">correlations!K195-'Modified Weights'!AK162</f>
        <v>-0.75</v>
      </c>
      <c r="L151" s="26">
        <f ca="1">correlations!L195-'Modified Weights'!AL162</f>
        <v>-1.25</v>
      </c>
      <c r="M151" s="26">
        <f ca="1">correlations!M195-'Modified Weights'!AM162</f>
        <v>-1</v>
      </c>
      <c r="N151" s="26">
        <f ca="1">correlations!N195-'Modified Weights'!AN162</f>
        <v>-2.5</v>
      </c>
      <c r="O151" s="26">
        <f ca="1">correlations!O195-'Modified Weights'!AO162</f>
        <v>0</v>
      </c>
      <c r="P151" s="26">
        <f ca="1">correlations!P195-'Modified Weights'!AP162</f>
        <v>-2</v>
      </c>
      <c r="Q151" s="26">
        <f ca="1">correlations!Q195-'Modified Weights'!AQ162</f>
        <v>-2.5</v>
      </c>
      <c r="R151" s="26">
        <f ca="1">correlations!R195-'Modified Weights'!AR162</f>
        <v>0</v>
      </c>
      <c r="S151" s="26">
        <f ca="1">correlations!S195-'Modified Weights'!AS162</f>
        <v>-2.5</v>
      </c>
      <c r="T151" s="26">
        <f ca="1">correlations!T195-'Modified Weights'!AT162</f>
        <v>0</v>
      </c>
      <c r="U151" s="26">
        <f ca="1">correlations!U195-'Modified Weights'!AU162</f>
        <v>0.25</v>
      </c>
      <c r="V151" s="26">
        <f ca="1">correlations!V195-'Modified Weights'!AV162</f>
        <v>-4</v>
      </c>
      <c r="W151" s="26">
        <f ca="1">correlations!W195-'Modified Weights'!AW162</f>
        <v>-3.625</v>
      </c>
      <c r="X151" s="26">
        <f ca="1">correlations!X195-'Modified Weights'!AX162</f>
        <v>-0.75</v>
      </c>
      <c r="Y151" s="26">
        <f ca="1">correlations!Y195-'Modified Weights'!AY162</f>
        <v>0.16666666666666652</v>
      </c>
      <c r="Z151" s="26">
        <f ca="1">correlations!Z195-'Modified Weights'!AZ162</f>
        <v>-3.25</v>
      </c>
    </row>
    <row r="152" spans="1:26">
      <c r="A152" s="21" t="s">
        <v>30</v>
      </c>
      <c r="B152" s="26">
        <f ca="1">correlations!B196-'Modified Weights'!AB163</f>
        <v>-4</v>
      </c>
      <c r="C152" s="26">
        <f ca="1">correlations!C196-'Modified Weights'!AC163</f>
        <v>0.375</v>
      </c>
      <c r="D152" s="26">
        <f ca="1">correlations!D196-'Modified Weights'!AD163</f>
        <v>0.20000000000000018</v>
      </c>
      <c r="E152" s="26">
        <f ca="1">correlations!E196-'Modified Weights'!AE163</f>
        <v>1</v>
      </c>
      <c r="F152" s="26">
        <f ca="1">correlations!F196-'Modified Weights'!AF163</f>
        <v>0.125</v>
      </c>
      <c r="G152" s="26">
        <f ca="1">correlations!G196-'Modified Weights'!AG163</f>
        <v>-0.25</v>
      </c>
      <c r="H152" s="26">
        <f ca="1">correlations!H196-'Modified Weights'!AH163</f>
        <v>0.25</v>
      </c>
      <c r="I152" s="26">
        <f ca="1">correlations!I196-'Modified Weights'!AI163</f>
        <v>1.1000000000000001</v>
      </c>
      <c r="J152" s="26">
        <f ca="1">correlations!J196-'Modified Weights'!AJ163</f>
        <v>-0.5</v>
      </c>
      <c r="K152" s="26">
        <f ca="1">correlations!K196-'Modified Weights'!AK163</f>
        <v>-4.166666666666667</v>
      </c>
      <c r="L152" s="26">
        <f ca="1">correlations!L196-'Modified Weights'!AL163</f>
        <v>0.875</v>
      </c>
      <c r="M152" s="26">
        <f ca="1">correlations!M196-'Modified Weights'!AM163</f>
        <v>-4</v>
      </c>
      <c r="N152" s="26">
        <f ca="1">correlations!N196-'Modified Weights'!AN163</f>
        <v>-0.59999999999999964</v>
      </c>
      <c r="O152" s="26">
        <f ca="1">correlations!O196-'Modified Weights'!AO163</f>
        <v>-4</v>
      </c>
      <c r="P152" s="26">
        <f ca="1">correlations!P196-'Modified Weights'!AP163</f>
        <v>0.66666666666666696</v>
      </c>
      <c r="Q152" s="26">
        <f ca="1">correlations!Q196-'Modified Weights'!AQ163</f>
        <v>-4.166666666666667</v>
      </c>
      <c r="R152" s="26">
        <f ca="1">correlations!R196-'Modified Weights'!AR163</f>
        <v>1</v>
      </c>
      <c r="S152" s="26">
        <f ca="1">correlations!S196-'Modified Weights'!AS163</f>
        <v>-0.5</v>
      </c>
      <c r="T152" s="26">
        <f ca="1">correlations!T196-'Modified Weights'!AT163</f>
        <v>0.75</v>
      </c>
      <c r="U152" s="26">
        <f ca="1">correlations!U196-'Modified Weights'!AU163</f>
        <v>0</v>
      </c>
      <c r="V152" s="26">
        <f ca="1">correlations!V196-'Modified Weights'!AV163</f>
        <v>0.375</v>
      </c>
      <c r="W152" s="26">
        <f ca="1">correlations!W196-'Modified Weights'!AW163</f>
        <v>-0.59999999999999964</v>
      </c>
      <c r="X152" s="26">
        <f ca="1">correlations!X196-'Modified Weights'!AX163</f>
        <v>-9.9999999999999645E-2</v>
      </c>
      <c r="Y152" s="26">
        <f ca="1">correlations!Y196-'Modified Weights'!AY163</f>
        <v>-3.8333333333333335</v>
      </c>
      <c r="Z152" s="26">
        <f ca="1">correlations!Z196-'Modified Weights'!AZ163</f>
        <v>-4.25</v>
      </c>
    </row>
    <row r="153" spans="1:26">
      <c r="A153" s="1" t="str">
        <f t="shared" ref="A153:A156" si="30">A152</f>
        <v>272: Batman Begins (2005)</v>
      </c>
      <c r="B153" s="26">
        <f ca="1">correlations!B197-'Modified Weights'!AB164</f>
        <v>0</v>
      </c>
      <c r="C153" s="26">
        <f ca="1">correlations!C197-'Modified Weights'!AC164</f>
        <v>-0.125</v>
      </c>
      <c r="D153" s="26">
        <f ca="1">correlations!D197-'Modified Weights'!AD164</f>
        <v>0.70000000000000018</v>
      </c>
      <c r="E153" s="26">
        <f ca="1">correlations!E197-'Modified Weights'!AE164</f>
        <v>-4</v>
      </c>
      <c r="F153" s="26">
        <f ca="1">correlations!F197-'Modified Weights'!AF164</f>
        <v>0.125</v>
      </c>
      <c r="G153" s="26">
        <f ca="1">correlations!G197-'Modified Weights'!AG164</f>
        <v>0.75</v>
      </c>
      <c r="H153" s="26">
        <f ca="1">correlations!H197-'Modified Weights'!AH164</f>
        <v>0.25</v>
      </c>
      <c r="I153" s="26">
        <f ca="1">correlations!I197-'Modified Weights'!AI164</f>
        <v>-0.89999999999999991</v>
      </c>
      <c r="J153" s="26">
        <f ca="1">correlations!J197-'Modified Weights'!AJ164</f>
        <v>0</v>
      </c>
      <c r="K153" s="26">
        <f ca="1">correlations!K197-'Modified Weights'!AK164</f>
        <v>-4.166666666666667</v>
      </c>
      <c r="L153" s="26">
        <f ca="1">correlations!L197-'Modified Weights'!AL164</f>
        <v>-0.125</v>
      </c>
      <c r="M153" s="26">
        <f ca="1">correlations!M197-'Modified Weights'!AM164</f>
        <v>0</v>
      </c>
      <c r="N153" s="26">
        <f ca="1">correlations!N197-'Modified Weights'!AN164</f>
        <v>-9.9999999999999645E-2</v>
      </c>
      <c r="O153" s="26">
        <f ca="1">correlations!O197-'Modified Weights'!AO164</f>
        <v>1</v>
      </c>
      <c r="P153" s="26">
        <f ca="1">correlations!P197-'Modified Weights'!AP164</f>
        <v>-4.333333333333333</v>
      </c>
      <c r="Q153" s="26">
        <f ca="1">correlations!Q197-'Modified Weights'!AQ164</f>
        <v>0.83333333333333304</v>
      </c>
      <c r="R153" s="26">
        <f ca="1">correlations!R197-'Modified Weights'!AR164</f>
        <v>-4</v>
      </c>
      <c r="S153" s="26">
        <f ca="1">correlations!S197-'Modified Weights'!AS164</f>
        <v>-4.5</v>
      </c>
      <c r="T153" s="26">
        <f ca="1">correlations!T197-'Modified Weights'!AT164</f>
        <v>-0.25</v>
      </c>
      <c r="U153" s="26">
        <f ca="1">correlations!U197-'Modified Weights'!AU164</f>
        <v>0</v>
      </c>
      <c r="V153" s="26">
        <f ca="1">correlations!V197-'Modified Weights'!AV164</f>
        <v>-0.125</v>
      </c>
      <c r="W153" s="26">
        <f ca="1">correlations!W197-'Modified Weights'!AW164</f>
        <v>0.90000000000000036</v>
      </c>
      <c r="X153" s="26">
        <f ca="1">correlations!X197-'Modified Weights'!AX164</f>
        <v>-9.9999999999999645E-2</v>
      </c>
      <c r="Y153" s="26">
        <f ca="1">correlations!Y197-'Modified Weights'!AY164</f>
        <v>-3.8333333333333335</v>
      </c>
      <c r="Z153" s="26">
        <f ca="1">correlations!Z197-'Modified Weights'!AZ164</f>
        <v>0.75</v>
      </c>
    </row>
    <row r="154" spans="1:26">
      <c r="A154" s="1" t="str">
        <f t="shared" si="30"/>
        <v>272: Batman Begins (2005)</v>
      </c>
      <c r="B154" s="26">
        <f ca="1">correlations!B198-'Modified Weights'!AB165</f>
        <v>0.5</v>
      </c>
      <c r="C154" s="26">
        <f ca="1">correlations!C198-'Modified Weights'!AC165</f>
        <v>0.375</v>
      </c>
      <c r="D154" s="26">
        <f ca="1">correlations!D198-'Modified Weights'!AD165</f>
        <v>-0.29999999999999982</v>
      </c>
      <c r="E154" s="26">
        <f ca="1">correlations!E198-'Modified Weights'!AE165</f>
        <v>-4</v>
      </c>
      <c r="F154" s="26">
        <f ca="1">correlations!F198-'Modified Weights'!AF165</f>
        <v>0.125</v>
      </c>
      <c r="G154" s="26">
        <f ca="1">correlations!G198-'Modified Weights'!AG165</f>
        <v>-4.25</v>
      </c>
      <c r="H154" s="26">
        <f ca="1">correlations!H198-'Modified Weights'!AH165</f>
        <v>-3.75</v>
      </c>
      <c r="I154" s="26">
        <f ca="1">correlations!I198-'Modified Weights'!AI165</f>
        <v>0.10000000000000009</v>
      </c>
      <c r="J154" s="26">
        <f ca="1">correlations!J198-'Modified Weights'!AJ165</f>
        <v>-0.5</v>
      </c>
      <c r="K154" s="26">
        <f ca="1">correlations!K198-'Modified Weights'!AK165</f>
        <v>-0.16666666666666696</v>
      </c>
      <c r="L154" s="26">
        <f ca="1">correlations!L198-'Modified Weights'!AL165</f>
        <v>-0.125</v>
      </c>
      <c r="M154" s="26">
        <f ca="1">correlations!M198-'Modified Weights'!AM165</f>
        <v>1</v>
      </c>
      <c r="N154" s="26">
        <f ca="1">correlations!N198-'Modified Weights'!AN165</f>
        <v>-9.9999999999999645E-2</v>
      </c>
      <c r="O154" s="26">
        <f ca="1">correlations!O198-'Modified Weights'!AO165</f>
        <v>-0.5</v>
      </c>
      <c r="P154" s="26">
        <f ca="1">correlations!P198-'Modified Weights'!AP165</f>
        <v>-0.33333333333333304</v>
      </c>
      <c r="Q154" s="26">
        <f ca="1">correlations!Q198-'Modified Weights'!AQ165</f>
        <v>-0.66666666666666696</v>
      </c>
      <c r="R154" s="26">
        <f ca="1">correlations!R198-'Modified Weights'!AR165</f>
        <v>-4</v>
      </c>
      <c r="S154" s="26">
        <f ca="1">correlations!S198-'Modified Weights'!AS165</f>
        <v>0.5</v>
      </c>
      <c r="T154" s="26">
        <f ca="1">correlations!T198-'Modified Weights'!AT165</f>
        <v>-4.25</v>
      </c>
      <c r="U154" s="26">
        <f ca="1">correlations!U198-'Modified Weights'!AU165</f>
        <v>-4</v>
      </c>
      <c r="V154" s="26">
        <f ca="1">correlations!V198-'Modified Weights'!AV165</f>
        <v>-0.125</v>
      </c>
      <c r="W154" s="26">
        <f ca="1">correlations!W198-'Modified Weights'!AW165</f>
        <v>-9.9999999999999645E-2</v>
      </c>
      <c r="X154" s="26">
        <f ca="1">correlations!X198-'Modified Weights'!AX165</f>
        <v>-9.9999999999999645E-2</v>
      </c>
      <c r="Y154" s="26">
        <f ca="1">correlations!Y198-'Modified Weights'!AY165</f>
        <v>0.16666666666666652</v>
      </c>
      <c r="Z154" s="26">
        <f ca="1">correlations!Z198-'Modified Weights'!AZ165</f>
        <v>-0.25</v>
      </c>
    </row>
    <row r="155" spans="1:26">
      <c r="A155" s="1" t="str">
        <f t="shared" si="30"/>
        <v>272: Batman Begins (2005)</v>
      </c>
      <c r="B155" s="26">
        <f ca="1">correlations!B199-'Modified Weights'!AB166</f>
        <v>-0.5</v>
      </c>
      <c r="C155" s="26">
        <f ca="1">correlations!C199-'Modified Weights'!AC166</f>
        <v>-0.625</v>
      </c>
      <c r="D155" s="26">
        <f ca="1">correlations!D199-'Modified Weights'!AD166</f>
        <v>-0.29999999999999982</v>
      </c>
      <c r="E155" s="26">
        <f ca="1">correlations!E199-'Modified Weights'!AE166</f>
        <v>-1</v>
      </c>
      <c r="F155" s="26">
        <f ca="1">correlations!F199-'Modified Weights'!AF166</f>
        <v>-3.875</v>
      </c>
      <c r="G155" s="26">
        <f ca="1">correlations!G199-'Modified Weights'!AG166</f>
        <v>0.25</v>
      </c>
      <c r="H155" s="26">
        <f ca="1">correlations!H199-'Modified Weights'!AH166</f>
        <v>-0.75</v>
      </c>
      <c r="I155" s="26">
        <f ca="1">correlations!I199-'Modified Weights'!AI166</f>
        <v>-0.39999999999999991</v>
      </c>
      <c r="J155" s="26">
        <f ca="1">correlations!J199-'Modified Weights'!AJ166</f>
        <v>-4</v>
      </c>
      <c r="K155" s="26">
        <f ca="1">correlations!K199-'Modified Weights'!AK166</f>
        <v>0.83333333333333304</v>
      </c>
      <c r="L155" s="26">
        <f ca="1">correlations!L199-'Modified Weights'!AL166</f>
        <v>-4.125</v>
      </c>
      <c r="M155" s="26">
        <f ca="1">correlations!M199-'Modified Weights'!AM166</f>
        <v>0</v>
      </c>
      <c r="N155" s="26">
        <f ca="1">correlations!N199-'Modified Weights'!AN166</f>
        <v>0.90000000000000036</v>
      </c>
      <c r="O155" s="26">
        <f ca="1">correlations!O199-'Modified Weights'!AO166</f>
        <v>-4</v>
      </c>
      <c r="P155" s="26">
        <f ca="1">correlations!P199-'Modified Weights'!AP166</f>
        <v>-0.33333333333333304</v>
      </c>
      <c r="Q155" s="26">
        <f ca="1">correlations!Q199-'Modified Weights'!AQ166</f>
        <v>-0.16666666666666696</v>
      </c>
      <c r="R155" s="26">
        <f ca="1">correlations!R199-'Modified Weights'!AR166</f>
        <v>-0.5</v>
      </c>
      <c r="S155" s="26">
        <f ca="1">correlations!S199-'Modified Weights'!AS166</f>
        <v>-0.5</v>
      </c>
      <c r="T155" s="26">
        <f ca="1">correlations!T199-'Modified Weights'!AT166</f>
        <v>-0.25</v>
      </c>
      <c r="U155" s="26">
        <f ca="1">correlations!U199-'Modified Weights'!AU166</f>
        <v>1</v>
      </c>
      <c r="V155" s="26">
        <f ca="1">correlations!V199-'Modified Weights'!AV166</f>
        <v>-4.125</v>
      </c>
      <c r="W155" s="26">
        <f ca="1">correlations!W199-'Modified Weights'!AW166</f>
        <v>-1.0999999999999996</v>
      </c>
      <c r="X155" s="26">
        <f ca="1">correlations!X199-'Modified Weights'!AX166</f>
        <v>0.40000000000000036</v>
      </c>
      <c r="Y155" s="26">
        <f ca="1">correlations!Y199-'Modified Weights'!AY166</f>
        <v>0.16666666666666652</v>
      </c>
      <c r="Z155" s="26">
        <f ca="1">correlations!Z199-'Modified Weights'!AZ166</f>
        <v>0.25</v>
      </c>
    </row>
    <row r="156" spans="1:26">
      <c r="A156" s="1" t="str">
        <f t="shared" si="30"/>
        <v>272: Batman Begins (2005)</v>
      </c>
      <c r="B156" s="26">
        <f ca="1">correlations!B200-'Modified Weights'!AB167</f>
        <v>0</v>
      </c>
      <c r="C156" s="26">
        <f ca="1">correlations!C200-'Modified Weights'!AC167</f>
        <v>-3.625</v>
      </c>
      <c r="D156" s="26">
        <f ca="1">correlations!D200-'Modified Weights'!AD167</f>
        <v>-0.29999999999999982</v>
      </c>
      <c r="E156" s="26">
        <f ca="1">correlations!E200-'Modified Weights'!AE167</f>
        <v>-4</v>
      </c>
      <c r="F156" s="26">
        <f ca="1">correlations!F200-'Modified Weights'!AF167</f>
        <v>-0.375</v>
      </c>
      <c r="G156" s="26">
        <f ca="1">correlations!G200-'Modified Weights'!AG167</f>
        <v>-0.75</v>
      </c>
      <c r="H156" s="26">
        <f ca="1">correlations!H200-'Modified Weights'!AH167</f>
        <v>0.25</v>
      </c>
      <c r="I156" s="26">
        <f ca="1">correlations!I200-'Modified Weights'!AI167</f>
        <v>0.10000000000000009</v>
      </c>
      <c r="J156" s="26">
        <f ca="1">correlations!J200-'Modified Weights'!AJ167</f>
        <v>1</v>
      </c>
      <c r="K156" s="26">
        <f ca="1">correlations!K200-'Modified Weights'!AK167</f>
        <v>-0.66666666666666696</v>
      </c>
      <c r="L156" s="26">
        <f ca="1">correlations!L200-'Modified Weights'!AL167</f>
        <v>-0.625</v>
      </c>
      <c r="M156" s="26">
        <f ca="1">correlations!M200-'Modified Weights'!AM167</f>
        <v>-1</v>
      </c>
      <c r="N156" s="26">
        <f ca="1">correlations!N200-'Modified Weights'!AN167</f>
        <v>-9.9999999999999645E-2</v>
      </c>
      <c r="O156" s="26">
        <f ca="1">correlations!O200-'Modified Weights'!AO167</f>
        <v>-0.5</v>
      </c>
      <c r="P156" s="26">
        <f ca="1">correlations!P200-'Modified Weights'!AP167</f>
        <v>-4.333333333333333</v>
      </c>
      <c r="Q156" s="26">
        <f ca="1">correlations!Q200-'Modified Weights'!AQ167</f>
        <v>-4.166666666666667</v>
      </c>
      <c r="R156" s="26">
        <f ca="1">correlations!R200-'Modified Weights'!AR167</f>
        <v>-0.5</v>
      </c>
      <c r="S156" s="26">
        <f ca="1">correlations!S200-'Modified Weights'!AS167</f>
        <v>0.5</v>
      </c>
      <c r="T156" s="26">
        <f ca="1">correlations!T200-'Modified Weights'!AT167</f>
        <v>-0.25</v>
      </c>
      <c r="U156" s="26">
        <f ca="1">correlations!U200-'Modified Weights'!AU167</f>
        <v>-1</v>
      </c>
      <c r="V156" s="26">
        <f ca="1">correlations!V200-'Modified Weights'!AV167</f>
        <v>-0.125</v>
      </c>
      <c r="W156" s="26">
        <f ca="1">correlations!W200-'Modified Weights'!AW167</f>
        <v>0.90000000000000036</v>
      </c>
      <c r="X156" s="26">
        <f ca="1">correlations!X200-'Modified Weights'!AX167</f>
        <v>-9.9999999999999645E-2</v>
      </c>
      <c r="Y156" s="26">
        <f ca="1">correlations!Y200-'Modified Weights'!AY167</f>
        <v>-0.33333333333333348</v>
      </c>
      <c r="Z156" s="26">
        <f ca="1">correlations!Z200-'Modified Weights'!AZ167</f>
        <v>-0.75</v>
      </c>
    </row>
    <row r="157" spans="1:26">
      <c r="A157" s="21" t="s">
        <v>31</v>
      </c>
      <c r="B157" s="26">
        <f ca="1">correlations!B201-'Modified Weights'!AB168</f>
        <v>-4.5</v>
      </c>
      <c r="C157" s="26">
        <f ca="1">correlations!C201-'Modified Weights'!AC168</f>
        <v>-3.375</v>
      </c>
      <c r="D157" s="26">
        <f ca="1">correlations!D201-'Modified Weights'!AD168</f>
        <v>-0.29999999999999982</v>
      </c>
      <c r="E157" s="26">
        <f ca="1">correlations!E201-'Modified Weights'!AE168</f>
        <v>-4.25</v>
      </c>
      <c r="F157" s="26">
        <f ca="1">correlations!F201-'Modified Weights'!AF168</f>
        <v>-2.4</v>
      </c>
      <c r="G157" s="26">
        <f ca="1">correlations!G201-'Modified Weights'!AG168</f>
        <v>-4.5</v>
      </c>
      <c r="H157" s="26">
        <f ca="1">correlations!H201-'Modified Weights'!AH168</f>
        <v>-4</v>
      </c>
      <c r="I157" s="26">
        <f ca="1">correlations!I201-'Modified Weights'!AI168</f>
        <v>-5</v>
      </c>
      <c r="J157" s="26">
        <f ca="1">correlations!J201-'Modified Weights'!AJ168</f>
        <v>-0.5</v>
      </c>
      <c r="K157" s="26">
        <f ca="1">correlations!K201-'Modified Weights'!AK168</f>
        <v>-3.75</v>
      </c>
      <c r="L157" s="26">
        <f ca="1">correlations!L201-'Modified Weights'!AL168</f>
        <v>0.16666666666666696</v>
      </c>
      <c r="M157" s="26">
        <f ca="1">correlations!M201-'Modified Weights'!AM168</f>
        <v>-4.333333333333333</v>
      </c>
      <c r="N157" s="26">
        <f ca="1">correlations!N201-'Modified Weights'!AN168</f>
        <v>0.25</v>
      </c>
      <c r="O157" s="26">
        <f ca="1">correlations!O201-'Modified Weights'!AO168</f>
        <v>-0.5</v>
      </c>
      <c r="P157" s="26">
        <f ca="1">correlations!P201-'Modified Weights'!AP168</f>
        <v>0.25</v>
      </c>
      <c r="Q157" s="26">
        <f ca="1">correlations!Q201-'Modified Weights'!AQ168</f>
        <v>-4.5</v>
      </c>
      <c r="R157" s="26">
        <f ca="1">correlations!R201-'Modified Weights'!AR168</f>
        <v>-4.5</v>
      </c>
      <c r="S157" s="26">
        <f ca="1">correlations!S201-'Modified Weights'!AS168</f>
        <v>-4.5</v>
      </c>
      <c r="T157" s="26">
        <f ca="1">correlations!T201-'Modified Weights'!AT168</f>
        <v>-4.166666666666667</v>
      </c>
      <c r="U157" s="26">
        <f ca="1">correlations!U201-'Modified Weights'!AU168</f>
        <v>-0.33333333333333304</v>
      </c>
      <c r="V157" s="26">
        <f ca="1">correlations!V201-'Modified Weights'!AV168</f>
        <v>0.16666666666666696</v>
      </c>
      <c r="W157" s="26">
        <f ca="1">correlations!W201-'Modified Weights'!AW168</f>
        <v>-0.20000000000000018</v>
      </c>
      <c r="X157" s="26">
        <f ca="1">correlations!X201-'Modified Weights'!AX168</f>
        <v>-3.3333333333333335</v>
      </c>
      <c r="Y157" s="26">
        <f ca="1">correlations!Y201-'Modified Weights'!AY168</f>
        <v>-4.166666666666667</v>
      </c>
      <c r="Z157" s="26">
        <f ca="1">correlations!Z201-'Modified Weights'!AZ168</f>
        <v>-0.5</v>
      </c>
    </row>
    <row r="158" spans="1:26">
      <c r="A158" s="1" t="str">
        <f t="shared" ref="A158:A161" si="31">A157</f>
        <v>274: The Silence of the Lambs (1991)</v>
      </c>
      <c r="B158" s="26">
        <f ca="1">correlations!B202-'Modified Weights'!AB169</f>
        <v>-4.5</v>
      </c>
      <c r="C158" s="26">
        <f ca="1">correlations!C202-'Modified Weights'!AC169</f>
        <v>0.625</v>
      </c>
      <c r="D158" s="26">
        <f ca="1">correlations!D202-'Modified Weights'!AD169</f>
        <v>0.20000000000000018</v>
      </c>
      <c r="E158" s="26">
        <f ca="1">correlations!E202-'Modified Weights'!AE169</f>
        <v>-0.25</v>
      </c>
      <c r="F158" s="26">
        <f ca="1">correlations!F202-'Modified Weights'!AF169</f>
        <v>0.10000000000000009</v>
      </c>
      <c r="G158" s="26">
        <f ca="1">correlations!G202-'Modified Weights'!AG169</f>
        <v>-4.5</v>
      </c>
      <c r="H158" s="26">
        <f ca="1">correlations!H202-'Modified Weights'!AH169</f>
        <v>-4</v>
      </c>
      <c r="I158" s="26">
        <f ca="1">correlations!I202-'Modified Weights'!AI169</f>
        <v>-5</v>
      </c>
      <c r="J158" s="26">
        <f ca="1">correlations!J202-'Modified Weights'!AJ169</f>
        <v>-4.5</v>
      </c>
      <c r="K158" s="26">
        <f ca="1">correlations!K202-'Modified Weights'!AK169</f>
        <v>-3.75</v>
      </c>
      <c r="L158" s="26">
        <f ca="1">correlations!L202-'Modified Weights'!AL169</f>
        <v>-4.333333333333333</v>
      </c>
      <c r="M158" s="26">
        <f ca="1">correlations!M202-'Modified Weights'!AM169</f>
        <v>-0.33333333333333304</v>
      </c>
      <c r="N158" s="26">
        <f ca="1">correlations!N202-'Modified Weights'!AN169</f>
        <v>-4.25</v>
      </c>
      <c r="O158" s="26">
        <f ca="1">correlations!O202-'Modified Weights'!AO169</f>
        <v>0.5</v>
      </c>
      <c r="P158" s="26">
        <f ca="1">correlations!P202-'Modified Weights'!AP169</f>
        <v>-4.75</v>
      </c>
      <c r="Q158" s="26">
        <f ca="1">correlations!Q202-'Modified Weights'!AQ169</f>
        <v>0.5</v>
      </c>
      <c r="R158" s="26">
        <f ca="1">correlations!R202-'Modified Weights'!AR169</f>
        <v>-4.5</v>
      </c>
      <c r="S158" s="26">
        <f ca="1">correlations!S202-'Modified Weights'!AS169</f>
        <v>-0.5</v>
      </c>
      <c r="T158" s="26">
        <f ca="1">correlations!T202-'Modified Weights'!AT169</f>
        <v>-4.166666666666667</v>
      </c>
      <c r="U158" s="26">
        <f ca="1">correlations!U202-'Modified Weights'!AU169</f>
        <v>-4.333333333333333</v>
      </c>
      <c r="V158" s="26">
        <f ca="1">correlations!V202-'Modified Weights'!AV169</f>
        <v>-4.333333333333333</v>
      </c>
      <c r="W158" s="26">
        <f ca="1">correlations!W202-'Modified Weights'!AW169</f>
        <v>-1.2000000000000002</v>
      </c>
      <c r="X158" s="26">
        <f ca="1">correlations!X202-'Modified Weights'!AX169</f>
        <v>0.66666666666666652</v>
      </c>
      <c r="Y158" s="26">
        <f ca="1">correlations!Y202-'Modified Weights'!AY169</f>
        <v>-0.16666666666666696</v>
      </c>
      <c r="Z158" s="26">
        <f ca="1">correlations!Z202-'Modified Weights'!AZ169</f>
        <v>0.5</v>
      </c>
    </row>
    <row r="159" spans="1:26">
      <c r="A159" s="1" t="str">
        <f t="shared" si="31"/>
        <v>274: The Silence of the Lambs (1991)</v>
      </c>
      <c r="B159" s="26">
        <f ca="1">correlations!B203-'Modified Weights'!AB170</f>
        <v>0</v>
      </c>
      <c r="C159" s="26">
        <f ca="1">correlations!C203-'Modified Weights'!AC170</f>
        <v>-1.875</v>
      </c>
      <c r="D159" s="26">
        <f ca="1">correlations!D203-'Modified Weights'!AD170</f>
        <v>0.20000000000000018</v>
      </c>
      <c r="E159" s="26">
        <f ca="1">correlations!E203-'Modified Weights'!AE170</f>
        <v>0.25</v>
      </c>
      <c r="F159" s="26">
        <f ca="1">correlations!F203-'Modified Weights'!AF170</f>
        <v>0.60000000000000009</v>
      </c>
      <c r="G159" s="26">
        <f ca="1">correlations!G203-'Modified Weights'!AG170</f>
        <v>-4.5</v>
      </c>
      <c r="H159" s="26">
        <f ca="1">correlations!H203-'Modified Weights'!AH170</f>
        <v>-4</v>
      </c>
      <c r="I159" s="26">
        <f ca="1">correlations!I203-'Modified Weights'!AI170</f>
        <v>-5</v>
      </c>
      <c r="J159" s="26">
        <f ca="1">correlations!J203-'Modified Weights'!AJ170</f>
        <v>0</v>
      </c>
      <c r="K159" s="26">
        <f ca="1">correlations!K203-'Modified Weights'!AK170</f>
        <v>-3.75</v>
      </c>
      <c r="L159" s="26">
        <f ca="1">correlations!L203-'Modified Weights'!AL170</f>
        <v>-4.333333333333333</v>
      </c>
      <c r="M159" s="26">
        <f ca="1">correlations!M203-'Modified Weights'!AM170</f>
        <v>-4.333333333333333</v>
      </c>
      <c r="N159" s="26">
        <f ca="1">correlations!N203-'Modified Weights'!AN170</f>
        <v>-4.25</v>
      </c>
      <c r="O159" s="26">
        <f ca="1">correlations!O203-'Modified Weights'!AO170</f>
        <v>0</v>
      </c>
      <c r="P159" s="26">
        <f ca="1">correlations!P203-'Modified Weights'!AP170</f>
        <v>-4.75</v>
      </c>
      <c r="Q159" s="26">
        <f ca="1">correlations!Q203-'Modified Weights'!AQ170</f>
        <v>0</v>
      </c>
      <c r="R159" s="26">
        <f ca="1">correlations!R203-'Modified Weights'!AR170</f>
        <v>-0.5</v>
      </c>
      <c r="S159" s="26">
        <f ca="1">correlations!S203-'Modified Weights'!AS170</f>
        <v>0.5</v>
      </c>
      <c r="T159" s="26">
        <f ca="1">correlations!T203-'Modified Weights'!AT170</f>
        <v>-0.16666666666666696</v>
      </c>
      <c r="U159" s="26">
        <f ca="1">correlations!U203-'Modified Weights'!AU170</f>
        <v>-4.333333333333333</v>
      </c>
      <c r="V159" s="26">
        <f ca="1">correlations!V203-'Modified Weights'!AV170</f>
        <v>-4.333333333333333</v>
      </c>
      <c r="W159" s="26">
        <f ca="1">correlations!W203-'Modified Weights'!AW170</f>
        <v>0.79999999999999982</v>
      </c>
      <c r="X159" s="26">
        <f ca="1">correlations!X203-'Modified Weights'!AX170</f>
        <v>-3.3333333333333335</v>
      </c>
      <c r="Y159" s="26">
        <f ca="1">correlations!Y203-'Modified Weights'!AY170</f>
        <v>0.33333333333333304</v>
      </c>
      <c r="Z159" s="26">
        <f ca="1">correlations!Z203-'Modified Weights'!AZ170</f>
        <v>-4.5</v>
      </c>
    </row>
    <row r="160" spans="1:26">
      <c r="A160" s="1" t="str">
        <f t="shared" si="31"/>
        <v>274: The Silence of the Lambs (1991)</v>
      </c>
      <c r="B160" s="26">
        <f ca="1">correlations!B204-'Modified Weights'!AB171</f>
        <v>0</v>
      </c>
      <c r="C160" s="26">
        <f ca="1">correlations!C204-'Modified Weights'!AC171</f>
        <v>0.625</v>
      </c>
      <c r="D160" s="26">
        <f ca="1">correlations!D204-'Modified Weights'!AD171</f>
        <v>-0.29999999999999982</v>
      </c>
      <c r="E160" s="26">
        <f ca="1">correlations!E204-'Modified Weights'!AE171</f>
        <v>-4.25</v>
      </c>
      <c r="F160" s="26">
        <f ca="1">correlations!F204-'Modified Weights'!AF171</f>
        <v>0.60000000000000009</v>
      </c>
      <c r="G160" s="26">
        <f ca="1">correlations!G204-'Modified Weights'!AG171</f>
        <v>0</v>
      </c>
      <c r="H160" s="26">
        <f ca="1">correlations!H204-'Modified Weights'!AH171</f>
        <v>0</v>
      </c>
      <c r="I160" s="26">
        <f ca="1">correlations!I204-'Modified Weights'!AI171</f>
        <v>0</v>
      </c>
      <c r="J160" s="26">
        <f ca="1">correlations!J204-'Modified Weights'!AJ171</f>
        <v>-4.5</v>
      </c>
      <c r="K160" s="26">
        <f ca="1">correlations!K204-'Modified Weights'!AK171</f>
        <v>-0.75</v>
      </c>
      <c r="L160" s="26">
        <f ca="1">correlations!L204-'Modified Weights'!AL171</f>
        <v>-0.33333333333333304</v>
      </c>
      <c r="M160" s="26">
        <f ca="1">correlations!M204-'Modified Weights'!AM171</f>
        <v>0.66666666666666696</v>
      </c>
      <c r="N160" s="26">
        <f ca="1">correlations!N204-'Modified Weights'!AN171</f>
        <v>-4.25</v>
      </c>
      <c r="O160" s="26">
        <f ca="1">correlations!O204-'Modified Weights'!AO171</f>
        <v>-4.5</v>
      </c>
      <c r="P160" s="26">
        <f ca="1">correlations!P204-'Modified Weights'!AP171</f>
        <v>-0.25</v>
      </c>
      <c r="Q160" s="26">
        <f ca="1">correlations!Q204-'Modified Weights'!AQ171</f>
        <v>-0.5</v>
      </c>
      <c r="R160" s="26">
        <f ca="1">correlations!R204-'Modified Weights'!AR171</f>
        <v>0</v>
      </c>
      <c r="S160" s="26">
        <f ca="1">correlations!S204-'Modified Weights'!AS171</f>
        <v>-4.5</v>
      </c>
      <c r="T160" s="26">
        <f ca="1">correlations!T204-'Modified Weights'!AT171</f>
        <v>-0.16666666666666696</v>
      </c>
      <c r="U160" s="26">
        <f ca="1">correlations!U204-'Modified Weights'!AU171</f>
        <v>0.66666666666666696</v>
      </c>
      <c r="V160" s="26">
        <f ca="1">correlations!V204-'Modified Weights'!AV171</f>
        <v>0.16666666666666696</v>
      </c>
      <c r="W160" s="26">
        <f ca="1">correlations!W204-'Modified Weights'!AW171</f>
        <v>-0.20000000000000018</v>
      </c>
      <c r="X160" s="26">
        <f ca="1">correlations!X204-'Modified Weights'!AX171</f>
        <v>1.1666666666666665</v>
      </c>
      <c r="Y160" s="26">
        <f ca="1">correlations!Y204-'Modified Weights'!AY171</f>
        <v>-4.166666666666667</v>
      </c>
      <c r="Z160" s="26">
        <f ca="1">correlations!Z204-'Modified Weights'!AZ171</f>
        <v>0</v>
      </c>
    </row>
    <row r="161" spans="1:26">
      <c r="A161" s="1" t="str">
        <f t="shared" si="31"/>
        <v>274: The Silence of the Lambs (1991)</v>
      </c>
      <c r="B161" s="26">
        <f ca="1">correlations!B205-'Modified Weights'!AB172</f>
        <v>-4.5</v>
      </c>
      <c r="C161" s="26">
        <f ca="1">correlations!C205-'Modified Weights'!AC172</f>
        <v>0.625</v>
      </c>
      <c r="D161" s="26">
        <f ca="1">correlations!D205-'Modified Weights'!AD172</f>
        <v>0.20000000000000018</v>
      </c>
      <c r="E161" s="26">
        <f ca="1">correlations!E205-'Modified Weights'!AE172</f>
        <v>-4.25</v>
      </c>
      <c r="F161" s="26">
        <f ca="1">correlations!F205-'Modified Weights'!AF172</f>
        <v>1.1000000000000001</v>
      </c>
      <c r="G161" s="26">
        <f ca="1">correlations!G205-'Modified Weights'!AG172</f>
        <v>0</v>
      </c>
      <c r="H161" s="26">
        <f ca="1">correlations!H205-'Modified Weights'!AH172</f>
        <v>0</v>
      </c>
      <c r="I161" s="26">
        <f ca="1">correlations!I205-'Modified Weights'!AI172</f>
        <v>-5</v>
      </c>
      <c r="J161" s="26">
        <f ca="1">correlations!J205-'Modified Weights'!AJ172</f>
        <v>0.5</v>
      </c>
      <c r="K161" s="26">
        <f ca="1">correlations!K205-'Modified Weights'!AK172</f>
        <v>0.75</v>
      </c>
      <c r="L161" s="26">
        <f ca="1">correlations!L205-'Modified Weights'!AL172</f>
        <v>0.16666666666666696</v>
      </c>
      <c r="M161" s="26">
        <f ca="1">correlations!M205-'Modified Weights'!AM172</f>
        <v>-0.33333333333333304</v>
      </c>
      <c r="N161" s="26">
        <f ca="1">correlations!N205-'Modified Weights'!AN172</f>
        <v>-0.25</v>
      </c>
      <c r="O161" s="26">
        <f ca="1">correlations!O205-'Modified Weights'!AO172</f>
        <v>0</v>
      </c>
      <c r="P161" s="26">
        <f ca="1">correlations!P205-'Modified Weights'!AP172</f>
        <v>-4.75</v>
      </c>
      <c r="Q161" s="26">
        <f ca="1">correlations!Q205-'Modified Weights'!AQ172</f>
        <v>-4.5</v>
      </c>
      <c r="R161" s="26">
        <f ca="1">correlations!R205-'Modified Weights'!AR172</f>
        <v>0.5</v>
      </c>
      <c r="S161" s="26">
        <f ca="1">correlations!S205-'Modified Weights'!AS172</f>
        <v>-4.5</v>
      </c>
      <c r="T161" s="26">
        <f ca="1">correlations!T205-'Modified Weights'!AT172</f>
        <v>0.33333333333333304</v>
      </c>
      <c r="U161" s="26">
        <f ca="1">correlations!U205-'Modified Weights'!AU172</f>
        <v>-0.33333333333333304</v>
      </c>
      <c r="V161" s="26">
        <f ca="1">correlations!V205-'Modified Weights'!AV172</f>
        <v>-0.33333333333333304</v>
      </c>
      <c r="W161" s="26">
        <f ca="1">correlations!W205-'Modified Weights'!AW172</f>
        <v>0.79999999999999982</v>
      </c>
      <c r="X161" s="26">
        <f ca="1">correlations!X205-'Modified Weights'!AX172</f>
        <v>-1.8333333333333335</v>
      </c>
      <c r="Y161" s="26">
        <f ca="1">correlations!Y205-'Modified Weights'!AY172</f>
        <v>-0.16666666666666696</v>
      </c>
      <c r="Z161" s="26">
        <f ca="1">correlations!Z205-'Modified Weights'!AZ172</f>
        <v>0</v>
      </c>
    </row>
    <row r="162" spans="1:26">
      <c r="A162" s="21" t="s">
        <v>32</v>
      </c>
      <c r="B162" s="26">
        <f ca="1">correlations!B206-'Modified Weights'!AB173</f>
        <v>-4.5</v>
      </c>
      <c r="C162" s="26">
        <f ca="1">correlations!C206-'Modified Weights'!AC173</f>
        <v>-0.25</v>
      </c>
      <c r="D162" s="26">
        <f ca="1">correlations!D206-'Modified Weights'!AD173</f>
        <v>-4.75</v>
      </c>
      <c r="E162" s="26" t="e">
        <f ca="1">correlations!E206-'Modified Weights'!AE173</f>
        <v>#DIV/0!</v>
      </c>
      <c r="F162" s="26">
        <f ca="1">correlations!F206-'Modified Weights'!AF173</f>
        <v>-4</v>
      </c>
      <c r="G162" s="26">
        <f ca="1">correlations!G206-'Modified Weights'!AG173</f>
        <v>0</v>
      </c>
      <c r="H162" s="26" t="e">
        <f ca="1">correlations!H206-'Modified Weights'!AH173</f>
        <v>#DIV/0!</v>
      </c>
      <c r="I162" s="26" t="e">
        <f ca="1">correlations!I206-'Modified Weights'!AI173</f>
        <v>#DIV/0!</v>
      </c>
      <c r="J162" s="26">
        <f ca="1">correlations!J206-'Modified Weights'!AJ173</f>
        <v>0.16666666666666696</v>
      </c>
      <c r="K162" s="26">
        <f ca="1">correlations!K206-'Modified Weights'!AK173</f>
        <v>0.33333333333333304</v>
      </c>
      <c r="L162" s="26">
        <f ca="1">correlations!L206-'Modified Weights'!AL173</f>
        <v>0</v>
      </c>
      <c r="M162" s="26">
        <f ca="1">correlations!M206-'Modified Weights'!AM173</f>
        <v>0</v>
      </c>
      <c r="N162" s="26">
        <f ca="1">correlations!N206-'Modified Weights'!AN173</f>
        <v>-4.5</v>
      </c>
      <c r="O162" s="26">
        <f ca="1">correlations!O206-'Modified Weights'!AO173</f>
        <v>-4.75</v>
      </c>
      <c r="P162" s="26">
        <f ca="1">correlations!P206-'Modified Weights'!AP173</f>
        <v>0.375</v>
      </c>
      <c r="Q162" s="26">
        <f ca="1">correlations!Q206-'Modified Weights'!AQ173</f>
        <v>0.16666666666666696</v>
      </c>
      <c r="R162" s="26" t="e">
        <f ca="1">correlations!R206-'Modified Weights'!AR173</f>
        <v>#DIV/0!</v>
      </c>
      <c r="S162" s="26">
        <f ca="1">correlations!S206-'Modified Weights'!AS173</f>
        <v>-4.75</v>
      </c>
      <c r="T162" s="26">
        <f ca="1">correlations!T206-'Modified Weights'!AT173</f>
        <v>-4.25</v>
      </c>
      <c r="U162" s="26">
        <f ca="1">correlations!U206-'Modified Weights'!AU173</f>
        <v>-5</v>
      </c>
      <c r="V162" s="26">
        <f ca="1">correlations!V206-'Modified Weights'!AV173</f>
        <v>-4.5</v>
      </c>
      <c r="W162" s="26">
        <f ca="1">correlations!W206-'Modified Weights'!AW173</f>
        <v>0</v>
      </c>
      <c r="X162" s="26">
        <f ca="1">correlations!X206-'Modified Weights'!AX173</f>
        <v>0</v>
      </c>
      <c r="Y162" s="26">
        <f ca="1">correlations!Y206-'Modified Weights'!AY173</f>
        <v>-4.5</v>
      </c>
      <c r="Z162" s="26">
        <f ca="1">correlations!Z206-'Modified Weights'!AZ173</f>
        <v>-5</v>
      </c>
    </row>
    <row r="163" spans="1:26">
      <c r="A163" s="1" t="str">
        <f t="shared" ref="A163:A166" si="32">A162</f>
        <v>275: Fargo (1996)</v>
      </c>
      <c r="B163" s="26">
        <f ca="1">correlations!B207-'Modified Weights'!AB174</f>
        <v>-4.5</v>
      </c>
      <c r="C163" s="26">
        <f ca="1">correlations!C207-'Modified Weights'!AC174</f>
        <v>0.25</v>
      </c>
      <c r="D163" s="26">
        <f ca="1">correlations!D207-'Modified Weights'!AD174</f>
        <v>-4.75</v>
      </c>
      <c r="E163" s="26" t="e">
        <f ca="1">correlations!E207-'Modified Weights'!AE174</f>
        <v>#DIV/0!</v>
      </c>
      <c r="F163" s="26">
        <f ca="1">correlations!F207-'Modified Weights'!AF174</f>
        <v>-4</v>
      </c>
      <c r="G163" s="26">
        <f ca="1">correlations!G207-'Modified Weights'!AG174</f>
        <v>-4.5</v>
      </c>
      <c r="H163" s="26" t="e">
        <f ca="1">correlations!H207-'Modified Weights'!AH174</f>
        <v>#DIV/0!</v>
      </c>
      <c r="I163" s="26" t="e">
        <f ca="1">correlations!I207-'Modified Weights'!AI174</f>
        <v>#DIV/0!</v>
      </c>
      <c r="J163" s="26">
        <f ca="1">correlations!J207-'Modified Weights'!AJ174</f>
        <v>-0.33333333333333304</v>
      </c>
      <c r="K163" s="26">
        <f ca="1">correlations!K207-'Modified Weights'!AK174</f>
        <v>-4.666666666666667</v>
      </c>
      <c r="L163" s="26">
        <f ca="1">correlations!L207-'Modified Weights'!AL174</f>
        <v>-4.5</v>
      </c>
      <c r="M163" s="26">
        <f ca="1">correlations!M207-'Modified Weights'!AM174</f>
        <v>-5</v>
      </c>
      <c r="N163" s="26">
        <f ca="1">correlations!N207-'Modified Weights'!AN174</f>
        <v>-4.5</v>
      </c>
      <c r="O163" s="26">
        <f ca="1">correlations!O207-'Modified Weights'!AO174</f>
        <v>0.25</v>
      </c>
      <c r="P163" s="26">
        <f ca="1">correlations!P207-'Modified Weights'!AP174</f>
        <v>-4.625</v>
      </c>
      <c r="Q163" s="26">
        <f ca="1">correlations!Q207-'Modified Weights'!AQ174</f>
        <v>0.16666666666666696</v>
      </c>
      <c r="R163" s="26" t="e">
        <f ca="1">correlations!R207-'Modified Weights'!AR174</f>
        <v>#DIV/0!</v>
      </c>
      <c r="S163" s="26">
        <f ca="1">correlations!S207-'Modified Weights'!AS174</f>
        <v>-4.75</v>
      </c>
      <c r="T163" s="26">
        <f ca="1">correlations!T207-'Modified Weights'!AT174</f>
        <v>0.25</v>
      </c>
      <c r="U163" s="26">
        <f ca="1">correlations!U207-'Modified Weights'!AU174</f>
        <v>-5</v>
      </c>
      <c r="V163" s="26">
        <f ca="1">correlations!V207-'Modified Weights'!AV174</f>
        <v>0</v>
      </c>
      <c r="W163" s="26">
        <f ca="1">correlations!W207-'Modified Weights'!AW174</f>
        <v>-5</v>
      </c>
      <c r="X163" s="26">
        <f ca="1">correlations!X207-'Modified Weights'!AX174</f>
        <v>-4.5</v>
      </c>
      <c r="Y163" s="26">
        <f ca="1">correlations!Y207-'Modified Weights'!AY174</f>
        <v>-4.5</v>
      </c>
      <c r="Z163" s="26">
        <f ca="1">correlations!Z207-'Modified Weights'!AZ174</f>
        <v>0</v>
      </c>
    </row>
    <row r="164" spans="1:26">
      <c r="A164" s="1" t="str">
        <f t="shared" si="32"/>
        <v>275: Fargo (1996)</v>
      </c>
      <c r="B164" s="26">
        <f ca="1">correlations!B208-'Modified Weights'!AB175</f>
        <v>-4.5</v>
      </c>
      <c r="C164" s="26">
        <f ca="1">correlations!C208-'Modified Weights'!AC175</f>
        <v>-4.75</v>
      </c>
      <c r="D164" s="26">
        <f ca="1">correlations!D208-'Modified Weights'!AD175</f>
        <v>-4.75</v>
      </c>
      <c r="E164" s="26" t="e">
        <f ca="1">correlations!E208-'Modified Weights'!AE175</f>
        <v>#DIV/0!</v>
      </c>
      <c r="F164" s="26">
        <f ca="1">correlations!F208-'Modified Weights'!AF175</f>
        <v>0</v>
      </c>
      <c r="G164" s="26">
        <f ca="1">correlations!G208-'Modified Weights'!AG175</f>
        <v>-4.5</v>
      </c>
      <c r="H164" s="26" t="e">
        <f ca="1">correlations!H208-'Modified Weights'!AH175</f>
        <v>#DIV/0!</v>
      </c>
      <c r="I164" s="26" t="e">
        <f ca="1">correlations!I208-'Modified Weights'!AI175</f>
        <v>#DIV/0!</v>
      </c>
      <c r="J164" s="26">
        <f ca="1">correlations!J208-'Modified Weights'!AJ175</f>
        <v>-4.833333333333333</v>
      </c>
      <c r="K164" s="26">
        <f ca="1">correlations!K208-'Modified Weights'!AK175</f>
        <v>-0.16666666666666696</v>
      </c>
      <c r="L164" s="26">
        <f ca="1">correlations!L208-'Modified Weights'!AL175</f>
        <v>0</v>
      </c>
      <c r="M164" s="26">
        <f ca="1">correlations!M208-'Modified Weights'!AM175</f>
        <v>-5</v>
      </c>
      <c r="N164" s="26">
        <f ca="1">correlations!N208-'Modified Weights'!AN175</f>
        <v>0</v>
      </c>
      <c r="O164" s="26">
        <f ca="1">correlations!O208-'Modified Weights'!AO175</f>
        <v>-4.75</v>
      </c>
      <c r="P164" s="26">
        <f ca="1">correlations!P208-'Modified Weights'!AP175</f>
        <v>-0.125</v>
      </c>
      <c r="Q164" s="26">
        <f ca="1">correlations!Q208-'Modified Weights'!AQ175</f>
        <v>-0.33333333333333304</v>
      </c>
      <c r="R164" s="26" t="e">
        <f ca="1">correlations!R208-'Modified Weights'!AR175</f>
        <v>#DIV/0!</v>
      </c>
      <c r="S164" s="26">
        <f ca="1">correlations!S208-'Modified Weights'!AS175</f>
        <v>0.25</v>
      </c>
      <c r="T164" s="26">
        <f ca="1">correlations!T208-'Modified Weights'!AT175</f>
        <v>-4.25</v>
      </c>
      <c r="U164" s="26">
        <f ca="1">correlations!U208-'Modified Weights'!AU175</f>
        <v>-5</v>
      </c>
      <c r="V164" s="26">
        <f ca="1">correlations!V208-'Modified Weights'!AV175</f>
        <v>-4.5</v>
      </c>
      <c r="W164" s="26">
        <f ca="1">correlations!W208-'Modified Weights'!AW175</f>
        <v>0</v>
      </c>
      <c r="X164" s="26">
        <f ca="1">correlations!X208-'Modified Weights'!AX175</f>
        <v>-4.5</v>
      </c>
      <c r="Y164" s="26">
        <f ca="1">correlations!Y208-'Modified Weights'!AY175</f>
        <v>-0.5</v>
      </c>
      <c r="Z164" s="26">
        <f ca="1">correlations!Z208-'Modified Weights'!AZ175</f>
        <v>-5</v>
      </c>
    </row>
    <row r="165" spans="1:26">
      <c r="A165" s="1" t="str">
        <f t="shared" si="32"/>
        <v>275: Fargo (1996)</v>
      </c>
      <c r="B165" s="26">
        <f ca="1">correlations!B209-'Modified Weights'!AB176</f>
        <v>-4.5</v>
      </c>
      <c r="C165" s="26">
        <f ca="1">correlations!C209-'Modified Weights'!AC176</f>
        <v>-4.75</v>
      </c>
      <c r="D165" s="26">
        <f ca="1">correlations!D209-'Modified Weights'!AD176</f>
        <v>0.25</v>
      </c>
      <c r="E165" s="26" t="e">
        <f ca="1">correlations!E209-'Modified Weights'!AE176</f>
        <v>#DIV/0!</v>
      </c>
      <c r="F165" s="26">
        <f ca="1">correlations!F209-'Modified Weights'!AF176</f>
        <v>-4</v>
      </c>
      <c r="G165" s="26">
        <f ca="1">correlations!G209-'Modified Weights'!AG176</f>
        <v>-4.5</v>
      </c>
      <c r="H165" s="26" t="e">
        <f ca="1">correlations!H209-'Modified Weights'!AH176</f>
        <v>#DIV/0!</v>
      </c>
      <c r="I165" s="26" t="e">
        <f ca="1">correlations!I209-'Modified Weights'!AI176</f>
        <v>#DIV/0!</v>
      </c>
      <c r="J165" s="26">
        <f ca="1">correlations!J209-'Modified Weights'!AJ176</f>
        <v>-4.833333333333333</v>
      </c>
      <c r="K165" s="26">
        <f ca="1">correlations!K209-'Modified Weights'!AK176</f>
        <v>-4.666666666666667</v>
      </c>
      <c r="L165" s="26">
        <f ca="1">correlations!L209-'Modified Weights'!AL176</f>
        <v>-4.5</v>
      </c>
      <c r="M165" s="26">
        <f ca="1">correlations!M209-'Modified Weights'!AM176</f>
        <v>0</v>
      </c>
      <c r="N165" s="26">
        <f ca="1">correlations!N209-'Modified Weights'!AN176</f>
        <v>-4.5</v>
      </c>
      <c r="O165" s="26">
        <f ca="1">correlations!O209-'Modified Weights'!AO176</f>
        <v>-4.75</v>
      </c>
      <c r="P165" s="26">
        <f ca="1">correlations!P209-'Modified Weights'!AP176</f>
        <v>-0.625</v>
      </c>
      <c r="Q165" s="26">
        <f ca="1">correlations!Q209-'Modified Weights'!AQ176</f>
        <v>-4.833333333333333</v>
      </c>
      <c r="R165" s="26" t="e">
        <f ca="1">correlations!R209-'Modified Weights'!AR176</f>
        <v>#DIV/0!</v>
      </c>
      <c r="S165" s="26">
        <f ca="1">correlations!S209-'Modified Weights'!AS176</f>
        <v>-0.25</v>
      </c>
      <c r="T165" s="26">
        <f ca="1">correlations!T209-'Modified Weights'!AT176</f>
        <v>-4.25</v>
      </c>
      <c r="U165" s="26">
        <f ca="1">correlations!U209-'Modified Weights'!AU176</f>
        <v>0</v>
      </c>
      <c r="V165" s="26">
        <f ca="1">correlations!V209-'Modified Weights'!AV176</f>
        <v>-4.5</v>
      </c>
      <c r="W165" s="26">
        <f ca="1">correlations!W209-'Modified Weights'!AW176</f>
        <v>-5</v>
      </c>
      <c r="X165" s="26">
        <f ca="1">correlations!X209-'Modified Weights'!AX176</f>
        <v>-4.5</v>
      </c>
      <c r="Y165" s="26">
        <f ca="1">correlations!Y209-'Modified Weights'!AY176</f>
        <v>-4.5</v>
      </c>
      <c r="Z165" s="26">
        <f ca="1">correlations!Z209-'Modified Weights'!AZ176</f>
        <v>-5</v>
      </c>
    </row>
    <row r="166" spans="1:26">
      <c r="A166" s="1" t="str">
        <f t="shared" si="32"/>
        <v>275: Fargo (1996)</v>
      </c>
      <c r="B166" s="26">
        <f ca="1">correlations!B210-'Modified Weights'!AB177</f>
        <v>0</v>
      </c>
      <c r="C166" s="26">
        <f ca="1">correlations!C210-'Modified Weights'!AC177</f>
        <v>-4.75</v>
      </c>
      <c r="D166" s="26">
        <f ca="1">correlations!D210-'Modified Weights'!AD177</f>
        <v>-0.25</v>
      </c>
      <c r="E166" s="26" t="e">
        <f ca="1">correlations!E210-'Modified Weights'!AE177</f>
        <v>#DIV/0!</v>
      </c>
      <c r="F166" s="26">
        <f ca="1">correlations!F210-'Modified Weights'!AF177</f>
        <v>-4</v>
      </c>
      <c r="G166" s="26">
        <f ca="1">correlations!G210-'Modified Weights'!AG177</f>
        <v>0</v>
      </c>
      <c r="H166" s="26" t="e">
        <f ca="1">correlations!H210-'Modified Weights'!AH177</f>
        <v>#DIV/0!</v>
      </c>
      <c r="I166" s="26" t="e">
        <f ca="1">correlations!I210-'Modified Weights'!AI177</f>
        <v>#DIV/0!</v>
      </c>
      <c r="J166" s="26">
        <f ca="1">correlations!J210-'Modified Weights'!AJ177</f>
        <v>0.16666666666666696</v>
      </c>
      <c r="K166" s="26">
        <f ca="1">correlations!K210-'Modified Weights'!AK177</f>
        <v>-0.16666666666666696</v>
      </c>
      <c r="L166" s="26">
        <f ca="1">correlations!L210-'Modified Weights'!AL177</f>
        <v>0</v>
      </c>
      <c r="M166" s="26">
        <f ca="1">correlations!M210-'Modified Weights'!AM177</f>
        <v>-5</v>
      </c>
      <c r="N166" s="26">
        <f ca="1">correlations!N210-'Modified Weights'!AN177</f>
        <v>-4.5</v>
      </c>
      <c r="O166" s="26">
        <f ca="1">correlations!O210-'Modified Weights'!AO177</f>
        <v>-0.25</v>
      </c>
      <c r="P166" s="26">
        <f ca="1">correlations!P210-'Modified Weights'!AP177</f>
        <v>0.375</v>
      </c>
      <c r="Q166" s="26">
        <f ca="1">correlations!Q210-'Modified Weights'!AQ177</f>
        <v>-4.833333333333333</v>
      </c>
      <c r="R166" s="26" t="e">
        <f ca="1">correlations!R210-'Modified Weights'!AR177</f>
        <v>#DIV/0!</v>
      </c>
      <c r="S166" s="26">
        <f ca="1">correlations!S210-'Modified Weights'!AS177</f>
        <v>-4.75</v>
      </c>
      <c r="T166" s="26">
        <f ca="1">correlations!T210-'Modified Weights'!AT177</f>
        <v>-0.25</v>
      </c>
      <c r="U166" s="26">
        <f ca="1">correlations!U210-'Modified Weights'!AU177</f>
        <v>-5</v>
      </c>
      <c r="V166" s="26">
        <f ca="1">correlations!V210-'Modified Weights'!AV177</f>
        <v>-4.5</v>
      </c>
      <c r="W166" s="26">
        <f ca="1">correlations!W210-'Modified Weights'!AW177</f>
        <v>0</v>
      </c>
      <c r="X166" s="26">
        <f ca="1">correlations!X210-'Modified Weights'!AX177</f>
        <v>-4.5</v>
      </c>
      <c r="Y166" s="26">
        <f ca="1">correlations!Y210-'Modified Weights'!AY177</f>
        <v>0.5</v>
      </c>
      <c r="Z166" s="26">
        <f ca="1">correlations!Z210-'Modified Weights'!AZ177</f>
        <v>-5</v>
      </c>
    </row>
    <row r="167" spans="1:26">
      <c r="A167" s="21" t="s">
        <v>33</v>
      </c>
      <c r="B167" s="26">
        <f ca="1">correlations!B211-'Modified Weights'!AB178</f>
        <v>0</v>
      </c>
      <c r="C167" s="26">
        <f ca="1">correlations!C211-'Modified Weights'!AC178</f>
        <v>0.33333333333333304</v>
      </c>
      <c r="D167" s="26">
        <f ca="1">correlations!D211-'Modified Weights'!AD178</f>
        <v>-0.33333333333333304</v>
      </c>
      <c r="E167" s="26">
        <f ca="1">correlations!E211-'Modified Weights'!AE178</f>
        <v>-4.833333333333333</v>
      </c>
      <c r="F167" s="26">
        <f ca="1">correlations!F211-'Modified Weights'!AF178</f>
        <v>0.5</v>
      </c>
      <c r="G167" s="26">
        <f ca="1">correlations!G211-'Modified Weights'!AG178</f>
        <v>0</v>
      </c>
      <c r="H167" s="26">
        <f ca="1">correlations!H211-'Modified Weights'!AH178</f>
        <v>0.875</v>
      </c>
      <c r="I167" s="26">
        <f ca="1">correlations!I211-'Modified Weights'!AI178</f>
        <v>-4.333333333333333</v>
      </c>
      <c r="J167" s="26">
        <f ca="1">correlations!J211-'Modified Weights'!AJ178</f>
        <v>-4.666666666666667</v>
      </c>
      <c r="K167" s="26">
        <f ca="1">correlations!K211-'Modified Weights'!AK178</f>
        <v>-4.666666666666667</v>
      </c>
      <c r="L167" s="26">
        <f ca="1">correlations!L211-'Modified Weights'!AL178</f>
        <v>-3.0999999999999996</v>
      </c>
      <c r="M167" s="26">
        <f ca="1">correlations!M211-'Modified Weights'!AM178</f>
        <v>-3.75</v>
      </c>
      <c r="N167" s="26">
        <f ca="1">correlations!N211-'Modified Weights'!AN178</f>
        <v>-3.8333333333333335</v>
      </c>
      <c r="O167" s="26">
        <f ca="1">correlations!O211-'Modified Weights'!AO178</f>
        <v>0.125</v>
      </c>
      <c r="P167" s="26">
        <f ca="1">correlations!P211-'Modified Weights'!AP178</f>
        <v>1.375</v>
      </c>
      <c r="Q167" s="26">
        <f ca="1">correlations!Q211-'Modified Weights'!AQ178</f>
        <v>-4.625</v>
      </c>
      <c r="R167" s="26">
        <f ca="1">correlations!R211-'Modified Weights'!AR178</f>
        <v>-4.75</v>
      </c>
      <c r="S167" s="26">
        <f ca="1">correlations!S211-'Modified Weights'!AS178</f>
        <v>-1.375</v>
      </c>
      <c r="T167" s="26">
        <f ca="1">correlations!T211-'Modified Weights'!AT178</f>
        <v>-3.5</v>
      </c>
      <c r="U167" s="26">
        <f ca="1">correlations!U211-'Modified Weights'!AU178</f>
        <v>-0.125</v>
      </c>
      <c r="V167" s="26">
        <f ca="1">correlations!V211-'Modified Weights'!AV178</f>
        <v>-0.375</v>
      </c>
      <c r="W167" s="26">
        <f ca="1">correlations!W211-'Modified Weights'!AW178</f>
        <v>-4.25</v>
      </c>
      <c r="X167" s="26">
        <f ca="1">correlations!X211-'Modified Weights'!AX178</f>
        <v>0.40000000000000036</v>
      </c>
      <c r="Y167" s="26">
        <f ca="1">correlations!Y211-'Modified Weights'!AY178</f>
        <v>1.25</v>
      </c>
      <c r="Z167" s="26">
        <f ca="1">correlations!Z211-'Modified Weights'!AZ178</f>
        <v>0.75</v>
      </c>
    </row>
    <row r="168" spans="1:26">
      <c r="A168" s="1" t="str">
        <f t="shared" ref="A168:A171" si="33">A167</f>
        <v>278: The Shawshank Redemption (1994)</v>
      </c>
      <c r="B168" s="26">
        <f ca="1">correlations!B212-'Modified Weights'!AB179</f>
        <v>0.5</v>
      </c>
      <c r="C168" s="26">
        <f ca="1">correlations!C212-'Modified Weights'!AC179</f>
        <v>-4.166666666666667</v>
      </c>
      <c r="D168" s="26">
        <f ca="1">correlations!D212-'Modified Weights'!AD179</f>
        <v>-0.33333333333333304</v>
      </c>
      <c r="E168" s="26">
        <f ca="1">correlations!E212-'Modified Weights'!AE179</f>
        <v>0.16666666666666696</v>
      </c>
      <c r="F168" s="26">
        <f ca="1">correlations!F212-'Modified Weights'!AF179</f>
        <v>1.5</v>
      </c>
      <c r="G168" s="26">
        <f ca="1">correlations!G212-'Modified Weights'!AG179</f>
        <v>-4.5</v>
      </c>
      <c r="H168" s="26">
        <f ca="1">correlations!H212-'Modified Weights'!AH179</f>
        <v>-1.125</v>
      </c>
      <c r="I168" s="26">
        <f ca="1">correlations!I212-'Modified Weights'!AI179</f>
        <v>0.66666666666666696</v>
      </c>
      <c r="J168" s="26">
        <f ca="1">correlations!J212-'Modified Weights'!AJ179</f>
        <v>-0.16666666666666696</v>
      </c>
      <c r="K168" s="26">
        <f ca="1">correlations!K212-'Modified Weights'!AK179</f>
        <v>-0.16666666666666696</v>
      </c>
      <c r="L168" s="26">
        <f ca="1">correlations!L212-'Modified Weights'!AL179</f>
        <v>0.90000000000000036</v>
      </c>
      <c r="M168" s="26">
        <f ca="1">correlations!M212-'Modified Weights'!AM179</f>
        <v>0.25</v>
      </c>
      <c r="N168" s="26">
        <f ca="1">correlations!N212-'Modified Weights'!AN179</f>
        <v>-0.83333333333333348</v>
      </c>
      <c r="O168" s="26">
        <f ca="1">correlations!O212-'Modified Weights'!AO179</f>
        <v>0.125</v>
      </c>
      <c r="P168" s="26">
        <f ca="1">correlations!P212-'Modified Weights'!AP179</f>
        <v>0.875</v>
      </c>
      <c r="Q168" s="26">
        <f ca="1">correlations!Q212-'Modified Weights'!AQ179</f>
        <v>0.375</v>
      </c>
      <c r="R168" s="26">
        <f ca="1">correlations!R212-'Modified Weights'!AR179</f>
        <v>-0.25</v>
      </c>
      <c r="S168" s="26">
        <f ca="1">correlations!S212-'Modified Weights'!AS179</f>
        <v>0.625</v>
      </c>
      <c r="T168" s="26">
        <f ca="1">correlations!T212-'Modified Weights'!AT179</f>
        <v>1</v>
      </c>
      <c r="U168" s="26">
        <f ca="1">correlations!U212-'Modified Weights'!AU179</f>
        <v>-1.125</v>
      </c>
      <c r="V168" s="26">
        <f ca="1">correlations!V212-'Modified Weights'!AV179</f>
        <v>0.125</v>
      </c>
      <c r="W168" s="26">
        <f ca="1">correlations!W212-'Modified Weights'!AW179</f>
        <v>-4.25</v>
      </c>
      <c r="X168" s="26">
        <f ca="1">correlations!X212-'Modified Weights'!AX179</f>
        <v>-9.9999999999999645E-2</v>
      </c>
      <c r="Y168" s="26">
        <f ca="1">correlations!Y212-'Modified Weights'!AY179</f>
        <v>1.75</v>
      </c>
      <c r="Z168" s="26">
        <f ca="1">correlations!Z212-'Modified Weights'!AZ179</f>
        <v>0.75</v>
      </c>
    </row>
    <row r="169" spans="1:26">
      <c r="A169" s="1" t="str">
        <f t="shared" si="33"/>
        <v>278: The Shawshank Redemption (1994)</v>
      </c>
      <c r="B169" s="26">
        <f ca="1">correlations!B213-'Modified Weights'!AB180</f>
        <v>-0.5</v>
      </c>
      <c r="C169" s="26">
        <f ca="1">correlations!C213-'Modified Weights'!AC180</f>
        <v>-1.166666666666667</v>
      </c>
      <c r="D169" s="26">
        <f ca="1">correlations!D213-'Modified Weights'!AD180</f>
        <v>-4.333333333333333</v>
      </c>
      <c r="E169" s="26">
        <f ca="1">correlations!E213-'Modified Weights'!AE180</f>
        <v>-4.833333333333333</v>
      </c>
      <c r="F169" s="26">
        <f ca="1">correlations!F213-'Modified Weights'!AF180</f>
        <v>-2</v>
      </c>
      <c r="G169" s="26">
        <f ca="1">correlations!G213-'Modified Weights'!AG180</f>
        <v>0</v>
      </c>
      <c r="H169" s="26">
        <f ca="1">correlations!H213-'Modified Weights'!AH180</f>
        <v>0.375</v>
      </c>
      <c r="I169" s="26">
        <f ca="1">correlations!I213-'Modified Weights'!AI180</f>
        <v>-1.333333333333333</v>
      </c>
      <c r="J169" s="26">
        <f ca="1">correlations!J213-'Modified Weights'!AJ180</f>
        <v>-4.666666666666667</v>
      </c>
      <c r="K169" s="26">
        <f ca="1">correlations!K213-'Modified Weights'!AK180</f>
        <v>-0.16666666666666696</v>
      </c>
      <c r="L169" s="26">
        <f ca="1">correlations!L213-'Modified Weights'!AL180</f>
        <v>0.40000000000000036</v>
      </c>
      <c r="M169" s="26">
        <f ca="1">correlations!M213-'Modified Weights'!AM180</f>
        <v>-3.75</v>
      </c>
      <c r="N169" s="26">
        <f ca="1">correlations!N213-'Modified Weights'!AN180</f>
        <v>0.66666666666666652</v>
      </c>
      <c r="O169" s="26">
        <f ca="1">correlations!O213-'Modified Weights'!AO180</f>
        <v>-4.875</v>
      </c>
      <c r="P169" s="26">
        <f ca="1">correlations!P213-'Modified Weights'!AP180</f>
        <v>0.875</v>
      </c>
      <c r="Q169" s="26">
        <f ca="1">correlations!Q213-'Modified Weights'!AQ180</f>
        <v>0.375</v>
      </c>
      <c r="R169" s="26">
        <f ca="1">correlations!R213-'Modified Weights'!AR180</f>
        <v>0.25</v>
      </c>
      <c r="S169" s="26">
        <f ca="1">correlations!S213-'Modified Weights'!AS180</f>
        <v>0.625</v>
      </c>
      <c r="T169" s="26">
        <f ca="1">correlations!T213-'Modified Weights'!AT180</f>
        <v>1.5</v>
      </c>
      <c r="U169" s="26">
        <f ca="1">correlations!U213-'Modified Weights'!AU180</f>
        <v>0.375</v>
      </c>
      <c r="V169" s="26">
        <f ca="1">correlations!V213-'Modified Weights'!AV180</f>
        <v>0.625</v>
      </c>
      <c r="W169" s="26">
        <f ca="1">correlations!W213-'Modified Weights'!AW180</f>
        <v>-0.75</v>
      </c>
      <c r="X169" s="26">
        <f ca="1">correlations!X213-'Modified Weights'!AX180</f>
        <v>0.90000000000000036</v>
      </c>
      <c r="Y169" s="26">
        <f ca="1">correlations!Y213-'Modified Weights'!AY180</f>
        <v>-2.75</v>
      </c>
      <c r="Z169" s="26">
        <f ca="1">correlations!Z213-'Modified Weights'!AZ180</f>
        <v>-1.25</v>
      </c>
    </row>
    <row r="170" spans="1:26">
      <c r="A170" s="1" t="str">
        <f t="shared" si="33"/>
        <v>278: The Shawshank Redemption (1994)</v>
      </c>
      <c r="B170" s="26">
        <f ca="1">correlations!B214-'Modified Weights'!AB181</f>
        <v>-4.5</v>
      </c>
      <c r="C170" s="26">
        <f ca="1">correlations!C214-'Modified Weights'!AC181</f>
        <v>-4.166666666666667</v>
      </c>
      <c r="D170" s="26">
        <f ca="1">correlations!D214-'Modified Weights'!AD181</f>
        <v>-4.333333333333333</v>
      </c>
      <c r="E170" s="26">
        <f ca="1">correlations!E214-'Modified Weights'!AE181</f>
        <v>0.16666666666666696</v>
      </c>
      <c r="F170" s="26">
        <f ca="1">correlations!F214-'Modified Weights'!AF181</f>
        <v>-2.5</v>
      </c>
      <c r="G170" s="26">
        <f ca="1">correlations!G214-'Modified Weights'!AG181</f>
        <v>-0.5</v>
      </c>
      <c r="H170" s="26">
        <f ca="1">correlations!H214-'Modified Weights'!AH181</f>
        <v>-4.125</v>
      </c>
      <c r="I170" s="26">
        <f ca="1">correlations!I214-'Modified Weights'!AI181</f>
        <v>-4.333333333333333</v>
      </c>
      <c r="J170" s="26">
        <f ca="1">correlations!J214-'Modified Weights'!AJ181</f>
        <v>-0.16666666666666696</v>
      </c>
      <c r="K170" s="26">
        <f ca="1">correlations!K214-'Modified Weights'!AK181</f>
        <v>-4.666666666666667</v>
      </c>
      <c r="L170" s="26">
        <f ca="1">correlations!L214-'Modified Weights'!AL181</f>
        <v>0.90000000000000036</v>
      </c>
      <c r="M170" s="26">
        <f ca="1">correlations!M214-'Modified Weights'!AM181</f>
        <v>-0.25</v>
      </c>
      <c r="N170" s="26">
        <f ca="1">correlations!N214-'Modified Weights'!AN181</f>
        <v>-3.8333333333333335</v>
      </c>
      <c r="O170" s="26">
        <f ca="1">correlations!O214-'Modified Weights'!AO181</f>
        <v>-0.375</v>
      </c>
      <c r="P170" s="26">
        <f ca="1">correlations!P214-'Modified Weights'!AP181</f>
        <v>-3.125</v>
      </c>
      <c r="Q170" s="26">
        <f ca="1">correlations!Q214-'Modified Weights'!AQ181</f>
        <v>-0.625</v>
      </c>
      <c r="R170" s="26">
        <f ca="1">correlations!R214-'Modified Weights'!AR181</f>
        <v>-4.75</v>
      </c>
      <c r="S170" s="26">
        <f ca="1">correlations!S214-'Modified Weights'!AS181</f>
        <v>0.125</v>
      </c>
      <c r="T170" s="26">
        <f ca="1">correlations!T214-'Modified Weights'!AT181</f>
        <v>0.5</v>
      </c>
      <c r="U170" s="26">
        <f ca="1">correlations!U214-'Modified Weights'!AU181</f>
        <v>0.875</v>
      </c>
      <c r="V170" s="26">
        <f ca="1">correlations!V214-'Modified Weights'!AV181</f>
        <v>-4.375</v>
      </c>
      <c r="W170" s="26">
        <f ca="1">correlations!W214-'Modified Weights'!AW181</f>
        <v>-4.25</v>
      </c>
      <c r="X170" s="26">
        <f ca="1">correlations!X214-'Modified Weights'!AX181</f>
        <v>-9.9999999999999645E-2</v>
      </c>
      <c r="Y170" s="26">
        <f ca="1">correlations!Y214-'Modified Weights'!AY181</f>
        <v>-0.25</v>
      </c>
      <c r="Z170" s="26">
        <f ca="1">correlations!Z214-'Modified Weights'!AZ181</f>
        <v>-0.25</v>
      </c>
    </row>
    <row r="171" spans="1:26">
      <c r="A171" s="1" t="str">
        <f t="shared" si="33"/>
        <v>278: The Shawshank Redemption (1994)</v>
      </c>
      <c r="B171" s="26">
        <f ca="1">correlations!B215-'Modified Weights'!AB182</f>
        <v>0</v>
      </c>
      <c r="C171" s="26">
        <f ca="1">correlations!C215-'Modified Weights'!AC182</f>
        <v>0.83333333333333304</v>
      </c>
      <c r="D171" s="26">
        <f ca="1">correlations!D215-'Modified Weights'!AD182</f>
        <v>0.66666666666666696</v>
      </c>
      <c r="E171" s="26">
        <f ca="1">correlations!E215-'Modified Weights'!AE182</f>
        <v>-0.33333333333333304</v>
      </c>
      <c r="F171" s="26">
        <f ca="1">correlations!F215-'Modified Weights'!AF182</f>
        <v>-2.5</v>
      </c>
      <c r="G171" s="26">
        <f ca="1">correlations!G215-'Modified Weights'!AG182</f>
        <v>0.5</v>
      </c>
      <c r="H171" s="26">
        <f ca="1">correlations!H215-'Modified Weights'!AH182</f>
        <v>-0.125</v>
      </c>
      <c r="I171" s="26">
        <f ca="1">correlations!I215-'Modified Weights'!AI182</f>
        <v>0.66666666666666696</v>
      </c>
      <c r="J171" s="26">
        <f ca="1">correlations!J215-'Modified Weights'!AJ182</f>
        <v>0.33333333333333304</v>
      </c>
      <c r="K171" s="26">
        <f ca="1">correlations!K215-'Modified Weights'!AK182</f>
        <v>0.33333333333333304</v>
      </c>
      <c r="L171" s="26">
        <f ca="1">correlations!L215-'Modified Weights'!AL182</f>
        <v>0.90000000000000036</v>
      </c>
      <c r="M171" s="26">
        <f ca="1">correlations!M215-'Modified Weights'!AM182</f>
        <v>-3.75</v>
      </c>
      <c r="N171" s="26">
        <f ca="1">correlations!N215-'Modified Weights'!AN182</f>
        <v>0.16666666666666652</v>
      </c>
      <c r="O171" s="26">
        <f ca="1">correlations!O215-'Modified Weights'!AO182</f>
        <v>0.125</v>
      </c>
      <c r="P171" s="26">
        <f ca="1">correlations!P215-'Modified Weights'!AP182</f>
        <v>-3.625</v>
      </c>
      <c r="Q171" s="26">
        <f ca="1">correlations!Q215-'Modified Weights'!AQ182</f>
        <v>-0.125</v>
      </c>
      <c r="R171" s="26">
        <f ca="1">correlations!R215-'Modified Weights'!AR182</f>
        <v>-4.75</v>
      </c>
      <c r="S171" s="26">
        <f ca="1">correlations!S215-'Modified Weights'!AS182</f>
        <v>-4.375</v>
      </c>
      <c r="T171" s="26">
        <f ca="1">correlations!T215-'Modified Weights'!AT182</f>
        <v>-3</v>
      </c>
      <c r="U171" s="26">
        <f ca="1">correlations!U215-'Modified Weights'!AU182</f>
        <v>-4.125</v>
      </c>
      <c r="V171" s="26">
        <f ca="1">correlations!V215-'Modified Weights'!AV182</f>
        <v>-0.375</v>
      </c>
      <c r="W171" s="26">
        <f ca="1">correlations!W215-'Modified Weights'!AW182</f>
        <v>0.75</v>
      </c>
      <c r="X171" s="26">
        <f ca="1">correlations!X215-'Modified Weights'!AX182</f>
        <v>-1.0999999999999996</v>
      </c>
      <c r="Y171" s="26">
        <f ca="1">correlations!Y215-'Modified Weights'!AY182</f>
        <v>-3.25</v>
      </c>
      <c r="Z171" s="26">
        <f ca="1">correlations!Z215-'Modified Weights'!AZ182</f>
        <v>-4.25</v>
      </c>
    </row>
    <row r="172" spans="1:26">
      <c r="A172" s="21" t="s">
        <v>34</v>
      </c>
      <c r="B172" s="26">
        <f ca="1">correlations!B216-'Modified Weights'!AB183</f>
        <v>0</v>
      </c>
      <c r="C172" s="26">
        <f ca="1">correlations!C216-'Modified Weights'!AC183</f>
        <v>-2.6666666666666665</v>
      </c>
      <c r="D172" s="26">
        <f ca="1">correlations!D216-'Modified Weights'!AD183</f>
        <v>0.25</v>
      </c>
      <c r="E172" s="26">
        <f ca="1">correlations!E216-'Modified Weights'!AE183</f>
        <v>-0.375</v>
      </c>
      <c r="F172" s="26">
        <f ca="1">correlations!F216-'Modified Weights'!AF183</f>
        <v>-0.89999999999999991</v>
      </c>
      <c r="G172" s="26">
        <f ca="1">correlations!G216-'Modified Weights'!AG183</f>
        <v>-3.625</v>
      </c>
      <c r="H172" s="26">
        <f ca="1">correlations!H216-'Modified Weights'!AH183</f>
        <v>-3.5</v>
      </c>
      <c r="I172" s="26">
        <f ca="1">correlations!I216-'Modified Weights'!AI183</f>
        <v>0</v>
      </c>
      <c r="J172" s="26">
        <f ca="1">correlations!J216-'Modified Weights'!AJ183</f>
        <v>-1.6666666666666665</v>
      </c>
      <c r="K172" s="26">
        <f ca="1">correlations!K216-'Modified Weights'!AK183</f>
        <v>-3.25</v>
      </c>
      <c r="L172" s="26">
        <f ca="1">correlations!L216-'Modified Weights'!AL183</f>
        <v>0.75</v>
      </c>
      <c r="M172" s="26">
        <f ca="1">correlations!M216-'Modified Weights'!AM183</f>
        <v>-3.875</v>
      </c>
      <c r="N172" s="26">
        <f ca="1">correlations!N216-'Modified Weights'!AN183</f>
        <v>-3.3333333333333335</v>
      </c>
      <c r="O172" s="26">
        <f ca="1">correlations!O216-'Modified Weights'!AO183</f>
        <v>-3.3333333333333335</v>
      </c>
      <c r="P172" s="26">
        <f ca="1">correlations!P216-'Modified Weights'!AP183</f>
        <v>-0.5</v>
      </c>
      <c r="Q172" s="26">
        <f ca="1">correlations!Q216-'Modified Weights'!AQ183</f>
        <v>-3.5</v>
      </c>
      <c r="R172" s="26">
        <f ca="1">correlations!R216-'Modified Weights'!AR183</f>
        <v>-0.16666666666666652</v>
      </c>
      <c r="S172" s="26">
        <f ca="1">correlations!S216-'Modified Weights'!AS183</f>
        <v>0</v>
      </c>
      <c r="T172" s="26">
        <f ca="1">correlations!T216-'Modified Weights'!AT183</f>
        <v>0</v>
      </c>
      <c r="U172" s="26">
        <f ca="1">correlations!U216-'Modified Weights'!AU183</f>
        <v>-0.5</v>
      </c>
      <c r="V172" s="26">
        <f ca="1">correlations!V216-'Modified Weights'!AV183</f>
        <v>-0.16666666666666652</v>
      </c>
      <c r="W172" s="26">
        <f ca="1">correlations!W216-'Modified Weights'!AW183</f>
        <v>-2</v>
      </c>
      <c r="X172" s="26">
        <f ca="1">correlations!X216-'Modified Weights'!AX183</f>
        <v>-3</v>
      </c>
      <c r="Y172" s="26">
        <f ca="1">correlations!Y216-'Modified Weights'!AY183</f>
        <v>1.125</v>
      </c>
      <c r="Z172" s="26">
        <f ca="1">correlations!Z216-'Modified Weights'!AZ183</f>
        <v>-3.5</v>
      </c>
    </row>
    <row r="173" spans="1:26">
      <c r="A173" s="1" t="str">
        <f t="shared" ref="A173:A176" si="34">A172</f>
        <v>280: Terminator 2: Judgment Day (1991)</v>
      </c>
      <c r="B173" s="26">
        <f ca="1">correlations!B217-'Modified Weights'!AB184</f>
        <v>-3.5</v>
      </c>
      <c r="C173" s="26">
        <f ca="1">correlations!C217-'Modified Weights'!AC184</f>
        <v>-1.1666666666666665</v>
      </c>
      <c r="D173" s="26">
        <f ca="1">correlations!D217-'Modified Weights'!AD184</f>
        <v>0.75</v>
      </c>
      <c r="E173" s="26">
        <f ca="1">correlations!E217-'Modified Weights'!AE184</f>
        <v>-3.875</v>
      </c>
      <c r="F173" s="26">
        <f ca="1">correlations!F217-'Modified Weights'!AF184</f>
        <v>-0.39999999999999991</v>
      </c>
      <c r="G173" s="26">
        <f ca="1">correlations!G217-'Modified Weights'!AG184</f>
        <v>-0.125</v>
      </c>
      <c r="H173" s="26">
        <f ca="1">correlations!H217-'Modified Weights'!AH184</f>
        <v>0</v>
      </c>
      <c r="I173" s="26">
        <f ca="1">correlations!I217-'Modified Weights'!AI184</f>
        <v>0.5</v>
      </c>
      <c r="J173" s="26">
        <f ca="1">correlations!J217-'Modified Weights'!AJ184</f>
        <v>-3.1666666666666665</v>
      </c>
      <c r="K173" s="26">
        <f ca="1">correlations!K217-'Modified Weights'!AK184</f>
        <v>0.25</v>
      </c>
      <c r="L173" s="26">
        <f ca="1">correlations!L217-'Modified Weights'!AL184</f>
        <v>-3.75</v>
      </c>
      <c r="M173" s="26">
        <f ca="1">correlations!M217-'Modified Weights'!AM184</f>
        <v>-0.875</v>
      </c>
      <c r="N173" s="26">
        <f ca="1">correlations!N217-'Modified Weights'!AN184</f>
        <v>0.16666666666666652</v>
      </c>
      <c r="O173" s="26">
        <f ca="1">correlations!O217-'Modified Weights'!AO184</f>
        <v>0.16666666666666652</v>
      </c>
      <c r="P173" s="26">
        <f ca="1">correlations!P217-'Modified Weights'!AP184</f>
        <v>0.5</v>
      </c>
      <c r="Q173" s="26">
        <f ca="1">correlations!Q217-'Modified Weights'!AQ184</f>
        <v>0</v>
      </c>
      <c r="R173" s="26">
        <f ca="1">correlations!R217-'Modified Weights'!AR184</f>
        <v>0.83333333333333348</v>
      </c>
      <c r="S173" s="26">
        <f ca="1">correlations!S217-'Modified Weights'!AS184</f>
        <v>-3.5</v>
      </c>
      <c r="T173" s="26">
        <f ca="1">correlations!T217-'Modified Weights'!AT184</f>
        <v>-3.5</v>
      </c>
      <c r="U173" s="26">
        <f ca="1">correlations!U217-'Modified Weights'!AU184</f>
        <v>0</v>
      </c>
      <c r="V173" s="26">
        <f ca="1">correlations!V217-'Modified Weights'!AV184</f>
        <v>-3.6666666666666665</v>
      </c>
      <c r="W173" s="26">
        <f ca="1">correlations!W217-'Modified Weights'!AW184</f>
        <v>-3.5</v>
      </c>
      <c r="X173" s="26">
        <f ca="1">correlations!X217-'Modified Weights'!AX184</f>
        <v>0</v>
      </c>
      <c r="Y173" s="26">
        <f ca="1">correlations!Y217-'Modified Weights'!AY184</f>
        <v>-3.375</v>
      </c>
      <c r="Z173" s="26">
        <f ca="1">correlations!Z217-'Modified Weights'!AZ184</f>
        <v>0</v>
      </c>
    </row>
    <row r="174" spans="1:26">
      <c r="A174" s="1" t="str">
        <f t="shared" si="34"/>
        <v>280: Terminator 2: Judgment Day (1991)</v>
      </c>
      <c r="B174" s="26">
        <f ca="1">correlations!B218-'Modified Weights'!AB185</f>
        <v>0</v>
      </c>
      <c r="C174" s="26">
        <f ca="1">correlations!C218-'Modified Weights'!AC185</f>
        <v>-0.16666666666666652</v>
      </c>
      <c r="D174" s="26">
        <f ca="1">correlations!D218-'Modified Weights'!AD185</f>
        <v>-2.75</v>
      </c>
      <c r="E174" s="26">
        <f ca="1">correlations!E218-'Modified Weights'!AE185</f>
        <v>0.625</v>
      </c>
      <c r="F174" s="26">
        <f ca="1">correlations!F218-'Modified Weights'!AF185</f>
        <v>0.60000000000000009</v>
      </c>
      <c r="G174" s="26">
        <f ca="1">correlations!G218-'Modified Weights'!AG185</f>
        <v>0.875</v>
      </c>
      <c r="H174" s="26">
        <f ca="1">correlations!H218-'Modified Weights'!AH185</f>
        <v>0</v>
      </c>
      <c r="I174" s="26">
        <f ca="1">correlations!I218-'Modified Weights'!AI185</f>
        <v>0</v>
      </c>
      <c r="J174" s="26">
        <f ca="1">correlations!J218-'Modified Weights'!AJ185</f>
        <v>-3.1666666666666665</v>
      </c>
      <c r="K174" s="26">
        <f ca="1">correlations!K218-'Modified Weights'!AK185</f>
        <v>-3.25</v>
      </c>
      <c r="L174" s="26">
        <f ca="1">correlations!L218-'Modified Weights'!AL185</f>
        <v>-3.75</v>
      </c>
      <c r="M174" s="26">
        <f ca="1">correlations!M218-'Modified Weights'!AM185</f>
        <v>-0.375</v>
      </c>
      <c r="N174" s="26">
        <f ca="1">correlations!N218-'Modified Weights'!AN185</f>
        <v>-3.3333333333333335</v>
      </c>
      <c r="O174" s="26">
        <f ca="1">correlations!O218-'Modified Weights'!AO185</f>
        <v>-3.3333333333333335</v>
      </c>
      <c r="P174" s="26">
        <f ca="1">correlations!P218-'Modified Weights'!AP185</f>
        <v>-4</v>
      </c>
      <c r="Q174" s="26">
        <f ca="1">correlations!Q218-'Modified Weights'!AQ185</f>
        <v>-0.5</v>
      </c>
      <c r="R174" s="26">
        <f ca="1">correlations!R218-'Modified Weights'!AR185</f>
        <v>-3.6666666666666665</v>
      </c>
      <c r="S174" s="26">
        <f ca="1">correlations!S218-'Modified Weights'!AS185</f>
        <v>0</v>
      </c>
      <c r="T174" s="26">
        <f ca="1">correlations!T218-'Modified Weights'!AT185</f>
        <v>-3.5</v>
      </c>
      <c r="U174" s="26">
        <f ca="1">correlations!U218-'Modified Weights'!AU185</f>
        <v>0</v>
      </c>
      <c r="V174" s="26">
        <f ca="1">correlations!V218-'Modified Weights'!AV185</f>
        <v>-3.6666666666666665</v>
      </c>
      <c r="W174" s="26">
        <f ca="1">correlations!W218-'Modified Weights'!AW185</f>
        <v>1.5</v>
      </c>
      <c r="X174" s="26">
        <f ca="1">correlations!X218-'Modified Weights'!AX185</f>
        <v>-3</v>
      </c>
      <c r="Y174" s="26">
        <f ca="1">correlations!Y218-'Modified Weights'!AY185</f>
        <v>0.625</v>
      </c>
      <c r="Z174" s="26">
        <f ca="1">correlations!Z218-'Modified Weights'!AZ185</f>
        <v>0</v>
      </c>
    </row>
    <row r="175" spans="1:26">
      <c r="A175" s="1" t="str">
        <f t="shared" si="34"/>
        <v>280: Terminator 2: Judgment Day (1991)</v>
      </c>
      <c r="B175" s="26">
        <f ca="1">correlations!B219-'Modified Weights'!AB186</f>
        <v>-3.5</v>
      </c>
      <c r="C175" s="26">
        <f ca="1">correlations!C219-'Modified Weights'!AC186</f>
        <v>1.3333333333333335</v>
      </c>
      <c r="D175" s="26">
        <f ca="1">correlations!D219-'Modified Weights'!AD186</f>
        <v>-1.25</v>
      </c>
      <c r="E175" s="26">
        <f ca="1">correlations!E219-'Modified Weights'!AE186</f>
        <v>0.125</v>
      </c>
      <c r="F175" s="26">
        <f ca="1">correlations!F219-'Modified Weights'!AF186</f>
        <v>1.1000000000000001</v>
      </c>
      <c r="G175" s="26">
        <f ca="1">correlations!G219-'Modified Weights'!AG186</f>
        <v>-0.125</v>
      </c>
      <c r="H175" s="26">
        <f ca="1">correlations!H219-'Modified Weights'!AH186</f>
        <v>0.5</v>
      </c>
      <c r="I175" s="26">
        <f ca="1">correlations!I219-'Modified Weights'!AI186</f>
        <v>-0.5</v>
      </c>
      <c r="J175" s="26">
        <f ca="1">correlations!J219-'Modified Weights'!AJ186</f>
        <v>1.3333333333333335</v>
      </c>
      <c r="K175" s="26">
        <f ca="1">correlations!K219-'Modified Weights'!AK186</f>
        <v>-3.25</v>
      </c>
      <c r="L175" s="26">
        <f ca="1">correlations!L219-'Modified Weights'!AL186</f>
        <v>-3.75</v>
      </c>
      <c r="M175" s="26">
        <f ca="1">correlations!M219-'Modified Weights'!AM186</f>
        <v>1.125</v>
      </c>
      <c r="N175" s="26">
        <f ca="1">correlations!N219-'Modified Weights'!AN186</f>
        <v>0.16666666666666652</v>
      </c>
      <c r="O175" s="26">
        <f ca="1">correlations!O219-'Modified Weights'!AO186</f>
        <v>0.16666666666666652</v>
      </c>
      <c r="P175" s="26">
        <f ca="1">correlations!P219-'Modified Weights'!AP186</f>
        <v>0</v>
      </c>
      <c r="Q175" s="26">
        <f ca="1">correlations!Q219-'Modified Weights'!AQ186</f>
        <v>-0.5</v>
      </c>
      <c r="R175" s="26">
        <f ca="1">correlations!R219-'Modified Weights'!AR186</f>
        <v>-3.6666666666666665</v>
      </c>
      <c r="S175" s="26">
        <f ca="1">correlations!S219-'Modified Weights'!AS186</f>
        <v>-3.5</v>
      </c>
      <c r="T175" s="26">
        <f ca="1">correlations!T219-'Modified Weights'!AT186</f>
        <v>-0.5</v>
      </c>
      <c r="U175" s="26">
        <f ca="1">correlations!U219-'Modified Weights'!AU186</f>
        <v>0</v>
      </c>
      <c r="V175" s="26">
        <f ca="1">correlations!V219-'Modified Weights'!AV186</f>
        <v>0.83333333333333348</v>
      </c>
      <c r="W175" s="26">
        <f ca="1">correlations!W219-'Modified Weights'!AW186</f>
        <v>0.5</v>
      </c>
      <c r="X175" s="26">
        <f ca="1">correlations!X219-'Modified Weights'!AX186</f>
        <v>0.5</v>
      </c>
      <c r="Y175" s="26">
        <f ca="1">correlations!Y219-'Modified Weights'!AY186</f>
        <v>0.125</v>
      </c>
      <c r="Z175" s="26">
        <f ca="1">correlations!Z219-'Modified Weights'!AZ186</f>
        <v>0</v>
      </c>
    </row>
    <row r="176" spans="1:26">
      <c r="A176" s="1" t="str">
        <f t="shared" si="34"/>
        <v>280: Terminator 2: Judgment Day (1991)</v>
      </c>
      <c r="B176" s="26">
        <f ca="1">correlations!B220-'Modified Weights'!AB187</f>
        <v>-3.5</v>
      </c>
      <c r="C176" s="26">
        <f ca="1">correlations!C220-'Modified Weights'!AC187</f>
        <v>-2.6666666666666665</v>
      </c>
      <c r="D176" s="26">
        <f ca="1">correlations!D220-'Modified Weights'!AD187</f>
        <v>0.25</v>
      </c>
      <c r="E176" s="26">
        <f ca="1">correlations!E220-'Modified Weights'!AE187</f>
        <v>-0.375</v>
      </c>
      <c r="F176" s="26">
        <f ca="1">correlations!F220-'Modified Weights'!AF187</f>
        <v>-0.39999999999999991</v>
      </c>
      <c r="G176" s="26">
        <f ca="1">correlations!G220-'Modified Weights'!AG187</f>
        <v>-0.625</v>
      </c>
      <c r="H176" s="26">
        <f ca="1">correlations!H220-'Modified Weights'!AH187</f>
        <v>-0.5</v>
      </c>
      <c r="I176" s="26">
        <f ca="1">correlations!I220-'Modified Weights'!AI187</f>
        <v>-3.5</v>
      </c>
      <c r="J176" s="26">
        <f ca="1">correlations!J220-'Modified Weights'!AJ187</f>
        <v>0.33333333333333348</v>
      </c>
      <c r="K176" s="26">
        <f ca="1">correlations!K220-'Modified Weights'!AK187</f>
        <v>-0.25</v>
      </c>
      <c r="L176" s="26">
        <f ca="1">correlations!L220-'Modified Weights'!AL187</f>
        <v>-0.75</v>
      </c>
      <c r="M176" s="26">
        <f ca="1">correlations!M220-'Modified Weights'!AM187</f>
        <v>0.125</v>
      </c>
      <c r="N176" s="26">
        <f ca="1">correlations!N220-'Modified Weights'!AN187</f>
        <v>-0.33333333333333348</v>
      </c>
      <c r="O176" s="26">
        <f ca="1">correlations!O220-'Modified Weights'!AO187</f>
        <v>-0.33333333333333348</v>
      </c>
      <c r="P176" s="26">
        <f ca="1">correlations!P220-'Modified Weights'!AP187</f>
        <v>-4</v>
      </c>
      <c r="Q176" s="26">
        <f ca="1">correlations!Q220-'Modified Weights'!AQ187</f>
        <v>1</v>
      </c>
      <c r="R176" s="26">
        <f ca="1">correlations!R220-'Modified Weights'!AR187</f>
        <v>-0.66666666666666652</v>
      </c>
      <c r="S176" s="26">
        <f ca="1">correlations!S220-'Modified Weights'!AS187</f>
        <v>0</v>
      </c>
      <c r="T176" s="26">
        <f ca="1">correlations!T220-'Modified Weights'!AT187</f>
        <v>0.5</v>
      </c>
      <c r="U176" s="26">
        <f ca="1">correlations!U220-'Modified Weights'!AU187</f>
        <v>0.5</v>
      </c>
      <c r="V176" s="26">
        <f ca="1">correlations!V220-'Modified Weights'!AV187</f>
        <v>-0.66666666666666652</v>
      </c>
      <c r="W176" s="26">
        <f ca="1">correlations!W220-'Modified Weights'!AW187</f>
        <v>0</v>
      </c>
      <c r="X176" s="26">
        <f ca="1">correlations!X220-'Modified Weights'!AX187</f>
        <v>-0.5</v>
      </c>
      <c r="Y176" s="26">
        <f ca="1">correlations!Y220-'Modified Weights'!AY187</f>
        <v>-1.875</v>
      </c>
      <c r="Z176" s="26">
        <f ca="1">correlations!Z220-'Modified Weights'!AZ187</f>
        <v>-3.5</v>
      </c>
    </row>
    <row r="177" spans="1:26">
      <c r="A177" s="21" t="s">
        <v>35</v>
      </c>
      <c r="B177" s="26">
        <f ca="1">correlations!B221-'Modified Weights'!AB188</f>
        <v>-0.25</v>
      </c>
      <c r="C177" s="26">
        <f ca="1">correlations!C221-'Modified Weights'!AC188</f>
        <v>1.125</v>
      </c>
      <c r="D177" s="26">
        <f ca="1">correlations!D221-'Modified Weights'!AD188</f>
        <v>-1.5</v>
      </c>
      <c r="E177" s="26">
        <f ca="1">correlations!E221-'Modified Weights'!AE188</f>
        <v>0</v>
      </c>
      <c r="F177" s="26">
        <f ca="1">correlations!F221-'Modified Weights'!AF188</f>
        <v>-0.39999999999999991</v>
      </c>
      <c r="G177" s="26">
        <f ca="1">correlations!G221-'Modified Weights'!AG188</f>
        <v>0.75</v>
      </c>
      <c r="H177" s="26">
        <f ca="1">correlations!H221-'Modified Weights'!AH188</f>
        <v>-3.375</v>
      </c>
      <c r="I177" s="26">
        <f ca="1">correlations!I221-'Modified Weights'!AI188</f>
        <v>0.625</v>
      </c>
      <c r="J177" s="26">
        <f ca="1">correlations!J221-'Modified Weights'!AJ188</f>
        <v>-1</v>
      </c>
      <c r="K177" s="26">
        <f ca="1">correlations!K221-'Modified Weights'!AK188</f>
        <v>-4.333333333333333</v>
      </c>
      <c r="L177" s="26">
        <f ca="1">correlations!L221-'Modified Weights'!AL188</f>
        <v>0.33333333333333304</v>
      </c>
      <c r="M177" s="26">
        <f ca="1">correlations!M221-'Modified Weights'!AM188</f>
        <v>-3.875</v>
      </c>
      <c r="N177" s="26">
        <f ca="1">correlations!N221-'Modified Weights'!AN188</f>
        <v>0.60000000000000009</v>
      </c>
      <c r="O177" s="26">
        <f ca="1">correlations!O221-'Modified Weights'!AO188</f>
        <v>-4.375</v>
      </c>
      <c r="P177" s="26">
        <f ca="1">correlations!P221-'Modified Weights'!AP188</f>
        <v>0.33333333333333304</v>
      </c>
      <c r="Q177" s="26">
        <f ca="1">correlations!Q221-'Modified Weights'!AQ188</f>
        <v>-3.6666666666666665</v>
      </c>
      <c r="R177" s="26">
        <f ca="1">correlations!R221-'Modified Weights'!AR188</f>
        <v>0.5</v>
      </c>
      <c r="S177" s="26">
        <f ca="1">correlations!S221-'Modified Weights'!AS188</f>
        <v>-1</v>
      </c>
      <c r="T177" s="26">
        <f ca="1">correlations!T221-'Modified Weights'!AT188</f>
        <v>0.625</v>
      </c>
      <c r="U177" s="26">
        <f ca="1">correlations!U221-'Modified Weights'!AU188</f>
        <v>-1.7000000000000002</v>
      </c>
      <c r="V177" s="26">
        <f ca="1">correlations!V221-'Modified Weights'!AV188</f>
        <v>-0.375</v>
      </c>
      <c r="W177" s="26">
        <f ca="1">correlations!W221-'Modified Weights'!AW188</f>
        <v>-0.875</v>
      </c>
      <c r="X177" s="26">
        <f ca="1">correlations!X221-'Modified Weights'!AX188</f>
        <v>1.625</v>
      </c>
      <c r="Y177" s="26">
        <f ca="1">correlations!Y221-'Modified Weights'!AY188</f>
        <v>-3.6666666666666665</v>
      </c>
      <c r="Z177" s="26">
        <f ca="1">correlations!Z221-'Modified Weights'!AZ188</f>
        <v>-4.125</v>
      </c>
    </row>
    <row r="178" spans="1:26">
      <c r="A178" s="1" t="str">
        <f t="shared" ref="A178:A181" si="35">A177</f>
        <v>329: Jurassic Park (1993)</v>
      </c>
      <c r="B178" s="26">
        <f ca="1">correlations!B222-'Modified Weights'!AB189</f>
        <v>-4.25</v>
      </c>
      <c r="C178" s="26">
        <f ca="1">correlations!C222-'Modified Weights'!AC189</f>
        <v>-0.375</v>
      </c>
      <c r="D178" s="26">
        <f ca="1">correlations!D222-'Modified Weights'!AD189</f>
        <v>0</v>
      </c>
      <c r="E178" s="26">
        <f ca="1">correlations!E222-'Modified Weights'!AE189</f>
        <v>-4.5</v>
      </c>
      <c r="F178" s="26">
        <f ca="1">correlations!F222-'Modified Weights'!AF189</f>
        <v>-1.4</v>
      </c>
      <c r="G178" s="26">
        <f ca="1">correlations!G222-'Modified Weights'!AG189</f>
        <v>0.25</v>
      </c>
      <c r="H178" s="26">
        <f ca="1">correlations!H222-'Modified Weights'!AH189</f>
        <v>0.125</v>
      </c>
      <c r="I178" s="26">
        <f ca="1">correlations!I222-'Modified Weights'!AI189</f>
        <v>0.625</v>
      </c>
      <c r="J178" s="26">
        <f ca="1">correlations!J222-'Modified Weights'!AJ189</f>
        <v>0.5</v>
      </c>
      <c r="K178" s="26">
        <f ca="1">correlations!K222-'Modified Weights'!AK189</f>
        <v>-0.33333333333333304</v>
      </c>
      <c r="L178" s="26">
        <f ca="1">correlations!L222-'Modified Weights'!AL189</f>
        <v>-4.666666666666667</v>
      </c>
      <c r="M178" s="26">
        <f ca="1">correlations!M222-'Modified Weights'!AM189</f>
        <v>-1.875</v>
      </c>
      <c r="N178" s="26">
        <f ca="1">correlations!N222-'Modified Weights'!AN189</f>
        <v>-0.39999999999999991</v>
      </c>
      <c r="O178" s="26">
        <f ca="1">correlations!O222-'Modified Weights'!AO189</f>
        <v>0.625</v>
      </c>
      <c r="P178" s="26">
        <f ca="1">correlations!P222-'Modified Weights'!AP189</f>
        <v>-4.666666666666667</v>
      </c>
      <c r="Q178" s="26">
        <f ca="1">correlations!Q222-'Modified Weights'!AQ189</f>
        <v>1.3333333333333335</v>
      </c>
      <c r="R178" s="26">
        <f ca="1">correlations!R222-'Modified Weights'!AR189</f>
        <v>-4</v>
      </c>
      <c r="S178" s="26">
        <f ca="1">correlations!S222-'Modified Weights'!AS189</f>
        <v>-4.5</v>
      </c>
      <c r="T178" s="26">
        <f ca="1">correlations!T222-'Modified Weights'!AT189</f>
        <v>1.125</v>
      </c>
      <c r="U178" s="26">
        <f ca="1">correlations!U222-'Modified Weights'!AU189</f>
        <v>-0.20000000000000018</v>
      </c>
      <c r="V178" s="26">
        <f ca="1">correlations!V222-'Modified Weights'!AV189</f>
        <v>1.125</v>
      </c>
      <c r="W178" s="26">
        <f ca="1">correlations!W222-'Modified Weights'!AW189</f>
        <v>-4.375</v>
      </c>
      <c r="X178" s="26">
        <f ca="1">correlations!X222-'Modified Weights'!AX189</f>
        <v>-1.375</v>
      </c>
      <c r="Y178" s="26">
        <f ca="1">correlations!Y222-'Modified Weights'!AY189</f>
        <v>-3.6666666666666665</v>
      </c>
      <c r="Z178" s="26">
        <f ca="1">correlations!Z222-'Modified Weights'!AZ189</f>
        <v>0.875</v>
      </c>
    </row>
    <row r="179" spans="1:26">
      <c r="A179" s="1" t="str">
        <f t="shared" si="35"/>
        <v>329: Jurassic Park (1993)</v>
      </c>
      <c r="B179" s="26">
        <f ca="1">correlations!B223-'Modified Weights'!AB190</f>
        <v>-0.75</v>
      </c>
      <c r="C179" s="26">
        <f ca="1">correlations!C223-'Modified Weights'!AC190</f>
        <v>-0.875</v>
      </c>
      <c r="D179" s="26">
        <f ca="1">correlations!D223-'Modified Weights'!AD190</f>
        <v>1</v>
      </c>
      <c r="E179" s="26">
        <f ca="1">correlations!E223-'Modified Weights'!AE190</f>
        <v>0.5</v>
      </c>
      <c r="F179" s="26">
        <f ca="1">correlations!F223-'Modified Weights'!AF190</f>
        <v>0.60000000000000009</v>
      </c>
      <c r="G179" s="26">
        <f ca="1">correlations!G223-'Modified Weights'!AG190</f>
        <v>-4.25</v>
      </c>
      <c r="H179" s="26">
        <f ca="1">correlations!H223-'Modified Weights'!AH190</f>
        <v>0.625</v>
      </c>
      <c r="I179" s="26">
        <f ca="1">correlations!I223-'Modified Weights'!AI190</f>
        <v>-0.375</v>
      </c>
      <c r="J179" s="26">
        <f ca="1">correlations!J223-'Modified Weights'!AJ190</f>
        <v>0</v>
      </c>
      <c r="K179" s="26">
        <f ca="1">correlations!K223-'Modified Weights'!AK190</f>
        <v>0.66666666666666696</v>
      </c>
      <c r="L179" s="26">
        <f ca="1">correlations!L223-'Modified Weights'!AL190</f>
        <v>0.33333333333333304</v>
      </c>
      <c r="M179" s="26">
        <f ca="1">correlations!M223-'Modified Weights'!AM190</f>
        <v>0.625</v>
      </c>
      <c r="N179" s="26">
        <f ca="1">correlations!N223-'Modified Weights'!AN190</f>
        <v>1.1000000000000001</v>
      </c>
      <c r="O179" s="26">
        <f ca="1">correlations!O223-'Modified Weights'!AO190</f>
        <v>0.125</v>
      </c>
      <c r="P179" s="26">
        <f ca="1">correlations!P223-'Modified Weights'!AP190</f>
        <v>0.33333333333333304</v>
      </c>
      <c r="Q179" s="26">
        <f ca="1">correlations!Q223-'Modified Weights'!AQ190</f>
        <v>0.33333333333333348</v>
      </c>
      <c r="R179" s="26">
        <f ca="1">correlations!R223-'Modified Weights'!AR190</f>
        <v>-4</v>
      </c>
      <c r="S179" s="26">
        <f ca="1">correlations!S223-'Modified Weights'!AS190</f>
        <v>0.5</v>
      </c>
      <c r="T179" s="26">
        <f ca="1">correlations!T223-'Modified Weights'!AT190</f>
        <v>-3.875</v>
      </c>
      <c r="U179" s="26">
        <f ca="1">correlations!U223-'Modified Weights'!AU190</f>
        <v>0.29999999999999982</v>
      </c>
      <c r="V179" s="26">
        <f ca="1">correlations!V223-'Modified Weights'!AV190</f>
        <v>-3.875</v>
      </c>
      <c r="W179" s="26">
        <f ca="1">correlations!W223-'Modified Weights'!AW190</f>
        <v>0.625</v>
      </c>
      <c r="X179" s="26">
        <f ca="1">correlations!X223-'Modified Weights'!AX190</f>
        <v>-3.375</v>
      </c>
      <c r="Y179" s="26">
        <f ca="1">correlations!Y223-'Modified Weights'!AY190</f>
        <v>0.33333333333333348</v>
      </c>
      <c r="Z179" s="26">
        <f ca="1">correlations!Z223-'Modified Weights'!AZ190</f>
        <v>-0.625</v>
      </c>
    </row>
    <row r="180" spans="1:26">
      <c r="A180" s="1" t="str">
        <f t="shared" si="35"/>
        <v>329: Jurassic Park (1993)</v>
      </c>
      <c r="B180" s="26">
        <f ca="1">correlations!B224-'Modified Weights'!AB191</f>
        <v>0.25</v>
      </c>
      <c r="C180" s="26">
        <f ca="1">correlations!C224-'Modified Weights'!AC191</f>
        <v>0.125</v>
      </c>
      <c r="D180" s="26">
        <f ca="1">correlations!D224-'Modified Weights'!AD191</f>
        <v>0</v>
      </c>
      <c r="E180" s="26">
        <f ca="1">correlations!E224-'Modified Weights'!AE191</f>
        <v>0</v>
      </c>
      <c r="F180" s="26">
        <f ca="1">correlations!F224-'Modified Weights'!AF191</f>
        <v>1.6</v>
      </c>
      <c r="G180" s="26">
        <f ca="1">correlations!G224-'Modified Weights'!AG191</f>
        <v>-0.75</v>
      </c>
      <c r="H180" s="26">
        <f ca="1">correlations!H224-'Modified Weights'!AH191</f>
        <v>0.625</v>
      </c>
      <c r="I180" s="26">
        <f ca="1">correlations!I224-'Modified Weights'!AI191</f>
        <v>-0.875</v>
      </c>
      <c r="J180" s="26">
        <f ca="1">correlations!J224-'Modified Weights'!AJ191</f>
        <v>-4.5</v>
      </c>
      <c r="K180" s="26">
        <f ca="1">correlations!K224-'Modified Weights'!AK191</f>
        <v>-4.333333333333333</v>
      </c>
      <c r="L180" s="26">
        <f ca="1">correlations!L224-'Modified Weights'!AL191</f>
        <v>-4.666666666666667</v>
      </c>
      <c r="M180" s="26">
        <f ca="1">correlations!M224-'Modified Weights'!AM191</f>
        <v>1.125</v>
      </c>
      <c r="N180" s="26">
        <f ca="1">correlations!N224-'Modified Weights'!AN191</f>
        <v>0.60000000000000009</v>
      </c>
      <c r="O180" s="26">
        <f ca="1">correlations!O224-'Modified Weights'!AO191</f>
        <v>-0.375</v>
      </c>
      <c r="P180" s="26">
        <f ca="1">correlations!P224-'Modified Weights'!AP191</f>
        <v>-0.66666666666666696</v>
      </c>
      <c r="Q180" s="26">
        <f ca="1">correlations!Q224-'Modified Weights'!AQ191</f>
        <v>-1.6666666666666665</v>
      </c>
      <c r="R180" s="26">
        <f ca="1">correlations!R224-'Modified Weights'!AR191</f>
        <v>0.5</v>
      </c>
      <c r="S180" s="26">
        <f ca="1">correlations!S224-'Modified Weights'!AS191</f>
        <v>0.5</v>
      </c>
      <c r="T180" s="26">
        <f ca="1">correlations!T224-'Modified Weights'!AT191</f>
        <v>-1.875</v>
      </c>
      <c r="U180" s="26">
        <f ca="1">correlations!U224-'Modified Weights'!AU191</f>
        <v>1.2999999999999998</v>
      </c>
      <c r="V180" s="26">
        <f ca="1">correlations!V224-'Modified Weights'!AV191</f>
        <v>1.125</v>
      </c>
      <c r="W180" s="26">
        <f ca="1">correlations!W224-'Modified Weights'!AW191</f>
        <v>-0.375</v>
      </c>
      <c r="X180" s="26">
        <f ca="1">correlations!X224-'Modified Weights'!AX191</f>
        <v>0.125</v>
      </c>
      <c r="Y180" s="26">
        <f ca="1">correlations!Y224-'Modified Weights'!AY191</f>
        <v>-0.16666666666666652</v>
      </c>
      <c r="Z180" s="26">
        <f ca="1">correlations!Z224-'Modified Weights'!AZ191</f>
        <v>-0.625</v>
      </c>
    </row>
    <row r="181" spans="1:26">
      <c r="A181" s="1" t="str">
        <f t="shared" si="35"/>
        <v>329: Jurassic Park (1993)</v>
      </c>
      <c r="B181" s="26">
        <f ca="1">correlations!B225-'Modified Weights'!AB192</f>
        <v>0.75</v>
      </c>
      <c r="C181" s="26">
        <f ca="1">correlations!C225-'Modified Weights'!AC192</f>
        <v>-3.875</v>
      </c>
      <c r="D181" s="26">
        <f ca="1">correlations!D225-'Modified Weights'!AD192</f>
        <v>0.5</v>
      </c>
      <c r="E181" s="26">
        <f ca="1">correlations!E225-'Modified Weights'!AE192</f>
        <v>-0.5</v>
      </c>
      <c r="F181" s="26">
        <f ca="1">correlations!F225-'Modified Weights'!AF192</f>
        <v>-0.39999999999999991</v>
      </c>
      <c r="G181" s="26">
        <f ca="1">correlations!G225-'Modified Weights'!AG192</f>
        <v>-0.25</v>
      </c>
      <c r="H181" s="26">
        <f ca="1">correlations!H225-'Modified Weights'!AH192</f>
        <v>-1.375</v>
      </c>
      <c r="I181" s="26">
        <f ca="1">correlations!I225-'Modified Weights'!AI192</f>
        <v>-3.875</v>
      </c>
      <c r="J181" s="26">
        <f ca="1">correlations!J225-'Modified Weights'!AJ192</f>
        <v>0.5</v>
      </c>
      <c r="K181" s="26">
        <f ca="1">correlations!K225-'Modified Weights'!AK192</f>
        <v>-0.33333333333333304</v>
      </c>
      <c r="L181" s="26">
        <f ca="1">correlations!L225-'Modified Weights'!AL192</f>
        <v>-0.66666666666666696</v>
      </c>
      <c r="M181" s="26">
        <f ca="1">correlations!M225-'Modified Weights'!AM192</f>
        <v>0.125</v>
      </c>
      <c r="N181" s="26">
        <f ca="1">correlations!N225-'Modified Weights'!AN192</f>
        <v>-1.9</v>
      </c>
      <c r="O181" s="26">
        <f ca="1">correlations!O225-'Modified Weights'!AO192</f>
        <v>-0.375</v>
      </c>
      <c r="P181" s="26">
        <f ca="1">correlations!P225-'Modified Weights'!AP192</f>
        <v>-4.666666666666667</v>
      </c>
      <c r="Q181" s="26">
        <f ca="1">correlations!Q225-'Modified Weights'!AQ192</f>
        <v>-3.6666666666666665</v>
      </c>
      <c r="R181" s="26">
        <f ca="1">correlations!R225-'Modified Weights'!AR192</f>
        <v>-1</v>
      </c>
      <c r="S181" s="26">
        <f ca="1">correlations!S225-'Modified Weights'!AS192</f>
        <v>0</v>
      </c>
      <c r="T181" s="26">
        <f ca="1">correlations!T225-'Modified Weights'!AT192</f>
        <v>0.125</v>
      </c>
      <c r="U181" s="26">
        <f ca="1">correlations!U225-'Modified Weights'!AU192</f>
        <v>0.29999999999999982</v>
      </c>
      <c r="V181" s="26">
        <f ca="1">correlations!V225-'Modified Weights'!AV192</f>
        <v>-1.875</v>
      </c>
      <c r="W181" s="26">
        <f ca="1">correlations!W225-'Modified Weights'!AW192</f>
        <v>0.625</v>
      </c>
      <c r="X181" s="26">
        <f ca="1">correlations!X225-'Modified Weights'!AX192</f>
        <v>-0.375</v>
      </c>
      <c r="Y181" s="26">
        <f ca="1">correlations!Y225-'Modified Weights'!AY192</f>
        <v>-0.16666666666666652</v>
      </c>
      <c r="Z181" s="26">
        <f ca="1">correlations!Z225-'Modified Weights'!AZ192</f>
        <v>0.375</v>
      </c>
    </row>
    <row r="182" spans="1:26">
      <c r="A182" s="21" t="s">
        <v>36</v>
      </c>
      <c r="B182" s="26">
        <f ca="1">correlations!B226-'Modified Weights'!AB193</f>
        <v>0.39999999999999991</v>
      </c>
      <c r="C182" s="26">
        <f ca="1">correlations!C226-'Modified Weights'!AC193</f>
        <v>-0.125</v>
      </c>
      <c r="D182" s="26">
        <f ca="1">correlations!D226-'Modified Weights'!AD193</f>
        <v>1.7999999999999998</v>
      </c>
      <c r="E182" s="26">
        <f ca="1">correlations!E226-'Modified Weights'!AE193</f>
        <v>-0.33333333333333348</v>
      </c>
      <c r="F182" s="26">
        <f ca="1">correlations!F226-'Modified Weights'!AF193</f>
        <v>-0.875</v>
      </c>
      <c r="G182" s="26">
        <f ca="1">correlations!G226-'Modified Weights'!AG193</f>
        <v>1.5</v>
      </c>
      <c r="H182" s="26">
        <f ca="1">correlations!H226-'Modified Weights'!AH193</f>
        <v>-9.9999999999999645E-2</v>
      </c>
      <c r="I182" s="26">
        <f ca="1">correlations!I226-'Modified Weights'!AI193</f>
        <v>-0.29999999999999982</v>
      </c>
      <c r="J182" s="26">
        <f ca="1">correlations!J226-'Modified Weights'!AJ193</f>
        <v>0.25</v>
      </c>
      <c r="K182" s="26">
        <f ca="1">correlations!K226-'Modified Weights'!AK193</f>
        <v>1</v>
      </c>
      <c r="L182" s="26">
        <f ca="1">correlations!L226-'Modified Weights'!AL193</f>
        <v>0.75</v>
      </c>
      <c r="M182" s="26">
        <f ca="1">correlations!M226-'Modified Weights'!AM193</f>
        <v>0.40000000000000036</v>
      </c>
      <c r="N182" s="26">
        <f ca="1">correlations!N226-'Modified Weights'!AN193</f>
        <v>-0.20000000000000018</v>
      </c>
      <c r="O182" s="26">
        <f ca="1">correlations!O226-'Modified Weights'!AO193</f>
        <v>-3.625</v>
      </c>
      <c r="P182" s="26">
        <f ca="1">correlations!P226-'Modified Weights'!AP193</f>
        <v>0.375</v>
      </c>
      <c r="Q182" s="26">
        <f ca="1">correlations!Q226-'Modified Weights'!AQ193</f>
        <v>0.625</v>
      </c>
      <c r="R182" s="26">
        <f ca="1">correlations!R226-'Modified Weights'!AR193</f>
        <v>-0.16666666666666652</v>
      </c>
      <c r="S182" s="26">
        <f ca="1">correlations!S226-'Modified Weights'!AS193</f>
        <v>-0.75</v>
      </c>
      <c r="T182" s="26">
        <f ca="1">correlations!T226-'Modified Weights'!AT193</f>
        <v>-1.125</v>
      </c>
      <c r="U182" s="26">
        <f ca="1">correlations!U226-'Modified Weights'!AU193</f>
        <v>0.70000000000000018</v>
      </c>
      <c r="V182" s="26">
        <f ca="1">correlations!V226-'Modified Weights'!AV193</f>
        <v>-2.875</v>
      </c>
      <c r="W182" s="26">
        <f ca="1">correlations!W226-'Modified Weights'!AW193</f>
        <v>-0.40000000000000036</v>
      </c>
      <c r="X182" s="26">
        <f ca="1">correlations!X226-'Modified Weights'!AX193</f>
        <v>0.70000000000000018</v>
      </c>
      <c r="Y182" s="26">
        <f ca="1">correlations!Y226-'Modified Weights'!AY193</f>
        <v>-4</v>
      </c>
      <c r="Z182" s="26">
        <f ca="1">correlations!Z226-'Modified Weights'!AZ193</f>
        <v>-3</v>
      </c>
    </row>
    <row r="183" spans="1:26">
      <c r="A183" s="1" t="str">
        <f t="shared" ref="A183:A186" si="36">A182</f>
        <v>393: Kill Bill: Vol. 2 (2004)</v>
      </c>
      <c r="B183" s="26">
        <f ca="1">correlations!B227-'Modified Weights'!AB194</f>
        <v>0.89999999999999991</v>
      </c>
      <c r="C183" s="26">
        <f ca="1">correlations!C227-'Modified Weights'!AC194</f>
        <v>0.375</v>
      </c>
      <c r="D183" s="26">
        <f ca="1">correlations!D227-'Modified Weights'!AD194</f>
        <v>-2.7</v>
      </c>
      <c r="E183" s="26">
        <f ca="1">correlations!E227-'Modified Weights'!AE194</f>
        <v>-3.3333333333333335</v>
      </c>
      <c r="F183" s="26">
        <f ca="1">correlations!F227-'Modified Weights'!AF194</f>
        <v>1.125</v>
      </c>
      <c r="G183" s="26">
        <f ca="1">correlations!G227-'Modified Weights'!AG194</f>
        <v>0.5</v>
      </c>
      <c r="H183" s="26">
        <f ca="1">correlations!H227-'Modified Weights'!AH194</f>
        <v>-1.0999999999999996</v>
      </c>
      <c r="I183" s="26">
        <f ca="1">correlations!I227-'Modified Weights'!AI194</f>
        <v>0.20000000000000018</v>
      </c>
      <c r="J183" s="26">
        <f ca="1">correlations!J227-'Modified Weights'!AJ194</f>
        <v>-0.25</v>
      </c>
      <c r="K183" s="26">
        <f ca="1">correlations!K227-'Modified Weights'!AK194</f>
        <v>-0.5</v>
      </c>
      <c r="L183" s="26">
        <f ca="1">correlations!L227-'Modified Weights'!AL194</f>
        <v>0.25</v>
      </c>
      <c r="M183" s="26">
        <f ca="1">correlations!M227-'Modified Weights'!AM194</f>
        <v>0.40000000000000036</v>
      </c>
      <c r="N183" s="26">
        <f ca="1">correlations!N227-'Modified Weights'!AN194</f>
        <v>-0.70000000000000018</v>
      </c>
      <c r="O183" s="26">
        <f ca="1">correlations!O227-'Modified Weights'!AO194</f>
        <v>1.375</v>
      </c>
      <c r="P183" s="26">
        <f ca="1">correlations!P227-'Modified Weights'!AP194</f>
        <v>-4.625</v>
      </c>
      <c r="Q183" s="26">
        <f ca="1">correlations!Q227-'Modified Weights'!AQ194</f>
        <v>0.625</v>
      </c>
      <c r="R183" s="26">
        <f ca="1">correlations!R227-'Modified Weights'!AR194</f>
        <v>-3.1666666666666665</v>
      </c>
      <c r="S183" s="26">
        <f ca="1">correlations!S227-'Modified Weights'!AS194</f>
        <v>-3.75</v>
      </c>
      <c r="T183" s="26">
        <f ca="1">correlations!T227-'Modified Weights'!AT194</f>
        <v>-0.125</v>
      </c>
      <c r="U183" s="26">
        <f ca="1">correlations!U227-'Modified Weights'!AU194</f>
        <v>-1.2999999999999998</v>
      </c>
      <c r="V183" s="26">
        <f ca="1">correlations!V227-'Modified Weights'!AV194</f>
        <v>0.625</v>
      </c>
      <c r="W183" s="26">
        <f ca="1">correlations!W227-'Modified Weights'!AW194</f>
        <v>9.9999999999999645E-2</v>
      </c>
      <c r="X183" s="26">
        <f ca="1">correlations!X227-'Modified Weights'!AX194</f>
        <v>1.7000000000000002</v>
      </c>
      <c r="Y183" s="26">
        <f ca="1">correlations!Y227-'Modified Weights'!AY194</f>
        <v>-4</v>
      </c>
      <c r="Z183" s="26">
        <f ca="1">correlations!Z227-'Modified Weights'!AZ194</f>
        <v>2</v>
      </c>
    </row>
    <row r="184" spans="1:26">
      <c r="A184" s="1" t="str">
        <f t="shared" si="36"/>
        <v>393: Kill Bill: Vol. 2 (2004)</v>
      </c>
      <c r="B184" s="26">
        <f ca="1">correlations!B228-'Modified Weights'!AB195</f>
        <v>-2.6</v>
      </c>
      <c r="C184" s="26">
        <f ca="1">correlations!C228-'Modified Weights'!AC195</f>
        <v>-1.125</v>
      </c>
      <c r="D184" s="26">
        <f ca="1">correlations!D228-'Modified Weights'!AD195</f>
        <v>0.29999999999999982</v>
      </c>
      <c r="E184" s="26">
        <f ca="1">correlations!E228-'Modified Weights'!AE195</f>
        <v>-3.3333333333333335</v>
      </c>
      <c r="F184" s="26">
        <f ca="1">correlations!F228-'Modified Weights'!AF195</f>
        <v>0.625</v>
      </c>
      <c r="G184" s="26">
        <f ca="1">correlations!G228-'Modified Weights'!AG195</f>
        <v>-2.5</v>
      </c>
      <c r="H184" s="26">
        <f ca="1">correlations!H228-'Modified Weights'!AH195</f>
        <v>-0.59999999999999964</v>
      </c>
      <c r="I184" s="26">
        <f ca="1">correlations!I228-'Modified Weights'!AI195</f>
        <v>-0.29999999999999982</v>
      </c>
      <c r="J184" s="26">
        <f ca="1">correlations!J228-'Modified Weights'!AJ195</f>
        <v>-0.75</v>
      </c>
      <c r="K184" s="26">
        <f ca="1">correlations!K228-'Modified Weights'!AK195</f>
        <v>0</v>
      </c>
      <c r="L184" s="26">
        <f ca="1">correlations!L228-'Modified Weights'!AL195</f>
        <v>0.25</v>
      </c>
      <c r="M184" s="26">
        <f ca="1">correlations!M228-'Modified Weights'!AM195</f>
        <v>-1.5999999999999996</v>
      </c>
      <c r="N184" s="26">
        <f ca="1">correlations!N228-'Modified Weights'!AN195</f>
        <v>0.29999999999999982</v>
      </c>
      <c r="O184" s="26">
        <f ca="1">correlations!O228-'Modified Weights'!AO195</f>
        <v>-0.125</v>
      </c>
      <c r="P184" s="26">
        <f ca="1">correlations!P228-'Modified Weights'!AP195</f>
        <v>-0.625</v>
      </c>
      <c r="Q184" s="26">
        <f ca="1">correlations!Q228-'Modified Weights'!AQ195</f>
        <v>-1.875</v>
      </c>
      <c r="R184" s="26">
        <f ca="1">correlations!R228-'Modified Weights'!AR195</f>
        <v>-3.1666666666666665</v>
      </c>
      <c r="S184" s="26">
        <f ca="1">correlations!S228-'Modified Weights'!AS195</f>
        <v>1.25</v>
      </c>
      <c r="T184" s="26">
        <f ca="1">correlations!T228-'Modified Weights'!AT195</f>
        <v>-4.125</v>
      </c>
      <c r="U184" s="26">
        <f ca="1">correlations!U228-'Modified Weights'!AU195</f>
        <v>-0.79999999999999982</v>
      </c>
      <c r="V184" s="26">
        <f ca="1">correlations!V228-'Modified Weights'!AV195</f>
        <v>0.625</v>
      </c>
      <c r="W184" s="26">
        <f ca="1">correlations!W228-'Modified Weights'!AW195</f>
        <v>9.9999999999999645E-2</v>
      </c>
      <c r="X184" s="26">
        <f ca="1">correlations!X228-'Modified Weights'!AX195</f>
        <v>0.70000000000000018</v>
      </c>
      <c r="Y184" s="26">
        <f ca="1">correlations!Y228-'Modified Weights'!AY195</f>
        <v>0.5</v>
      </c>
      <c r="Z184" s="26">
        <f ca="1">correlations!Z228-'Modified Weights'!AZ195</f>
        <v>0</v>
      </c>
    </row>
    <row r="185" spans="1:26">
      <c r="A185" s="1" t="str">
        <f t="shared" si="36"/>
        <v>393: Kill Bill: Vol. 2 (2004)</v>
      </c>
      <c r="B185" s="26">
        <f ca="1">correlations!B229-'Modified Weights'!AB196</f>
        <v>0.39999999999999991</v>
      </c>
      <c r="C185" s="26">
        <f ca="1">correlations!C229-'Modified Weights'!AC196</f>
        <v>0.875</v>
      </c>
      <c r="D185" s="26">
        <f ca="1">correlations!D229-'Modified Weights'!AD196</f>
        <v>1.2999999999999998</v>
      </c>
      <c r="E185" s="26">
        <f ca="1">correlations!E229-'Modified Weights'!AE196</f>
        <v>0.16666666666666652</v>
      </c>
      <c r="F185" s="26">
        <f ca="1">correlations!F229-'Modified Weights'!AF196</f>
        <v>-3.875</v>
      </c>
      <c r="G185" s="26">
        <f ca="1">correlations!G229-'Modified Weights'!AG196</f>
        <v>-2</v>
      </c>
      <c r="H185" s="26">
        <f ca="1">correlations!H229-'Modified Weights'!AH196</f>
        <v>0.90000000000000036</v>
      </c>
      <c r="I185" s="26">
        <f ca="1">correlations!I229-'Modified Weights'!AI196</f>
        <v>-0.29999999999999982</v>
      </c>
      <c r="J185" s="26">
        <f ca="1">correlations!J229-'Modified Weights'!AJ196</f>
        <v>-4.25</v>
      </c>
      <c r="K185" s="26">
        <f ca="1">correlations!K229-'Modified Weights'!AK196</f>
        <v>1</v>
      </c>
      <c r="L185" s="26">
        <f ca="1">correlations!L229-'Modified Weights'!AL196</f>
        <v>-3.75</v>
      </c>
      <c r="M185" s="26">
        <f ca="1">correlations!M229-'Modified Weights'!AM196</f>
        <v>0.40000000000000036</v>
      </c>
      <c r="N185" s="26">
        <f ca="1">correlations!N229-'Modified Weights'!AN196</f>
        <v>-0.70000000000000018</v>
      </c>
      <c r="O185" s="26">
        <f ca="1">correlations!O229-'Modified Weights'!AO196</f>
        <v>-0.125</v>
      </c>
      <c r="P185" s="26">
        <f ca="1">correlations!P229-'Modified Weights'!AP196</f>
        <v>-0.125</v>
      </c>
      <c r="Q185" s="26">
        <f ca="1">correlations!Q229-'Modified Weights'!AQ196</f>
        <v>0.625</v>
      </c>
      <c r="R185" s="26">
        <f ca="1">correlations!R229-'Modified Weights'!AR196</f>
        <v>0.33333333333333348</v>
      </c>
      <c r="S185" s="26">
        <f ca="1">correlations!S229-'Modified Weights'!AS196</f>
        <v>0.25</v>
      </c>
      <c r="T185" s="26">
        <f ca="1">correlations!T229-'Modified Weights'!AT196</f>
        <v>0.875</v>
      </c>
      <c r="U185" s="26">
        <f ca="1">correlations!U229-'Modified Weights'!AU196</f>
        <v>0.70000000000000018</v>
      </c>
      <c r="V185" s="26">
        <f ca="1">correlations!V229-'Modified Weights'!AV196</f>
        <v>-3.375</v>
      </c>
      <c r="W185" s="26">
        <f ca="1">correlations!W229-'Modified Weights'!AW196</f>
        <v>9.9999999999999645E-2</v>
      </c>
      <c r="X185" s="26">
        <f ca="1">correlations!X229-'Modified Weights'!AX196</f>
        <v>-2.8</v>
      </c>
      <c r="Y185" s="26">
        <f ca="1">correlations!Y229-'Modified Weights'!AY196</f>
        <v>-1</v>
      </c>
      <c r="Z185" s="26">
        <f ca="1">correlations!Z229-'Modified Weights'!AZ196</f>
        <v>-2.5</v>
      </c>
    </row>
    <row r="186" spans="1:26">
      <c r="A186" s="1" t="str">
        <f t="shared" si="36"/>
        <v>393: Kill Bill: Vol. 2 (2004)</v>
      </c>
      <c r="B186" s="26">
        <f ca="1">correlations!B230-'Modified Weights'!AB197</f>
        <v>0.89999999999999991</v>
      </c>
      <c r="C186" s="26">
        <f ca="1">correlations!C230-'Modified Weights'!AC197</f>
        <v>-4.125</v>
      </c>
      <c r="D186" s="26">
        <f ca="1">correlations!D230-'Modified Weights'!AD197</f>
        <v>-0.70000000000000018</v>
      </c>
      <c r="E186" s="26">
        <f ca="1">correlations!E230-'Modified Weights'!AE197</f>
        <v>0.16666666666666652</v>
      </c>
      <c r="F186" s="26">
        <f ca="1">correlations!F230-'Modified Weights'!AF197</f>
        <v>-0.875</v>
      </c>
      <c r="G186" s="26">
        <f ca="1">correlations!G230-'Modified Weights'!AG197</f>
        <v>0</v>
      </c>
      <c r="H186" s="26">
        <f ca="1">correlations!H230-'Modified Weights'!AH197</f>
        <v>0.90000000000000036</v>
      </c>
      <c r="I186" s="26">
        <f ca="1">correlations!I230-'Modified Weights'!AI197</f>
        <v>0.70000000000000018</v>
      </c>
      <c r="J186" s="26">
        <f ca="1">correlations!J230-'Modified Weights'!AJ197</f>
        <v>0.75</v>
      </c>
      <c r="K186" s="26">
        <f ca="1">correlations!K230-'Modified Weights'!AK197</f>
        <v>-1.5</v>
      </c>
      <c r="L186" s="26">
        <f ca="1">correlations!L230-'Modified Weights'!AL197</f>
        <v>-1.25</v>
      </c>
      <c r="M186" s="26">
        <f ca="1">correlations!M230-'Modified Weights'!AM197</f>
        <v>0.40000000000000036</v>
      </c>
      <c r="N186" s="26">
        <f ca="1">correlations!N230-'Modified Weights'!AN197</f>
        <v>1.2999999999999998</v>
      </c>
      <c r="O186" s="26">
        <f ca="1">correlations!O230-'Modified Weights'!AO197</f>
        <v>-1.125</v>
      </c>
      <c r="P186" s="26">
        <f ca="1">correlations!P230-'Modified Weights'!AP197</f>
        <v>0.375</v>
      </c>
      <c r="Q186" s="26">
        <f ca="1">correlations!Q230-'Modified Weights'!AQ197</f>
        <v>-4.375</v>
      </c>
      <c r="R186" s="26">
        <f ca="1">correlations!R230-'Modified Weights'!AR197</f>
        <v>-0.16666666666666652</v>
      </c>
      <c r="S186" s="26">
        <f ca="1">correlations!S230-'Modified Weights'!AS197</f>
        <v>-0.75</v>
      </c>
      <c r="T186" s="26">
        <f ca="1">correlations!T230-'Modified Weights'!AT197</f>
        <v>0.375</v>
      </c>
      <c r="U186" s="26">
        <f ca="1">correlations!U230-'Modified Weights'!AU197</f>
        <v>0.70000000000000018</v>
      </c>
      <c r="V186" s="26">
        <f ca="1">correlations!V230-'Modified Weights'!AV197</f>
        <v>1.625</v>
      </c>
      <c r="W186" s="26">
        <f ca="1">correlations!W230-'Modified Weights'!AW197</f>
        <v>9.9999999999999645E-2</v>
      </c>
      <c r="X186" s="26">
        <f ca="1">correlations!X230-'Modified Weights'!AX197</f>
        <v>-0.29999999999999982</v>
      </c>
      <c r="Y186" s="26">
        <f ca="1">correlations!Y230-'Modified Weights'!AY197</f>
        <v>0.5</v>
      </c>
      <c r="Z186" s="26">
        <f ca="1">correlations!Z230-'Modified Weights'!AZ197</f>
        <v>0.5</v>
      </c>
    </row>
    <row r="187" spans="1:26">
      <c r="A187" s="21" t="s">
        <v>37</v>
      </c>
      <c r="B187" s="26">
        <f ca="1">correlations!B231-'Modified Weights'!AB198</f>
        <v>-1.75</v>
      </c>
      <c r="C187" s="26">
        <f ca="1">correlations!C231-'Modified Weights'!AC198</f>
        <v>-2.5</v>
      </c>
      <c r="D187" s="26">
        <f ca="1">correlations!D231-'Modified Weights'!AD198</f>
        <v>-2.5</v>
      </c>
      <c r="E187" s="26">
        <f ca="1">correlations!E231-'Modified Weights'!AE198</f>
        <v>0</v>
      </c>
      <c r="F187" s="26">
        <f ca="1">correlations!F231-'Modified Weights'!AF198</f>
        <v>-1.25</v>
      </c>
      <c r="G187" s="26">
        <f ca="1">correlations!G231-'Modified Weights'!AG198</f>
        <v>-2.3333333333333335</v>
      </c>
      <c r="H187" s="26">
        <f ca="1">correlations!H231-'Modified Weights'!AH198</f>
        <v>-2.75</v>
      </c>
      <c r="I187" s="26">
        <f ca="1">correlations!I231-'Modified Weights'!AI198</f>
        <v>-0.5</v>
      </c>
      <c r="J187" s="26">
        <f ca="1">correlations!J231-'Modified Weights'!AJ198</f>
        <v>0.33333333333333348</v>
      </c>
      <c r="K187" s="26">
        <f ca="1">correlations!K231-'Modified Weights'!AK198</f>
        <v>-3.75</v>
      </c>
      <c r="L187" s="26">
        <f ca="1">correlations!L231-'Modified Weights'!AL198</f>
        <v>-0.25</v>
      </c>
      <c r="M187" s="26">
        <f ca="1">correlations!M231-'Modified Weights'!AM198</f>
        <v>-3.1666666666666665</v>
      </c>
      <c r="N187" s="26">
        <f ca="1">correlations!N231-'Modified Weights'!AN198</f>
        <v>-0.33333333333333326</v>
      </c>
      <c r="O187" s="26">
        <f ca="1">correlations!O231-'Modified Weights'!AO198</f>
        <v>-2.8333333333333335</v>
      </c>
      <c r="P187" s="26">
        <f ca="1">correlations!P231-'Modified Weights'!AP198</f>
        <v>-0.25</v>
      </c>
      <c r="Q187" s="26">
        <f ca="1">correlations!Q231-'Modified Weights'!AQ198</f>
        <v>-3.5</v>
      </c>
      <c r="R187" s="26">
        <f ca="1">correlations!R231-'Modified Weights'!AR198</f>
        <v>0</v>
      </c>
      <c r="S187" s="26">
        <f ca="1">correlations!S231-'Modified Weights'!AS198</f>
        <v>0</v>
      </c>
      <c r="T187" s="26">
        <f ca="1">correlations!T231-'Modified Weights'!AT198</f>
        <v>-1.25</v>
      </c>
      <c r="U187" s="26">
        <f ca="1">correlations!U231-'Modified Weights'!AU198</f>
        <v>-3</v>
      </c>
      <c r="V187" s="26">
        <f ca="1">correlations!V231-'Modified Weights'!AV198</f>
        <v>0</v>
      </c>
      <c r="W187" s="26">
        <f ca="1">correlations!W231-'Modified Weights'!AW198</f>
        <v>-0.70000000000000018</v>
      </c>
      <c r="X187" s="26">
        <f ca="1">correlations!X231-'Modified Weights'!AX198</f>
        <v>-1.75</v>
      </c>
      <c r="Y187" s="26">
        <f ca="1">correlations!Y231-'Modified Weights'!AY198</f>
        <v>-3.1666666666666665</v>
      </c>
      <c r="Z187" s="26">
        <f ca="1">correlations!Z231-'Modified Weights'!AZ198</f>
        <v>-2.375</v>
      </c>
    </row>
    <row r="188" spans="1:26">
      <c r="A188" s="1" t="str">
        <f t="shared" ref="A188:A191" si="37">A187</f>
        <v>414: Batman Forever (1995)</v>
      </c>
      <c r="B188" s="26">
        <f ca="1">correlations!B232-'Modified Weights'!AB199</f>
        <v>-1.75</v>
      </c>
      <c r="C188" s="26">
        <f ca="1">correlations!C232-'Modified Weights'!AC199</f>
        <v>0.5</v>
      </c>
      <c r="D188" s="26">
        <f ca="1">correlations!D232-'Modified Weights'!AD199</f>
        <v>-0.5</v>
      </c>
      <c r="E188" s="26">
        <f ca="1">correlations!E232-'Modified Weights'!AE199</f>
        <v>-1.5</v>
      </c>
      <c r="F188" s="26">
        <f ca="1">correlations!F232-'Modified Weights'!AF199</f>
        <v>-2.75</v>
      </c>
      <c r="G188" s="26">
        <f ca="1">correlations!G232-'Modified Weights'!AG199</f>
        <v>-0.83333333333333348</v>
      </c>
      <c r="H188" s="26">
        <f ca="1">correlations!H232-'Modified Weights'!AH199</f>
        <v>-0.25</v>
      </c>
      <c r="I188" s="26">
        <f ca="1">correlations!I232-'Modified Weights'!AI199</f>
        <v>-2</v>
      </c>
      <c r="J188" s="26">
        <f ca="1">correlations!J232-'Modified Weights'!AJ199</f>
        <v>-2.6666666666666665</v>
      </c>
      <c r="K188" s="26">
        <f ca="1">correlations!K232-'Modified Weights'!AK199</f>
        <v>-3.75</v>
      </c>
      <c r="L188" s="26">
        <f ca="1">correlations!L232-'Modified Weights'!AL199</f>
        <v>-3.25</v>
      </c>
      <c r="M188" s="26">
        <f ca="1">correlations!M232-'Modified Weights'!AM199</f>
        <v>-3.1666666666666665</v>
      </c>
      <c r="N188" s="26">
        <f ca="1">correlations!N232-'Modified Weights'!AN199</f>
        <v>0.66666666666666674</v>
      </c>
      <c r="O188" s="26">
        <f ca="1">correlations!O232-'Modified Weights'!AO199</f>
        <v>0.66666666666666652</v>
      </c>
      <c r="P188" s="26">
        <f ca="1">correlations!P232-'Modified Weights'!AP199</f>
        <v>-3.75</v>
      </c>
      <c r="Q188" s="26">
        <f ca="1">correlations!Q232-'Modified Weights'!AQ199</f>
        <v>0</v>
      </c>
      <c r="R188" s="26">
        <f ca="1">correlations!R232-'Modified Weights'!AR199</f>
        <v>-1.5</v>
      </c>
      <c r="S188" s="26">
        <f ca="1">correlations!S232-'Modified Weights'!AS199</f>
        <v>-2.5</v>
      </c>
      <c r="T188" s="26">
        <f ca="1">correlations!T232-'Modified Weights'!AT199</f>
        <v>-2.75</v>
      </c>
      <c r="U188" s="26">
        <f ca="1">correlations!U232-'Modified Weights'!AU199</f>
        <v>-0.5</v>
      </c>
      <c r="V188" s="26">
        <f ca="1">correlations!V232-'Modified Weights'!AV199</f>
        <v>-2</v>
      </c>
      <c r="W188" s="26">
        <f ca="1">correlations!W232-'Modified Weights'!AW199</f>
        <v>0.29999999999999982</v>
      </c>
      <c r="X188" s="26">
        <f ca="1">correlations!X232-'Modified Weights'!AX199</f>
        <v>-1.75</v>
      </c>
      <c r="Y188" s="26">
        <f ca="1">correlations!Y232-'Modified Weights'!AY199</f>
        <v>-3.1666666666666665</v>
      </c>
      <c r="Z188" s="26">
        <f ca="1">correlations!Z232-'Modified Weights'!AZ199</f>
        <v>1.125</v>
      </c>
    </row>
    <row r="189" spans="1:26">
      <c r="A189" s="1" t="str">
        <f t="shared" si="37"/>
        <v>414: Batman Forever (1995)</v>
      </c>
      <c r="B189" s="26">
        <f ca="1">correlations!B233-'Modified Weights'!AB200</f>
        <v>0.25</v>
      </c>
      <c r="C189" s="26">
        <f ca="1">correlations!C233-'Modified Weights'!AC200</f>
        <v>-1</v>
      </c>
      <c r="D189" s="26">
        <f ca="1">correlations!D233-'Modified Weights'!AD200</f>
        <v>-1</v>
      </c>
      <c r="E189" s="26">
        <f ca="1">correlations!E233-'Modified Weights'!AE200</f>
        <v>-1.5</v>
      </c>
      <c r="F189" s="26">
        <f ca="1">correlations!F233-'Modified Weights'!AF200</f>
        <v>1.25</v>
      </c>
      <c r="G189" s="26">
        <f ca="1">correlations!G233-'Modified Weights'!AG200</f>
        <v>-2.3333333333333335</v>
      </c>
      <c r="H189" s="26">
        <f ca="1">correlations!H233-'Modified Weights'!AH200</f>
        <v>-2.75</v>
      </c>
      <c r="I189" s="26">
        <f ca="1">correlations!I233-'Modified Weights'!AI200</f>
        <v>0.5</v>
      </c>
      <c r="J189" s="26">
        <f ca="1">correlations!J233-'Modified Weights'!AJ200</f>
        <v>-1.1666666666666665</v>
      </c>
      <c r="K189" s="26">
        <f ca="1">correlations!K233-'Modified Weights'!AK200</f>
        <v>-3.75</v>
      </c>
      <c r="L189" s="26">
        <f ca="1">correlations!L233-'Modified Weights'!AL200</f>
        <v>-3.25</v>
      </c>
      <c r="M189" s="26">
        <f ca="1">correlations!M233-'Modified Weights'!AM200</f>
        <v>-1.6666666666666665</v>
      </c>
      <c r="N189" s="26">
        <f ca="1">correlations!N233-'Modified Weights'!AN200</f>
        <v>-1.8333333333333333</v>
      </c>
      <c r="O189" s="26">
        <f ca="1">correlations!O233-'Modified Weights'!AO200</f>
        <v>-1.3333333333333335</v>
      </c>
      <c r="P189" s="26">
        <f ca="1">correlations!P233-'Modified Weights'!AP200</f>
        <v>-3.75</v>
      </c>
      <c r="Q189" s="26">
        <f ca="1">correlations!Q233-'Modified Weights'!AQ200</f>
        <v>0</v>
      </c>
      <c r="R189" s="26">
        <f ca="1">correlations!R233-'Modified Weights'!AR200</f>
        <v>-1.5</v>
      </c>
      <c r="S189" s="26">
        <f ca="1">correlations!S233-'Modified Weights'!AS200</f>
        <v>1</v>
      </c>
      <c r="T189" s="26">
        <f ca="1">correlations!T233-'Modified Weights'!AT200</f>
        <v>-2.75</v>
      </c>
      <c r="U189" s="26">
        <f ca="1">correlations!U233-'Modified Weights'!AU200</f>
        <v>-3</v>
      </c>
      <c r="V189" s="26">
        <f ca="1">correlations!V233-'Modified Weights'!AV200</f>
        <v>-2</v>
      </c>
      <c r="W189" s="26">
        <f ca="1">correlations!W233-'Modified Weights'!AW200</f>
        <v>1.2999999999999998</v>
      </c>
      <c r="X189" s="26">
        <f ca="1">correlations!X233-'Modified Weights'!AX200</f>
        <v>-1.75</v>
      </c>
      <c r="Y189" s="26">
        <f ca="1">correlations!Y233-'Modified Weights'!AY200</f>
        <v>0.83333333333333348</v>
      </c>
      <c r="Z189" s="26">
        <f ca="1">correlations!Z233-'Modified Weights'!AZ200</f>
        <v>0.125</v>
      </c>
    </row>
    <row r="190" spans="1:26">
      <c r="A190" s="1" t="str">
        <f t="shared" si="37"/>
        <v>414: Batman Forever (1995)</v>
      </c>
      <c r="B190" s="26">
        <f ca="1">correlations!B234-'Modified Weights'!AB201</f>
        <v>-0.25</v>
      </c>
      <c r="C190" s="26">
        <f ca="1">correlations!C234-'Modified Weights'!AC201</f>
        <v>0.5</v>
      </c>
      <c r="D190" s="26">
        <f ca="1">correlations!D234-'Modified Weights'!AD201</f>
        <v>0.5</v>
      </c>
      <c r="E190" s="26">
        <f ca="1">correlations!E234-'Modified Weights'!AE201</f>
        <v>-1.5</v>
      </c>
      <c r="F190" s="26">
        <f ca="1">correlations!F234-'Modified Weights'!AF201</f>
        <v>-2.75</v>
      </c>
      <c r="G190" s="26">
        <f ca="1">correlations!G234-'Modified Weights'!AG201</f>
        <v>-0.33333333333333348</v>
      </c>
      <c r="H190" s="26">
        <f ca="1">correlations!H234-'Modified Weights'!AH201</f>
        <v>0.25</v>
      </c>
      <c r="I190" s="26">
        <f ca="1">correlations!I234-'Modified Weights'!AI201</f>
        <v>-2</v>
      </c>
      <c r="J190" s="26">
        <f ca="1">correlations!J234-'Modified Weights'!AJ201</f>
        <v>-2.6666666666666665</v>
      </c>
      <c r="K190" s="26">
        <f ca="1">correlations!K234-'Modified Weights'!AK201</f>
        <v>0.25</v>
      </c>
      <c r="L190" s="26">
        <f ca="1">correlations!L234-'Modified Weights'!AL201</f>
        <v>-3.25</v>
      </c>
      <c r="M190" s="26">
        <f ca="1">correlations!M234-'Modified Weights'!AM201</f>
        <v>1.8333333333333335</v>
      </c>
      <c r="N190" s="26">
        <f ca="1">correlations!N234-'Modified Weights'!AN201</f>
        <v>-0.33333333333333326</v>
      </c>
      <c r="O190" s="26">
        <f ca="1">correlations!O234-'Modified Weights'!AO201</f>
        <v>-2.8333333333333335</v>
      </c>
      <c r="P190" s="26">
        <f ca="1">correlations!P234-'Modified Weights'!AP201</f>
        <v>0.25</v>
      </c>
      <c r="Q190" s="26">
        <f ca="1">correlations!Q234-'Modified Weights'!AQ201</f>
        <v>-3.5</v>
      </c>
      <c r="R190" s="26">
        <f ca="1">correlations!R234-'Modified Weights'!AR201</f>
        <v>0</v>
      </c>
      <c r="S190" s="26">
        <f ca="1">correlations!S234-'Modified Weights'!AS201</f>
        <v>-2.5</v>
      </c>
      <c r="T190" s="26">
        <f ca="1">correlations!T234-'Modified Weights'!AT201</f>
        <v>-2.75</v>
      </c>
      <c r="U190" s="26">
        <f ca="1">correlations!U234-'Modified Weights'!AU201</f>
        <v>0.5</v>
      </c>
      <c r="V190" s="26">
        <f ca="1">correlations!V234-'Modified Weights'!AV201</f>
        <v>-2</v>
      </c>
      <c r="W190" s="26">
        <f ca="1">correlations!W234-'Modified Weights'!AW201</f>
        <v>-0.70000000000000018</v>
      </c>
      <c r="X190" s="26">
        <f ca="1">correlations!X234-'Modified Weights'!AX201</f>
        <v>0.25</v>
      </c>
      <c r="Y190" s="26">
        <f ca="1">correlations!Y234-'Modified Weights'!AY201</f>
        <v>-0.66666666666666652</v>
      </c>
      <c r="Z190" s="26">
        <f ca="1">correlations!Z234-'Modified Weights'!AZ201</f>
        <v>-0.375</v>
      </c>
    </row>
    <row r="191" spans="1:26">
      <c r="A191" s="1" t="str">
        <f t="shared" si="37"/>
        <v>414: Batman Forever (1995)</v>
      </c>
      <c r="B191" s="26">
        <f ca="1">correlations!B235-'Modified Weights'!AB202</f>
        <v>-1.75</v>
      </c>
      <c r="C191" s="26">
        <f ca="1">correlations!C235-'Modified Weights'!AC202</f>
        <v>-2.5</v>
      </c>
      <c r="D191" s="26">
        <f ca="1">correlations!D235-'Modified Weights'!AD202</f>
        <v>1</v>
      </c>
      <c r="E191" s="26">
        <f ca="1">correlations!E235-'Modified Weights'!AE202</f>
        <v>-1.5</v>
      </c>
      <c r="F191" s="26">
        <f ca="1">correlations!F235-'Modified Weights'!AF202</f>
        <v>-2.75</v>
      </c>
      <c r="G191" s="26">
        <f ca="1">correlations!G235-'Modified Weights'!AG202</f>
        <v>1.1666666666666665</v>
      </c>
      <c r="H191" s="26">
        <f ca="1">correlations!H235-'Modified Weights'!AH202</f>
        <v>-2.75</v>
      </c>
      <c r="I191" s="26">
        <f ca="1">correlations!I235-'Modified Weights'!AI202</f>
        <v>-2</v>
      </c>
      <c r="J191" s="26">
        <f ca="1">correlations!J235-'Modified Weights'!AJ202</f>
        <v>0.83333333333333348</v>
      </c>
      <c r="K191" s="26">
        <f ca="1">correlations!K235-'Modified Weights'!AK202</f>
        <v>-0.25</v>
      </c>
      <c r="L191" s="26">
        <f ca="1">correlations!L235-'Modified Weights'!AL202</f>
        <v>0.25</v>
      </c>
      <c r="M191" s="26">
        <f ca="1">correlations!M235-'Modified Weights'!AM202</f>
        <v>-0.16666666666666652</v>
      </c>
      <c r="N191" s="26">
        <f ca="1">correlations!N235-'Modified Weights'!AN202</f>
        <v>-1.8333333333333333</v>
      </c>
      <c r="O191" s="26">
        <f ca="1">correlations!O235-'Modified Weights'!AO202</f>
        <v>0.66666666666666652</v>
      </c>
      <c r="P191" s="26">
        <f ca="1">correlations!P235-'Modified Weights'!AP202</f>
        <v>-3.75</v>
      </c>
      <c r="Q191" s="26">
        <f ca="1">correlations!Q235-'Modified Weights'!AQ202</f>
        <v>-3.5</v>
      </c>
      <c r="R191" s="26">
        <f ca="1">correlations!R235-'Modified Weights'!AR202</f>
        <v>-1.5</v>
      </c>
      <c r="S191" s="26">
        <f ca="1">correlations!S235-'Modified Weights'!AS202</f>
        <v>-1</v>
      </c>
      <c r="T191" s="26">
        <f ca="1">correlations!T235-'Modified Weights'!AT202</f>
        <v>1.25</v>
      </c>
      <c r="U191" s="26">
        <f ca="1">correlations!U235-'Modified Weights'!AU202</f>
        <v>0</v>
      </c>
      <c r="V191" s="26">
        <f ca="1">correlations!V235-'Modified Weights'!AV202</f>
        <v>-2</v>
      </c>
      <c r="W191" s="26">
        <f ca="1">correlations!W235-'Modified Weights'!AW202</f>
        <v>-0.20000000000000018</v>
      </c>
      <c r="X191" s="26">
        <f ca="1">correlations!X235-'Modified Weights'!AX202</f>
        <v>-0.25</v>
      </c>
      <c r="Y191" s="26">
        <f ca="1">correlations!Y235-'Modified Weights'!AY202</f>
        <v>-0.16666666666666652</v>
      </c>
      <c r="Z191" s="26">
        <f ca="1">correlations!Z235-'Modified Weights'!AZ202</f>
        <v>-0.875</v>
      </c>
    </row>
    <row r="192" spans="1:26">
      <c r="A192" s="21" t="s">
        <v>38</v>
      </c>
      <c r="B192" s="26">
        <f ca="1">correlations!B236-'Modified Weights'!AB203</f>
        <v>-2.5</v>
      </c>
      <c r="C192" s="26">
        <f ca="1">correlations!C236-'Modified Weights'!AC203</f>
        <v>-4.5</v>
      </c>
      <c r="D192" s="26">
        <f ca="1">correlations!D236-'Modified Weights'!AD203</f>
        <v>0.25</v>
      </c>
      <c r="E192" s="26">
        <f ca="1">correlations!E236-'Modified Weights'!AE203</f>
        <v>-1.5</v>
      </c>
      <c r="F192" s="26">
        <f ca="1">correlations!F236-'Modified Weights'!AF203</f>
        <v>-4</v>
      </c>
      <c r="G192" s="26">
        <f ca="1">correlations!G236-'Modified Weights'!AG203</f>
        <v>-3.3333333333333335</v>
      </c>
      <c r="H192" s="26">
        <f ca="1">correlations!H236-'Modified Weights'!AH203</f>
        <v>-4.25</v>
      </c>
      <c r="I192" s="26">
        <f ca="1">correlations!I236-'Modified Weights'!AI203</f>
        <v>-0.83333333333333348</v>
      </c>
      <c r="J192" s="26">
        <f ca="1">correlations!J236-'Modified Weights'!AJ203</f>
        <v>0.25</v>
      </c>
      <c r="K192" s="26">
        <f ca="1">correlations!K236-'Modified Weights'!AK203</f>
        <v>-4.75</v>
      </c>
      <c r="L192" s="26">
        <f ca="1">correlations!L236-'Modified Weights'!AL203</f>
        <v>0</v>
      </c>
      <c r="M192" s="26">
        <f ca="1">correlations!M236-'Modified Weights'!AM203</f>
        <v>-4</v>
      </c>
      <c r="N192" s="26">
        <f ca="1">correlations!N236-'Modified Weights'!AN203</f>
        <v>-3.5</v>
      </c>
      <c r="O192" s="26">
        <f ca="1">correlations!O236-'Modified Weights'!AO203</f>
        <v>-4.75</v>
      </c>
      <c r="P192" s="26">
        <f ca="1">correlations!P236-'Modified Weights'!AP203</f>
        <v>0.5</v>
      </c>
      <c r="Q192" s="26">
        <f ca="1">correlations!Q236-'Modified Weights'!AQ203</f>
        <v>-4.666666666666667</v>
      </c>
      <c r="R192" s="26">
        <f ca="1">correlations!R236-'Modified Weights'!AR203</f>
        <v>-0.25</v>
      </c>
      <c r="S192" s="26">
        <f ca="1">correlations!S236-'Modified Weights'!AS203</f>
        <v>-3.5</v>
      </c>
      <c r="T192" s="26">
        <f ca="1">correlations!T236-'Modified Weights'!AT203</f>
        <v>-1</v>
      </c>
      <c r="U192" s="26">
        <f ca="1">correlations!U236-'Modified Weights'!AU203</f>
        <v>0.16666666666666696</v>
      </c>
      <c r="V192" s="26">
        <f ca="1">correlations!V236-'Modified Weights'!AV203</f>
        <v>-1.5</v>
      </c>
      <c r="W192" s="26">
        <f ca="1">correlations!W236-'Modified Weights'!AW203</f>
        <v>0.40000000000000036</v>
      </c>
      <c r="X192" s="26">
        <f ca="1">correlations!X236-'Modified Weights'!AX203</f>
        <v>-3.5</v>
      </c>
      <c r="Y192" s="26">
        <f ca="1">correlations!Y236-'Modified Weights'!AY203</f>
        <v>-4.25</v>
      </c>
      <c r="Z192" s="26">
        <f ca="1">correlations!Z236-'Modified Weights'!AZ203</f>
        <v>-3.5</v>
      </c>
    </row>
    <row r="193" spans="1:26">
      <c r="A193" s="1" t="str">
        <f t="shared" ref="A193:A196" si="38">A192</f>
        <v>424: Schindler's List (1993)</v>
      </c>
      <c r="B193" s="26">
        <f ca="1">correlations!B237-'Modified Weights'!AB204</f>
        <v>-2.5</v>
      </c>
      <c r="C193" s="26">
        <f ca="1">correlations!C237-'Modified Weights'!AC204</f>
        <v>0.5</v>
      </c>
      <c r="D193" s="26">
        <f ca="1">correlations!D237-'Modified Weights'!AD204</f>
        <v>-1.75</v>
      </c>
      <c r="E193" s="26">
        <f ca="1">correlations!E237-'Modified Weights'!AE204</f>
        <v>-4</v>
      </c>
      <c r="F193" s="26">
        <f ca="1">correlations!F237-'Modified Weights'!AF204</f>
        <v>0.5</v>
      </c>
      <c r="G193" s="26">
        <f ca="1">correlations!G237-'Modified Weights'!AG204</f>
        <v>-0.83333333333333348</v>
      </c>
      <c r="H193" s="26">
        <f ca="1">correlations!H237-'Modified Weights'!AH204</f>
        <v>-4.25</v>
      </c>
      <c r="I193" s="26">
        <f ca="1">correlations!I237-'Modified Weights'!AI204</f>
        <v>1.1666666666666665</v>
      </c>
      <c r="J193" s="26">
        <f ca="1">correlations!J237-'Modified Weights'!AJ204</f>
        <v>-4.75</v>
      </c>
      <c r="K193" s="26">
        <f ca="1">correlations!K237-'Modified Weights'!AK204</f>
        <v>-4.75</v>
      </c>
      <c r="L193" s="26">
        <f ca="1">correlations!L237-'Modified Weights'!AL204</f>
        <v>-5</v>
      </c>
      <c r="M193" s="26">
        <f ca="1">correlations!M237-'Modified Weights'!AM204</f>
        <v>0.5</v>
      </c>
      <c r="N193" s="26">
        <f ca="1">correlations!N237-'Modified Weights'!AN204</f>
        <v>-3.5</v>
      </c>
      <c r="O193" s="26">
        <f ca="1">correlations!O237-'Modified Weights'!AO204</f>
        <v>-0.25</v>
      </c>
      <c r="P193" s="26">
        <f ca="1">correlations!P237-'Modified Weights'!AP204</f>
        <v>-4</v>
      </c>
      <c r="Q193" s="26">
        <f ca="1">correlations!Q237-'Modified Weights'!AQ204</f>
        <v>-0.16666666666666696</v>
      </c>
      <c r="R193" s="26">
        <f ca="1">correlations!R237-'Modified Weights'!AR204</f>
        <v>-2.75</v>
      </c>
      <c r="S193" s="26">
        <f ca="1">correlations!S237-'Modified Weights'!AS204</f>
        <v>-3.5</v>
      </c>
      <c r="T193" s="26">
        <f ca="1">correlations!T237-'Modified Weights'!AT204</f>
        <v>-3.5</v>
      </c>
      <c r="U193" s="26">
        <f ca="1">correlations!U237-'Modified Weights'!AU204</f>
        <v>-4.333333333333333</v>
      </c>
      <c r="V193" s="26">
        <f ca="1">correlations!V237-'Modified Weights'!AV204</f>
        <v>-4</v>
      </c>
      <c r="W193" s="26">
        <f ca="1">correlations!W237-'Modified Weights'!AW204</f>
        <v>-9.9999999999999645E-2</v>
      </c>
      <c r="X193" s="26">
        <f ca="1">correlations!X237-'Modified Weights'!AX204</f>
        <v>1</v>
      </c>
      <c r="Y193" s="26">
        <f ca="1">correlations!Y237-'Modified Weights'!AY204</f>
        <v>-4.25</v>
      </c>
      <c r="Z193" s="26">
        <f ca="1">correlations!Z237-'Modified Weights'!AZ204</f>
        <v>1</v>
      </c>
    </row>
    <row r="194" spans="1:26">
      <c r="A194" s="1" t="str">
        <f t="shared" si="38"/>
        <v>424: Schindler's List (1993)</v>
      </c>
      <c r="B194" s="26">
        <f ca="1">correlations!B238-'Modified Weights'!AB205</f>
        <v>0</v>
      </c>
      <c r="C194" s="26">
        <f ca="1">correlations!C238-'Modified Weights'!AC205</f>
        <v>-4.5</v>
      </c>
      <c r="D194" s="26">
        <f ca="1">correlations!D238-'Modified Weights'!AD205</f>
        <v>-4.25</v>
      </c>
      <c r="E194" s="26">
        <f ca="1">correlations!E238-'Modified Weights'!AE205</f>
        <v>1</v>
      </c>
      <c r="F194" s="26">
        <f ca="1">correlations!F238-'Modified Weights'!AF205</f>
        <v>-0.5</v>
      </c>
      <c r="G194" s="26">
        <f ca="1">correlations!G238-'Modified Weights'!AG205</f>
        <v>-3.3333333333333335</v>
      </c>
      <c r="H194" s="26">
        <f ca="1">correlations!H238-'Modified Weights'!AH205</f>
        <v>-4.25</v>
      </c>
      <c r="I194" s="26">
        <f ca="1">correlations!I238-'Modified Weights'!AI205</f>
        <v>-3.3333333333333335</v>
      </c>
      <c r="J194" s="26">
        <f ca="1">correlations!J238-'Modified Weights'!AJ205</f>
        <v>-4.75</v>
      </c>
      <c r="K194" s="26">
        <f ca="1">correlations!K238-'Modified Weights'!AK205</f>
        <v>-4.75</v>
      </c>
      <c r="L194" s="26">
        <f ca="1">correlations!L238-'Modified Weights'!AL205</f>
        <v>-5</v>
      </c>
      <c r="M194" s="26">
        <f ca="1">correlations!M238-'Modified Weights'!AM205</f>
        <v>-1.5</v>
      </c>
      <c r="N194" s="26">
        <f ca="1">correlations!N238-'Modified Weights'!AN205</f>
        <v>-3.5</v>
      </c>
      <c r="O194" s="26">
        <f ca="1">correlations!O238-'Modified Weights'!AO205</f>
        <v>-4.75</v>
      </c>
      <c r="P194" s="26">
        <f ca="1">correlations!P238-'Modified Weights'!AP205</f>
        <v>-4</v>
      </c>
      <c r="Q194" s="26">
        <f ca="1">correlations!Q238-'Modified Weights'!AQ205</f>
        <v>0.33333333333333304</v>
      </c>
      <c r="R194" s="26">
        <f ca="1">correlations!R238-'Modified Weights'!AR205</f>
        <v>-2.75</v>
      </c>
      <c r="S194" s="26">
        <f ca="1">correlations!S238-'Modified Weights'!AS205</f>
        <v>1</v>
      </c>
      <c r="T194" s="26">
        <f ca="1">correlations!T238-'Modified Weights'!AT205</f>
        <v>-3.5</v>
      </c>
      <c r="U194" s="26">
        <f ca="1">correlations!U238-'Modified Weights'!AU205</f>
        <v>-4.333333333333333</v>
      </c>
      <c r="V194" s="26">
        <f ca="1">correlations!V238-'Modified Weights'!AV205</f>
        <v>-4</v>
      </c>
      <c r="W194" s="26">
        <f ca="1">correlations!W238-'Modified Weights'!AW205</f>
        <v>0.40000000000000036</v>
      </c>
      <c r="X194" s="26">
        <f ca="1">correlations!X238-'Modified Weights'!AX205</f>
        <v>-3.5</v>
      </c>
      <c r="Y194" s="26">
        <f ca="1">correlations!Y238-'Modified Weights'!AY205</f>
        <v>-0.75</v>
      </c>
      <c r="Z194" s="26">
        <f ca="1">correlations!Z238-'Modified Weights'!AZ205</f>
        <v>-3.5</v>
      </c>
    </row>
    <row r="195" spans="1:26">
      <c r="A195" s="1" t="str">
        <f t="shared" si="38"/>
        <v>424: Schindler's List (1993)</v>
      </c>
      <c r="B195" s="26">
        <f ca="1">correlations!B239-'Modified Weights'!AB206</f>
        <v>-2.5</v>
      </c>
      <c r="C195" s="26">
        <f ca="1">correlations!C239-'Modified Weights'!AC206</f>
        <v>-0.5</v>
      </c>
      <c r="D195" s="26">
        <f ca="1">correlations!D239-'Modified Weights'!AD206</f>
        <v>0.75</v>
      </c>
      <c r="E195" s="26">
        <f ca="1">correlations!E239-'Modified Weights'!AE206</f>
        <v>0.5</v>
      </c>
      <c r="F195" s="26">
        <f ca="1">correlations!F239-'Modified Weights'!AF206</f>
        <v>1</v>
      </c>
      <c r="G195" s="26">
        <f ca="1">correlations!G239-'Modified Weights'!AG206</f>
        <v>-0.83333333333333348</v>
      </c>
      <c r="H195" s="26">
        <f ca="1">correlations!H239-'Modified Weights'!AH206</f>
        <v>-0.25</v>
      </c>
      <c r="I195" s="26">
        <f ca="1">correlations!I239-'Modified Weights'!AI206</f>
        <v>-0.33333333333333348</v>
      </c>
      <c r="J195" s="26">
        <f ca="1">correlations!J239-'Modified Weights'!AJ206</f>
        <v>-4.75</v>
      </c>
      <c r="K195" s="26">
        <f ca="1">correlations!K239-'Modified Weights'!AK206</f>
        <v>-0.25</v>
      </c>
      <c r="L195" s="26">
        <f ca="1">correlations!L239-'Modified Weights'!AL206</f>
        <v>-5</v>
      </c>
      <c r="M195" s="26">
        <f ca="1">correlations!M239-'Modified Weights'!AM206</f>
        <v>1</v>
      </c>
      <c r="N195" s="26">
        <f ca="1">correlations!N239-'Modified Weights'!AN206</f>
        <v>-1</v>
      </c>
      <c r="O195" s="26">
        <f ca="1">correlations!O239-'Modified Weights'!AO206</f>
        <v>-4.75</v>
      </c>
      <c r="P195" s="26">
        <f ca="1">correlations!P239-'Modified Weights'!AP206</f>
        <v>-0.5</v>
      </c>
      <c r="Q195" s="26">
        <f ca="1">correlations!Q239-'Modified Weights'!AQ206</f>
        <v>-0.16666666666666696</v>
      </c>
      <c r="R195" s="26">
        <f ca="1">correlations!R239-'Modified Weights'!AR206</f>
        <v>-2.75</v>
      </c>
      <c r="S195" s="26">
        <f ca="1">correlations!S239-'Modified Weights'!AS206</f>
        <v>-3.5</v>
      </c>
      <c r="T195" s="26">
        <f ca="1">correlations!T239-'Modified Weights'!AT206</f>
        <v>1</v>
      </c>
      <c r="U195" s="26">
        <f ca="1">correlations!U239-'Modified Weights'!AU206</f>
        <v>0.16666666666666696</v>
      </c>
      <c r="V195" s="26">
        <f ca="1">correlations!V239-'Modified Weights'!AV206</f>
        <v>1</v>
      </c>
      <c r="W195" s="26">
        <f ca="1">correlations!W239-'Modified Weights'!AW206</f>
        <v>-0.59999999999999964</v>
      </c>
      <c r="X195" s="26">
        <f ca="1">correlations!X239-'Modified Weights'!AX206</f>
        <v>-1</v>
      </c>
      <c r="Y195" s="26">
        <f ca="1">correlations!Y239-'Modified Weights'!AY206</f>
        <v>-4.25</v>
      </c>
      <c r="Z195" s="26">
        <f ca="1">correlations!Z239-'Modified Weights'!AZ206</f>
        <v>-1</v>
      </c>
    </row>
    <row r="196" spans="1:26">
      <c r="A196" s="1" t="str">
        <f t="shared" si="38"/>
        <v>424: Schindler's List (1993)</v>
      </c>
      <c r="B196" s="26">
        <f ca="1">correlations!B240-'Modified Weights'!AB207</f>
        <v>-2.5</v>
      </c>
      <c r="C196" s="26">
        <f ca="1">correlations!C240-'Modified Weights'!AC207</f>
        <v>-4.5</v>
      </c>
      <c r="D196" s="26">
        <f ca="1">correlations!D240-'Modified Weights'!AD207</f>
        <v>0.75</v>
      </c>
      <c r="E196" s="26">
        <f ca="1">correlations!E240-'Modified Weights'!AE207</f>
        <v>-4</v>
      </c>
      <c r="F196" s="26">
        <f ca="1">correlations!F240-'Modified Weights'!AF207</f>
        <v>-1</v>
      </c>
      <c r="G196" s="26">
        <f ca="1">correlations!G240-'Modified Weights'!AG207</f>
        <v>1.6666666666666665</v>
      </c>
      <c r="H196" s="26">
        <f ca="1">correlations!H240-'Modified Weights'!AH207</f>
        <v>0.25</v>
      </c>
      <c r="I196" s="26">
        <f ca="1">correlations!I240-'Modified Weights'!AI207</f>
        <v>-3.3333333333333335</v>
      </c>
      <c r="J196" s="26">
        <f ca="1">correlations!J240-'Modified Weights'!AJ207</f>
        <v>-0.25</v>
      </c>
      <c r="K196" s="26">
        <f ca="1">correlations!K240-'Modified Weights'!AK207</f>
        <v>0.25</v>
      </c>
      <c r="L196" s="26">
        <f ca="1">correlations!L240-'Modified Weights'!AL207</f>
        <v>0</v>
      </c>
      <c r="M196" s="26">
        <f ca="1">correlations!M240-'Modified Weights'!AM207</f>
        <v>0</v>
      </c>
      <c r="N196" s="26">
        <f ca="1">correlations!N240-'Modified Weights'!AN207</f>
        <v>1</v>
      </c>
      <c r="O196" s="26">
        <f ca="1">correlations!O240-'Modified Weights'!AO207</f>
        <v>0.25</v>
      </c>
      <c r="P196" s="26">
        <f ca="1">correlations!P240-'Modified Weights'!AP207</f>
        <v>-4</v>
      </c>
      <c r="Q196" s="26">
        <f ca="1">correlations!Q240-'Modified Weights'!AQ207</f>
        <v>-4.666666666666667</v>
      </c>
      <c r="R196" s="26">
        <f ca="1">correlations!R240-'Modified Weights'!AR207</f>
        <v>0.25</v>
      </c>
      <c r="S196" s="26">
        <f ca="1">correlations!S240-'Modified Weights'!AS207</f>
        <v>-1</v>
      </c>
      <c r="T196" s="26">
        <f ca="1">correlations!T240-'Modified Weights'!AT207</f>
        <v>0</v>
      </c>
      <c r="U196" s="26">
        <f ca="1">correlations!U240-'Modified Weights'!AU207</f>
        <v>-0.33333333333333304</v>
      </c>
      <c r="V196" s="26">
        <f ca="1">correlations!V240-'Modified Weights'!AV207</f>
        <v>0.5</v>
      </c>
      <c r="W196" s="26">
        <f ca="1">correlations!W240-'Modified Weights'!AW207</f>
        <v>-9.9999999999999645E-2</v>
      </c>
      <c r="X196" s="26">
        <f ca="1">correlations!X240-'Modified Weights'!AX207</f>
        <v>-3.5</v>
      </c>
      <c r="Y196" s="26">
        <f ca="1">correlations!Y240-'Modified Weights'!AY207</f>
        <v>0.75</v>
      </c>
      <c r="Z196" s="26">
        <f ca="1">correlations!Z240-'Modified Weights'!AZ207</f>
        <v>-3.5</v>
      </c>
    </row>
    <row r="197" spans="1:26">
      <c r="A197" s="21" t="s">
        <v>39</v>
      </c>
      <c r="B197" s="26">
        <f ca="1">correlations!B241-'Modified Weights'!AB208</f>
        <v>0</v>
      </c>
      <c r="C197" s="26">
        <f ca="1">correlations!C241-'Modified Weights'!AC208</f>
        <v>0.625</v>
      </c>
      <c r="D197" s="26">
        <f ca="1">correlations!D241-'Modified Weights'!AD208</f>
        <v>-0.16666666666666652</v>
      </c>
      <c r="E197" s="26">
        <f ca="1">correlations!E241-'Modified Weights'!AE208</f>
        <v>-0.59999999999999964</v>
      </c>
      <c r="F197" s="26">
        <f ca="1">correlations!F241-'Modified Weights'!AF208</f>
        <v>-3.25</v>
      </c>
      <c r="G197" s="26">
        <f ca="1">correlations!G241-'Modified Weights'!AG208</f>
        <v>0.5</v>
      </c>
      <c r="H197" s="26">
        <f ca="1">correlations!H241-'Modified Weights'!AH208</f>
        <v>0.20000000000000018</v>
      </c>
      <c r="I197" s="26">
        <f ca="1">correlations!I241-'Modified Weights'!AI208</f>
        <v>0</v>
      </c>
      <c r="J197" s="26">
        <f ca="1">correlations!J241-'Modified Weights'!AJ208</f>
        <v>-1</v>
      </c>
      <c r="K197" s="26">
        <f ca="1">correlations!K241-'Modified Weights'!AK208</f>
        <v>-1.0999999999999996</v>
      </c>
      <c r="L197" s="26">
        <f ca="1">correlations!L241-'Modified Weights'!AL208</f>
        <v>0</v>
      </c>
      <c r="M197" s="26">
        <f ca="1">correlations!M241-'Modified Weights'!AM208</f>
        <v>-0.89999999999999991</v>
      </c>
      <c r="N197" s="26">
        <f ca="1">correlations!N241-'Modified Weights'!AN208</f>
        <v>-3.875</v>
      </c>
      <c r="O197" s="26">
        <f ca="1">correlations!O241-'Modified Weights'!AO208</f>
        <v>0.5</v>
      </c>
      <c r="P197" s="26">
        <f ca="1">correlations!P241-'Modified Weights'!AP208</f>
        <v>0.79999999999999982</v>
      </c>
      <c r="Q197" s="26">
        <f ca="1">correlations!Q241-'Modified Weights'!AQ208</f>
        <v>-1</v>
      </c>
      <c r="R197" s="26">
        <f ca="1">correlations!R241-'Modified Weights'!AR208</f>
        <v>-0.5</v>
      </c>
      <c r="S197" s="26">
        <f ca="1">correlations!S241-'Modified Weights'!AS208</f>
        <v>-1.2999999999999998</v>
      </c>
      <c r="T197" s="26">
        <f ca="1">correlations!T241-'Modified Weights'!AT208</f>
        <v>0.29999999999999982</v>
      </c>
      <c r="U197" s="26">
        <f ca="1">correlations!U241-'Modified Weights'!AU208</f>
        <v>-0.39999999999999991</v>
      </c>
      <c r="V197" s="26">
        <f ca="1">correlations!V241-'Modified Weights'!AV208</f>
        <v>-4.25</v>
      </c>
      <c r="W197" s="26">
        <f ca="1">correlations!W241-'Modified Weights'!AW208</f>
        <v>-0.70000000000000018</v>
      </c>
      <c r="X197" s="26">
        <f ca="1">correlations!X241-'Modified Weights'!AX208</f>
        <v>0.83333333333333304</v>
      </c>
      <c r="Y197" s="26">
        <f ca="1">correlations!Y241-'Modified Weights'!AY208</f>
        <v>1.5</v>
      </c>
      <c r="Z197" s="26">
        <f ca="1">correlations!Z241-'Modified Weights'!AZ208</f>
        <v>0.83333333333333304</v>
      </c>
    </row>
    <row r="198" spans="1:26">
      <c r="A198" s="1" t="str">
        <f t="shared" ref="A198:A201" si="39">A197</f>
        <v>453: A Beautiful Mind (2001)</v>
      </c>
      <c r="B198" s="26">
        <f ca="1">correlations!B242-'Modified Weights'!AB209</f>
        <v>-0.5</v>
      </c>
      <c r="C198" s="26">
        <f ca="1">correlations!C242-'Modified Weights'!AC209</f>
        <v>-0.875</v>
      </c>
      <c r="D198" s="26">
        <f ca="1">correlations!D242-'Modified Weights'!AD209</f>
        <v>-3.6666666666666665</v>
      </c>
      <c r="E198" s="26">
        <f ca="1">correlations!E242-'Modified Weights'!AE209</f>
        <v>0.40000000000000036</v>
      </c>
      <c r="F198" s="26">
        <f ca="1">correlations!F242-'Modified Weights'!AF209</f>
        <v>0.25</v>
      </c>
      <c r="G198" s="26">
        <f ca="1">correlations!G242-'Modified Weights'!AG209</f>
        <v>-0.5</v>
      </c>
      <c r="H198" s="26">
        <f ca="1">correlations!H242-'Modified Weights'!AH209</f>
        <v>-0.79999999999999982</v>
      </c>
      <c r="I198" s="26">
        <f ca="1">correlations!I242-'Modified Weights'!AI209</f>
        <v>1</v>
      </c>
      <c r="J198" s="26">
        <f ca="1">correlations!J242-'Modified Weights'!AJ209</f>
        <v>0.5</v>
      </c>
      <c r="K198" s="26">
        <f ca="1">correlations!K242-'Modified Weights'!AK209</f>
        <v>0.40000000000000036</v>
      </c>
      <c r="L198" s="26">
        <f ca="1">correlations!L242-'Modified Weights'!AL209</f>
        <v>-0.5</v>
      </c>
      <c r="M198" s="26">
        <f ca="1">correlations!M242-'Modified Weights'!AM209</f>
        <v>-0.39999999999999991</v>
      </c>
      <c r="N198" s="26">
        <f ca="1">correlations!N242-'Modified Weights'!AN209</f>
        <v>-0.875</v>
      </c>
      <c r="O198" s="26">
        <f ca="1">correlations!O242-'Modified Weights'!AO209</f>
        <v>0</v>
      </c>
      <c r="P198" s="26">
        <f ca="1">correlations!P242-'Modified Weights'!AP209</f>
        <v>1.2999999999999998</v>
      </c>
      <c r="Q198" s="26">
        <f ca="1">correlations!Q242-'Modified Weights'!AQ209</f>
        <v>0.5</v>
      </c>
      <c r="R198" s="26">
        <f ca="1">correlations!R242-'Modified Weights'!AR209</f>
        <v>0.5</v>
      </c>
      <c r="S198" s="26">
        <f ca="1">correlations!S242-'Modified Weights'!AS209</f>
        <v>0.70000000000000018</v>
      </c>
      <c r="T198" s="26">
        <f ca="1">correlations!T242-'Modified Weights'!AT209</f>
        <v>1.2999999999999998</v>
      </c>
      <c r="U198" s="26">
        <f ca="1">correlations!U242-'Modified Weights'!AU209</f>
        <v>-0.89999999999999991</v>
      </c>
      <c r="V198" s="26">
        <f ca="1">correlations!V242-'Modified Weights'!AV209</f>
        <v>0.75</v>
      </c>
      <c r="W198" s="26">
        <f ca="1">correlations!W242-'Modified Weights'!AW209</f>
        <v>-0.20000000000000018</v>
      </c>
      <c r="X198" s="26">
        <f ca="1">correlations!X242-'Modified Weights'!AX209</f>
        <v>-0.66666666666666696</v>
      </c>
      <c r="Y198" s="26">
        <f ca="1">correlations!Y242-'Modified Weights'!AY209</f>
        <v>1.5</v>
      </c>
      <c r="Z198" s="26">
        <f ca="1">correlations!Z242-'Modified Weights'!AZ209</f>
        <v>0.33333333333333304</v>
      </c>
    </row>
    <row r="199" spans="1:26">
      <c r="A199" s="1" t="str">
        <f t="shared" si="39"/>
        <v>453: A Beautiful Mind (2001)</v>
      </c>
      <c r="B199" s="26">
        <f ca="1">correlations!B243-'Modified Weights'!AB210</f>
        <v>-4.5</v>
      </c>
      <c r="C199" s="26">
        <f ca="1">correlations!C243-'Modified Weights'!AC210</f>
        <v>-4.375</v>
      </c>
      <c r="D199" s="26">
        <f ca="1">correlations!D243-'Modified Weights'!AD210</f>
        <v>-3.6666666666666665</v>
      </c>
      <c r="E199" s="26">
        <f ca="1">correlations!E243-'Modified Weights'!AE210</f>
        <v>-9.9999999999999645E-2</v>
      </c>
      <c r="F199" s="26">
        <f ca="1">correlations!F243-'Modified Weights'!AF210</f>
        <v>-2.25</v>
      </c>
      <c r="G199" s="26">
        <f ca="1">correlations!G243-'Modified Weights'!AG210</f>
        <v>0.5</v>
      </c>
      <c r="H199" s="26">
        <f ca="1">correlations!H243-'Modified Weights'!AH210</f>
        <v>0.70000000000000018</v>
      </c>
      <c r="I199" s="26">
        <f ca="1">correlations!I243-'Modified Weights'!AI210</f>
        <v>-1</v>
      </c>
      <c r="J199" s="26">
        <f ca="1">correlations!J243-'Modified Weights'!AJ210</f>
        <v>-4.5</v>
      </c>
      <c r="K199" s="26">
        <f ca="1">correlations!K243-'Modified Weights'!AK210</f>
        <v>0.90000000000000036</v>
      </c>
      <c r="L199" s="26">
        <f ca="1">correlations!L243-'Modified Weights'!AL210</f>
        <v>0.5</v>
      </c>
      <c r="M199" s="26">
        <f ca="1">correlations!M243-'Modified Weights'!AM210</f>
        <v>0.10000000000000009</v>
      </c>
      <c r="N199" s="26">
        <f ca="1">correlations!N243-'Modified Weights'!AN210</f>
        <v>1.125</v>
      </c>
      <c r="O199" s="26">
        <f ca="1">correlations!O243-'Modified Weights'!AO210</f>
        <v>-4.5</v>
      </c>
      <c r="P199" s="26">
        <f ca="1">correlations!P243-'Modified Weights'!AP210</f>
        <v>1.2999999999999998</v>
      </c>
      <c r="Q199" s="26">
        <f ca="1">correlations!Q243-'Modified Weights'!AQ210</f>
        <v>0</v>
      </c>
      <c r="R199" s="26">
        <f ca="1">correlations!R243-'Modified Weights'!AR210</f>
        <v>0.5</v>
      </c>
      <c r="S199" s="26">
        <f ca="1">correlations!S243-'Modified Weights'!AS210</f>
        <v>0.20000000000000018</v>
      </c>
      <c r="T199" s="26">
        <f ca="1">correlations!T243-'Modified Weights'!AT210</f>
        <v>1.2999999999999998</v>
      </c>
      <c r="U199" s="26">
        <f ca="1">correlations!U243-'Modified Weights'!AU210</f>
        <v>0.60000000000000009</v>
      </c>
      <c r="V199" s="26">
        <f ca="1">correlations!V243-'Modified Weights'!AV210</f>
        <v>-0.25</v>
      </c>
      <c r="W199" s="26">
        <f ca="1">correlations!W243-'Modified Weights'!AW210</f>
        <v>0.79999999999999982</v>
      </c>
      <c r="X199" s="26">
        <f ca="1">correlations!X243-'Modified Weights'!AX210</f>
        <v>-0.16666666666666696</v>
      </c>
      <c r="Y199" s="26">
        <f ca="1">correlations!Y243-'Modified Weights'!AY210</f>
        <v>-2.5</v>
      </c>
      <c r="Z199" s="26">
        <f ca="1">correlations!Z243-'Modified Weights'!AZ210</f>
        <v>-1.166666666666667</v>
      </c>
    </row>
    <row r="200" spans="1:26">
      <c r="A200" s="1" t="str">
        <f t="shared" si="39"/>
        <v>453: A Beautiful Mind (2001)</v>
      </c>
      <c r="B200" s="26">
        <f ca="1">correlations!B244-'Modified Weights'!AB211</f>
        <v>-4.5</v>
      </c>
      <c r="C200" s="26">
        <f ca="1">correlations!C244-'Modified Weights'!AC211</f>
        <v>-0.375</v>
      </c>
      <c r="D200" s="26">
        <f ca="1">correlations!D244-'Modified Weights'!AD211</f>
        <v>-0.16666666666666652</v>
      </c>
      <c r="E200" s="26">
        <f ca="1">correlations!E244-'Modified Weights'!AE211</f>
        <v>0.40000000000000036</v>
      </c>
      <c r="F200" s="26">
        <f ca="1">correlations!F244-'Modified Weights'!AF211</f>
        <v>1.25</v>
      </c>
      <c r="G200" s="26">
        <f ca="1">correlations!G244-'Modified Weights'!AG211</f>
        <v>-4.5</v>
      </c>
      <c r="H200" s="26">
        <f ca="1">correlations!H244-'Modified Weights'!AH211</f>
        <v>0.20000000000000018</v>
      </c>
      <c r="I200" s="26">
        <f ca="1">correlations!I244-'Modified Weights'!AI211</f>
        <v>0</v>
      </c>
      <c r="J200" s="26">
        <f ca="1">correlations!J244-'Modified Weights'!AJ211</f>
        <v>0.5</v>
      </c>
      <c r="K200" s="26">
        <f ca="1">correlations!K244-'Modified Weights'!AK211</f>
        <v>-9.9999999999999645E-2</v>
      </c>
      <c r="L200" s="26">
        <f ca="1">correlations!L244-'Modified Weights'!AL211</f>
        <v>0.5</v>
      </c>
      <c r="M200" s="26">
        <f ca="1">correlations!M244-'Modified Weights'!AM211</f>
        <v>1.1000000000000001</v>
      </c>
      <c r="N200" s="26">
        <f ca="1">correlations!N244-'Modified Weights'!AN211</f>
        <v>0.125</v>
      </c>
      <c r="O200" s="26">
        <f ca="1">correlations!O244-'Modified Weights'!AO211</f>
        <v>0</v>
      </c>
      <c r="P200" s="26">
        <f ca="1">correlations!P244-'Modified Weights'!AP211</f>
        <v>-2.7</v>
      </c>
      <c r="Q200" s="26">
        <f ca="1">correlations!Q244-'Modified Weights'!AQ211</f>
        <v>-0.5</v>
      </c>
      <c r="R200" s="26">
        <f ca="1">correlations!R244-'Modified Weights'!AR211</f>
        <v>-4.5</v>
      </c>
      <c r="S200" s="26">
        <f ca="1">correlations!S244-'Modified Weights'!AS211</f>
        <v>0.70000000000000018</v>
      </c>
      <c r="T200" s="26">
        <f ca="1">correlations!T244-'Modified Weights'!AT211</f>
        <v>-0.20000000000000018</v>
      </c>
      <c r="U200" s="26">
        <f ca="1">correlations!U244-'Modified Weights'!AU211</f>
        <v>0.60000000000000009</v>
      </c>
      <c r="V200" s="26">
        <f ca="1">correlations!V244-'Modified Weights'!AV211</f>
        <v>0.25</v>
      </c>
      <c r="W200" s="26">
        <f ca="1">correlations!W244-'Modified Weights'!AW211</f>
        <v>-0.20000000000000018</v>
      </c>
      <c r="X200" s="26">
        <f ca="1">correlations!X244-'Modified Weights'!AX211</f>
        <v>-4.166666666666667</v>
      </c>
      <c r="Y200" s="26">
        <f ca="1">correlations!Y244-'Modified Weights'!AY211</f>
        <v>-0.5</v>
      </c>
      <c r="Z200" s="26">
        <f ca="1">correlations!Z244-'Modified Weights'!AZ211</f>
        <v>-4.166666666666667</v>
      </c>
    </row>
    <row r="201" spans="1:26">
      <c r="A201" s="1" t="str">
        <f t="shared" si="39"/>
        <v>453: A Beautiful Mind (2001)</v>
      </c>
      <c r="B201" s="26">
        <f ca="1">correlations!B245-'Modified Weights'!AB212</f>
        <v>0.5</v>
      </c>
      <c r="C201" s="26">
        <f ca="1">correlations!C245-'Modified Weights'!AC212</f>
        <v>0.625</v>
      </c>
      <c r="D201" s="26">
        <f ca="1">correlations!D245-'Modified Weights'!AD212</f>
        <v>0.33333333333333348</v>
      </c>
      <c r="E201" s="26">
        <f ca="1">correlations!E245-'Modified Weights'!AE212</f>
        <v>-9.9999999999999645E-2</v>
      </c>
      <c r="F201" s="26">
        <f ca="1">correlations!F245-'Modified Weights'!AF212</f>
        <v>0.75</v>
      </c>
      <c r="G201" s="26">
        <f ca="1">correlations!G245-'Modified Weights'!AG212</f>
        <v>-0.5</v>
      </c>
      <c r="H201" s="26">
        <f ca="1">correlations!H245-'Modified Weights'!AH212</f>
        <v>-0.29999999999999982</v>
      </c>
      <c r="I201" s="26">
        <f ca="1">correlations!I245-'Modified Weights'!AI212</f>
        <v>0</v>
      </c>
      <c r="J201" s="26">
        <f ca="1">correlations!J245-'Modified Weights'!AJ212</f>
        <v>0</v>
      </c>
      <c r="K201" s="26">
        <f ca="1">correlations!K245-'Modified Weights'!AK212</f>
        <v>-9.9999999999999645E-2</v>
      </c>
      <c r="L201" s="26">
        <f ca="1">correlations!L245-'Modified Weights'!AL212</f>
        <v>-0.5</v>
      </c>
      <c r="M201" s="26">
        <f ca="1">correlations!M245-'Modified Weights'!AM212</f>
        <v>0.10000000000000009</v>
      </c>
      <c r="N201" s="26">
        <f ca="1">correlations!N245-'Modified Weights'!AN212</f>
        <v>-0.375</v>
      </c>
      <c r="O201" s="26">
        <f ca="1">correlations!O245-'Modified Weights'!AO212</f>
        <v>-0.5</v>
      </c>
      <c r="P201" s="26">
        <f ca="1">correlations!P245-'Modified Weights'!AP212</f>
        <v>-0.70000000000000018</v>
      </c>
      <c r="Q201" s="26">
        <f ca="1">correlations!Q245-'Modified Weights'!AQ212</f>
        <v>1</v>
      </c>
      <c r="R201" s="26">
        <f ca="1">correlations!R245-'Modified Weights'!AR212</f>
        <v>-0.5</v>
      </c>
      <c r="S201" s="26">
        <f ca="1">correlations!S245-'Modified Weights'!AS212</f>
        <v>-0.29999999999999982</v>
      </c>
      <c r="T201" s="26">
        <f ca="1">correlations!T245-'Modified Weights'!AT212</f>
        <v>-2.7</v>
      </c>
      <c r="U201" s="26">
        <f ca="1">correlations!U245-'Modified Weights'!AU212</f>
        <v>0.10000000000000009</v>
      </c>
      <c r="V201" s="26">
        <f ca="1">correlations!V245-'Modified Weights'!AV212</f>
        <v>-0.75</v>
      </c>
      <c r="W201" s="26">
        <f ca="1">correlations!W245-'Modified Weights'!AW212</f>
        <v>0.29999999999999982</v>
      </c>
      <c r="X201" s="26">
        <f ca="1">correlations!X245-'Modified Weights'!AX212</f>
        <v>-4.166666666666667</v>
      </c>
      <c r="Y201" s="26">
        <f ca="1">correlations!Y245-'Modified Weights'!AY212</f>
        <v>0</v>
      </c>
      <c r="Z201" s="26">
        <f ca="1">correlations!Z245-'Modified Weights'!AZ212</f>
        <v>-4.166666666666667</v>
      </c>
    </row>
    <row r="202" spans="1:26">
      <c r="A202" s="21" t="s">
        <v>40</v>
      </c>
      <c r="B202" s="26" t="e">
        <f ca="1">correlations!B246-'Modified Weights'!AB213</f>
        <v>#DIV/0!</v>
      </c>
      <c r="C202" s="26">
        <f ca="1">correlations!C246-'Modified Weights'!AC213</f>
        <v>-4.5</v>
      </c>
      <c r="D202" s="26">
        <f ca="1">correlations!D246-'Modified Weights'!AD213</f>
        <v>-4.25</v>
      </c>
      <c r="E202" s="26">
        <f ca="1">correlations!E246-'Modified Weights'!AE213</f>
        <v>-3</v>
      </c>
      <c r="F202" s="26">
        <f ca="1">correlations!F246-'Modified Weights'!AF213</f>
        <v>-3</v>
      </c>
      <c r="G202" s="26">
        <f ca="1">correlations!G246-'Modified Weights'!AG213</f>
        <v>-4</v>
      </c>
      <c r="H202" s="26">
        <f ca="1">correlations!H246-'Modified Weights'!AH213</f>
        <v>-3.5</v>
      </c>
      <c r="I202" s="26">
        <f ca="1">correlations!I246-'Modified Weights'!AI213</f>
        <v>-3.1666666666666665</v>
      </c>
      <c r="J202" s="26">
        <f ca="1">correlations!J246-'Modified Weights'!AJ213</f>
        <v>1</v>
      </c>
      <c r="K202" s="26">
        <f ca="1">correlations!K246-'Modified Weights'!AK213</f>
        <v>-0.5</v>
      </c>
      <c r="L202" s="26">
        <f ca="1">correlations!L246-'Modified Weights'!AL213</f>
        <v>-1.25</v>
      </c>
      <c r="M202" s="26">
        <f ca="1">correlations!M246-'Modified Weights'!AM213</f>
        <v>0.25</v>
      </c>
      <c r="N202" s="26">
        <f ca="1">correlations!N246-'Modified Weights'!AN213</f>
        <v>-3.5</v>
      </c>
      <c r="O202" s="26">
        <f ca="1">correlations!O246-'Modified Weights'!AO213</f>
        <v>-3.25</v>
      </c>
      <c r="P202" s="26">
        <f ca="1">correlations!P246-'Modified Weights'!AP213</f>
        <v>-0.33333333333333348</v>
      </c>
      <c r="Q202" s="26">
        <f ca="1">correlations!Q246-'Modified Weights'!AQ213</f>
        <v>-0.16666666666666652</v>
      </c>
      <c r="R202" s="26">
        <f ca="1">correlations!R246-'Modified Weights'!AR213</f>
        <v>-3</v>
      </c>
      <c r="S202" s="26">
        <f ca="1">correlations!S246-'Modified Weights'!AS213</f>
        <v>0.5</v>
      </c>
      <c r="T202" s="26">
        <f ca="1">correlations!T246-'Modified Weights'!AT213</f>
        <v>-3</v>
      </c>
      <c r="U202" s="26">
        <f ca="1">correlations!U246-'Modified Weights'!AU213</f>
        <v>-3</v>
      </c>
      <c r="V202" s="26" t="e">
        <f ca="1">correlations!V246-'Modified Weights'!AV213</f>
        <v>#DIV/0!</v>
      </c>
      <c r="W202" s="26">
        <f ca="1">correlations!W246-'Modified Weights'!AW213</f>
        <v>1.3333333333333335</v>
      </c>
      <c r="X202" s="26" t="e">
        <f ca="1">correlations!X246-'Modified Weights'!AX213</f>
        <v>#DIV/0!</v>
      </c>
      <c r="Y202" s="26">
        <f ca="1">correlations!Y246-'Modified Weights'!AY213</f>
        <v>-3.6666666666666665</v>
      </c>
      <c r="Z202" s="26">
        <f ca="1">correlations!Z246-'Modified Weights'!AZ213</f>
        <v>-3</v>
      </c>
    </row>
    <row r="203" spans="1:26">
      <c r="A203" s="1" t="str">
        <f t="shared" ref="A203:A206" si="40">A202</f>
        <v>462: Erin Brockovich (2000)</v>
      </c>
      <c r="B203" s="26" t="e">
        <f ca="1">correlations!B247-'Modified Weights'!AB214</f>
        <v>#DIV/0!</v>
      </c>
      <c r="C203" s="26">
        <f ca="1">correlations!C247-'Modified Weights'!AC214</f>
        <v>0</v>
      </c>
      <c r="D203" s="26">
        <f ca="1">correlations!D247-'Modified Weights'!AD214</f>
        <v>-4.25</v>
      </c>
      <c r="E203" s="26">
        <f ca="1">correlations!E247-'Modified Weights'!AE214</f>
        <v>-3</v>
      </c>
      <c r="F203" s="26">
        <f ca="1">correlations!F247-'Modified Weights'!AF214</f>
        <v>-3</v>
      </c>
      <c r="G203" s="26">
        <f ca="1">correlations!G247-'Modified Weights'!AG214</f>
        <v>-4</v>
      </c>
      <c r="H203" s="26">
        <f ca="1">correlations!H247-'Modified Weights'!AH214</f>
        <v>0</v>
      </c>
      <c r="I203" s="26">
        <f ca="1">correlations!I247-'Modified Weights'!AI214</f>
        <v>-0.16666666666666652</v>
      </c>
      <c r="J203" s="26">
        <f ca="1">correlations!J247-'Modified Weights'!AJ214</f>
        <v>-3.5</v>
      </c>
      <c r="K203" s="26">
        <f ca="1">correlations!K247-'Modified Weights'!AK214</f>
        <v>-3.5</v>
      </c>
      <c r="L203" s="26">
        <f ca="1">correlations!L247-'Modified Weights'!AL214</f>
        <v>-2.75</v>
      </c>
      <c r="M203" s="26">
        <f ca="1">correlations!M247-'Modified Weights'!AM214</f>
        <v>-2.75</v>
      </c>
      <c r="N203" s="26">
        <f ca="1">correlations!N247-'Modified Weights'!AN214</f>
        <v>0</v>
      </c>
      <c r="O203" s="26">
        <f ca="1">correlations!O247-'Modified Weights'!AO214</f>
        <v>-0.75</v>
      </c>
      <c r="P203" s="26">
        <f ca="1">correlations!P247-'Modified Weights'!AP214</f>
        <v>-2.8333333333333335</v>
      </c>
      <c r="Q203" s="26">
        <f ca="1">correlations!Q247-'Modified Weights'!AQ214</f>
        <v>-0.66666666666666652</v>
      </c>
      <c r="R203" s="26">
        <f ca="1">correlations!R247-'Modified Weights'!AR214</f>
        <v>-3</v>
      </c>
      <c r="S203" s="26">
        <f ca="1">correlations!S247-'Modified Weights'!AS214</f>
        <v>-3</v>
      </c>
      <c r="T203" s="26">
        <f ca="1">correlations!T247-'Modified Weights'!AT214</f>
        <v>-3</v>
      </c>
      <c r="U203" s="26">
        <f ca="1">correlations!U247-'Modified Weights'!AU214</f>
        <v>0.5</v>
      </c>
      <c r="V203" s="26" t="e">
        <f ca="1">correlations!V247-'Modified Weights'!AV214</f>
        <v>#DIV/0!</v>
      </c>
      <c r="W203" s="26">
        <f ca="1">correlations!W247-'Modified Weights'!AW214</f>
        <v>-3.1666666666666665</v>
      </c>
      <c r="X203" s="26" t="e">
        <f ca="1">correlations!X247-'Modified Weights'!AX214</f>
        <v>#DIV/0!</v>
      </c>
      <c r="Y203" s="26">
        <f ca="1">correlations!Y247-'Modified Weights'!AY214</f>
        <v>-3.6666666666666665</v>
      </c>
      <c r="Z203" s="26">
        <f ca="1">correlations!Z247-'Modified Weights'!AZ214</f>
        <v>-0.5</v>
      </c>
    </row>
    <row r="204" spans="1:26">
      <c r="A204" s="1" t="str">
        <f t="shared" si="40"/>
        <v>462: Erin Brockovich (2000)</v>
      </c>
      <c r="B204" s="26" t="e">
        <f ca="1">correlations!B248-'Modified Weights'!AB215</f>
        <v>#DIV/0!</v>
      </c>
      <c r="C204" s="26">
        <f ca="1">correlations!C248-'Modified Weights'!AC215</f>
        <v>-4.5</v>
      </c>
      <c r="D204" s="26">
        <f ca="1">correlations!D248-'Modified Weights'!AD215</f>
        <v>-4.25</v>
      </c>
      <c r="E204" s="26">
        <f ca="1">correlations!E248-'Modified Weights'!AE215</f>
        <v>-3</v>
      </c>
      <c r="F204" s="26">
        <f ca="1">correlations!F248-'Modified Weights'!AF215</f>
        <v>0</v>
      </c>
      <c r="G204" s="26">
        <f ca="1">correlations!G248-'Modified Weights'!AG215</f>
        <v>-4</v>
      </c>
      <c r="H204" s="26">
        <f ca="1">correlations!H248-'Modified Weights'!AH215</f>
        <v>-3.5</v>
      </c>
      <c r="I204" s="26">
        <f ca="1">correlations!I248-'Modified Weights'!AI215</f>
        <v>0.33333333333333348</v>
      </c>
      <c r="J204" s="26">
        <f ca="1">correlations!J248-'Modified Weights'!AJ215</f>
        <v>-3.5</v>
      </c>
      <c r="K204" s="26">
        <f ca="1">correlations!K248-'Modified Weights'!AK215</f>
        <v>-3.5</v>
      </c>
      <c r="L204" s="26">
        <f ca="1">correlations!L248-'Modified Weights'!AL215</f>
        <v>-2.75</v>
      </c>
      <c r="M204" s="26">
        <f ca="1">correlations!M248-'Modified Weights'!AM215</f>
        <v>-2.75</v>
      </c>
      <c r="N204" s="26">
        <f ca="1">correlations!N248-'Modified Weights'!AN215</f>
        <v>-3.5</v>
      </c>
      <c r="O204" s="26">
        <f ca="1">correlations!O248-'Modified Weights'!AO215</f>
        <v>-3.25</v>
      </c>
      <c r="P204" s="26">
        <f ca="1">correlations!P248-'Modified Weights'!AP215</f>
        <v>-2.8333333333333335</v>
      </c>
      <c r="Q204" s="26">
        <f ca="1">correlations!Q248-'Modified Weights'!AQ215</f>
        <v>0.83333333333333348</v>
      </c>
      <c r="R204" s="26">
        <f ca="1">correlations!R248-'Modified Weights'!AR215</f>
        <v>-3</v>
      </c>
      <c r="S204" s="26">
        <f ca="1">correlations!S248-'Modified Weights'!AS215</f>
        <v>-0.5</v>
      </c>
      <c r="T204" s="26">
        <f ca="1">correlations!T248-'Modified Weights'!AT215</f>
        <v>-3</v>
      </c>
      <c r="U204" s="26">
        <f ca="1">correlations!U248-'Modified Weights'!AU215</f>
        <v>-3</v>
      </c>
      <c r="V204" s="26" t="e">
        <f ca="1">correlations!V248-'Modified Weights'!AV215</f>
        <v>#DIV/0!</v>
      </c>
      <c r="W204" s="26">
        <f ca="1">correlations!W248-'Modified Weights'!AW215</f>
        <v>-0.66666666666666652</v>
      </c>
      <c r="X204" s="26" t="e">
        <f ca="1">correlations!X248-'Modified Weights'!AX215</f>
        <v>#DIV/0!</v>
      </c>
      <c r="Y204" s="26">
        <f ca="1">correlations!Y248-'Modified Weights'!AY215</f>
        <v>-0.66666666666666652</v>
      </c>
      <c r="Z204" s="26">
        <f ca="1">correlations!Z248-'Modified Weights'!AZ215</f>
        <v>0.5</v>
      </c>
    </row>
    <row r="205" spans="1:26">
      <c r="A205" s="1" t="str">
        <f t="shared" si="40"/>
        <v>462: Erin Brockovich (2000)</v>
      </c>
      <c r="B205" s="26" t="e">
        <f ca="1">correlations!B249-'Modified Weights'!AB216</f>
        <v>#DIV/0!</v>
      </c>
      <c r="C205" s="26">
        <f ca="1">correlations!C249-'Modified Weights'!AC216</f>
        <v>-4.5</v>
      </c>
      <c r="D205" s="26">
        <f ca="1">correlations!D249-'Modified Weights'!AD216</f>
        <v>0.25</v>
      </c>
      <c r="E205" s="26">
        <f ca="1">correlations!E249-'Modified Weights'!AE216</f>
        <v>0</v>
      </c>
      <c r="F205" s="26">
        <f ca="1">correlations!F249-'Modified Weights'!AF216</f>
        <v>-3</v>
      </c>
      <c r="G205" s="26">
        <f ca="1">correlations!G249-'Modified Weights'!AG216</f>
        <v>-4</v>
      </c>
      <c r="H205" s="26">
        <f ca="1">correlations!H249-'Modified Weights'!AH216</f>
        <v>-3.5</v>
      </c>
      <c r="I205" s="26">
        <f ca="1">correlations!I249-'Modified Weights'!AI216</f>
        <v>-0.16666666666666652</v>
      </c>
      <c r="J205" s="26">
        <f ca="1">correlations!J249-'Modified Weights'!AJ216</f>
        <v>-3.5</v>
      </c>
      <c r="K205" s="26">
        <f ca="1">correlations!K249-'Modified Weights'!AK216</f>
        <v>-3.5</v>
      </c>
      <c r="L205" s="26">
        <f ca="1">correlations!L249-'Modified Weights'!AL216</f>
        <v>-2.75</v>
      </c>
      <c r="M205" s="26">
        <f ca="1">correlations!M249-'Modified Weights'!AM216</f>
        <v>-0.25</v>
      </c>
      <c r="N205" s="26">
        <f ca="1">correlations!N249-'Modified Weights'!AN216</f>
        <v>-3.5</v>
      </c>
      <c r="O205" s="26">
        <f ca="1">correlations!O249-'Modified Weights'!AO216</f>
        <v>-3.25</v>
      </c>
      <c r="P205" s="26">
        <f ca="1">correlations!P249-'Modified Weights'!AP216</f>
        <v>0.16666666666666652</v>
      </c>
      <c r="Q205" s="26">
        <f ca="1">correlations!Q249-'Modified Weights'!AQ216</f>
        <v>-3.1666666666666665</v>
      </c>
      <c r="R205" s="26">
        <f ca="1">correlations!R249-'Modified Weights'!AR216</f>
        <v>-3</v>
      </c>
      <c r="S205" s="26">
        <f ca="1">correlations!S249-'Modified Weights'!AS216</f>
        <v>-3</v>
      </c>
      <c r="T205" s="26">
        <f ca="1">correlations!T249-'Modified Weights'!AT216</f>
        <v>-3</v>
      </c>
      <c r="U205" s="26">
        <f ca="1">correlations!U249-'Modified Weights'!AU216</f>
        <v>-0.5</v>
      </c>
      <c r="V205" s="26" t="e">
        <f ca="1">correlations!V249-'Modified Weights'!AV216</f>
        <v>#DIV/0!</v>
      </c>
      <c r="W205" s="26">
        <f ca="1">correlations!W249-'Modified Weights'!AW216</f>
        <v>-3.1666666666666665</v>
      </c>
      <c r="X205" s="26" t="e">
        <f ca="1">correlations!X249-'Modified Weights'!AX216</f>
        <v>#DIV/0!</v>
      </c>
      <c r="Y205" s="26">
        <f ca="1">correlations!Y249-'Modified Weights'!AY216</f>
        <v>-0.16666666666666652</v>
      </c>
      <c r="Z205" s="26">
        <f ca="1">correlations!Z249-'Modified Weights'!AZ216</f>
        <v>-3</v>
      </c>
    </row>
    <row r="206" spans="1:26">
      <c r="A206" s="1" t="str">
        <f t="shared" si="40"/>
        <v>462: Erin Brockovich (2000)</v>
      </c>
      <c r="B206" s="26" t="e">
        <f ca="1">correlations!B250-'Modified Weights'!AB217</f>
        <v>#DIV/0!</v>
      </c>
      <c r="C206" s="26">
        <f ca="1">correlations!C250-'Modified Weights'!AC217</f>
        <v>-4.5</v>
      </c>
      <c r="D206" s="26">
        <f ca="1">correlations!D250-'Modified Weights'!AD217</f>
        <v>-0.25</v>
      </c>
      <c r="E206" s="26">
        <f ca="1">correlations!E250-'Modified Weights'!AE217</f>
        <v>-3</v>
      </c>
      <c r="F206" s="26">
        <f ca="1">correlations!F250-'Modified Weights'!AF217</f>
        <v>0</v>
      </c>
      <c r="G206" s="26">
        <f ca="1">correlations!G250-'Modified Weights'!AG217</f>
        <v>0</v>
      </c>
      <c r="H206" s="26">
        <f ca="1">correlations!H250-'Modified Weights'!AH217</f>
        <v>-3.5</v>
      </c>
      <c r="I206" s="26">
        <f ca="1">correlations!I250-'Modified Weights'!AI217</f>
        <v>-3.1666666666666665</v>
      </c>
      <c r="J206" s="26">
        <f ca="1">correlations!J250-'Modified Weights'!AJ217</f>
        <v>-1</v>
      </c>
      <c r="K206" s="26">
        <f ca="1">correlations!K250-'Modified Weights'!AK217</f>
        <v>0.5</v>
      </c>
      <c r="L206" s="26">
        <f ca="1">correlations!L250-'Modified Weights'!AL217</f>
        <v>1.25</v>
      </c>
      <c r="M206" s="26">
        <f ca="1">correlations!M250-'Modified Weights'!AM217</f>
        <v>-2.75</v>
      </c>
      <c r="N206" s="26">
        <f ca="1">correlations!N250-'Modified Weights'!AN217</f>
        <v>-3.5</v>
      </c>
      <c r="O206" s="26">
        <f ca="1">correlations!O250-'Modified Weights'!AO217</f>
        <v>0.75</v>
      </c>
      <c r="P206" s="26">
        <f ca="1">correlations!P250-'Modified Weights'!AP217</f>
        <v>0.16666666666666652</v>
      </c>
      <c r="Q206" s="26">
        <f ca="1">correlations!Q250-'Modified Weights'!AQ217</f>
        <v>-3.1666666666666665</v>
      </c>
      <c r="R206" s="26">
        <f ca="1">correlations!R250-'Modified Weights'!AR217</f>
        <v>0</v>
      </c>
      <c r="S206" s="26">
        <f ca="1">correlations!S250-'Modified Weights'!AS217</f>
        <v>-3</v>
      </c>
      <c r="T206" s="26">
        <f ca="1">correlations!T250-'Modified Weights'!AT217</f>
        <v>0</v>
      </c>
      <c r="U206" s="26">
        <f ca="1">correlations!U250-'Modified Weights'!AU217</f>
        <v>-3</v>
      </c>
      <c r="V206" s="26" t="e">
        <f ca="1">correlations!V250-'Modified Weights'!AV217</f>
        <v>#DIV/0!</v>
      </c>
      <c r="W206" s="26">
        <f ca="1">correlations!W250-'Modified Weights'!AW217</f>
        <v>-0.66666666666666652</v>
      </c>
      <c r="X206" s="26" t="e">
        <f ca="1">correlations!X250-'Modified Weights'!AX217</f>
        <v>#DIV/0!</v>
      </c>
      <c r="Y206" s="26">
        <f ca="1">correlations!Y250-'Modified Weights'!AY217</f>
        <v>0.83333333333333348</v>
      </c>
      <c r="Z206" s="26">
        <f ca="1">correlations!Z250-'Modified Weights'!AZ217</f>
        <v>-3</v>
      </c>
    </row>
    <row r="207" spans="1:26">
      <c r="A207" s="21" t="s">
        <v>41</v>
      </c>
      <c r="B207" s="26">
        <f ca="1">correlations!B251-'Modified Weights'!AB218</f>
        <v>0.59999999999999964</v>
      </c>
      <c r="C207" s="26">
        <f ca="1">correlations!C251-'Modified Weights'!AC218</f>
        <v>0.83333333333333304</v>
      </c>
      <c r="D207" s="26">
        <f ca="1">correlations!D251-'Modified Weights'!AD218</f>
        <v>-4</v>
      </c>
      <c r="E207" s="26">
        <f ca="1">correlations!E251-'Modified Weights'!AE218</f>
        <v>-4</v>
      </c>
      <c r="F207" s="26">
        <f ca="1">correlations!F251-'Modified Weights'!AF218</f>
        <v>-3.5</v>
      </c>
      <c r="G207" s="26">
        <f ca="1">correlations!G251-'Modified Weights'!AG218</f>
        <v>0.5</v>
      </c>
      <c r="H207" s="26">
        <f ca="1">correlations!H251-'Modified Weights'!AH218</f>
        <v>-0.75</v>
      </c>
      <c r="I207" s="26">
        <f ca="1">correlations!I251-'Modified Weights'!AI218</f>
        <v>-4</v>
      </c>
      <c r="J207" s="26">
        <f ca="1">correlations!J251-'Modified Weights'!AJ218</f>
        <v>-0.875</v>
      </c>
      <c r="K207" s="26">
        <f ca="1">correlations!K251-'Modified Weights'!AK218</f>
        <v>0.29999999999999982</v>
      </c>
      <c r="L207" s="26">
        <f ca="1">correlations!L251-'Modified Weights'!AL218</f>
        <v>0.25</v>
      </c>
      <c r="M207" s="26">
        <f ca="1">correlations!M251-'Modified Weights'!AM218</f>
        <v>0.33333333333333304</v>
      </c>
      <c r="N207" s="26">
        <f ca="1">correlations!N251-'Modified Weights'!AN218</f>
        <v>-0.5</v>
      </c>
      <c r="O207" s="26">
        <f ca="1">correlations!O251-'Modified Weights'!AO218</f>
        <v>-4.5</v>
      </c>
      <c r="P207" s="26">
        <f ca="1">correlations!P251-'Modified Weights'!AP218</f>
        <v>0.75</v>
      </c>
      <c r="Q207" s="26">
        <f ca="1">correlations!Q251-'Modified Weights'!AQ218</f>
        <v>0.33333333333333304</v>
      </c>
      <c r="R207" s="26">
        <f ca="1">correlations!R251-'Modified Weights'!AR218</f>
        <v>-4.5</v>
      </c>
      <c r="S207" s="26">
        <f ca="1">correlations!S251-'Modified Weights'!AS218</f>
        <v>-0.33333333333333304</v>
      </c>
      <c r="T207" s="26">
        <f ca="1">correlations!T251-'Modified Weights'!AT218</f>
        <v>-3.5</v>
      </c>
      <c r="U207" s="26">
        <f ca="1">correlations!U251-'Modified Weights'!AU218</f>
        <v>-4.625</v>
      </c>
      <c r="V207" s="26">
        <f ca="1">correlations!V251-'Modified Weights'!AV218</f>
        <v>0.16666666666666696</v>
      </c>
      <c r="W207" s="26">
        <f ca="1">correlations!W251-'Modified Weights'!AW218</f>
        <v>-0.90000000000000036</v>
      </c>
      <c r="X207" s="26">
        <f ca="1">correlations!X251-'Modified Weights'!AX218</f>
        <v>0.66666666666666696</v>
      </c>
      <c r="Y207" s="26">
        <f ca="1">correlations!Y251-'Modified Weights'!AY218</f>
        <v>-3.3333333333333335</v>
      </c>
      <c r="Z207" s="26">
        <f ca="1">correlations!Z251-'Modified Weights'!AZ218</f>
        <v>-4.5</v>
      </c>
    </row>
    <row r="208" spans="1:26">
      <c r="A208" s="1" t="str">
        <f t="shared" ref="A208:A211" si="41">A207</f>
        <v>550: Fight Club (1999)</v>
      </c>
      <c r="B208" s="26">
        <f ca="1">correlations!B252-'Modified Weights'!AB219</f>
        <v>-0.90000000000000036</v>
      </c>
      <c r="C208" s="26">
        <f ca="1">correlations!C252-'Modified Weights'!AC219</f>
        <v>-0.66666666666666696</v>
      </c>
      <c r="D208" s="26">
        <f ca="1">correlations!D252-'Modified Weights'!AD219</f>
        <v>0.5</v>
      </c>
      <c r="E208" s="26">
        <f ca="1">correlations!E252-'Modified Weights'!AE219</f>
        <v>-4</v>
      </c>
      <c r="F208" s="26">
        <f ca="1">correlations!F252-'Modified Weights'!AF219</f>
        <v>-3.5</v>
      </c>
      <c r="G208" s="26">
        <f ca="1">correlations!G252-'Modified Weights'!AG219</f>
        <v>-4.5</v>
      </c>
      <c r="H208" s="26">
        <f ca="1">correlations!H252-'Modified Weights'!AH219</f>
        <v>0.25</v>
      </c>
      <c r="I208" s="26">
        <f ca="1">correlations!I252-'Modified Weights'!AI219</f>
        <v>-1</v>
      </c>
      <c r="J208" s="26">
        <f ca="1">correlations!J252-'Modified Weights'!AJ219</f>
        <v>0.625</v>
      </c>
      <c r="K208" s="26">
        <f ca="1">correlations!K252-'Modified Weights'!AK219</f>
        <v>0.29999999999999982</v>
      </c>
      <c r="L208" s="26">
        <f ca="1">correlations!L252-'Modified Weights'!AL219</f>
        <v>-0.75</v>
      </c>
      <c r="M208" s="26">
        <f ca="1">correlations!M252-'Modified Weights'!AM219</f>
        <v>-4.666666666666667</v>
      </c>
      <c r="N208" s="26">
        <f ca="1">correlations!N252-'Modified Weights'!AN219</f>
        <v>0</v>
      </c>
      <c r="O208" s="26">
        <f ca="1">correlations!O252-'Modified Weights'!AO219</f>
        <v>0.5</v>
      </c>
      <c r="P208" s="26">
        <f ca="1">correlations!P252-'Modified Weights'!AP219</f>
        <v>-4.25</v>
      </c>
      <c r="Q208" s="26">
        <f ca="1">correlations!Q252-'Modified Weights'!AQ219</f>
        <v>0.33333333333333304</v>
      </c>
      <c r="R208" s="26">
        <f ca="1">correlations!R252-'Modified Weights'!AR219</f>
        <v>-4.5</v>
      </c>
      <c r="S208" s="26">
        <f ca="1">correlations!S252-'Modified Weights'!AS219</f>
        <v>-4.833333333333333</v>
      </c>
      <c r="T208" s="26">
        <f ca="1">correlations!T252-'Modified Weights'!AT219</f>
        <v>1.5</v>
      </c>
      <c r="U208" s="26">
        <f ca="1">correlations!U252-'Modified Weights'!AU219</f>
        <v>-0.125</v>
      </c>
      <c r="V208" s="26">
        <f ca="1">correlations!V252-'Modified Weights'!AV219</f>
        <v>0.66666666666666696</v>
      </c>
      <c r="W208" s="26">
        <f ca="1">correlations!W252-'Modified Weights'!AW219</f>
        <v>9.9999999999999645E-2</v>
      </c>
      <c r="X208" s="26">
        <f ca="1">correlations!X252-'Modified Weights'!AX219</f>
        <v>-4.333333333333333</v>
      </c>
      <c r="Y208" s="26">
        <f ca="1">correlations!Y252-'Modified Weights'!AY219</f>
        <v>-3.3333333333333335</v>
      </c>
      <c r="Z208" s="26">
        <f ca="1">correlations!Z252-'Modified Weights'!AZ219</f>
        <v>0.5</v>
      </c>
    </row>
    <row r="209" spans="1:26">
      <c r="A209" s="1" t="str">
        <f t="shared" si="41"/>
        <v>550: Fight Club (1999)</v>
      </c>
      <c r="B209" s="26">
        <f ca="1">correlations!B253-'Modified Weights'!AB220</f>
        <v>9.9999999999999645E-2</v>
      </c>
      <c r="C209" s="26">
        <f ca="1">correlations!C253-'Modified Weights'!AC220</f>
        <v>-4.166666666666667</v>
      </c>
      <c r="D209" s="26">
        <f ca="1">correlations!D253-'Modified Weights'!AD220</f>
        <v>0</v>
      </c>
      <c r="E209" s="26">
        <f ca="1">correlations!E253-'Modified Weights'!AE220</f>
        <v>-4</v>
      </c>
      <c r="F209" s="26">
        <f ca="1">correlations!F253-'Modified Weights'!AF220</f>
        <v>-1.5</v>
      </c>
      <c r="G209" s="26">
        <f ca="1">correlations!G253-'Modified Weights'!AG220</f>
        <v>-4.5</v>
      </c>
      <c r="H209" s="26">
        <f ca="1">correlations!H253-'Modified Weights'!AH220</f>
        <v>0.75</v>
      </c>
      <c r="I209" s="26">
        <f ca="1">correlations!I253-'Modified Weights'!AI220</f>
        <v>0.5</v>
      </c>
      <c r="J209" s="26">
        <f ca="1">correlations!J253-'Modified Weights'!AJ220</f>
        <v>-0.375</v>
      </c>
      <c r="K209" s="26">
        <f ca="1">correlations!K253-'Modified Weights'!AK220</f>
        <v>0.29999999999999982</v>
      </c>
      <c r="L209" s="26">
        <f ca="1">correlations!L253-'Modified Weights'!AL220</f>
        <v>0.75</v>
      </c>
      <c r="M209" s="26">
        <f ca="1">correlations!M253-'Modified Weights'!AM220</f>
        <v>-4.666666666666667</v>
      </c>
      <c r="N209" s="26">
        <f ca="1">correlations!N253-'Modified Weights'!AN220</f>
        <v>0.5</v>
      </c>
      <c r="O209" s="26">
        <f ca="1">correlations!O253-'Modified Weights'!AO220</f>
        <v>-0.5</v>
      </c>
      <c r="P209" s="26">
        <f ca="1">correlations!P253-'Modified Weights'!AP220</f>
        <v>0.75</v>
      </c>
      <c r="Q209" s="26">
        <f ca="1">correlations!Q253-'Modified Weights'!AQ220</f>
        <v>-0.66666666666666696</v>
      </c>
      <c r="R209" s="26">
        <f ca="1">correlations!R253-'Modified Weights'!AR220</f>
        <v>-4.5</v>
      </c>
      <c r="S209" s="26">
        <f ca="1">correlations!S253-'Modified Weights'!AS220</f>
        <v>0.16666666666666696</v>
      </c>
      <c r="T209" s="26">
        <f ca="1">correlations!T253-'Modified Weights'!AT220</f>
        <v>-3.5</v>
      </c>
      <c r="U209" s="26">
        <f ca="1">correlations!U253-'Modified Weights'!AU220</f>
        <v>0.375</v>
      </c>
      <c r="V209" s="26">
        <f ca="1">correlations!V253-'Modified Weights'!AV220</f>
        <v>-0.83333333333333304</v>
      </c>
      <c r="W209" s="26">
        <f ca="1">correlations!W253-'Modified Weights'!AW220</f>
        <v>0.59999999999999964</v>
      </c>
      <c r="X209" s="26">
        <f ca="1">correlations!X253-'Modified Weights'!AX220</f>
        <v>-0.83333333333333304</v>
      </c>
      <c r="Y209" s="26">
        <f ca="1">correlations!Y253-'Modified Weights'!AY220</f>
        <v>-1.3333333333333335</v>
      </c>
      <c r="Z209" s="26">
        <f ca="1">correlations!Z253-'Modified Weights'!AZ220</f>
        <v>0</v>
      </c>
    </row>
    <row r="210" spans="1:26">
      <c r="A210" s="1" t="str">
        <f t="shared" si="41"/>
        <v>550: Fight Club (1999)</v>
      </c>
      <c r="B210" s="26">
        <f ca="1">correlations!B254-'Modified Weights'!AB221</f>
        <v>-0.40000000000000036</v>
      </c>
      <c r="C210" s="26">
        <f ca="1">correlations!C254-'Modified Weights'!AC221</f>
        <v>-0.16666666666666696</v>
      </c>
      <c r="D210" s="26">
        <f ca="1">correlations!D254-'Modified Weights'!AD221</f>
        <v>-0.5</v>
      </c>
      <c r="E210" s="26">
        <f ca="1">correlations!E254-'Modified Weights'!AE221</f>
        <v>-1</v>
      </c>
      <c r="F210" s="26">
        <f ca="1">correlations!F254-'Modified Weights'!AF221</f>
        <v>-3.5</v>
      </c>
      <c r="G210" s="26">
        <f ca="1">correlations!G254-'Modified Weights'!AG221</f>
        <v>0</v>
      </c>
      <c r="H210" s="26">
        <f ca="1">correlations!H254-'Modified Weights'!AH221</f>
        <v>-0.25</v>
      </c>
      <c r="I210" s="26">
        <f ca="1">correlations!I254-'Modified Weights'!AI221</f>
        <v>1</v>
      </c>
      <c r="J210" s="26">
        <f ca="1">correlations!J254-'Modified Weights'!AJ221</f>
        <v>-4.375</v>
      </c>
      <c r="K210" s="26">
        <f ca="1">correlations!K254-'Modified Weights'!AK221</f>
        <v>-0.20000000000000018</v>
      </c>
      <c r="L210" s="26">
        <f ca="1">correlations!L254-'Modified Weights'!AL221</f>
        <v>-4.25</v>
      </c>
      <c r="M210" s="26">
        <f ca="1">correlations!M254-'Modified Weights'!AM221</f>
        <v>0.33333333333333304</v>
      </c>
      <c r="N210" s="26">
        <f ca="1">correlations!N254-'Modified Weights'!AN221</f>
        <v>-4.5</v>
      </c>
      <c r="O210" s="26">
        <f ca="1">correlations!O254-'Modified Weights'!AO221</f>
        <v>0.5</v>
      </c>
      <c r="P210" s="26">
        <f ca="1">correlations!P254-'Modified Weights'!AP221</f>
        <v>-2.25</v>
      </c>
      <c r="Q210" s="26">
        <f ca="1">correlations!Q254-'Modified Weights'!AQ221</f>
        <v>-4.666666666666667</v>
      </c>
      <c r="R210" s="26">
        <f ca="1">correlations!R254-'Modified Weights'!AR221</f>
        <v>-0.5</v>
      </c>
      <c r="S210" s="26">
        <f ca="1">correlations!S254-'Modified Weights'!AS221</f>
        <v>0.16666666666666696</v>
      </c>
      <c r="T210" s="26">
        <f ca="1">correlations!T254-'Modified Weights'!AT221</f>
        <v>-3.5</v>
      </c>
      <c r="U210" s="26">
        <f ca="1">correlations!U254-'Modified Weights'!AU221</f>
        <v>0.375</v>
      </c>
      <c r="V210" s="26">
        <f ca="1">correlations!V254-'Modified Weights'!AV221</f>
        <v>-4.333333333333333</v>
      </c>
      <c r="W210" s="26">
        <f ca="1">correlations!W254-'Modified Weights'!AW221</f>
        <v>-0.40000000000000036</v>
      </c>
      <c r="X210" s="26">
        <f ca="1">correlations!X254-'Modified Weights'!AX221</f>
        <v>0.16666666666666696</v>
      </c>
      <c r="Y210" s="26">
        <f ca="1">correlations!Y254-'Modified Weights'!AY221</f>
        <v>1.1666666666666665</v>
      </c>
      <c r="Z210" s="26">
        <f ca="1">correlations!Z254-'Modified Weights'!AZ221</f>
        <v>0</v>
      </c>
    </row>
    <row r="211" spans="1:26">
      <c r="A211" s="1" t="str">
        <f t="shared" si="41"/>
        <v>550: Fight Club (1999)</v>
      </c>
      <c r="B211" s="26">
        <f ca="1">correlations!B255-'Modified Weights'!AB222</f>
        <v>0.59999999999999964</v>
      </c>
      <c r="C211" s="26">
        <f ca="1">correlations!C255-'Modified Weights'!AC222</f>
        <v>-4.166666666666667</v>
      </c>
      <c r="D211" s="26">
        <f ca="1">correlations!D255-'Modified Weights'!AD222</f>
        <v>0</v>
      </c>
      <c r="E211" s="26">
        <f ca="1">correlations!E255-'Modified Weights'!AE222</f>
        <v>1</v>
      </c>
      <c r="F211" s="26">
        <f ca="1">correlations!F255-'Modified Weights'!AF222</f>
        <v>1.5</v>
      </c>
      <c r="G211" s="26">
        <f ca="1">correlations!G255-'Modified Weights'!AG222</f>
        <v>-0.5</v>
      </c>
      <c r="H211" s="26">
        <f ca="1">correlations!H255-'Modified Weights'!AH222</f>
        <v>-4.25</v>
      </c>
      <c r="I211" s="26">
        <f ca="1">correlations!I255-'Modified Weights'!AI222</f>
        <v>-0.5</v>
      </c>
      <c r="J211" s="26">
        <f ca="1">correlations!J255-'Modified Weights'!AJ222</f>
        <v>0.625</v>
      </c>
      <c r="K211" s="26">
        <f ca="1">correlations!K255-'Modified Weights'!AK222</f>
        <v>-0.70000000000000018</v>
      </c>
      <c r="L211" s="26">
        <f ca="1">correlations!L255-'Modified Weights'!AL222</f>
        <v>-0.25</v>
      </c>
      <c r="M211" s="26">
        <f ca="1">correlations!M255-'Modified Weights'!AM222</f>
        <v>-0.66666666666666696</v>
      </c>
      <c r="N211" s="26">
        <f ca="1">correlations!N255-'Modified Weights'!AN222</f>
        <v>-4.5</v>
      </c>
      <c r="O211" s="26">
        <f ca="1">correlations!O255-'Modified Weights'!AO222</f>
        <v>-0.5</v>
      </c>
      <c r="P211" s="26">
        <f ca="1">correlations!P255-'Modified Weights'!AP222</f>
        <v>0.75</v>
      </c>
      <c r="Q211" s="26">
        <f ca="1">correlations!Q255-'Modified Weights'!AQ222</f>
        <v>-4.666666666666667</v>
      </c>
      <c r="R211" s="26">
        <f ca="1">correlations!R255-'Modified Weights'!AR222</f>
        <v>0.5</v>
      </c>
      <c r="S211" s="26">
        <f ca="1">correlations!S255-'Modified Weights'!AS222</f>
        <v>-4.833333333333333</v>
      </c>
      <c r="T211" s="26">
        <f ca="1">correlations!T255-'Modified Weights'!AT222</f>
        <v>-1.5</v>
      </c>
      <c r="U211" s="26">
        <f ca="1">correlations!U255-'Modified Weights'!AU222</f>
        <v>-0.625</v>
      </c>
      <c r="V211" s="26">
        <f ca="1">correlations!V255-'Modified Weights'!AV222</f>
        <v>-4.333333333333333</v>
      </c>
      <c r="W211" s="26">
        <f ca="1">correlations!W255-'Modified Weights'!AW222</f>
        <v>0.59999999999999964</v>
      </c>
      <c r="X211" s="26">
        <f ca="1">correlations!X255-'Modified Weights'!AX222</f>
        <v>-4.333333333333333</v>
      </c>
      <c r="Y211" s="26">
        <f ca="1">correlations!Y255-'Modified Weights'!AY222</f>
        <v>0.16666666666666652</v>
      </c>
      <c r="Z211" s="26">
        <f ca="1">correlations!Z255-'Modified Weights'!AZ222</f>
        <v>-0.5</v>
      </c>
    </row>
    <row r="212" spans="1:26">
      <c r="A212" s="21" t="s">
        <v>42</v>
      </c>
      <c r="B212" s="26">
        <f ca="1">correlations!B256-'Modified Weights'!AB223</f>
        <v>-2.5</v>
      </c>
      <c r="C212" s="26">
        <f ca="1">correlations!C256-'Modified Weights'!AC223</f>
        <v>0.39999999999999991</v>
      </c>
      <c r="D212" s="26">
        <f ca="1">correlations!D256-'Modified Weights'!AD223</f>
        <v>-2.375</v>
      </c>
      <c r="E212" s="26">
        <f ca="1">correlations!E256-'Modified Weights'!AE223</f>
        <v>0</v>
      </c>
      <c r="F212" s="26">
        <f ca="1">correlations!F256-'Modified Weights'!AF223</f>
        <v>0.33333333333333348</v>
      </c>
      <c r="G212" s="26">
        <f ca="1">correlations!G256-'Modified Weights'!AG223</f>
        <v>0.625</v>
      </c>
      <c r="H212" s="26">
        <f ca="1">correlations!H256-'Modified Weights'!AH223</f>
        <v>-3.5</v>
      </c>
      <c r="I212" s="26">
        <f ca="1">correlations!I256-'Modified Weights'!AI223</f>
        <v>0.5</v>
      </c>
      <c r="J212" s="26">
        <f ca="1">correlations!J256-'Modified Weights'!AJ223</f>
        <v>-0.5</v>
      </c>
      <c r="K212" s="26">
        <f ca="1">correlations!K256-'Modified Weights'!AK223</f>
        <v>-3.1666666666666665</v>
      </c>
      <c r="L212" s="26">
        <f ca="1">correlations!L256-'Modified Weights'!AL223</f>
        <v>1.25</v>
      </c>
      <c r="M212" s="26">
        <f ca="1">correlations!M256-'Modified Weights'!AM223</f>
        <v>-4</v>
      </c>
      <c r="N212" s="26">
        <f ca="1">correlations!N256-'Modified Weights'!AN223</f>
        <v>-0.625</v>
      </c>
      <c r="O212" s="26">
        <f ca="1">correlations!O256-'Modified Weights'!AO223</f>
        <v>0.375</v>
      </c>
      <c r="P212" s="26">
        <f ca="1">correlations!P256-'Modified Weights'!AP223</f>
        <v>-0.33333333333333348</v>
      </c>
      <c r="Q212" s="26">
        <f ca="1">correlations!Q256-'Modified Weights'!AQ223</f>
        <v>-3</v>
      </c>
      <c r="R212" s="26">
        <f ca="1">correlations!R256-'Modified Weights'!AR223</f>
        <v>1</v>
      </c>
      <c r="S212" s="26">
        <f ca="1">correlations!S256-'Modified Weights'!AS223</f>
        <v>0.39999999999999991</v>
      </c>
      <c r="T212" s="26">
        <f ca="1">correlations!T256-'Modified Weights'!AT223</f>
        <v>0.375</v>
      </c>
      <c r="U212" s="26">
        <f ca="1">correlations!U256-'Modified Weights'!AU223</f>
        <v>-3.3333333333333335</v>
      </c>
      <c r="V212" s="26">
        <f ca="1">correlations!V256-'Modified Weights'!AV223</f>
        <v>-1.25</v>
      </c>
      <c r="W212" s="26">
        <f ca="1">correlations!W256-'Modified Weights'!AW223</f>
        <v>-0.79999999999999982</v>
      </c>
      <c r="X212" s="26">
        <f ca="1">correlations!X256-'Modified Weights'!AX223</f>
        <v>1</v>
      </c>
      <c r="Y212" s="26">
        <f ca="1">correlations!Y256-'Modified Weights'!AY223</f>
        <v>-3.375</v>
      </c>
      <c r="Z212" s="26">
        <f ca="1">correlations!Z256-'Modified Weights'!AZ223</f>
        <v>0.60000000000000009</v>
      </c>
    </row>
    <row r="213" spans="1:26">
      <c r="A213" s="1" t="str">
        <f t="shared" ref="A213:A216" si="42">A212</f>
        <v>557: Spider-Man (2002)</v>
      </c>
      <c r="B213" s="26">
        <f ca="1">correlations!B257-'Modified Weights'!AB224</f>
        <v>-2.5</v>
      </c>
      <c r="C213" s="26">
        <f ca="1">correlations!C257-'Modified Weights'!AC224</f>
        <v>-0.60000000000000009</v>
      </c>
      <c r="D213" s="26">
        <f ca="1">correlations!D257-'Modified Weights'!AD224</f>
        <v>-1.375</v>
      </c>
      <c r="E213" s="26">
        <f ca="1">correlations!E257-'Modified Weights'!AE224</f>
        <v>-0.5</v>
      </c>
      <c r="F213" s="26">
        <f ca="1">correlations!F257-'Modified Weights'!AF224</f>
        <v>-2.6666666666666665</v>
      </c>
      <c r="G213" s="26">
        <f ca="1">correlations!G257-'Modified Weights'!AG224</f>
        <v>1.125</v>
      </c>
      <c r="H213" s="26">
        <f ca="1">correlations!H257-'Modified Weights'!AH224</f>
        <v>0.5</v>
      </c>
      <c r="I213" s="26">
        <f ca="1">correlations!I257-'Modified Weights'!AI224</f>
        <v>1</v>
      </c>
      <c r="J213" s="26">
        <f ca="1">correlations!J257-'Modified Weights'!AJ224</f>
        <v>0.5</v>
      </c>
      <c r="K213" s="26">
        <f ca="1">correlations!K257-'Modified Weights'!AK224</f>
        <v>-3.1666666666666665</v>
      </c>
      <c r="L213" s="26">
        <f ca="1">correlations!L257-'Modified Weights'!AL224</f>
        <v>-3.75</v>
      </c>
      <c r="M213" s="26">
        <f ca="1">correlations!M257-'Modified Weights'!AM224</f>
        <v>-4</v>
      </c>
      <c r="N213" s="26">
        <f ca="1">correlations!N257-'Modified Weights'!AN224</f>
        <v>0.375</v>
      </c>
      <c r="O213" s="26">
        <f ca="1">correlations!O257-'Modified Weights'!AO224</f>
        <v>-0.125</v>
      </c>
      <c r="P213" s="26">
        <f ca="1">correlations!P257-'Modified Weights'!AP224</f>
        <v>-3.3333333333333335</v>
      </c>
      <c r="Q213" s="26">
        <f ca="1">correlations!Q257-'Modified Weights'!AQ224</f>
        <v>0</v>
      </c>
      <c r="R213" s="26">
        <f ca="1">correlations!R257-'Modified Weights'!AR224</f>
        <v>-3</v>
      </c>
      <c r="S213" s="26">
        <f ca="1">correlations!S257-'Modified Weights'!AS224</f>
        <v>-0.10000000000000009</v>
      </c>
      <c r="T213" s="26">
        <f ca="1">correlations!T257-'Modified Weights'!AT224</f>
        <v>-0.125</v>
      </c>
      <c r="U213" s="26">
        <f ca="1">correlations!U257-'Modified Weights'!AU224</f>
        <v>0.66666666666666652</v>
      </c>
      <c r="V213" s="26">
        <f ca="1">correlations!V257-'Modified Weights'!AV224</f>
        <v>1.25</v>
      </c>
      <c r="W213" s="26">
        <f ca="1">correlations!W257-'Modified Weights'!AW224</f>
        <v>-0.29999999999999982</v>
      </c>
      <c r="X213" s="26">
        <f ca="1">correlations!X257-'Modified Weights'!AX224</f>
        <v>-2.5</v>
      </c>
      <c r="Y213" s="26">
        <f ca="1">correlations!Y257-'Modified Weights'!AY224</f>
        <v>0.125</v>
      </c>
      <c r="Z213" s="26">
        <f ca="1">correlations!Z257-'Modified Weights'!AZ224</f>
        <v>0.10000000000000009</v>
      </c>
    </row>
    <row r="214" spans="1:26">
      <c r="A214" s="1" t="str">
        <f t="shared" si="42"/>
        <v>557: Spider-Man (2002)</v>
      </c>
      <c r="B214" s="26">
        <f ca="1">correlations!B258-'Modified Weights'!AB225</f>
        <v>-1.5</v>
      </c>
      <c r="C214" s="26">
        <f ca="1">correlations!C258-'Modified Weights'!AC225</f>
        <v>-0.10000000000000009</v>
      </c>
      <c r="D214" s="26">
        <f ca="1">correlations!D258-'Modified Weights'!AD225</f>
        <v>0.625</v>
      </c>
      <c r="E214" s="26">
        <f ca="1">correlations!E258-'Modified Weights'!AE225</f>
        <v>-4</v>
      </c>
      <c r="F214" s="26">
        <f ca="1">correlations!F258-'Modified Weights'!AF225</f>
        <v>0.83333333333333348</v>
      </c>
      <c r="G214" s="26">
        <f ca="1">correlations!G258-'Modified Weights'!AG225</f>
        <v>-2.875</v>
      </c>
      <c r="H214" s="26">
        <f ca="1">correlations!H258-'Modified Weights'!AH225</f>
        <v>-3.5</v>
      </c>
      <c r="I214" s="26">
        <f ca="1">correlations!I258-'Modified Weights'!AI225</f>
        <v>0.5</v>
      </c>
      <c r="J214" s="26">
        <f ca="1">correlations!J258-'Modified Weights'!AJ225</f>
        <v>0</v>
      </c>
      <c r="K214" s="26">
        <f ca="1">correlations!K258-'Modified Weights'!AK225</f>
        <v>0.33333333333333348</v>
      </c>
      <c r="L214" s="26">
        <f ca="1">correlations!L258-'Modified Weights'!AL225</f>
        <v>-0.25</v>
      </c>
      <c r="M214" s="26">
        <f ca="1">correlations!M258-'Modified Weights'!AM225</f>
        <v>0</v>
      </c>
      <c r="N214" s="26">
        <f ca="1">correlations!N258-'Modified Weights'!AN225</f>
        <v>-0.125</v>
      </c>
      <c r="O214" s="26">
        <f ca="1">correlations!O258-'Modified Weights'!AO225</f>
        <v>-0.125</v>
      </c>
      <c r="P214" s="26">
        <f ca="1">correlations!P258-'Modified Weights'!AP225</f>
        <v>0.16666666666666652</v>
      </c>
      <c r="Q214" s="26">
        <f ca="1">correlations!Q258-'Modified Weights'!AQ225</f>
        <v>0</v>
      </c>
      <c r="R214" s="26">
        <f ca="1">correlations!R258-'Modified Weights'!AR225</f>
        <v>0.5</v>
      </c>
      <c r="S214" s="26">
        <f ca="1">correlations!S258-'Modified Weights'!AS225</f>
        <v>-0.60000000000000009</v>
      </c>
      <c r="T214" s="26">
        <f ca="1">correlations!T258-'Modified Weights'!AT225</f>
        <v>-0.125</v>
      </c>
      <c r="U214" s="26">
        <f ca="1">correlations!U258-'Modified Weights'!AU225</f>
        <v>-3.3333333333333335</v>
      </c>
      <c r="V214" s="26">
        <f ca="1">correlations!V258-'Modified Weights'!AV225</f>
        <v>-2.25</v>
      </c>
      <c r="W214" s="26">
        <f ca="1">correlations!W258-'Modified Weights'!AW225</f>
        <v>1.7000000000000002</v>
      </c>
      <c r="X214" s="26">
        <f ca="1">correlations!X258-'Modified Weights'!AX225</f>
        <v>-2.5</v>
      </c>
      <c r="Y214" s="26">
        <f ca="1">correlations!Y258-'Modified Weights'!AY225</f>
        <v>0.125</v>
      </c>
      <c r="Z214" s="26">
        <f ca="1">correlations!Z258-'Modified Weights'!AZ225</f>
        <v>1.1000000000000001</v>
      </c>
    </row>
    <row r="215" spans="1:26">
      <c r="A215" s="1" t="str">
        <f t="shared" si="42"/>
        <v>557: Spider-Man (2002)</v>
      </c>
      <c r="B215" s="26">
        <f ca="1">correlations!B259-'Modified Weights'!AB226</f>
        <v>0.5</v>
      </c>
      <c r="C215" s="26">
        <f ca="1">correlations!C259-'Modified Weights'!AC226</f>
        <v>-0.10000000000000009</v>
      </c>
      <c r="D215" s="26">
        <f ca="1">correlations!D259-'Modified Weights'!AD226</f>
        <v>0.125</v>
      </c>
      <c r="E215" s="26">
        <f ca="1">correlations!E259-'Modified Weights'!AE226</f>
        <v>0.5</v>
      </c>
      <c r="F215" s="26">
        <f ca="1">correlations!F259-'Modified Weights'!AF226</f>
        <v>-2.6666666666666665</v>
      </c>
      <c r="G215" s="26">
        <f ca="1">correlations!G259-'Modified Weights'!AG226</f>
        <v>-1.875</v>
      </c>
      <c r="H215" s="26">
        <f ca="1">correlations!H259-'Modified Weights'!AH226</f>
        <v>-0.5</v>
      </c>
      <c r="I215" s="26">
        <f ca="1">correlations!I259-'Modified Weights'!AI226</f>
        <v>-2</v>
      </c>
      <c r="J215" s="26">
        <f ca="1">correlations!J259-'Modified Weights'!AJ226</f>
        <v>-3</v>
      </c>
      <c r="K215" s="26">
        <f ca="1">correlations!K259-'Modified Weights'!AK226</f>
        <v>-0.16666666666666652</v>
      </c>
      <c r="L215" s="26">
        <f ca="1">correlations!L259-'Modified Weights'!AL226</f>
        <v>-0.25</v>
      </c>
      <c r="M215" s="26">
        <f ca="1">correlations!M259-'Modified Weights'!AM226</f>
        <v>1</v>
      </c>
      <c r="N215" s="26">
        <f ca="1">correlations!N259-'Modified Weights'!AN226</f>
        <v>0.375</v>
      </c>
      <c r="O215" s="26">
        <f ca="1">correlations!O259-'Modified Weights'!AO226</f>
        <v>-3.125</v>
      </c>
      <c r="P215" s="26">
        <f ca="1">correlations!P259-'Modified Weights'!AP226</f>
        <v>0.16666666666666652</v>
      </c>
      <c r="Q215" s="26">
        <f ca="1">correlations!Q259-'Modified Weights'!AQ226</f>
        <v>-3</v>
      </c>
      <c r="R215" s="26">
        <f ca="1">correlations!R259-'Modified Weights'!AR226</f>
        <v>0</v>
      </c>
      <c r="S215" s="26">
        <f ca="1">correlations!S259-'Modified Weights'!AS226</f>
        <v>-0.10000000000000009</v>
      </c>
      <c r="T215" s="26">
        <f ca="1">correlations!T259-'Modified Weights'!AT226</f>
        <v>-3.625</v>
      </c>
      <c r="U215" s="26">
        <f ca="1">correlations!U259-'Modified Weights'!AU226</f>
        <v>-0.33333333333333348</v>
      </c>
      <c r="V215" s="26">
        <f ca="1">correlations!V259-'Modified Weights'!AV226</f>
        <v>-2.25</v>
      </c>
      <c r="W215" s="26">
        <f ca="1">correlations!W259-'Modified Weights'!AW226</f>
        <v>-0.29999999999999982</v>
      </c>
      <c r="X215" s="26">
        <f ca="1">correlations!X259-'Modified Weights'!AX226</f>
        <v>-1.5</v>
      </c>
      <c r="Y215" s="26">
        <f ca="1">correlations!Y259-'Modified Weights'!AY226</f>
        <v>0.625</v>
      </c>
      <c r="Z215" s="26">
        <f ca="1">correlations!Z259-'Modified Weights'!AZ226</f>
        <v>-1.9</v>
      </c>
    </row>
    <row r="216" spans="1:26">
      <c r="A216" s="1" t="str">
        <f t="shared" si="42"/>
        <v>557: Spider-Man (2002)</v>
      </c>
      <c r="B216" s="26">
        <f ca="1">correlations!B260-'Modified Weights'!AB227</f>
        <v>1</v>
      </c>
      <c r="C216" s="26">
        <f ca="1">correlations!C260-'Modified Weights'!AC227</f>
        <v>0.39999999999999991</v>
      </c>
      <c r="D216" s="26">
        <f ca="1">correlations!D260-'Modified Weights'!AD227</f>
        <v>0.625</v>
      </c>
      <c r="E216" s="26">
        <f ca="1">correlations!E260-'Modified Weights'!AE227</f>
        <v>-4</v>
      </c>
      <c r="F216" s="26">
        <f ca="1">correlations!F260-'Modified Weights'!AF227</f>
        <v>-1.1666666666666665</v>
      </c>
      <c r="G216" s="26">
        <f ca="1">correlations!G260-'Modified Weights'!AG227</f>
        <v>0.125</v>
      </c>
      <c r="H216" s="26">
        <f ca="1">correlations!H260-'Modified Weights'!AH227</f>
        <v>-3.5</v>
      </c>
      <c r="I216" s="26">
        <f ca="1">correlations!I260-'Modified Weights'!AI227</f>
        <v>-3.5</v>
      </c>
      <c r="J216" s="26">
        <f ca="1">correlations!J260-'Modified Weights'!AJ227</f>
        <v>0</v>
      </c>
      <c r="K216" s="26">
        <f ca="1">correlations!K260-'Modified Weights'!AK227</f>
        <v>-0.16666666666666652</v>
      </c>
      <c r="L216" s="26">
        <f ca="1">correlations!L260-'Modified Weights'!AL227</f>
        <v>-0.75</v>
      </c>
      <c r="M216" s="26">
        <f ca="1">correlations!M260-'Modified Weights'!AM227</f>
        <v>-1</v>
      </c>
      <c r="N216" s="26">
        <f ca="1">correlations!N260-'Modified Weights'!AN227</f>
        <v>-3.625</v>
      </c>
      <c r="O216" s="26">
        <f ca="1">correlations!O260-'Modified Weights'!AO227</f>
        <v>-0.125</v>
      </c>
      <c r="P216" s="26">
        <f ca="1">correlations!P260-'Modified Weights'!AP227</f>
        <v>-3.3333333333333335</v>
      </c>
      <c r="Q216" s="26">
        <f ca="1">correlations!Q260-'Modified Weights'!AQ227</f>
        <v>-3</v>
      </c>
      <c r="R216" s="26">
        <f ca="1">correlations!R260-'Modified Weights'!AR227</f>
        <v>-1.5</v>
      </c>
      <c r="S216" s="26">
        <f ca="1">correlations!S260-'Modified Weights'!AS227</f>
        <v>0.39999999999999991</v>
      </c>
      <c r="T216" s="26">
        <f ca="1">correlations!T260-'Modified Weights'!AT227</f>
        <v>-0.125</v>
      </c>
      <c r="U216" s="26">
        <f ca="1">correlations!U260-'Modified Weights'!AU227</f>
        <v>-0.33333333333333348</v>
      </c>
      <c r="V216" s="26">
        <f ca="1">correlations!V260-'Modified Weights'!AV227</f>
        <v>-2.25</v>
      </c>
      <c r="W216" s="26">
        <f ca="1">correlations!W260-'Modified Weights'!AW227</f>
        <v>-0.29999999999999982</v>
      </c>
      <c r="X216" s="26">
        <f ca="1">correlations!X260-'Modified Weights'!AX227</f>
        <v>0.5</v>
      </c>
      <c r="Y216" s="26">
        <f ca="1">correlations!Y260-'Modified Weights'!AY227</f>
        <v>-0.875</v>
      </c>
      <c r="Z216" s="26">
        <f ca="1">correlations!Z260-'Modified Weights'!AZ227</f>
        <v>0.10000000000000009</v>
      </c>
    </row>
    <row r="217" spans="1:26">
      <c r="A217" s="21" t="s">
        <v>43</v>
      </c>
      <c r="B217" s="26">
        <f ca="1">correlations!B261-'Modified Weights'!AB228</f>
        <v>1.25</v>
      </c>
      <c r="C217" s="26">
        <f ca="1">correlations!C261-'Modified Weights'!AC228</f>
        <v>-3.125</v>
      </c>
      <c r="D217" s="26">
        <f ca="1">correlations!D261-'Modified Weights'!AD228</f>
        <v>-2.3333333333333335</v>
      </c>
      <c r="E217" s="26">
        <f ca="1">correlations!E261-'Modified Weights'!AE228</f>
        <v>-1.2999999999999998</v>
      </c>
      <c r="F217" s="26">
        <f ca="1">correlations!F261-'Modified Weights'!AF228</f>
        <v>0.375</v>
      </c>
      <c r="G217" s="26">
        <f ca="1">correlations!G261-'Modified Weights'!AG228</f>
        <v>-2.1666666666666665</v>
      </c>
      <c r="H217" s="26">
        <f ca="1">correlations!H261-'Modified Weights'!AH228</f>
        <v>-3.1666666666666665</v>
      </c>
      <c r="I217" s="26">
        <f ca="1">correlations!I261-'Modified Weights'!AI228</f>
        <v>-0.625</v>
      </c>
      <c r="J217" s="26">
        <f ca="1">correlations!J261-'Modified Weights'!AJ228</f>
        <v>0.5</v>
      </c>
      <c r="K217" s="26">
        <f ca="1">correlations!K261-'Modified Weights'!AK228</f>
        <v>-0.5</v>
      </c>
      <c r="L217" s="26">
        <f ca="1">correlations!L261-'Modified Weights'!AL228</f>
        <v>0.66666666666666652</v>
      </c>
      <c r="M217" s="26">
        <f ca="1">correlations!M261-'Modified Weights'!AM228</f>
        <v>-0.25</v>
      </c>
      <c r="N217" s="26">
        <f ca="1">correlations!N261-'Modified Weights'!AN228</f>
        <v>-3.25</v>
      </c>
      <c r="O217" s="26">
        <f ca="1">correlations!O261-'Modified Weights'!AO228</f>
        <v>0.875</v>
      </c>
      <c r="P217" s="26">
        <f ca="1">correlations!P261-'Modified Weights'!AP228</f>
        <v>-0.5</v>
      </c>
      <c r="Q217" s="26">
        <f ca="1">correlations!Q261-'Modified Weights'!AQ228</f>
        <v>0</v>
      </c>
      <c r="R217" s="26">
        <f ca="1">correlations!R261-'Modified Weights'!AR228</f>
        <v>-0.16666666666666652</v>
      </c>
      <c r="S217" s="26">
        <f ca="1">correlations!S261-'Modified Weights'!AS228</f>
        <v>0.875</v>
      </c>
      <c r="T217" s="26">
        <f ca="1">correlations!T261-'Modified Weights'!AT228</f>
        <v>-0.66666666666666652</v>
      </c>
      <c r="U217" s="26">
        <f ca="1">correlations!U261-'Modified Weights'!AU228</f>
        <v>-2.875</v>
      </c>
      <c r="V217" s="26">
        <f ca="1">correlations!V261-'Modified Weights'!AV228</f>
        <v>-1.75</v>
      </c>
      <c r="W217" s="26">
        <f ca="1">correlations!W261-'Modified Weights'!AW228</f>
        <v>0.20000000000000018</v>
      </c>
      <c r="X217" s="26">
        <f ca="1">correlations!X261-'Modified Weights'!AX228</f>
        <v>-2.25</v>
      </c>
      <c r="Y217" s="26">
        <f ca="1">correlations!Y261-'Modified Weights'!AY228</f>
        <v>-3.5</v>
      </c>
      <c r="Z217" s="26">
        <f ca="1">correlations!Z261-'Modified Weights'!AZ228</f>
        <v>1.25</v>
      </c>
    </row>
    <row r="218" spans="1:26">
      <c r="A218" s="1" t="str">
        <f t="shared" ref="A218:A221" si="43">A217</f>
        <v>558: Spider-Man 2 (2004)</v>
      </c>
      <c r="B218" s="26">
        <f ca="1">correlations!B262-'Modified Weights'!AB229</f>
        <v>-2.25</v>
      </c>
      <c r="C218" s="26">
        <f ca="1">correlations!C262-'Modified Weights'!AC229</f>
        <v>-0.125</v>
      </c>
      <c r="D218" s="26">
        <f ca="1">correlations!D262-'Modified Weights'!AD229</f>
        <v>-1.3333333333333335</v>
      </c>
      <c r="E218" s="26">
        <f ca="1">correlations!E262-'Modified Weights'!AE229</f>
        <v>0.20000000000000018</v>
      </c>
      <c r="F218" s="26">
        <f ca="1">correlations!F262-'Modified Weights'!AF229</f>
        <v>-3.125</v>
      </c>
      <c r="G218" s="26">
        <f ca="1">correlations!G262-'Modified Weights'!AG229</f>
        <v>0.33333333333333348</v>
      </c>
      <c r="H218" s="26">
        <f ca="1">correlations!H262-'Modified Weights'!AH229</f>
        <v>0.83333333333333348</v>
      </c>
      <c r="I218" s="26">
        <f ca="1">correlations!I262-'Modified Weights'!AI229</f>
        <v>1.375</v>
      </c>
      <c r="J218" s="26">
        <f ca="1">correlations!J262-'Modified Weights'!AJ229</f>
        <v>-2.5</v>
      </c>
      <c r="K218" s="26">
        <f ca="1">correlations!K262-'Modified Weights'!AK229</f>
        <v>0.5</v>
      </c>
      <c r="L218" s="26">
        <f ca="1">correlations!L262-'Modified Weights'!AL229</f>
        <v>-3.8333333333333335</v>
      </c>
      <c r="M218" s="26">
        <f ca="1">correlations!M262-'Modified Weights'!AM229</f>
        <v>-2.75</v>
      </c>
      <c r="N218" s="26">
        <f ca="1">correlations!N262-'Modified Weights'!AN229</f>
        <v>0.75</v>
      </c>
      <c r="O218" s="26">
        <f ca="1">correlations!O262-'Modified Weights'!AO229</f>
        <v>-1.125</v>
      </c>
      <c r="P218" s="26">
        <f ca="1">correlations!P262-'Modified Weights'!AP229</f>
        <v>-2.5</v>
      </c>
      <c r="Q218" s="26">
        <f ca="1">correlations!Q262-'Modified Weights'!AQ229</f>
        <v>-0.5</v>
      </c>
      <c r="R218" s="26">
        <f ca="1">correlations!R262-'Modified Weights'!AR229</f>
        <v>-2.6666666666666665</v>
      </c>
      <c r="S218" s="26">
        <f ca="1">correlations!S262-'Modified Weights'!AS229</f>
        <v>0.875</v>
      </c>
      <c r="T218" s="26">
        <f ca="1">correlations!T262-'Modified Weights'!AT229</f>
        <v>-3.1666666666666665</v>
      </c>
      <c r="U218" s="26">
        <f ca="1">correlations!U262-'Modified Weights'!AU229</f>
        <v>1.125</v>
      </c>
      <c r="V218" s="26">
        <f ca="1">correlations!V262-'Modified Weights'!AV229</f>
        <v>-2.75</v>
      </c>
      <c r="W218" s="26">
        <f ca="1">correlations!W262-'Modified Weights'!AW229</f>
        <v>0.20000000000000018</v>
      </c>
      <c r="X218" s="26">
        <f ca="1">correlations!X262-'Modified Weights'!AX229</f>
        <v>-2.25</v>
      </c>
      <c r="Y218" s="26">
        <f ca="1">correlations!Y262-'Modified Weights'!AY229</f>
        <v>0.5</v>
      </c>
      <c r="Z218" s="26">
        <f ca="1">correlations!Z262-'Modified Weights'!AZ229</f>
        <v>-0.75</v>
      </c>
    </row>
    <row r="219" spans="1:26">
      <c r="A219" s="1" t="str">
        <f t="shared" si="43"/>
        <v>558: Spider-Man 2 (2004)</v>
      </c>
      <c r="B219" s="26">
        <f ca="1">correlations!B263-'Modified Weights'!AB230</f>
        <v>-1.25</v>
      </c>
      <c r="C219" s="26">
        <f ca="1">correlations!C263-'Modified Weights'!AC230</f>
        <v>0.375</v>
      </c>
      <c r="D219" s="26">
        <f ca="1">correlations!D263-'Modified Weights'!AD230</f>
        <v>-2.3333333333333335</v>
      </c>
      <c r="E219" s="26">
        <f ca="1">correlations!E263-'Modified Weights'!AE230</f>
        <v>0.70000000000000018</v>
      </c>
      <c r="F219" s="26">
        <f ca="1">correlations!F263-'Modified Weights'!AF230</f>
        <v>-0.125</v>
      </c>
      <c r="G219" s="26">
        <f ca="1">correlations!G263-'Modified Weights'!AG230</f>
        <v>-2.1666666666666665</v>
      </c>
      <c r="H219" s="26">
        <f ca="1">correlations!H263-'Modified Weights'!AH230</f>
        <v>0.33333333333333348</v>
      </c>
      <c r="I219" s="26">
        <f ca="1">correlations!I263-'Modified Weights'!AI230</f>
        <v>0.875</v>
      </c>
      <c r="J219" s="26">
        <f ca="1">correlations!J263-'Modified Weights'!AJ230</f>
        <v>-2.5</v>
      </c>
      <c r="K219" s="26">
        <f ca="1">correlations!K263-'Modified Weights'!AK230</f>
        <v>-3</v>
      </c>
      <c r="L219" s="26">
        <f ca="1">correlations!L263-'Modified Weights'!AL230</f>
        <v>-3.8333333333333335</v>
      </c>
      <c r="M219" s="26">
        <f ca="1">correlations!M263-'Modified Weights'!AM230</f>
        <v>-0.25</v>
      </c>
      <c r="N219" s="26">
        <f ca="1">correlations!N263-'Modified Weights'!AN230</f>
        <v>-3.25</v>
      </c>
      <c r="O219" s="26">
        <f ca="1">correlations!O263-'Modified Weights'!AO230</f>
        <v>-3.125</v>
      </c>
      <c r="P219" s="26">
        <f ca="1">correlations!P263-'Modified Weights'!AP230</f>
        <v>-2.5</v>
      </c>
      <c r="Q219" s="26">
        <f ca="1">correlations!Q263-'Modified Weights'!AQ230</f>
        <v>0.5</v>
      </c>
      <c r="R219" s="26">
        <f ca="1">correlations!R263-'Modified Weights'!AR230</f>
        <v>1.3333333333333335</v>
      </c>
      <c r="S219" s="26">
        <f ca="1">correlations!S263-'Modified Weights'!AS230</f>
        <v>-1.125</v>
      </c>
      <c r="T219" s="26">
        <f ca="1">correlations!T263-'Modified Weights'!AT230</f>
        <v>0.83333333333333348</v>
      </c>
      <c r="U219" s="26">
        <f ca="1">correlations!U263-'Modified Weights'!AU230</f>
        <v>0.625</v>
      </c>
      <c r="V219" s="26">
        <f ca="1">correlations!V263-'Modified Weights'!AV230</f>
        <v>-2.75</v>
      </c>
      <c r="W219" s="26">
        <f ca="1">correlations!W263-'Modified Weights'!AW230</f>
        <v>1.2000000000000002</v>
      </c>
      <c r="X219" s="26">
        <f ca="1">correlations!X263-'Modified Weights'!AX230</f>
        <v>-2.25</v>
      </c>
      <c r="Y219" s="26">
        <f ca="1">correlations!Y263-'Modified Weights'!AY230</f>
        <v>-0.5</v>
      </c>
      <c r="Z219" s="26">
        <f ca="1">correlations!Z263-'Modified Weights'!AZ230</f>
        <v>1.25</v>
      </c>
    </row>
    <row r="220" spans="1:26">
      <c r="A220" s="1" t="str">
        <f t="shared" si="43"/>
        <v>558: Spider-Man 2 (2004)</v>
      </c>
      <c r="B220" s="26">
        <f ca="1">correlations!B264-'Modified Weights'!AB231</f>
        <v>-2.25</v>
      </c>
      <c r="C220" s="26">
        <f ca="1">correlations!C264-'Modified Weights'!AC231</f>
        <v>-1.125</v>
      </c>
      <c r="D220" s="26">
        <f ca="1">correlations!D264-'Modified Weights'!AD231</f>
        <v>0.66666666666666652</v>
      </c>
      <c r="E220" s="26">
        <f ca="1">correlations!E264-'Modified Weights'!AE231</f>
        <v>0.70000000000000018</v>
      </c>
      <c r="F220" s="26">
        <f ca="1">correlations!F264-'Modified Weights'!AF231</f>
        <v>1.375</v>
      </c>
      <c r="G220" s="26">
        <f ca="1">correlations!G264-'Modified Weights'!AG231</f>
        <v>-1.1666666666666665</v>
      </c>
      <c r="H220" s="26">
        <f ca="1">correlations!H264-'Modified Weights'!AH231</f>
        <v>-1.1666666666666665</v>
      </c>
      <c r="I220" s="26">
        <f ca="1">correlations!I264-'Modified Weights'!AI231</f>
        <v>-1.625</v>
      </c>
      <c r="J220" s="26">
        <f ca="1">correlations!J264-'Modified Weights'!AJ231</f>
        <v>-2.5</v>
      </c>
      <c r="K220" s="26">
        <f ca="1">correlations!K264-'Modified Weights'!AK231</f>
        <v>0</v>
      </c>
      <c r="L220" s="26">
        <f ca="1">correlations!L264-'Modified Weights'!AL231</f>
        <v>0.16666666666666652</v>
      </c>
      <c r="M220" s="26">
        <f ca="1">correlations!M264-'Modified Weights'!AM231</f>
        <v>1.25</v>
      </c>
      <c r="N220" s="26">
        <f ca="1">correlations!N264-'Modified Weights'!AN231</f>
        <v>-0.75</v>
      </c>
      <c r="O220" s="26">
        <f ca="1">correlations!O264-'Modified Weights'!AO231</f>
        <v>0.375</v>
      </c>
      <c r="P220" s="26">
        <f ca="1">correlations!P264-'Modified Weights'!AP231</f>
        <v>0.5</v>
      </c>
      <c r="Q220" s="26">
        <f ca="1">correlations!Q264-'Modified Weights'!AQ231</f>
        <v>-2.5</v>
      </c>
      <c r="R220" s="26">
        <f ca="1">correlations!R264-'Modified Weights'!AR231</f>
        <v>-2.6666666666666665</v>
      </c>
      <c r="S220" s="26">
        <f ca="1">correlations!S264-'Modified Weights'!AS231</f>
        <v>-3.125</v>
      </c>
      <c r="T220" s="26">
        <f ca="1">correlations!T264-'Modified Weights'!AT231</f>
        <v>-3.1666666666666665</v>
      </c>
      <c r="U220" s="26">
        <f ca="1">correlations!U264-'Modified Weights'!AU231</f>
        <v>-0.875</v>
      </c>
      <c r="V220" s="26">
        <f ca="1">correlations!V264-'Modified Weights'!AV231</f>
        <v>1.75</v>
      </c>
      <c r="W220" s="26">
        <f ca="1">correlations!W264-'Modified Weights'!AW231</f>
        <v>-0.79999999999999982</v>
      </c>
      <c r="X220" s="26">
        <f ca="1">correlations!X264-'Modified Weights'!AX231</f>
        <v>-1.25</v>
      </c>
      <c r="Y220" s="26">
        <f ca="1">correlations!Y264-'Modified Weights'!AY231</f>
        <v>0.5</v>
      </c>
      <c r="Z220" s="26">
        <f ca="1">correlations!Z264-'Modified Weights'!AZ231</f>
        <v>-1.75</v>
      </c>
    </row>
    <row r="221" spans="1:26">
      <c r="A221" s="1" t="str">
        <f t="shared" si="43"/>
        <v>558: Spider-Man 2 (2004)</v>
      </c>
      <c r="B221" s="26">
        <f ca="1">correlations!B265-'Modified Weights'!AB232</f>
        <v>-2.25</v>
      </c>
      <c r="C221" s="26">
        <f ca="1">correlations!C265-'Modified Weights'!AC232</f>
        <v>0.875</v>
      </c>
      <c r="D221" s="26">
        <f ca="1">correlations!D265-'Modified Weights'!AD232</f>
        <v>0.66666666666666652</v>
      </c>
      <c r="E221" s="26">
        <f ca="1">correlations!E265-'Modified Weights'!AE232</f>
        <v>-0.29999999999999982</v>
      </c>
      <c r="F221" s="26">
        <f ca="1">correlations!F265-'Modified Weights'!AF232</f>
        <v>-1.625</v>
      </c>
      <c r="G221" s="26">
        <f ca="1">correlations!G265-'Modified Weights'!AG232</f>
        <v>0.83333333333333348</v>
      </c>
      <c r="H221" s="26">
        <f ca="1">correlations!H265-'Modified Weights'!AH232</f>
        <v>-3.1666666666666665</v>
      </c>
      <c r="I221" s="26">
        <f ca="1">correlations!I265-'Modified Weights'!AI232</f>
        <v>-3.125</v>
      </c>
      <c r="J221" s="26">
        <f ca="1">correlations!J265-'Modified Weights'!AJ232</f>
        <v>-0.5</v>
      </c>
      <c r="K221" s="26">
        <f ca="1">correlations!K265-'Modified Weights'!AK232</f>
        <v>0</v>
      </c>
      <c r="L221" s="26">
        <f ca="1">correlations!L265-'Modified Weights'!AL232</f>
        <v>-0.83333333333333348</v>
      </c>
      <c r="M221" s="26">
        <f ca="1">correlations!M265-'Modified Weights'!AM232</f>
        <v>-0.75</v>
      </c>
      <c r="N221" s="26">
        <f ca="1">correlations!N265-'Modified Weights'!AN232</f>
        <v>-3.25</v>
      </c>
      <c r="O221" s="26">
        <f ca="1">correlations!O265-'Modified Weights'!AO232</f>
        <v>-0.125</v>
      </c>
      <c r="P221" s="26">
        <f ca="1">correlations!P265-'Modified Weights'!AP232</f>
        <v>0</v>
      </c>
      <c r="Q221" s="26">
        <f ca="1">correlations!Q265-'Modified Weights'!AQ232</f>
        <v>-2.5</v>
      </c>
      <c r="R221" s="26">
        <f ca="1">correlations!R265-'Modified Weights'!AR232</f>
        <v>-1.1666666666666665</v>
      </c>
      <c r="S221" s="26">
        <f ca="1">correlations!S265-'Modified Weights'!AS232</f>
        <v>-0.625</v>
      </c>
      <c r="T221" s="26">
        <f ca="1">correlations!T265-'Modified Weights'!AT232</f>
        <v>-0.16666666666666652</v>
      </c>
      <c r="U221" s="26">
        <f ca="1">correlations!U265-'Modified Weights'!AU232</f>
        <v>-0.875</v>
      </c>
      <c r="V221" s="26">
        <f ca="1">correlations!V265-'Modified Weights'!AV232</f>
        <v>-2.75</v>
      </c>
      <c r="W221" s="26">
        <f ca="1">correlations!W265-'Modified Weights'!AW232</f>
        <v>-0.79999999999999982</v>
      </c>
      <c r="X221" s="26">
        <f ca="1">correlations!X265-'Modified Weights'!AX232</f>
        <v>1.25</v>
      </c>
      <c r="Y221" s="26">
        <f ca="1">correlations!Y265-'Modified Weights'!AY232</f>
        <v>-0.5</v>
      </c>
      <c r="Z221" s="26">
        <f ca="1">correlations!Z265-'Modified Weights'!AZ232</f>
        <v>-2.75</v>
      </c>
    </row>
    <row r="222" spans="1:26">
      <c r="A222" s="21" t="s">
        <v>44</v>
      </c>
      <c r="B222" s="26">
        <f ca="1">correlations!B266-'Modified Weights'!AB233</f>
        <v>-0.5</v>
      </c>
      <c r="C222" s="26">
        <f ca="1">correlations!C266-'Modified Weights'!AC233</f>
        <v>-4</v>
      </c>
      <c r="D222" s="26">
        <f ca="1">correlations!D266-'Modified Weights'!AD233</f>
        <v>-4.333333333333333</v>
      </c>
      <c r="E222" s="26">
        <f ca="1">correlations!E266-'Modified Weights'!AE233</f>
        <v>-0.5</v>
      </c>
      <c r="F222" s="26">
        <f ca="1">correlations!F266-'Modified Weights'!AF233</f>
        <v>0.625</v>
      </c>
      <c r="G222" s="26">
        <f ca="1">correlations!G266-'Modified Weights'!AG233</f>
        <v>-4</v>
      </c>
      <c r="H222" s="26">
        <f ca="1">correlations!H266-'Modified Weights'!AH233</f>
        <v>-3.75</v>
      </c>
      <c r="I222" s="26">
        <f ca="1">correlations!I266-'Modified Weights'!AI233</f>
        <v>0.25</v>
      </c>
      <c r="J222" s="26">
        <f ca="1">correlations!J266-'Modified Weights'!AJ233</f>
        <v>-0.5</v>
      </c>
      <c r="K222" s="26">
        <f ca="1">correlations!K266-'Modified Weights'!AK233</f>
        <v>-4</v>
      </c>
      <c r="L222" s="26">
        <f ca="1">correlations!L266-'Modified Weights'!AL233</f>
        <v>0.25</v>
      </c>
      <c r="M222" s="26">
        <f ca="1">correlations!M266-'Modified Weights'!AM233</f>
        <v>-4.166666666666667</v>
      </c>
      <c r="N222" s="26">
        <f ca="1">correlations!N266-'Modified Weights'!AN233</f>
        <v>0.5</v>
      </c>
      <c r="O222" s="26">
        <f ca="1">correlations!O266-'Modified Weights'!AO233</f>
        <v>-4.375</v>
      </c>
      <c r="P222" s="26">
        <f ca="1">correlations!P266-'Modified Weights'!AP233</f>
        <v>1.75</v>
      </c>
      <c r="Q222" s="26">
        <f ca="1">correlations!Q266-'Modified Weights'!AQ233</f>
        <v>-4.75</v>
      </c>
      <c r="R222" s="26">
        <f ca="1">correlations!R266-'Modified Weights'!AR233</f>
        <v>-0.16666666666666652</v>
      </c>
      <c r="S222" s="26">
        <f ca="1">correlations!S266-'Modified Weights'!AS233</f>
        <v>-4.25</v>
      </c>
      <c r="T222" s="26">
        <f ca="1">correlations!T266-'Modified Weights'!AT233</f>
        <v>1</v>
      </c>
      <c r="U222" s="26">
        <f ca="1">correlations!U266-'Modified Weights'!AU233</f>
        <v>-4.166666666666667</v>
      </c>
      <c r="V222" s="26">
        <f ca="1">correlations!V266-'Modified Weights'!AV233</f>
        <v>-5</v>
      </c>
      <c r="W222" s="26">
        <f ca="1">correlations!W266-'Modified Weights'!AW233</f>
        <v>-0.40000000000000036</v>
      </c>
      <c r="X222" s="26">
        <f ca="1">correlations!X266-'Modified Weights'!AX233</f>
        <v>-4</v>
      </c>
      <c r="Y222" s="26">
        <f ca="1">correlations!Y266-'Modified Weights'!AY233</f>
        <v>-2.75</v>
      </c>
      <c r="Z222" s="26">
        <f ca="1">correlations!Z266-'Modified Weights'!AZ233</f>
        <v>-4.75</v>
      </c>
    </row>
    <row r="223" spans="1:26">
      <c r="A223" s="1" t="str">
        <f t="shared" ref="A223:A226" si="44">A222</f>
        <v>568: Apollo 13 (1995)</v>
      </c>
      <c r="B223" s="26">
        <f ca="1">correlations!B267-'Modified Weights'!AB234</f>
        <v>-4</v>
      </c>
      <c r="C223" s="26">
        <f ca="1">correlations!C267-'Modified Weights'!AC234</f>
        <v>0</v>
      </c>
      <c r="D223" s="26">
        <f ca="1">correlations!D267-'Modified Weights'!AD234</f>
        <v>-4.333333333333333</v>
      </c>
      <c r="E223" s="26">
        <f ca="1">correlations!E267-'Modified Weights'!AE234</f>
        <v>-4</v>
      </c>
      <c r="F223" s="26">
        <f ca="1">correlations!F267-'Modified Weights'!AF234</f>
        <v>-3.375</v>
      </c>
      <c r="G223" s="26">
        <f ca="1">correlations!G267-'Modified Weights'!AG234</f>
        <v>-0.5</v>
      </c>
      <c r="H223" s="26">
        <f ca="1">correlations!H267-'Modified Weights'!AH234</f>
        <v>-3.75</v>
      </c>
      <c r="I223" s="26">
        <f ca="1">correlations!I267-'Modified Weights'!AI234</f>
        <v>-3.25</v>
      </c>
      <c r="J223" s="26">
        <f ca="1">correlations!J267-'Modified Weights'!AJ234</f>
        <v>-4.5</v>
      </c>
      <c r="K223" s="26">
        <f ca="1">correlations!K267-'Modified Weights'!AK234</f>
        <v>-0.5</v>
      </c>
      <c r="L223" s="26">
        <f ca="1">correlations!L267-'Modified Weights'!AL234</f>
        <v>-4.75</v>
      </c>
      <c r="M223" s="26">
        <f ca="1">correlations!M267-'Modified Weights'!AM234</f>
        <v>-4.166666666666667</v>
      </c>
      <c r="N223" s="26">
        <f ca="1">correlations!N267-'Modified Weights'!AN234</f>
        <v>-4</v>
      </c>
      <c r="O223" s="26">
        <f ca="1">correlations!O267-'Modified Weights'!AO234</f>
        <v>0.625</v>
      </c>
      <c r="P223" s="26">
        <f ca="1">correlations!P267-'Modified Weights'!AP234</f>
        <v>-3.25</v>
      </c>
      <c r="Q223" s="26">
        <f ca="1">correlations!Q267-'Modified Weights'!AQ234</f>
        <v>0.25</v>
      </c>
      <c r="R223" s="26">
        <f ca="1">correlations!R267-'Modified Weights'!AR234</f>
        <v>-3.6666666666666665</v>
      </c>
      <c r="S223" s="26">
        <f ca="1">correlations!S267-'Modified Weights'!AS234</f>
        <v>-4.25</v>
      </c>
      <c r="T223" s="26">
        <f ca="1">correlations!T267-'Modified Weights'!AT234</f>
        <v>-2.5</v>
      </c>
      <c r="U223" s="26">
        <f ca="1">correlations!U267-'Modified Weights'!AU234</f>
        <v>-4.166666666666667</v>
      </c>
      <c r="V223" s="26">
        <f ca="1">correlations!V267-'Modified Weights'!AV234</f>
        <v>-5</v>
      </c>
      <c r="W223" s="26">
        <f ca="1">correlations!W267-'Modified Weights'!AW234</f>
        <v>-0.40000000000000036</v>
      </c>
      <c r="X223" s="26">
        <f ca="1">correlations!X267-'Modified Weights'!AX234</f>
        <v>-4</v>
      </c>
      <c r="Y223" s="26">
        <f ca="1">correlations!Y267-'Modified Weights'!AY234</f>
        <v>-2.75</v>
      </c>
      <c r="Z223" s="26">
        <f ca="1">correlations!Z267-'Modified Weights'!AZ234</f>
        <v>0.25</v>
      </c>
    </row>
    <row r="224" spans="1:26">
      <c r="A224" s="1" t="str">
        <f t="shared" si="44"/>
        <v>568: Apollo 13 (1995)</v>
      </c>
      <c r="B224" s="26">
        <f ca="1">correlations!B268-'Modified Weights'!AB235</f>
        <v>-4</v>
      </c>
      <c r="C224" s="26">
        <f ca="1">correlations!C268-'Modified Weights'!AC235</f>
        <v>0</v>
      </c>
      <c r="D224" s="26">
        <f ca="1">correlations!D268-'Modified Weights'!AD235</f>
        <v>0.16666666666666696</v>
      </c>
      <c r="E224" s="26">
        <f ca="1">correlations!E268-'Modified Weights'!AE235</f>
        <v>1</v>
      </c>
      <c r="F224" s="26">
        <f ca="1">correlations!F268-'Modified Weights'!AF235</f>
        <v>-1.875</v>
      </c>
      <c r="G224" s="26">
        <f ca="1">correlations!G268-'Modified Weights'!AG235</f>
        <v>-4</v>
      </c>
      <c r="H224" s="26">
        <f ca="1">correlations!H268-'Modified Weights'!AH235</f>
        <v>-0.25</v>
      </c>
      <c r="I224" s="26">
        <f ca="1">correlations!I268-'Modified Weights'!AI235</f>
        <v>-3.25</v>
      </c>
      <c r="J224" s="26">
        <f ca="1">correlations!J268-'Modified Weights'!AJ235</f>
        <v>0</v>
      </c>
      <c r="K224" s="26">
        <f ca="1">correlations!K268-'Modified Weights'!AK235</f>
        <v>-4</v>
      </c>
      <c r="L224" s="26">
        <f ca="1">correlations!L268-'Modified Weights'!AL235</f>
        <v>-4.75</v>
      </c>
      <c r="M224" s="26">
        <f ca="1">correlations!M268-'Modified Weights'!AM235</f>
        <v>-0.66666666666666696</v>
      </c>
      <c r="N224" s="26">
        <f ca="1">correlations!N268-'Modified Weights'!AN235</f>
        <v>-4</v>
      </c>
      <c r="O224" s="26">
        <f ca="1">correlations!O268-'Modified Weights'!AO235</f>
        <v>0.125</v>
      </c>
      <c r="P224" s="26">
        <f ca="1">correlations!P268-'Modified Weights'!AP235</f>
        <v>-3.25</v>
      </c>
      <c r="Q224" s="26">
        <f ca="1">correlations!Q268-'Modified Weights'!AQ235</f>
        <v>-0.25</v>
      </c>
      <c r="R224" s="26">
        <f ca="1">correlations!R268-'Modified Weights'!AR235</f>
        <v>-3.6666666666666665</v>
      </c>
      <c r="S224" s="26">
        <f ca="1">correlations!S268-'Modified Weights'!AS235</f>
        <v>0.75</v>
      </c>
      <c r="T224" s="26">
        <f ca="1">correlations!T268-'Modified Weights'!AT235</f>
        <v>-2.5</v>
      </c>
      <c r="U224" s="26">
        <f ca="1">correlations!U268-'Modified Weights'!AU235</f>
        <v>-0.66666666666666696</v>
      </c>
      <c r="V224" s="26">
        <f ca="1">correlations!V268-'Modified Weights'!AV235</f>
        <v>-5</v>
      </c>
      <c r="W224" s="26">
        <f ca="1">correlations!W268-'Modified Weights'!AW235</f>
        <v>0.59999999999999964</v>
      </c>
      <c r="X224" s="26">
        <f ca="1">correlations!X268-'Modified Weights'!AX235</f>
        <v>-4</v>
      </c>
      <c r="Y224" s="26">
        <f ca="1">correlations!Y268-'Modified Weights'!AY235</f>
        <v>-1.25</v>
      </c>
      <c r="Z224" s="26">
        <f ca="1">correlations!Z268-'Modified Weights'!AZ235</f>
        <v>-4.75</v>
      </c>
    </row>
    <row r="225" spans="1:26">
      <c r="A225" s="1" t="str">
        <f t="shared" si="44"/>
        <v>568: Apollo 13 (1995)</v>
      </c>
      <c r="B225" s="26">
        <f ca="1">correlations!B269-'Modified Weights'!AB236</f>
        <v>0.5</v>
      </c>
      <c r="C225" s="26">
        <f ca="1">correlations!C269-'Modified Weights'!AC236</f>
        <v>0</v>
      </c>
      <c r="D225" s="26">
        <f ca="1">correlations!D269-'Modified Weights'!AD236</f>
        <v>-0.33333333333333304</v>
      </c>
      <c r="E225" s="26">
        <f ca="1">correlations!E269-'Modified Weights'!AE236</f>
        <v>-4</v>
      </c>
      <c r="F225" s="26">
        <f ca="1">correlations!F269-'Modified Weights'!AF236</f>
        <v>1.625</v>
      </c>
      <c r="G225" s="26">
        <f ca="1">correlations!G269-'Modified Weights'!AG236</f>
        <v>-4</v>
      </c>
      <c r="H225" s="26">
        <f ca="1">correlations!H269-'Modified Weights'!AH236</f>
        <v>0.25</v>
      </c>
      <c r="I225" s="26">
        <f ca="1">correlations!I269-'Modified Weights'!AI236</f>
        <v>-0.25</v>
      </c>
      <c r="J225" s="26">
        <f ca="1">correlations!J269-'Modified Weights'!AJ236</f>
        <v>-4.5</v>
      </c>
      <c r="K225" s="26">
        <f ca="1">correlations!K269-'Modified Weights'!AK236</f>
        <v>0</v>
      </c>
      <c r="L225" s="26">
        <f ca="1">correlations!L269-'Modified Weights'!AL236</f>
        <v>-4.75</v>
      </c>
      <c r="M225" s="26">
        <f ca="1">correlations!M269-'Modified Weights'!AM236</f>
        <v>0.83333333333333304</v>
      </c>
      <c r="N225" s="26">
        <f ca="1">correlations!N269-'Modified Weights'!AN236</f>
        <v>-0.5</v>
      </c>
      <c r="O225" s="26">
        <f ca="1">correlations!O269-'Modified Weights'!AO236</f>
        <v>-0.875</v>
      </c>
      <c r="P225" s="26">
        <f ca="1">correlations!P269-'Modified Weights'!AP236</f>
        <v>-1.75</v>
      </c>
      <c r="Q225" s="26">
        <f ca="1">correlations!Q269-'Modified Weights'!AQ236</f>
        <v>-4.75</v>
      </c>
      <c r="R225" s="26">
        <f ca="1">correlations!R269-'Modified Weights'!AR236</f>
        <v>0.83333333333333348</v>
      </c>
      <c r="S225" s="26">
        <f ca="1">correlations!S269-'Modified Weights'!AS236</f>
        <v>-4.25</v>
      </c>
      <c r="T225" s="26">
        <f ca="1">correlations!T269-'Modified Weights'!AT236</f>
        <v>-2.5</v>
      </c>
      <c r="U225" s="26">
        <f ca="1">correlations!U269-'Modified Weights'!AU236</f>
        <v>0.83333333333333304</v>
      </c>
      <c r="V225" s="26">
        <f ca="1">correlations!V269-'Modified Weights'!AV236</f>
        <v>0</v>
      </c>
      <c r="W225" s="26">
        <f ca="1">correlations!W269-'Modified Weights'!AW236</f>
        <v>-0.40000000000000036</v>
      </c>
      <c r="X225" s="26">
        <f ca="1">correlations!X269-'Modified Weights'!AX236</f>
        <v>-4</v>
      </c>
      <c r="Y225" s="26">
        <f ca="1">correlations!Y269-'Modified Weights'!AY236</f>
        <v>-2.75</v>
      </c>
      <c r="Z225" s="26">
        <f ca="1">correlations!Z269-'Modified Weights'!AZ236</f>
        <v>-4.75</v>
      </c>
    </row>
    <row r="226" spans="1:26">
      <c r="A226" s="1" t="str">
        <f t="shared" si="44"/>
        <v>568: Apollo 13 (1995)</v>
      </c>
      <c r="B226" s="26">
        <f ca="1">correlations!B270-'Modified Weights'!AB237</f>
        <v>-4</v>
      </c>
      <c r="C226" s="26">
        <f ca="1">correlations!C270-'Modified Weights'!AC237</f>
        <v>-4</v>
      </c>
      <c r="D226" s="26">
        <f ca="1">correlations!D270-'Modified Weights'!AD237</f>
        <v>0.16666666666666696</v>
      </c>
      <c r="E226" s="26">
        <f ca="1">correlations!E270-'Modified Weights'!AE237</f>
        <v>-0.5</v>
      </c>
      <c r="F226" s="26">
        <f ca="1">correlations!F270-'Modified Weights'!AF237</f>
        <v>-0.375</v>
      </c>
      <c r="G226" s="26">
        <f ca="1">correlations!G270-'Modified Weights'!AG237</f>
        <v>0.5</v>
      </c>
      <c r="H226" s="26">
        <f ca="1">correlations!H270-'Modified Weights'!AH237</f>
        <v>-3.75</v>
      </c>
      <c r="I226" s="26">
        <f ca="1">correlations!I270-'Modified Weights'!AI237</f>
        <v>-3.25</v>
      </c>
      <c r="J226" s="26">
        <f ca="1">correlations!J270-'Modified Weights'!AJ237</f>
        <v>0.5</v>
      </c>
      <c r="K226" s="26">
        <f ca="1">correlations!K270-'Modified Weights'!AK237</f>
        <v>0.5</v>
      </c>
      <c r="L226" s="26">
        <f ca="1">correlations!L270-'Modified Weights'!AL237</f>
        <v>-0.25</v>
      </c>
      <c r="M226" s="26">
        <f ca="1">correlations!M270-'Modified Weights'!AM237</f>
        <v>-0.16666666666666696</v>
      </c>
      <c r="N226" s="26">
        <f ca="1">correlations!N270-'Modified Weights'!AN237</f>
        <v>-4</v>
      </c>
      <c r="O226" s="26">
        <f ca="1">correlations!O270-'Modified Weights'!AO237</f>
        <v>0.125</v>
      </c>
      <c r="P226" s="26">
        <f ca="1">correlations!P270-'Modified Weights'!AP237</f>
        <v>-3.25</v>
      </c>
      <c r="Q226" s="26">
        <f ca="1">correlations!Q270-'Modified Weights'!AQ237</f>
        <v>-4.75</v>
      </c>
      <c r="R226" s="26">
        <f ca="1">correlations!R270-'Modified Weights'!AR237</f>
        <v>-0.66666666666666652</v>
      </c>
      <c r="S226" s="26">
        <f ca="1">correlations!S270-'Modified Weights'!AS237</f>
        <v>-0.75</v>
      </c>
      <c r="T226" s="26">
        <f ca="1">correlations!T270-'Modified Weights'!AT237</f>
        <v>-1</v>
      </c>
      <c r="U226" s="26">
        <f ca="1">correlations!U270-'Modified Weights'!AU237</f>
        <v>-0.16666666666666696</v>
      </c>
      <c r="V226" s="26">
        <f ca="1">correlations!V270-'Modified Weights'!AV237</f>
        <v>-5</v>
      </c>
      <c r="W226" s="26">
        <f ca="1">correlations!W270-'Modified Weights'!AW237</f>
        <v>0.59999999999999964</v>
      </c>
      <c r="X226" s="26">
        <f ca="1">correlations!X270-'Modified Weights'!AX237</f>
        <v>0</v>
      </c>
      <c r="Y226" s="26">
        <f ca="1">correlations!Y270-'Modified Weights'!AY237</f>
        <v>1.25</v>
      </c>
      <c r="Z226" s="26">
        <f ca="1">correlations!Z270-'Modified Weights'!AZ237</f>
        <v>-0.25</v>
      </c>
    </row>
    <row r="227" spans="1:26">
      <c r="A227" s="21" t="s">
        <v>45</v>
      </c>
      <c r="B227" s="26">
        <f ca="1">correlations!B271-'Modified Weights'!AB238</f>
        <v>-2.5</v>
      </c>
      <c r="C227" s="26">
        <f ca="1">correlations!C271-'Modified Weights'!AC238</f>
        <v>-4.25</v>
      </c>
      <c r="D227" s="26">
        <f ca="1">correlations!D271-'Modified Weights'!AD238</f>
        <v>-3.8333333333333335</v>
      </c>
      <c r="E227" s="26">
        <f ca="1">correlations!E271-'Modified Weights'!AE238</f>
        <v>-4</v>
      </c>
      <c r="F227" s="26">
        <f ca="1">correlations!F271-'Modified Weights'!AF238</f>
        <v>0.625</v>
      </c>
      <c r="G227" s="26">
        <f ca="1">correlations!G271-'Modified Weights'!AG238</f>
        <v>-4.5</v>
      </c>
      <c r="H227" s="26" t="e">
        <f ca="1">correlations!H271-'Modified Weights'!AH238</f>
        <v>#DIV/0!</v>
      </c>
      <c r="I227" s="26">
        <f ca="1">correlations!I271-'Modified Weights'!AI238</f>
        <v>-3</v>
      </c>
      <c r="J227" s="26">
        <f ca="1">correlations!J271-'Modified Weights'!AJ238</f>
        <v>1</v>
      </c>
      <c r="K227" s="26">
        <f ca="1">correlations!K271-'Modified Weights'!AK238</f>
        <v>-3.25</v>
      </c>
      <c r="L227" s="26">
        <f ca="1">correlations!L271-'Modified Weights'!AL238</f>
        <v>0.25</v>
      </c>
      <c r="M227" s="26">
        <f ca="1">correlations!M271-'Modified Weights'!AM238</f>
        <v>-4</v>
      </c>
      <c r="N227" s="26">
        <f ca="1">correlations!N271-'Modified Weights'!AN238</f>
        <v>0</v>
      </c>
      <c r="O227" s="26">
        <f ca="1">correlations!O271-'Modified Weights'!AO238</f>
        <v>-3.5</v>
      </c>
      <c r="P227" s="26">
        <f ca="1">correlations!P271-'Modified Weights'!AP238</f>
        <v>-2.5</v>
      </c>
      <c r="Q227" s="26">
        <f ca="1">correlations!Q271-'Modified Weights'!AQ238</f>
        <v>-4.5</v>
      </c>
      <c r="R227" s="26">
        <f ca="1">correlations!R271-'Modified Weights'!AR238</f>
        <v>-2.75</v>
      </c>
      <c r="S227" s="26" t="e">
        <f ca="1">correlations!S271-'Modified Weights'!AS238</f>
        <v>#DIV/0!</v>
      </c>
      <c r="T227" s="26">
        <f ca="1">correlations!T271-'Modified Weights'!AT238</f>
        <v>-2.5</v>
      </c>
      <c r="U227" s="26" t="e">
        <f ca="1">correlations!U271-'Modified Weights'!AU238</f>
        <v>#DIV/0!</v>
      </c>
      <c r="V227" s="26">
        <f ca="1">correlations!V271-'Modified Weights'!AV238</f>
        <v>-4</v>
      </c>
      <c r="W227" s="26">
        <f ca="1">correlations!W271-'Modified Weights'!AW238</f>
        <v>1</v>
      </c>
      <c r="X227" s="26">
        <f ca="1">correlations!X271-'Modified Weights'!AX238</f>
        <v>-4</v>
      </c>
      <c r="Y227" s="26">
        <f ca="1">correlations!Y271-'Modified Weights'!AY238</f>
        <v>-3.5</v>
      </c>
      <c r="Z227" s="26">
        <f ca="1">correlations!Z271-'Modified Weights'!AZ238</f>
        <v>-2.5</v>
      </c>
    </row>
    <row r="228" spans="1:26">
      <c r="A228" s="1" t="str">
        <f t="shared" ref="A228:A231" si="45">A227</f>
        <v>581: Dances with Wolves (1990)</v>
      </c>
      <c r="B228" s="26">
        <f ca="1">correlations!B272-'Modified Weights'!AB239</f>
        <v>-2.5</v>
      </c>
      <c r="C228" s="26">
        <f ca="1">correlations!C272-'Modified Weights'!AC239</f>
        <v>0.25</v>
      </c>
      <c r="D228" s="26">
        <f ca="1">correlations!D272-'Modified Weights'!AD239</f>
        <v>-3.8333333333333335</v>
      </c>
      <c r="E228" s="26">
        <f ca="1">correlations!E272-'Modified Weights'!AE239</f>
        <v>-4</v>
      </c>
      <c r="F228" s="26">
        <f ca="1">correlations!F272-'Modified Weights'!AF239</f>
        <v>-3.375</v>
      </c>
      <c r="G228" s="26">
        <f ca="1">correlations!G272-'Modified Weights'!AG239</f>
        <v>-4.5</v>
      </c>
      <c r="H228" s="26" t="e">
        <f ca="1">correlations!H272-'Modified Weights'!AH239</f>
        <v>#DIV/0!</v>
      </c>
      <c r="I228" s="26">
        <f ca="1">correlations!I272-'Modified Weights'!AI239</f>
        <v>-3</v>
      </c>
      <c r="J228" s="26">
        <f ca="1">correlations!J272-'Modified Weights'!AJ239</f>
        <v>-3.5</v>
      </c>
      <c r="K228" s="26">
        <f ca="1">correlations!K272-'Modified Weights'!AK239</f>
        <v>-3.25</v>
      </c>
      <c r="L228" s="26">
        <f ca="1">correlations!L272-'Modified Weights'!AL239</f>
        <v>-4.75</v>
      </c>
      <c r="M228" s="26">
        <f ca="1">correlations!M272-'Modified Weights'!AM239</f>
        <v>-4</v>
      </c>
      <c r="N228" s="26">
        <f ca="1">correlations!N272-'Modified Weights'!AN239</f>
        <v>-2.5</v>
      </c>
      <c r="O228" s="26">
        <f ca="1">correlations!O272-'Modified Weights'!AO239</f>
        <v>-3.5</v>
      </c>
      <c r="P228" s="26">
        <f ca="1">correlations!P272-'Modified Weights'!AP239</f>
        <v>-2.5</v>
      </c>
      <c r="Q228" s="26">
        <f ca="1">correlations!Q272-'Modified Weights'!AQ239</f>
        <v>-4.5</v>
      </c>
      <c r="R228" s="26">
        <f ca="1">correlations!R272-'Modified Weights'!AR239</f>
        <v>-2.75</v>
      </c>
      <c r="S228" s="26" t="e">
        <f ca="1">correlations!S272-'Modified Weights'!AS239</f>
        <v>#DIV/0!</v>
      </c>
      <c r="T228" s="26">
        <f ca="1">correlations!T272-'Modified Weights'!AT239</f>
        <v>-2.5</v>
      </c>
      <c r="U228" s="26" t="e">
        <f ca="1">correlations!U272-'Modified Weights'!AU239</f>
        <v>#DIV/0!</v>
      </c>
      <c r="V228" s="26">
        <f ca="1">correlations!V272-'Modified Weights'!AV239</f>
        <v>-4</v>
      </c>
      <c r="W228" s="26">
        <f ca="1">correlations!W272-'Modified Weights'!AW239</f>
        <v>-1.5</v>
      </c>
      <c r="X228" s="26">
        <f ca="1">correlations!X272-'Modified Weights'!AX239</f>
        <v>-4</v>
      </c>
      <c r="Y228" s="26">
        <f ca="1">correlations!Y272-'Modified Weights'!AY239</f>
        <v>-3.5</v>
      </c>
      <c r="Z228" s="26">
        <f ca="1">correlations!Z272-'Modified Weights'!AZ239</f>
        <v>-2.5</v>
      </c>
    </row>
    <row r="229" spans="1:26">
      <c r="A229" s="1" t="str">
        <f t="shared" si="45"/>
        <v>581: Dances with Wolves (1990)</v>
      </c>
      <c r="B229" s="26">
        <f ca="1">correlations!B273-'Modified Weights'!AB240</f>
        <v>-2.5</v>
      </c>
      <c r="C229" s="26">
        <f ca="1">correlations!C273-'Modified Weights'!AC240</f>
        <v>-0.25</v>
      </c>
      <c r="D229" s="26">
        <f ca="1">correlations!D273-'Modified Weights'!AD240</f>
        <v>-1.3333333333333335</v>
      </c>
      <c r="E229" s="26">
        <f ca="1">correlations!E273-'Modified Weights'!AE240</f>
        <v>0</v>
      </c>
      <c r="F229" s="26">
        <f ca="1">correlations!F273-'Modified Weights'!AF240</f>
        <v>-0.875</v>
      </c>
      <c r="G229" s="26">
        <f ca="1">correlations!G273-'Modified Weights'!AG240</f>
        <v>-4.5</v>
      </c>
      <c r="H229" s="26" t="e">
        <f ca="1">correlations!H273-'Modified Weights'!AH240</f>
        <v>#DIV/0!</v>
      </c>
      <c r="I229" s="26">
        <f ca="1">correlations!I273-'Modified Weights'!AI240</f>
        <v>-3</v>
      </c>
      <c r="J229" s="26">
        <f ca="1">correlations!J273-'Modified Weights'!AJ240</f>
        <v>-1</v>
      </c>
      <c r="K229" s="26">
        <f ca="1">correlations!K273-'Modified Weights'!AK240</f>
        <v>-3.25</v>
      </c>
      <c r="L229" s="26">
        <f ca="1">correlations!L273-'Modified Weights'!AL240</f>
        <v>-4.75</v>
      </c>
      <c r="M229" s="26">
        <f ca="1">correlations!M273-'Modified Weights'!AM240</f>
        <v>-4</v>
      </c>
      <c r="N229" s="26">
        <f ca="1">correlations!N273-'Modified Weights'!AN240</f>
        <v>-2.5</v>
      </c>
      <c r="O229" s="26">
        <f ca="1">correlations!O273-'Modified Weights'!AO240</f>
        <v>-1</v>
      </c>
      <c r="P229" s="26">
        <f ca="1">correlations!P273-'Modified Weights'!AP240</f>
        <v>-2.5</v>
      </c>
      <c r="Q229" s="26">
        <f ca="1">correlations!Q273-'Modified Weights'!AQ240</f>
        <v>0</v>
      </c>
      <c r="R229" s="26">
        <f ca="1">correlations!R273-'Modified Weights'!AR240</f>
        <v>-2.75</v>
      </c>
      <c r="S229" s="26" t="e">
        <f ca="1">correlations!S273-'Modified Weights'!AS240</f>
        <v>#DIV/0!</v>
      </c>
      <c r="T229" s="26">
        <f ca="1">correlations!T273-'Modified Weights'!AT240</f>
        <v>-2.5</v>
      </c>
      <c r="U229" s="26" t="e">
        <f ca="1">correlations!U273-'Modified Weights'!AU240</f>
        <v>#DIV/0!</v>
      </c>
      <c r="V229" s="26">
        <f ca="1">correlations!V273-'Modified Weights'!AV240</f>
        <v>-4</v>
      </c>
      <c r="W229" s="26">
        <f ca="1">correlations!W273-'Modified Weights'!AW240</f>
        <v>0.5</v>
      </c>
      <c r="X229" s="26">
        <f ca="1">correlations!X273-'Modified Weights'!AX240</f>
        <v>-4</v>
      </c>
      <c r="Y229" s="26">
        <f ca="1">correlations!Y273-'Modified Weights'!AY240</f>
        <v>-1</v>
      </c>
      <c r="Z229" s="26">
        <f ca="1">correlations!Z273-'Modified Weights'!AZ240</f>
        <v>-2.5</v>
      </c>
    </row>
    <row r="230" spans="1:26">
      <c r="A230" s="1" t="str">
        <f t="shared" si="45"/>
        <v>581: Dances with Wolves (1990)</v>
      </c>
      <c r="B230" s="26">
        <f ca="1">correlations!B274-'Modified Weights'!AB241</f>
        <v>0</v>
      </c>
      <c r="C230" s="26">
        <f ca="1">correlations!C274-'Modified Weights'!AC241</f>
        <v>-4.25</v>
      </c>
      <c r="D230" s="26">
        <f ca="1">correlations!D274-'Modified Weights'!AD241</f>
        <v>0.66666666666666652</v>
      </c>
      <c r="E230" s="26">
        <f ca="1">correlations!E274-'Modified Weights'!AE241</f>
        <v>-4</v>
      </c>
      <c r="F230" s="26">
        <f ca="1">correlations!F274-'Modified Weights'!AF241</f>
        <v>0.625</v>
      </c>
      <c r="G230" s="26">
        <f ca="1">correlations!G274-'Modified Weights'!AG241</f>
        <v>-4.5</v>
      </c>
      <c r="H230" s="26" t="e">
        <f ca="1">correlations!H274-'Modified Weights'!AH241</f>
        <v>#DIV/0!</v>
      </c>
      <c r="I230" s="26">
        <f ca="1">correlations!I274-'Modified Weights'!AI241</f>
        <v>0</v>
      </c>
      <c r="J230" s="26">
        <f ca="1">correlations!J274-'Modified Weights'!AJ241</f>
        <v>-3.5</v>
      </c>
      <c r="K230" s="26">
        <f ca="1">correlations!K274-'Modified Weights'!AK241</f>
        <v>-1.25</v>
      </c>
      <c r="L230" s="26">
        <f ca="1">correlations!L274-'Modified Weights'!AL241</f>
        <v>-4.75</v>
      </c>
      <c r="M230" s="26">
        <f ca="1">correlations!M274-'Modified Weights'!AM241</f>
        <v>0</v>
      </c>
      <c r="N230" s="26">
        <f ca="1">correlations!N274-'Modified Weights'!AN241</f>
        <v>-2.5</v>
      </c>
      <c r="O230" s="26">
        <f ca="1">correlations!O274-'Modified Weights'!AO241</f>
        <v>-3.5</v>
      </c>
      <c r="P230" s="26">
        <f ca="1">correlations!P274-'Modified Weights'!AP241</f>
        <v>0</v>
      </c>
      <c r="Q230" s="26">
        <f ca="1">correlations!Q274-'Modified Weights'!AQ241</f>
        <v>-4.5</v>
      </c>
      <c r="R230" s="26">
        <f ca="1">correlations!R274-'Modified Weights'!AR241</f>
        <v>-0.25</v>
      </c>
      <c r="S230" s="26" t="e">
        <f ca="1">correlations!S274-'Modified Weights'!AS241</f>
        <v>#DIV/0!</v>
      </c>
      <c r="T230" s="26">
        <f ca="1">correlations!T274-'Modified Weights'!AT241</f>
        <v>-2.5</v>
      </c>
      <c r="U230" s="26" t="e">
        <f ca="1">correlations!U274-'Modified Weights'!AU241</f>
        <v>#DIV/0!</v>
      </c>
      <c r="V230" s="26">
        <f ca="1">correlations!V274-'Modified Weights'!AV241</f>
        <v>0</v>
      </c>
      <c r="W230" s="26">
        <f ca="1">correlations!W274-'Modified Weights'!AW241</f>
        <v>-3.5</v>
      </c>
      <c r="X230" s="26">
        <f ca="1">correlations!X274-'Modified Weights'!AX241</f>
        <v>-4</v>
      </c>
      <c r="Y230" s="26">
        <f ca="1">correlations!Y274-'Modified Weights'!AY241</f>
        <v>-3.5</v>
      </c>
      <c r="Z230" s="26">
        <f ca="1">correlations!Z274-'Modified Weights'!AZ241</f>
        <v>-2.5</v>
      </c>
    </row>
    <row r="231" spans="1:26">
      <c r="A231" s="1" t="str">
        <f t="shared" si="45"/>
        <v>581: Dances with Wolves (1990)</v>
      </c>
      <c r="B231" s="26">
        <f ca="1">correlations!B275-'Modified Weights'!AB242</f>
        <v>-2.5</v>
      </c>
      <c r="C231" s="26">
        <f ca="1">correlations!C275-'Modified Weights'!AC242</f>
        <v>-4.25</v>
      </c>
      <c r="D231" s="26">
        <f ca="1">correlations!D275-'Modified Weights'!AD242</f>
        <v>0.66666666666666652</v>
      </c>
      <c r="E231" s="26">
        <f ca="1">correlations!E275-'Modified Weights'!AE242</f>
        <v>-4</v>
      </c>
      <c r="F231" s="26">
        <f ca="1">correlations!F275-'Modified Weights'!AF242</f>
        <v>-0.375</v>
      </c>
      <c r="G231" s="26">
        <f ca="1">correlations!G275-'Modified Weights'!AG242</f>
        <v>0</v>
      </c>
      <c r="H231" s="26" t="e">
        <f ca="1">correlations!H275-'Modified Weights'!AH242</f>
        <v>#DIV/0!</v>
      </c>
      <c r="I231" s="26">
        <f ca="1">correlations!I275-'Modified Weights'!AI242</f>
        <v>-3</v>
      </c>
      <c r="J231" s="26">
        <f ca="1">correlations!J275-'Modified Weights'!AJ242</f>
        <v>-3.5</v>
      </c>
      <c r="K231" s="26">
        <f ca="1">correlations!K275-'Modified Weights'!AK242</f>
        <v>1.25</v>
      </c>
      <c r="L231" s="26">
        <f ca="1">correlations!L275-'Modified Weights'!AL242</f>
        <v>-0.25</v>
      </c>
      <c r="M231" s="26">
        <f ca="1">correlations!M275-'Modified Weights'!AM242</f>
        <v>-4</v>
      </c>
      <c r="N231" s="26">
        <f ca="1">correlations!N275-'Modified Weights'!AN242</f>
        <v>-2.5</v>
      </c>
      <c r="O231" s="26">
        <f ca="1">correlations!O275-'Modified Weights'!AO242</f>
        <v>1</v>
      </c>
      <c r="P231" s="26">
        <f ca="1">correlations!P275-'Modified Weights'!AP242</f>
        <v>-2.5</v>
      </c>
      <c r="Q231" s="26">
        <f ca="1">correlations!Q275-'Modified Weights'!AQ242</f>
        <v>-4.5</v>
      </c>
      <c r="R231" s="26">
        <f ca="1">correlations!R275-'Modified Weights'!AR242</f>
        <v>0.25</v>
      </c>
      <c r="S231" s="26" t="e">
        <f ca="1">correlations!S275-'Modified Weights'!AS242</f>
        <v>#DIV/0!</v>
      </c>
      <c r="T231" s="26">
        <f ca="1">correlations!T275-'Modified Weights'!AT242</f>
        <v>0</v>
      </c>
      <c r="U231" s="26" t="e">
        <f ca="1">correlations!U275-'Modified Weights'!AU242</f>
        <v>#DIV/0!</v>
      </c>
      <c r="V231" s="26">
        <f ca="1">correlations!V275-'Modified Weights'!AV242</f>
        <v>-4</v>
      </c>
      <c r="W231" s="26">
        <f ca="1">correlations!W275-'Modified Weights'!AW242</f>
        <v>-3.5</v>
      </c>
      <c r="X231" s="26">
        <f ca="1">correlations!X275-'Modified Weights'!AX242</f>
        <v>0</v>
      </c>
      <c r="Y231" s="26">
        <f ca="1">correlations!Y275-'Modified Weights'!AY242</f>
        <v>1</v>
      </c>
      <c r="Z231" s="26">
        <f ca="1">correlations!Z275-'Modified Weights'!AZ242</f>
        <v>0</v>
      </c>
    </row>
    <row r="232" spans="1:26">
      <c r="A232" s="21" t="s">
        <v>46</v>
      </c>
      <c r="B232" s="26">
        <f ca="1">correlations!B276-'Modified Weights'!AB243</f>
        <v>-0.125</v>
      </c>
      <c r="C232" s="26">
        <f ca="1">correlations!C276-'Modified Weights'!AC243</f>
        <v>0.5</v>
      </c>
      <c r="D232" s="26">
        <f ca="1">correlations!D276-'Modified Weights'!AD243</f>
        <v>-3.6666666666666665</v>
      </c>
      <c r="E232" s="26">
        <f ca="1">correlations!E276-'Modified Weights'!AE243</f>
        <v>-4.5</v>
      </c>
      <c r="F232" s="26">
        <f ca="1">correlations!F276-'Modified Weights'!AF243</f>
        <v>-0.375</v>
      </c>
      <c r="G232" s="26">
        <f ca="1">correlations!G276-'Modified Weights'!AG243</f>
        <v>0.75</v>
      </c>
      <c r="H232" s="26">
        <f ca="1">correlations!H276-'Modified Weights'!AH243</f>
        <v>-3.75</v>
      </c>
      <c r="I232" s="26">
        <f ca="1">correlations!I276-'Modified Weights'!AI243</f>
        <v>-4.25</v>
      </c>
      <c r="J232" s="26">
        <f ca="1">correlations!J276-'Modified Weights'!AJ243</f>
        <v>-4.75</v>
      </c>
      <c r="K232" s="26">
        <f ca="1">correlations!K276-'Modified Weights'!AK243</f>
        <v>-4</v>
      </c>
      <c r="L232" s="26">
        <f ca="1">correlations!L276-'Modified Weights'!AL243</f>
        <v>-2.1666666666666665</v>
      </c>
      <c r="M232" s="26" t="e">
        <f ca="1">correlations!M276-'Modified Weights'!AM243</f>
        <v>#DIV/0!</v>
      </c>
      <c r="N232" s="26">
        <f ca="1">correlations!N276-'Modified Weights'!AN243</f>
        <v>-0.16666666666666696</v>
      </c>
      <c r="O232" s="26">
        <f ca="1">correlations!O276-'Modified Weights'!AO243</f>
        <v>-4.125</v>
      </c>
      <c r="P232" s="26">
        <f ca="1">correlations!P276-'Modified Weights'!AP243</f>
        <v>0.375</v>
      </c>
      <c r="Q232" s="26">
        <f ca="1">correlations!Q276-'Modified Weights'!AQ243</f>
        <v>-4.5</v>
      </c>
      <c r="R232" s="26">
        <f ca="1">correlations!R276-'Modified Weights'!AR243</f>
        <v>-4.666666666666667</v>
      </c>
      <c r="S232" s="26">
        <f ca="1">correlations!S276-'Modified Weights'!AS243</f>
        <v>-1</v>
      </c>
      <c r="T232" s="26">
        <f ca="1">correlations!T276-'Modified Weights'!AT243</f>
        <v>-4.25</v>
      </c>
      <c r="U232" s="26">
        <f ca="1">correlations!U276-'Modified Weights'!AU243</f>
        <v>-4.166666666666667</v>
      </c>
      <c r="V232" s="26">
        <f ca="1">correlations!V276-'Modified Weights'!AV243</f>
        <v>-1</v>
      </c>
      <c r="W232" s="26">
        <f ca="1">correlations!W276-'Modified Weights'!AW243</f>
        <v>-4.25</v>
      </c>
      <c r="X232" s="26">
        <f ca="1">correlations!X276-'Modified Weights'!AX243</f>
        <v>0.83333333333333304</v>
      </c>
      <c r="Y232" s="26">
        <f ca="1">correlations!Y276-'Modified Weights'!AY243</f>
        <v>1</v>
      </c>
      <c r="Z232" s="26">
        <f ca="1">correlations!Z276-'Modified Weights'!AZ243</f>
        <v>-4</v>
      </c>
    </row>
    <row r="233" spans="1:26">
      <c r="A233" s="1" t="str">
        <f t="shared" ref="A233:A236" si="46">A232</f>
        <v>585: Monsters Inc. (2001)</v>
      </c>
      <c r="B233" s="26">
        <f ca="1">correlations!B277-'Modified Weights'!AB244</f>
        <v>-4.125</v>
      </c>
      <c r="C233" s="26">
        <f ca="1">correlations!C277-'Modified Weights'!AC244</f>
        <v>-4.5</v>
      </c>
      <c r="D233" s="26">
        <f ca="1">correlations!D277-'Modified Weights'!AD244</f>
        <v>-0.16666666666666652</v>
      </c>
      <c r="E233" s="26">
        <f ca="1">correlations!E277-'Modified Weights'!AE244</f>
        <v>-4.5</v>
      </c>
      <c r="F233" s="26">
        <f ca="1">correlations!F277-'Modified Weights'!AF244</f>
        <v>-4.375</v>
      </c>
      <c r="G233" s="26">
        <f ca="1">correlations!G277-'Modified Weights'!AG244</f>
        <v>-4.25</v>
      </c>
      <c r="H233" s="26">
        <f ca="1">correlations!H277-'Modified Weights'!AH244</f>
        <v>-0.25</v>
      </c>
      <c r="I233" s="26">
        <f ca="1">correlations!I277-'Modified Weights'!AI244</f>
        <v>-4.25</v>
      </c>
      <c r="J233" s="26">
        <f ca="1">correlations!J277-'Modified Weights'!AJ244</f>
        <v>0.25</v>
      </c>
      <c r="K233" s="26">
        <f ca="1">correlations!K277-'Modified Weights'!AK244</f>
        <v>0</v>
      </c>
      <c r="L233" s="26">
        <f ca="1">correlations!L277-'Modified Weights'!AL244</f>
        <v>-3.1666666666666665</v>
      </c>
      <c r="M233" s="26" t="e">
        <f ca="1">correlations!M277-'Modified Weights'!AM244</f>
        <v>#DIV/0!</v>
      </c>
      <c r="N233" s="26">
        <f ca="1">correlations!N277-'Modified Weights'!AN244</f>
        <v>-0.66666666666666696</v>
      </c>
      <c r="O233" s="26">
        <f ca="1">correlations!O277-'Modified Weights'!AO244</f>
        <v>0.875</v>
      </c>
      <c r="P233" s="26">
        <f ca="1">correlations!P277-'Modified Weights'!AP244</f>
        <v>0.375</v>
      </c>
      <c r="Q233" s="26">
        <f ca="1">correlations!Q277-'Modified Weights'!AQ244</f>
        <v>0.5</v>
      </c>
      <c r="R233" s="26">
        <f ca="1">correlations!R277-'Modified Weights'!AR244</f>
        <v>0.33333333333333304</v>
      </c>
      <c r="S233" s="26">
        <f ca="1">correlations!S277-'Modified Weights'!AS244</f>
        <v>-4.5</v>
      </c>
      <c r="T233" s="26">
        <f ca="1">correlations!T277-'Modified Weights'!AT244</f>
        <v>0.75</v>
      </c>
      <c r="U233" s="26">
        <f ca="1">correlations!U277-'Modified Weights'!AU244</f>
        <v>-0.66666666666666696</v>
      </c>
      <c r="V233" s="26">
        <f ca="1">correlations!V277-'Modified Weights'!AV244</f>
        <v>0.5</v>
      </c>
      <c r="W233" s="26">
        <f ca="1">correlations!W277-'Modified Weights'!AW244</f>
        <v>-0.75</v>
      </c>
      <c r="X233" s="26">
        <f ca="1">correlations!X277-'Modified Weights'!AX244</f>
        <v>-4.166666666666667</v>
      </c>
      <c r="Y233" s="26">
        <f ca="1">correlations!Y277-'Modified Weights'!AY244</f>
        <v>-4</v>
      </c>
      <c r="Z233" s="26">
        <f ca="1">correlations!Z277-'Modified Weights'!AZ244</f>
        <v>1</v>
      </c>
    </row>
    <row r="234" spans="1:26">
      <c r="A234" s="1" t="str">
        <f t="shared" si="46"/>
        <v>585: Monsters Inc. (2001)</v>
      </c>
      <c r="B234" s="26">
        <f ca="1">correlations!B278-'Modified Weights'!AB245</f>
        <v>-0.625</v>
      </c>
      <c r="C234" s="26">
        <f ca="1">correlations!C278-'Modified Weights'!AC245</f>
        <v>-0.5</v>
      </c>
      <c r="D234" s="26">
        <f ca="1">correlations!D278-'Modified Weights'!AD245</f>
        <v>0.33333333333333348</v>
      </c>
      <c r="E234" s="26">
        <f ca="1">correlations!E278-'Modified Weights'!AE245</f>
        <v>0.5</v>
      </c>
      <c r="F234" s="26">
        <f ca="1">correlations!F278-'Modified Weights'!AF245</f>
        <v>-0.875</v>
      </c>
      <c r="G234" s="26">
        <f ca="1">correlations!G278-'Modified Weights'!AG245</f>
        <v>0.75</v>
      </c>
      <c r="H234" s="26">
        <f ca="1">correlations!H278-'Modified Weights'!AH245</f>
        <v>0.25</v>
      </c>
      <c r="I234" s="26">
        <f ca="1">correlations!I278-'Modified Weights'!AI245</f>
        <v>-0.75</v>
      </c>
      <c r="J234" s="26">
        <f ca="1">correlations!J278-'Modified Weights'!AJ245</f>
        <v>-0.75</v>
      </c>
      <c r="K234" s="26">
        <f ca="1">correlations!K278-'Modified Weights'!AK245</f>
        <v>1</v>
      </c>
      <c r="L234" s="26">
        <f ca="1">correlations!L278-'Modified Weights'!AL245</f>
        <v>1.8333333333333335</v>
      </c>
      <c r="M234" s="26" t="e">
        <f ca="1">correlations!M278-'Modified Weights'!AM245</f>
        <v>#DIV/0!</v>
      </c>
      <c r="N234" s="26">
        <f ca="1">correlations!N278-'Modified Weights'!AN245</f>
        <v>0.83333333333333304</v>
      </c>
      <c r="O234" s="26">
        <f ca="1">correlations!O278-'Modified Weights'!AO245</f>
        <v>-0.125</v>
      </c>
      <c r="P234" s="26">
        <f ca="1">correlations!P278-'Modified Weights'!AP245</f>
        <v>0.375</v>
      </c>
      <c r="Q234" s="26">
        <f ca="1">correlations!Q278-'Modified Weights'!AQ245</f>
        <v>-1</v>
      </c>
      <c r="R234" s="26">
        <f ca="1">correlations!R278-'Modified Weights'!AR245</f>
        <v>-4.666666666666667</v>
      </c>
      <c r="S234" s="26">
        <f ca="1">correlations!S278-'Modified Weights'!AS245</f>
        <v>0.5</v>
      </c>
      <c r="T234" s="26">
        <f ca="1">correlations!T278-'Modified Weights'!AT245</f>
        <v>-4.25</v>
      </c>
      <c r="U234" s="26">
        <f ca="1">correlations!U278-'Modified Weights'!AU245</f>
        <v>-0.16666666666666696</v>
      </c>
      <c r="V234" s="26">
        <f ca="1">correlations!V278-'Modified Weights'!AV245</f>
        <v>-4.5</v>
      </c>
      <c r="W234" s="26">
        <f ca="1">correlations!W278-'Modified Weights'!AW245</f>
        <v>-4.25</v>
      </c>
      <c r="X234" s="26">
        <f ca="1">correlations!X278-'Modified Weights'!AX245</f>
        <v>-4.166666666666667</v>
      </c>
      <c r="Y234" s="26">
        <f ca="1">correlations!Y278-'Modified Weights'!AY245</f>
        <v>-0.5</v>
      </c>
      <c r="Z234" s="26">
        <f ca="1">correlations!Z278-'Modified Weights'!AZ245</f>
        <v>-0.5</v>
      </c>
    </row>
    <row r="235" spans="1:26">
      <c r="A235" s="1" t="str">
        <f t="shared" si="46"/>
        <v>585: Monsters Inc. (2001)</v>
      </c>
      <c r="B235" s="26">
        <f ca="1">correlations!B279-'Modified Weights'!AB246</f>
        <v>-0.125</v>
      </c>
      <c r="C235" s="26">
        <f ca="1">correlations!C279-'Modified Weights'!AC246</f>
        <v>-4.5</v>
      </c>
      <c r="D235" s="26">
        <f ca="1">correlations!D279-'Modified Weights'!AD246</f>
        <v>-3.6666666666666665</v>
      </c>
      <c r="E235" s="26">
        <f ca="1">correlations!E279-'Modified Weights'!AE246</f>
        <v>-4.5</v>
      </c>
      <c r="F235" s="26">
        <f ca="1">correlations!F279-'Modified Weights'!AF246</f>
        <v>0.625</v>
      </c>
      <c r="G235" s="26">
        <f ca="1">correlations!G279-'Modified Weights'!AG246</f>
        <v>-0.75</v>
      </c>
      <c r="H235" s="26">
        <f ca="1">correlations!H279-'Modified Weights'!AH246</f>
        <v>-3.75</v>
      </c>
      <c r="I235" s="26">
        <f ca="1">correlations!I279-'Modified Weights'!AI246</f>
        <v>0.75</v>
      </c>
      <c r="J235" s="26">
        <f ca="1">correlations!J279-'Modified Weights'!AJ246</f>
        <v>0.25</v>
      </c>
      <c r="K235" s="26">
        <f ca="1">correlations!K279-'Modified Weights'!AK246</f>
        <v>-0.5</v>
      </c>
      <c r="L235" s="26">
        <f ca="1">correlations!L279-'Modified Weights'!AL246</f>
        <v>-3.1666666666666665</v>
      </c>
      <c r="M235" s="26" t="e">
        <f ca="1">correlations!M279-'Modified Weights'!AM246</f>
        <v>#DIV/0!</v>
      </c>
      <c r="N235" s="26">
        <f ca="1">correlations!N279-'Modified Weights'!AN246</f>
        <v>-4.166666666666667</v>
      </c>
      <c r="O235" s="26">
        <f ca="1">correlations!O279-'Modified Weights'!AO246</f>
        <v>-0.125</v>
      </c>
      <c r="P235" s="26">
        <f ca="1">correlations!P279-'Modified Weights'!AP246</f>
        <v>-1.125</v>
      </c>
      <c r="Q235" s="26">
        <f ca="1">correlations!Q279-'Modified Weights'!AQ246</f>
        <v>-4.5</v>
      </c>
      <c r="R235" s="26">
        <f ca="1">correlations!R279-'Modified Weights'!AR246</f>
        <v>-0.66666666666666696</v>
      </c>
      <c r="S235" s="26">
        <f ca="1">correlations!S279-'Modified Weights'!AS246</f>
        <v>0.5</v>
      </c>
      <c r="T235" s="26">
        <f ca="1">correlations!T279-'Modified Weights'!AT246</f>
        <v>-4.25</v>
      </c>
      <c r="U235" s="26">
        <f ca="1">correlations!U279-'Modified Weights'!AU246</f>
        <v>0.83333333333333304</v>
      </c>
      <c r="V235" s="26">
        <f ca="1">correlations!V279-'Modified Weights'!AV246</f>
        <v>0.5</v>
      </c>
      <c r="W235" s="26">
        <f ca="1">correlations!W279-'Modified Weights'!AW246</f>
        <v>-4.25</v>
      </c>
      <c r="X235" s="26">
        <f ca="1">correlations!X279-'Modified Weights'!AX246</f>
        <v>-0.66666666666666696</v>
      </c>
      <c r="Y235" s="26">
        <f ca="1">correlations!Y279-'Modified Weights'!AY246</f>
        <v>-0.5</v>
      </c>
      <c r="Z235" s="26">
        <f ca="1">correlations!Z279-'Modified Weights'!AZ246</f>
        <v>-0.5</v>
      </c>
    </row>
    <row r="236" spans="1:26">
      <c r="A236" s="1" t="str">
        <f t="shared" si="46"/>
        <v>585: Monsters Inc. (2001)</v>
      </c>
      <c r="B236" s="26">
        <f ca="1">correlations!B280-'Modified Weights'!AB247</f>
        <v>0.875</v>
      </c>
      <c r="C236" s="26">
        <f ca="1">correlations!C280-'Modified Weights'!AC247</f>
        <v>-4.5</v>
      </c>
      <c r="D236" s="26">
        <f ca="1">correlations!D280-'Modified Weights'!AD247</f>
        <v>-0.16666666666666652</v>
      </c>
      <c r="E236" s="26">
        <f ca="1">correlations!E280-'Modified Weights'!AE247</f>
        <v>-0.5</v>
      </c>
      <c r="F236" s="26">
        <f ca="1">correlations!F280-'Modified Weights'!AF247</f>
        <v>0.625</v>
      </c>
      <c r="G236" s="26">
        <f ca="1">correlations!G280-'Modified Weights'!AG247</f>
        <v>-0.75</v>
      </c>
      <c r="H236" s="26">
        <f ca="1">correlations!H280-'Modified Weights'!AH247</f>
        <v>-3.75</v>
      </c>
      <c r="I236" s="26">
        <f ca="1">correlations!I280-'Modified Weights'!AI247</f>
        <v>-4.25</v>
      </c>
      <c r="J236" s="26">
        <f ca="1">correlations!J280-'Modified Weights'!AJ247</f>
        <v>0.25</v>
      </c>
      <c r="K236" s="26">
        <f ca="1">correlations!K280-'Modified Weights'!AK247</f>
        <v>-0.5</v>
      </c>
      <c r="L236" s="26">
        <f ca="1">correlations!L280-'Modified Weights'!AL247</f>
        <v>0.33333333333333348</v>
      </c>
      <c r="M236" s="26" t="e">
        <f ca="1">correlations!M280-'Modified Weights'!AM247</f>
        <v>#DIV/0!</v>
      </c>
      <c r="N236" s="26">
        <f ca="1">correlations!N280-'Modified Weights'!AN247</f>
        <v>-4.166666666666667</v>
      </c>
      <c r="O236" s="26">
        <f ca="1">correlations!O280-'Modified Weights'!AO247</f>
        <v>-0.625</v>
      </c>
      <c r="P236" s="26">
        <f ca="1">correlations!P280-'Modified Weights'!AP247</f>
        <v>-4.625</v>
      </c>
      <c r="Q236" s="26">
        <f ca="1">correlations!Q280-'Modified Weights'!AQ247</f>
        <v>0.5</v>
      </c>
      <c r="R236" s="26">
        <f ca="1">correlations!R280-'Modified Weights'!AR247</f>
        <v>0.33333333333333304</v>
      </c>
      <c r="S236" s="26">
        <f ca="1">correlations!S280-'Modified Weights'!AS247</f>
        <v>-4.5</v>
      </c>
      <c r="T236" s="26">
        <f ca="1">correlations!T280-'Modified Weights'!AT247</f>
        <v>-0.75</v>
      </c>
      <c r="U236" s="26">
        <f ca="1">correlations!U280-'Modified Weights'!AU247</f>
        <v>-4.166666666666667</v>
      </c>
      <c r="V236" s="26">
        <f ca="1">correlations!V280-'Modified Weights'!AV247</f>
        <v>-4.5</v>
      </c>
      <c r="W236" s="26">
        <f ca="1">correlations!W280-'Modified Weights'!AW247</f>
        <v>0.75</v>
      </c>
      <c r="X236" s="26">
        <f ca="1">correlations!X280-'Modified Weights'!AX247</f>
        <v>-0.16666666666666696</v>
      </c>
      <c r="Y236" s="26">
        <f ca="1">correlations!Y280-'Modified Weights'!AY247</f>
        <v>-4</v>
      </c>
      <c r="Z236" s="26">
        <f ca="1">correlations!Z280-'Modified Weights'!AZ247</f>
        <v>0</v>
      </c>
    </row>
    <row r="237" spans="1:26">
      <c r="A237" s="21" t="s">
        <v>47</v>
      </c>
      <c r="B237" s="26">
        <f ca="1">correlations!B281-'Modified Weights'!AB248</f>
        <v>0</v>
      </c>
      <c r="C237" s="26">
        <f ca="1">correlations!C281-'Modified Weights'!AC248</f>
        <v>-4.125</v>
      </c>
      <c r="D237" s="26">
        <f ca="1">correlations!D281-'Modified Weights'!AD248</f>
        <v>-4</v>
      </c>
      <c r="E237" s="26">
        <f ca="1">correlations!E281-'Modified Weights'!AE248</f>
        <v>0.10000000000000009</v>
      </c>
      <c r="F237" s="26">
        <f ca="1">correlations!F281-'Modified Weights'!AF248</f>
        <v>-0.5</v>
      </c>
      <c r="G237" s="26">
        <f ca="1">correlations!G281-'Modified Weights'!AG248</f>
        <v>-4.166666666666667</v>
      </c>
      <c r="H237" s="26">
        <f ca="1">correlations!H281-'Modified Weights'!AH248</f>
        <v>-3.1666666666666665</v>
      </c>
      <c r="I237" s="26">
        <f ca="1">correlations!I281-'Modified Weights'!AI248</f>
        <v>0.625</v>
      </c>
      <c r="J237" s="26">
        <f ca="1">correlations!J281-'Modified Weights'!AJ248</f>
        <v>0.375</v>
      </c>
      <c r="K237" s="26">
        <f ca="1">correlations!K281-'Modified Weights'!AK248</f>
        <v>-0.75</v>
      </c>
      <c r="L237" s="26">
        <f ca="1">correlations!L281-'Modified Weights'!AL248</f>
        <v>-1</v>
      </c>
      <c r="M237" s="26">
        <f ca="1">correlations!M281-'Modified Weights'!AM248</f>
        <v>-1</v>
      </c>
      <c r="N237" s="26">
        <f ca="1">correlations!N281-'Modified Weights'!AN248</f>
        <v>0.33333333333333348</v>
      </c>
      <c r="O237" s="26">
        <f ca="1">correlations!O281-'Modified Weights'!AO248</f>
        <v>1</v>
      </c>
      <c r="P237" s="26">
        <f ca="1">correlations!P281-'Modified Weights'!AP248</f>
        <v>0.25</v>
      </c>
      <c r="Q237" s="26">
        <f ca="1">correlations!Q281-'Modified Weights'!AQ248</f>
        <v>-0.875</v>
      </c>
      <c r="R237" s="26">
        <f ca="1">correlations!R281-'Modified Weights'!AR248</f>
        <v>-0.20000000000000018</v>
      </c>
      <c r="S237" s="26">
        <f ca="1">correlations!S281-'Modified Weights'!AS248</f>
        <v>-1.75</v>
      </c>
      <c r="T237" s="26">
        <f ca="1">correlations!T281-'Modified Weights'!AT248</f>
        <v>-0.16666666666666696</v>
      </c>
      <c r="U237" s="26">
        <f ca="1">correlations!U281-'Modified Weights'!AU248</f>
        <v>-3.375</v>
      </c>
      <c r="V237" s="26">
        <f ca="1">correlations!V281-'Modified Weights'!AV248</f>
        <v>-3.5</v>
      </c>
      <c r="W237" s="26">
        <f ca="1">correlations!W281-'Modified Weights'!AW248</f>
        <v>9.9999999999999645E-2</v>
      </c>
      <c r="X237" s="26">
        <f ca="1">correlations!X281-'Modified Weights'!AX248</f>
        <v>-3</v>
      </c>
      <c r="Y237" s="26">
        <f ca="1">correlations!Y281-'Modified Weights'!AY248</f>
        <v>0.60000000000000009</v>
      </c>
      <c r="Z237" s="26">
        <f ca="1">correlations!Z281-'Modified Weights'!AZ248</f>
        <v>1.375</v>
      </c>
    </row>
    <row r="238" spans="1:26">
      <c r="A238" s="1" t="str">
        <f t="shared" ref="A238:A241" si="47">A237</f>
        <v>597: Titanic (1997)</v>
      </c>
      <c r="B238" s="26">
        <f ca="1">correlations!B282-'Modified Weights'!AB249</f>
        <v>-3.5</v>
      </c>
      <c r="C238" s="26">
        <f ca="1">correlations!C282-'Modified Weights'!AC249</f>
        <v>0.375</v>
      </c>
      <c r="D238" s="26">
        <f ca="1">correlations!D282-'Modified Weights'!AD249</f>
        <v>-4</v>
      </c>
      <c r="E238" s="26">
        <f ca="1">correlations!E282-'Modified Weights'!AE249</f>
        <v>1.1000000000000001</v>
      </c>
      <c r="F238" s="26">
        <f ca="1">correlations!F282-'Modified Weights'!AF249</f>
        <v>-3.5</v>
      </c>
      <c r="G238" s="26">
        <f ca="1">correlations!G282-'Modified Weights'!AG249</f>
        <v>-0.16666666666666696</v>
      </c>
      <c r="H238" s="26">
        <f ca="1">correlations!H282-'Modified Weights'!AH249</f>
        <v>-1.1666666666666665</v>
      </c>
      <c r="I238" s="26">
        <f ca="1">correlations!I282-'Modified Weights'!AI249</f>
        <v>0.125</v>
      </c>
      <c r="J238" s="26">
        <f ca="1">correlations!J282-'Modified Weights'!AJ249</f>
        <v>-4.125</v>
      </c>
      <c r="K238" s="26">
        <f ca="1">correlations!K282-'Modified Weights'!AK249</f>
        <v>-0.25</v>
      </c>
      <c r="L238" s="26">
        <f ca="1">correlations!L282-'Modified Weights'!AL249</f>
        <v>-4</v>
      </c>
      <c r="M238" s="26">
        <f ca="1">correlations!M282-'Modified Weights'!AM249</f>
        <v>-4</v>
      </c>
      <c r="N238" s="26">
        <f ca="1">correlations!N282-'Modified Weights'!AN249</f>
        <v>-1.1666666666666665</v>
      </c>
      <c r="O238" s="26">
        <f ca="1">correlations!O282-'Modified Weights'!AO249</f>
        <v>0</v>
      </c>
      <c r="P238" s="26">
        <f ca="1">correlations!P282-'Modified Weights'!AP249</f>
        <v>0.75</v>
      </c>
      <c r="Q238" s="26">
        <f ca="1">correlations!Q282-'Modified Weights'!AQ249</f>
        <v>0.125</v>
      </c>
      <c r="R238" s="26">
        <f ca="1">correlations!R282-'Modified Weights'!AR249</f>
        <v>0.29999999999999982</v>
      </c>
      <c r="S238" s="26">
        <f ca="1">correlations!S282-'Modified Weights'!AS249</f>
        <v>1.25</v>
      </c>
      <c r="T238" s="26">
        <f ca="1">correlations!T282-'Modified Weights'!AT249</f>
        <v>-4.166666666666667</v>
      </c>
      <c r="U238" s="26">
        <f ca="1">correlations!U282-'Modified Weights'!AU249</f>
        <v>-1.375</v>
      </c>
      <c r="V238" s="26">
        <f ca="1">correlations!V282-'Modified Weights'!AV249</f>
        <v>-3.5</v>
      </c>
      <c r="W238" s="26">
        <f ca="1">correlations!W282-'Modified Weights'!AW249</f>
        <v>9.9999999999999645E-2</v>
      </c>
      <c r="X238" s="26">
        <f ca="1">correlations!X282-'Modified Weights'!AX249</f>
        <v>-3</v>
      </c>
      <c r="Y238" s="26">
        <f ca="1">correlations!Y282-'Modified Weights'!AY249</f>
        <v>1.1000000000000001</v>
      </c>
      <c r="Z238" s="26">
        <f ca="1">correlations!Z282-'Modified Weights'!AZ249</f>
        <v>0.375</v>
      </c>
    </row>
    <row r="239" spans="1:26">
      <c r="A239" s="1" t="str">
        <f t="shared" si="47"/>
        <v>597: Titanic (1997)</v>
      </c>
      <c r="B239" s="26">
        <f ca="1">correlations!B283-'Modified Weights'!AB250</f>
        <v>-3.5</v>
      </c>
      <c r="C239" s="26">
        <f ca="1">correlations!C283-'Modified Weights'!AC250</f>
        <v>-1.125</v>
      </c>
      <c r="D239" s="26">
        <f ca="1">correlations!D283-'Modified Weights'!AD250</f>
        <v>-0.5</v>
      </c>
      <c r="E239" s="26">
        <f ca="1">correlations!E283-'Modified Weights'!AE250</f>
        <v>-0.39999999999999991</v>
      </c>
      <c r="F239" s="26">
        <f ca="1">correlations!F283-'Modified Weights'!AF250</f>
        <v>0</v>
      </c>
      <c r="G239" s="26">
        <f ca="1">correlations!G283-'Modified Weights'!AG250</f>
        <v>0.33333333333333304</v>
      </c>
      <c r="H239" s="26">
        <f ca="1">correlations!H283-'Modified Weights'!AH250</f>
        <v>0.33333333333333348</v>
      </c>
      <c r="I239" s="26">
        <f ca="1">correlations!I283-'Modified Weights'!AI250</f>
        <v>-1.375</v>
      </c>
      <c r="J239" s="26">
        <f ca="1">correlations!J283-'Modified Weights'!AJ250</f>
        <v>-0.625</v>
      </c>
      <c r="K239" s="26">
        <f ca="1">correlations!K283-'Modified Weights'!AK250</f>
        <v>-3.75</v>
      </c>
      <c r="L239" s="26">
        <f ca="1">correlations!L283-'Modified Weights'!AL250</f>
        <v>-4</v>
      </c>
      <c r="M239" s="26">
        <f ca="1">correlations!M283-'Modified Weights'!AM250</f>
        <v>0</v>
      </c>
      <c r="N239" s="26">
        <f ca="1">correlations!N283-'Modified Weights'!AN250</f>
        <v>-3.1666666666666665</v>
      </c>
      <c r="O239" s="26">
        <f ca="1">correlations!O283-'Modified Weights'!AO250</f>
        <v>-0.5</v>
      </c>
      <c r="P239" s="26">
        <f ca="1">correlations!P283-'Modified Weights'!AP250</f>
        <v>-3.75</v>
      </c>
      <c r="Q239" s="26">
        <f ca="1">correlations!Q283-'Modified Weights'!AQ250</f>
        <v>0.125</v>
      </c>
      <c r="R239" s="26">
        <f ca="1">correlations!R283-'Modified Weights'!AR250</f>
        <v>0.79999999999999982</v>
      </c>
      <c r="S239" s="26">
        <f ca="1">correlations!S283-'Modified Weights'!AS250</f>
        <v>0.25</v>
      </c>
      <c r="T239" s="26">
        <f ca="1">correlations!T283-'Modified Weights'!AT250</f>
        <v>0.83333333333333304</v>
      </c>
      <c r="U239" s="26">
        <f ca="1">correlations!U283-'Modified Weights'!AU250</f>
        <v>0.125</v>
      </c>
      <c r="V239" s="26">
        <f ca="1">correlations!V283-'Modified Weights'!AV250</f>
        <v>-3.5</v>
      </c>
      <c r="W239" s="26">
        <f ca="1">correlations!W283-'Modified Weights'!AW250</f>
        <v>0.59999999999999964</v>
      </c>
      <c r="X239" s="26">
        <f ca="1">correlations!X283-'Modified Weights'!AX250</f>
        <v>-3</v>
      </c>
      <c r="Y239" s="26">
        <f ca="1">correlations!Y283-'Modified Weights'!AY250</f>
        <v>-0.39999999999999991</v>
      </c>
      <c r="Z239" s="26">
        <f ca="1">correlations!Z283-'Modified Weights'!AZ250</f>
        <v>-1.625</v>
      </c>
    </row>
    <row r="240" spans="1:26">
      <c r="A240" s="1" t="str">
        <f t="shared" si="47"/>
        <v>597: Titanic (1997)</v>
      </c>
      <c r="B240" s="26">
        <f ca="1">correlations!B284-'Modified Weights'!AB251</f>
        <v>0</v>
      </c>
      <c r="C240" s="26">
        <f ca="1">correlations!C284-'Modified Weights'!AC251</f>
        <v>-0.125</v>
      </c>
      <c r="D240" s="26">
        <f ca="1">correlations!D284-'Modified Weights'!AD251</f>
        <v>0.5</v>
      </c>
      <c r="E240" s="26">
        <f ca="1">correlations!E284-'Modified Weights'!AE251</f>
        <v>-0.39999999999999991</v>
      </c>
      <c r="F240" s="26">
        <f ca="1">correlations!F284-'Modified Weights'!AF251</f>
        <v>0</v>
      </c>
      <c r="G240" s="26">
        <f ca="1">correlations!G284-'Modified Weights'!AG251</f>
        <v>-4.166666666666667</v>
      </c>
      <c r="H240" s="26">
        <f ca="1">correlations!H284-'Modified Weights'!AH251</f>
        <v>0.83333333333333348</v>
      </c>
      <c r="I240" s="26">
        <f ca="1">correlations!I284-'Modified Weights'!AI251</f>
        <v>0.625</v>
      </c>
      <c r="J240" s="26">
        <f ca="1">correlations!J284-'Modified Weights'!AJ251</f>
        <v>0.375</v>
      </c>
      <c r="K240" s="26">
        <f ca="1">correlations!K284-'Modified Weights'!AK251</f>
        <v>0.75</v>
      </c>
      <c r="L240" s="26">
        <f ca="1">correlations!L284-'Modified Weights'!AL251</f>
        <v>1</v>
      </c>
      <c r="M240" s="26">
        <f ca="1">correlations!M284-'Modified Weights'!AM251</f>
        <v>1</v>
      </c>
      <c r="N240" s="26">
        <f ca="1">correlations!N284-'Modified Weights'!AN251</f>
        <v>0.83333333333333348</v>
      </c>
      <c r="O240" s="26">
        <f ca="1">correlations!O284-'Modified Weights'!AO251</f>
        <v>-0.5</v>
      </c>
      <c r="P240" s="26">
        <f ca="1">correlations!P284-'Modified Weights'!AP251</f>
        <v>-0.25</v>
      </c>
      <c r="Q240" s="26">
        <f ca="1">correlations!Q284-'Modified Weights'!AQ251</f>
        <v>-3.875</v>
      </c>
      <c r="R240" s="26">
        <f ca="1">correlations!R284-'Modified Weights'!AR251</f>
        <v>-0.70000000000000018</v>
      </c>
      <c r="S240" s="26">
        <f ca="1">correlations!S284-'Modified Weights'!AS251</f>
        <v>-3.75</v>
      </c>
      <c r="T240" s="26">
        <f ca="1">correlations!T284-'Modified Weights'!AT251</f>
        <v>-4.166666666666667</v>
      </c>
      <c r="U240" s="26">
        <f ca="1">correlations!U284-'Modified Weights'!AU251</f>
        <v>0.625</v>
      </c>
      <c r="V240" s="26">
        <f ca="1">correlations!V284-'Modified Weights'!AV251</f>
        <v>0</v>
      </c>
      <c r="W240" s="26">
        <f ca="1">correlations!W284-'Modified Weights'!AW251</f>
        <v>-0.40000000000000036</v>
      </c>
      <c r="X240" s="26">
        <f ca="1">correlations!X284-'Modified Weights'!AX251</f>
        <v>-3</v>
      </c>
      <c r="Y240" s="26">
        <f ca="1">correlations!Y284-'Modified Weights'!AY251</f>
        <v>-1.9</v>
      </c>
      <c r="Z240" s="26">
        <f ca="1">correlations!Z284-'Modified Weights'!AZ251</f>
        <v>-3.625</v>
      </c>
    </row>
    <row r="241" spans="1:26">
      <c r="A241" s="1" t="str">
        <f t="shared" si="47"/>
        <v>597: Titanic (1997)</v>
      </c>
      <c r="B241" s="26">
        <f ca="1">correlations!B285-'Modified Weights'!AB252</f>
        <v>-3.5</v>
      </c>
      <c r="C241" s="26">
        <f ca="1">correlations!C285-'Modified Weights'!AC252</f>
        <v>0.875</v>
      </c>
      <c r="D241" s="26">
        <f ca="1">correlations!D285-'Modified Weights'!AD252</f>
        <v>0</v>
      </c>
      <c r="E241" s="26">
        <f ca="1">correlations!E285-'Modified Weights'!AE252</f>
        <v>-0.39999999999999991</v>
      </c>
      <c r="F241" s="26">
        <f ca="1">correlations!F285-'Modified Weights'!AF252</f>
        <v>0.5</v>
      </c>
      <c r="G241" s="26">
        <f ca="1">correlations!G285-'Modified Weights'!AG252</f>
        <v>-0.16666666666666696</v>
      </c>
      <c r="H241" s="26">
        <f ca="1">correlations!H285-'Modified Weights'!AH252</f>
        <v>-3.1666666666666665</v>
      </c>
      <c r="I241" s="26">
        <f ca="1">correlations!I285-'Modified Weights'!AI252</f>
        <v>-3.375</v>
      </c>
      <c r="J241" s="26">
        <f ca="1">correlations!J285-'Modified Weights'!AJ252</f>
        <v>-0.125</v>
      </c>
      <c r="K241" s="26">
        <f ca="1">correlations!K285-'Modified Weights'!AK252</f>
        <v>0.25</v>
      </c>
      <c r="L241" s="26">
        <f ca="1">correlations!L285-'Modified Weights'!AL252</f>
        <v>0</v>
      </c>
      <c r="M241" s="26">
        <f ca="1">correlations!M285-'Modified Weights'!AM252</f>
        <v>0</v>
      </c>
      <c r="N241" s="26">
        <f ca="1">correlations!N285-'Modified Weights'!AN252</f>
        <v>-3.1666666666666665</v>
      </c>
      <c r="O241" s="26">
        <f ca="1">correlations!O285-'Modified Weights'!AO252</f>
        <v>0</v>
      </c>
      <c r="P241" s="26">
        <f ca="1">correlations!P285-'Modified Weights'!AP252</f>
        <v>-0.75</v>
      </c>
      <c r="Q241" s="26">
        <f ca="1">correlations!Q285-'Modified Weights'!AQ252</f>
        <v>0.625</v>
      </c>
      <c r="R241" s="26">
        <f ca="1">correlations!R285-'Modified Weights'!AR252</f>
        <v>-0.20000000000000018</v>
      </c>
      <c r="S241" s="26">
        <f ca="1">correlations!S285-'Modified Weights'!AS252</f>
        <v>0.25</v>
      </c>
      <c r="T241" s="26">
        <f ca="1">correlations!T285-'Modified Weights'!AT252</f>
        <v>-0.66666666666666696</v>
      </c>
      <c r="U241" s="26">
        <f ca="1">correlations!U285-'Modified Weights'!AU252</f>
        <v>0.625</v>
      </c>
      <c r="V241" s="26">
        <f ca="1">correlations!V285-'Modified Weights'!AV252</f>
        <v>-3.5</v>
      </c>
      <c r="W241" s="26">
        <f ca="1">correlations!W285-'Modified Weights'!AW252</f>
        <v>-0.40000000000000036</v>
      </c>
      <c r="X241" s="26">
        <f ca="1">correlations!X285-'Modified Weights'!AX252</f>
        <v>0</v>
      </c>
      <c r="Y241" s="26">
        <f ca="1">correlations!Y285-'Modified Weights'!AY252</f>
        <v>0.60000000000000009</v>
      </c>
      <c r="Z241" s="26">
        <f ca="1">correlations!Z285-'Modified Weights'!AZ252</f>
        <v>-0.125</v>
      </c>
    </row>
    <row r="242" spans="1:26">
      <c r="A242" s="21" t="s">
        <v>48</v>
      </c>
      <c r="B242" s="26">
        <f ca="1">correlations!B286-'Modified Weights'!AB253</f>
        <v>0</v>
      </c>
      <c r="C242" s="26">
        <f ca="1">correlations!C286-'Modified Weights'!AC253</f>
        <v>0.66666666666666696</v>
      </c>
      <c r="D242" s="26">
        <f ca="1">correlations!D286-'Modified Weights'!AD253</f>
        <v>-3.5</v>
      </c>
      <c r="E242" s="26">
        <f ca="1">correlations!E286-'Modified Weights'!AE253</f>
        <v>-4</v>
      </c>
      <c r="F242" s="26">
        <f ca="1">correlations!F286-'Modified Weights'!AF253</f>
        <v>0.625</v>
      </c>
      <c r="G242" s="26">
        <f ca="1">correlations!G286-'Modified Weights'!AG253</f>
        <v>1.3333333333333335</v>
      </c>
      <c r="H242" s="26">
        <f ca="1">correlations!H286-'Modified Weights'!AH253</f>
        <v>-3.25</v>
      </c>
      <c r="I242" s="26">
        <f ca="1">correlations!I286-'Modified Weights'!AI253</f>
        <v>-1.75</v>
      </c>
      <c r="J242" s="26">
        <f ca="1">correlations!J286-'Modified Weights'!AJ253</f>
        <v>-0.16666666666666696</v>
      </c>
      <c r="K242" s="26">
        <f ca="1">correlations!K286-'Modified Weights'!AK253</f>
        <v>-4.166666666666667</v>
      </c>
      <c r="L242" s="26">
        <f ca="1">correlations!L286-'Modified Weights'!AL253</f>
        <v>-2</v>
      </c>
      <c r="M242" s="26">
        <f ca="1">correlations!M286-'Modified Weights'!AM253</f>
        <v>-5</v>
      </c>
      <c r="N242" s="26">
        <f ca="1">correlations!N286-'Modified Weights'!AN253</f>
        <v>-4</v>
      </c>
      <c r="O242" s="26">
        <f ca="1">correlations!O286-'Modified Weights'!AO253</f>
        <v>-4</v>
      </c>
      <c r="P242" s="26">
        <f ca="1">correlations!P286-'Modified Weights'!AP253</f>
        <v>0.33333333333333304</v>
      </c>
      <c r="Q242" s="26">
        <f ca="1">correlations!Q286-'Modified Weights'!AQ253</f>
        <v>-4.25</v>
      </c>
      <c r="R242" s="26">
        <f ca="1">correlations!R286-'Modified Weights'!AR253</f>
        <v>-0.5</v>
      </c>
      <c r="S242" s="26">
        <f ca="1">correlations!S286-'Modified Weights'!AS253</f>
        <v>-1.166666666666667</v>
      </c>
      <c r="T242" s="26">
        <f ca="1">correlations!T286-'Modified Weights'!AT253</f>
        <v>-4</v>
      </c>
      <c r="U242" s="26">
        <f ca="1">correlations!U286-'Modified Weights'!AU253</f>
        <v>-3.6666666666666665</v>
      </c>
      <c r="V242" s="26">
        <f ca="1">correlations!V286-'Modified Weights'!AV253</f>
        <v>-1.8333333333333335</v>
      </c>
      <c r="W242" s="26">
        <f ca="1">correlations!W286-'Modified Weights'!AW253</f>
        <v>-0.16666666666666696</v>
      </c>
      <c r="X242" s="26">
        <f ca="1">correlations!X286-'Modified Weights'!AX253</f>
        <v>1.5</v>
      </c>
      <c r="Y242" s="26">
        <f ca="1">correlations!Y286-'Modified Weights'!AY253</f>
        <v>-3.5</v>
      </c>
      <c r="Z242" s="26">
        <f ca="1">correlations!Z286-'Modified Weights'!AZ253</f>
        <v>-3.1666666666666665</v>
      </c>
    </row>
    <row r="243" spans="1:26">
      <c r="A243" s="1" t="str">
        <f t="shared" ref="A243:A246" si="48">A242</f>
        <v>601: E.T. the Extra-Terrestrial (1982)</v>
      </c>
      <c r="B243" s="26">
        <f ca="1">correlations!B287-'Modified Weights'!AB254</f>
        <v>-3.5</v>
      </c>
      <c r="C243" s="26">
        <f ca="1">correlations!C287-'Modified Weights'!AC254</f>
        <v>0.16666666666666696</v>
      </c>
      <c r="D243" s="26">
        <f ca="1">correlations!D287-'Modified Weights'!AD254</f>
        <v>-1.5</v>
      </c>
      <c r="E243" s="26">
        <f ca="1">correlations!E287-'Modified Weights'!AE254</f>
        <v>-4</v>
      </c>
      <c r="F243" s="26">
        <f ca="1">correlations!F287-'Modified Weights'!AF254</f>
        <v>-2.875</v>
      </c>
      <c r="G243" s="26">
        <f ca="1">correlations!G287-'Modified Weights'!AG254</f>
        <v>-3.6666666666666665</v>
      </c>
      <c r="H243" s="26">
        <f ca="1">correlations!H287-'Modified Weights'!AH254</f>
        <v>-0.25</v>
      </c>
      <c r="I243" s="26">
        <f ca="1">correlations!I287-'Modified Weights'!AI254</f>
        <v>-1.75</v>
      </c>
      <c r="J243" s="26">
        <f ca="1">correlations!J287-'Modified Weights'!AJ254</f>
        <v>0.33333333333333304</v>
      </c>
      <c r="K243" s="26">
        <f ca="1">correlations!K287-'Modified Weights'!AK254</f>
        <v>-0.66666666666666696</v>
      </c>
      <c r="L243" s="26">
        <f ca="1">correlations!L287-'Modified Weights'!AL254</f>
        <v>-3.5</v>
      </c>
      <c r="M243" s="26">
        <f ca="1">correlations!M287-'Modified Weights'!AM254</f>
        <v>-5</v>
      </c>
      <c r="N243" s="26">
        <f ca="1">correlations!N287-'Modified Weights'!AN254</f>
        <v>-1</v>
      </c>
      <c r="O243" s="26">
        <f ca="1">correlations!O287-'Modified Weights'!AO254</f>
        <v>0.5</v>
      </c>
      <c r="P243" s="26">
        <f ca="1">correlations!P287-'Modified Weights'!AP254</f>
        <v>-4.166666666666667</v>
      </c>
      <c r="Q243" s="26">
        <f ca="1">correlations!Q287-'Modified Weights'!AQ254</f>
        <v>0.25</v>
      </c>
      <c r="R243" s="26">
        <f ca="1">correlations!R287-'Modified Weights'!AR254</f>
        <v>-0.5</v>
      </c>
      <c r="S243" s="26">
        <f ca="1">correlations!S287-'Modified Weights'!AS254</f>
        <v>-4.166666666666667</v>
      </c>
      <c r="T243" s="26">
        <f ca="1">correlations!T287-'Modified Weights'!AT254</f>
        <v>1</v>
      </c>
      <c r="U243" s="26">
        <f ca="1">correlations!U287-'Modified Weights'!AU254</f>
        <v>-0.66666666666666652</v>
      </c>
      <c r="V243" s="26">
        <f ca="1">correlations!V287-'Modified Weights'!AV254</f>
        <v>1.1666666666666665</v>
      </c>
      <c r="W243" s="26">
        <f ca="1">correlations!W287-'Modified Weights'!AW254</f>
        <v>-4.666666666666667</v>
      </c>
      <c r="X243" s="26">
        <f ca="1">correlations!X287-'Modified Weights'!AX254</f>
        <v>-3.5</v>
      </c>
      <c r="Y243" s="26">
        <f ca="1">correlations!Y287-'Modified Weights'!AY254</f>
        <v>-3.5</v>
      </c>
      <c r="Z243" s="26">
        <f ca="1">correlations!Z287-'Modified Weights'!AZ254</f>
        <v>1.3333333333333335</v>
      </c>
    </row>
    <row r="244" spans="1:26">
      <c r="A244" s="1" t="str">
        <f t="shared" si="48"/>
        <v>601: E.T. the Extra-Terrestrial (1982)</v>
      </c>
      <c r="B244" s="26">
        <f ca="1">correlations!B288-'Modified Weights'!AB255</f>
        <v>-1.5</v>
      </c>
      <c r="C244" s="26">
        <f ca="1">correlations!C288-'Modified Weights'!AC255</f>
        <v>-0.83333333333333304</v>
      </c>
      <c r="D244" s="26">
        <f ca="1">correlations!D288-'Modified Weights'!AD255</f>
        <v>-3.5</v>
      </c>
      <c r="E244" s="26">
        <f ca="1">correlations!E288-'Modified Weights'!AE255</f>
        <v>0.5</v>
      </c>
      <c r="F244" s="26">
        <f ca="1">correlations!F288-'Modified Weights'!AF255</f>
        <v>0.125</v>
      </c>
      <c r="G244" s="26">
        <f ca="1">correlations!G288-'Modified Weights'!AG255</f>
        <v>-3.6666666666666665</v>
      </c>
      <c r="H244" s="26">
        <f ca="1">correlations!H288-'Modified Weights'!AH255</f>
        <v>0.25</v>
      </c>
      <c r="I244" s="26">
        <f ca="1">correlations!I288-'Modified Weights'!AI255</f>
        <v>1.25</v>
      </c>
      <c r="J244" s="26">
        <f ca="1">correlations!J288-'Modified Weights'!AJ255</f>
        <v>-4.666666666666667</v>
      </c>
      <c r="K244" s="26">
        <f ca="1">correlations!K288-'Modified Weights'!AK255</f>
        <v>0.83333333333333304</v>
      </c>
      <c r="L244" s="26">
        <f ca="1">correlations!L288-'Modified Weights'!AL255</f>
        <v>1.5</v>
      </c>
      <c r="M244" s="26">
        <f ca="1">correlations!M288-'Modified Weights'!AM255</f>
        <v>-5</v>
      </c>
      <c r="N244" s="26">
        <f ca="1">correlations!N288-'Modified Weights'!AN255</f>
        <v>1</v>
      </c>
      <c r="O244" s="26">
        <f ca="1">correlations!O288-'Modified Weights'!AO255</f>
        <v>-4</v>
      </c>
      <c r="P244" s="26">
        <f ca="1">correlations!P288-'Modified Weights'!AP255</f>
        <v>0.83333333333333304</v>
      </c>
      <c r="Q244" s="26">
        <f ca="1">correlations!Q288-'Modified Weights'!AQ255</f>
        <v>-0.25</v>
      </c>
      <c r="R244" s="26">
        <f ca="1">correlations!R288-'Modified Weights'!AR255</f>
        <v>-0.5</v>
      </c>
      <c r="S244" s="26">
        <f ca="1">correlations!S288-'Modified Weights'!AS255</f>
        <v>0.33333333333333304</v>
      </c>
      <c r="T244" s="26">
        <f ca="1">correlations!T288-'Modified Weights'!AT255</f>
        <v>-4</v>
      </c>
      <c r="U244" s="26">
        <f ca="1">correlations!U288-'Modified Weights'!AU255</f>
        <v>-0.16666666666666652</v>
      </c>
      <c r="V244" s="26">
        <f ca="1">correlations!V288-'Modified Weights'!AV255</f>
        <v>-3.8333333333333335</v>
      </c>
      <c r="W244" s="26">
        <f ca="1">correlations!W288-'Modified Weights'!AW255</f>
        <v>0.33333333333333304</v>
      </c>
      <c r="X244" s="26">
        <f ca="1">correlations!X288-'Modified Weights'!AX255</f>
        <v>-3.5</v>
      </c>
      <c r="Y244" s="26">
        <f ca="1">correlations!Y288-'Modified Weights'!AY255</f>
        <v>-0.5</v>
      </c>
      <c r="Z244" s="26">
        <f ca="1">correlations!Z288-'Modified Weights'!AZ255</f>
        <v>-0.16666666666666652</v>
      </c>
    </row>
    <row r="245" spans="1:26">
      <c r="A245" s="1" t="str">
        <f t="shared" si="48"/>
        <v>601: E.T. the Extra-Terrestrial (1982)</v>
      </c>
      <c r="B245" s="26">
        <f ca="1">correlations!B289-'Modified Weights'!AB256</f>
        <v>-3.5</v>
      </c>
      <c r="C245" s="26">
        <f ca="1">correlations!C289-'Modified Weights'!AC256</f>
        <v>-4.333333333333333</v>
      </c>
      <c r="D245" s="26">
        <f ca="1">correlations!D289-'Modified Weights'!AD256</f>
        <v>1</v>
      </c>
      <c r="E245" s="26">
        <f ca="1">correlations!E289-'Modified Weights'!AE256</f>
        <v>-4</v>
      </c>
      <c r="F245" s="26">
        <f ca="1">correlations!F289-'Modified Weights'!AF256</f>
        <v>1.625</v>
      </c>
      <c r="G245" s="26">
        <f ca="1">correlations!G289-'Modified Weights'!AG256</f>
        <v>-1.6666666666666665</v>
      </c>
      <c r="H245" s="26">
        <f ca="1">correlations!H289-'Modified Weights'!AH256</f>
        <v>-3.25</v>
      </c>
      <c r="I245" s="26">
        <f ca="1">correlations!I289-'Modified Weights'!AI256</f>
        <v>-1.25</v>
      </c>
      <c r="J245" s="26">
        <f ca="1">correlations!J289-'Modified Weights'!AJ256</f>
        <v>-4.666666666666667</v>
      </c>
      <c r="K245" s="26">
        <f ca="1">correlations!K289-'Modified Weights'!AK256</f>
        <v>-4.166666666666667</v>
      </c>
      <c r="L245" s="26">
        <f ca="1">correlations!L289-'Modified Weights'!AL256</f>
        <v>-3.5</v>
      </c>
      <c r="M245" s="26">
        <f ca="1">correlations!M289-'Modified Weights'!AM256</f>
        <v>0</v>
      </c>
      <c r="N245" s="26">
        <f ca="1">correlations!N289-'Modified Weights'!AN256</f>
        <v>-4</v>
      </c>
      <c r="O245" s="26">
        <f ca="1">correlations!O289-'Modified Weights'!AO256</f>
        <v>-0.5</v>
      </c>
      <c r="P245" s="26">
        <f ca="1">correlations!P289-'Modified Weights'!AP256</f>
        <v>-1.166666666666667</v>
      </c>
      <c r="Q245" s="26">
        <f ca="1">correlations!Q289-'Modified Weights'!AQ256</f>
        <v>-4.25</v>
      </c>
      <c r="R245" s="26">
        <f ca="1">correlations!R289-'Modified Weights'!AR256</f>
        <v>-0.5</v>
      </c>
      <c r="S245" s="26">
        <f ca="1">correlations!S289-'Modified Weights'!AS256</f>
        <v>0.83333333333333304</v>
      </c>
      <c r="T245" s="26">
        <f ca="1">correlations!T289-'Modified Weights'!AT256</f>
        <v>-4</v>
      </c>
      <c r="U245" s="26">
        <f ca="1">correlations!U289-'Modified Weights'!AU256</f>
        <v>0.83333333333333348</v>
      </c>
      <c r="V245" s="26">
        <f ca="1">correlations!V289-'Modified Weights'!AV256</f>
        <v>0.66666666666666652</v>
      </c>
      <c r="W245" s="26">
        <f ca="1">correlations!W289-'Modified Weights'!AW256</f>
        <v>-4.666666666666667</v>
      </c>
      <c r="X245" s="26">
        <f ca="1">correlations!X289-'Modified Weights'!AX256</f>
        <v>-1.5</v>
      </c>
      <c r="Y245" s="26">
        <f ca="1">correlations!Y289-'Modified Weights'!AY256</f>
        <v>-0.5</v>
      </c>
      <c r="Z245" s="26">
        <f ca="1">correlations!Z289-'Modified Weights'!AZ256</f>
        <v>-1.1666666666666665</v>
      </c>
    </row>
    <row r="246" spans="1:26">
      <c r="A246" s="1" t="str">
        <f t="shared" si="48"/>
        <v>601: E.T. the Extra-Terrestrial (1982)</v>
      </c>
      <c r="B246" s="26">
        <f ca="1">correlations!B290-'Modified Weights'!AB257</f>
        <v>1.5</v>
      </c>
      <c r="C246" s="26">
        <f ca="1">correlations!C290-'Modified Weights'!AC257</f>
        <v>-4.333333333333333</v>
      </c>
      <c r="D246" s="26">
        <f ca="1">correlations!D290-'Modified Weights'!AD257</f>
        <v>0.5</v>
      </c>
      <c r="E246" s="26">
        <f ca="1">correlations!E290-'Modified Weights'!AE257</f>
        <v>-0.5</v>
      </c>
      <c r="F246" s="26">
        <f ca="1">correlations!F290-'Modified Weights'!AF257</f>
        <v>-2.375</v>
      </c>
      <c r="G246" s="26">
        <f ca="1">correlations!G290-'Modified Weights'!AG257</f>
        <v>0.33333333333333348</v>
      </c>
      <c r="H246" s="26">
        <f ca="1">correlations!H290-'Modified Weights'!AH257</f>
        <v>-3.25</v>
      </c>
      <c r="I246" s="26">
        <f ca="1">correlations!I290-'Modified Weights'!AI257</f>
        <v>-1.75</v>
      </c>
      <c r="J246" s="26">
        <f ca="1">correlations!J290-'Modified Weights'!AJ257</f>
        <v>-0.16666666666666696</v>
      </c>
      <c r="K246" s="26">
        <f ca="1">correlations!K290-'Modified Weights'!AK257</f>
        <v>-0.16666666666666696</v>
      </c>
      <c r="L246" s="26">
        <f ca="1">correlations!L290-'Modified Weights'!AL257</f>
        <v>0.5</v>
      </c>
      <c r="M246" s="26">
        <f ca="1">correlations!M290-'Modified Weights'!AM257</f>
        <v>-5</v>
      </c>
      <c r="N246" s="26">
        <f ca="1">correlations!N290-'Modified Weights'!AN257</f>
        <v>-4</v>
      </c>
      <c r="O246" s="26">
        <f ca="1">correlations!O290-'Modified Weights'!AO257</f>
        <v>0</v>
      </c>
      <c r="P246" s="26">
        <f ca="1">correlations!P290-'Modified Weights'!AP257</f>
        <v>-4.166666666666667</v>
      </c>
      <c r="Q246" s="26">
        <f ca="1">correlations!Q290-'Modified Weights'!AQ257</f>
        <v>-4.25</v>
      </c>
      <c r="R246" s="26">
        <f ca="1">correlations!R290-'Modified Weights'!AR257</f>
        <v>0</v>
      </c>
      <c r="S246" s="26">
        <f ca="1">correlations!S290-'Modified Weights'!AS257</f>
        <v>-4.166666666666667</v>
      </c>
      <c r="T246" s="26">
        <f ca="1">correlations!T290-'Modified Weights'!AT257</f>
        <v>-1</v>
      </c>
      <c r="U246" s="26">
        <f ca="1">correlations!U290-'Modified Weights'!AU257</f>
        <v>-3.6666666666666665</v>
      </c>
      <c r="V246" s="26">
        <f ca="1">correlations!V290-'Modified Weights'!AV257</f>
        <v>-3.8333333333333335</v>
      </c>
      <c r="W246" s="26">
        <f ca="1">correlations!W290-'Modified Weights'!AW257</f>
        <v>-0.16666666666666696</v>
      </c>
      <c r="X246" s="26">
        <f ca="1">correlations!X290-'Modified Weights'!AX257</f>
        <v>0</v>
      </c>
      <c r="Y246" s="26">
        <f ca="1">correlations!Y290-'Modified Weights'!AY257</f>
        <v>1</v>
      </c>
      <c r="Z246" s="26">
        <f ca="1">correlations!Z290-'Modified Weights'!AZ257</f>
        <v>-3.1666666666666665</v>
      </c>
    </row>
    <row r="247" spans="1:26">
      <c r="A247" s="21" t="s">
        <v>49</v>
      </c>
      <c r="B247" s="26">
        <f ca="1">correlations!B291-'Modified Weights'!AB258</f>
        <v>0.625</v>
      </c>
      <c r="C247" s="26">
        <f ca="1">correlations!C291-'Modified Weights'!AC258</f>
        <v>0.5</v>
      </c>
      <c r="D247" s="26">
        <f ca="1">correlations!D291-'Modified Weights'!AD258</f>
        <v>-0.5</v>
      </c>
      <c r="E247" s="26">
        <f ca="1">correlations!E291-'Modified Weights'!AE258</f>
        <v>0.33333333333333348</v>
      </c>
      <c r="F247" s="26">
        <f ca="1">correlations!F291-'Modified Weights'!AF258</f>
        <v>0.39999999999999991</v>
      </c>
      <c r="G247" s="26">
        <f ca="1">correlations!G291-'Modified Weights'!AG258</f>
        <v>0.75</v>
      </c>
      <c r="H247" s="26">
        <f ca="1">correlations!H291-'Modified Weights'!AH258</f>
        <v>-3.125</v>
      </c>
      <c r="I247" s="26">
        <f ca="1">correlations!I291-'Modified Weights'!AI258</f>
        <v>0.66666666666666652</v>
      </c>
      <c r="J247" s="26">
        <f ca="1">correlations!J291-'Modified Weights'!AJ258</f>
        <v>-0.5</v>
      </c>
      <c r="K247" s="26">
        <f ca="1">correlations!K291-'Modified Weights'!AK258</f>
        <v>-3.875</v>
      </c>
      <c r="L247" s="26">
        <f ca="1">correlations!L291-'Modified Weights'!AL258</f>
        <v>-3.75</v>
      </c>
      <c r="M247" s="26">
        <f ca="1">correlations!M291-'Modified Weights'!AM258</f>
        <v>-3.75</v>
      </c>
      <c r="N247" s="26">
        <f ca="1">correlations!N291-'Modified Weights'!AN258</f>
        <v>-0.60000000000000009</v>
      </c>
      <c r="O247" s="26">
        <f ca="1">correlations!O291-'Modified Weights'!AO258</f>
        <v>-3.5</v>
      </c>
      <c r="P247" s="26">
        <f ca="1">correlations!P291-'Modified Weights'!AP258</f>
        <v>1.1666666666666665</v>
      </c>
      <c r="Q247" s="26">
        <f ca="1">correlations!Q291-'Modified Weights'!AQ258</f>
        <v>-3.3333333333333335</v>
      </c>
      <c r="R247" s="26">
        <f ca="1">correlations!R291-'Modified Weights'!AR258</f>
        <v>0.83333333333333348</v>
      </c>
      <c r="S247" s="26">
        <f ca="1">correlations!S291-'Modified Weights'!AS258</f>
        <v>-0.875</v>
      </c>
      <c r="T247" s="26">
        <f ca="1">correlations!T291-'Modified Weights'!AT258</f>
        <v>1.125</v>
      </c>
      <c r="U247" s="26">
        <f ca="1">correlations!U291-'Modified Weights'!AU258</f>
        <v>-1.4</v>
      </c>
      <c r="V247" s="26">
        <f ca="1">correlations!V291-'Modified Weights'!AV258</f>
        <v>-1.25</v>
      </c>
      <c r="W247" s="26">
        <f ca="1">correlations!W291-'Modified Weights'!AW258</f>
        <v>-1.2000000000000002</v>
      </c>
      <c r="X247" s="26">
        <f ca="1">correlations!X291-'Modified Weights'!AX258</f>
        <v>1.375</v>
      </c>
      <c r="Y247" s="26">
        <f ca="1">correlations!Y291-'Modified Weights'!AY258</f>
        <v>-2.5</v>
      </c>
      <c r="Z247" s="26">
        <f ca="1">correlations!Z291-'Modified Weights'!AZ258</f>
        <v>-2.875</v>
      </c>
    </row>
    <row r="248" spans="1:26">
      <c r="A248" s="1" t="str">
        <f t="shared" ref="A248:A251" si="49">A247</f>
        <v>602: Independence Day (a.k.a. ID4) (1996)</v>
      </c>
      <c r="B248" s="26">
        <f ca="1">correlations!B292-'Modified Weights'!AB259</f>
        <v>-2.875</v>
      </c>
      <c r="C248" s="26">
        <f ca="1">correlations!C292-'Modified Weights'!AC259</f>
        <v>-0.5</v>
      </c>
      <c r="D248" s="26">
        <f ca="1">correlations!D292-'Modified Weights'!AD259</f>
        <v>-1</v>
      </c>
      <c r="E248" s="26">
        <f ca="1">correlations!E292-'Modified Weights'!AE259</f>
        <v>-3.6666666666666665</v>
      </c>
      <c r="F248" s="26">
        <f ca="1">correlations!F292-'Modified Weights'!AF259</f>
        <v>-0.60000000000000009</v>
      </c>
      <c r="G248" s="26">
        <f ca="1">correlations!G292-'Modified Weights'!AG259</f>
        <v>0.75</v>
      </c>
      <c r="H248" s="26">
        <f ca="1">correlations!H292-'Modified Weights'!AH259</f>
        <v>-0.125</v>
      </c>
      <c r="I248" s="26">
        <f ca="1">correlations!I292-'Modified Weights'!AI259</f>
        <v>-3.3333333333333335</v>
      </c>
      <c r="J248" s="26">
        <f ca="1">correlations!J292-'Modified Weights'!AJ259</f>
        <v>0.5</v>
      </c>
      <c r="K248" s="26">
        <f ca="1">correlations!K292-'Modified Weights'!AK259</f>
        <v>-0.375</v>
      </c>
      <c r="L248" s="26">
        <f ca="1">correlations!L292-'Modified Weights'!AL259</f>
        <v>-3.75</v>
      </c>
      <c r="M248" s="26">
        <f ca="1">correlations!M292-'Modified Weights'!AM259</f>
        <v>-1.75</v>
      </c>
      <c r="N248" s="26">
        <f ca="1">correlations!N292-'Modified Weights'!AN259</f>
        <v>-0.10000000000000009</v>
      </c>
      <c r="O248" s="26">
        <f ca="1">correlations!O292-'Modified Weights'!AO259</f>
        <v>1</v>
      </c>
      <c r="P248" s="26">
        <f ca="1">correlations!P292-'Modified Weights'!AP259</f>
        <v>-3.3333333333333335</v>
      </c>
      <c r="Q248" s="26">
        <f ca="1">correlations!Q292-'Modified Weights'!AQ259</f>
        <v>1.1666666666666665</v>
      </c>
      <c r="R248" s="26">
        <f ca="1">correlations!R292-'Modified Weights'!AR259</f>
        <v>-3.1666666666666665</v>
      </c>
      <c r="S248" s="26">
        <f ca="1">correlations!S292-'Modified Weights'!AS259</f>
        <v>-3.875</v>
      </c>
      <c r="T248" s="26">
        <f ca="1">correlations!T292-'Modified Weights'!AT259</f>
        <v>1.125</v>
      </c>
      <c r="U248" s="26">
        <f ca="1">correlations!U292-'Modified Weights'!AU259</f>
        <v>-0.39999999999999991</v>
      </c>
      <c r="V248" s="26">
        <f ca="1">correlations!V292-'Modified Weights'!AV259</f>
        <v>1.25</v>
      </c>
      <c r="W248" s="26">
        <f ca="1">correlations!W292-'Modified Weights'!AW259</f>
        <v>0.29999999999999982</v>
      </c>
      <c r="X248" s="26">
        <f ca="1">correlations!X292-'Modified Weights'!AX259</f>
        <v>-0.625</v>
      </c>
      <c r="Y248" s="26">
        <f ca="1">correlations!Y292-'Modified Weights'!AY259</f>
        <v>-2.5</v>
      </c>
      <c r="Z248" s="26">
        <f ca="1">correlations!Z292-'Modified Weights'!AZ259</f>
        <v>1.625</v>
      </c>
    </row>
    <row r="249" spans="1:26">
      <c r="A249" s="1" t="str">
        <f t="shared" si="49"/>
        <v>602: Independence Day (a.k.a. ID4) (1996)</v>
      </c>
      <c r="B249" s="26">
        <f ca="1">correlations!B293-'Modified Weights'!AB260</f>
        <v>-1.375</v>
      </c>
      <c r="C249" s="26">
        <f ca="1">correlations!C293-'Modified Weights'!AC260</f>
        <v>-0.5</v>
      </c>
      <c r="D249" s="26">
        <f ca="1">correlations!D293-'Modified Weights'!AD260</f>
        <v>0</v>
      </c>
      <c r="E249" s="26">
        <f ca="1">correlations!E293-'Modified Weights'!AE260</f>
        <v>-0.16666666666666652</v>
      </c>
      <c r="F249" s="26">
        <f ca="1">correlations!F293-'Modified Weights'!AF260</f>
        <v>-1.1000000000000001</v>
      </c>
      <c r="G249" s="26">
        <f ca="1">correlations!G293-'Modified Weights'!AG260</f>
        <v>-3.25</v>
      </c>
      <c r="H249" s="26">
        <f ca="1">correlations!H293-'Modified Weights'!AH260</f>
        <v>0.375</v>
      </c>
      <c r="I249" s="26">
        <f ca="1">correlations!I293-'Modified Weights'!AI260</f>
        <v>-0.33333333333333348</v>
      </c>
      <c r="J249" s="26">
        <f ca="1">correlations!J293-'Modified Weights'!AJ260</f>
        <v>-1</v>
      </c>
      <c r="K249" s="26">
        <f ca="1">correlations!K293-'Modified Weights'!AK260</f>
        <v>0.125</v>
      </c>
      <c r="L249" s="26">
        <f ca="1">correlations!L293-'Modified Weights'!AL260</f>
        <v>0.25</v>
      </c>
      <c r="M249" s="26">
        <f ca="1">correlations!M293-'Modified Weights'!AM260</f>
        <v>0.25</v>
      </c>
      <c r="N249" s="26">
        <f ca="1">correlations!N293-'Modified Weights'!AN260</f>
        <v>0.89999999999999991</v>
      </c>
      <c r="O249" s="26">
        <f ca="1">correlations!O293-'Modified Weights'!AO260</f>
        <v>-1</v>
      </c>
      <c r="P249" s="26">
        <f ca="1">correlations!P293-'Modified Weights'!AP260</f>
        <v>0.66666666666666652</v>
      </c>
      <c r="Q249" s="26">
        <f ca="1">correlations!Q293-'Modified Weights'!AQ260</f>
        <v>0.16666666666666652</v>
      </c>
      <c r="R249" s="26">
        <f ca="1">correlations!R293-'Modified Weights'!AR260</f>
        <v>-3.1666666666666665</v>
      </c>
      <c r="S249" s="26">
        <f ca="1">correlations!S293-'Modified Weights'!AS260</f>
        <v>0.625</v>
      </c>
      <c r="T249" s="26">
        <f ca="1">correlations!T293-'Modified Weights'!AT260</f>
        <v>-2.875</v>
      </c>
      <c r="U249" s="26">
        <f ca="1">correlations!U293-'Modified Weights'!AU260</f>
        <v>0.10000000000000009</v>
      </c>
      <c r="V249" s="26">
        <f ca="1">correlations!V293-'Modified Weights'!AV260</f>
        <v>-2.75</v>
      </c>
      <c r="W249" s="26">
        <f ca="1">correlations!W293-'Modified Weights'!AW260</f>
        <v>0.79999999999999982</v>
      </c>
      <c r="X249" s="26">
        <f ca="1">correlations!X293-'Modified Weights'!AX260</f>
        <v>-2.625</v>
      </c>
      <c r="Y249" s="26">
        <f ca="1">correlations!Y293-'Modified Weights'!AY260</f>
        <v>-1</v>
      </c>
      <c r="Z249" s="26">
        <f ca="1">correlations!Z293-'Modified Weights'!AZ260</f>
        <v>0.125</v>
      </c>
    </row>
    <row r="250" spans="1:26">
      <c r="A250" s="1" t="str">
        <f t="shared" si="49"/>
        <v>602: Independence Day (a.k.a. ID4) (1996)</v>
      </c>
      <c r="B250" s="26">
        <f ca="1">correlations!B294-'Modified Weights'!AB261</f>
        <v>-0.375</v>
      </c>
      <c r="C250" s="26">
        <f ca="1">correlations!C294-'Modified Weights'!AC261</f>
        <v>0.5</v>
      </c>
      <c r="D250" s="26">
        <f ca="1">correlations!D294-'Modified Weights'!AD261</f>
        <v>0.5</v>
      </c>
      <c r="E250" s="26">
        <f ca="1">correlations!E294-'Modified Weights'!AE261</f>
        <v>-3.6666666666666665</v>
      </c>
      <c r="F250" s="26">
        <f ca="1">correlations!F294-'Modified Weights'!AF261</f>
        <v>0.89999999999999991</v>
      </c>
      <c r="G250" s="26">
        <f ca="1">correlations!G294-'Modified Weights'!AG261</f>
        <v>-1.75</v>
      </c>
      <c r="H250" s="26">
        <f ca="1">correlations!H294-'Modified Weights'!AH261</f>
        <v>0.875</v>
      </c>
      <c r="I250" s="26">
        <f ca="1">correlations!I294-'Modified Weights'!AI261</f>
        <v>-0.33333333333333348</v>
      </c>
      <c r="J250" s="26">
        <f ca="1">correlations!J294-'Modified Weights'!AJ261</f>
        <v>-3.5</v>
      </c>
      <c r="K250" s="26">
        <f ca="1">correlations!K294-'Modified Weights'!AK261</f>
        <v>0.625</v>
      </c>
      <c r="L250" s="26">
        <f ca="1">correlations!L294-'Modified Weights'!AL261</f>
        <v>-3.75</v>
      </c>
      <c r="M250" s="26">
        <f ca="1">correlations!M294-'Modified Weights'!AM261</f>
        <v>1.25</v>
      </c>
      <c r="N250" s="26">
        <f ca="1">correlations!N294-'Modified Weights'!AN261</f>
        <v>0.89999999999999991</v>
      </c>
      <c r="O250" s="26">
        <f ca="1">correlations!O294-'Modified Weights'!AO261</f>
        <v>0</v>
      </c>
      <c r="P250" s="26">
        <f ca="1">correlations!P294-'Modified Weights'!AP261</f>
        <v>-1.8333333333333335</v>
      </c>
      <c r="Q250" s="26">
        <f ca="1">correlations!Q294-'Modified Weights'!AQ261</f>
        <v>-1.3333333333333335</v>
      </c>
      <c r="R250" s="26">
        <f ca="1">correlations!R294-'Modified Weights'!AR261</f>
        <v>-0.66666666666666652</v>
      </c>
      <c r="S250" s="26">
        <f ca="1">correlations!S294-'Modified Weights'!AS261</f>
        <v>0.125</v>
      </c>
      <c r="T250" s="26">
        <f ca="1">correlations!T294-'Modified Weights'!AT261</f>
        <v>-0.875</v>
      </c>
      <c r="U250" s="26">
        <f ca="1">correlations!U294-'Modified Weights'!AU261</f>
        <v>1.1000000000000001</v>
      </c>
      <c r="V250" s="26">
        <f ca="1">correlations!V294-'Modified Weights'!AV261</f>
        <v>0.75</v>
      </c>
      <c r="W250" s="26">
        <f ca="1">correlations!W294-'Modified Weights'!AW261</f>
        <v>-0.20000000000000018</v>
      </c>
      <c r="X250" s="26">
        <f ca="1">correlations!X294-'Modified Weights'!AX261</f>
        <v>-1.125</v>
      </c>
      <c r="Y250" s="26">
        <f ca="1">correlations!Y294-'Modified Weights'!AY261</f>
        <v>0.5</v>
      </c>
      <c r="Z250" s="26">
        <f ca="1">correlations!Z294-'Modified Weights'!AZ261</f>
        <v>-1.375</v>
      </c>
    </row>
    <row r="251" spans="1:26">
      <c r="A251" s="1" t="str">
        <f t="shared" si="49"/>
        <v>602: Independence Day (a.k.a. ID4) (1996)</v>
      </c>
      <c r="B251" s="26">
        <f ca="1">correlations!B295-'Modified Weights'!AB262</f>
        <v>1.125</v>
      </c>
      <c r="C251" s="26">
        <f ca="1">correlations!C295-'Modified Weights'!AC262</f>
        <v>-3.5</v>
      </c>
      <c r="D251" s="26">
        <f ca="1">correlations!D295-'Modified Weights'!AD262</f>
        <v>1</v>
      </c>
      <c r="E251" s="26">
        <f ca="1">correlations!E295-'Modified Weights'!AE262</f>
        <v>-0.16666666666666652</v>
      </c>
      <c r="F251" s="26">
        <f ca="1">correlations!F295-'Modified Weights'!AF262</f>
        <v>0.39999999999999991</v>
      </c>
      <c r="G251" s="26">
        <f ca="1">correlations!G295-'Modified Weights'!AG262</f>
        <v>0.25</v>
      </c>
      <c r="H251" s="26">
        <f ca="1">correlations!H295-'Modified Weights'!AH262</f>
        <v>-1.125</v>
      </c>
      <c r="I251" s="26">
        <f ca="1">correlations!I295-'Modified Weights'!AI262</f>
        <v>-3.3333333333333335</v>
      </c>
      <c r="J251" s="26">
        <f ca="1">correlations!J295-'Modified Weights'!AJ262</f>
        <v>1</v>
      </c>
      <c r="K251" s="26">
        <f ca="1">correlations!K295-'Modified Weights'!AK262</f>
        <v>-0.375</v>
      </c>
      <c r="L251" s="26">
        <f ca="1">correlations!L295-'Modified Weights'!AL262</f>
        <v>-0.25</v>
      </c>
      <c r="M251" s="26">
        <f ca="1">correlations!M295-'Modified Weights'!AM262</f>
        <v>0.25</v>
      </c>
      <c r="N251" s="26">
        <f ca="1">correlations!N295-'Modified Weights'!AN262</f>
        <v>-1.1000000000000001</v>
      </c>
      <c r="O251" s="26">
        <f ca="1">correlations!O295-'Modified Weights'!AO262</f>
        <v>0</v>
      </c>
      <c r="P251" s="26">
        <f ca="1">correlations!P295-'Modified Weights'!AP262</f>
        <v>-3.3333333333333335</v>
      </c>
      <c r="Q251" s="26">
        <f ca="1">correlations!Q295-'Modified Weights'!AQ262</f>
        <v>-3.3333333333333335</v>
      </c>
      <c r="R251" s="26">
        <f ca="1">correlations!R295-'Modified Weights'!AR262</f>
        <v>-0.16666666666666652</v>
      </c>
      <c r="S251" s="26">
        <f ca="1">correlations!S295-'Modified Weights'!AS262</f>
        <v>0.125</v>
      </c>
      <c r="T251" s="26">
        <f ca="1">correlations!T295-'Modified Weights'!AT262</f>
        <v>-1.375</v>
      </c>
      <c r="U251" s="26">
        <f ca="1">correlations!U295-'Modified Weights'!AU262</f>
        <v>0.60000000000000009</v>
      </c>
      <c r="V251" s="26">
        <f ca="1">correlations!V295-'Modified Weights'!AV262</f>
        <v>-0.75</v>
      </c>
      <c r="W251" s="26">
        <f ca="1">correlations!W295-'Modified Weights'!AW262</f>
        <v>0.29999999999999982</v>
      </c>
      <c r="X251" s="26">
        <f ca="1">correlations!X295-'Modified Weights'!AX262</f>
        <v>0.375</v>
      </c>
      <c r="Y251" s="26">
        <f ca="1">correlations!Y295-'Modified Weights'!AY262</f>
        <v>0.5</v>
      </c>
      <c r="Z251" s="26">
        <f ca="1">correlations!Z295-'Modified Weights'!AZ262</f>
        <v>-0.375</v>
      </c>
    </row>
    <row r="252" spans="1:26">
      <c r="A252" s="21" t="s">
        <v>50</v>
      </c>
      <c r="B252" s="26">
        <f ca="1">correlations!B296-'Modified Weights'!AB263</f>
        <v>-9.9999999999999645E-2</v>
      </c>
      <c r="C252" s="26">
        <f ca="1">correlations!C296-'Modified Weights'!AC263</f>
        <v>9.9999999999999645E-2</v>
      </c>
      <c r="D252" s="26">
        <f ca="1">correlations!D296-'Modified Weights'!AD263</f>
        <v>0.40000000000000036</v>
      </c>
      <c r="E252" s="26">
        <f ca="1">correlations!E296-'Modified Weights'!AE263</f>
        <v>-9.9999999999999645E-2</v>
      </c>
      <c r="F252" s="26">
        <f ca="1">correlations!F296-'Modified Weights'!AF263</f>
        <v>-0.40000000000000036</v>
      </c>
      <c r="G252" s="26">
        <f ca="1">correlations!G296-'Modified Weights'!AG263</f>
        <v>0</v>
      </c>
      <c r="H252" s="26">
        <f ca="1">correlations!H296-'Modified Weights'!AH263</f>
        <v>0.20000000000000018</v>
      </c>
      <c r="I252" s="26">
        <f ca="1">correlations!I296-'Modified Weights'!AI263</f>
        <v>0</v>
      </c>
      <c r="J252" s="26">
        <f ca="1">correlations!J296-'Modified Weights'!AJ263</f>
        <v>-0.90000000000000036</v>
      </c>
      <c r="K252" s="26">
        <f ca="1">correlations!K296-'Modified Weights'!AK263</f>
        <v>-0.875</v>
      </c>
      <c r="L252" s="26">
        <f ca="1">correlations!L296-'Modified Weights'!AL263</f>
        <v>0.40000000000000036</v>
      </c>
      <c r="M252" s="26">
        <f ca="1">correlations!M296-'Modified Weights'!AM263</f>
        <v>-1.0999999999999996</v>
      </c>
      <c r="N252" s="26">
        <f ca="1">correlations!N296-'Modified Weights'!AN263</f>
        <v>-0.5</v>
      </c>
      <c r="O252" s="26">
        <f ca="1">correlations!O296-'Modified Weights'!AO263</f>
        <v>0.59999999999999964</v>
      </c>
      <c r="P252" s="26">
        <f ca="1">correlations!P296-'Modified Weights'!AP263</f>
        <v>0.59999999999999964</v>
      </c>
      <c r="Q252" s="26">
        <f ca="1">correlations!Q296-'Modified Weights'!AQ263</f>
        <v>-1.2000000000000002</v>
      </c>
      <c r="R252" s="26">
        <f ca="1">correlations!R296-'Modified Weights'!AR263</f>
        <v>0</v>
      </c>
      <c r="S252" s="26">
        <f ca="1">correlations!S296-'Modified Weights'!AS263</f>
        <v>0.20000000000000018</v>
      </c>
      <c r="T252" s="26">
        <f ca="1">correlations!T296-'Modified Weights'!AT263</f>
        <v>-9.9999999999999645E-2</v>
      </c>
      <c r="U252" s="26">
        <f ca="1">correlations!U296-'Modified Weights'!AU263</f>
        <v>-0.29999999999999982</v>
      </c>
      <c r="V252" s="26">
        <f ca="1">correlations!V296-'Modified Weights'!AV263</f>
        <v>0.20000000000000018</v>
      </c>
      <c r="W252" s="26">
        <f ca="1">correlations!W296-'Modified Weights'!AW263</f>
        <v>-0.75</v>
      </c>
      <c r="X252" s="26">
        <f ca="1">correlations!X296-'Modified Weights'!AX263</f>
        <v>-9.9999999999999645E-2</v>
      </c>
      <c r="Y252" s="26">
        <f ca="1">correlations!Y296-'Modified Weights'!AY263</f>
        <v>0.40000000000000036</v>
      </c>
      <c r="Z252" s="26">
        <f ca="1">correlations!Z296-'Modified Weights'!AZ263</f>
        <v>0.20000000000000018</v>
      </c>
    </row>
    <row r="253" spans="1:26">
      <c r="A253" s="1" t="str">
        <f t="shared" ref="A253:A256" si="50">A252</f>
        <v>603: The Matrix (1999)</v>
      </c>
      <c r="B253" s="26">
        <f ca="1">correlations!B297-'Modified Weights'!AB264</f>
        <v>0.40000000000000036</v>
      </c>
      <c r="C253" s="26">
        <f ca="1">correlations!C297-'Modified Weights'!AC264</f>
        <v>-0.90000000000000036</v>
      </c>
      <c r="D253" s="26">
        <f ca="1">correlations!D297-'Modified Weights'!AD264</f>
        <v>0.90000000000000036</v>
      </c>
      <c r="E253" s="26">
        <f ca="1">correlations!E297-'Modified Weights'!AE264</f>
        <v>0.40000000000000036</v>
      </c>
      <c r="F253" s="26">
        <f ca="1">correlations!F297-'Modified Weights'!AF264</f>
        <v>9.9999999999999645E-2</v>
      </c>
      <c r="G253" s="26">
        <f ca="1">correlations!G297-'Modified Weights'!AG264</f>
        <v>0</v>
      </c>
      <c r="H253" s="26">
        <f ca="1">correlations!H297-'Modified Weights'!AH264</f>
        <v>0.20000000000000018</v>
      </c>
      <c r="I253" s="26">
        <f ca="1">correlations!I297-'Modified Weights'!AI264</f>
        <v>-0.5</v>
      </c>
      <c r="J253" s="26">
        <f ca="1">correlations!J297-'Modified Weights'!AJ264</f>
        <v>9.9999999999999645E-2</v>
      </c>
      <c r="K253" s="26">
        <f ca="1">correlations!K297-'Modified Weights'!AK264</f>
        <v>0.625</v>
      </c>
      <c r="L253" s="26">
        <f ca="1">correlations!L297-'Modified Weights'!AL264</f>
        <v>0.40000000000000036</v>
      </c>
      <c r="M253" s="26">
        <f ca="1">correlations!M297-'Modified Weights'!AM264</f>
        <v>0.40000000000000036</v>
      </c>
      <c r="N253" s="26">
        <f ca="1">correlations!N297-'Modified Weights'!AN264</f>
        <v>0.5</v>
      </c>
      <c r="O253" s="26">
        <f ca="1">correlations!O297-'Modified Weights'!AO264</f>
        <v>0.59999999999999964</v>
      </c>
      <c r="P253" s="26">
        <f ca="1">correlations!P297-'Modified Weights'!AP264</f>
        <v>0.59999999999999964</v>
      </c>
      <c r="Q253" s="26">
        <f ca="1">correlations!Q297-'Modified Weights'!AQ264</f>
        <v>0.79999999999999982</v>
      </c>
      <c r="R253" s="26">
        <f ca="1">correlations!R297-'Modified Weights'!AR264</f>
        <v>0.5</v>
      </c>
      <c r="S253" s="26">
        <f ca="1">correlations!S297-'Modified Weights'!AS264</f>
        <v>0.20000000000000018</v>
      </c>
      <c r="T253" s="26">
        <f ca="1">correlations!T297-'Modified Weights'!AT264</f>
        <v>-9.9999999999999645E-2</v>
      </c>
      <c r="U253" s="26">
        <f ca="1">correlations!U297-'Modified Weights'!AU264</f>
        <v>0.20000000000000018</v>
      </c>
      <c r="V253" s="26">
        <f ca="1">correlations!V297-'Modified Weights'!AV264</f>
        <v>-0.29999999999999982</v>
      </c>
      <c r="W253" s="26">
        <f ca="1">correlations!W297-'Modified Weights'!AW264</f>
        <v>-4.25</v>
      </c>
      <c r="X253" s="26">
        <f ca="1">correlations!X297-'Modified Weights'!AX264</f>
        <v>-9.9999999999999645E-2</v>
      </c>
      <c r="Y253" s="26">
        <f ca="1">correlations!Y297-'Modified Weights'!AY264</f>
        <v>0.40000000000000036</v>
      </c>
      <c r="Z253" s="26">
        <f ca="1">correlations!Z297-'Modified Weights'!AZ264</f>
        <v>0.20000000000000018</v>
      </c>
    </row>
    <row r="254" spans="1:26">
      <c r="A254" s="1" t="str">
        <f t="shared" si="50"/>
        <v>603: The Matrix (1999)</v>
      </c>
      <c r="B254" s="26">
        <f ca="1">correlations!B298-'Modified Weights'!AB265</f>
        <v>0.40000000000000036</v>
      </c>
      <c r="C254" s="26">
        <f ca="1">correlations!C298-'Modified Weights'!AC265</f>
        <v>-0.40000000000000036</v>
      </c>
      <c r="D254" s="26">
        <f ca="1">correlations!D298-'Modified Weights'!AD265</f>
        <v>-9.9999999999999645E-2</v>
      </c>
      <c r="E254" s="26">
        <f ca="1">correlations!E298-'Modified Weights'!AE265</f>
        <v>0.40000000000000036</v>
      </c>
      <c r="F254" s="26">
        <f ca="1">correlations!F298-'Modified Weights'!AF265</f>
        <v>9.9999999999999645E-2</v>
      </c>
      <c r="G254" s="26">
        <f ca="1">correlations!G298-'Modified Weights'!AG265</f>
        <v>0.5</v>
      </c>
      <c r="H254" s="26">
        <f ca="1">correlations!H298-'Modified Weights'!AH265</f>
        <v>-0.29999999999999982</v>
      </c>
      <c r="I254" s="26">
        <f ca="1">correlations!I298-'Modified Weights'!AI265</f>
        <v>0.5</v>
      </c>
      <c r="J254" s="26">
        <f ca="1">correlations!J298-'Modified Weights'!AJ265</f>
        <v>-0.40000000000000036</v>
      </c>
      <c r="K254" s="26">
        <f ca="1">correlations!K298-'Modified Weights'!AK265</f>
        <v>0.625</v>
      </c>
      <c r="L254" s="26">
        <f ca="1">correlations!L298-'Modified Weights'!AL265</f>
        <v>-9.9999999999999645E-2</v>
      </c>
      <c r="M254" s="26">
        <f ca="1">correlations!M298-'Modified Weights'!AM265</f>
        <v>0.40000000000000036</v>
      </c>
      <c r="N254" s="26">
        <f ca="1">correlations!N298-'Modified Weights'!AN265</f>
        <v>0</v>
      </c>
      <c r="O254" s="26">
        <f ca="1">correlations!O298-'Modified Weights'!AO265</f>
        <v>-0.40000000000000036</v>
      </c>
      <c r="P254" s="26">
        <f ca="1">correlations!P298-'Modified Weights'!AP265</f>
        <v>9.9999999999999645E-2</v>
      </c>
      <c r="Q254" s="26">
        <f ca="1">correlations!Q298-'Modified Weights'!AQ265</f>
        <v>-0.70000000000000018</v>
      </c>
      <c r="R254" s="26">
        <f ca="1">correlations!R298-'Modified Weights'!AR265</f>
        <v>0.5</v>
      </c>
      <c r="S254" s="26">
        <f ca="1">correlations!S298-'Modified Weights'!AS265</f>
        <v>0.20000000000000018</v>
      </c>
      <c r="T254" s="26">
        <f ca="1">correlations!T298-'Modified Weights'!AT265</f>
        <v>0.40000000000000036</v>
      </c>
      <c r="U254" s="26">
        <f ca="1">correlations!U298-'Modified Weights'!AU265</f>
        <v>-0.29999999999999982</v>
      </c>
      <c r="V254" s="26">
        <f ca="1">correlations!V298-'Modified Weights'!AV265</f>
        <v>0.20000000000000018</v>
      </c>
      <c r="W254" s="26">
        <f ca="1">correlations!W298-'Modified Weights'!AW265</f>
        <v>-0.75</v>
      </c>
      <c r="X254" s="26">
        <f ca="1">correlations!X298-'Modified Weights'!AX265</f>
        <v>0.40000000000000036</v>
      </c>
      <c r="Y254" s="26">
        <f ca="1">correlations!Y298-'Modified Weights'!AY265</f>
        <v>-9.9999999999999645E-2</v>
      </c>
      <c r="Z254" s="26">
        <f ca="1">correlations!Z298-'Modified Weights'!AZ265</f>
        <v>0.20000000000000018</v>
      </c>
    </row>
    <row r="255" spans="1:26">
      <c r="A255" s="1" t="str">
        <f t="shared" si="50"/>
        <v>603: The Matrix (1999)</v>
      </c>
      <c r="B255" s="26">
        <f ca="1">correlations!B299-'Modified Weights'!AB266</f>
        <v>-0.59999999999999964</v>
      </c>
      <c r="C255" s="26">
        <f ca="1">correlations!C299-'Modified Weights'!AC266</f>
        <v>0.59999999999999964</v>
      </c>
      <c r="D255" s="26">
        <f ca="1">correlations!D299-'Modified Weights'!AD266</f>
        <v>-0.59999999999999964</v>
      </c>
      <c r="E255" s="26">
        <f ca="1">correlations!E299-'Modified Weights'!AE266</f>
        <v>-0.59999999999999964</v>
      </c>
      <c r="F255" s="26">
        <f ca="1">correlations!F299-'Modified Weights'!AF266</f>
        <v>0.59999999999999964</v>
      </c>
      <c r="G255" s="26">
        <f ca="1">correlations!G299-'Modified Weights'!AG266</f>
        <v>0.5</v>
      </c>
      <c r="H255" s="26">
        <f ca="1">correlations!H299-'Modified Weights'!AH266</f>
        <v>0.20000000000000018</v>
      </c>
      <c r="I255" s="26">
        <f ca="1">correlations!I299-'Modified Weights'!AI266</f>
        <v>-0.5</v>
      </c>
      <c r="J255" s="26">
        <f ca="1">correlations!J299-'Modified Weights'!AJ266</f>
        <v>0.59999999999999964</v>
      </c>
      <c r="K255" s="26">
        <f ca="1">correlations!K299-'Modified Weights'!AK266</f>
        <v>-3.875</v>
      </c>
      <c r="L255" s="26">
        <f ca="1">correlations!L299-'Modified Weights'!AL266</f>
        <v>0.40000000000000036</v>
      </c>
      <c r="M255" s="26">
        <f ca="1">correlations!M299-'Modified Weights'!AM266</f>
        <v>-0.59999999999999964</v>
      </c>
      <c r="N255" s="26">
        <f ca="1">correlations!N299-'Modified Weights'!AN266</f>
        <v>0</v>
      </c>
      <c r="O255" s="26">
        <f ca="1">correlations!O299-'Modified Weights'!AO266</f>
        <v>9.9999999999999645E-2</v>
      </c>
      <c r="P255" s="26">
        <f ca="1">correlations!P299-'Modified Weights'!AP266</f>
        <v>9.9999999999999645E-2</v>
      </c>
      <c r="Q255" s="26">
        <f ca="1">correlations!Q299-'Modified Weights'!AQ266</f>
        <v>0.29999999999999982</v>
      </c>
      <c r="R255" s="26">
        <f ca="1">correlations!R299-'Modified Weights'!AR266</f>
        <v>-0.5</v>
      </c>
      <c r="S255" s="26">
        <f ca="1">correlations!S299-'Modified Weights'!AS266</f>
        <v>-0.29999999999999982</v>
      </c>
      <c r="T255" s="26">
        <f ca="1">correlations!T299-'Modified Weights'!AT266</f>
        <v>-9.9999999999999645E-2</v>
      </c>
      <c r="U255" s="26">
        <f ca="1">correlations!U299-'Modified Weights'!AU266</f>
        <v>0.20000000000000018</v>
      </c>
      <c r="V255" s="26">
        <f ca="1">correlations!V299-'Modified Weights'!AV266</f>
        <v>0.20000000000000018</v>
      </c>
      <c r="W255" s="26">
        <f ca="1">correlations!W299-'Modified Weights'!AW266</f>
        <v>0.75</v>
      </c>
      <c r="X255" s="26">
        <f ca="1">correlations!X299-'Modified Weights'!AX266</f>
        <v>0.40000000000000036</v>
      </c>
      <c r="Y255" s="26">
        <f ca="1">correlations!Y299-'Modified Weights'!AY266</f>
        <v>0.40000000000000036</v>
      </c>
      <c r="Z255" s="26">
        <f ca="1">correlations!Z299-'Modified Weights'!AZ266</f>
        <v>0.20000000000000018</v>
      </c>
    </row>
    <row r="256" spans="1:26">
      <c r="A256" s="1" t="str">
        <f t="shared" si="50"/>
        <v>603: The Matrix (1999)</v>
      </c>
      <c r="B256" s="26">
        <f ca="1">correlations!B300-'Modified Weights'!AB267</f>
        <v>-9.9999999999999645E-2</v>
      </c>
      <c r="C256" s="26">
        <f ca="1">correlations!C300-'Modified Weights'!AC267</f>
        <v>0.59999999999999964</v>
      </c>
      <c r="D256" s="26">
        <f ca="1">correlations!D300-'Modified Weights'!AD267</f>
        <v>-0.59999999999999964</v>
      </c>
      <c r="E256" s="26">
        <f ca="1">correlations!E300-'Modified Weights'!AE267</f>
        <v>-9.9999999999999645E-2</v>
      </c>
      <c r="F256" s="26">
        <f ca="1">correlations!F300-'Modified Weights'!AF267</f>
        <v>-0.40000000000000036</v>
      </c>
      <c r="G256" s="26">
        <f ca="1">correlations!G300-'Modified Weights'!AG267</f>
        <v>-1</v>
      </c>
      <c r="H256" s="26">
        <f ca="1">correlations!H300-'Modified Weights'!AH267</f>
        <v>-0.29999999999999982</v>
      </c>
      <c r="I256" s="26">
        <f ca="1">correlations!I300-'Modified Weights'!AI267</f>
        <v>0.5</v>
      </c>
      <c r="J256" s="26">
        <f ca="1">correlations!J300-'Modified Weights'!AJ267</f>
        <v>0.59999999999999964</v>
      </c>
      <c r="K256" s="26">
        <f ca="1">correlations!K300-'Modified Weights'!AK267</f>
        <v>-0.375</v>
      </c>
      <c r="L256" s="26">
        <f ca="1">correlations!L300-'Modified Weights'!AL267</f>
        <v>-1.0999999999999996</v>
      </c>
      <c r="M256" s="26">
        <f ca="1">correlations!M300-'Modified Weights'!AM267</f>
        <v>0.90000000000000036</v>
      </c>
      <c r="N256" s="26">
        <f ca="1">correlations!N300-'Modified Weights'!AN267</f>
        <v>0</v>
      </c>
      <c r="O256" s="26">
        <f ca="1">correlations!O300-'Modified Weights'!AO267</f>
        <v>-0.90000000000000036</v>
      </c>
      <c r="P256" s="26">
        <f ca="1">correlations!P300-'Modified Weights'!AP267</f>
        <v>-1.4000000000000004</v>
      </c>
      <c r="Q256" s="26">
        <f ca="1">correlations!Q300-'Modified Weights'!AQ267</f>
        <v>0.79999999999999982</v>
      </c>
      <c r="R256" s="26">
        <f ca="1">correlations!R300-'Modified Weights'!AR267</f>
        <v>-0.5</v>
      </c>
      <c r="S256" s="26">
        <f ca="1">correlations!S300-'Modified Weights'!AS267</f>
        <v>-0.29999999999999982</v>
      </c>
      <c r="T256" s="26">
        <f ca="1">correlations!T300-'Modified Weights'!AT267</f>
        <v>-9.9999999999999645E-2</v>
      </c>
      <c r="U256" s="26">
        <f ca="1">correlations!U300-'Modified Weights'!AU267</f>
        <v>0.20000000000000018</v>
      </c>
      <c r="V256" s="26">
        <f ca="1">correlations!V300-'Modified Weights'!AV267</f>
        <v>-0.29999999999999982</v>
      </c>
      <c r="W256" s="26">
        <f ca="1">correlations!W300-'Modified Weights'!AW267</f>
        <v>0.75</v>
      </c>
      <c r="X256" s="26">
        <f ca="1">correlations!X300-'Modified Weights'!AX267</f>
        <v>-0.59999999999999964</v>
      </c>
      <c r="Y256" s="26">
        <f ca="1">correlations!Y300-'Modified Weights'!AY267</f>
        <v>-1.0999999999999996</v>
      </c>
      <c r="Z256" s="26">
        <f ca="1">correlations!Z300-'Modified Weights'!AZ267</f>
        <v>-0.79999999999999982</v>
      </c>
    </row>
    <row r="257" spans="1:26">
      <c r="A257" s="21" t="s">
        <v>51</v>
      </c>
      <c r="B257" s="26">
        <f ca="1">correlations!B301-'Modified Weights'!AB268</f>
        <v>-0.39999999999999991</v>
      </c>
      <c r="C257" s="26">
        <f ca="1">correlations!C301-'Modified Weights'!AC268</f>
        <v>-0.20000000000000018</v>
      </c>
      <c r="D257" s="26">
        <f ca="1">correlations!D301-'Modified Weights'!AD268</f>
        <v>-1.5</v>
      </c>
      <c r="E257" s="26">
        <f ca="1">correlations!E301-'Modified Weights'!AE268</f>
        <v>0</v>
      </c>
      <c r="F257" s="26">
        <f ca="1">correlations!F301-'Modified Weights'!AF268</f>
        <v>-0.89999999999999991</v>
      </c>
      <c r="G257" s="26">
        <f ca="1">correlations!G301-'Modified Weights'!AG268</f>
        <v>-0.29999999999999982</v>
      </c>
      <c r="H257" s="26">
        <f ca="1">correlations!H301-'Modified Weights'!AH268</f>
        <v>1.6</v>
      </c>
      <c r="I257" s="26">
        <f ca="1">correlations!I301-'Modified Weights'!AI268</f>
        <v>0.20000000000000018</v>
      </c>
      <c r="J257" s="26">
        <f ca="1">correlations!J301-'Modified Weights'!AJ268</f>
        <v>0.29999999999999982</v>
      </c>
      <c r="K257" s="26">
        <f ca="1">correlations!K301-'Modified Weights'!AK268</f>
        <v>-0.375</v>
      </c>
      <c r="L257" s="26">
        <f ca="1">correlations!L301-'Modified Weights'!AL268</f>
        <v>0.70000000000000018</v>
      </c>
      <c r="M257" s="26">
        <f ca="1">correlations!M301-'Modified Weights'!AM268</f>
        <v>-0.29999999999999982</v>
      </c>
      <c r="N257" s="26">
        <f ca="1">correlations!N301-'Modified Weights'!AN268</f>
        <v>-0.29999999999999982</v>
      </c>
      <c r="O257" s="26">
        <f ca="1">correlations!O301-'Modified Weights'!AO268</f>
        <v>0.5</v>
      </c>
      <c r="P257" s="26">
        <f ca="1">correlations!P301-'Modified Weights'!AP268</f>
        <v>0.5</v>
      </c>
      <c r="Q257" s="26">
        <f ca="1">correlations!Q301-'Modified Weights'!AQ268</f>
        <v>-0.39999999999999991</v>
      </c>
      <c r="R257" s="26">
        <f ca="1">correlations!R301-'Modified Weights'!AR268</f>
        <v>0.29999999999999982</v>
      </c>
      <c r="S257" s="26">
        <f ca="1">correlations!S301-'Modified Weights'!AS268</f>
        <v>-1.1000000000000001</v>
      </c>
      <c r="T257" s="26">
        <f ca="1">correlations!T301-'Modified Weights'!AT268</f>
        <v>0.89999999999999991</v>
      </c>
      <c r="U257" s="26">
        <f ca="1">correlations!U301-'Modified Weights'!AU268</f>
        <v>-1.7000000000000002</v>
      </c>
      <c r="V257" s="26">
        <f ca="1">correlations!V301-'Modified Weights'!AV268</f>
        <v>-0.60000000000000009</v>
      </c>
      <c r="W257" s="26">
        <f ca="1">correlations!W301-'Modified Weights'!AW268</f>
        <v>0</v>
      </c>
      <c r="X257" s="26">
        <f ca="1">correlations!X301-'Modified Weights'!AX268</f>
        <v>0.5</v>
      </c>
      <c r="Y257" s="26">
        <f ca="1">correlations!Y301-'Modified Weights'!AY268</f>
        <v>1</v>
      </c>
      <c r="Z257" s="26">
        <f ca="1">correlations!Z301-'Modified Weights'!AZ268</f>
        <v>0.79999999999999982</v>
      </c>
    </row>
    <row r="258" spans="1:26">
      <c r="A258" s="1" t="str">
        <f t="shared" ref="A258:A261" si="51">A257</f>
        <v>604: The Matrix Reloaded (2003)</v>
      </c>
      <c r="B258" s="26">
        <f ca="1">correlations!B302-'Modified Weights'!AB269</f>
        <v>1.6</v>
      </c>
      <c r="C258" s="26">
        <f ca="1">correlations!C302-'Modified Weights'!AC269</f>
        <v>0.29999999999999982</v>
      </c>
      <c r="D258" s="26">
        <f ca="1">correlations!D302-'Modified Weights'!AD269</f>
        <v>0</v>
      </c>
      <c r="E258" s="26">
        <f ca="1">correlations!E302-'Modified Weights'!AE269</f>
        <v>0</v>
      </c>
      <c r="F258" s="26">
        <f ca="1">correlations!F302-'Modified Weights'!AF269</f>
        <v>-1.4</v>
      </c>
      <c r="G258" s="26">
        <f ca="1">correlations!G302-'Modified Weights'!AG269</f>
        <v>0.20000000000000018</v>
      </c>
      <c r="H258" s="26">
        <f ca="1">correlations!H302-'Modified Weights'!AH269</f>
        <v>-0.89999999999999991</v>
      </c>
      <c r="I258" s="26">
        <f ca="1">correlations!I302-'Modified Weights'!AI269</f>
        <v>0.20000000000000018</v>
      </c>
      <c r="J258" s="26">
        <f ca="1">correlations!J302-'Modified Weights'!AJ269</f>
        <v>-0.20000000000000018</v>
      </c>
      <c r="K258" s="26">
        <f ca="1">correlations!K302-'Modified Weights'!AK269</f>
        <v>-0.375</v>
      </c>
      <c r="L258" s="26">
        <f ca="1">correlations!L302-'Modified Weights'!AL269</f>
        <v>0.70000000000000018</v>
      </c>
      <c r="M258" s="26">
        <f ca="1">correlations!M302-'Modified Weights'!AM269</f>
        <v>-1.7999999999999998</v>
      </c>
      <c r="N258" s="26">
        <f ca="1">correlations!N302-'Modified Weights'!AN269</f>
        <v>-0.29999999999999982</v>
      </c>
      <c r="O258" s="26">
        <f ca="1">correlations!O302-'Modified Weights'!AO269</f>
        <v>0.5</v>
      </c>
      <c r="P258" s="26">
        <f ca="1">correlations!P302-'Modified Weights'!AP269</f>
        <v>1</v>
      </c>
      <c r="Q258" s="26">
        <f ca="1">correlations!Q302-'Modified Weights'!AQ269</f>
        <v>0.60000000000000009</v>
      </c>
      <c r="R258" s="26">
        <f ca="1">correlations!R302-'Modified Weights'!AR269</f>
        <v>0.79999999999999982</v>
      </c>
      <c r="S258" s="26">
        <f ca="1">correlations!S302-'Modified Weights'!AS269</f>
        <v>0.39999999999999991</v>
      </c>
      <c r="T258" s="26">
        <f ca="1">correlations!T302-'Modified Weights'!AT269</f>
        <v>0.39999999999999991</v>
      </c>
      <c r="U258" s="26">
        <f ca="1">correlations!U302-'Modified Weights'!AU269</f>
        <v>-0.70000000000000018</v>
      </c>
      <c r="V258" s="26">
        <f ca="1">correlations!V302-'Modified Weights'!AV269</f>
        <v>-0.10000000000000009</v>
      </c>
      <c r="W258" s="26">
        <f ca="1">correlations!W302-'Modified Weights'!AW269</f>
        <v>-4</v>
      </c>
      <c r="X258" s="26">
        <f ca="1">correlations!X302-'Modified Weights'!AX269</f>
        <v>-1.5</v>
      </c>
      <c r="Y258" s="26">
        <f ca="1">correlations!Y302-'Modified Weights'!AY269</f>
        <v>0.5</v>
      </c>
      <c r="Z258" s="26">
        <f ca="1">correlations!Z302-'Modified Weights'!AZ269</f>
        <v>0.79999999999999982</v>
      </c>
    </row>
    <row r="259" spans="1:26">
      <c r="A259" s="1" t="str">
        <f t="shared" si="51"/>
        <v>604: The Matrix Reloaded (2003)</v>
      </c>
      <c r="B259" s="26">
        <f ca="1">correlations!B303-'Modified Weights'!AB270</f>
        <v>-0.39999999999999991</v>
      </c>
      <c r="C259" s="26">
        <f ca="1">correlations!C303-'Modified Weights'!AC270</f>
        <v>-1.7000000000000002</v>
      </c>
      <c r="D259" s="26">
        <f ca="1">correlations!D303-'Modified Weights'!AD270</f>
        <v>-0.5</v>
      </c>
      <c r="E259" s="26">
        <f ca="1">correlations!E303-'Modified Weights'!AE270</f>
        <v>1</v>
      </c>
      <c r="F259" s="26">
        <f ca="1">correlations!F303-'Modified Weights'!AF270</f>
        <v>-0.39999999999999991</v>
      </c>
      <c r="G259" s="26">
        <f ca="1">correlations!G303-'Modified Weights'!AG270</f>
        <v>0.70000000000000018</v>
      </c>
      <c r="H259" s="26">
        <f ca="1">correlations!H303-'Modified Weights'!AH270</f>
        <v>-0.39999999999999991</v>
      </c>
      <c r="I259" s="26">
        <f ca="1">correlations!I303-'Modified Weights'!AI270</f>
        <v>-1.2999999999999998</v>
      </c>
      <c r="J259" s="26">
        <f ca="1">correlations!J303-'Modified Weights'!AJ270</f>
        <v>-1.2000000000000002</v>
      </c>
      <c r="K259" s="26">
        <f ca="1">correlations!K303-'Modified Weights'!AK270</f>
        <v>0.125</v>
      </c>
      <c r="L259" s="26">
        <f ca="1">correlations!L303-'Modified Weights'!AL270</f>
        <v>-0.79999999999999982</v>
      </c>
      <c r="M259" s="26">
        <f ca="1">correlations!M303-'Modified Weights'!AM270</f>
        <v>0.70000000000000018</v>
      </c>
      <c r="N259" s="26">
        <f ca="1">correlations!N303-'Modified Weights'!AN270</f>
        <v>0.70000000000000018</v>
      </c>
      <c r="O259" s="26">
        <f ca="1">correlations!O303-'Modified Weights'!AO270</f>
        <v>-1</v>
      </c>
      <c r="P259" s="26">
        <f ca="1">correlations!P303-'Modified Weights'!AP270</f>
        <v>0</v>
      </c>
      <c r="Q259" s="26">
        <f ca="1">correlations!Q303-'Modified Weights'!AQ270</f>
        <v>0.60000000000000009</v>
      </c>
      <c r="R259" s="26">
        <f ca="1">correlations!R303-'Modified Weights'!AR270</f>
        <v>0.29999999999999982</v>
      </c>
      <c r="S259" s="26">
        <f ca="1">correlations!S303-'Modified Weights'!AS270</f>
        <v>0.39999999999999991</v>
      </c>
      <c r="T259" s="26">
        <f ca="1">correlations!T303-'Modified Weights'!AT270</f>
        <v>0.89999999999999991</v>
      </c>
      <c r="U259" s="26">
        <f ca="1">correlations!U303-'Modified Weights'!AU270</f>
        <v>-0.20000000000000018</v>
      </c>
      <c r="V259" s="26">
        <f ca="1">correlations!V303-'Modified Weights'!AV270</f>
        <v>1.4</v>
      </c>
      <c r="W259" s="26">
        <f ca="1">correlations!W303-'Modified Weights'!AW270</f>
        <v>-1</v>
      </c>
      <c r="X259" s="26">
        <f ca="1">correlations!X303-'Modified Weights'!AX270</f>
        <v>2</v>
      </c>
      <c r="Y259" s="26">
        <f ca="1">correlations!Y303-'Modified Weights'!AY270</f>
        <v>-1</v>
      </c>
      <c r="Z259" s="26">
        <f ca="1">correlations!Z303-'Modified Weights'!AZ270</f>
        <v>-0.70000000000000018</v>
      </c>
    </row>
    <row r="260" spans="1:26">
      <c r="A260" s="1" t="str">
        <f t="shared" si="51"/>
        <v>604: The Matrix Reloaded (2003)</v>
      </c>
      <c r="B260" s="26">
        <f ca="1">correlations!B304-'Modified Weights'!AB271</f>
        <v>-0.89999999999999991</v>
      </c>
      <c r="C260" s="26">
        <f ca="1">correlations!C304-'Modified Weights'!AC271</f>
        <v>1.2999999999999998</v>
      </c>
      <c r="D260" s="26">
        <f ca="1">correlations!D304-'Modified Weights'!AD271</f>
        <v>1</v>
      </c>
      <c r="E260" s="26">
        <f ca="1">correlations!E304-'Modified Weights'!AE271</f>
        <v>0</v>
      </c>
      <c r="F260" s="26">
        <f ca="1">correlations!F304-'Modified Weights'!AF271</f>
        <v>2.1</v>
      </c>
      <c r="G260" s="26">
        <f ca="1">correlations!G304-'Modified Weights'!AG271</f>
        <v>-0.79999999999999982</v>
      </c>
      <c r="H260" s="26">
        <f ca="1">correlations!H304-'Modified Weights'!AH271</f>
        <v>1.6</v>
      </c>
      <c r="I260" s="26">
        <f ca="1">correlations!I304-'Modified Weights'!AI271</f>
        <v>-0.29999999999999982</v>
      </c>
      <c r="J260" s="26">
        <f ca="1">correlations!J304-'Modified Weights'!AJ271</f>
        <v>0.79999999999999982</v>
      </c>
      <c r="K260" s="26">
        <f ca="1">correlations!K304-'Modified Weights'!AK271</f>
        <v>-3.375</v>
      </c>
      <c r="L260" s="26">
        <f ca="1">correlations!L304-'Modified Weights'!AL271</f>
        <v>-0.29999999999999982</v>
      </c>
      <c r="M260" s="26">
        <f ca="1">correlations!M304-'Modified Weights'!AM271</f>
        <v>-0.29999999999999982</v>
      </c>
      <c r="N260" s="26">
        <f ca="1">correlations!N304-'Modified Weights'!AN271</f>
        <v>1.2000000000000002</v>
      </c>
      <c r="O260" s="26">
        <f ca="1">correlations!O304-'Modified Weights'!AO271</f>
        <v>-0.5</v>
      </c>
      <c r="P260" s="26">
        <f ca="1">correlations!P304-'Modified Weights'!AP271</f>
        <v>-1</v>
      </c>
      <c r="Q260" s="26">
        <f ca="1">correlations!Q304-'Modified Weights'!AQ271</f>
        <v>-1.9</v>
      </c>
      <c r="R260" s="26">
        <f ca="1">correlations!R304-'Modified Weights'!AR271</f>
        <v>-1.2000000000000002</v>
      </c>
      <c r="S260" s="26">
        <f ca="1">correlations!S304-'Modified Weights'!AS271</f>
        <v>-0.10000000000000009</v>
      </c>
      <c r="T260" s="26">
        <f ca="1">correlations!T304-'Modified Weights'!AT271</f>
        <v>-1.6</v>
      </c>
      <c r="U260" s="26">
        <f ca="1">correlations!U304-'Modified Weights'!AU271</f>
        <v>0.79999999999999982</v>
      </c>
      <c r="V260" s="26">
        <f ca="1">correlations!V304-'Modified Weights'!AV271</f>
        <v>1.4</v>
      </c>
      <c r="W260" s="26">
        <f ca="1">correlations!W304-'Modified Weights'!AW271</f>
        <v>1</v>
      </c>
      <c r="X260" s="26">
        <f ca="1">correlations!X304-'Modified Weights'!AX271</f>
        <v>0</v>
      </c>
      <c r="Y260" s="26">
        <f ca="1">correlations!Y304-'Modified Weights'!AY271</f>
        <v>-1</v>
      </c>
      <c r="Z260" s="26">
        <f ca="1">correlations!Z304-'Modified Weights'!AZ271</f>
        <v>-0.20000000000000018</v>
      </c>
    </row>
    <row r="261" spans="1:26">
      <c r="A261" s="1" t="str">
        <f t="shared" si="51"/>
        <v>604: The Matrix Reloaded (2003)</v>
      </c>
      <c r="B261" s="26">
        <f ca="1">correlations!B305-'Modified Weights'!AB272</f>
        <v>0.10000000000000009</v>
      </c>
      <c r="C261" s="26">
        <f ca="1">correlations!C305-'Modified Weights'!AC272</f>
        <v>0.29999999999999982</v>
      </c>
      <c r="D261" s="26">
        <f ca="1">correlations!D305-'Modified Weights'!AD272</f>
        <v>1</v>
      </c>
      <c r="E261" s="26">
        <f ca="1">correlations!E305-'Modified Weights'!AE272</f>
        <v>-1</v>
      </c>
      <c r="F261" s="26">
        <f ca="1">correlations!F305-'Modified Weights'!AF272</f>
        <v>0.60000000000000009</v>
      </c>
      <c r="G261" s="26">
        <f ca="1">correlations!G305-'Modified Weights'!AG272</f>
        <v>0.20000000000000018</v>
      </c>
      <c r="H261" s="26">
        <f ca="1">correlations!H305-'Modified Weights'!AH272</f>
        <v>-1.9</v>
      </c>
      <c r="I261" s="26">
        <f ca="1">correlations!I305-'Modified Weights'!AI272</f>
        <v>1.2000000000000002</v>
      </c>
      <c r="J261" s="26">
        <f ca="1">correlations!J305-'Modified Weights'!AJ272</f>
        <v>0.29999999999999982</v>
      </c>
      <c r="K261" s="26">
        <f ca="1">correlations!K305-'Modified Weights'!AK272</f>
        <v>0.625</v>
      </c>
      <c r="L261" s="26">
        <f ca="1">correlations!L305-'Modified Weights'!AL272</f>
        <v>-0.29999999999999982</v>
      </c>
      <c r="M261" s="26">
        <f ca="1">correlations!M305-'Modified Weights'!AM272</f>
        <v>1.7000000000000002</v>
      </c>
      <c r="N261" s="26">
        <f ca="1">correlations!N305-'Modified Weights'!AN272</f>
        <v>-1.2999999999999998</v>
      </c>
      <c r="O261" s="26">
        <f ca="1">correlations!O305-'Modified Weights'!AO272</f>
        <v>0.5</v>
      </c>
      <c r="P261" s="26">
        <f ca="1">correlations!P305-'Modified Weights'!AP272</f>
        <v>-0.5</v>
      </c>
      <c r="Q261" s="26">
        <f ca="1">correlations!Q305-'Modified Weights'!AQ272</f>
        <v>1.1000000000000001</v>
      </c>
      <c r="R261" s="26">
        <f ca="1">correlations!R305-'Modified Weights'!AR272</f>
        <v>-0.20000000000000018</v>
      </c>
      <c r="S261" s="26">
        <f ca="1">correlations!S305-'Modified Weights'!AS272</f>
        <v>0.39999999999999991</v>
      </c>
      <c r="T261" s="26">
        <f ca="1">correlations!T305-'Modified Weights'!AT272</f>
        <v>-0.60000000000000009</v>
      </c>
      <c r="U261" s="26">
        <f ca="1">correlations!U305-'Modified Weights'!AU272</f>
        <v>1.7999999999999998</v>
      </c>
      <c r="V261" s="26">
        <f ca="1">correlations!V305-'Modified Weights'!AV272</f>
        <v>-2.1</v>
      </c>
      <c r="W261" s="26">
        <f ca="1">correlations!W305-'Modified Weights'!AW272</f>
        <v>0</v>
      </c>
      <c r="X261" s="26">
        <f ca="1">correlations!X305-'Modified Weights'!AX272</f>
        <v>-1</v>
      </c>
      <c r="Y261" s="26">
        <f ca="1">correlations!Y305-'Modified Weights'!AY272</f>
        <v>0.5</v>
      </c>
      <c r="Z261" s="26">
        <f ca="1">correlations!Z305-'Modified Weights'!AZ272</f>
        <v>-0.70000000000000018</v>
      </c>
    </row>
    <row r="262" spans="1:26">
      <c r="A262" s="21" t="s">
        <v>52</v>
      </c>
      <c r="B262" s="26">
        <f ca="1">correlations!B306-'Modified Weights'!AB273</f>
        <v>0.10000000000000009</v>
      </c>
      <c r="C262" s="26">
        <f ca="1">correlations!C306-'Modified Weights'!AC273</f>
        <v>-0.20000000000000018</v>
      </c>
      <c r="D262" s="26">
        <f ca="1">correlations!D306-'Modified Weights'!AD273</f>
        <v>0.79999999999999982</v>
      </c>
      <c r="E262" s="26">
        <f ca="1">correlations!E306-'Modified Weights'!AE273</f>
        <v>-0.70000000000000018</v>
      </c>
      <c r="F262" s="26">
        <f ca="1">correlations!F306-'Modified Weights'!AF273</f>
        <v>0.5</v>
      </c>
      <c r="G262" s="26">
        <f ca="1">correlations!G306-'Modified Weights'!AG273</f>
        <v>-0.79999999999999982</v>
      </c>
      <c r="H262" s="26">
        <f ca="1">correlations!H306-'Modified Weights'!AH273</f>
        <v>-0.39999999999999991</v>
      </c>
      <c r="I262" s="26">
        <f ca="1">correlations!I306-'Modified Weights'!AI273</f>
        <v>-0.20000000000000018</v>
      </c>
      <c r="J262" s="26">
        <f ca="1">correlations!J306-'Modified Weights'!AJ273</f>
        <v>-0.70000000000000018</v>
      </c>
      <c r="K262" s="26">
        <f ca="1">correlations!K306-'Modified Weights'!AK273</f>
        <v>-3.5</v>
      </c>
      <c r="L262" s="26">
        <f ca="1">correlations!L306-'Modified Weights'!AL273</f>
        <v>-1.5</v>
      </c>
      <c r="M262" s="26">
        <f ca="1">correlations!M306-'Modified Weights'!AM273</f>
        <v>-3.625</v>
      </c>
      <c r="N262" s="26">
        <f ca="1">correlations!N306-'Modified Weights'!AN273</f>
        <v>-0.5</v>
      </c>
      <c r="O262" s="26">
        <f ca="1">correlations!O306-'Modified Weights'!AO273</f>
        <v>0.29999999999999982</v>
      </c>
      <c r="P262" s="26">
        <f ca="1">correlations!P306-'Modified Weights'!AP273</f>
        <v>0.875</v>
      </c>
      <c r="Q262" s="26">
        <f ca="1">correlations!Q306-'Modified Weights'!AQ273</f>
        <v>-4.375</v>
      </c>
      <c r="R262" s="26">
        <f ca="1">correlations!R306-'Modified Weights'!AR273</f>
        <v>-0.5</v>
      </c>
      <c r="S262" s="26">
        <f ca="1">correlations!S306-'Modified Weights'!AS273</f>
        <v>0.29999999999999982</v>
      </c>
      <c r="T262" s="26">
        <f ca="1">correlations!T306-'Modified Weights'!AT273</f>
        <v>-0.29999999999999982</v>
      </c>
      <c r="U262" s="26">
        <f ca="1">correlations!U306-'Modified Weights'!AU273</f>
        <v>0.79999999999999982</v>
      </c>
      <c r="V262" s="26">
        <f ca="1">correlations!V306-'Modified Weights'!AV273</f>
        <v>0.60000000000000009</v>
      </c>
      <c r="W262" s="26">
        <f ca="1">correlations!W306-'Modified Weights'!AW273</f>
        <v>-0.70000000000000018</v>
      </c>
      <c r="X262" s="26">
        <f ca="1">correlations!X306-'Modified Weights'!AX273</f>
        <v>-0.79999999999999982</v>
      </c>
      <c r="Y262" s="26">
        <f ca="1">correlations!Y306-'Modified Weights'!AY273</f>
        <v>1.4</v>
      </c>
      <c r="Z262" s="26">
        <f ca="1">correlations!Z306-'Modified Weights'!AZ273</f>
        <v>0</v>
      </c>
    </row>
    <row r="263" spans="1:26">
      <c r="A263" s="1" t="str">
        <f t="shared" ref="A263:A266" si="52">A262</f>
        <v>607: Men in Black (a.k.a. MIB) (1997)</v>
      </c>
      <c r="B263" s="26">
        <f ca="1">correlations!B307-'Modified Weights'!AB274</f>
        <v>-0.39999999999999991</v>
      </c>
      <c r="C263" s="26">
        <f ca="1">correlations!C307-'Modified Weights'!AC274</f>
        <v>-0.20000000000000018</v>
      </c>
      <c r="D263" s="26">
        <f ca="1">correlations!D307-'Modified Weights'!AD274</f>
        <v>0.79999999999999982</v>
      </c>
      <c r="E263" s="26">
        <f ca="1">correlations!E307-'Modified Weights'!AE274</f>
        <v>0.29999999999999982</v>
      </c>
      <c r="F263" s="26">
        <f ca="1">correlations!F307-'Modified Weights'!AF274</f>
        <v>1</v>
      </c>
      <c r="G263" s="26">
        <f ca="1">correlations!G307-'Modified Weights'!AG274</f>
        <v>-0.79999999999999982</v>
      </c>
      <c r="H263" s="26">
        <f ca="1">correlations!H307-'Modified Weights'!AH274</f>
        <v>0.60000000000000009</v>
      </c>
      <c r="I263" s="26">
        <f ca="1">correlations!I307-'Modified Weights'!AI274</f>
        <v>0.29999999999999982</v>
      </c>
      <c r="J263" s="26">
        <f ca="1">correlations!J307-'Modified Weights'!AJ274</f>
        <v>-0.70000000000000018</v>
      </c>
      <c r="K263" s="26">
        <f ca="1">correlations!K307-'Modified Weights'!AK274</f>
        <v>0</v>
      </c>
      <c r="L263" s="26">
        <f ca="1">correlations!L307-'Modified Weights'!AL274</f>
        <v>0</v>
      </c>
      <c r="M263" s="26">
        <f ca="1">correlations!M307-'Modified Weights'!AM274</f>
        <v>0.875</v>
      </c>
      <c r="N263" s="26">
        <f ca="1">correlations!N307-'Modified Weights'!AN274</f>
        <v>0.5</v>
      </c>
      <c r="O263" s="26">
        <f ca="1">correlations!O307-'Modified Weights'!AO274</f>
        <v>0.79999999999999982</v>
      </c>
      <c r="P263" s="26">
        <f ca="1">correlations!P307-'Modified Weights'!AP274</f>
        <v>1.375</v>
      </c>
      <c r="Q263" s="26">
        <f ca="1">correlations!Q307-'Modified Weights'!AQ274</f>
        <v>0.125</v>
      </c>
      <c r="R263" s="26">
        <f ca="1">correlations!R307-'Modified Weights'!AR274</f>
        <v>1.5</v>
      </c>
      <c r="S263" s="26">
        <f ca="1">correlations!S307-'Modified Weights'!AS274</f>
        <v>0.29999999999999982</v>
      </c>
      <c r="T263" s="26">
        <f ca="1">correlations!T307-'Modified Weights'!AT274</f>
        <v>-0.29999999999999982</v>
      </c>
      <c r="U263" s="26">
        <f ca="1">correlations!U307-'Modified Weights'!AU274</f>
        <v>0.29999999999999982</v>
      </c>
      <c r="V263" s="26">
        <f ca="1">correlations!V307-'Modified Weights'!AV274</f>
        <v>-0.89999999999999991</v>
      </c>
      <c r="W263" s="26">
        <f ca="1">correlations!W307-'Modified Weights'!AW274</f>
        <v>0.29999999999999982</v>
      </c>
      <c r="X263" s="26">
        <f ca="1">correlations!X307-'Modified Weights'!AX274</f>
        <v>0.70000000000000018</v>
      </c>
      <c r="Y263" s="26">
        <f ca="1">correlations!Y307-'Modified Weights'!AY274</f>
        <v>0.39999999999999991</v>
      </c>
      <c r="Z263" s="26">
        <f ca="1">correlations!Z307-'Modified Weights'!AZ274</f>
        <v>0.5</v>
      </c>
    </row>
    <row r="264" spans="1:26">
      <c r="A264" s="1" t="str">
        <f t="shared" si="52"/>
        <v>607: Men in Black (a.k.a. MIB) (1997)</v>
      </c>
      <c r="B264" s="26">
        <f ca="1">correlations!B308-'Modified Weights'!AB275</f>
        <v>1.1000000000000001</v>
      </c>
      <c r="C264" s="26">
        <f ca="1">correlations!C308-'Modified Weights'!AC275</f>
        <v>0.79999999999999982</v>
      </c>
      <c r="D264" s="26">
        <f ca="1">correlations!D308-'Modified Weights'!AD275</f>
        <v>-0.70000000000000018</v>
      </c>
      <c r="E264" s="26">
        <f ca="1">correlations!E308-'Modified Weights'!AE275</f>
        <v>0.79999999999999982</v>
      </c>
      <c r="F264" s="26">
        <f ca="1">correlations!F308-'Modified Weights'!AF275</f>
        <v>-1.5</v>
      </c>
      <c r="G264" s="26">
        <f ca="1">correlations!G308-'Modified Weights'!AG275</f>
        <v>1.2000000000000002</v>
      </c>
      <c r="H264" s="26">
        <f ca="1">correlations!H308-'Modified Weights'!AH275</f>
        <v>0.10000000000000009</v>
      </c>
      <c r="I264" s="26">
        <f ca="1">correlations!I308-'Modified Weights'!AI275</f>
        <v>0.79999999999999982</v>
      </c>
      <c r="J264" s="26">
        <f ca="1">correlations!J308-'Modified Weights'!AJ275</f>
        <v>-0.70000000000000018</v>
      </c>
      <c r="K264" s="26">
        <f ca="1">correlations!K308-'Modified Weights'!AK275</f>
        <v>-0.5</v>
      </c>
      <c r="L264" s="26">
        <f ca="1">correlations!L308-'Modified Weights'!AL275</f>
        <v>0</v>
      </c>
      <c r="M264" s="26">
        <f ca="1">correlations!M308-'Modified Weights'!AM275</f>
        <v>-0.625</v>
      </c>
      <c r="N264" s="26">
        <f ca="1">correlations!N308-'Modified Weights'!AN275</f>
        <v>-0.5</v>
      </c>
      <c r="O264" s="26">
        <f ca="1">correlations!O308-'Modified Weights'!AO275</f>
        <v>-0.70000000000000018</v>
      </c>
      <c r="P264" s="26">
        <f ca="1">correlations!P308-'Modified Weights'!AP275</f>
        <v>-0.625</v>
      </c>
      <c r="Q264" s="26">
        <f ca="1">correlations!Q308-'Modified Weights'!AQ275</f>
        <v>-0.875</v>
      </c>
      <c r="R264" s="26">
        <f ca="1">correlations!R308-'Modified Weights'!AR275</f>
        <v>0.5</v>
      </c>
      <c r="S264" s="26">
        <f ca="1">correlations!S308-'Modified Weights'!AS275</f>
        <v>0.79999999999999982</v>
      </c>
      <c r="T264" s="26">
        <f ca="1">correlations!T308-'Modified Weights'!AT275</f>
        <v>0.70000000000000018</v>
      </c>
      <c r="U264" s="26">
        <f ca="1">correlations!U308-'Modified Weights'!AU275</f>
        <v>-0.20000000000000018</v>
      </c>
      <c r="V264" s="26">
        <f ca="1">correlations!V308-'Modified Weights'!AV275</f>
        <v>-0.89999999999999991</v>
      </c>
      <c r="W264" s="26">
        <f ca="1">correlations!W308-'Modified Weights'!AW275</f>
        <v>1.2999999999999998</v>
      </c>
      <c r="X264" s="26">
        <f ca="1">correlations!X308-'Modified Weights'!AX275</f>
        <v>-0.79999999999999982</v>
      </c>
      <c r="Y264" s="26">
        <f ca="1">correlations!Y308-'Modified Weights'!AY275</f>
        <v>-1.6</v>
      </c>
      <c r="Z264" s="26">
        <f ca="1">correlations!Z308-'Modified Weights'!AZ275</f>
        <v>0</v>
      </c>
    </row>
    <row r="265" spans="1:26">
      <c r="A265" s="1" t="str">
        <f t="shared" si="52"/>
        <v>607: Men in Black (a.k.a. MIB) (1997)</v>
      </c>
      <c r="B265" s="26">
        <f ca="1">correlations!B309-'Modified Weights'!AB276</f>
        <v>-0.39999999999999991</v>
      </c>
      <c r="C265" s="26">
        <f ca="1">correlations!C309-'Modified Weights'!AC276</f>
        <v>-1.2000000000000002</v>
      </c>
      <c r="D265" s="26">
        <f ca="1">correlations!D309-'Modified Weights'!AD276</f>
        <v>-0.70000000000000018</v>
      </c>
      <c r="E265" s="26">
        <f ca="1">correlations!E309-'Modified Weights'!AE276</f>
        <v>-0.20000000000000018</v>
      </c>
      <c r="F265" s="26">
        <f ca="1">correlations!F309-'Modified Weights'!AF276</f>
        <v>1</v>
      </c>
      <c r="G265" s="26">
        <f ca="1">correlations!G309-'Modified Weights'!AG276</f>
        <v>0.70000000000000018</v>
      </c>
      <c r="H265" s="26">
        <f ca="1">correlations!H309-'Modified Weights'!AH276</f>
        <v>-1.4</v>
      </c>
      <c r="I265" s="26">
        <f ca="1">correlations!I309-'Modified Weights'!AI276</f>
        <v>-0.70000000000000018</v>
      </c>
      <c r="J265" s="26">
        <f ca="1">correlations!J309-'Modified Weights'!AJ276</f>
        <v>1.2999999999999998</v>
      </c>
      <c r="K265" s="26">
        <f ca="1">correlations!K309-'Modified Weights'!AK276</f>
        <v>0.5</v>
      </c>
      <c r="L265" s="26">
        <f ca="1">correlations!L309-'Modified Weights'!AL276</f>
        <v>1</v>
      </c>
      <c r="M265" s="26">
        <f ca="1">correlations!M309-'Modified Weights'!AM276</f>
        <v>1.375</v>
      </c>
      <c r="N265" s="26">
        <f ca="1">correlations!N309-'Modified Weights'!AN276</f>
        <v>-0.5</v>
      </c>
      <c r="O265" s="26">
        <f ca="1">correlations!O309-'Modified Weights'!AO276</f>
        <v>-0.20000000000000018</v>
      </c>
      <c r="P265" s="26">
        <f ca="1">correlations!P309-'Modified Weights'!AP276</f>
        <v>-1.625</v>
      </c>
      <c r="Q265" s="26">
        <f ca="1">correlations!Q309-'Modified Weights'!AQ276</f>
        <v>0.125</v>
      </c>
      <c r="R265" s="26">
        <f ca="1">correlations!R309-'Modified Weights'!AR276</f>
        <v>-0.5</v>
      </c>
      <c r="S265" s="26">
        <f ca="1">correlations!S309-'Modified Weights'!AS276</f>
        <v>-0.70000000000000018</v>
      </c>
      <c r="T265" s="26">
        <f ca="1">correlations!T309-'Modified Weights'!AT276</f>
        <v>1.2000000000000002</v>
      </c>
      <c r="U265" s="26">
        <f ca="1">correlations!U309-'Modified Weights'!AU276</f>
        <v>0.79999999999999982</v>
      </c>
      <c r="V265" s="26">
        <f ca="1">correlations!V309-'Modified Weights'!AV276</f>
        <v>0.60000000000000009</v>
      </c>
      <c r="W265" s="26">
        <f ca="1">correlations!W309-'Modified Weights'!AW276</f>
        <v>-1.7000000000000002</v>
      </c>
      <c r="X265" s="26">
        <f ca="1">correlations!X309-'Modified Weights'!AX276</f>
        <v>0.70000000000000018</v>
      </c>
      <c r="Y265" s="26">
        <f ca="1">correlations!Y309-'Modified Weights'!AY276</f>
        <v>0.39999999999999991</v>
      </c>
      <c r="Z265" s="26">
        <f ca="1">correlations!Z309-'Modified Weights'!AZ276</f>
        <v>0.5</v>
      </c>
    </row>
    <row r="266" spans="1:26">
      <c r="A266" s="1" t="str">
        <f t="shared" si="52"/>
        <v>607: Men in Black (a.k.a. MIB) (1997)</v>
      </c>
      <c r="B266" s="26">
        <f ca="1">correlations!B310-'Modified Weights'!AB277</f>
        <v>-0.39999999999999991</v>
      </c>
      <c r="C266" s="26">
        <f ca="1">correlations!C310-'Modified Weights'!AC277</f>
        <v>0.79999999999999982</v>
      </c>
      <c r="D266" s="26">
        <f ca="1">correlations!D310-'Modified Weights'!AD277</f>
        <v>-0.20000000000000018</v>
      </c>
      <c r="E266" s="26">
        <f ca="1">correlations!E310-'Modified Weights'!AE277</f>
        <v>-0.20000000000000018</v>
      </c>
      <c r="F266" s="26">
        <f ca="1">correlations!F310-'Modified Weights'!AF277</f>
        <v>-1</v>
      </c>
      <c r="G266" s="26">
        <f ca="1">correlations!G310-'Modified Weights'!AG277</f>
        <v>-0.29999999999999982</v>
      </c>
      <c r="H266" s="26">
        <f ca="1">correlations!H310-'Modified Weights'!AH277</f>
        <v>1.1000000000000001</v>
      </c>
      <c r="I266" s="26">
        <f ca="1">correlations!I310-'Modified Weights'!AI277</f>
        <v>-0.20000000000000018</v>
      </c>
      <c r="J266" s="26">
        <f ca="1">correlations!J310-'Modified Weights'!AJ277</f>
        <v>0.79999999999999982</v>
      </c>
      <c r="K266" s="26">
        <f ca="1">correlations!K310-'Modified Weights'!AK277</f>
        <v>0</v>
      </c>
      <c r="L266" s="26">
        <f ca="1">correlations!L310-'Modified Weights'!AL277</f>
        <v>0.5</v>
      </c>
      <c r="M266" s="26">
        <f ca="1">correlations!M310-'Modified Weights'!AM277</f>
        <v>-1.625</v>
      </c>
      <c r="N266" s="26">
        <f ca="1">correlations!N310-'Modified Weights'!AN277</f>
        <v>1</v>
      </c>
      <c r="O266" s="26">
        <f ca="1">correlations!O310-'Modified Weights'!AO277</f>
        <v>-0.20000000000000018</v>
      </c>
      <c r="P266" s="26">
        <f ca="1">correlations!P310-'Modified Weights'!AP277</f>
        <v>-3.625</v>
      </c>
      <c r="Q266" s="26">
        <f ca="1">correlations!Q310-'Modified Weights'!AQ277</f>
        <v>0.625</v>
      </c>
      <c r="R266" s="26">
        <f ca="1">correlations!R310-'Modified Weights'!AR277</f>
        <v>-1</v>
      </c>
      <c r="S266" s="26">
        <f ca="1">correlations!S310-'Modified Weights'!AS277</f>
        <v>-0.70000000000000018</v>
      </c>
      <c r="T266" s="26">
        <f ca="1">correlations!T310-'Modified Weights'!AT277</f>
        <v>-1.2999999999999998</v>
      </c>
      <c r="U266" s="26">
        <f ca="1">correlations!U310-'Modified Weights'!AU277</f>
        <v>-1.7000000000000002</v>
      </c>
      <c r="V266" s="26">
        <f ca="1">correlations!V310-'Modified Weights'!AV277</f>
        <v>0.60000000000000009</v>
      </c>
      <c r="W266" s="26">
        <f ca="1">correlations!W310-'Modified Weights'!AW277</f>
        <v>0.79999999999999982</v>
      </c>
      <c r="X266" s="26">
        <f ca="1">correlations!X310-'Modified Weights'!AX277</f>
        <v>0.20000000000000018</v>
      </c>
      <c r="Y266" s="26">
        <f ca="1">correlations!Y310-'Modified Weights'!AY277</f>
        <v>-0.60000000000000009</v>
      </c>
      <c r="Z266" s="26">
        <f ca="1">correlations!Z310-'Modified Weights'!AZ277</f>
        <v>-1</v>
      </c>
    </row>
    <row r="267" spans="1:26">
      <c r="A267" s="21" t="s">
        <v>53</v>
      </c>
      <c r="B267" s="26">
        <f ca="1">correlations!B311-'Modified Weights'!AB278</f>
        <v>-0.25</v>
      </c>
      <c r="C267" s="26" t="e">
        <f ca="1">correlations!C311-'Modified Weights'!AC278</f>
        <v>#DIV/0!</v>
      </c>
      <c r="D267" s="26">
        <f ca="1">correlations!D311-'Modified Weights'!AD278</f>
        <v>0.5</v>
      </c>
      <c r="E267" s="26">
        <f ca="1">correlations!E311-'Modified Weights'!AE278</f>
        <v>-4</v>
      </c>
      <c r="F267" s="26">
        <f ca="1">correlations!F311-'Modified Weights'!AF278</f>
        <v>-4.125</v>
      </c>
      <c r="G267" s="26">
        <f ca="1">correlations!G311-'Modified Weights'!AG278</f>
        <v>-4.75</v>
      </c>
      <c r="H267" s="26">
        <f ca="1">correlations!H311-'Modified Weights'!AH278</f>
        <v>-4.25</v>
      </c>
      <c r="I267" s="26">
        <f ca="1">correlations!I311-'Modified Weights'!AI278</f>
        <v>-3.5</v>
      </c>
      <c r="J267" s="26">
        <f ca="1">correlations!J311-'Modified Weights'!AJ278</f>
        <v>-4.333333333333333</v>
      </c>
      <c r="K267" s="26">
        <f ca="1">correlations!K311-'Modified Weights'!AK278</f>
        <v>-4</v>
      </c>
      <c r="L267" s="26">
        <f ca="1">correlations!L311-'Modified Weights'!AL278</f>
        <v>-1</v>
      </c>
      <c r="M267" s="26">
        <f ca="1">correlations!M311-'Modified Weights'!AM278</f>
        <v>-5</v>
      </c>
      <c r="N267" s="26">
        <f ca="1">correlations!N311-'Modified Weights'!AN278</f>
        <v>-0.5</v>
      </c>
      <c r="O267" s="26">
        <f ca="1">correlations!O311-'Modified Weights'!AO278</f>
        <v>-4</v>
      </c>
      <c r="P267" s="26">
        <f ca="1">correlations!P311-'Modified Weights'!AP278</f>
        <v>-0.33333333333333304</v>
      </c>
      <c r="Q267" s="26">
        <f ca="1">correlations!Q311-'Modified Weights'!AQ278</f>
        <v>-4.625</v>
      </c>
      <c r="R267" s="26">
        <f ca="1">correlations!R311-'Modified Weights'!AR278</f>
        <v>-4</v>
      </c>
      <c r="S267" s="26">
        <f ca="1">correlations!S311-'Modified Weights'!AS278</f>
        <v>-4</v>
      </c>
      <c r="T267" s="26">
        <f ca="1">correlations!T311-'Modified Weights'!AT278</f>
        <v>-4.5</v>
      </c>
      <c r="U267" s="26">
        <f ca="1">correlations!U311-'Modified Weights'!AU278</f>
        <v>0.83333333333333304</v>
      </c>
      <c r="V267" s="26">
        <f ca="1">correlations!V311-'Modified Weights'!AV278</f>
        <v>-4.75</v>
      </c>
      <c r="W267" s="26">
        <f ca="1">correlations!W311-'Modified Weights'!AW278</f>
        <v>-4.5</v>
      </c>
      <c r="X267" s="26">
        <f ca="1">correlations!X311-'Modified Weights'!AX278</f>
        <v>-5</v>
      </c>
      <c r="Y267" s="26">
        <f ca="1">correlations!Y311-'Modified Weights'!AY278</f>
        <v>0.5</v>
      </c>
      <c r="Z267" s="26">
        <f ca="1">correlations!Z311-'Modified Weights'!AZ278</f>
        <v>-4</v>
      </c>
    </row>
    <row r="268" spans="1:26">
      <c r="A268" s="1" t="str">
        <f t="shared" ref="A268:A271" si="53">A267</f>
        <v>629: The Usual Suspects (1995)</v>
      </c>
      <c r="B268" s="26">
        <f ca="1">correlations!B312-'Modified Weights'!AB279</f>
        <v>-3.75</v>
      </c>
      <c r="C268" s="26" t="e">
        <f ca="1">correlations!C312-'Modified Weights'!AC279</f>
        <v>#DIV/0!</v>
      </c>
      <c r="D268" s="26">
        <f ca="1">correlations!D312-'Modified Weights'!AD279</f>
        <v>-4.5</v>
      </c>
      <c r="E268" s="26">
        <f ca="1">correlations!E312-'Modified Weights'!AE279</f>
        <v>-4</v>
      </c>
      <c r="F268" s="26">
        <f ca="1">correlations!F312-'Modified Weights'!AF279</f>
        <v>0.875</v>
      </c>
      <c r="G268" s="26">
        <f ca="1">correlations!G312-'Modified Weights'!AG279</f>
        <v>-4.75</v>
      </c>
      <c r="H268" s="26">
        <f ca="1">correlations!H312-'Modified Weights'!AH279</f>
        <v>-4.25</v>
      </c>
      <c r="I268" s="26">
        <f ca="1">correlations!I312-'Modified Weights'!AI279</f>
        <v>0.5</v>
      </c>
      <c r="J268" s="26">
        <f ca="1">correlations!J312-'Modified Weights'!AJ279</f>
        <v>-4.333333333333333</v>
      </c>
      <c r="K268" s="26">
        <f ca="1">correlations!K312-'Modified Weights'!AK279</f>
        <v>-0.5</v>
      </c>
      <c r="L268" s="26">
        <f ca="1">correlations!L312-'Modified Weights'!AL279</f>
        <v>-3.5</v>
      </c>
      <c r="M268" s="26">
        <f ca="1">correlations!M312-'Modified Weights'!AM279</f>
        <v>0</v>
      </c>
      <c r="N268" s="26">
        <f ca="1">correlations!N312-'Modified Weights'!AN279</f>
        <v>-4.5</v>
      </c>
      <c r="O268" s="26">
        <f ca="1">correlations!O312-'Modified Weights'!AO279</f>
        <v>0</v>
      </c>
      <c r="P268" s="26">
        <f ca="1">correlations!P312-'Modified Weights'!AP279</f>
        <v>0.66666666666666696</v>
      </c>
      <c r="Q268" s="26">
        <f ca="1">correlations!Q312-'Modified Weights'!AQ279</f>
        <v>-0.625</v>
      </c>
      <c r="R268" s="26">
        <f ca="1">correlations!R312-'Modified Weights'!AR279</f>
        <v>1</v>
      </c>
      <c r="S268" s="26">
        <f ca="1">correlations!S312-'Modified Weights'!AS279</f>
        <v>-4</v>
      </c>
      <c r="T268" s="26">
        <f ca="1">correlations!T312-'Modified Weights'!AT279</f>
        <v>-4.5</v>
      </c>
      <c r="U268" s="26">
        <f ca="1">correlations!U312-'Modified Weights'!AU279</f>
        <v>-4.166666666666667</v>
      </c>
      <c r="V268" s="26">
        <f ca="1">correlations!V312-'Modified Weights'!AV279</f>
        <v>-4.75</v>
      </c>
      <c r="W268" s="26">
        <f ca="1">correlations!W312-'Modified Weights'!AW279</f>
        <v>-4.5</v>
      </c>
      <c r="X268" s="26">
        <f ca="1">correlations!X312-'Modified Weights'!AX279</f>
        <v>0</v>
      </c>
      <c r="Y268" s="26">
        <f ca="1">correlations!Y312-'Modified Weights'!AY279</f>
        <v>-4.5</v>
      </c>
      <c r="Z268" s="26">
        <f ca="1">correlations!Z312-'Modified Weights'!AZ279</f>
        <v>0</v>
      </c>
    </row>
    <row r="269" spans="1:26">
      <c r="A269" s="1" t="str">
        <f t="shared" si="53"/>
        <v>629: The Usual Suspects (1995)</v>
      </c>
      <c r="B269" s="26">
        <f ca="1">correlations!B313-'Modified Weights'!AB280</f>
        <v>-3.75</v>
      </c>
      <c r="C269" s="26" t="e">
        <f ca="1">correlations!C313-'Modified Weights'!AC280</f>
        <v>#DIV/0!</v>
      </c>
      <c r="D269" s="26">
        <f ca="1">correlations!D313-'Modified Weights'!AD280</f>
        <v>-0.5</v>
      </c>
      <c r="E269" s="26">
        <f ca="1">correlations!E313-'Modified Weights'!AE280</f>
        <v>0.5</v>
      </c>
      <c r="F269" s="26">
        <f ca="1">correlations!F313-'Modified Weights'!AF280</f>
        <v>-0.125</v>
      </c>
      <c r="G269" s="26">
        <f ca="1">correlations!G313-'Modified Weights'!AG280</f>
        <v>0.25</v>
      </c>
      <c r="H269" s="26">
        <f ca="1">correlations!H313-'Modified Weights'!AH280</f>
        <v>-0.75</v>
      </c>
      <c r="I269" s="26">
        <f ca="1">correlations!I313-'Modified Weights'!AI280</f>
        <v>-3.5</v>
      </c>
      <c r="J269" s="26">
        <f ca="1">correlations!J313-'Modified Weights'!AJ280</f>
        <v>-0.33333333333333304</v>
      </c>
      <c r="K269" s="26">
        <f ca="1">correlations!K313-'Modified Weights'!AK280</f>
        <v>-4</v>
      </c>
      <c r="L269" s="26">
        <f ca="1">correlations!L313-'Modified Weights'!AL280</f>
        <v>-3.5</v>
      </c>
      <c r="M269" s="26">
        <f ca="1">correlations!M313-'Modified Weights'!AM280</f>
        <v>-5</v>
      </c>
      <c r="N269" s="26">
        <f ca="1">correlations!N313-'Modified Weights'!AN280</f>
        <v>-4.5</v>
      </c>
      <c r="O269" s="26">
        <f ca="1">correlations!O313-'Modified Weights'!AO280</f>
        <v>0</v>
      </c>
      <c r="P269" s="26">
        <f ca="1">correlations!P313-'Modified Weights'!AP280</f>
        <v>-4.333333333333333</v>
      </c>
      <c r="Q269" s="26">
        <f ca="1">correlations!Q313-'Modified Weights'!AQ280</f>
        <v>-0.125</v>
      </c>
      <c r="R269" s="26">
        <f ca="1">correlations!R313-'Modified Weights'!AR280</f>
        <v>-4</v>
      </c>
      <c r="S269" s="26">
        <f ca="1">correlations!S313-'Modified Weights'!AS280</f>
        <v>0</v>
      </c>
      <c r="T269" s="26">
        <f ca="1">correlations!T313-'Modified Weights'!AT280</f>
        <v>-4.5</v>
      </c>
      <c r="U269" s="26">
        <f ca="1">correlations!U313-'Modified Weights'!AU280</f>
        <v>-0.66666666666666696</v>
      </c>
      <c r="V269" s="26">
        <f ca="1">correlations!V313-'Modified Weights'!AV280</f>
        <v>-4.75</v>
      </c>
      <c r="W269" s="26">
        <f ca="1">correlations!W313-'Modified Weights'!AW280</f>
        <v>0.5</v>
      </c>
      <c r="X269" s="26">
        <f ca="1">correlations!X313-'Modified Weights'!AX280</f>
        <v>-5</v>
      </c>
      <c r="Y269" s="26">
        <f ca="1">correlations!Y313-'Modified Weights'!AY280</f>
        <v>-0.5</v>
      </c>
      <c r="Z269" s="26">
        <f ca="1">correlations!Z313-'Modified Weights'!AZ280</f>
        <v>-4</v>
      </c>
    </row>
    <row r="270" spans="1:26">
      <c r="A270" s="1" t="str">
        <f t="shared" si="53"/>
        <v>629: The Usual Suspects (1995)</v>
      </c>
      <c r="B270" s="26">
        <f ca="1">correlations!B314-'Modified Weights'!AB281</f>
        <v>0.25</v>
      </c>
      <c r="C270" s="26" t="e">
        <f ca="1">correlations!C314-'Modified Weights'!AC281</f>
        <v>#DIV/0!</v>
      </c>
      <c r="D270" s="26">
        <f ca="1">correlations!D314-'Modified Weights'!AD281</f>
        <v>-4.5</v>
      </c>
      <c r="E270" s="26">
        <f ca="1">correlations!E314-'Modified Weights'!AE281</f>
        <v>0</v>
      </c>
      <c r="F270" s="26">
        <f ca="1">correlations!F314-'Modified Weights'!AF281</f>
        <v>0.375</v>
      </c>
      <c r="G270" s="26">
        <f ca="1">correlations!G314-'Modified Weights'!AG281</f>
        <v>-4.75</v>
      </c>
      <c r="H270" s="26">
        <f ca="1">correlations!H314-'Modified Weights'!AH281</f>
        <v>-4.25</v>
      </c>
      <c r="I270" s="26">
        <f ca="1">correlations!I314-'Modified Weights'!AI281</f>
        <v>-0.5</v>
      </c>
      <c r="J270" s="26">
        <f ca="1">correlations!J314-'Modified Weights'!AJ281</f>
        <v>0.66666666666666696</v>
      </c>
      <c r="K270" s="26">
        <f ca="1">correlations!K314-'Modified Weights'!AK281</f>
        <v>-4</v>
      </c>
      <c r="L270" s="26">
        <f ca="1">correlations!L314-'Modified Weights'!AL281</f>
        <v>-3.5</v>
      </c>
      <c r="M270" s="26">
        <f ca="1">correlations!M314-'Modified Weights'!AM281</f>
        <v>0</v>
      </c>
      <c r="N270" s="26">
        <f ca="1">correlations!N314-'Modified Weights'!AN281</f>
        <v>-4.5</v>
      </c>
      <c r="O270" s="26">
        <f ca="1">correlations!O314-'Modified Weights'!AO281</f>
        <v>-0.5</v>
      </c>
      <c r="P270" s="26">
        <f ca="1">correlations!P314-'Modified Weights'!AP281</f>
        <v>-0.33333333333333304</v>
      </c>
      <c r="Q270" s="26">
        <f ca="1">correlations!Q314-'Modified Weights'!AQ281</f>
        <v>0.375</v>
      </c>
      <c r="R270" s="26">
        <f ca="1">correlations!R314-'Modified Weights'!AR281</f>
        <v>0</v>
      </c>
      <c r="S270" s="26">
        <f ca="1">correlations!S314-'Modified Weights'!AS281</f>
        <v>-4</v>
      </c>
      <c r="T270" s="26">
        <f ca="1">correlations!T314-'Modified Weights'!AT281</f>
        <v>0.5</v>
      </c>
      <c r="U270" s="26">
        <f ca="1">correlations!U314-'Modified Weights'!AU281</f>
        <v>-0.16666666666666696</v>
      </c>
      <c r="V270" s="26">
        <f ca="1">correlations!V314-'Modified Weights'!AV281</f>
        <v>-0.25</v>
      </c>
      <c r="W270" s="26">
        <f ca="1">correlations!W314-'Modified Weights'!AW281</f>
        <v>-4.5</v>
      </c>
      <c r="X270" s="26">
        <f ca="1">correlations!X314-'Modified Weights'!AX281</f>
        <v>-5</v>
      </c>
      <c r="Y270" s="26">
        <f ca="1">correlations!Y314-'Modified Weights'!AY281</f>
        <v>-4.5</v>
      </c>
      <c r="Z270" s="26">
        <f ca="1">correlations!Z314-'Modified Weights'!AZ281</f>
        <v>-4</v>
      </c>
    </row>
    <row r="271" spans="1:26">
      <c r="A271" s="1" t="str">
        <f t="shared" si="53"/>
        <v>629: The Usual Suspects (1995)</v>
      </c>
      <c r="B271" s="26">
        <f ca="1">correlations!B315-'Modified Weights'!AB282</f>
        <v>-3.75</v>
      </c>
      <c r="C271" s="26" t="e">
        <f ca="1">correlations!C315-'Modified Weights'!AC282</f>
        <v>#DIV/0!</v>
      </c>
      <c r="D271" s="26">
        <f ca="1">correlations!D315-'Modified Weights'!AD282</f>
        <v>0</v>
      </c>
      <c r="E271" s="26">
        <f ca="1">correlations!E315-'Modified Weights'!AE282</f>
        <v>-0.5</v>
      </c>
      <c r="F271" s="26">
        <f ca="1">correlations!F315-'Modified Weights'!AF282</f>
        <v>-1.125</v>
      </c>
      <c r="G271" s="26">
        <f ca="1">correlations!G315-'Modified Weights'!AG282</f>
        <v>-0.25</v>
      </c>
      <c r="H271" s="26">
        <f ca="1">correlations!H315-'Modified Weights'!AH282</f>
        <v>0.75</v>
      </c>
      <c r="I271" s="26">
        <f ca="1">correlations!I315-'Modified Weights'!AI282</f>
        <v>-3.5</v>
      </c>
      <c r="J271" s="26">
        <f ca="1">correlations!J315-'Modified Weights'!AJ282</f>
        <v>-0.33333333333333304</v>
      </c>
      <c r="K271" s="26">
        <f ca="1">correlations!K315-'Modified Weights'!AK282</f>
        <v>0.5</v>
      </c>
      <c r="L271" s="26">
        <f ca="1">correlations!L315-'Modified Weights'!AL282</f>
        <v>1</v>
      </c>
      <c r="M271" s="26">
        <f ca="1">correlations!M315-'Modified Weights'!AM282</f>
        <v>-5</v>
      </c>
      <c r="N271" s="26">
        <f ca="1">correlations!N315-'Modified Weights'!AN282</f>
        <v>0.5</v>
      </c>
      <c r="O271" s="26">
        <f ca="1">correlations!O315-'Modified Weights'!AO282</f>
        <v>0.5</v>
      </c>
      <c r="P271" s="26">
        <f ca="1">correlations!P315-'Modified Weights'!AP282</f>
        <v>-4.333333333333333</v>
      </c>
      <c r="Q271" s="26">
        <f ca="1">correlations!Q315-'Modified Weights'!AQ282</f>
        <v>0.375</v>
      </c>
      <c r="R271" s="26">
        <f ca="1">correlations!R315-'Modified Weights'!AR282</f>
        <v>-1</v>
      </c>
      <c r="S271" s="26">
        <f ca="1">correlations!S315-'Modified Weights'!AS282</f>
        <v>-4</v>
      </c>
      <c r="T271" s="26">
        <f ca="1">correlations!T315-'Modified Weights'!AT282</f>
        <v>-0.5</v>
      </c>
      <c r="U271" s="26">
        <f ca="1">correlations!U315-'Modified Weights'!AU282</f>
        <v>-4.166666666666667</v>
      </c>
      <c r="V271" s="26">
        <f ca="1">correlations!V315-'Modified Weights'!AV282</f>
        <v>0.25</v>
      </c>
      <c r="W271" s="26">
        <f ca="1">correlations!W315-'Modified Weights'!AW282</f>
        <v>-0.5</v>
      </c>
      <c r="X271" s="26">
        <f ca="1">correlations!X315-'Modified Weights'!AX282</f>
        <v>-5</v>
      </c>
      <c r="Y271" s="26">
        <f ca="1">correlations!Y315-'Modified Weights'!AY282</f>
        <v>-4.5</v>
      </c>
      <c r="Z271" s="26">
        <f ca="1">correlations!Z315-'Modified Weights'!AZ282</f>
        <v>0</v>
      </c>
    </row>
    <row r="272" spans="1:26">
      <c r="A272" s="21" t="s">
        <v>54</v>
      </c>
      <c r="B272" s="26">
        <f ca="1">correlations!B316-'Modified Weights'!AB283</f>
        <v>0.25</v>
      </c>
      <c r="C272" s="26">
        <f ca="1">correlations!C316-'Modified Weights'!AC283</f>
        <v>-4</v>
      </c>
      <c r="D272" s="26">
        <f ca="1">correlations!D316-'Modified Weights'!AD283</f>
        <v>-3.875</v>
      </c>
      <c r="E272" s="26">
        <f ca="1">correlations!E316-'Modified Weights'!AE283</f>
        <v>-0.25</v>
      </c>
      <c r="F272" s="26">
        <f ca="1">correlations!F316-'Modified Weights'!AF283</f>
        <v>-3</v>
      </c>
      <c r="G272" s="26">
        <f ca="1">correlations!G316-'Modified Weights'!AG283</f>
        <v>-3.6666666666666665</v>
      </c>
      <c r="H272" s="26">
        <f ca="1">correlations!H316-'Modified Weights'!AH283</f>
        <v>-0.66666666666666652</v>
      </c>
      <c r="I272" s="26">
        <f ca="1">correlations!I316-'Modified Weights'!AI283</f>
        <v>0</v>
      </c>
      <c r="J272" s="26">
        <f ca="1">correlations!J316-'Modified Weights'!AJ283</f>
        <v>-0.16666666666666696</v>
      </c>
      <c r="K272" s="26">
        <f ca="1">correlations!K316-'Modified Weights'!AK283</f>
        <v>-4.166666666666667</v>
      </c>
      <c r="L272" s="26">
        <f ca="1">correlations!L316-'Modified Weights'!AL283</f>
        <v>1.1666666666666665</v>
      </c>
      <c r="M272" s="26">
        <f ca="1">correlations!M316-'Modified Weights'!AM283</f>
        <v>-4.25</v>
      </c>
      <c r="N272" s="26">
        <f ca="1">correlations!N316-'Modified Weights'!AN283</f>
        <v>0.16666666666666652</v>
      </c>
      <c r="O272" s="26">
        <f ca="1">correlations!O316-'Modified Weights'!AO283</f>
        <v>-4</v>
      </c>
      <c r="P272" s="26">
        <f ca="1">correlations!P316-'Modified Weights'!AP283</f>
        <v>0.75</v>
      </c>
      <c r="Q272" s="26">
        <f ca="1">correlations!Q316-'Modified Weights'!AQ283</f>
        <v>-4</v>
      </c>
      <c r="R272" s="26">
        <f ca="1">correlations!R316-'Modified Weights'!AR283</f>
        <v>-0.25</v>
      </c>
      <c r="S272" s="26">
        <f ca="1">correlations!S316-'Modified Weights'!AS283</f>
        <v>0</v>
      </c>
      <c r="T272" s="26">
        <f ca="1">correlations!T316-'Modified Weights'!AT283</f>
        <v>0.25</v>
      </c>
      <c r="U272" s="26">
        <f ca="1">correlations!U316-'Modified Weights'!AU283</f>
        <v>-4.166666666666667</v>
      </c>
      <c r="V272" s="26">
        <f ca="1">correlations!V316-'Modified Weights'!AV283</f>
        <v>0.5</v>
      </c>
      <c r="W272" s="26">
        <f ca="1">correlations!W316-'Modified Weights'!AW283</f>
        <v>-0.625</v>
      </c>
      <c r="X272" s="26">
        <f ca="1">correlations!X316-'Modified Weights'!AX283</f>
        <v>-3.5</v>
      </c>
      <c r="Y272" s="26">
        <f ca="1">correlations!Y316-'Modified Weights'!AY283</f>
        <v>-3.6666666666666665</v>
      </c>
      <c r="Z272" s="26">
        <f ca="1">correlations!Z316-'Modified Weights'!AZ283</f>
        <v>-4.125</v>
      </c>
    </row>
    <row r="273" spans="1:26">
      <c r="A273" s="1" t="str">
        <f t="shared" ref="A273:A276" si="54">A272</f>
        <v>640: Catch Me If You Can (2002)</v>
      </c>
      <c r="B273" s="26">
        <f ca="1">correlations!B317-'Modified Weights'!AB284</f>
        <v>-0.75</v>
      </c>
      <c r="C273" s="26">
        <f ca="1">correlations!C317-'Modified Weights'!AC284</f>
        <v>0</v>
      </c>
      <c r="D273" s="26">
        <f ca="1">correlations!D317-'Modified Weights'!AD284</f>
        <v>0.125</v>
      </c>
      <c r="E273" s="26">
        <f ca="1">correlations!E317-'Modified Weights'!AE284</f>
        <v>-3.75</v>
      </c>
      <c r="F273" s="26">
        <f ca="1">correlations!F317-'Modified Weights'!AF284</f>
        <v>-3</v>
      </c>
      <c r="G273" s="26">
        <f ca="1">correlations!G317-'Modified Weights'!AG284</f>
        <v>-0.16666666666666652</v>
      </c>
      <c r="H273" s="26">
        <f ca="1">correlations!H317-'Modified Weights'!AH284</f>
        <v>0.33333333333333348</v>
      </c>
      <c r="I273" s="26">
        <f ca="1">correlations!I317-'Modified Weights'!AI284</f>
        <v>-3.5</v>
      </c>
      <c r="J273" s="26">
        <f ca="1">correlations!J317-'Modified Weights'!AJ284</f>
        <v>-4.166666666666667</v>
      </c>
      <c r="K273" s="26">
        <f ca="1">correlations!K317-'Modified Weights'!AK284</f>
        <v>-0.16666666666666696</v>
      </c>
      <c r="L273" s="26">
        <f ca="1">correlations!L317-'Modified Weights'!AL284</f>
        <v>-0.83333333333333348</v>
      </c>
      <c r="M273" s="26">
        <f ca="1">correlations!M317-'Modified Weights'!AM284</f>
        <v>-4.25</v>
      </c>
      <c r="N273" s="26">
        <f ca="1">correlations!N317-'Modified Weights'!AN284</f>
        <v>0.16666666666666652</v>
      </c>
      <c r="O273" s="26">
        <f ca="1">correlations!O317-'Modified Weights'!AO284</f>
        <v>0.5</v>
      </c>
      <c r="P273" s="26">
        <f ca="1">correlations!P317-'Modified Weights'!AP284</f>
        <v>-3.75</v>
      </c>
      <c r="Q273" s="26">
        <f ca="1">correlations!Q317-'Modified Weights'!AQ284</f>
        <v>0.5</v>
      </c>
      <c r="R273" s="26">
        <f ca="1">correlations!R317-'Modified Weights'!AR284</f>
        <v>-3.75</v>
      </c>
      <c r="S273" s="26">
        <f ca="1">correlations!S317-'Modified Weights'!AS284</f>
        <v>-4</v>
      </c>
      <c r="T273" s="26">
        <f ca="1">correlations!T317-'Modified Weights'!AT284</f>
        <v>-3.25</v>
      </c>
      <c r="U273" s="26">
        <f ca="1">correlations!U317-'Modified Weights'!AU284</f>
        <v>-0.16666666666666696</v>
      </c>
      <c r="V273" s="26">
        <f ca="1">correlations!V317-'Modified Weights'!AV284</f>
        <v>-3.5</v>
      </c>
      <c r="W273" s="26">
        <f ca="1">correlations!W317-'Modified Weights'!AW284</f>
        <v>0.375</v>
      </c>
      <c r="X273" s="26">
        <f ca="1">correlations!X317-'Modified Weights'!AX284</f>
        <v>-3.5</v>
      </c>
      <c r="Y273" s="26">
        <f ca="1">correlations!Y317-'Modified Weights'!AY284</f>
        <v>-3.6666666666666665</v>
      </c>
      <c r="Z273" s="26">
        <f ca="1">correlations!Z317-'Modified Weights'!AZ284</f>
        <v>0.375</v>
      </c>
    </row>
    <row r="274" spans="1:26">
      <c r="A274" s="1" t="str">
        <f t="shared" si="54"/>
        <v>640: Catch Me If You Can (2002)</v>
      </c>
      <c r="B274" s="26">
        <f ca="1">correlations!B318-'Modified Weights'!AB285</f>
        <v>0.25</v>
      </c>
      <c r="C274" s="26">
        <f ca="1">correlations!C318-'Modified Weights'!AC285</f>
        <v>-4</v>
      </c>
      <c r="D274" s="26">
        <f ca="1">correlations!D318-'Modified Weights'!AD285</f>
        <v>0.125</v>
      </c>
      <c r="E274" s="26">
        <f ca="1">correlations!E318-'Modified Weights'!AE285</f>
        <v>-3.75</v>
      </c>
      <c r="F274" s="26">
        <f ca="1">correlations!F318-'Modified Weights'!AF285</f>
        <v>0</v>
      </c>
      <c r="G274" s="26">
        <f ca="1">correlations!G318-'Modified Weights'!AG285</f>
        <v>-3.6666666666666665</v>
      </c>
      <c r="H274" s="26">
        <f ca="1">correlations!H318-'Modified Weights'!AH285</f>
        <v>0.33333333333333348</v>
      </c>
      <c r="I274" s="26">
        <f ca="1">correlations!I318-'Modified Weights'!AI285</f>
        <v>0.5</v>
      </c>
      <c r="J274" s="26">
        <f ca="1">correlations!J318-'Modified Weights'!AJ285</f>
        <v>-0.16666666666666696</v>
      </c>
      <c r="K274" s="26">
        <f ca="1">correlations!K318-'Modified Weights'!AK285</f>
        <v>-4.166666666666667</v>
      </c>
      <c r="L274" s="26">
        <f ca="1">correlations!L318-'Modified Weights'!AL285</f>
        <v>-3.8333333333333335</v>
      </c>
      <c r="M274" s="26">
        <f ca="1">correlations!M318-'Modified Weights'!AM285</f>
        <v>-0.75</v>
      </c>
      <c r="N274" s="26">
        <f ca="1">correlations!N318-'Modified Weights'!AN285</f>
        <v>-3.8333333333333335</v>
      </c>
      <c r="O274" s="26">
        <f ca="1">correlations!O318-'Modified Weights'!AO285</f>
        <v>0</v>
      </c>
      <c r="P274" s="26">
        <f ca="1">correlations!P318-'Modified Weights'!AP285</f>
        <v>-3.75</v>
      </c>
      <c r="Q274" s="26">
        <f ca="1">correlations!Q318-'Modified Weights'!AQ285</f>
        <v>-0.5</v>
      </c>
      <c r="R274" s="26">
        <f ca="1">correlations!R318-'Modified Weights'!AR285</f>
        <v>-3.75</v>
      </c>
      <c r="S274" s="26">
        <f ca="1">correlations!S318-'Modified Weights'!AS285</f>
        <v>0.5</v>
      </c>
      <c r="T274" s="26">
        <f ca="1">correlations!T318-'Modified Weights'!AT285</f>
        <v>-3.25</v>
      </c>
      <c r="U274" s="26">
        <f ca="1">correlations!U318-'Modified Weights'!AU285</f>
        <v>-0.16666666666666696</v>
      </c>
      <c r="V274" s="26">
        <f ca="1">correlations!V318-'Modified Weights'!AV285</f>
        <v>-0.5</v>
      </c>
      <c r="W274" s="26">
        <f ca="1">correlations!W318-'Modified Weights'!AW285</f>
        <v>0.375</v>
      </c>
      <c r="X274" s="26">
        <f ca="1">correlations!X318-'Modified Weights'!AX285</f>
        <v>-0.5</v>
      </c>
      <c r="Y274" s="26">
        <f ca="1">correlations!Y318-'Modified Weights'!AY285</f>
        <v>-0.66666666666666652</v>
      </c>
      <c r="Z274" s="26">
        <f ca="1">correlations!Z318-'Modified Weights'!AZ285</f>
        <v>-0.125</v>
      </c>
    </row>
    <row r="275" spans="1:26">
      <c r="A275" s="1" t="str">
        <f t="shared" si="54"/>
        <v>640: Catch Me If You Can (2002)</v>
      </c>
      <c r="B275" s="26">
        <f ca="1">correlations!B319-'Modified Weights'!AB286</f>
        <v>0.25</v>
      </c>
      <c r="C275" s="26">
        <f ca="1">correlations!C319-'Modified Weights'!AC286</f>
        <v>-4</v>
      </c>
      <c r="D275" s="26">
        <f ca="1">correlations!D319-'Modified Weights'!AD286</f>
        <v>0.125</v>
      </c>
      <c r="E275" s="26">
        <f ca="1">correlations!E319-'Modified Weights'!AE286</f>
        <v>-3.75</v>
      </c>
      <c r="F275" s="26">
        <f ca="1">correlations!F319-'Modified Weights'!AF286</f>
        <v>-3</v>
      </c>
      <c r="G275" s="26">
        <f ca="1">correlations!G319-'Modified Weights'!AG286</f>
        <v>0.33333333333333348</v>
      </c>
      <c r="H275" s="26">
        <f ca="1">correlations!H319-'Modified Weights'!AH286</f>
        <v>-3.6666666666666665</v>
      </c>
      <c r="I275" s="26">
        <f ca="1">correlations!I319-'Modified Weights'!AI286</f>
        <v>-3.5</v>
      </c>
      <c r="J275" s="26">
        <f ca="1">correlations!J319-'Modified Weights'!AJ286</f>
        <v>-4.166666666666667</v>
      </c>
      <c r="K275" s="26">
        <f ca="1">correlations!K319-'Modified Weights'!AK286</f>
        <v>0.83333333333333304</v>
      </c>
      <c r="L275" s="26">
        <f ca="1">correlations!L319-'Modified Weights'!AL286</f>
        <v>-3.8333333333333335</v>
      </c>
      <c r="M275" s="26">
        <f ca="1">correlations!M319-'Modified Weights'!AM286</f>
        <v>0.75</v>
      </c>
      <c r="N275" s="26">
        <f ca="1">correlations!N319-'Modified Weights'!AN286</f>
        <v>-0.33333333333333348</v>
      </c>
      <c r="O275" s="26">
        <f ca="1">correlations!O319-'Modified Weights'!AO286</f>
        <v>0</v>
      </c>
      <c r="P275" s="26">
        <f ca="1">correlations!P319-'Modified Weights'!AP286</f>
        <v>-0.75</v>
      </c>
      <c r="Q275" s="26">
        <f ca="1">correlations!Q319-'Modified Weights'!AQ286</f>
        <v>-4</v>
      </c>
      <c r="R275" s="26">
        <f ca="1">correlations!R319-'Modified Weights'!AR286</f>
        <v>0.25</v>
      </c>
      <c r="S275" s="26">
        <f ca="1">correlations!S319-'Modified Weights'!AS286</f>
        <v>-4</v>
      </c>
      <c r="T275" s="26">
        <f ca="1">correlations!T319-'Modified Weights'!AT286</f>
        <v>-3.25</v>
      </c>
      <c r="U275" s="26">
        <f ca="1">correlations!U319-'Modified Weights'!AU286</f>
        <v>0.33333333333333304</v>
      </c>
      <c r="V275" s="26">
        <f ca="1">correlations!V319-'Modified Weights'!AV286</f>
        <v>-3.5</v>
      </c>
      <c r="W275" s="26">
        <f ca="1">correlations!W319-'Modified Weights'!AW286</f>
        <v>-4.625</v>
      </c>
      <c r="X275" s="26">
        <f ca="1">correlations!X319-'Modified Weights'!AX286</f>
        <v>0.5</v>
      </c>
      <c r="Y275" s="26">
        <f ca="1">correlations!Y319-'Modified Weights'!AY286</f>
        <v>0.33333333333333348</v>
      </c>
      <c r="Z275" s="26">
        <f ca="1">correlations!Z319-'Modified Weights'!AZ286</f>
        <v>-0.125</v>
      </c>
    </row>
    <row r="276" spans="1:26">
      <c r="A276" s="1" t="str">
        <f t="shared" si="54"/>
        <v>640: Catch Me If You Can (2002)</v>
      </c>
      <c r="B276" s="26">
        <f ca="1">correlations!B320-'Modified Weights'!AB287</f>
        <v>-3.75</v>
      </c>
      <c r="C276" s="26">
        <f ca="1">correlations!C320-'Modified Weights'!AC287</f>
        <v>-4</v>
      </c>
      <c r="D276" s="26">
        <f ca="1">correlations!D320-'Modified Weights'!AD287</f>
        <v>-0.375</v>
      </c>
      <c r="E276" s="26">
        <f ca="1">correlations!E320-'Modified Weights'!AE287</f>
        <v>0.25</v>
      </c>
      <c r="F276" s="26">
        <f ca="1">correlations!F320-'Modified Weights'!AF287</f>
        <v>-3</v>
      </c>
      <c r="G276" s="26">
        <f ca="1">correlations!G320-'Modified Weights'!AG287</f>
        <v>-0.16666666666666652</v>
      </c>
      <c r="H276" s="26">
        <f ca="1">correlations!H320-'Modified Weights'!AH287</f>
        <v>-3.6666666666666665</v>
      </c>
      <c r="I276" s="26">
        <f ca="1">correlations!I320-'Modified Weights'!AI287</f>
        <v>-0.5</v>
      </c>
      <c r="J276" s="26">
        <f ca="1">correlations!J320-'Modified Weights'!AJ287</f>
        <v>0.33333333333333304</v>
      </c>
      <c r="K276" s="26">
        <f ca="1">correlations!K320-'Modified Weights'!AK287</f>
        <v>-0.66666666666666696</v>
      </c>
      <c r="L276" s="26">
        <f ca="1">correlations!L320-'Modified Weights'!AL287</f>
        <v>-0.33333333333333348</v>
      </c>
      <c r="M276" s="26">
        <f ca="1">correlations!M320-'Modified Weights'!AM287</f>
        <v>-4.25</v>
      </c>
      <c r="N276" s="26">
        <f ca="1">correlations!N320-'Modified Weights'!AN287</f>
        <v>-3.8333333333333335</v>
      </c>
      <c r="O276" s="26">
        <f ca="1">correlations!O320-'Modified Weights'!AO287</f>
        <v>-0.5</v>
      </c>
      <c r="P276" s="26">
        <f ca="1">correlations!P320-'Modified Weights'!AP287</f>
        <v>-3.75</v>
      </c>
      <c r="Q276" s="26">
        <f ca="1">correlations!Q320-'Modified Weights'!AQ287</f>
        <v>-4</v>
      </c>
      <c r="R276" s="26">
        <f ca="1">correlations!R320-'Modified Weights'!AR287</f>
        <v>-3.75</v>
      </c>
      <c r="S276" s="26">
        <f ca="1">correlations!S320-'Modified Weights'!AS287</f>
        <v>-0.5</v>
      </c>
      <c r="T276" s="26">
        <f ca="1">correlations!T320-'Modified Weights'!AT287</f>
        <v>-0.25</v>
      </c>
      <c r="U276" s="26">
        <f ca="1">correlations!U320-'Modified Weights'!AU287</f>
        <v>-4.166666666666667</v>
      </c>
      <c r="V276" s="26">
        <f ca="1">correlations!V320-'Modified Weights'!AV287</f>
        <v>-3.5</v>
      </c>
      <c r="W276" s="26">
        <f ca="1">correlations!W320-'Modified Weights'!AW287</f>
        <v>-0.125</v>
      </c>
      <c r="X276" s="26">
        <f ca="1">correlations!X320-'Modified Weights'!AX287</f>
        <v>-3.5</v>
      </c>
      <c r="Y276" s="26">
        <f ca="1">correlations!Y320-'Modified Weights'!AY287</f>
        <v>0.33333333333333348</v>
      </c>
      <c r="Z276" s="26">
        <f ca="1">correlations!Z320-'Modified Weights'!AZ287</f>
        <v>-0.125</v>
      </c>
    </row>
    <row r="277" spans="1:26">
      <c r="A277" s="21" t="s">
        <v>55</v>
      </c>
      <c r="B277" s="26">
        <f ca="1">correlations!B321-'Modified Weights'!AB288</f>
        <v>-3.8333333333333335</v>
      </c>
      <c r="C277" s="26">
        <f ca="1">correlations!C321-'Modified Weights'!AC288</f>
        <v>0</v>
      </c>
      <c r="D277" s="26">
        <f ca="1">correlations!D321-'Modified Weights'!AD288</f>
        <v>-3.25</v>
      </c>
      <c r="E277" s="26" t="e">
        <f ca="1">correlations!E321-'Modified Weights'!AE288</f>
        <v>#DIV/0!</v>
      </c>
      <c r="F277" s="26">
        <f ca="1">correlations!F321-'Modified Weights'!AF288</f>
        <v>-2.5</v>
      </c>
      <c r="G277" s="26">
        <f ca="1">correlations!G321-'Modified Weights'!AG288</f>
        <v>0.75</v>
      </c>
      <c r="H277" s="26">
        <f ca="1">correlations!H321-'Modified Weights'!AH288</f>
        <v>-5</v>
      </c>
      <c r="I277" s="26" t="e">
        <f ca="1">correlations!I321-'Modified Weights'!AI288</f>
        <v>#DIV/0!</v>
      </c>
      <c r="J277" s="26">
        <f ca="1">correlations!J321-'Modified Weights'!AJ288</f>
        <v>-4.166666666666667</v>
      </c>
      <c r="K277" s="26">
        <f ca="1">correlations!K321-'Modified Weights'!AK288</f>
        <v>-0.5</v>
      </c>
      <c r="L277" s="26">
        <f ca="1">correlations!L321-'Modified Weights'!AL288</f>
        <v>-1</v>
      </c>
      <c r="M277" s="26">
        <f ca="1">correlations!M321-'Modified Weights'!AM288</f>
        <v>-0.66666666666666696</v>
      </c>
      <c r="N277" s="26">
        <f ca="1">correlations!N321-'Modified Weights'!AN288</f>
        <v>-1</v>
      </c>
      <c r="O277" s="26">
        <f ca="1">correlations!O321-'Modified Weights'!AO288</f>
        <v>-3.75</v>
      </c>
      <c r="P277" s="26">
        <f ca="1">correlations!P321-'Modified Weights'!AP288</f>
        <v>0.5</v>
      </c>
      <c r="Q277" s="26">
        <f ca="1">correlations!Q321-'Modified Weights'!AQ288</f>
        <v>-0.25</v>
      </c>
      <c r="R277" s="26">
        <f ca="1">correlations!R321-'Modified Weights'!AR288</f>
        <v>-3</v>
      </c>
      <c r="S277" s="26">
        <f ca="1">correlations!S321-'Modified Weights'!AS288</f>
        <v>-4.75</v>
      </c>
      <c r="T277" s="26">
        <f ca="1">correlations!T321-'Modified Weights'!AT288</f>
        <v>-3.75</v>
      </c>
      <c r="U277" s="26">
        <f ca="1">correlations!U321-'Modified Weights'!AU288</f>
        <v>-4.75</v>
      </c>
      <c r="V277" s="26">
        <f ca="1">correlations!V321-'Modified Weights'!AV288</f>
        <v>-0.75</v>
      </c>
      <c r="W277" s="26">
        <f ca="1">correlations!W321-'Modified Weights'!AW288</f>
        <v>-4.833333333333333</v>
      </c>
      <c r="X277" s="26">
        <f ca="1">correlations!X321-'Modified Weights'!AX288</f>
        <v>0.75</v>
      </c>
      <c r="Y277" s="26">
        <f ca="1">correlations!Y321-'Modified Weights'!AY288</f>
        <v>-2.5</v>
      </c>
      <c r="Z277" s="26">
        <f ca="1">correlations!Z321-'Modified Weights'!AZ288</f>
        <v>-3.6666666666666665</v>
      </c>
    </row>
    <row r="278" spans="1:26">
      <c r="A278" s="1" t="str">
        <f t="shared" ref="A278:A281" si="55">A277</f>
        <v>641: Requiem for a Dream (2000)</v>
      </c>
      <c r="B278" s="26">
        <f ca="1">correlations!B322-'Modified Weights'!AB289</f>
        <v>-3.8333333333333335</v>
      </c>
      <c r="C278" s="26">
        <f ca="1">correlations!C322-'Modified Weights'!AC289</f>
        <v>-5</v>
      </c>
      <c r="D278" s="26">
        <f ca="1">correlations!D322-'Modified Weights'!AD289</f>
        <v>0.25</v>
      </c>
      <c r="E278" s="26" t="e">
        <f ca="1">correlations!E322-'Modified Weights'!AE289</f>
        <v>#DIV/0!</v>
      </c>
      <c r="F278" s="26">
        <f ca="1">correlations!F322-'Modified Weights'!AF289</f>
        <v>-2.5</v>
      </c>
      <c r="G278" s="26">
        <f ca="1">correlations!G322-'Modified Weights'!AG289</f>
        <v>-4.25</v>
      </c>
      <c r="H278" s="26">
        <f ca="1">correlations!H322-'Modified Weights'!AH289</f>
        <v>-5</v>
      </c>
      <c r="I278" s="26" t="e">
        <f ca="1">correlations!I322-'Modified Weights'!AI289</f>
        <v>#DIV/0!</v>
      </c>
      <c r="J278" s="26">
        <f ca="1">correlations!J322-'Modified Weights'!AJ289</f>
        <v>0.83333333333333304</v>
      </c>
      <c r="K278" s="26">
        <f ca="1">correlations!K322-'Modified Weights'!AK289</f>
        <v>-4.5</v>
      </c>
      <c r="L278" s="26">
        <f ca="1">correlations!L322-'Modified Weights'!AL289</f>
        <v>-4</v>
      </c>
      <c r="M278" s="26">
        <f ca="1">correlations!M322-'Modified Weights'!AM289</f>
        <v>-4.666666666666667</v>
      </c>
      <c r="N278" s="26">
        <f ca="1">correlations!N322-'Modified Weights'!AN289</f>
        <v>-4</v>
      </c>
      <c r="O278" s="26">
        <f ca="1">correlations!O322-'Modified Weights'!AO289</f>
        <v>0.75</v>
      </c>
      <c r="P278" s="26">
        <f ca="1">correlations!P322-'Modified Weights'!AP289</f>
        <v>-4</v>
      </c>
      <c r="Q278" s="26">
        <f ca="1">correlations!Q322-'Modified Weights'!AQ289</f>
        <v>0.25</v>
      </c>
      <c r="R278" s="26">
        <f ca="1">correlations!R322-'Modified Weights'!AR289</f>
        <v>-3</v>
      </c>
      <c r="S278" s="26">
        <f ca="1">correlations!S322-'Modified Weights'!AS289</f>
        <v>-4.75</v>
      </c>
      <c r="T278" s="26">
        <f ca="1">correlations!T322-'Modified Weights'!AT289</f>
        <v>1.25</v>
      </c>
      <c r="U278" s="26">
        <f ca="1">correlations!U322-'Modified Weights'!AU289</f>
        <v>-4.75</v>
      </c>
      <c r="V278" s="26">
        <f ca="1">correlations!V322-'Modified Weights'!AV289</f>
        <v>0.75</v>
      </c>
      <c r="W278" s="26">
        <f ca="1">correlations!W322-'Modified Weights'!AW289</f>
        <v>-4.833333333333333</v>
      </c>
      <c r="X278" s="26">
        <f ca="1">correlations!X322-'Modified Weights'!AX289</f>
        <v>-4.25</v>
      </c>
      <c r="Y278" s="26">
        <f ca="1">correlations!Y322-'Modified Weights'!AY289</f>
        <v>-2.5</v>
      </c>
      <c r="Z278" s="26">
        <f ca="1">correlations!Z322-'Modified Weights'!AZ289</f>
        <v>0.83333333333333348</v>
      </c>
    </row>
    <row r="279" spans="1:26">
      <c r="A279" s="1" t="str">
        <f t="shared" si="55"/>
        <v>641: Requiem for a Dream (2000)</v>
      </c>
      <c r="B279" s="26">
        <f ca="1">correlations!B323-'Modified Weights'!AB290</f>
        <v>-0.33333333333333348</v>
      </c>
      <c r="C279" s="26">
        <f ca="1">correlations!C323-'Modified Weights'!AC290</f>
        <v>-5</v>
      </c>
      <c r="D279" s="26">
        <f ca="1">correlations!D323-'Modified Weights'!AD290</f>
        <v>-0.25</v>
      </c>
      <c r="E279" s="26" t="e">
        <f ca="1">correlations!E323-'Modified Weights'!AE290</f>
        <v>#DIV/0!</v>
      </c>
      <c r="F279" s="26">
        <f ca="1">correlations!F323-'Modified Weights'!AF290</f>
        <v>0</v>
      </c>
      <c r="G279" s="26">
        <f ca="1">correlations!G323-'Modified Weights'!AG290</f>
        <v>-4.25</v>
      </c>
      <c r="H279" s="26">
        <f ca="1">correlations!H323-'Modified Weights'!AH290</f>
        <v>-5</v>
      </c>
      <c r="I279" s="26" t="e">
        <f ca="1">correlations!I323-'Modified Weights'!AI290</f>
        <v>#DIV/0!</v>
      </c>
      <c r="J279" s="26">
        <f ca="1">correlations!J323-'Modified Weights'!AJ290</f>
        <v>-1.166666666666667</v>
      </c>
      <c r="K279" s="26">
        <f ca="1">correlations!K323-'Modified Weights'!AK290</f>
        <v>0.5</v>
      </c>
      <c r="L279" s="26">
        <f ca="1">correlations!L323-'Modified Weights'!AL290</f>
        <v>1</v>
      </c>
      <c r="M279" s="26">
        <f ca="1">correlations!M323-'Modified Weights'!AM290</f>
        <v>-4.666666666666667</v>
      </c>
      <c r="N279" s="26">
        <f ca="1">correlations!N323-'Modified Weights'!AN290</f>
        <v>1</v>
      </c>
      <c r="O279" s="26">
        <f ca="1">correlations!O323-'Modified Weights'!AO290</f>
        <v>-0.75</v>
      </c>
      <c r="P279" s="26">
        <f ca="1">correlations!P323-'Modified Weights'!AP290</f>
        <v>1</v>
      </c>
      <c r="Q279" s="26">
        <f ca="1">correlations!Q323-'Modified Weights'!AQ290</f>
        <v>-4.25</v>
      </c>
      <c r="R279" s="26">
        <f ca="1">correlations!R323-'Modified Weights'!AR290</f>
        <v>-3</v>
      </c>
      <c r="S279" s="26">
        <f ca="1">correlations!S323-'Modified Weights'!AS290</f>
        <v>-0.25</v>
      </c>
      <c r="T279" s="26">
        <f ca="1">correlations!T323-'Modified Weights'!AT290</f>
        <v>-3.75</v>
      </c>
      <c r="U279" s="26">
        <f ca="1">correlations!U323-'Modified Weights'!AU290</f>
        <v>-4.75</v>
      </c>
      <c r="V279" s="26">
        <f ca="1">correlations!V323-'Modified Weights'!AV290</f>
        <v>-4.25</v>
      </c>
      <c r="W279" s="26">
        <f ca="1">correlations!W323-'Modified Weights'!AW290</f>
        <v>0.16666666666666696</v>
      </c>
      <c r="X279" s="26">
        <f ca="1">correlations!X323-'Modified Weights'!AX290</f>
        <v>-4.25</v>
      </c>
      <c r="Y279" s="26">
        <f ca="1">correlations!Y323-'Modified Weights'!AY290</f>
        <v>0</v>
      </c>
      <c r="Z279" s="26">
        <f ca="1">correlations!Z323-'Modified Weights'!AZ290</f>
        <v>-3.6666666666666665</v>
      </c>
    </row>
    <row r="280" spans="1:26">
      <c r="A280" s="1" t="str">
        <f t="shared" si="55"/>
        <v>641: Requiem for a Dream (2000)</v>
      </c>
      <c r="B280" s="26">
        <f ca="1">correlations!B324-'Modified Weights'!AB291</f>
        <v>-0.83333333333333348</v>
      </c>
      <c r="C280" s="26">
        <f ca="1">correlations!C324-'Modified Weights'!AC291</f>
        <v>0</v>
      </c>
      <c r="D280" s="26">
        <f ca="1">correlations!D324-'Modified Weights'!AD291</f>
        <v>-3.25</v>
      </c>
      <c r="E280" s="26" t="e">
        <f ca="1">correlations!E324-'Modified Weights'!AE291</f>
        <v>#DIV/0!</v>
      </c>
      <c r="F280" s="26">
        <f ca="1">correlations!F324-'Modified Weights'!AF291</f>
        <v>-2.5</v>
      </c>
      <c r="G280" s="26">
        <f ca="1">correlations!G324-'Modified Weights'!AG291</f>
        <v>-0.75</v>
      </c>
      <c r="H280" s="26">
        <f ca="1">correlations!H324-'Modified Weights'!AH291</f>
        <v>0</v>
      </c>
      <c r="I280" s="26" t="e">
        <f ca="1">correlations!I324-'Modified Weights'!AI291</f>
        <v>#DIV/0!</v>
      </c>
      <c r="J280" s="26">
        <f ca="1">correlations!J324-'Modified Weights'!AJ291</f>
        <v>-4.166666666666667</v>
      </c>
      <c r="K280" s="26">
        <f ca="1">correlations!K324-'Modified Weights'!AK291</f>
        <v>-4.5</v>
      </c>
      <c r="L280" s="26">
        <f ca="1">correlations!L324-'Modified Weights'!AL291</f>
        <v>-4</v>
      </c>
      <c r="M280" s="26">
        <f ca="1">correlations!M324-'Modified Weights'!AM291</f>
        <v>0.33333333333333304</v>
      </c>
      <c r="N280" s="26">
        <f ca="1">correlations!N324-'Modified Weights'!AN291</f>
        <v>-4</v>
      </c>
      <c r="O280" s="26">
        <f ca="1">correlations!O324-'Modified Weights'!AO291</f>
        <v>-3.75</v>
      </c>
      <c r="P280" s="26">
        <f ca="1">correlations!P324-'Modified Weights'!AP291</f>
        <v>-1.5</v>
      </c>
      <c r="Q280" s="26">
        <f ca="1">correlations!Q324-'Modified Weights'!AQ291</f>
        <v>-4.25</v>
      </c>
      <c r="R280" s="26">
        <f ca="1">correlations!R324-'Modified Weights'!AR291</f>
        <v>0</v>
      </c>
      <c r="S280" s="26">
        <f ca="1">correlations!S324-'Modified Weights'!AS291</f>
        <v>0.25</v>
      </c>
      <c r="T280" s="26">
        <f ca="1">correlations!T324-'Modified Weights'!AT291</f>
        <v>-3.75</v>
      </c>
      <c r="U280" s="26">
        <f ca="1">correlations!U324-'Modified Weights'!AU291</f>
        <v>-0.25</v>
      </c>
      <c r="V280" s="26">
        <f ca="1">correlations!V324-'Modified Weights'!AV291</f>
        <v>-4.25</v>
      </c>
      <c r="W280" s="26">
        <f ca="1">correlations!W324-'Modified Weights'!AW291</f>
        <v>0.16666666666666696</v>
      </c>
      <c r="X280" s="26">
        <f ca="1">correlations!X324-'Modified Weights'!AX291</f>
        <v>-0.75</v>
      </c>
      <c r="Y280" s="26">
        <f ca="1">correlations!Y324-'Modified Weights'!AY291</f>
        <v>-2.5</v>
      </c>
      <c r="Z280" s="26">
        <f ca="1">correlations!Z324-'Modified Weights'!AZ291</f>
        <v>-0.16666666666666652</v>
      </c>
    </row>
    <row r="281" spans="1:26">
      <c r="A281" s="1" t="str">
        <f t="shared" si="55"/>
        <v>641: Requiem for a Dream (2000)</v>
      </c>
      <c r="B281" s="26">
        <f ca="1">correlations!B325-'Modified Weights'!AB292</f>
        <v>1.1666666666666665</v>
      </c>
      <c r="C281" s="26">
        <f ca="1">correlations!C325-'Modified Weights'!AC292</f>
        <v>-5</v>
      </c>
      <c r="D281" s="26">
        <f ca="1">correlations!D325-'Modified Weights'!AD292</f>
        <v>-3.25</v>
      </c>
      <c r="E281" s="26" t="e">
        <f ca="1">correlations!E325-'Modified Weights'!AE292</f>
        <v>#DIV/0!</v>
      </c>
      <c r="F281" s="26">
        <f ca="1">correlations!F325-'Modified Weights'!AF292</f>
        <v>-2.5</v>
      </c>
      <c r="G281" s="26">
        <f ca="1">correlations!G325-'Modified Weights'!AG292</f>
        <v>-4.25</v>
      </c>
      <c r="H281" s="26">
        <f ca="1">correlations!H325-'Modified Weights'!AH292</f>
        <v>-5</v>
      </c>
      <c r="I281" s="26" t="e">
        <f ca="1">correlations!I325-'Modified Weights'!AI292</f>
        <v>#DIV/0!</v>
      </c>
      <c r="J281" s="26">
        <f ca="1">correlations!J325-'Modified Weights'!AJ292</f>
        <v>0.33333333333333304</v>
      </c>
      <c r="K281" s="26">
        <f ca="1">correlations!K325-'Modified Weights'!AK292</f>
        <v>-4.5</v>
      </c>
      <c r="L281" s="26">
        <f ca="1">correlations!L325-'Modified Weights'!AL292</f>
        <v>-4</v>
      </c>
      <c r="M281" s="26">
        <f ca="1">correlations!M325-'Modified Weights'!AM292</f>
        <v>0.33333333333333304</v>
      </c>
      <c r="N281" s="26">
        <f ca="1">correlations!N325-'Modified Weights'!AN292</f>
        <v>-4</v>
      </c>
      <c r="O281" s="26">
        <f ca="1">correlations!O325-'Modified Weights'!AO292</f>
        <v>-3.75</v>
      </c>
      <c r="P281" s="26">
        <f ca="1">correlations!P325-'Modified Weights'!AP292</f>
        <v>0</v>
      </c>
      <c r="Q281" s="26">
        <f ca="1">correlations!Q325-'Modified Weights'!AQ292</f>
        <v>-4.25</v>
      </c>
      <c r="R281" s="26">
        <f ca="1">correlations!R325-'Modified Weights'!AR292</f>
        <v>-3</v>
      </c>
      <c r="S281" s="26">
        <f ca="1">correlations!S325-'Modified Weights'!AS292</f>
        <v>-4.75</v>
      </c>
      <c r="T281" s="26">
        <f ca="1">correlations!T325-'Modified Weights'!AT292</f>
        <v>-1.25</v>
      </c>
      <c r="U281" s="26">
        <f ca="1">correlations!U325-'Modified Weights'!AU292</f>
        <v>0.25</v>
      </c>
      <c r="V281" s="26">
        <f ca="1">correlations!V325-'Modified Weights'!AV292</f>
        <v>-4.25</v>
      </c>
      <c r="W281" s="26">
        <f ca="1">correlations!W325-'Modified Weights'!AW292</f>
        <v>-0.33333333333333304</v>
      </c>
      <c r="X281" s="26">
        <f ca="1">correlations!X325-'Modified Weights'!AX292</f>
        <v>-4.25</v>
      </c>
      <c r="Y281" s="26">
        <f ca="1">correlations!Y325-'Modified Weights'!AY292</f>
        <v>-2.5</v>
      </c>
      <c r="Z281" s="26">
        <f ca="1">correlations!Z325-'Modified Weights'!AZ292</f>
        <v>-0.66666666666666652</v>
      </c>
    </row>
    <row r="282" spans="1:26">
      <c r="A282" s="21" t="s">
        <v>56</v>
      </c>
      <c r="B282" s="26">
        <f ca="1">correlations!B326-'Modified Weights'!AB293</f>
        <v>0.5</v>
      </c>
      <c r="C282" s="26">
        <f ca="1">correlations!C326-'Modified Weights'!AC293</f>
        <v>-4</v>
      </c>
      <c r="D282" s="26">
        <f ca="1">correlations!D326-'Modified Weights'!AD293</f>
        <v>-3.3333333333333335</v>
      </c>
      <c r="E282" s="26">
        <f ca="1">correlations!E326-'Modified Weights'!AE293</f>
        <v>-4</v>
      </c>
      <c r="F282" s="26">
        <f ca="1">correlations!F326-'Modified Weights'!AF293</f>
        <v>1.3333333333333335</v>
      </c>
      <c r="G282" s="26">
        <f ca="1">correlations!G326-'Modified Weights'!AG293</f>
        <v>-4</v>
      </c>
      <c r="H282" s="26">
        <f ca="1">correlations!H326-'Modified Weights'!AH293</f>
        <v>-3.5</v>
      </c>
      <c r="I282" s="26" t="e">
        <f ca="1">correlations!I326-'Modified Weights'!AI293</f>
        <v>#DIV/0!</v>
      </c>
      <c r="J282" s="26">
        <f ca="1">correlations!J326-'Modified Weights'!AJ293</f>
        <v>0.16666666666666652</v>
      </c>
      <c r="K282" s="26">
        <f ca="1">correlations!K326-'Modified Weights'!AK293</f>
        <v>-3.75</v>
      </c>
      <c r="L282" s="26">
        <f ca="1">correlations!L326-'Modified Weights'!AL293</f>
        <v>-0.5</v>
      </c>
      <c r="M282" s="26">
        <f ca="1">correlations!M326-'Modified Weights'!AM293</f>
        <v>-2.5</v>
      </c>
      <c r="N282" s="26">
        <f ca="1">correlations!N326-'Modified Weights'!AN293</f>
        <v>0</v>
      </c>
      <c r="O282" s="26">
        <f ca="1">correlations!O326-'Modified Weights'!AO293</f>
        <v>-3.5</v>
      </c>
      <c r="P282" s="26">
        <f ca="1">correlations!P326-'Modified Weights'!AP293</f>
        <v>1.75</v>
      </c>
      <c r="Q282" s="26">
        <f ca="1">correlations!Q326-'Modified Weights'!AQ293</f>
        <v>-4</v>
      </c>
      <c r="R282" s="26">
        <f ca="1">correlations!R326-'Modified Weights'!AR293</f>
        <v>-2.5</v>
      </c>
      <c r="S282" s="26">
        <f ca="1">correlations!S326-'Modified Weights'!AS293</f>
        <v>-4</v>
      </c>
      <c r="T282" s="26">
        <f ca="1">correlations!T326-'Modified Weights'!AT293</f>
        <v>-0.5</v>
      </c>
      <c r="U282" s="26">
        <f ca="1">correlations!U326-'Modified Weights'!AU293</f>
        <v>-3.75</v>
      </c>
      <c r="V282" s="26">
        <f ca="1">correlations!V326-'Modified Weights'!AV293</f>
        <v>-4.5</v>
      </c>
      <c r="W282" s="26">
        <f ca="1">correlations!W326-'Modified Weights'!AW293</f>
        <v>0.16666666666666652</v>
      </c>
      <c r="X282" s="26">
        <f ca="1">correlations!X326-'Modified Weights'!AX293</f>
        <v>-4.5</v>
      </c>
      <c r="Y282" s="26">
        <f ca="1">correlations!Y326-'Modified Weights'!AY293</f>
        <v>-2</v>
      </c>
      <c r="Z282" s="26">
        <f ca="1">correlations!Z326-'Modified Weights'!AZ293</f>
        <v>-3.25</v>
      </c>
    </row>
    <row r="283" spans="1:26">
      <c r="A283" s="1" t="str">
        <f t="shared" ref="A283:A286" si="56">A282</f>
        <v>664: Twister (1996)</v>
      </c>
      <c r="B283" s="26">
        <f ca="1">correlations!B327-'Modified Weights'!AB294</f>
        <v>-3</v>
      </c>
      <c r="C283" s="26">
        <f ca="1">correlations!C327-'Modified Weights'!AC294</f>
        <v>-0.5</v>
      </c>
      <c r="D283" s="26">
        <f ca="1">correlations!D327-'Modified Weights'!AD294</f>
        <v>-3.3333333333333335</v>
      </c>
      <c r="E283" s="26">
        <f ca="1">correlations!E327-'Modified Weights'!AE294</f>
        <v>-4</v>
      </c>
      <c r="F283" s="26">
        <f ca="1">correlations!F327-'Modified Weights'!AF294</f>
        <v>-3.1666666666666665</v>
      </c>
      <c r="G283" s="26">
        <f ca="1">correlations!G327-'Modified Weights'!AG294</f>
        <v>-4</v>
      </c>
      <c r="H283" s="26">
        <f ca="1">correlations!H327-'Modified Weights'!AH294</f>
        <v>-3.5</v>
      </c>
      <c r="I283" s="26" t="e">
        <f ca="1">correlations!I327-'Modified Weights'!AI294</f>
        <v>#DIV/0!</v>
      </c>
      <c r="J283" s="26">
        <f ca="1">correlations!J327-'Modified Weights'!AJ294</f>
        <v>-3.3333333333333335</v>
      </c>
      <c r="K283" s="26">
        <f ca="1">correlations!K327-'Modified Weights'!AK294</f>
        <v>-0.25</v>
      </c>
      <c r="L283" s="26">
        <f ca="1">correlations!L327-'Modified Weights'!AL294</f>
        <v>-3.5</v>
      </c>
      <c r="M283" s="26">
        <f ca="1">correlations!M327-'Modified Weights'!AM294</f>
        <v>-2.5</v>
      </c>
      <c r="N283" s="26">
        <f ca="1">correlations!N327-'Modified Weights'!AN294</f>
        <v>-2.5</v>
      </c>
      <c r="O283" s="26">
        <f ca="1">correlations!O327-'Modified Weights'!AO294</f>
        <v>0.5</v>
      </c>
      <c r="P283" s="26">
        <f ca="1">correlations!P327-'Modified Weights'!AP294</f>
        <v>-2.25</v>
      </c>
      <c r="Q283" s="26">
        <f ca="1">correlations!Q327-'Modified Weights'!AQ294</f>
        <v>0</v>
      </c>
      <c r="R283" s="26">
        <f ca="1">correlations!R327-'Modified Weights'!AR294</f>
        <v>-2.5</v>
      </c>
      <c r="S283" s="26">
        <f ca="1">correlations!S327-'Modified Weights'!AS294</f>
        <v>-4</v>
      </c>
      <c r="T283" s="26">
        <f ca="1">correlations!T327-'Modified Weights'!AT294</f>
        <v>-0.5</v>
      </c>
      <c r="U283" s="26">
        <f ca="1">correlations!U327-'Modified Weights'!AU294</f>
        <v>-3.75</v>
      </c>
      <c r="V283" s="26">
        <f ca="1">correlations!V327-'Modified Weights'!AV294</f>
        <v>-4.5</v>
      </c>
      <c r="W283" s="26">
        <f ca="1">correlations!W327-'Modified Weights'!AW294</f>
        <v>-3.3333333333333335</v>
      </c>
      <c r="X283" s="26">
        <f ca="1">correlations!X327-'Modified Weights'!AX294</f>
        <v>-4.5</v>
      </c>
      <c r="Y283" s="26">
        <f ca="1">correlations!Y327-'Modified Weights'!AY294</f>
        <v>-2</v>
      </c>
      <c r="Z283" s="26">
        <f ca="1">correlations!Z327-'Modified Weights'!AZ294</f>
        <v>0.75</v>
      </c>
    </row>
    <row r="284" spans="1:26">
      <c r="A284" s="1" t="str">
        <f t="shared" si="56"/>
        <v>664: Twister (1996)</v>
      </c>
      <c r="B284" s="26">
        <f ca="1">correlations!B328-'Modified Weights'!AB295</f>
        <v>-3</v>
      </c>
      <c r="C284" s="26">
        <f ca="1">correlations!C328-'Modified Weights'!AC295</f>
        <v>0.5</v>
      </c>
      <c r="D284" s="26">
        <f ca="1">correlations!D328-'Modified Weights'!AD295</f>
        <v>-0.83333333333333348</v>
      </c>
      <c r="E284" s="26">
        <f ca="1">correlations!E328-'Modified Weights'!AE295</f>
        <v>0.5</v>
      </c>
      <c r="F284" s="26">
        <f ca="1">correlations!F328-'Modified Weights'!AF295</f>
        <v>-2.6666666666666665</v>
      </c>
      <c r="G284" s="26">
        <f ca="1">correlations!G328-'Modified Weights'!AG295</f>
        <v>-4</v>
      </c>
      <c r="H284" s="26">
        <f ca="1">correlations!H328-'Modified Weights'!AH295</f>
        <v>0</v>
      </c>
      <c r="I284" s="26" t="e">
        <f ca="1">correlations!I328-'Modified Weights'!AI295</f>
        <v>#DIV/0!</v>
      </c>
      <c r="J284" s="26">
        <f ca="1">correlations!J328-'Modified Weights'!AJ295</f>
        <v>-0.83333333333333348</v>
      </c>
      <c r="K284" s="26">
        <f ca="1">correlations!K328-'Modified Weights'!AK295</f>
        <v>-3.75</v>
      </c>
      <c r="L284" s="26">
        <f ca="1">correlations!L328-'Modified Weights'!AL295</f>
        <v>-3.5</v>
      </c>
      <c r="M284" s="26">
        <f ca="1">correlations!M328-'Modified Weights'!AM295</f>
        <v>-2.5</v>
      </c>
      <c r="N284" s="26">
        <f ca="1">correlations!N328-'Modified Weights'!AN295</f>
        <v>-2.5</v>
      </c>
      <c r="O284" s="26">
        <f ca="1">correlations!O328-'Modified Weights'!AO295</f>
        <v>-1</v>
      </c>
      <c r="P284" s="26">
        <f ca="1">correlations!P328-'Modified Weights'!AP295</f>
        <v>-2.25</v>
      </c>
      <c r="Q284" s="26">
        <f ca="1">correlations!Q328-'Modified Weights'!AQ295</f>
        <v>0</v>
      </c>
      <c r="R284" s="26">
        <f ca="1">correlations!R328-'Modified Weights'!AR295</f>
        <v>-2.5</v>
      </c>
      <c r="S284" s="26">
        <f ca="1">correlations!S328-'Modified Weights'!AS295</f>
        <v>0</v>
      </c>
      <c r="T284" s="26">
        <f ca="1">correlations!T328-'Modified Weights'!AT295</f>
        <v>-0.5</v>
      </c>
      <c r="U284" s="26">
        <f ca="1">correlations!U328-'Modified Weights'!AU295</f>
        <v>-0.25</v>
      </c>
      <c r="V284" s="26">
        <f ca="1">correlations!V328-'Modified Weights'!AV295</f>
        <v>-4.5</v>
      </c>
      <c r="W284" s="26">
        <f ca="1">correlations!W328-'Modified Weights'!AW295</f>
        <v>-0.83333333333333348</v>
      </c>
      <c r="X284" s="26">
        <f ca="1">correlations!X328-'Modified Weights'!AX295</f>
        <v>-4.5</v>
      </c>
      <c r="Y284" s="26">
        <f ca="1">correlations!Y328-'Modified Weights'!AY295</f>
        <v>-1.5</v>
      </c>
      <c r="Z284" s="26">
        <f ca="1">correlations!Z328-'Modified Weights'!AZ295</f>
        <v>-3.25</v>
      </c>
    </row>
    <row r="285" spans="1:26">
      <c r="A285" s="1" t="str">
        <f t="shared" si="56"/>
        <v>664: Twister (1996)</v>
      </c>
      <c r="B285" s="26">
        <f ca="1">correlations!B329-'Modified Weights'!AB296</f>
        <v>-0.5</v>
      </c>
      <c r="C285" s="26">
        <f ca="1">correlations!C329-'Modified Weights'!AC296</f>
        <v>-4</v>
      </c>
      <c r="D285" s="26">
        <f ca="1">correlations!D329-'Modified Weights'!AD296</f>
        <v>0.16666666666666652</v>
      </c>
      <c r="E285" s="26">
        <f ca="1">correlations!E329-'Modified Weights'!AE296</f>
        <v>-4</v>
      </c>
      <c r="F285" s="26">
        <f ca="1">correlations!F329-'Modified Weights'!AF296</f>
        <v>1.3333333333333335</v>
      </c>
      <c r="G285" s="26">
        <f ca="1">correlations!G329-'Modified Weights'!AG296</f>
        <v>-4</v>
      </c>
      <c r="H285" s="26">
        <f ca="1">correlations!H329-'Modified Weights'!AH296</f>
        <v>-3.5</v>
      </c>
      <c r="I285" s="26" t="e">
        <f ca="1">correlations!I329-'Modified Weights'!AI296</f>
        <v>#DIV/0!</v>
      </c>
      <c r="J285" s="26">
        <f ca="1">correlations!J329-'Modified Weights'!AJ296</f>
        <v>-3.3333333333333335</v>
      </c>
      <c r="K285" s="26">
        <f ca="1">correlations!K329-'Modified Weights'!AK296</f>
        <v>-3.75</v>
      </c>
      <c r="L285" s="26">
        <f ca="1">correlations!L329-'Modified Weights'!AL296</f>
        <v>-3.5</v>
      </c>
      <c r="M285" s="26">
        <f ca="1">correlations!M329-'Modified Weights'!AM296</f>
        <v>0</v>
      </c>
      <c r="N285" s="26">
        <f ca="1">correlations!N329-'Modified Weights'!AN296</f>
        <v>-2.5</v>
      </c>
      <c r="O285" s="26">
        <f ca="1">correlations!O329-'Modified Weights'!AO296</f>
        <v>0</v>
      </c>
      <c r="P285" s="26">
        <f ca="1">correlations!P329-'Modified Weights'!AP296</f>
        <v>-1.75</v>
      </c>
      <c r="Q285" s="26">
        <f ca="1">correlations!Q329-'Modified Weights'!AQ296</f>
        <v>-4</v>
      </c>
      <c r="R285" s="26">
        <f ca="1">correlations!R329-'Modified Weights'!AR296</f>
        <v>0</v>
      </c>
      <c r="S285" s="26">
        <f ca="1">correlations!S329-'Modified Weights'!AS296</f>
        <v>-4</v>
      </c>
      <c r="T285" s="26">
        <f ca="1">correlations!T329-'Modified Weights'!AT296</f>
        <v>-0.5</v>
      </c>
      <c r="U285" s="26">
        <f ca="1">correlations!U329-'Modified Weights'!AU296</f>
        <v>0.25</v>
      </c>
      <c r="V285" s="26">
        <f ca="1">correlations!V329-'Modified Weights'!AV296</f>
        <v>0</v>
      </c>
      <c r="W285" s="26">
        <f ca="1">correlations!W329-'Modified Weights'!AW296</f>
        <v>-3.3333333333333335</v>
      </c>
      <c r="X285" s="26">
        <f ca="1">correlations!X329-'Modified Weights'!AX296</f>
        <v>-4.5</v>
      </c>
      <c r="Y285" s="26">
        <f ca="1">correlations!Y329-'Modified Weights'!AY296</f>
        <v>-2</v>
      </c>
      <c r="Z285" s="26">
        <f ca="1">correlations!Z329-'Modified Weights'!AZ296</f>
        <v>-3.25</v>
      </c>
    </row>
    <row r="286" spans="1:26">
      <c r="A286" s="1" t="str">
        <f t="shared" si="56"/>
        <v>664: Twister (1996)</v>
      </c>
      <c r="B286" s="26">
        <f ca="1">correlations!B330-'Modified Weights'!AB297</f>
        <v>-3</v>
      </c>
      <c r="C286" s="26">
        <f ca="1">correlations!C330-'Modified Weights'!AC297</f>
        <v>-4</v>
      </c>
      <c r="D286" s="26">
        <f ca="1">correlations!D330-'Modified Weights'!AD297</f>
        <v>0.66666666666666652</v>
      </c>
      <c r="E286" s="26">
        <f ca="1">correlations!E330-'Modified Weights'!AE297</f>
        <v>-0.5</v>
      </c>
      <c r="F286" s="26">
        <f ca="1">correlations!F330-'Modified Weights'!AF297</f>
        <v>-3.1666666666666665</v>
      </c>
      <c r="G286" s="26">
        <f ca="1">correlations!G330-'Modified Weights'!AG297</f>
        <v>0</v>
      </c>
      <c r="H286" s="26">
        <f ca="1">correlations!H330-'Modified Weights'!AH297</f>
        <v>-3.5</v>
      </c>
      <c r="I286" s="26" t="e">
        <f ca="1">correlations!I330-'Modified Weights'!AI297</f>
        <v>#DIV/0!</v>
      </c>
      <c r="J286" s="26">
        <f ca="1">correlations!J330-'Modified Weights'!AJ297</f>
        <v>0.66666666666666652</v>
      </c>
      <c r="K286" s="26">
        <f ca="1">correlations!K330-'Modified Weights'!AK297</f>
        <v>0.25</v>
      </c>
      <c r="L286" s="26">
        <f ca="1">correlations!L330-'Modified Weights'!AL297</f>
        <v>0.5</v>
      </c>
      <c r="M286" s="26">
        <f ca="1">correlations!M330-'Modified Weights'!AM297</f>
        <v>-2.5</v>
      </c>
      <c r="N286" s="26">
        <f ca="1">correlations!N330-'Modified Weights'!AN297</f>
        <v>-2.5</v>
      </c>
      <c r="O286" s="26">
        <f ca="1">correlations!O330-'Modified Weights'!AO297</f>
        <v>0.5</v>
      </c>
      <c r="P286" s="26">
        <f ca="1">correlations!P330-'Modified Weights'!AP297</f>
        <v>-2.25</v>
      </c>
      <c r="Q286" s="26">
        <f ca="1">correlations!Q330-'Modified Weights'!AQ297</f>
        <v>-4</v>
      </c>
      <c r="R286" s="26">
        <f ca="1">correlations!R330-'Modified Weights'!AR297</f>
        <v>-2.5</v>
      </c>
      <c r="S286" s="26">
        <f ca="1">correlations!S330-'Modified Weights'!AS297</f>
        <v>-4</v>
      </c>
      <c r="T286" s="26">
        <f ca="1">correlations!T330-'Modified Weights'!AT297</f>
        <v>0</v>
      </c>
      <c r="U286" s="26">
        <f ca="1">correlations!U330-'Modified Weights'!AU297</f>
        <v>-3.75</v>
      </c>
      <c r="V286" s="26">
        <f ca="1">correlations!V330-'Modified Weights'!AV297</f>
        <v>-4.5</v>
      </c>
      <c r="W286" s="26">
        <f ca="1">correlations!W330-'Modified Weights'!AW297</f>
        <v>0.66666666666666652</v>
      </c>
      <c r="X286" s="26">
        <f ca="1">correlations!X330-'Modified Weights'!AX297</f>
        <v>0</v>
      </c>
      <c r="Y286" s="26">
        <f ca="1">correlations!Y330-'Modified Weights'!AY297</f>
        <v>1.5</v>
      </c>
      <c r="Z286" s="26">
        <f ca="1">correlations!Z330-'Modified Weights'!AZ297</f>
        <v>-0.75</v>
      </c>
    </row>
    <row r="287" spans="1:26">
      <c r="A287" s="21" t="s">
        <v>57</v>
      </c>
      <c r="B287" s="26">
        <f ca="1">correlations!B331-'Modified Weights'!AB298</f>
        <v>-1</v>
      </c>
      <c r="C287" s="26">
        <f ca="1">correlations!C331-'Modified Weights'!AC298</f>
        <v>-3.5</v>
      </c>
      <c r="D287" s="26">
        <f ca="1">correlations!D331-'Modified Weights'!AD298</f>
        <v>-3.1666666666666665</v>
      </c>
      <c r="E287" s="26">
        <f ca="1">correlations!E331-'Modified Weights'!AE298</f>
        <v>-3</v>
      </c>
      <c r="F287" s="26">
        <f ca="1">correlations!F331-'Modified Weights'!AF298</f>
        <v>1.5</v>
      </c>
      <c r="G287" s="26">
        <f ca="1">correlations!G331-'Modified Weights'!AG298</f>
        <v>-4.25</v>
      </c>
      <c r="H287" s="26">
        <f ca="1">correlations!H331-'Modified Weights'!AH298</f>
        <v>0.5</v>
      </c>
      <c r="I287" s="26">
        <f ca="1">correlations!I331-'Modified Weights'!AI298</f>
        <v>-4</v>
      </c>
      <c r="J287" s="26">
        <f ca="1">correlations!J331-'Modified Weights'!AJ298</f>
        <v>-0.75</v>
      </c>
      <c r="K287" s="26">
        <f ca="1">correlations!K331-'Modified Weights'!AK298</f>
        <v>-0.25</v>
      </c>
      <c r="L287" s="26">
        <f ca="1">correlations!L331-'Modified Weights'!AL298</f>
        <v>0.83333333333333304</v>
      </c>
      <c r="M287" s="26">
        <f ca="1">correlations!M331-'Modified Weights'!AM298</f>
        <v>0.5</v>
      </c>
      <c r="N287" s="26">
        <f ca="1">correlations!N331-'Modified Weights'!AN298</f>
        <v>-0.5</v>
      </c>
      <c r="O287" s="26">
        <f ca="1">correlations!O331-'Modified Weights'!AO298</f>
        <v>-3.125</v>
      </c>
      <c r="P287" s="26">
        <f ca="1">correlations!P331-'Modified Weights'!AP298</f>
        <v>0.875</v>
      </c>
      <c r="Q287" s="26">
        <f ca="1">correlations!Q331-'Modified Weights'!AQ298</f>
        <v>-0.875</v>
      </c>
      <c r="R287" s="26">
        <f ca="1">correlations!R331-'Modified Weights'!AR298</f>
        <v>-4</v>
      </c>
      <c r="S287" s="26">
        <f ca="1">correlations!S331-'Modified Weights'!AS298</f>
        <v>0</v>
      </c>
      <c r="T287" s="26">
        <f ca="1">correlations!T331-'Modified Weights'!AT298</f>
        <v>-0.5</v>
      </c>
      <c r="U287" s="26">
        <f ca="1">correlations!U331-'Modified Weights'!AU298</f>
        <v>-3.5</v>
      </c>
      <c r="V287" s="26">
        <f ca="1">correlations!V331-'Modified Weights'!AV298</f>
        <v>-4</v>
      </c>
      <c r="W287" s="26">
        <f ca="1">correlations!W331-'Modified Weights'!AW298</f>
        <v>-0.20000000000000018</v>
      </c>
      <c r="X287" s="26">
        <f ca="1">correlations!X331-'Modified Weights'!AX298</f>
        <v>-3.75</v>
      </c>
      <c r="Y287" s="26">
        <f ca="1">correlations!Y331-'Modified Weights'!AY298</f>
        <v>1.875</v>
      </c>
      <c r="Z287" s="26">
        <f ca="1">correlations!Z331-'Modified Weights'!AZ298</f>
        <v>-3.6666666666666665</v>
      </c>
    </row>
    <row r="288" spans="1:26">
      <c r="A288" s="1" t="str">
        <f t="shared" ref="A288:A291" si="57">A287</f>
        <v>671: Harry Potter and the Sorcerer's Stone (a.k.a. Harry Potter and the Philosopher's Stone) (2001)</v>
      </c>
      <c r="B288" s="26">
        <f ca="1">correlations!B332-'Modified Weights'!AB299</f>
        <v>1</v>
      </c>
      <c r="C288" s="26">
        <f ca="1">correlations!C332-'Modified Weights'!AC299</f>
        <v>-0.5</v>
      </c>
      <c r="D288" s="26">
        <f ca="1">correlations!D332-'Modified Weights'!AD299</f>
        <v>-3.1666666666666665</v>
      </c>
      <c r="E288" s="26">
        <f ca="1">correlations!E332-'Modified Weights'!AE299</f>
        <v>-3</v>
      </c>
      <c r="F288" s="26">
        <f ca="1">correlations!F332-'Modified Weights'!AF299</f>
        <v>-2</v>
      </c>
      <c r="G288" s="26">
        <f ca="1">correlations!G332-'Modified Weights'!AG299</f>
        <v>-4.25</v>
      </c>
      <c r="H288" s="26">
        <f ca="1">correlations!H332-'Modified Weights'!AH299</f>
        <v>0.5</v>
      </c>
      <c r="I288" s="26">
        <f ca="1">correlations!I332-'Modified Weights'!AI299</f>
        <v>0</v>
      </c>
      <c r="J288" s="26">
        <f ca="1">correlations!J332-'Modified Weights'!AJ299</f>
        <v>-3.75</v>
      </c>
      <c r="K288" s="26">
        <f ca="1">correlations!K332-'Modified Weights'!AK299</f>
        <v>-1.25</v>
      </c>
      <c r="L288" s="26">
        <f ca="1">correlations!L332-'Modified Weights'!AL299</f>
        <v>-0.16666666666666696</v>
      </c>
      <c r="M288" s="26">
        <f ca="1">correlations!M332-'Modified Weights'!AM299</f>
        <v>-2.5</v>
      </c>
      <c r="N288" s="26">
        <f ca="1">correlations!N332-'Modified Weights'!AN299</f>
        <v>0.5</v>
      </c>
      <c r="O288" s="26">
        <f ca="1">correlations!O332-'Modified Weights'!AO299</f>
        <v>0.875</v>
      </c>
      <c r="P288" s="26">
        <f ca="1">correlations!P332-'Modified Weights'!AP299</f>
        <v>1.875</v>
      </c>
      <c r="Q288" s="26">
        <f ca="1">correlations!Q332-'Modified Weights'!AQ299</f>
        <v>0.125</v>
      </c>
      <c r="R288" s="26">
        <f ca="1">correlations!R332-'Modified Weights'!AR299</f>
        <v>1</v>
      </c>
      <c r="S288" s="26">
        <f ca="1">correlations!S332-'Modified Weights'!AS299</f>
        <v>-4</v>
      </c>
      <c r="T288" s="26">
        <f ca="1">correlations!T332-'Modified Weights'!AT299</f>
        <v>-0.5</v>
      </c>
      <c r="U288" s="26">
        <f ca="1">correlations!U332-'Modified Weights'!AU299</f>
        <v>0.5</v>
      </c>
      <c r="V288" s="26">
        <f ca="1">correlations!V332-'Modified Weights'!AV299</f>
        <v>-4</v>
      </c>
      <c r="W288" s="26">
        <f ca="1">correlations!W332-'Modified Weights'!AW299</f>
        <v>1.2999999999999998</v>
      </c>
      <c r="X288" s="26">
        <f ca="1">correlations!X332-'Modified Weights'!AX299</f>
        <v>-3.75</v>
      </c>
      <c r="Y288" s="26">
        <f ca="1">correlations!Y332-'Modified Weights'!AY299</f>
        <v>-3.125</v>
      </c>
      <c r="Z288" s="26">
        <f ca="1">correlations!Z332-'Modified Weights'!AZ299</f>
        <v>0.33333333333333348</v>
      </c>
    </row>
    <row r="289" spans="1:26">
      <c r="A289" s="1" t="str">
        <f t="shared" si="57"/>
        <v>671: Harry Potter and the Sorcerer's Stone (a.k.a. Harry Potter and the Philosopher's Stone) (2001)</v>
      </c>
      <c r="B289" s="26">
        <f ca="1">correlations!B333-'Modified Weights'!AB300</f>
        <v>-3</v>
      </c>
      <c r="C289" s="26">
        <f ca="1">correlations!C333-'Modified Weights'!AC300</f>
        <v>0</v>
      </c>
      <c r="D289" s="26">
        <f ca="1">correlations!D333-'Modified Weights'!AD300</f>
        <v>-0.16666666666666652</v>
      </c>
      <c r="E289" s="26">
        <f ca="1">correlations!E333-'Modified Weights'!AE300</f>
        <v>-3</v>
      </c>
      <c r="F289" s="26">
        <f ca="1">correlations!F333-'Modified Weights'!AF300</f>
        <v>-1.5</v>
      </c>
      <c r="G289" s="26">
        <f ca="1">correlations!G333-'Modified Weights'!AG300</f>
        <v>0.75</v>
      </c>
      <c r="H289" s="26">
        <f ca="1">correlations!H333-'Modified Weights'!AH300</f>
        <v>-1.5</v>
      </c>
      <c r="I289" s="26">
        <f ca="1">correlations!I333-'Modified Weights'!AI300</f>
        <v>0</v>
      </c>
      <c r="J289" s="26">
        <f ca="1">correlations!J333-'Modified Weights'!AJ300</f>
        <v>-0.75</v>
      </c>
      <c r="K289" s="26">
        <f ca="1">correlations!K333-'Modified Weights'!AK300</f>
        <v>-3.25</v>
      </c>
      <c r="L289" s="26">
        <f ca="1">correlations!L333-'Modified Weights'!AL300</f>
        <v>-4.166666666666667</v>
      </c>
      <c r="M289" s="26">
        <f ca="1">correlations!M333-'Modified Weights'!AM300</f>
        <v>-2.5</v>
      </c>
      <c r="N289" s="26">
        <f ca="1">correlations!N333-'Modified Weights'!AN300</f>
        <v>-3.5</v>
      </c>
      <c r="O289" s="26">
        <f ca="1">correlations!O333-'Modified Weights'!AO300</f>
        <v>-0.125</v>
      </c>
      <c r="P289" s="26">
        <f ca="1">correlations!P333-'Modified Weights'!AP300</f>
        <v>-3.125</v>
      </c>
      <c r="Q289" s="26">
        <f ca="1">correlations!Q333-'Modified Weights'!AQ300</f>
        <v>-0.375</v>
      </c>
      <c r="R289" s="26">
        <f ca="1">correlations!R333-'Modified Weights'!AR300</f>
        <v>-4</v>
      </c>
      <c r="S289" s="26">
        <f ca="1">correlations!S333-'Modified Weights'!AS300</f>
        <v>0</v>
      </c>
      <c r="T289" s="26">
        <f ca="1">correlations!T333-'Modified Weights'!AT300</f>
        <v>-0.5</v>
      </c>
      <c r="U289" s="26">
        <f ca="1">correlations!U333-'Modified Weights'!AU300</f>
        <v>-1.5</v>
      </c>
      <c r="V289" s="26">
        <f ca="1">correlations!V333-'Modified Weights'!AV300</f>
        <v>0</v>
      </c>
      <c r="W289" s="26">
        <f ca="1">correlations!W333-'Modified Weights'!AW300</f>
        <v>-2.7</v>
      </c>
      <c r="X289" s="26">
        <f ca="1">correlations!X333-'Modified Weights'!AX300</f>
        <v>0.25</v>
      </c>
      <c r="Y289" s="26">
        <f ca="1">correlations!Y333-'Modified Weights'!AY300</f>
        <v>-2.625</v>
      </c>
      <c r="Z289" s="26">
        <f ca="1">correlations!Z333-'Modified Weights'!AZ300</f>
        <v>0.33333333333333348</v>
      </c>
    </row>
    <row r="290" spans="1:26">
      <c r="A290" s="1" t="str">
        <f t="shared" si="57"/>
        <v>671: Harry Potter and the Sorcerer's Stone (a.k.a. Harry Potter and the Philosopher's Stone) (2001)</v>
      </c>
      <c r="B290" s="26">
        <f ca="1">correlations!B334-'Modified Weights'!AB301</f>
        <v>0</v>
      </c>
      <c r="C290" s="26">
        <f ca="1">correlations!C334-'Modified Weights'!AC301</f>
        <v>0.5</v>
      </c>
      <c r="D290" s="26">
        <f ca="1">correlations!D334-'Modified Weights'!AD301</f>
        <v>-0.16666666666666652</v>
      </c>
      <c r="E290" s="26">
        <f ca="1">correlations!E334-'Modified Weights'!AE301</f>
        <v>1</v>
      </c>
      <c r="F290" s="26">
        <f ca="1">correlations!F334-'Modified Weights'!AF301</f>
        <v>-2</v>
      </c>
      <c r="G290" s="26">
        <f ca="1">correlations!G334-'Modified Weights'!AG301</f>
        <v>-4.25</v>
      </c>
      <c r="H290" s="26">
        <f ca="1">correlations!H334-'Modified Weights'!AH301</f>
        <v>0.5</v>
      </c>
      <c r="I290" s="26">
        <f ca="1">correlations!I334-'Modified Weights'!AI301</f>
        <v>-4</v>
      </c>
      <c r="J290" s="26">
        <f ca="1">correlations!J334-'Modified Weights'!AJ301</f>
        <v>1.25</v>
      </c>
      <c r="K290" s="26">
        <f ca="1">correlations!K334-'Modified Weights'!AK301</f>
        <v>1.25</v>
      </c>
      <c r="L290" s="26">
        <f ca="1">correlations!L334-'Modified Weights'!AL301</f>
        <v>-4.166666666666667</v>
      </c>
      <c r="M290" s="26">
        <f ca="1">correlations!M334-'Modified Weights'!AM301</f>
        <v>-2</v>
      </c>
      <c r="N290" s="26">
        <f ca="1">correlations!N334-'Modified Weights'!AN301</f>
        <v>-3.5</v>
      </c>
      <c r="O290" s="26">
        <f ca="1">correlations!O334-'Modified Weights'!AO301</f>
        <v>-1.125</v>
      </c>
      <c r="P290" s="26">
        <f ca="1">correlations!P334-'Modified Weights'!AP301</f>
        <v>-2.625</v>
      </c>
      <c r="Q290" s="26">
        <f ca="1">correlations!Q334-'Modified Weights'!AQ301</f>
        <v>-3.875</v>
      </c>
      <c r="R290" s="26">
        <f ca="1">correlations!R334-'Modified Weights'!AR301</f>
        <v>-1</v>
      </c>
      <c r="S290" s="26">
        <f ca="1">correlations!S334-'Modified Weights'!AS301</f>
        <v>-4</v>
      </c>
      <c r="T290" s="26">
        <f ca="1">correlations!T334-'Modified Weights'!AT301</f>
        <v>-0.5</v>
      </c>
      <c r="U290" s="26">
        <f ca="1">correlations!U334-'Modified Weights'!AU301</f>
        <v>0.5</v>
      </c>
      <c r="V290" s="26">
        <f ca="1">correlations!V334-'Modified Weights'!AV301</f>
        <v>-4</v>
      </c>
      <c r="W290" s="26">
        <f ca="1">correlations!W334-'Modified Weights'!AW301</f>
        <v>0.79999999999999982</v>
      </c>
      <c r="X290" s="26">
        <f ca="1">correlations!X334-'Modified Weights'!AX301</f>
        <v>-3.75</v>
      </c>
      <c r="Y290" s="26">
        <f ca="1">correlations!Y334-'Modified Weights'!AY301</f>
        <v>0.875</v>
      </c>
      <c r="Z290" s="26">
        <f ca="1">correlations!Z334-'Modified Weights'!AZ301</f>
        <v>-3.6666666666666665</v>
      </c>
    </row>
    <row r="291" spans="1:26">
      <c r="A291" s="1" t="str">
        <f t="shared" si="57"/>
        <v>671: Harry Potter and the Sorcerer's Stone (a.k.a. Harry Potter and the Philosopher's Stone) (2001)</v>
      </c>
      <c r="B291" s="26">
        <f ca="1">correlations!B335-'Modified Weights'!AB302</f>
        <v>-3</v>
      </c>
      <c r="C291" s="26">
        <f ca="1">correlations!C335-'Modified Weights'!AC302</f>
        <v>-3.5</v>
      </c>
      <c r="D291" s="26">
        <f ca="1">correlations!D335-'Modified Weights'!AD302</f>
        <v>0.33333333333333348</v>
      </c>
      <c r="E291" s="26">
        <f ca="1">correlations!E335-'Modified Weights'!AE302</f>
        <v>-1</v>
      </c>
      <c r="F291" s="26">
        <f ca="1">correlations!F335-'Modified Weights'!AF302</f>
        <v>-2</v>
      </c>
      <c r="G291" s="26">
        <f ca="1">correlations!G335-'Modified Weights'!AG302</f>
        <v>-0.75</v>
      </c>
      <c r="H291" s="26">
        <f ca="1">correlations!H335-'Modified Weights'!AH302</f>
        <v>-3.5</v>
      </c>
      <c r="I291" s="26">
        <f ca="1">correlations!I335-'Modified Weights'!AI302</f>
        <v>0</v>
      </c>
      <c r="J291" s="26">
        <f ca="1">correlations!J335-'Modified Weights'!AJ302</f>
        <v>0.25</v>
      </c>
      <c r="K291" s="26">
        <f ca="1">correlations!K335-'Modified Weights'!AK302</f>
        <v>0.25</v>
      </c>
      <c r="L291" s="26">
        <f ca="1">correlations!L335-'Modified Weights'!AL302</f>
        <v>-0.66666666666666696</v>
      </c>
      <c r="M291" s="26">
        <f ca="1">correlations!M335-'Modified Weights'!AM302</f>
        <v>1.5</v>
      </c>
      <c r="N291" s="26">
        <f ca="1">correlations!N335-'Modified Weights'!AN302</f>
        <v>-3.5</v>
      </c>
      <c r="O291" s="26">
        <f ca="1">correlations!O335-'Modified Weights'!AO302</f>
        <v>0.375</v>
      </c>
      <c r="P291" s="26">
        <f ca="1">correlations!P335-'Modified Weights'!AP302</f>
        <v>-0.125</v>
      </c>
      <c r="Q291" s="26">
        <f ca="1">correlations!Q335-'Modified Weights'!AQ302</f>
        <v>1.125</v>
      </c>
      <c r="R291" s="26">
        <f ca="1">correlations!R335-'Modified Weights'!AR302</f>
        <v>-4</v>
      </c>
      <c r="S291" s="26">
        <f ca="1">correlations!S335-'Modified Weights'!AS302</f>
        <v>-4</v>
      </c>
      <c r="T291" s="26">
        <f ca="1">correlations!T335-'Modified Weights'!AT302</f>
        <v>0</v>
      </c>
      <c r="U291" s="26">
        <f ca="1">correlations!U335-'Modified Weights'!AU302</f>
        <v>0.5</v>
      </c>
      <c r="V291" s="26">
        <f ca="1">correlations!V335-'Modified Weights'!AV302</f>
        <v>-4</v>
      </c>
      <c r="W291" s="26">
        <f ca="1">correlations!W335-'Modified Weights'!AW302</f>
        <v>0.79999999999999982</v>
      </c>
      <c r="X291" s="26">
        <f ca="1">correlations!X335-'Modified Weights'!AX302</f>
        <v>-0.25</v>
      </c>
      <c r="Y291" s="26">
        <f ca="1">correlations!Y335-'Modified Weights'!AY302</f>
        <v>-0.125</v>
      </c>
      <c r="Z291" s="26">
        <f ca="1">correlations!Z335-'Modified Weights'!AZ302</f>
        <v>-0.66666666666666652</v>
      </c>
    </row>
    <row r="292" spans="1:26">
      <c r="A292" s="21" t="s">
        <v>58</v>
      </c>
      <c r="B292" s="26">
        <f ca="1">correlations!B336-'Modified Weights'!AB303</f>
        <v>-0.60000000000000009</v>
      </c>
      <c r="C292" s="26">
        <f ca="1">correlations!C336-'Modified Weights'!AC303</f>
        <v>0.5</v>
      </c>
      <c r="D292" s="26">
        <f ca="1">correlations!D336-'Modified Weights'!AD303</f>
        <v>-2.75</v>
      </c>
      <c r="E292" s="26">
        <f ca="1">correlations!E336-'Modified Weights'!AE303</f>
        <v>-0.16666666666666652</v>
      </c>
      <c r="F292" s="26">
        <f ca="1">correlations!F336-'Modified Weights'!AF303</f>
        <v>1.25</v>
      </c>
      <c r="G292" s="26">
        <f ca="1">correlations!G336-'Modified Weights'!AG303</f>
        <v>0.89999999999999991</v>
      </c>
      <c r="H292" s="26">
        <f ca="1">correlations!H336-'Modified Weights'!AH303</f>
        <v>-0.125</v>
      </c>
      <c r="I292" s="26">
        <f ca="1">correlations!I336-'Modified Weights'!AI303</f>
        <v>-0.75</v>
      </c>
      <c r="J292" s="26">
        <f ca="1">correlations!J336-'Modified Weights'!AJ303</f>
        <v>0</v>
      </c>
      <c r="K292" s="26">
        <f ca="1">correlations!K336-'Modified Weights'!AK303</f>
        <v>-3.25</v>
      </c>
      <c r="L292" s="26">
        <f ca="1">correlations!L336-'Modified Weights'!AL303</f>
        <v>1.25</v>
      </c>
      <c r="M292" s="26">
        <f ca="1">correlations!M336-'Modified Weights'!AM303</f>
        <v>-2.1666666666666665</v>
      </c>
      <c r="N292" s="26">
        <f ca="1">correlations!N336-'Modified Weights'!AN303</f>
        <v>-0.25</v>
      </c>
      <c r="O292" s="26">
        <f ca="1">correlations!O336-'Modified Weights'!AO303</f>
        <v>-3</v>
      </c>
      <c r="P292" s="26">
        <f ca="1">correlations!P336-'Modified Weights'!AP303</f>
        <v>0.25</v>
      </c>
      <c r="Q292" s="26">
        <f ca="1">correlations!Q336-'Modified Weights'!AQ303</f>
        <v>-3.8333333333333335</v>
      </c>
      <c r="R292" s="26">
        <f ca="1">correlations!R336-'Modified Weights'!AR303</f>
        <v>-0.83333333333333348</v>
      </c>
      <c r="S292" s="26">
        <f ca="1">correlations!S336-'Modified Weights'!AS303</f>
        <v>0.75</v>
      </c>
      <c r="T292" s="26">
        <f ca="1">correlations!T336-'Modified Weights'!AT303</f>
        <v>0.5</v>
      </c>
      <c r="U292" s="26">
        <f ca="1">correlations!U336-'Modified Weights'!AU303</f>
        <v>-3.25</v>
      </c>
      <c r="V292" s="26">
        <f ca="1">correlations!V336-'Modified Weights'!AV303</f>
        <v>-2</v>
      </c>
      <c r="W292" s="26">
        <f ca="1">correlations!W336-'Modified Weights'!AW303</f>
        <v>1</v>
      </c>
      <c r="X292" s="26">
        <f ca="1">correlations!X336-'Modified Weights'!AX303</f>
        <v>1.375</v>
      </c>
      <c r="Y292" s="26">
        <f ca="1">correlations!Y336-'Modified Weights'!AY303</f>
        <v>1.5</v>
      </c>
      <c r="Z292" s="26">
        <f ca="1">correlations!Z336-'Modified Weights'!AZ303</f>
        <v>-3</v>
      </c>
    </row>
    <row r="293" spans="1:26">
      <c r="A293" s="1" t="str">
        <f t="shared" ref="A293:A296" si="58">A292</f>
        <v>672: Harry Potter and the Chamber of Secrets (2002)</v>
      </c>
      <c r="B293" s="26">
        <f ca="1">correlations!B337-'Modified Weights'!AB304</f>
        <v>0.39999999999999991</v>
      </c>
      <c r="C293" s="26">
        <f ca="1">correlations!C337-'Modified Weights'!AC304</f>
        <v>0.5</v>
      </c>
      <c r="D293" s="26">
        <f ca="1">correlations!D337-'Modified Weights'!AD304</f>
        <v>-2.25</v>
      </c>
      <c r="E293" s="26">
        <f ca="1">correlations!E337-'Modified Weights'!AE304</f>
        <v>-3.1666666666666665</v>
      </c>
      <c r="F293" s="26">
        <f ca="1">correlations!F337-'Modified Weights'!AF304</f>
        <v>-1.75</v>
      </c>
      <c r="G293" s="26">
        <f ca="1">correlations!G337-'Modified Weights'!AG304</f>
        <v>-0.10000000000000009</v>
      </c>
      <c r="H293" s="26">
        <f ca="1">correlations!H337-'Modified Weights'!AH304</f>
        <v>1.375</v>
      </c>
      <c r="I293" s="26">
        <f ca="1">correlations!I337-'Modified Weights'!AI304</f>
        <v>0.75</v>
      </c>
      <c r="J293" s="26">
        <f ca="1">correlations!J337-'Modified Weights'!AJ304</f>
        <v>0</v>
      </c>
      <c r="K293" s="26">
        <f ca="1">correlations!K337-'Modified Weights'!AK304</f>
        <v>-1.25</v>
      </c>
      <c r="L293" s="26">
        <f ca="1">correlations!L337-'Modified Weights'!AL304</f>
        <v>-0.75</v>
      </c>
      <c r="M293" s="26">
        <f ca="1">correlations!M337-'Modified Weights'!AM304</f>
        <v>-2.1666666666666665</v>
      </c>
      <c r="N293" s="26">
        <f ca="1">correlations!N337-'Modified Weights'!AN304</f>
        <v>0.75</v>
      </c>
      <c r="O293" s="26">
        <f ca="1">correlations!O337-'Modified Weights'!AO304</f>
        <v>0.5</v>
      </c>
      <c r="P293" s="26">
        <f ca="1">correlations!P337-'Modified Weights'!AP304</f>
        <v>1.75</v>
      </c>
      <c r="Q293" s="26">
        <f ca="1">correlations!Q337-'Modified Weights'!AQ304</f>
        <v>-0.33333333333333348</v>
      </c>
      <c r="R293" s="26">
        <f ca="1">correlations!R337-'Modified Weights'!AR304</f>
        <v>1.1666666666666665</v>
      </c>
      <c r="S293" s="26">
        <f ca="1">correlations!S337-'Modified Weights'!AS304</f>
        <v>-3.75</v>
      </c>
      <c r="T293" s="26">
        <f ca="1">correlations!T337-'Modified Weights'!AT304</f>
        <v>1.5</v>
      </c>
      <c r="U293" s="26">
        <f ca="1">correlations!U337-'Modified Weights'!AU304</f>
        <v>1.25</v>
      </c>
      <c r="V293" s="26">
        <f ca="1">correlations!V337-'Modified Weights'!AV304</f>
        <v>1.5</v>
      </c>
      <c r="W293" s="26">
        <f ca="1">correlations!W337-'Modified Weights'!AW304</f>
        <v>1</v>
      </c>
      <c r="X293" s="26">
        <f ca="1">correlations!X337-'Modified Weights'!AX304</f>
        <v>-2.625</v>
      </c>
      <c r="Y293" s="26">
        <f ca="1">correlations!Y337-'Modified Weights'!AY304</f>
        <v>-3.5</v>
      </c>
      <c r="Z293" s="26">
        <f ca="1">correlations!Z337-'Modified Weights'!AZ304</f>
        <v>0.5</v>
      </c>
    </row>
    <row r="294" spans="1:26">
      <c r="A294" s="1" t="str">
        <f t="shared" si="58"/>
        <v>672: Harry Potter and the Chamber of Secrets (2002)</v>
      </c>
      <c r="B294" s="26">
        <f ca="1">correlations!B338-'Modified Weights'!AB305</f>
        <v>-2.1</v>
      </c>
      <c r="C294" s="26">
        <f ca="1">correlations!C338-'Modified Weights'!AC305</f>
        <v>-0.5</v>
      </c>
      <c r="D294" s="26">
        <f ca="1">correlations!D338-'Modified Weights'!AD305</f>
        <v>0.75</v>
      </c>
      <c r="E294" s="26">
        <f ca="1">correlations!E338-'Modified Weights'!AE305</f>
        <v>-3.1666666666666665</v>
      </c>
      <c r="F294" s="26">
        <f ca="1">correlations!F338-'Modified Weights'!AF305</f>
        <v>-1.25</v>
      </c>
      <c r="G294" s="26">
        <f ca="1">correlations!G338-'Modified Weights'!AG305</f>
        <v>1.9</v>
      </c>
      <c r="H294" s="26">
        <f ca="1">correlations!H338-'Modified Weights'!AH305</f>
        <v>-1.125</v>
      </c>
      <c r="I294" s="26">
        <f ca="1">correlations!I338-'Modified Weights'!AI305</f>
        <v>0.75</v>
      </c>
      <c r="J294" s="26">
        <f ca="1">correlations!J338-'Modified Weights'!AJ305</f>
        <v>-0.5</v>
      </c>
      <c r="K294" s="26">
        <f ca="1">correlations!K338-'Modified Weights'!AK305</f>
        <v>0.75</v>
      </c>
      <c r="L294" s="26">
        <f ca="1">correlations!L338-'Modified Weights'!AL305</f>
        <v>0.25</v>
      </c>
      <c r="M294" s="26">
        <f ca="1">correlations!M338-'Modified Weights'!AM305</f>
        <v>0.83333333333333348</v>
      </c>
      <c r="N294" s="26">
        <f ca="1">correlations!N338-'Modified Weights'!AN305</f>
        <v>0.25</v>
      </c>
      <c r="O294" s="26">
        <f ca="1">correlations!O338-'Modified Weights'!AO305</f>
        <v>0.5</v>
      </c>
      <c r="P294" s="26">
        <f ca="1">correlations!P338-'Modified Weights'!AP305</f>
        <v>0.75</v>
      </c>
      <c r="Q294" s="26">
        <f ca="1">correlations!Q338-'Modified Weights'!AQ305</f>
        <v>-0.83333333333333348</v>
      </c>
      <c r="R294" s="26">
        <f ca="1">correlations!R338-'Modified Weights'!AR305</f>
        <v>-3.8333333333333335</v>
      </c>
      <c r="S294" s="26">
        <f ca="1">correlations!S338-'Modified Weights'!AS305</f>
        <v>-0.25</v>
      </c>
      <c r="T294" s="26">
        <f ca="1">correlations!T338-'Modified Weights'!AT305</f>
        <v>-2.5</v>
      </c>
      <c r="U294" s="26">
        <f ca="1">correlations!U338-'Modified Weights'!AU305</f>
        <v>-1.25</v>
      </c>
      <c r="V294" s="26">
        <f ca="1">correlations!V338-'Modified Weights'!AV305</f>
        <v>0.5</v>
      </c>
      <c r="W294" s="26">
        <f ca="1">correlations!W338-'Modified Weights'!AW305</f>
        <v>-2.5</v>
      </c>
      <c r="X294" s="26">
        <f ca="1">correlations!X338-'Modified Weights'!AX305</f>
        <v>0.375</v>
      </c>
      <c r="Y294" s="26">
        <f ca="1">correlations!Y338-'Modified Weights'!AY305</f>
        <v>-3</v>
      </c>
      <c r="Z294" s="26">
        <f ca="1">correlations!Z338-'Modified Weights'!AZ305</f>
        <v>1.5</v>
      </c>
    </row>
    <row r="295" spans="1:26">
      <c r="A295" s="1" t="str">
        <f t="shared" si="58"/>
        <v>672: Harry Potter and the Chamber of Secrets (2002)</v>
      </c>
      <c r="B295" s="26">
        <f ca="1">correlations!B339-'Modified Weights'!AB306</f>
        <v>0.89999999999999991</v>
      </c>
      <c r="C295" s="26">
        <f ca="1">correlations!C339-'Modified Weights'!AC306</f>
        <v>-0.5</v>
      </c>
      <c r="D295" s="26">
        <f ca="1">correlations!D339-'Modified Weights'!AD306</f>
        <v>1.25</v>
      </c>
      <c r="E295" s="26">
        <f ca="1">correlations!E339-'Modified Weights'!AE306</f>
        <v>1.3333333333333335</v>
      </c>
      <c r="F295" s="26">
        <f ca="1">correlations!F339-'Modified Weights'!AF306</f>
        <v>-1.75</v>
      </c>
      <c r="G295" s="26">
        <f ca="1">correlations!G339-'Modified Weights'!AG306</f>
        <v>-2.6</v>
      </c>
      <c r="H295" s="26">
        <f ca="1">correlations!H339-'Modified Weights'!AH306</f>
        <v>-0.125</v>
      </c>
      <c r="I295" s="26">
        <f ca="1">correlations!I339-'Modified Weights'!AI306</f>
        <v>-3.75</v>
      </c>
      <c r="J295" s="26">
        <f ca="1">correlations!J339-'Modified Weights'!AJ306</f>
        <v>1</v>
      </c>
      <c r="K295" s="26">
        <f ca="1">correlations!K339-'Modified Weights'!AK306</f>
        <v>0.75</v>
      </c>
      <c r="L295" s="26">
        <f ca="1">correlations!L339-'Modified Weights'!AL306</f>
        <v>-3.75</v>
      </c>
      <c r="M295" s="26">
        <f ca="1">correlations!M339-'Modified Weights'!AM306</f>
        <v>-1.6666666666666665</v>
      </c>
      <c r="N295" s="26">
        <f ca="1">correlations!N339-'Modified Weights'!AN306</f>
        <v>-0.75</v>
      </c>
      <c r="O295" s="26">
        <f ca="1">correlations!O339-'Modified Weights'!AO306</f>
        <v>-1</v>
      </c>
      <c r="P295" s="26">
        <f ca="1">correlations!P339-'Modified Weights'!AP306</f>
        <v>-2.75</v>
      </c>
      <c r="Q295" s="26">
        <f ca="1">correlations!Q339-'Modified Weights'!AQ306</f>
        <v>-3.8333333333333335</v>
      </c>
      <c r="R295" s="26">
        <f ca="1">correlations!R339-'Modified Weights'!AR306</f>
        <v>-0.33333333333333348</v>
      </c>
      <c r="S295" s="26">
        <f ca="1">correlations!S339-'Modified Weights'!AS306</f>
        <v>0.25</v>
      </c>
      <c r="T295" s="26">
        <f ca="1">correlations!T339-'Modified Weights'!AT306</f>
        <v>-2.5</v>
      </c>
      <c r="U295" s="26">
        <f ca="1">correlations!U339-'Modified Weights'!AU306</f>
        <v>0.25</v>
      </c>
      <c r="V295" s="26">
        <f ca="1">correlations!V339-'Modified Weights'!AV306</f>
        <v>-2.5</v>
      </c>
      <c r="W295" s="26">
        <f ca="1">correlations!W339-'Modified Weights'!AW306</f>
        <v>0</v>
      </c>
      <c r="X295" s="26">
        <f ca="1">correlations!X339-'Modified Weights'!AX306</f>
        <v>-2.125</v>
      </c>
      <c r="Y295" s="26">
        <f ca="1">correlations!Y339-'Modified Weights'!AY306</f>
        <v>1</v>
      </c>
      <c r="Z295" s="26">
        <f ca="1">correlations!Z339-'Modified Weights'!AZ306</f>
        <v>-2.5</v>
      </c>
    </row>
    <row r="296" spans="1:26">
      <c r="A296" s="1" t="str">
        <f t="shared" si="58"/>
        <v>672: Harry Potter and the Chamber of Secrets (2002)</v>
      </c>
      <c r="B296" s="26">
        <f ca="1">correlations!B340-'Modified Weights'!AB307</f>
        <v>1.4</v>
      </c>
      <c r="C296" s="26">
        <f ca="1">correlations!C340-'Modified Weights'!AC307</f>
        <v>-3.5</v>
      </c>
      <c r="D296" s="26">
        <f ca="1">correlations!D340-'Modified Weights'!AD307</f>
        <v>0.25</v>
      </c>
      <c r="E296" s="26">
        <f ca="1">correlations!E340-'Modified Weights'!AE307</f>
        <v>-1.1666666666666665</v>
      </c>
      <c r="F296" s="26">
        <f ca="1">correlations!F340-'Modified Weights'!AF307</f>
        <v>-1.75</v>
      </c>
      <c r="G296" s="26">
        <f ca="1">correlations!G340-'Modified Weights'!AG307</f>
        <v>-0.10000000000000009</v>
      </c>
      <c r="H296" s="26">
        <f ca="1">correlations!H340-'Modified Weights'!AH307</f>
        <v>-3.125</v>
      </c>
      <c r="I296" s="26">
        <f ca="1">correlations!I340-'Modified Weights'!AI307</f>
        <v>-0.75</v>
      </c>
      <c r="J296" s="26">
        <f ca="1">correlations!J340-'Modified Weights'!AJ307</f>
        <v>-0.5</v>
      </c>
      <c r="K296" s="26">
        <f ca="1">correlations!K340-'Modified Weights'!AK307</f>
        <v>-0.25</v>
      </c>
      <c r="L296" s="26">
        <f ca="1">correlations!L340-'Modified Weights'!AL307</f>
        <v>-0.75</v>
      </c>
      <c r="M296" s="26">
        <f ca="1">correlations!M340-'Modified Weights'!AM307</f>
        <v>0.83333333333333348</v>
      </c>
      <c r="N296" s="26">
        <f ca="1">correlations!N340-'Modified Weights'!AN307</f>
        <v>-3.75</v>
      </c>
      <c r="O296" s="26">
        <f ca="1">correlations!O340-'Modified Weights'!AO307</f>
        <v>0</v>
      </c>
      <c r="P296" s="26">
        <f ca="1">correlations!P340-'Modified Weights'!AP307</f>
        <v>-3.25</v>
      </c>
      <c r="Q296" s="26">
        <f ca="1">correlations!Q340-'Modified Weights'!AQ307</f>
        <v>1.1666666666666665</v>
      </c>
      <c r="R296" s="26">
        <f ca="1">correlations!R340-'Modified Weights'!AR307</f>
        <v>-3.8333333333333335</v>
      </c>
      <c r="S296" s="26">
        <f ca="1">correlations!S340-'Modified Weights'!AS307</f>
        <v>-0.75</v>
      </c>
      <c r="T296" s="26">
        <f ca="1">correlations!T340-'Modified Weights'!AT307</f>
        <v>-2</v>
      </c>
      <c r="U296" s="26">
        <f ca="1">correlations!U340-'Modified Weights'!AU307</f>
        <v>-0.25</v>
      </c>
      <c r="V296" s="26">
        <f ca="1">correlations!V340-'Modified Weights'!AV307</f>
        <v>-2.5</v>
      </c>
      <c r="W296" s="26">
        <f ca="1">correlations!W340-'Modified Weights'!AW307</f>
        <v>0.5</v>
      </c>
      <c r="X296" s="26">
        <f ca="1">correlations!X340-'Modified Weights'!AX307</f>
        <v>0.375</v>
      </c>
      <c r="Y296" s="26">
        <f ca="1">correlations!Y340-'Modified Weights'!AY307</f>
        <v>0.5</v>
      </c>
      <c r="Z296" s="26">
        <f ca="1">correlations!Z340-'Modified Weights'!AZ307</f>
        <v>0.5</v>
      </c>
    </row>
    <row r="297" spans="1:26">
      <c r="A297" s="21" t="s">
        <v>59</v>
      </c>
      <c r="B297" s="26">
        <f ca="1">correlations!B341-'Modified Weights'!AB308</f>
        <v>0.40000000000000036</v>
      </c>
      <c r="C297" s="26">
        <f ca="1">correlations!C341-'Modified Weights'!AC308</f>
        <v>0.625</v>
      </c>
      <c r="D297" s="26">
        <f ca="1">correlations!D341-'Modified Weights'!AD308</f>
        <v>-0.20000000000000018</v>
      </c>
      <c r="E297" s="26">
        <f ca="1">correlations!E341-'Modified Weights'!AE308</f>
        <v>-4.166666666666667</v>
      </c>
      <c r="F297" s="26">
        <f ca="1">correlations!F341-'Modified Weights'!AF308</f>
        <v>-0.79999999999999982</v>
      </c>
      <c r="G297" s="26">
        <f ca="1">correlations!G341-'Modified Weights'!AG308</f>
        <v>0.83333333333333304</v>
      </c>
      <c r="H297" s="26">
        <f ca="1">correlations!H341-'Modified Weights'!AH308</f>
        <v>-1.2999999999999998</v>
      </c>
      <c r="I297" s="26">
        <f ca="1">correlations!I341-'Modified Weights'!AI308</f>
        <v>-3.625</v>
      </c>
      <c r="J297" s="26">
        <f ca="1">correlations!J341-'Modified Weights'!AJ308</f>
        <v>-0.125</v>
      </c>
      <c r="K297" s="26">
        <f ca="1">correlations!K341-'Modified Weights'!AK308</f>
        <v>0.40000000000000036</v>
      </c>
      <c r="L297" s="26">
        <f ca="1">correlations!L341-'Modified Weights'!AL308</f>
        <v>-2.375</v>
      </c>
      <c r="M297" s="26">
        <f ca="1">correlations!M341-'Modified Weights'!AM308</f>
        <v>0.25</v>
      </c>
      <c r="N297" s="26">
        <f ca="1">correlations!N341-'Modified Weights'!AN308</f>
        <v>0.25</v>
      </c>
      <c r="O297" s="26">
        <f ca="1">correlations!O341-'Modified Weights'!AO308</f>
        <v>-4.5</v>
      </c>
      <c r="P297" s="26">
        <f ca="1">correlations!P341-'Modified Weights'!AP308</f>
        <v>-0.625</v>
      </c>
      <c r="Q297" s="26">
        <f ca="1">correlations!Q341-'Modified Weights'!AQ308</f>
        <v>0.625</v>
      </c>
      <c r="R297" s="26">
        <f ca="1">correlations!R341-'Modified Weights'!AR308</f>
        <v>-4</v>
      </c>
      <c r="S297" s="26">
        <f ca="1">correlations!S341-'Modified Weights'!AS308</f>
        <v>0.33333333333333304</v>
      </c>
      <c r="T297" s="26">
        <f ca="1">correlations!T341-'Modified Weights'!AT308</f>
        <v>-4.5</v>
      </c>
      <c r="U297" s="26">
        <f ca="1">correlations!U341-'Modified Weights'!AU308</f>
        <v>-0.5</v>
      </c>
      <c r="V297" s="26">
        <f ca="1">correlations!V341-'Modified Weights'!AV308</f>
        <v>-0.89999999999999991</v>
      </c>
      <c r="W297" s="26">
        <f ca="1">correlations!W341-'Modified Weights'!AW308</f>
        <v>0</v>
      </c>
      <c r="X297" s="26">
        <f ca="1">correlations!X341-'Modified Weights'!AX308</f>
        <v>1.4</v>
      </c>
      <c r="Y297" s="26">
        <f ca="1">correlations!Y341-'Modified Weights'!AY308</f>
        <v>-4.666666666666667</v>
      </c>
      <c r="Z297" s="26">
        <f ca="1">correlations!Z341-'Modified Weights'!AZ308</f>
        <v>-4.25</v>
      </c>
    </row>
    <row r="298" spans="1:26">
      <c r="A298" s="1" t="str">
        <f t="shared" ref="A298:A301" si="59">A297</f>
        <v>680: Pulp Fiction (1994)</v>
      </c>
      <c r="B298" s="26">
        <f ca="1">correlations!B342-'Modified Weights'!AB309</f>
        <v>-1.0999999999999996</v>
      </c>
      <c r="C298" s="26">
        <f ca="1">correlations!C342-'Modified Weights'!AC309</f>
        <v>0.125</v>
      </c>
      <c r="D298" s="26">
        <f ca="1">correlations!D342-'Modified Weights'!AD309</f>
        <v>-1.2000000000000002</v>
      </c>
      <c r="E298" s="26">
        <f ca="1">correlations!E342-'Modified Weights'!AE309</f>
        <v>-4.166666666666667</v>
      </c>
      <c r="F298" s="26">
        <f ca="1">correlations!F342-'Modified Weights'!AF309</f>
        <v>0.20000000000000018</v>
      </c>
      <c r="G298" s="26">
        <f ca="1">correlations!G342-'Modified Weights'!AG309</f>
        <v>-4.166666666666667</v>
      </c>
      <c r="H298" s="26">
        <f ca="1">correlations!H342-'Modified Weights'!AH309</f>
        <v>0.70000000000000018</v>
      </c>
      <c r="I298" s="26">
        <f ca="1">correlations!I342-'Modified Weights'!AI309</f>
        <v>-0.125</v>
      </c>
      <c r="J298" s="26">
        <f ca="1">correlations!J342-'Modified Weights'!AJ309</f>
        <v>0.375</v>
      </c>
      <c r="K298" s="26">
        <f ca="1">correlations!K342-'Modified Weights'!AK309</f>
        <v>-9.9999999999999645E-2</v>
      </c>
      <c r="L298" s="26">
        <f ca="1">correlations!L342-'Modified Weights'!AL309</f>
        <v>-0.375</v>
      </c>
      <c r="M298" s="26">
        <f ca="1">correlations!M342-'Modified Weights'!AM309</f>
        <v>-0.75</v>
      </c>
      <c r="N298" s="26">
        <f ca="1">correlations!N342-'Modified Weights'!AN309</f>
        <v>0.25</v>
      </c>
      <c r="O298" s="26">
        <f ca="1">correlations!O342-'Modified Weights'!AO309</f>
        <v>-0.5</v>
      </c>
      <c r="P298" s="26">
        <f ca="1">correlations!P342-'Modified Weights'!AP309</f>
        <v>-4.625</v>
      </c>
      <c r="Q298" s="26">
        <f ca="1">correlations!Q342-'Modified Weights'!AQ309</f>
        <v>-0.375</v>
      </c>
      <c r="R298" s="26">
        <f ca="1">correlations!R342-'Modified Weights'!AR309</f>
        <v>-4</v>
      </c>
      <c r="S298" s="26">
        <f ca="1">correlations!S342-'Modified Weights'!AS309</f>
        <v>-4.666666666666667</v>
      </c>
      <c r="T298" s="26">
        <f ca="1">correlations!T342-'Modified Weights'!AT309</f>
        <v>0.5</v>
      </c>
      <c r="U298" s="26">
        <f ca="1">correlations!U342-'Modified Weights'!AU309</f>
        <v>0.5</v>
      </c>
      <c r="V298" s="26">
        <f ca="1">correlations!V342-'Modified Weights'!AV309</f>
        <v>1.1000000000000001</v>
      </c>
      <c r="W298" s="26">
        <f ca="1">correlations!W342-'Modified Weights'!AW309</f>
        <v>-0.5</v>
      </c>
      <c r="X298" s="26">
        <f ca="1">correlations!X342-'Modified Weights'!AX309</f>
        <v>0.39999999999999991</v>
      </c>
      <c r="Y298" s="26">
        <f ca="1">correlations!Y342-'Modified Weights'!AY309</f>
        <v>-4.666666666666667</v>
      </c>
      <c r="Z298" s="26">
        <f ca="1">correlations!Z342-'Modified Weights'!AZ309</f>
        <v>-0.25</v>
      </c>
    </row>
    <row r="299" spans="1:26">
      <c r="A299" s="1" t="str">
        <f t="shared" si="59"/>
        <v>680: Pulp Fiction (1994)</v>
      </c>
      <c r="B299" s="26">
        <f ca="1">correlations!B343-'Modified Weights'!AB310</f>
        <v>-1.0999999999999996</v>
      </c>
      <c r="C299" s="26">
        <f ca="1">correlations!C343-'Modified Weights'!AC310</f>
        <v>-1.375</v>
      </c>
      <c r="D299" s="26">
        <f ca="1">correlations!D343-'Modified Weights'!AD310</f>
        <v>0.79999999999999982</v>
      </c>
      <c r="E299" s="26">
        <f ca="1">correlations!E343-'Modified Weights'!AE310</f>
        <v>0.33333333333333304</v>
      </c>
      <c r="F299" s="26">
        <f ca="1">correlations!F343-'Modified Weights'!AF310</f>
        <v>0.70000000000000018</v>
      </c>
      <c r="G299" s="26">
        <f ca="1">correlations!G343-'Modified Weights'!AG310</f>
        <v>-4.166666666666667</v>
      </c>
      <c r="H299" s="26">
        <f ca="1">correlations!H343-'Modified Weights'!AH310</f>
        <v>0.20000000000000018</v>
      </c>
      <c r="I299" s="26">
        <f ca="1">correlations!I343-'Modified Weights'!AI310</f>
        <v>1.375</v>
      </c>
      <c r="J299" s="26">
        <f ca="1">correlations!J343-'Modified Weights'!AJ310</f>
        <v>0.375</v>
      </c>
      <c r="K299" s="26">
        <f ca="1">correlations!K343-'Modified Weights'!AK310</f>
        <v>0.40000000000000036</v>
      </c>
      <c r="L299" s="26">
        <f ca="1">correlations!L343-'Modified Weights'!AL310</f>
        <v>1.625</v>
      </c>
      <c r="M299" s="26">
        <f ca="1">correlations!M343-'Modified Weights'!AM310</f>
        <v>-4.75</v>
      </c>
      <c r="N299" s="26">
        <f ca="1">correlations!N343-'Modified Weights'!AN310</f>
        <v>0.25</v>
      </c>
      <c r="O299" s="26">
        <f ca="1">correlations!O343-'Modified Weights'!AO310</f>
        <v>0.5</v>
      </c>
      <c r="P299" s="26">
        <f ca="1">correlations!P343-'Modified Weights'!AP310</f>
        <v>0.375</v>
      </c>
      <c r="Q299" s="26">
        <f ca="1">correlations!Q343-'Modified Weights'!AQ310</f>
        <v>0.125</v>
      </c>
      <c r="R299" s="26">
        <f ca="1">correlations!R343-'Modified Weights'!AR310</f>
        <v>-4</v>
      </c>
      <c r="S299" s="26">
        <f ca="1">correlations!S343-'Modified Weights'!AS310</f>
        <v>-0.66666666666666696</v>
      </c>
      <c r="T299" s="26">
        <f ca="1">correlations!T343-'Modified Weights'!AT310</f>
        <v>-4.5</v>
      </c>
      <c r="U299" s="26">
        <f ca="1">correlations!U343-'Modified Weights'!AU310</f>
        <v>0</v>
      </c>
      <c r="V299" s="26">
        <f ca="1">correlations!V343-'Modified Weights'!AV310</f>
        <v>-0.89999999999999991</v>
      </c>
      <c r="W299" s="26">
        <f ca="1">correlations!W343-'Modified Weights'!AW310</f>
        <v>0.5</v>
      </c>
      <c r="X299" s="26">
        <f ca="1">correlations!X343-'Modified Weights'!AX310</f>
        <v>-0.60000000000000009</v>
      </c>
      <c r="Y299" s="26">
        <f ca="1">correlations!Y343-'Modified Weights'!AY310</f>
        <v>-0.16666666666666696</v>
      </c>
      <c r="Z299" s="26">
        <f ca="1">correlations!Z343-'Modified Weights'!AZ310</f>
        <v>0.75</v>
      </c>
    </row>
    <row r="300" spans="1:26">
      <c r="A300" s="1" t="str">
        <f t="shared" si="59"/>
        <v>680: Pulp Fiction (1994)</v>
      </c>
      <c r="B300" s="26">
        <f ca="1">correlations!B344-'Modified Weights'!AB311</f>
        <v>0.90000000000000036</v>
      </c>
      <c r="C300" s="26">
        <f ca="1">correlations!C344-'Modified Weights'!AC311</f>
        <v>0.625</v>
      </c>
      <c r="D300" s="26">
        <f ca="1">correlations!D344-'Modified Weights'!AD311</f>
        <v>0.29999999999999982</v>
      </c>
      <c r="E300" s="26">
        <f ca="1">correlations!E344-'Modified Weights'!AE311</f>
        <v>-0.66666666666666696</v>
      </c>
      <c r="F300" s="26">
        <f ca="1">correlations!F344-'Modified Weights'!AF311</f>
        <v>0.70000000000000018</v>
      </c>
      <c r="G300" s="26">
        <f ca="1">correlations!G344-'Modified Weights'!AG311</f>
        <v>-1.166666666666667</v>
      </c>
      <c r="H300" s="26">
        <f ca="1">correlations!H344-'Modified Weights'!AH311</f>
        <v>0.70000000000000018</v>
      </c>
      <c r="I300" s="26">
        <f ca="1">correlations!I344-'Modified Weights'!AI311</f>
        <v>-0.625</v>
      </c>
      <c r="J300" s="26">
        <f ca="1">correlations!J344-'Modified Weights'!AJ311</f>
        <v>-4.625</v>
      </c>
      <c r="K300" s="26">
        <f ca="1">correlations!K344-'Modified Weights'!AK311</f>
        <v>-0.59999999999999964</v>
      </c>
      <c r="L300" s="26">
        <f ca="1">correlations!L344-'Modified Weights'!AL311</f>
        <v>-3.375</v>
      </c>
      <c r="M300" s="26">
        <f ca="1">correlations!M344-'Modified Weights'!AM311</f>
        <v>0.25</v>
      </c>
      <c r="N300" s="26">
        <f ca="1">correlations!N344-'Modified Weights'!AN311</f>
        <v>-4.75</v>
      </c>
      <c r="O300" s="26">
        <f ca="1">correlations!O344-'Modified Weights'!AO311</f>
        <v>0</v>
      </c>
      <c r="P300" s="26">
        <f ca="1">correlations!P344-'Modified Weights'!AP311</f>
        <v>-0.125</v>
      </c>
      <c r="Q300" s="26">
        <f ca="1">correlations!Q344-'Modified Weights'!AQ311</f>
        <v>-0.375</v>
      </c>
      <c r="R300" s="26">
        <f ca="1">correlations!R344-'Modified Weights'!AR311</f>
        <v>1</v>
      </c>
      <c r="S300" s="26">
        <f ca="1">correlations!S344-'Modified Weights'!AS311</f>
        <v>0.33333333333333304</v>
      </c>
      <c r="T300" s="26">
        <f ca="1">correlations!T344-'Modified Weights'!AT311</f>
        <v>-0.5</v>
      </c>
      <c r="U300" s="26">
        <f ca="1">correlations!U344-'Modified Weights'!AU311</f>
        <v>-0.5</v>
      </c>
      <c r="V300" s="26">
        <f ca="1">correlations!V344-'Modified Weights'!AV311</f>
        <v>0.60000000000000009</v>
      </c>
      <c r="W300" s="26">
        <f ca="1">correlations!W344-'Modified Weights'!AW311</f>
        <v>0.5</v>
      </c>
      <c r="X300" s="26">
        <f ca="1">correlations!X344-'Modified Weights'!AX311</f>
        <v>-0.60000000000000009</v>
      </c>
      <c r="Y300" s="26">
        <f ca="1">correlations!Y344-'Modified Weights'!AY311</f>
        <v>0.33333333333333304</v>
      </c>
      <c r="Z300" s="26">
        <f ca="1">correlations!Z344-'Modified Weights'!AZ311</f>
        <v>-1.25</v>
      </c>
    </row>
    <row r="301" spans="1:26">
      <c r="A301" s="1" t="str">
        <f t="shared" si="59"/>
        <v>680: Pulp Fiction (1994)</v>
      </c>
      <c r="B301" s="26">
        <f ca="1">correlations!B345-'Modified Weights'!AB312</f>
        <v>0.90000000000000036</v>
      </c>
      <c r="C301" s="26">
        <f ca="1">correlations!C345-'Modified Weights'!AC312</f>
        <v>-4.375</v>
      </c>
      <c r="D301" s="26">
        <f ca="1">correlations!D345-'Modified Weights'!AD312</f>
        <v>0.29999999999999982</v>
      </c>
      <c r="E301" s="26">
        <f ca="1">correlations!E345-'Modified Weights'!AE312</f>
        <v>0.33333333333333304</v>
      </c>
      <c r="F301" s="26">
        <f ca="1">correlations!F345-'Modified Weights'!AF312</f>
        <v>-0.79999999999999982</v>
      </c>
      <c r="G301" s="26">
        <f ca="1">correlations!G345-'Modified Weights'!AG312</f>
        <v>0.33333333333333304</v>
      </c>
      <c r="H301" s="26">
        <f ca="1">correlations!H345-'Modified Weights'!AH312</f>
        <v>-0.29999999999999982</v>
      </c>
      <c r="I301" s="26">
        <f ca="1">correlations!I345-'Modified Weights'!AI312</f>
        <v>-0.625</v>
      </c>
      <c r="J301" s="26">
        <f ca="1">correlations!J345-'Modified Weights'!AJ312</f>
        <v>-0.625</v>
      </c>
      <c r="K301" s="26">
        <f ca="1">correlations!K345-'Modified Weights'!AK312</f>
        <v>-9.9999999999999645E-2</v>
      </c>
      <c r="L301" s="26">
        <f ca="1">correlations!L345-'Modified Weights'!AL312</f>
        <v>1.125</v>
      </c>
      <c r="M301" s="26">
        <f ca="1">correlations!M345-'Modified Weights'!AM312</f>
        <v>0.25</v>
      </c>
      <c r="N301" s="26">
        <f ca="1">correlations!N345-'Modified Weights'!AN312</f>
        <v>-0.75</v>
      </c>
      <c r="O301" s="26">
        <f ca="1">correlations!O345-'Modified Weights'!AO312</f>
        <v>0</v>
      </c>
      <c r="P301" s="26">
        <f ca="1">correlations!P345-'Modified Weights'!AP312</f>
        <v>0.375</v>
      </c>
      <c r="Q301" s="26">
        <f ca="1">correlations!Q345-'Modified Weights'!AQ312</f>
        <v>-4.375</v>
      </c>
      <c r="R301" s="26">
        <f ca="1">correlations!R345-'Modified Weights'!AR312</f>
        <v>-1</v>
      </c>
      <c r="S301" s="26">
        <f ca="1">correlations!S345-'Modified Weights'!AS312</f>
        <v>-4.666666666666667</v>
      </c>
      <c r="T301" s="26">
        <f ca="1">correlations!T345-'Modified Weights'!AT312</f>
        <v>0</v>
      </c>
      <c r="U301" s="26">
        <f ca="1">correlations!U345-'Modified Weights'!AU312</f>
        <v>0.5</v>
      </c>
      <c r="V301" s="26">
        <f ca="1">correlations!V345-'Modified Weights'!AV312</f>
        <v>0.10000000000000009</v>
      </c>
      <c r="W301" s="26">
        <f ca="1">correlations!W345-'Modified Weights'!AW312</f>
        <v>-0.5</v>
      </c>
      <c r="X301" s="26">
        <f ca="1">correlations!X345-'Modified Weights'!AX312</f>
        <v>-0.60000000000000009</v>
      </c>
      <c r="Y301" s="26">
        <f ca="1">correlations!Y345-'Modified Weights'!AY312</f>
        <v>-0.16666666666666696</v>
      </c>
      <c r="Z301" s="26">
        <f ca="1">correlations!Z345-'Modified Weights'!AZ312</f>
        <v>0.75</v>
      </c>
    </row>
    <row r="302" spans="1:26">
      <c r="A302" s="21" t="s">
        <v>60</v>
      </c>
      <c r="B302" s="26">
        <f ca="1">correlations!B346-'Modified Weights'!AB313</f>
        <v>-4</v>
      </c>
      <c r="C302" s="26">
        <f ca="1">correlations!C346-'Modified Weights'!AC313</f>
        <v>-3.8333333333333335</v>
      </c>
      <c r="D302" s="26">
        <f ca="1">correlations!D346-'Modified Weights'!AD313</f>
        <v>-0.79999999999999982</v>
      </c>
      <c r="E302" s="26" t="e">
        <f ca="1">correlations!E346-'Modified Weights'!AE313</f>
        <v>#DIV/0!</v>
      </c>
      <c r="F302" s="26">
        <f ca="1">correlations!F346-'Modified Weights'!AF313</f>
        <v>0.375</v>
      </c>
      <c r="G302" s="26">
        <f ca="1">correlations!G346-'Modified Weights'!AG313</f>
        <v>-4.25</v>
      </c>
      <c r="H302" s="26">
        <f ca="1">correlations!H346-'Modified Weights'!AH313</f>
        <v>-3.6666666666666665</v>
      </c>
      <c r="I302" s="26">
        <f ca="1">correlations!I346-'Modified Weights'!AI313</f>
        <v>-4.25</v>
      </c>
      <c r="J302" s="26">
        <f ca="1">correlations!J346-'Modified Weights'!AJ313</f>
        <v>-0.33333333333333348</v>
      </c>
      <c r="K302" s="26">
        <f ca="1">correlations!K346-'Modified Weights'!AK313</f>
        <v>-4</v>
      </c>
      <c r="L302" s="26">
        <f ca="1">correlations!L346-'Modified Weights'!AL313</f>
        <v>-0.75</v>
      </c>
      <c r="M302" s="26">
        <f ca="1">correlations!M346-'Modified Weights'!AM313</f>
        <v>-4</v>
      </c>
      <c r="N302" s="26">
        <f ca="1">correlations!N346-'Modified Weights'!AN313</f>
        <v>0.33333333333333348</v>
      </c>
      <c r="O302" s="26">
        <f ca="1">correlations!O346-'Modified Weights'!AO313</f>
        <v>-4.166666666666667</v>
      </c>
      <c r="P302" s="26">
        <f ca="1">correlations!P346-'Modified Weights'!AP313</f>
        <v>0.5</v>
      </c>
      <c r="Q302" s="26">
        <f ca="1">correlations!Q346-'Modified Weights'!AQ313</f>
        <v>-3.8333333333333335</v>
      </c>
      <c r="R302" s="26">
        <f ca="1">correlations!R346-'Modified Weights'!AR313</f>
        <v>-4.25</v>
      </c>
      <c r="S302" s="26">
        <f ca="1">correlations!S346-'Modified Weights'!AS313</f>
        <v>0</v>
      </c>
      <c r="T302" s="26">
        <f ca="1">correlations!T346-'Modified Weights'!AT313</f>
        <v>-3</v>
      </c>
      <c r="U302" s="26">
        <f ca="1">correlations!U346-'Modified Weights'!AU313</f>
        <v>-0.75</v>
      </c>
      <c r="V302" s="26">
        <f ca="1">correlations!V346-'Modified Weights'!AV313</f>
        <v>0.5</v>
      </c>
      <c r="W302" s="26">
        <f ca="1">correlations!W346-'Modified Weights'!AW313</f>
        <v>-0.5</v>
      </c>
      <c r="X302" s="26">
        <f ca="1">correlations!X346-'Modified Weights'!AX313</f>
        <v>-3.6666666666666665</v>
      </c>
      <c r="Y302" s="26">
        <f ca="1">correlations!Y346-'Modified Weights'!AY313</f>
        <v>-3.5</v>
      </c>
      <c r="Z302" s="26">
        <f ca="1">correlations!Z346-'Modified Weights'!AZ313</f>
        <v>-4</v>
      </c>
    </row>
    <row r="303" spans="1:26">
      <c r="A303" s="1" t="str">
        <f t="shared" ref="A303:A306" si="60">A302</f>
        <v>745: The Sixth Sense (1999)</v>
      </c>
      <c r="B303" s="26">
        <f ca="1">correlations!B347-'Modified Weights'!AB314</f>
        <v>-4</v>
      </c>
      <c r="C303" s="26">
        <f ca="1">correlations!C347-'Modified Weights'!AC314</f>
        <v>-0.33333333333333348</v>
      </c>
      <c r="D303" s="26">
        <f ca="1">correlations!D347-'Modified Weights'!AD314</f>
        <v>0.20000000000000018</v>
      </c>
      <c r="E303" s="26" t="e">
        <f ca="1">correlations!E347-'Modified Weights'!AE314</f>
        <v>#DIV/0!</v>
      </c>
      <c r="F303" s="26">
        <f ca="1">correlations!F347-'Modified Weights'!AF314</f>
        <v>-0.625</v>
      </c>
      <c r="G303" s="26">
        <f ca="1">correlations!G347-'Modified Weights'!AG314</f>
        <v>-4.25</v>
      </c>
      <c r="H303" s="26">
        <f ca="1">correlations!H347-'Modified Weights'!AH314</f>
        <v>0.33333333333333348</v>
      </c>
      <c r="I303" s="26">
        <f ca="1">correlations!I347-'Modified Weights'!AI314</f>
        <v>-4.25</v>
      </c>
      <c r="J303" s="26">
        <f ca="1">correlations!J347-'Modified Weights'!AJ314</f>
        <v>-3.8333333333333335</v>
      </c>
      <c r="K303" s="26">
        <f ca="1">correlations!K347-'Modified Weights'!AK314</f>
        <v>-4</v>
      </c>
      <c r="L303" s="26">
        <f ca="1">correlations!L347-'Modified Weights'!AL314</f>
        <v>-3.75</v>
      </c>
      <c r="M303" s="26">
        <f ca="1">correlations!M347-'Modified Weights'!AM314</f>
        <v>-1</v>
      </c>
      <c r="N303" s="26">
        <f ca="1">correlations!N347-'Modified Weights'!AN314</f>
        <v>0.33333333333333348</v>
      </c>
      <c r="O303" s="26">
        <f ca="1">correlations!O347-'Modified Weights'!AO314</f>
        <v>-0.16666666666666696</v>
      </c>
      <c r="P303" s="26">
        <f ca="1">correlations!P347-'Modified Weights'!AP314</f>
        <v>-3.5</v>
      </c>
      <c r="Q303" s="26">
        <f ca="1">correlations!Q347-'Modified Weights'!AQ314</f>
        <v>0.16666666666666652</v>
      </c>
      <c r="R303" s="26">
        <f ca="1">correlations!R347-'Modified Weights'!AR314</f>
        <v>-4.25</v>
      </c>
      <c r="S303" s="26">
        <f ca="1">correlations!S347-'Modified Weights'!AS314</f>
        <v>-4</v>
      </c>
      <c r="T303" s="26">
        <f ca="1">correlations!T347-'Modified Weights'!AT314</f>
        <v>-3</v>
      </c>
      <c r="U303" s="26">
        <f ca="1">correlations!U347-'Modified Weights'!AU314</f>
        <v>0.25</v>
      </c>
      <c r="V303" s="26">
        <f ca="1">correlations!V347-'Modified Weights'!AV314</f>
        <v>-3.5</v>
      </c>
      <c r="W303" s="26">
        <f ca="1">correlations!W347-'Modified Weights'!AW314</f>
        <v>-0.5</v>
      </c>
      <c r="X303" s="26">
        <f ca="1">correlations!X347-'Modified Weights'!AX314</f>
        <v>-0.66666666666666652</v>
      </c>
      <c r="Y303" s="26">
        <f ca="1">correlations!Y347-'Modified Weights'!AY314</f>
        <v>-3.5</v>
      </c>
      <c r="Z303" s="26">
        <f ca="1">correlations!Z347-'Modified Weights'!AZ314</f>
        <v>0</v>
      </c>
    </row>
    <row r="304" spans="1:26">
      <c r="A304" s="1" t="str">
        <f t="shared" si="60"/>
        <v>745: The Sixth Sense (1999)</v>
      </c>
      <c r="B304" s="26">
        <f ca="1">correlations!B348-'Modified Weights'!AB315</f>
        <v>0</v>
      </c>
      <c r="C304" s="26">
        <f ca="1">correlations!C348-'Modified Weights'!AC315</f>
        <v>0.16666666666666652</v>
      </c>
      <c r="D304" s="26">
        <f ca="1">correlations!D348-'Modified Weights'!AD315</f>
        <v>0.20000000000000018</v>
      </c>
      <c r="E304" s="26" t="e">
        <f ca="1">correlations!E348-'Modified Weights'!AE315</f>
        <v>#DIV/0!</v>
      </c>
      <c r="F304" s="26">
        <f ca="1">correlations!F348-'Modified Weights'!AF315</f>
        <v>-0.625</v>
      </c>
      <c r="G304" s="26">
        <f ca="1">correlations!G348-'Modified Weights'!AG315</f>
        <v>-4.25</v>
      </c>
      <c r="H304" s="26">
        <f ca="1">correlations!H348-'Modified Weights'!AH315</f>
        <v>-3.6666666666666665</v>
      </c>
      <c r="I304" s="26">
        <f ca="1">correlations!I348-'Modified Weights'!AI315</f>
        <v>-0.25</v>
      </c>
      <c r="J304" s="26">
        <f ca="1">correlations!J348-'Modified Weights'!AJ315</f>
        <v>0.16666666666666652</v>
      </c>
      <c r="K304" s="26">
        <f ca="1">correlations!K348-'Modified Weights'!AK315</f>
        <v>-4</v>
      </c>
      <c r="L304" s="26">
        <f ca="1">correlations!L348-'Modified Weights'!AL315</f>
        <v>-3.75</v>
      </c>
      <c r="M304" s="26">
        <f ca="1">correlations!M348-'Modified Weights'!AM315</f>
        <v>-4</v>
      </c>
      <c r="N304" s="26">
        <f ca="1">correlations!N348-'Modified Weights'!AN315</f>
        <v>-3.6666666666666665</v>
      </c>
      <c r="O304" s="26">
        <f ca="1">correlations!O348-'Modified Weights'!AO315</f>
        <v>-0.16666666666666696</v>
      </c>
      <c r="P304" s="26">
        <f ca="1">correlations!P348-'Modified Weights'!AP315</f>
        <v>-3.5</v>
      </c>
      <c r="Q304" s="26">
        <f ca="1">correlations!Q348-'Modified Weights'!AQ315</f>
        <v>0.66666666666666652</v>
      </c>
      <c r="R304" s="26">
        <f ca="1">correlations!R348-'Modified Weights'!AR315</f>
        <v>-4.25</v>
      </c>
      <c r="S304" s="26">
        <f ca="1">correlations!S348-'Modified Weights'!AS315</f>
        <v>0</v>
      </c>
      <c r="T304" s="26">
        <f ca="1">correlations!T348-'Modified Weights'!AT315</f>
        <v>-3</v>
      </c>
      <c r="U304" s="26">
        <f ca="1">correlations!U348-'Modified Weights'!AU315</f>
        <v>-3.75</v>
      </c>
      <c r="V304" s="26">
        <f ca="1">correlations!V348-'Modified Weights'!AV315</f>
        <v>-3.5</v>
      </c>
      <c r="W304" s="26">
        <f ca="1">correlations!W348-'Modified Weights'!AW315</f>
        <v>1</v>
      </c>
      <c r="X304" s="26">
        <f ca="1">correlations!X348-'Modified Weights'!AX315</f>
        <v>-3.6666666666666665</v>
      </c>
      <c r="Y304" s="26">
        <f ca="1">correlations!Y348-'Modified Weights'!AY315</f>
        <v>-0.5</v>
      </c>
      <c r="Z304" s="26">
        <f ca="1">correlations!Z348-'Modified Weights'!AZ315</f>
        <v>0</v>
      </c>
    </row>
    <row r="305" spans="1:26">
      <c r="A305" s="1" t="str">
        <f t="shared" si="60"/>
        <v>745: The Sixth Sense (1999)</v>
      </c>
      <c r="B305" s="26">
        <f ca="1">correlations!B349-'Modified Weights'!AB316</f>
        <v>0</v>
      </c>
      <c r="C305" s="26">
        <f ca="1">correlations!C349-'Modified Weights'!AC316</f>
        <v>0.16666666666666652</v>
      </c>
      <c r="D305" s="26">
        <f ca="1">correlations!D349-'Modified Weights'!AD316</f>
        <v>-0.29999999999999982</v>
      </c>
      <c r="E305" s="26" t="e">
        <f ca="1">correlations!E349-'Modified Weights'!AE316</f>
        <v>#DIV/0!</v>
      </c>
      <c r="F305" s="26">
        <f ca="1">correlations!F349-'Modified Weights'!AF316</f>
        <v>-3.625</v>
      </c>
      <c r="G305" s="26">
        <f ca="1">correlations!G349-'Modified Weights'!AG316</f>
        <v>-0.25</v>
      </c>
      <c r="H305" s="26">
        <f ca="1">correlations!H349-'Modified Weights'!AH316</f>
        <v>0.33333333333333348</v>
      </c>
      <c r="I305" s="26">
        <f ca="1">correlations!I349-'Modified Weights'!AI316</f>
        <v>0.25</v>
      </c>
      <c r="J305" s="26">
        <f ca="1">correlations!J349-'Modified Weights'!AJ316</f>
        <v>-3.8333333333333335</v>
      </c>
      <c r="K305" s="26">
        <f ca="1">correlations!K349-'Modified Weights'!AK316</f>
        <v>-0.5</v>
      </c>
      <c r="L305" s="26">
        <f ca="1">correlations!L349-'Modified Weights'!AL316</f>
        <v>-3.75</v>
      </c>
      <c r="M305" s="26">
        <f ca="1">correlations!M349-'Modified Weights'!AM316</f>
        <v>1</v>
      </c>
      <c r="N305" s="26">
        <f ca="1">correlations!N349-'Modified Weights'!AN316</f>
        <v>-3.6666666666666665</v>
      </c>
      <c r="O305" s="26">
        <f ca="1">correlations!O349-'Modified Weights'!AO316</f>
        <v>-4.166666666666667</v>
      </c>
      <c r="P305" s="26">
        <f ca="1">correlations!P349-'Modified Weights'!AP316</f>
        <v>-0.5</v>
      </c>
      <c r="Q305" s="26">
        <f ca="1">correlations!Q349-'Modified Weights'!AQ316</f>
        <v>-0.83333333333333348</v>
      </c>
      <c r="R305" s="26">
        <f ca="1">correlations!R349-'Modified Weights'!AR316</f>
        <v>-0.25</v>
      </c>
      <c r="S305" s="26">
        <f ca="1">correlations!S349-'Modified Weights'!AS316</f>
        <v>-4</v>
      </c>
      <c r="T305" s="26">
        <f ca="1">correlations!T349-'Modified Weights'!AT316</f>
        <v>0</v>
      </c>
      <c r="U305" s="26">
        <f ca="1">correlations!U349-'Modified Weights'!AU316</f>
        <v>0.25</v>
      </c>
      <c r="V305" s="26">
        <f ca="1">correlations!V349-'Modified Weights'!AV316</f>
        <v>-3.5</v>
      </c>
      <c r="W305" s="26">
        <f ca="1">correlations!W349-'Modified Weights'!AW316</f>
        <v>0</v>
      </c>
      <c r="X305" s="26">
        <f ca="1">correlations!X349-'Modified Weights'!AX316</f>
        <v>0.33333333333333348</v>
      </c>
      <c r="Y305" s="26">
        <f ca="1">correlations!Y349-'Modified Weights'!AY316</f>
        <v>0.5</v>
      </c>
      <c r="Z305" s="26">
        <f ca="1">correlations!Z349-'Modified Weights'!AZ316</f>
        <v>0</v>
      </c>
    </row>
    <row r="306" spans="1:26">
      <c r="A306" s="1" t="str">
        <f t="shared" si="60"/>
        <v>745: The Sixth Sense (1999)</v>
      </c>
      <c r="B306" s="26">
        <f ca="1">correlations!B350-'Modified Weights'!AB317</f>
        <v>-4</v>
      </c>
      <c r="C306" s="26">
        <f ca="1">correlations!C350-'Modified Weights'!AC317</f>
        <v>-3.8333333333333335</v>
      </c>
      <c r="D306" s="26">
        <f ca="1">correlations!D350-'Modified Weights'!AD317</f>
        <v>0.70000000000000018</v>
      </c>
      <c r="E306" s="26" t="e">
        <f ca="1">correlations!E350-'Modified Weights'!AE317</f>
        <v>#DIV/0!</v>
      </c>
      <c r="F306" s="26">
        <f ca="1">correlations!F350-'Modified Weights'!AF317</f>
        <v>0.875</v>
      </c>
      <c r="G306" s="26">
        <f ca="1">correlations!G350-'Modified Weights'!AG317</f>
        <v>0.25</v>
      </c>
      <c r="H306" s="26">
        <f ca="1">correlations!H350-'Modified Weights'!AH317</f>
        <v>-0.66666666666666652</v>
      </c>
      <c r="I306" s="26">
        <f ca="1">correlations!I350-'Modified Weights'!AI317</f>
        <v>-4.25</v>
      </c>
      <c r="J306" s="26">
        <f ca="1">correlations!J350-'Modified Weights'!AJ317</f>
        <v>0.16666666666666652</v>
      </c>
      <c r="K306" s="26">
        <f ca="1">correlations!K350-'Modified Weights'!AK317</f>
        <v>0.5</v>
      </c>
      <c r="L306" s="26">
        <f ca="1">correlations!L350-'Modified Weights'!AL317</f>
        <v>0.75</v>
      </c>
      <c r="M306" s="26">
        <f ca="1">correlations!M350-'Modified Weights'!AM317</f>
        <v>0</v>
      </c>
      <c r="N306" s="26">
        <f ca="1">correlations!N350-'Modified Weights'!AN317</f>
        <v>-0.66666666666666652</v>
      </c>
      <c r="O306" s="26">
        <f ca="1">correlations!O350-'Modified Weights'!AO317</f>
        <v>0.33333333333333304</v>
      </c>
      <c r="P306" s="26">
        <f ca="1">correlations!P350-'Modified Weights'!AP317</f>
        <v>-3.5</v>
      </c>
      <c r="Q306" s="26">
        <f ca="1">correlations!Q350-'Modified Weights'!AQ317</f>
        <v>-3.8333333333333335</v>
      </c>
      <c r="R306" s="26">
        <f ca="1">correlations!R350-'Modified Weights'!AR317</f>
        <v>0.25</v>
      </c>
      <c r="S306" s="26">
        <f ca="1">correlations!S350-'Modified Weights'!AS317</f>
        <v>-4</v>
      </c>
      <c r="T306" s="26">
        <f ca="1">correlations!T350-'Modified Weights'!AT317</f>
        <v>0</v>
      </c>
      <c r="U306" s="26">
        <f ca="1">correlations!U350-'Modified Weights'!AU317</f>
        <v>0.25</v>
      </c>
      <c r="V306" s="26">
        <f ca="1">correlations!V350-'Modified Weights'!AV317</f>
        <v>-0.5</v>
      </c>
      <c r="W306" s="26">
        <f ca="1">correlations!W350-'Modified Weights'!AW317</f>
        <v>0</v>
      </c>
      <c r="X306" s="26">
        <f ca="1">correlations!X350-'Modified Weights'!AX317</f>
        <v>0.33333333333333348</v>
      </c>
      <c r="Y306" s="26">
        <f ca="1">correlations!Y350-'Modified Weights'!AY317</f>
        <v>0</v>
      </c>
      <c r="Z306" s="26">
        <f ca="1">correlations!Z350-'Modified Weights'!AZ317</f>
        <v>0</v>
      </c>
    </row>
    <row r="307" spans="1:26">
      <c r="A307" s="21" t="s">
        <v>61</v>
      </c>
      <c r="B307" s="26">
        <f ca="1">correlations!B351-'Modified Weights'!AB318</f>
        <v>-4.25</v>
      </c>
      <c r="C307" s="26">
        <f ca="1">correlations!C351-'Modified Weights'!AC318</f>
        <v>0.75</v>
      </c>
      <c r="D307" s="26">
        <f ca="1">correlations!D351-'Modified Weights'!AD318</f>
        <v>-0.375</v>
      </c>
      <c r="E307" s="26">
        <f ca="1">correlations!E351-'Modified Weights'!AE318</f>
        <v>-3.75</v>
      </c>
      <c r="F307" s="26">
        <f ca="1">correlations!F351-'Modified Weights'!AF318</f>
        <v>-4</v>
      </c>
      <c r="G307" s="26">
        <f ca="1">correlations!G351-'Modified Weights'!AG318</f>
        <v>0.125</v>
      </c>
      <c r="H307" s="26">
        <f ca="1">correlations!H351-'Modified Weights'!AH318</f>
        <v>0.125</v>
      </c>
      <c r="I307" s="26">
        <f ca="1">correlations!I351-'Modified Weights'!AI318</f>
        <v>-3.875</v>
      </c>
      <c r="J307" s="26">
        <f ca="1">correlations!J351-'Modified Weights'!AJ318</f>
        <v>-4.375</v>
      </c>
      <c r="K307" s="26">
        <f ca="1">correlations!K351-'Modified Weights'!AK318</f>
        <v>-0.75</v>
      </c>
      <c r="L307" s="26">
        <f ca="1">correlations!L351-'Modified Weights'!AL318</f>
        <v>-1.5</v>
      </c>
      <c r="M307" s="26">
        <f ca="1">correlations!M351-'Modified Weights'!AM318</f>
        <v>-0.625</v>
      </c>
      <c r="N307" s="26">
        <f ca="1">correlations!N351-'Modified Weights'!AN318</f>
        <v>-0.25</v>
      </c>
      <c r="O307" s="26">
        <f ca="1">correlations!O351-'Modified Weights'!AO318</f>
        <v>-3.8333333333333335</v>
      </c>
      <c r="P307" s="26">
        <f ca="1">correlations!P351-'Modified Weights'!AP318</f>
        <v>-9.9999999999999645E-2</v>
      </c>
      <c r="Q307" s="26">
        <f ca="1">correlations!Q351-'Modified Weights'!AQ318</f>
        <v>-1.2000000000000002</v>
      </c>
      <c r="R307" s="26">
        <f ca="1">correlations!R351-'Modified Weights'!AR318</f>
        <v>-4.166666666666667</v>
      </c>
      <c r="S307" s="26">
        <f ca="1">correlations!S351-'Modified Weights'!AS318</f>
        <v>0.5</v>
      </c>
      <c r="T307" s="26">
        <f ca="1">correlations!T351-'Modified Weights'!AT318</f>
        <v>-4.166666666666667</v>
      </c>
      <c r="U307" s="26">
        <f ca="1">correlations!U351-'Modified Weights'!AU318</f>
        <v>-0.375</v>
      </c>
      <c r="V307" s="26">
        <f ca="1">correlations!V351-'Modified Weights'!AV318</f>
        <v>0.29999999999999982</v>
      </c>
      <c r="W307" s="26">
        <f ca="1">correlations!W351-'Modified Weights'!AW318</f>
        <v>-3.25</v>
      </c>
      <c r="X307" s="26">
        <f ca="1">correlations!X351-'Modified Weights'!AX318</f>
        <v>0.375</v>
      </c>
      <c r="Y307" s="26">
        <f ca="1">correlations!Y351-'Modified Weights'!AY318</f>
        <v>0.16666666666666696</v>
      </c>
      <c r="Z307" s="26">
        <f ca="1">correlations!Z351-'Modified Weights'!AZ318</f>
        <v>-4.375</v>
      </c>
    </row>
    <row r="308" spans="1:26">
      <c r="A308" s="1" t="str">
        <f t="shared" ref="A308:A311" si="61">A307</f>
        <v>752: V for Vendetta (2006)</v>
      </c>
      <c r="B308" s="26">
        <f ca="1">correlations!B352-'Modified Weights'!AB319</f>
        <v>-0.25</v>
      </c>
      <c r="C308" s="26">
        <f ca="1">correlations!C352-'Modified Weights'!AC319</f>
        <v>-3.75</v>
      </c>
      <c r="D308" s="26">
        <f ca="1">correlations!D352-'Modified Weights'!AD319</f>
        <v>0.625</v>
      </c>
      <c r="E308" s="26">
        <f ca="1">correlations!E352-'Modified Weights'!AE319</f>
        <v>-3.75</v>
      </c>
      <c r="F308" s="26">
        <f ca="1">correlations!F352-'Modified Weights'!AF319</f>
        <v>-0.5</v>
      </c>
      <c r="G308" s="26">
        <f ca="1">correlations!G352-'Modified Weights'!AG319</f>
        <v>-4.375</v>
      </c>
      <c r="H308" s="26">
        <f ca="1">correlations!H352-'Modified Weights'!AH319</f>
        <v>1.125</v>
      </c>
      <c r="I308" s="26">
        <f ca="1">correlations!I352-'Modified Weights'!AI319</f>
        <v>-0.875</v>
      </c>
      <c r="J308" s="26">
        <f ca="1">correlations!J352-'Modified Weights'!AJ319</f>
        <v>0.125</v>
      </c>
      <c r="K308" s="26">
        <f ca="1">correlations!K352-'Modified Weights'!AK319</f>
        <v>-3.25</v>
      </c>
      <c r="L308" s="26">
        <f ca="1">correlations!L352-'Modified Weights'!AL319</f>
        <v>0.5</v>
      </c>
      <c r="M308" s="26">
        <f ca="1">correlations!M352-'Modified Weights'!AM319</f>
        <v>0.375</v>
      </c>
      <c r="N308" s="26">
        <f ca="1">correlations!N352-'Modified Weights'!AN319</f>
        <v>0.75</v>
      </c>
      <c r="O308" s="26">
        <f ca="1">correlations!O352-'Modified Weights'!AO319</f>
        <v>0.16666666666666652</v>
      </c>
      <c r="P308" s="26">
        <f ca="1">correlations!P352-'Modified Weights'!AP319</f>
        <v>0.90000000000000036</v>
      </c>
      <c r="Q308" s="26">
        <f ca="1">correlations!Q352-'Modified Weights'!AQ319</f>
        <v>0.29999999999999982</v>
      </c>
      <c r="R308" s="26">
        <f ca="1">correlations!R352-'Modified Weights'!AR319</f>
        <v>0.83333333333333304</v>
      </c>
      <c r="S308" s="26">
        <f ca="1">correlations!S352-'Modified Weights'!AS319</f>
        <v>-4.5</v>
      </c>
      <c r="T308" s="26">
        <f ca="1">correlations!T352-'Modified Weights'!AT319</f>
        <v>0.33333333333333304</v>
      </c>
      <c r="U308" s="26">
        <f ca="1">correlations!U352-'Modified Weights'!AU319</f>
        <v>1.125</v>
      </c>
      <c r="V308" s="26">
        <f ca="1">correlations!V352-'Modified Weights'!AV319</f>
        <v>0.29999999999999982</v>
      </c>
      <c r="W308" s="26">
        <f ca="1">correlations!W352-'Modified Weights'!AW319</f>
        <v>-0.75</v>
      </c>
      <c r="X308" s="26">
        <f ca="1">correlations!X352-'Modified Weights'!AX319</f>
        <v>-0.625</v>
      </c>
      <c r="Y308" s="26">
        <f ca="1">correlations!Y352-'Modified Weights'!AY319</f>
        <v>-4.833333333333333</v>
      </c>
      <c r="Z308" s="26">
        <f ca="1">correlations!Z352-'Modified Weights'!AZ319</f>
        <v>-0.375</v>
      </c>
    </row>
    <row r="309" spans="1:26">
      <c r="A309" s="1" t="str">
        <f t="shared" si="61"/>
        <v>752: V for Vendetta (2006)</v>
      </c>
      <c r="B309" s="26">
        <f ca="1">correlations!B353-'Modified Weights'!AB320</f>
        <v>0.25</v>
      </c>
      <c r="C309" s="26">
        <f ca="1">correlations!C353-'Modified Weights'!AC320</f>
        <v>-3.75</v>
      </c>
      <c r="D309" s="26">
        <f ca="1">correlations!D353-'Modified Weights'!AD320</f>
        <v>0.125</v>
      </c>
      <c r="E309" s="26">
        <f ca="1">correlations!E353-'Modified Weights'!AE320</f>
        <v>0.75</v>
      </c>
      <c r="F309" s="26">
        <f ca="1">correlations!F353-'Modified Weights'!AF320</f>
        <v>0.5</v>
      </c>
      <c r="G309" s="26">
        <f ca="1">correlations!G353-'Modified Weights'!AG320</f>
        <v>0.625</v>
      </c>
      <c r="H309" s="26">
        <f ca="1">correlations!H353-'Modified Weights'!AH320</f>
        <v>-3.875</v>
      </c>
      <c r="I309" s="26">
        <f ca="1">correlations!I353-'Modified Weights'!AI320</f>
        <v>1.125</v>
      </c>
      <c r="J309" s="26">
        <f ca="1">correlations!J353-'Modified Weights'!AJ320</f>
        <v>-0.375</v>
      </c>
      <c r="K309" s="26">
        <f ca="1">correlations!K353-'Modified Weights'!AK320</f>
        <v>1.25</v>
      </c>
      <c r="L309" s="26">
        <f ca="1">correlations!L353-'Modified Weights'!AL320</f>
        <v>1</v>
      </c>
      <c r="M309" s="26">
        <f ca="1">correlations!M353-'Modified Weights'!AM320</f>
        <v>-3.125</v>
      </c>
      <c r="N309" s="26">
        <f ca="1">correlations!N353-'Modified Weights'!AN320</f>
        <v>0.25</v>
      </c>
      <c r="O309" s="26">
        <f ca="1">correlations!O353-'Modified Weights'!AO320</f>
        <v>0.16666666666666652</v>
      </c>
      <c r="P309" s="26">
        <f ca="1">correlations!P353-'Modified Weights'!AP320</f>
        <v>0.40000000000000036</v>
      </c>
      <c r="Q309" s="26">
        <f ca="1">correlations!Q353-'Modified Weights'!AQ320</f>
        <v>-0.20000000000000018</v>
      </c>
      <c r="R309" s="26">
        <f ca="1">correlations!R353-'Modified Weights'!AR320</f>
        <v>-4.166666666666667</v>
      </c>
      <c r="S309" s="26">
        <f ca="1">correlations!S353-'Modified Weights'!AS320</f>
        <v>-0.5</v>
      </c>
      <c r="T309" s="26">
        <f ca="1">correlations!T353-'Modified Weights'!AT320</f>
        <v>-4.166666666666667</v>
      </c>
      <c r="U309" s="26">
        <f ca="1">correlations!U353-'Modified Weights'!AU320</f>
        <v>-3.875</v>
      </c>
      <c r="V309" s="26">
        <f ca="1">correlations!V353-'Modified Weights'!AV320</f>
        <v>-0.20000000000000018</v>
      </c>
      <c r="W309" s="26">
        <f ca="1">correlations!W353-'Modified Weights'!AW320</f>
        <v>0.25</v>
      </c>
      <c r="X309" s="26">
        <f ca="1">correlations!X353-'Modified Weights'!AX320</f>
        <v>-0.125</v>
      </c>
      <c r="Y309" s="26">
        <f ca="1">correlations!Y353-'Modified Weights'!AY320</f>
        <v>-0.33333333333333304</v>
      </c>
      <c r="Z309" s="26">
        <f ca="1">correlations!Z353-'Modified Weights'!AZ320</f>
        <v>0.625</v>
      </c>
    </row>
    <row r="310" spans="1:26">
      <c r="A310" s="1" t="str">
        <f t="shared" si="61"/>
        <v>752: V for Vendetta (2006)</v>
      </c>
      <c r="B310" s="26">
        <f ca="1">correlations!B354-'Modified Weights'!AB321</f>
        <v>-0.25</v>
      </c>
      <c r="C310" s="26">
        <f ca="1">correlations!C354-'Modified Weights'!AC321</f>
        <v>-0.75</v>
      </c>
      <c r="D310" s="26">
        <f ca="1">correlations!D354-'Modified Weights'!AD321</f>
        <v>-3.875</v>
      </c>
      <c r="E310" s="26">
        <f ca="1">correlations!E354-'Modified Weights'!AE321</f>
        <v>-0.75</v>
      </c>
      <c r="F310" s="26">
        <f ca="1">correlations!F354-'Modified Weights'!AF321</f>
        <v>0.5</v>
      </c>
      <c r="G310" s="26">
        <f ca="1">correlations!G354-'Modified Weights'!AG321</f>
        <v>0.125</v>
      </c>
      <c r="H310" s="26">
        <f ca="1">correlations!H354-'Modified Weights'!AH321</f>
        <v>-0.875</v>
      </c>
      <c r="I310" s="26">
        <f ca="1">correlations!I354-'Modified Weights'!AI321</f>
        <v>-0.375</v>
      </c>
      <c r="J310" s="26">
        <f ca="1">correlations!J354-'Modified Weights'!AJ321</f>
        <v>0.625</v>
      </c>
      <c r="K310" s="26">
        <f ca="1">correlations!K354-'Modified Weights'!AK321</f>
        <v>-0.75</v>
      </c>
      <c r="L310" s="26">
        <f ca="1">correlations!L354-'Modified Weights'!AL321</f>
        <v>-3.5</v>
      </c>
      <c r="M310" s="26">
        <f ca="1">correlations!M354-'Modified Weights'!AM321</f>
        <v>0.375</v>
      </c>
      <c r="N310" s="26">
        <f ca="1">correlations!N354-'Modified Weights'!AN321</f>
        <v>-4.25</v>
      </c>
      <c r="O310" s="26">
        <f ca="1">correlations!O354-'Modified Weights'!AO321</f>
        <v>-3.8333333333333335</v>
      </c>
      <c r="P310" s="26">
        <f ca="1">correlations!P354-'Modified Weights'!AP321</f>
        <v>0.40000000000000036</v>
      </c>
      <c r="Q310" s="26">
        <f ca="1">correlations!Q354-'Modified Weights'!AQ321</f>
        <v>-0.20000000000000018</v>
      </c>
      <c r="R310" s="26">
        <f ca="1">correlations!R354-'Modified Weights'!AR321</f>
        <v>-0.16666666666666696</v>
      </c>
      <c r="S310" s="26">
        <f ca="1">correlations!S354-'Modified Weights'!AS321</f>
        <v>0</v>
      </c>
      <c r="T310" s="26">
        <f ca="1">correlations!T354-'Modified Weights'!AT321</f>
        <v>-0.66666666666666696</v>
      </c>
      <c r="U310" s="26">
        <f ca="1">correlations!U354-'Modified Weights'!AU321</f>
        <v>0.125</v>
      </c>
      <c r="V310" s="26">
        <f ca="1">correlations!V354-'Modified Weights'!AV321</f>
        <v>0.29999999999999982</v>
      </c>
      <c r="W310" s="26">
        <f ca="1">correlations!W354-'Modified Weights'!AW321</f>
        <v>-0.25</v>
      </c>
      <c r="X310" s="26">
        <f ca="1">correlations!X354-'Modified Weights'!AX321</f>
        <v>0.375</v>
      </c>
      <c r="Y310" s="26">
        <f ca="1">correlations!Y354-'Modified Weights'!AY321</f>
        <v>0.16666666666666696</v>
      </c>
      <c r="Z310" s="26">
        <f ca="1">correlations!Z354-'Modified Weights'!AZ321</f>
        <v>0.125</v>
      </c>
    </row>
    <row r="311" spans="1:26">
      <c r="A311" s="1" t="str">
        <f t="shared" si="61"/>
        <v>752: V for Vendetta (2006)</v>
      </c>
      <c r="B311" s="26">
        <f ca="1">correlations!B355-'Modified Weights'!AB322</f>
        <v>0.25</v>
      </c>
      <c r="C311" s="26">
        <f ca="1">correlations!C355-'Modified Weights'!AC322</f>
        <v>-3.75</v>
      </c>
      <c r="D311" s="26">
        <f ca="1">correlations!D355-'Modified Weights'!AD322</f>
        <v>-0.375</v>
      </c>
      <c r="E311" s="26">
        <f ca="1">correlations!E355-'Modified Weights'!AE322</f>
        <v>-3.75</v>
      </c>
      <c r="F311" s="26">
        <f ca="1">correlations!F355-'Modified Weights'!AF322</f>
        <v>-0.5</v>
      </c>
      <c r="G311" s="26">
        <f ca="1">correlations!G355-'Modified Weights'!AG322</f>
        <v>-0.875</v>
      </c>
      <c r="H311" s="26">
        <f ca="1">correlations!H355-'Modified Weights'!AH322</f>
        <v>-0.375</v>
      </c>
      <c r="I311" s="26">
        <f ca="1">correlations!I355-'Modified Weights'!AI322</f>
        <v>0.125</v>
      </c>
      <c r="J311" s="26">
        <f ca="1">correlations!J355-'Modified Weights'!AJ322</f>
        <v>-0.375</v>
      </c>
      <c r="K311" s="26">
        <f ca="1">correlations!K355-'Modified Weights'!AK322</f>
        <v>0.25</v>
      </c>
      <c r="L311" s="26">
        <f ca="1">correlations!L355-'Modified Weights'!AL322</f>
        <v>0</v>
      </c>
      <c r="M311" s="26">
        <f ca="1">correlations!M355-'Modified Weights'!AM322</f>
        <v>-0.125</v>
      </c>
      <c r="N311" s="26">
        <f ca="1">correlations!N355-'Modified Weights'!AN322</f>
        <v>-0.75</v>
      </c>
      <c r="O311" s="26">
        <f ca="1">correlations!O355-'Modified Weights'!AO322</f>
        <v>-0.33333333333333348</v>
      </c>
      <c r="P311" s="26">
        <f ca="1">correlations!P355-'Modified Weights'!AP322</f>
        <v>-1.5999999999999996</v>
      </c>
      <c r="Q311" s="26">
        <f ca="1">correlations!Q355-'Modified Weights'!AQ322</f>
        <v>1.2999999999999998</v>
      </c>
      <c r="R311" s="26">
        <f ca="1">correlations!R355-'Modified Weights'!AR322</f>
        <v>-0.66666666666666696</v>
      </c>
      <c r="S311" s="26">
        <f ca="1">correlations!S355-'Modified Weights'!AS322</f>
        <v>-4.5</v>
      </c>
      <c r="T311" s="26">
        <f ca="1">correlations!T355-'Modified Weights'!AT322</f>
        <v>0.33333333333333304</v>
      </c>
      <c r="U311" s="26">
        <f ca="1">correlations!U355-'Modified Weights'!AU322</f>
        <v>-0.875</v>
      </c>
      <c r="V311" s="26">
        <f ca="1">correlations!V355-'Modified Weights'!AV322</f>
        <v>-0.70000000000000018</v>
      </c>
      <c r="W311" s="26">
        <f ca="1">correlations!W355-'Modified Weights'!AW322</f>
        <v>0.75</v>
      </c>
      <c r="X311" s="26">
        <f ca="1">correlations!X355-'Modified Weights'!AX322</f>
        <v>-4.125</v>
      </c>
      <c r="Y311" s="26">
        <f ca="1">correlations!Y355-'Modified Weights'!AY322</f>
        <v>-4.833333333333333</v>
      </c>
      <c r="Z311" s="26">
        <f ca="1">correlations!Z355-'Modified Weights'!AZ322</f>
        <v>-0.375</v>
      </c>
    </row>
    <row r="312" spans="1:26">
      <c r="A312" s="21" t="s">
        <v>62</v>
      </c>
      <c r="B312" s="26" t="e">
        <f ca="1">correlations!B356-'Modified Weights'!AB323</f>
        <v>#DIV/0!</v>
      </c>
      <c r="C312" s="26" t="e">
        <f ca="1">correlations!C356-'Modified Weights'!AC323</f>
        <v>#DIV/0!</v>
      </c>
      <c r="D312" s="26">
        <f ca="1">correlations!D356-'Modified Weights'!AD323</f>
        <v>-4</v>
      </c>
      <c r="E312" s="26" t="e">
        <f ca="1">correlations!E356-'Modified Weights'!AE323</f>
        <v>#DIV/0!</v>
      </c>
      <c r="F312" s="26">
        <f ca="1">correlations!F356-'Modified Weights'!AF323</f>
        <v>-3</v>
      </c>
      <c r="G312" s="26">
        <f ca="1">correlations!G356-'Modified Weights'!AG323</f>
        <v>-4</v>
      </c>
      <c r="H312" s="26" t="e">
        <f ca="1">correlations!H356-'Modified Weights'!AH323</f>
        <v>#DIV/0!</v>
      </c>
      <c r="I312" s="26" t="e">
        <f ca="1">correlations!I356-'Modified Weights'!AI323</f>
        <v>#DIV/0!</v>
      </c>
      <c r="J312" s="26">
        <f ca="1">correlations!J356-'Modified Weights'!AJ323</f>
        <v>-3.5</v>
      </c>
      <c r="K312" s="26">
        <f ca="1">correlations!K356-'Modified Weights'!AK323</f>
        <v>-2.75</v>
      </c>
      <c r="L312" s="26">
        <f ca="1">correlations!L356-'Modified Weights'!AL323</f>
        <v>0.5</v>
      </c>
      <c r="M312" s="26" t="e">
        <f ca="1">correlations!M356-'Modified Weights'!AM323</f>
        <v>#DIV/0!</v>
      </c>
      <c r="N312" s="26" t="e">
        <f ca="1">correlations!N356-'Modified Weights'!AN323</f>
        <v>#DIV/0!</v>
      </c>
      <c r="O312" s="26">
        <f ca="1">correlations!O356-'Modified Weights'!AO323</f>
        <v>-3.75</v>
      </c>
      <c r="P312" s="26">
        <f ca="1">correlations!P356-'Modified Weights'!AP323</f>
        <v>0.25</v>
      </c>
      <c r="Q312" s="26">
        <f ca="1">correlations!Q356-'Modified Weights'!AQ323</f>
        <v>-3.75</v>
      </c>
      <c r="R312" s="26" t="e">
        <f ca="1">correlations!R356-'Modified Weights'!AR323</f>
        <v>#DIV/0!</v>
      </c>
      <c r="S312" s="26">
        <f ca="1">correlations!S356-'Modified Weights'!AS323</f>
        <v>-3.5</v>
      </c>
      <c r="T312" s="26">
        <f ca="1">correlations!T356-'Modified Weights'!AT323</f>
        <v>-3</v>
      </c>
      <c r="U312" s="26">
        <f ca="1">correlations!U356-'Modified Weights'!AU323</f>
        <v>-3.5</v>
      </c>
      <c r="V312" s="26" t="e">
        <f ca="1">correlations!V356-'Modified Weights'!AV323</f>
        <v>#DIV/0!</v>
      </c>
      <c r="W312" s="26">
        <f ca="1">correlations!W356-'Modified Weights'!AW323</f>
        <v>-2.5</v>
      </c>
      <c r="X312" s="26" t="e">
        <f ca="1">correlations!X356-'Modified Weights'!AX323</f>
        <v>#DIV/0!</v>
      </c>
      <c r="Y312" s="26">
        <f ca="1">correlations!Y356-'Modified Weights'!AY323</f>
        <v>-3</v>
      </c>
      <c r="Z312" s="26">
        <f ca="1">correlations!Z356-'Modified Weights'!AZ323</f>
        <v>-3.5</v>
      </c>
    </row>
    <row r="313" spans="1:26">
      <c r="A313" s="1" t="str">
        <f t="shared" ref="A313:A316" si="62">A312</f>
        <v>786: Almost Famous (2000)</v>
      </c>
      <c r="B313" s="26" t="e">
        <f ca="1">correlations!B357-'Modified Weights'!AB324</f>
        <v>#DIV/0!</v>
      </c>
      <c r="C313" s="26" t="e">
        <f ca="1">correlations!C357-'Modified Weights'!AC324</f>
        <v>#DIV/0!</v>
      </c>
      <c r="D313" s="26">
        <f ca="1">correlations!D357-'Modified Weights'!AD324</f>
        <v>-4</v>
      </c>
      <c r="E313" s="26" t="e">
        <f ca="1">correlations!E357-'Modified Weights'!AE324</f>
        <v>#DIV/0!</v>
      </c>
      <c r="F313" s="26">
        <f ca="1">correlations!F357-'Modified Weights'!AF324</f>
        <v>-3</v>
      </c>
      <c r="G313" s="26">
        <f ca="1">correlations!G357-'Modified Weights'!AG324</f>
        <v>-4</v>
      </c>
      <c r="H313" s="26" t="e">
        <f ca="1">correlations!H357-'Modified Weights'!AH324</f>
        <v>#DIV/0!</v>
      </c>
      <c r="I313" s="26" t="e">
        <f ca="1">correlations!I357-'Modified Weights'!AI324</f>
        <v>#DIV/0!</v>
      </c>
      <c r="J313" s="26">
        <f ca="1">correlations!J357-'Modified Weights'!AJ324</f>
        <v>-3.5</v>
      </c>
      <c r="K313" s="26">
        <f ca="1">correlations!K357-'Modified Weights'!AK324</f>
        <v>-2.75</v>
      </c>
      <c r="L313" s="26">
        <f ca="1">correlations!L357-'Modified Weights'!AL324</f>
        <v>-4.5</v>
      </c>
      <c r="M313" s="26" t="e">
        <f ca="1">correlations!M357-'Modified Weights'!AM324</f>
        <v>#DIV/0!</v>
      </c>
      <c r="N313" s="26" t="e">
        <f ca="1">correlations!N357-'Modified Weights'!AN324</f>
        <v>#DIV/0!</v>
      </c>
      <c r="O313" s="26">
        <f ca="1">correlations!O357-'Modified Weights'!AO324</f>
        <v>-0.25</v>
      </c>
      <c r="P313" s="26">
        <f ca="1">correlations!P357-'Modified Weights'!AP324</f>
        <v>-3.25</v>
      </c>
      <c r="Q313" s="26">
        <f ca="1">correlations!Q357-'Modified Weights'!AQ324</f>
        <v>-0.25</v>
      </c>
      <c r="R313" s="26" t="e">
        <f ca="1">correlations!R357-'Modified Weights'!AR324</f>
        <v>#DIV/0!</v>
      </c>
      <c r="S313" s="26">
        <f ca="1">correlations!S357-'Modified Weights'!AS324</f>
        <v>-3.5</v>
      </c>
      <c r="T313" s="26">
        <f ca="1">correlations!T357-'Modified Weights'!AT324</f>
        <v>-3</v>
      </c>
      <c r="U313" s="26">
        <f ca="1">correlations!U357-'Modified Weights'!AU324</f>
        <v>-3.5</v>
      </c>
      <c r="V313" s="26" t="e">
        <f ca="1">correlations!V357-'Modified Weights'!AV324</f>
        <v>#DIV/0!</v>
      </c>
      <c r="W313" s="26">
        <f ca="1">correlations!W357-'Modified Weights'!AW324</f>
        <v>-1</v>
      </c>
      <c r="X313" s="26" t="e">
        <f ca="1">correlations!X357-'Modified Weights'!AX324</f>
        <v>#DIV/0!</v>
      </c>
      <c r="Y313" s="26">
        <f ca="1">correlations!Y357-'Modified Weights'!AY324</f>
        <v>-3</v>
      </c>
      <c r="Z313" s="26">
        <f ca="1">correlations!Z357-'Modified Weights'!AZ324</f>
        <v>0</v>
      </c>
    </row>
    <row r="314" spans="1:26">
      <c r="A314" s="1" t="str">
        <f t="shared" si="62"/>
        <v>786: Almost Famous (2000)</v>
      </c>
      <c r="B314" s="26" t="e">
        <f ca="1">correlations!B358-'Modified Weights'!AB325</f>
        <v>#DIV/0!</v>
      </c>
      <c r="C314" s="26" t="e">
        <f ca="1">correlations!C358-'Modified Weights'!AC325</f>
        <v>#DIV/0!</v>
      </c>
      <c r="D314" s="26">
        <f ca="1">correlations!D358-'Modified Weights'!AD325</f>
        <v>-4</v>
      </c>
      <c r="E314" s="26" t="e">
        <f ca="1">correlations!E358-'Modified Weights'!AE325</f>
        <v>#DIV/0!</v>
      </c>
      <c r="F314" s="26">
        <f ca="1">correlations!F358-'Modified Weights'!AF325</f>
        <v>0</v>
      </c>
      <c r="G314" s="26">
        <f ca="1">correlations!G358-'Modified Weights'!AG325</f>
        <v>-4</v>
      </c>
      <c r="H314" s="26" t="e">
        <f ca="1">correlations!H358-'Modified Weights'!AH325</f>
        <v>#DIV/0!</v>
      </c>
      <c r="I314" s="26" t="e">
        <f ca="1">correlations!I358-'Modified Weights'!AI325</f>
        <v>#DIV/0!</v>
      </c>
      <c r="J314" s="26">
        <f ca="1">correlations!J358-'Modified Weights'!AJ325</f>
        <v>-3.5</v>
      </c>
      <c r="K314" s="26">
        <f ca="1">correlations!K358-'Modified Weights'!AK325</f>
        <v>-2.75</v>
      </c>
      <c r="L314" s="26">
        <f ca="1">correlations!L358-'Modified Weights'!AL325</f>
        <v>-4.5</v>
      </c>
      <c r="M314" s="26" t="e">
        <f ca="1">correlations!M358-'Modified Weights'!AM325</f>
        <v>#DIV/0!</v>
      </c>
      <c r="N314" s="26" t="e">
        <f ca="1">correlations!N358-'Modified Weights'!AN325</f>
        <v>#DIV/0!</v>
      </c>
      <c r="O314" s="26">
        <f ca="1">correlations!O358-'Modified Weights'!AO325</f>
        <v>-3.75</v>
      </c>
      <c r="P314" s="26">
        <f ca="1">correlations!P358-'Modified Weights'!AP325</f>
        <v>-3.25</v>
      </c>
      <c r="Q314" s="26">
        <f ca="1">correlations!Q358-'Modified Weights'!AQ325</f>
        <v>0.25</v>
      </c>
      <c r="R314" s="26" t="e">
        <f ca="1">correlations!R358-'Modified Weights'!AR325</f>
        <v>#DIV/0!</v>
      </c>
      <c r="S314" s="26">
        <f ca="1">correlations!S358-'Modified Weights'!AS325</f>
        <v>0</v>
      </c>
      <c r="T314" s="26">
        <f ca="1">correlations!T358-'Modified Weights'!AT325</f>
        <v>-3</v>
      </c>
      <c r="U314" s="26">
        <f ca="1">correlations!U358-'Modified Weights'!AU325</f>
        <v>-3.5</v>
      </c>
      <c r="V314" s="26" t="e">
        <f ca="1">correlations!V358-'Modified Weights'!AV325</f>
        <v>#DIV/0!</v>
      </c>
      <c r="W314" s="26">
        <f ca="1">correlations!W358-'Modified Weights'!AW325</f>
        <v>-2.5</v>
      </c>
      <c r="X314" s="26" t="e">
        <f ca="1">correlations!X358-'Modified Weights'!AX325</f>
        <v>#DIV/0!</v>
      </c>
      <c r="Y314" s="26">
        <f ca="1">correlations!Y358-'Modified Weights'!AY325</f>
        <v>0</v>
      </c>
      <c r="Z314" s="26">
        <f ca="1">correlations!Z358-'Modified Weights'!AZ325</f>
        <v>-3.5</v>
      </c>
    </row>
    <row r="315" spans="1:26">
      <c r="A315" s="1" t="str">
        <f t="shared" si="62"/>
        <v>786: Almost Famous (2000)</v>
      </c>
      <c r="B315" s="26" t="e">
        <f ca="1">correlations!B359-'Modified Weights'!AB326</f>
        <v>#DIV/0!</v>
      </c>
      <c r="C315" s="26" t="e">
        <f ca="1">correlations!C359-'Modified Weights'!AC326</f>
        <v>#DIV/0!</v>
      </c>
      <c r="D315" s="26">
        <f ca="1">correlations!D359-'Modified Weights'!AD326</f>
        <v>-4</v>
      </c>
      <c r="E315" s="26" t="e">
        <f ca="1">correlations!E359-'Modified Weights'!AE326</f>
        <v>#DIV/0!</v>
      </c>
      <c r="F315" s="26">
        <f ca="1">correlations!F359-'Modified Weights'!AF326</f>
        <v>-3</v>
      </c>
      <c r="G315" s="26">
        <f ca="1">correlations!G359-'Modified Weights'!AG326</f>
        <v>-4</v>
      </c>
      <c r="H315" s="26" t="e">
        <f ca="1">correlations!H359-'Modified Weights'!AH326</f>
        <v>#DIV/0!</v>
      </c>
      <c r="I315" s="26" t="e">
        <f ca="1">correlations!I359-'Modified Weights'!AI326</f>
        <v>#DIV/0!</v>
      </c>
      <c r="J315" s="26">
        <f ca="1">correlations!J359-'Modified Weights'!AJ326</f>
        <v>-3.5</v>
      </c>
      <c r="K315" s="26">
        <f ca="1">correlations!K359-'Modified Weights'!AK326</f>
        <v>-1.25</v>
      </c>
      <c r="L315" s="26">
        <f ca="1">correlations!L359-'Modified Weights'!AL326</f>
        <v>-4.5</v>
      </c>
      <c r="M315" s="26" t="e">
        <f ca="1">correlations!M359-'Modified Weights'!AM326</f>
        <v>#DIV/0!</v>
      </c>
      <c r="N315" s="26" t="e">
        <f ca="1">correlations!N359-'Modified Weights'!AN326</f>
        <v>#DIV/0!</v>
      </c>
      <c r="O315" s="26">
        <f ca="1">correlations!O359-'Modified Weights'!AO326</f>
        <v>-3.75</v>
      </c>
      <c r="P315" s="26">
        <f ca="1">correlations!P359-'Modified Weights'!AP326</f>
        <v>-0.25</v>
      </c>
      <c r="Q315" s="26">
        <f ca="1">correlations!Q359-'Modified Weights'!AQ326</f>
        <v>-3.75</v>
      </c>
      <c r="R315" s="26" t="e">
        <f ca="1">correlations!R359-'Modified Weights'!AR326</f>
        <v>#DIV/0!</v>
      </c>
      <c r="S315" s="26">
        <f ca="1">correlations!S359-'Modified Weights'!AS326</f>
        <v>-3.5</v>
      </c>
      <c r="T315" s="26">
        <f ca="1">correlations!T359-'Modified Weights'!AT326</f>
        <v>-3</v>
      </c>
      <c r="U315" s="26">
        <f ca="1">correlations!U359-'Modified Weights'!AU326</f>
        <v>0</v>
      </c>
      <c r="V315" s="26" t="e">
        <f ca="1">correlations!V359-'Modified Weights'!AV326</f>
        <v>#DIV/0!</v>
      </c>
      <c r="W315" s="26">
        <f ca="1">correlations!W359-'Modified Weights'!AW326</f>
        <v>-2.5</v>
      </c>
      <c r="X315" s="26" t="e">
        <f ca="1">correlations!X359-'Modified Weights'!AX326</f>
        <v>#DIV/0!</v>
      </c>
      <c r="Y315" s="26">
        <f ca="1">correlations!Y359-'Modified Weights'!AY326</f>
        <v>-3</v>
      </c>
      <c r="Z315" s="26">
        <f ca="1">correlations!Z359-'Modified Weights'!AZ326</f>
        <v>-3.5</v>
      </c>
    </row>
    <row r="316" spans="1:26">
      <c r="A316" s="1" t="str">
        <f t="shared" si="62"/>
        <v>786: Almost Famous (2000)</v>
      </c>
      <c r="B316" s="26" t="e">
        <f ca="1">correlations!B360-'Modified Weights'!AB327</f>
        <v>#DIV/0!</v>
      </c>
      <c r="C316" s="26" t="e">
        <f ca="1">correlations!C360-'Modified Weights'!AC327</f>
        <v>#DIV/0!</v>
      </c>
      <c r="D316" s="26">
        <f ca="1">correlations!D360-'Modified Weights'!AD327</f>
        <v>0</v>
      </c>
      <c r="E316" s="26" t="e">
        <f ca="1">correlations!E360-'Modified Weights'!AE327</f>
        <v>#DIV/0!</v>
      </c>
      <c r="F316" s="26">
        <f ca="1">correlations!F360-'Modified Weights'!AF327</f>
        <v>-3</v>
      </c>
      <c r="G316" s="26">
        <f ca="1">correlations!G360-'Modified Weights'!AG327</f>
        <v>0</v>
      </c>
      <c r="H316" s="26" t="e">
        <f ca="1">correlations!H360-'Modified Weights'!AH327</f>
        <v>#DIV/0!</v>
      </c>
      <c r="I316" s="26" t="e">
        <f ca="1">correlations!I360-'Modified Weights'!AI327</f>
        <v>#DIV/0!</v>
      </c>
      <c r="J316" s="26">
        <f ca="1">correlations!J360-'Modified Weights'!AJ327</f>
        <v>0</v>
      </c>
      <c r="K316" s="26">
        <f ca="1">correlations!K360-'Modified Weights'!AK327</f>
        <v>1.25</v>
      </c>
      <c r="L316" s="26">
        <f ca="1">correlations!L360-'Modified Weights'!AL327</f>
        <v>-0.5</v>
      </c>
      <c r="M316" s="26" t="e">
        <f ca="1">correlations!M360-'Modified Weights'!AM327</f>
        <v>#DIV/0!</v>
      </c>
      <c r="N316" s="26" t="e">
        <f ca="1">correlations!N360-'Modified Weights'!AN327</f>
        <v>#DIV/0!</v>
      </c>
      <c r="O316" s="26">
        <f ca="1">correlations!O360-'Modified Weights'!AO327</f>
        <v>0.25</v>
      </c>
      <c r="P316" s="26">
        <f ca="1">correlations!P360-'Modified Weights'!AP327</f>
        <v>-3.25</v>
      </c>
      <c r="Q316" s="26">
        <f ca="1">correlations!Q360-'Modified Weights'!AQ327</f>
        <v>-3.75</v>
      </c>
      <c r="R316" s="26" t="e">
        <f ca="1">correlations!R360-'Modified Weights'!AR327</f>
        <v>#DIV/0!</v>
      </c>
      <c r="S316" s="26">
        <f ca="1">correlations!S360-'Modified Weights'!AS327</f>
        <v>-3.5</v>
      </c>
      <c r="T316" s="26">
        <f ca="1">correlations!T360-'Modified Weights'!AT327</f>
        <v>0</v>
      </c>
      <c r="U316" s="26">
        <f ca="1">correlations!U360-'Modified Weights'!AU327</f>
        <v>-3.5</v>
      </c>
      <c r="V316" s="26" t="e">
        <f ca="1">correlations!V360-'Modified Weights'!AV327</f>
        <v>#DIV/0!</v>
      </c>
      <c r="W316" s="26">
        <f ca="1">correlations!W360-'Modified Weights'!AW327</f>
        <v>1</v>
      </c>
      <c r="X316" s="26" t="e">
        <f ca="1">correlations!X360-'Modified Weights'!AX327</f>
        <v>#DIV/0!</v>
      </c>
      <c r="Y316" s="26">
        <f ca="1">correlations!Y360-'Modified Weights'!AY327</f>
        <v>-3</v>
      </c>
      <c r="Z316" s="26">
        <f ca="1">correlations!Z360-'Modified Weights'!AZ327</f>
        <v>-3.5</v>
      </c>
    </row>
    <row r="317" spans="1:26">
      <c r="A317" s="21" t="s">
        <v>63</v>
      </c>
      <c r="B317" s="26">
        <f ca="1">correlations!B361-'Modified Weights'!AB328</f>
        <v>-0.25</v>
      </c>
      <c r="C317" s="26">
        <f ca="1">correlations!C361-'Modified Weights'!AC328</f>
        <v>-3</v>
      </c>
      <c r="D317" s="26">
        <f ca="1">correlations!D361-'Modified Weights'!AD328</f>
        <v>-1.625</v>
      </c>
      <c r="E317" s="26">
        <f ca="1">correlations!E361-'Modified Weights'!AE328</f>
        <v>-3.5</v>
      </c>
      <c r="F317" s="26">
        <f ca="1">correlations!F361-'Modified Weights'!AF328</f>
        <v>0.5</v>
      </c>
      <c r="G317" s="26">
        <f ca="1">correlations!G361-'Modified Weights'!AG328</f>
        <v>-3.5</v>
      </c>
      <c r="H317" s="26">
        <f ca="1">correlations!H361-'Modified Weights'!AH328</f>
        <v>-2.5</v>
      </c>
      <c r="I317" s="26">
        <f ca="1">correlations!I361-'Modified Weights'!AI328</f>
        <v>-2.25</v>
      </c>
      <c r="J317" s="26">
        <f ca="1">correlations!J361-'Modified Weights'!AJ328</f>
        <v>-0.66666666666666696</v>
      </c>
      <c r="K317" s="26">
        <f ca="1">correlations!K361-'Modified Weights'!AK328</f>
        <v>-3.3333333333333335</v>
      </c>
      <c r="L317" s="26">
        <f ca="1">correlations!L361-'Modified Weights'!AL328</f>
        <v>-0.75</v>
      </c>
      <c r="M317" s="26">
        <f ca="1">correlations!M361-'Modified Weights'!AM328</f>
        <v>-3.25</v>
      </c>
      <c r="N317" s="26">
        <f ca="1">correlations!N361-'Modified Weights'!AN328</f>
        <v>1.3333333333333335</v>
      </c>
      <c r="O317" s="26">
        <f ca="1">correlations!O361-'Modified Weights'!AO328</f>
        <v>-4</v>
      </c>
      <c r="P317" s="26">
        <f ca="1">correlations!P361-'Modified Weights'!AP328</f>
        <v>1.5</v>
      </c>
      <c r="Q317" s="26">
        <f ca="1">correlations!Q361-'Modified Weights'!AQ328</f>
        <v>-3.3333333333333335</v>
      </c>
      <c r="R317" s="26">
        <f ca="1">correlations!R361-'Modified Weights'!AR328</f>
        <v>-3</v>
      </c>
      <c r="S317" s="26">
        <f ca="1">correlations!S361-'Modified Weights'!AS328</f>
        <v>-1.25</v>
      </c>
      <c r="T317" s="26">
        <f ca="1">correlations!T361-'Modified Weights'!AT328</f>
        <v>-1.75</v>
      </c>
      <c r="U317" s="26">
        <f ca="1">correlations!U361-'Modified Weights'!AU328</f>
        <v>-1.625</v>
      </c>
      <c r="V317" s="26">
        <f ca="1">correlations!V361-'Modified Weights'!AV328</f>
        <v>-1.5</v>
      </c>
      <c r="W317" s="26">
        <f ca="1">correlations!W361-'Modified Weights'!AW328</f>
        <v>-0.625</v>
      </c>
      <c r="X317" s="26">
        <f ca="1">correlations!X361-'Modified Weights'!AX328</f>
        <v>-2</v>
      </c>
      <c r="Y317" s="26">
        <f ca="1">correlations!Y361-'Modified Weights'!AY328</f>
        <v>-2.6666666666666665</v>
      </c>
      <c r="Z317" s="26">
        <f ca="1">correlations!Z361-'Modified Weights'!AZ328</f>
        <v>-3.8333333333333335</v>
      </c>
    </row>
    <row r="318" spans="1:26">
      <c r="A318" s="1" t="str">
        <f t="shared" ref="A318:A321" si="63">A317</f>
        <v>788: Mrs. Doubtfire (1993)</v>
      </c>
      <c r="B318" s="26">
        <f ca="1">correlations!B362-'Modified Weights'!AB329</f>
        <v>-3.75</v>
      </c>
      <c r="C318" s="26">
        <f ca="1">correlations!C362-'Modified Weights'!AC329</f>
        <v>0.5</v>
      </c>
      <c r="D318" s="26">
        <f ca="1">correlations!D362-'Modified Weights'!AD329</f>
        <v>-3.125</v>
      </c>
      <c r="E318" s="26">
        <f ca="1">correlations!E362-'Modified Weights'!AE329</f>
        <v>-3.5</v>
      </c>
      <c r="F318" s="26">
        <f ca="1">correlations!F362-'Modified Weights'!AF329</f>
        <v>-0.5</v>
      </c>
      <c r="G318" s="26">
        <f ca="1">correlations!G362-'Modified Weights'!AG329</f>
        <v>-3.5</v>
      </c>
      <c r="H318" s="26">
        <f ca="1">correlations!H362-'Modified Weights'!AH329</f>
        <v>0</v>
      </c>
      <c r="I318" s="26">
        <f ca="1">correlations!I362-'Modified Weights'!AI329</f>
        <v>-2.25</v>
      </c>
      <c r="J318" s="26">
        <f ca="1">correlations!J362-'Modified Weights'!AJ329</f>
        <v>-4.166666666666667</v>
      </c>
      <c r="K318" s="26">
        <f ca="1">correlations!K362-'Modified Weights'!AK329</f>
        <v>0.16666666666666652</v>
      </c>
      <c r="L318" s="26">
        <f ca="1">correlations!L362-'Modified Weights'!AL329</f>
        <v>-2.75</v>
      </c>
      <c r="M318" s="26">
        <f ca="1">correlations!M362-'Modified Weights'!AM329</f>
        <v>-1.75</v>
      </c>
      <c r="N318" s="26">
        <f ca="1">correlations!N362-'Modified Weights'!AN329</f>
        <v>-0.16666666666666652</v>
      </c>
      <c r="O318" s="26">
        <f ca="1">correlations!O362-'Modified Weights'!AO329</f>
        <v>1</v>
      </c>
      <c r="P318" s="26">
        <f ca="1">correlations!P362-'Modified Weights'!AP329</f>
        <v>-3.5</v>
      </c>
      <c r="Q318" s="26">
        <f ca="1">correlations!Q362-'Modified Weights'!AQ329</f>
        <v>1.6666666666666665</v>
      </c>
      <c r="R318" s="26">
        <f ca="1">correlations!R362-'Modified Weights'!AR329</f>
        <v>-3</v>
      </c>
      <c r="S318" s="26">
        <f ca="1">correlations!S362-'Modified Weights'!AS329</f>
        <v>-3.75</v>
      </c>
      <c r="T318" s="26">
        <f ca="1">correlations!T362-'Modified Weights'!AT329</f>
        <v>-1.75</v>
      </c>
      <c r="U318" s="26">
        <f ca="1">correlations!U362-'Modified Weights'!AU329</f>
        <v>-0.625</v>
      </c>
      <c r="V318" s="26">
        <f ca="1">correlations!V362-'Modified Weights'!AV329</f>
        <v>-1.5</v>
      </c>
      <c r="W318" s="26">
        <f ca="1">correlations!W362-'Modified Weights'!AW329</f>
        <v>-1.125</v>
      </c>
      <c r="X318" s="26">
        <f ca="1">correlations!X362-'Modified Weights'!AX329</f>
        <v>-0.5</v>
      </c>
      <c r="Y318" s="26">
        <f ca="1">correlations!Y362-'Modified Weights'!AY329</f>
        <v>-2.6666666666666665</v>
      </c>
      <c r="Z318" s="26">
        <f ca="1">correlations!Z362-'Modified Weights'!AZ329</f>
        <v>1.1666666666666665</v>
      </c>
    </row>
    <row r="319" spans="1:26">
      <c r="A319" s="1" t="str">
        <f t="shared" si="63"/>
        <v>788: Mrs. Doubtfire (1993)</v>
      </c>
      <c r="B319" s="26">
        <f ca="1">correlations!B363-'Modified Weights'!AB330</f>
        <v>-3.75</v>
      </c>
      <c r="C319" s="26">
        <f ca="1">correlations!C363-'Modified Weights'!AC330</f>
        <v>-0.5</v>
      </c>
      <c r="D319" s="26">
        <f ca="1">correlations!D363-'Modified Weights'!AD330</f>
        <v>0.875</v>
      </c>
      <c r="E319" s="26">
        <f ca="1">correlations!E363-'Modified Weights'!AE330</f>
        <v>-3.5</v>
      </c>
      <c r="F319" s="26">
        <f ca="1">correlations!F363-'Modified Weights'!AF330</f>
        <v>0</v>
      </c>
      <c r="G319" s="26">
        <f ca="1">correlations!G363-'Modified Weights'!AG330</f>
        <v>-3.5</v>
      </c>
      <c r="H319" s="26">
        <f ca="1">correlations!H363-'Modified Weights'!AH330</f>
        <v>1</v>
      </c>
      <c r="I319" s="26">
        <f ca="1">correlations!I363-'Modified Weights'!AI330</f>
        <v>0.25</v>
      </c>
      <c r="J319" s="26">
        <f ca="1">correlations!J363-'Modified Weights'!AJ330</f>
        <v>-0.16666666666666696</v>
      </c>
      <c r="K319" s="26">
        <f ca="1">correlations!K363-'Modified Weights'!AK330</f>
        <v>-3.3333333333333335</v>
      </c>
      <c r="L319" s="26">
        <f ca="1">correlations!L363-'Modified Weights'!AL330</f>
        <v>-2.75</v>
      </c>
      <c r="M319" s="26">
        <f ca="1">correlations!M363-'Modified Weights'!AM330</f>
        <v>-3.25</v>
      </c>
      <c r="N319" s="26">
        <f ca="1">correlations!N363-'Modified Weights'!AN330</f>
        <v>-2.6666666666666665</v>
      </c>
      <c r="O319" s="26">
        <f ca="1">correlations!O363-'Modified Weights'!AO330</f>
        <v>0</v>
      </c>
      <c r="P319" s="26">
        <f ca="1">correlations!P363-'Modified Weights'!AP330</f>
        <v>-3.5</v>
      </c>
      <c r="Q319" s="26">
        <f ca="1">correlations!Q363-'Modified Weights'!AQ330</f>
        <v>0.16666666666666652</v>
      </c>
      <c r="R319" s="26">
        <f ca="1">correlations!R363-'Modified Weights'!AR330</f>
        <v>-3</v>
      </c>
      <c r="S319" s="26">
        <f ca="1">correlations!S363-'Modified Weights'!AS330</f>
        <v>1.25</v>
      </c>
      <c r="T319" s="26">
        <f ca="1">correlations!T363-'Modified Weights'!AT330</f>
        <v>-1.75</v>
      </c>
      <c r="U319" s="26">
        <f ca="1">correlations!U363-'Modified Weights'!AU330</f>
        <v>0.375</v>
      </c>
      <c r="V319" s="26">
        <f ca="1">correlations!V363-'Modified Weights'!AV330</f>
        <v>-1.5</v>
      </c>
      <c r="W319" s="26">
        <f ca="1">correlations!W363-'Modified Weights'!AW330</f>
        <v>0.875</v>
      </c>
      <c r="X319" s="26">
        <f ca="1">correlations!X363-'Modified Weights'!AX330</f>
        <v>-2</v>
      </c>
      <c r="Y319" s="26">
        <f ca="1">correlations!Y363-'Modified Weights'!AY330</f>
        <v>-0.66666666666666652</v>
      </c>
      <c r="Z319" s="26">
        <f ca="1">correlations!Z363-'Modified Weights'!AZ330</f>
        <v>-1.3333333333333335</v>
      </c>
    </row>
    <row r="320" spans="1:26">
      <c r="A320" s="1" t="str">
        <f t="shared" si="63"/>
        <v>788: Mrs. Doubtfire (1993)</v>
      </c>
      <c r="B320" s="26">
        <f ca="1">correlations!B364-'Modified Weights'!AB331</f>
        <v>0.25</v>
      </c>
      <c r="C320" s="26">
        <f ca="1">correlations!C364-'Modified Weights'!AC331</f>
        <v>-3</v>
      </c>
      <c r="D320" s="26">
        <f ca="1">correlations!D364-'Modified Weights'!AD331</f>
        <v>0.375</v>
      </c>
      <c r="E320" s="26">
        <f ca="1">correlations!E364-'Modified Weights'!AE331</f>
        <v>-3.5</v>
      </c>
      <c r="F320" s="26">
        <f ca="1">correlations!F364-'Modified Weights'!AF331</f>
        <v>-2</v>
      </c>
      <c r="G320" s="26">
        <f ca="1">correlations!G364-'Modified Weights'!AG331</f>
        <v>-3.5</v>
      </c>
      <c r="H320" s="26">
        <f ca="1">correlations!H364-'Modified Weights'!AH331</f>
        <v>-2.5</v>
      </c>
      <c r="I320" s="26">
        <f ca="1">correlations!I364-'Modified Weights'!AI331</f>
        <v>-0.25</v>
      </c>
      <c r="J320" s="26">
        <f ca="1">correlations!J364-'Modified Weights'!AJ331</f>
        <v>-4.166666666666667</v>
      </c>
      <c r="K320" s="26">
        <f ca="1">correlations!K364-'Modified Weights'!AK331</f>
        <v>-0.33333333333333348</v>
      </c>
      <c r="L320" s="26">
        <f ca="1">correlations!L364-'Modified Weights'!AL331</f>
        <v>-2.75</v>
      </c>
      <c r="M320" s="26">
        <f ca="1">correlations!M364-'Modified Weights'!AM331</f>
        <v>1.75</v>
      </c>
      <c r="N320" s="26">
        <f ca="1">correlations!N364-'Modified Weights'!AN331</f>
        <v>-2.6666666666666665</v>
      </c>
      <c r="O320" s="26">
        <f ca="1">correlations!O364-'Modified Weights'!AO331</f>
        <v>-0.5</v>
      </c>
      <c r="P320" s="26">
        <f ca="1">correlations!P364-'Modified Weights'!AP331</f>
        <v>-1.5</v>
      </c>
      <c r="Q320" s="26">
        <f ca="1">correlations!Q364-'Modified Weights'!AQ331</f>
        <v>-1.8333333333333335</v>
      </c>
      <c r="R320" s="26">
        <f ca="1">correlations!R364-'Modified Weights'!AR331</f>
        <v>1</v>
      </c>
      <c r="S320" s="26">
        <f ca="1">correlations!S364-'Modified Weights'!AS331</f>
        <v>-3.75</v>
      </c>
      <c r="T320" s="26">
        <f ca="1">correlations!T364-'Modified Weights'!AT331</f>
        <v>-0.25</v>
      </c>
      <c r="U320" s="26">
        <f ca="1">correlations!U364-'Modified Weights'!AU331</f>
        <v>1.875</v>
      </c>
      <c r="V320" s="26">
        <f ca="1">correlations!V364-'Modified Weights'!AV331</f>
        <v>-1.5</v>
      </c>
      <c r="W320" s="26">
        <f ca="1">correlations!W364-'Modified Weights'!AW331</f>
        <v>-4.125</v>
      </c>
      <c r="X320" s="26">
        <f ca="1">correlations!X364-'Modified Weights'!AX331</f>
        <v>-2</v>
      </c>
      <c r="Y320" s="26">
        <f ca="1">correlations!Y364-'Modified Weights'!AY331</f>
        <v>-0.16666666666666652</v>
      </c>
      <c r="Z320" s="26">
        <f ca="1">correlations!Z364-'Modified Weights'!AZ331</f>
        <v>-3.8333333333333335</v>
      </c>
    </row>
    <row r="321" spans="1:26">
      <c r="A321" s="1" t="str">
        <f t="shared" si="63"/>
        <v>788: Mrs. Doubtfire (1993)</v>
      </c>
      <c r="B321" s="26">
        <f ca="1">correlations!B365-'Modified Weights'!AB332</f>
        <v>-3.75</v>
      </c>
      <c r="C321" s="26">
        <f ca="1">correlations!C365-'Modified Weights'!AC332</f>
        <v>-3</v>
      </c>
      <c r="D321" s="26">
        <f ca="1">correlations!D365-'Modified Weights'!AD332</f>
        <v>0.375</v>
      </c>
      <c r="E321" s="26">
        <f ca="1">correlations!E365-'Modified Weights'!AE332</f>
        <v>0</v>
      </c>
      <c r="F321" s="26">
        <f ca="1">correlations!F365-'Modified Weights'!AF332</f>
        <v>0</v>
      </c>
      <c r="G321" s="26">
        <f ca="1">correlations!G365-'Modified Weights'!AG332</f>
        <v>0</v>
      </c>
      <c r="H321" s="26">
        <f ca="1">correlations!H365-'Modified Weights'!AH332</f>
        <v>-1</v>
      </c>
      <c r="I321" s="26">
        <f ca="1">correlations!I365-'Modified Weights'!AI332</f>
        <v>-2.25</v>
      </c>
      <c r="J321" s="26">
        <f ca="1">correlations!J365-'Modified Weights'!AJ332</f>
        <v>0.83333333333333304</v>
      </c>
      <c r="K321" s="26">
        <f ca="1">correlations!K365-'Modified Weights'!AK332</f>
        <v>0.16666666666666652</v>
      </c>
      <c r="L321" s="26">
        <f ca="1">correlations!L365-'Modified Weights'!AL332</f>
        <v>0.75</v>
      </c>
      <c r="M321" s="26">
        <f ca="1">correlations!M365-'Modified Weights'!AM332</f>
        <v>-3.25</v>
      </c>
      <c r="N321" s="26">
        <f ca="1">correlations!N365-'Modified Weights'!AN332</f>
        <v>-1.1666666666666665</v>
      </c>
      <c r="O321" s="26">
        <f ca="1">correlations!O365-'Modified Weights'!AO332</f>
        <v>-0.5</v>
      </c>
      <c r="P321" s="26">
        <f ca="1">correlations!P365-'Modified Weights'!AP332</f>
        <v>-3.5</v>
      </c>
      <c r="Q321" s="26">
        <f ca="1">correlations!Q365-'Modified Weights'!AQ332</f>
        <v>-3.3333333333333335</v>
      </c>
      <c r="R321" s="26">
        <f ca="1">correlations!R365-'Modified Weights'!AR332</f>
        <v>-1</v>
      </c>
      <c r="S321" s="26">
        <f ca="1">correlations!S365-'Modified Weights'!AS332</f>
        <v>-3.75</v>
      </c>
      <c r="T321" s="26">
        <f ca="1">correlations!T365-'Modified Weights'!AT332</f>
        <v>0.25</v>
      </c>
      <c r="U321" s="26">
        <f ca="1">correlations!U365-'Modified Weights'!AU332</f>
        <v>-3.125</v>
      </c>
      <c r="V321" s="26">
        <f ca="1">correlations!V365-'Modified Weights'!AV332</f>
        <v>0</v>
      </c>
      <c r="W321" s="26">
        <f ca="1">correlations!W365-'Modified Weights'!AW332</f>
        <v>0.875</v>
      </c>
      <c r="X321" s="26">
        <f ca="1">correlations!X365-'Modified Weights'!AX332</f>
        <v>0.5</v>
      </c>
      <c r="Y321" s="26">
        <f ca="1">correlations!Y365-'Modified Weights'!AY332</f>
        <v>0.83333333333333348</v>
      </c>
      <c r="Z321" s="26">
        <f ca="1">correlations!Z365-'Modified Weights'!AZ332</f>
        <v>0.16666666666666652</v>
      </c>
    </row>
    <row r="322" spans="1:26">
      <c r="A322" s="21" t="s">
        <v>64</v>
      </c>
      <c r="B322" s="26">
        <f ca="1">correlations!B366-'Modified Weights'!AB333</f>
        <v>-4.5</v>
      </c>
      <c r="C322" s="26">
        <f ca="1">correlations!C366-'Modified Weights'!AC333</f>
        <v>-4</v>
      </c>
      <c r="D322" s="26">
        <f ca="1">correlations!D366-'Modified Weights'!AD333</f>
        <v>-0.5</v>
      </c>
      <c r="E322" s="26">
        <f ca="1">correlations!E366-'Modified Weights'!AE333</f>
        <v>-5</v>
      </c>
      <c r="F322" s="26">
        <f ca="1">correlations!F366-'Modified Weights'!AF333</f>
        <v>-4.333333333333333</v>
      </c>
      <c r="G322" s="26">
        <f ca="1">correlations!G366-'Modified Weights'!AG333</f>
        <v>-4.833333333333333</v>
      </c>
      <c r="H322" s="26">
        <f ca="1">correlations!H366-'Modified Weights'!AH333</f>
        <v>0.33333333333333348</v>
      </c>
      <c r="I322" s="26">
        <f ca="1">correlations!I366-'Modified Weights'!AI333</f>
        <v>-4.25</v>
      </c>
      <c r="J322" s="26">
        <f ca="1">correlations!J366-'Modified Weights'!AJ333</f>
        <v>-4.833333333333333</v>
      </c>
      <c r="K322" s="26">
        <f ca="1">correlations!K366-'Modified Weights'!AK333</f>
        <v>-1.25</v>
      </c>
      <c r="L322" s="26">
        <f ca="1">correlations!L366-'Modified Weights'!AL333</f>
        <v>-2.625</v>
      </c>
      <c r="M322" s="26">
        <f ca="1">correlations!M366-'Modified Weights'!AM333</f>
        <v>-1.5</v>
      </c>
      <c r="N322" s="26">
        <f ca="1">correlations!N366-'Modified Weights'!AN333</f>
        <v>0.25</v>
      </c>
      <c r="O322" s="26">
        <f ca="1">correlations!O366-'Modified Weights'!AO333</f>
        <v>0.25</v>
      </c>
      <c r="P322" s="26">
        <f ca="1">correlations!P366-'Modified Weights'!AP333</f>
        <v>0.875</v>
      </c>
      <c r="Q322" s="26">
        <f ca="1">correlations!Q366-'Modified Weights'!AQ333</f>
        <v>-2.0999999999999996</v>
      </c>
      <c r="R322" s="26">
        <f ca="1">correlations!R366-'Modified Weights'!AR333</f>
        <v>-4.75</v>
      </c>
      <c r="S322" s="26">
        <f ca="1">correlations!S366-'Modified Weights'!AS333</f>
        <v>-5</v>
      </c>
      <c r="T322" s="26">
        <f ca="1">correlations!T366-'Modified Weights'!AT333</f>
        <v>-4.5</v>
      </c>
      <c r="U322" s="26">
        <f ca="1">correlations!U366-'Modified Weights'!AU333</f>
        <v>0</v>
      </c>
      <c r="V322" s="26">
        <f ca="1">correlations!V366-'Modified Weights'!AV333</f>
        <v>0.66666666666666696</v>
      </c>
      <c r="W322" s="26">
        <f ca="1">correlations!W366-'Modified Weights'!AW333</f>
        <v>-4.333333333333333</v>
      </c>
      <c r="X322" s="26">
        <f ca="1">correlations!X366-'Modified Weights'!AX333</f>
        <v>-4.333333333333333</v>
      </c>
      <c r="Y322" s="26">
        <f ca="1">correlations!Y366-'Modified Weights'!AY333</f>
        <v>0.16666666666666696</v>
      </c>
      <c r="Z322" s="26">
        <f ca="1">correlations!Z366-'Modified Weights'!AZ333</f>
        <v>0.125</v>
      </c>
    </row>
    <row r="323" spans="1:26">
      <c r="A323" s="1" t="str">
        <f t="shared" ref="A323:A326" si="64">A322</f>
        <v>807: Seven (a.k.a. Se7en) (1995)</v>
      </c>
      <c r="B323" s="26">
        <f ca="1">correlations!B367-'Modified Weights'!AB334</f>
        <v>-0.5</v>
      </c>
      <c r="C323" s="26">
        <f ca="1">correlations!C367-'Modified Weights'!AC334</f>
        <v>-4</v>
      </c>
      <c r="D323" s="26">
        <f ca="1">correlations!D367-'Modified Weights'!AD334</f>
        <v>0.5</v>
      </c>
      <c r="E323" s="26">
        <f ca="1">correlations!E367-'Modified Weights'!AE334</f>
        <v>0</v>
      </c>
      <c r="F323" s="26">
        <f ca="1">correlations!F367-'Modified Weights'!AF334</f>
        <v>-0.33333333333333304</v>
      </c>
      <c r="G323" s="26">
        <f ca="1">correlations!G367-'Modified Weights'!AG334</f>
        <v>-4.833333333333333</v>
      </c>
      <c r="H323" s="26">
        <f ca="1">correlations!H367-'Modified Weights'!AH334</f>
        <v>-3.6666666666666665</v>
      </c>
      <c r="I323" s="26">
        <f ca="1">correlations!I367-'Modified Weights'!AI334</f>
        <v>-4.25</v>
      </c>
      <c r="J323" s="26">
        <f ca="1">correlations!J367-'Modified Weights'!AJ334</f>
        <v>-4.833333333333333</v>
      </c>
      <c r="K323" s="26">
        <f ca="1">correlations!K367-'Modified Weights'!AK334</f>
        <v>-3.25</v>
      </c>
      <c r="L323" s="26">
        <f ca="1">correlations!L367-'Modified Weights'!AL334</f>
        <v>0.375</v>
      </c>
      <c r="M323" s="26">
        <f ca="1">correlations!M367-'Modified Weights'!AM334</f>
        <v>0.5</v>
      </c>
      <c r="N323" s="26">
        <f ca="1">correlations!N367-'Modified Weights'!AN334</f>
        <v>-4.25</v>
      </c>
      <c r="O323" s="26">
        <f ca="1">correlations!O367-'Modified Weights'!AO334</f>
        <v>0.25</v>
      </c>
      <c r="P323" s="26">
        <f ca="1">correlations!P367-'Modified Weights'!AP334</f>
        <v>0.875</v>
      </c>
      <c r="Q323" s="26">
        <f ca="1">correlations!Q367-'Modified Weights'!AQ334</f>
        <v>0.90000000000000036</v>
      </c>
      <c r="R323" s="26">
        <f ca="1">correlations!R367-'Modified Weights'!AR334</f>
        <v>0.25</v>
      </c>
      <c r="S323" s="26">
        <f ca="1">correlations!S367-'Modified Weights'!AS334</f>
        <v>0</v>
      </c>
      <c r="T323" s="26">
        <f ca="1">correlations!T367-'Modified Weights'!AT334</f>
        <v>-4.5</v>
      </c>
      <c r="U323" s="26">
        <f ca="1">correlations!U367-'Modified Weights'!AU334</f>
        <v>-4</v>
      </c>
      <c r="V323" s="26">
        <f ca="1">correlations!V367-'Modified Weights'!AV334</f>
        <v>-4.333333333333333</v>
      </c>
      <c r="W323" s="26">
        <f ca="1">correlations!W367-'Modified Weights'!AW334</f>
        <v>-4.333333333333333</v>
      </c>
      <c r="X323" s="26">
        <f ca="1">correlations!X367-'Modified Weights'!AX334</f>
        <v>-0.33333333333333304</v>
      </c>
      <c r="Y323" s="26">
        <f ca="1">correlations!Y367-'Modified Weights'!AY334</f>
        <v>0.16666666666666696</v>
      </c>
      <c r="Z323" s="26">
        <f ca="1">correlations!Z367-'Modified Weights'!AZ334</f>
        <v>0.125</v>
      </c>
    </row>
    <row r="324" spans="1:26">
      <c r="A324" s="1" t="str">
        <f t="shared" si="64"/>
        <v>807: Seven (a.k.a. Se7en) (1995)</v>
      </c>
      <c r="B324" s="26">
        <f ca="1">correlations!B368-'Modified Weights'!AB335</f>
        <v>0.5</v>
      </c>
      <c r="C324" s="26">
        <f ca="1">correlations!C368-'Modified Weights'!AC335</f>
        <v>-4</v>
      </c>
      <c r="D324" s="26">
        <f ca="1">correlations!D368-'Modified Weights'!AD335</f>
        <v>0</v>
      </c>
      <c r="E324" s="26">
        <f ca="1">correlations!E368-'Modified Weights'!AE335</f>
        <v>-5</v>
      </c>
      <c r="F324" s="26">
        <f ca="1">correlations!F368-'Modified Weights'!AF335</f>
        <v>0.16666666666666696</v>
      </c>
      <c r="G324" s="26">
        <f ca="1">correlations!G368-'Modified Weights'!AG335</f>
        <v>0.16666666666666696</v>
      </c>
      <c r="H324" s="26">
        <f ca="1">correlations!H368-'Modified Weights'!AH335</f>
        <v>-3.6666666666666665</v>
      </c>
      <c r="I324" s="26">
        <f ca="1">correlations!I368-'Modified Weights'!AI335</f>
        <v>-4.25</v>
      </c>
      <c r="J324" s="26">
        <f ca="1">correlations!J368-'Modified Weights'!AJ335</f>
        <v>-0.33333333333333304</v>
      </c>
      <c r="K324" s="26">
        <f ca="1">correlations!K368-'Modified Weights'!AK335</f>
        <v>-3.25</v>
      </c>
      <c r="L324" s="26">
        <f ca="1">correlations!L368-'Modified Weights'!AL335</f>
        <v>-3.625</v>
      </c>
      <c r="M324" s="26">
        <f ca="1">correlations!M368-'Modified Weights'!AM335</f>
        <v>-3.5</v>
      </c>
      <c r="N324" s="26">
        <f ca="1">correlations!N368-'Modified Weights'!AN335</f>
        <v>-4.25</v>
      </c>
      <c r="O324" s="26">
        <f ca="1">correlations!O368-'Modified Weights'!AO335</f>
        <v>-0.25</v>
      </c>
      <c r="P324" s="26">
        <f ca="1">correlations!P368-'Modified Weights'!AP335</f>
        <v>-4.125</v>
      </c>
      <c r="Q324" s="26">
        <f ca="1">correlations!Q368-'Modified Weights'!AQ335</f>
        <v>0.40000000000000036</v>
      </c>
      <c r="R324" s="26">
        <f ca="1">correlations!R368-'Modified Weights'!AR335</f>
        <v>0.25</v>
      </c>
      <c r="S324" s="26">
        <f ca="1">correlations!S368-'Modified Weights'!AS335</f>
        <v>0</v>
      </c>
      <c r="T324" s="26">
        <f ca="1">correlations!T368-'Modified Weights'!AT335</f>
        <v>0.5</v>
      </c>
      <c r="U324" s="26">
        <f ca="1">correlations!U368-'Modified Weights'!AU335</f>
        <v>-4</v>
      </c>
      <c r="V324" s="26">
        <f ca="1">correlations!V368-'Modified Weights'!AV335</f>
        <v>-0.33333333333333304</v>
      </c>
      <c r="W324" s="26">
        <f ca="1">correlations!W368-'Modified Weights'!AW335</f>
        <v>0.66666666666666696</v>
      </c>
      <c r="X324" s="26">
        <f ca="1">correlations!X368-'Modified Weights'!AX335</f>
        <v>-0.33333333333333304</v>
      </c>
      <c r="Y324" s="26">
        <f ca="1">correlations!Y368-'Modified Weights'!AY335</f>
        <v>-0.33333333333333304</v>
      </c>
      <c r="Z324" s="26">
        <f ca="1">correlations!Z368-'Modified Weights'!AZ335</f>
        <v>-4.875</v>
      </c>
    </row>
    <row r="325" spans="1:26">
      <c r="A325" s="1" t="str">
        <f t="shared" si="64"/>
        <v>807: Seven (a.k.a. Se7en) (1995)</v>
      </c>
      <c r="B325" s="26">
        <f ca="1">correlations!B369-'Modified Weights'!AB336</f>
        <v>0</v>
      </c>
      <c r="C325" s="26">
        <f ca="1">correlations!C369-'Modified Weights'!AC336</f>
        <v>-1</v>
      </c>
      <c r="D325" s="26">
        <f ca="1">correlations!D369-'Modified Weights'!AD336</f>
        <v>-4.5</v>
      </c>
      <c r="E325" s="26">
        <f ca="1">correlations!E369-'Modified Weights'!AE336</f>
        <v>-5</v>
      </c>
      <c r="F325" s="26">
        <f ca="1">correlations!F369-'Modified Weights'!AF336</f>
        <v>-4.333333333333333</v>
      </c>
      <c r="G325" s="26">
        <f ca="1">correlations!G369-'Modified Weights'!AG336</f>
        <v>0.16666666666666696</v>
      </c>
      <c r="H325" s="26">
        <f ca="1">correlations!H369-'Modified Weights'!AH336</f>
        <v>-0.66666666666666652</v>
      </c>
      <c r="I325" s="26">
        <f ca="1">correlations!I369-'Modified Weights'!AI336</f>
        <v>0.25</v>
      </c>
      <c r="J325" s="26">
        <f ca="1">correlations!J369-'Modified Weights'!AJ336</f>
        <v>0.16666666666666696</v>
      </c>
      <c r="K325" s="26">
        <f ca="1">correlations!K369-'Modified Weights'!AK336</f>
        <v>-3.25</v>
      </c>
      <c r="L325" s="26">
        <f ca="1">correlations!L369-'Modified Weights'!AL336</f>
        <v>1.375</v>
      </c>
      <c r="M325" s="26">
        <f ca="1">correlations!M369-'Modified Weights'!AM336</f>
        <v>1.5</v>
      </c>
      <c r="N325" s="26">
        <f ca="1">correlations!N369-'Modified Weights'!AN336</f>
        <v>-4.25</v>
      </c>
      <c r="O325" s="26">
        <f ca="1">correlations!O369-'Modified Weights'!AO336</f>
        <v>-4.75</v>
      </c>
      <c r="P325" s="26">
        <f ca="1">correlations!P369-'Modified Weights'!AP336</f>
        <v>0.375</v>
      </c>
      <c r="Q325" s="26">
        <f ca="1">correlations!Q369-'Modified Weights'!AQ336</f>
        <v>-9.9999999999999645E-2</v>
      </c>
      <c r="R325" s="26">
        <f ca="1">correlations!R369-'Modified Weights'!AR336</f>
        <v>-0.25</v>
      </c>
      <c r="S325" s="26">
        <f ca="1">correlations!S369-'Modified Weights'!AS336</f>
        <v>-5</v>
      </c>
      <c r="T325" s="26">
        <f ca="1">correlations!T369-'Modified Weights'!AT336</f>
        <v>-0.5</v>
      </c>
      <c r="U325" s="26">
        <f ca="1">correlations!U369-'Modified Weights'!AU336</f>
        <v>1</v>
      </c>
      <c r="V325" s="26">
        <f ca="1">correlations!V369-'Modified Weights'!AV336</f>
        <v>-4.333333333333333</v>
      </c>
      <c r="W325" s="26">
        <f ca="1">correlations!W369-'Modified Weights'!AW336</f>
        <v>-1.333333333333333</v>
      </c>
      <c r="X325" s="26">
        <f ca="1">correlations!X369-'Modified Weights'!AX336</f>
        <v>0.66666666666666696</v>
      </c>
      <c r="Y325" s="26">
        <f ca="1">correlations!Y369-'Modified Weights'!AY336</f>
        <v>-4.833333333333333</v>
      </c>
      <c r="Z325" s="26">
        <f ca="1">correlations!Z369-'Modified Weights'!AZ336</f>
        <v>0.125</v>
      </c>
    </row>
    <row r="326" spans="1:26">
      <c r="A326" s="1" t="str">
        <f t="shared" si="64"/>
        <v>807: Seven (a.k.a. Se7en) (1995)</v>
      </c>
      <c r="B326" s="26">
        <f ca="1">correlations!B370-'Modified Weights'!AB337</f>
        <v>-4.5</v>
      </c>
      <c r="C326" s="26">
        <f ca="1">correlations!C370-'Modified Weights'!AC337</f>
        <v>1</v>
      </c>
      <c r="D326" s="26">
        <f ca="1">correlations!D370-'Modified Weights'!AD337</f>
        <v>0</v>
      </c>
      <c r="E326" s="26">
        <f ca="1">correlations!E370-'Modified Weights'!AE337</f>
        <v>-5</v>
      </c>
      <c r="F326" s="26">
        <f ca="1">correlations!F370-'Modified Weights'!AF337</f>
        <v>0.16666666666666696</v>
      </c>
      <c r="G326" s="26">
        <f ca="1">correlations!G370-'Modified Weights'!AG337</f>
        <v>-0.33333333333333304</v>
      </c>
      <c r="H326" s="26">
        <f ca="1">correlations!H370-'Modified Weights'!AH337</f>
        <v>0.33333333333333348</v>
      </c>
      <c r="I326" s="26">
        <f ca="1">correlations!I370-'Modified Weights'!AI337</f>
        <v>-0.25</v>
      </c>
      <c r="J326" s="26">
        <f ca="1">correlations!J370-'Modified Weights'!AJ337</f>
        <v>0.16666666666666696</v>
      </c>
      <c r="K326" s="26">
        <f ca="1">correlations!K370-'Modified Weights'!AK337</f>
        <v>1.25</v>
      </c>
      <c r="L326" s="26">
        <f ca="1">correlations!L370-'Modified Weights'!AL337</f>
        <v>0.875</v>
      </c>
      <c r="M326" s="26">
        <f ca="1">correlations!M370-'Modified Weights'!AM337</f>
        <v>-0.5</v>
      </c>
      <c r="N326" s="26">
        <f ca="1">correlations!N370-'Modified Weights'!AN337</f>
        <v>-0.25</v>
      </c>
      <c r="O326" s="26">
        <f ca="1">correlations!O370-'Modified Weights'!AO337</f>
        <v>-0.25</v>
      </c>
      <c r="P326" s="26">
        <f ca="1">correlations!P370-'Modified Weights'!AP337</f>
        <v>-2.125</v>
      </c>
      <c r="Q326" s="26">
        <f ca="1">correlations!Q370-'Modified Weights'!AQ337</f>
        <v>0.90000000000000036</v>
      </c>
      <c r="R326" s="26">
        <f ca="1">correlations!R370-'Modified Weights'!AR337</f>
        <v>-0.25</v>
      </c>
      <c r="S326" s="26">
        <f ca="1">correlations!S370-'Modified Weights'!AS337</f>
        <v>-5</v>
      </c>
      <c r="T326" s="26">
        <f ca="1">correlations!T370-'Modified Weights'!AT337</f>
        <v>0</v>
      </c>
      <c r="U326" s="26">
        <f ca="1">correlations!U370-'Modified Weights'!AU337</f>
        <v>-1</v>
      </c>
      <c r="V326" s="26">
        <f ca="1">correlations!V370-'Modified Weights'!AV337</f>
        <v>-0.33333333333333304</v>
      </c>
      <c r="W326" s="26">
        <f ca="1">correlations!W370-'Modified Weights'!AW337</f>
        <v>0.66666666666666696</v>
      </c>
      <c r="X326" s="26">
        <f ca="1">correlations!X370-'Modified Weights'!AX337</f>
        <v>-4.333333333333333</v>
      </c>
      <c r="Y326" s="26">
        <f ca="1">correlations!Y370-'Modified Weights'!AY337</f>
        <v>-4.833333333333333</v>
      </c>
      <c r="Z326" s="26">
        <f ca="1">correlations!Z370-'Modified Weights'!AZ337</f>
        <v>-0.375</v>
      </c>
    </row>
    <row r="327" spans="1:26">
      <c r="A327" s="21" t="s">
        <v>65</v>
      </c>
      <c r="B327" s="26">
        <f ca="1">correlations!B371-'Modified Weights'!AB338</f>
        <v>0.29999999999999982</v>
      </c>
      <c r="C327" s="26">
        <f ca="1">correlations!C371-'Modified Weights'!AC338</f>
        <v>-0.20000000000000018</v>
      </c>
      <c r="D327" s="26">
        <f ca="1">correlations!D371-'Modified Weights'!AD338</f>
        <v>0.39999999999999991</v>
      </c>
      <c r="E327" s="26">
        <f ca="1">correlations!E371-'Modified Weights'!AE338</f>
        <v>-4.25</v>
      </c>
      <c r="F327" s="26">
        <f ca="1">correlations!F371-'Modified Weights'!AF338</f>
        <v>-0.39999999999999991</v>
      </c>
      <c r="G327" s="26">
        <f ca="1">correlations!G371-'Modified Weights'!AG338</f>
        <v>0</v>
      </c>
      <c r="H327" s="26">
        <f ca="1">correlations!H371-'Modified Weights'!AH338</f>
        <v>-0.70000000000000018</v>
      </c>
      <c r="I327" s="26">
        <f ca="1">correlations!I371-'Modified Weights'!AI338</f>
        <v>-4.125</v>
      </c>
      <c r="J327" s="26">
        <f ca="1">correlations!J371-'Modified Weights'!AJ338</f>
        <v>0.20000000000000018</v>
      </c>
      <c r="K327" s="26">
        <f ca="1">correlations!K371-'Modified Weights'!AK338</f>
        <v>-3.375</v>
      </c>
      <c r="L327" s="26">
        <f ca="1">correlations!L371-'Modified Weights'!AL338</f>
        <v>1.2000000000000002</v>
      </c>
      <c r="M327" s="26">
        <f ca="1">correlations!M371-'Modified Weights'!AM338</f>
        <v>-2.8333333333333335</v>
      </c>
      <c r="N327" s="26">
        <f ca="1">correlations!N371-'Modified Weights'!AN338</f>
        <v>-0.125</v>
      </c>
      <c r="O327" s="26">
        <f ca="1">correlations!O371-'Modified Weights'!AO338</f>
        <v>0.10000000000000009</v>
      </c>
      <c r="P327" s="26">
        <f ca="1">correlations!P371-'Modified Weights'!AP338</f>
        <v>0.5</v>
      </c>
      <c r="Q327" s="26">
        <f ca="1">correlations!Q371-'Modified Weights'!AQ338</f>
        <v>-4.25</v>
      </c>
      <c r="R327" s="26">
        <f ca="1">correlations!R371-'Modified Weights'!AR338</f>
        <v>-4.25</v>
      </c>
      <c r="S327" s="26">
        <f ca="1">correlations!S371-'Modified Weights'!AS338</f>
        <v>0.75</v>
      </c>
      <c r="T327" s="26">
        <f ca="1">correlations!T371-'Modified Weights'!AT338</f>
        <v>-3.625</v>
      </c>
      <c r="U327" s="26">
        <f ca="1">correlations!U371-'Modified Weights'!AU338</f>
        <v>0</v>
      </c>
      <c r="V327" s="26">
        <f ca="1">correlations!V371-'Modified Weights'!AV338</f>
        <v>-1.5</v>
      </c>
      <c r="W327" s="26">
        <f ca="1">correlations!W371-'Modified Weights'!AW338</f>
        <v>1.2000000000000002</v>
      </c>
      <c r="X327" s="26">
        <f ca="1">correlations!X371-'Modified Weights'!AX338</f>
        <v>0.29999999999999982</v>
      </c>
      <c r="Y327" s="26">
        <f ca="1">correlations!Y371-'Modified Weights'!AY338</f>
        <v>0.70000000000000018</v>
      </c>
      <c r="Z327" s="26">
        <f ca="1">correlations!Z371-'Modified Weights'!AZ338</f>
        <v>0.10000000000000009</v>
      </c>
    </row>
    <row r="328" spans="1:26">
      <c r="A328" s="1" t="str">
        <f t="shared" ref="A328:A331" si="65">A327</f>
        <v>808: Shrek (2001)</v>
      </c>
      <c r="B328" s="26">
        <f ca="1">correlations!B372-'Modified Weights'!AB339</f>
        <v>-0.20000000000000018</v>
      </c>
      <c r="C328" s="26">
        <f ca="1">correlations!C372-'Modified Weights'!AC339</f>
        <v>0.79999999999999982</v>
      </c>
      <c r="D328" s="26">
        <f ca="1">correlations!D372-'Modified Weights'!AD339</f>
        <v>-1.6</v>
      </c>
      <c r="E328" s="26">
        <f ca="1">correlations!E372-'Modified Weights'!AE339</f>
        <v>-0.25</v>
      </c>
      <c r="F328" s="26">
        <f ca="1">correlations!F372-'Modified Weights'!AF339</f>
        <v>0.10000000000000009</v>
      </c>
      <c r="G328" s="26">
        <f ca="1">correlations!G372-'Modified Weights'!AG339</f>
        <v>-3.5</v>
      </c>
      <c r="H328" s="26">
        <f ca="1">correlations!H372-'Modified Weights'!AH339</f>
        <v>1.2999999999999998</v>
      </c>
      <c r="I328" s="26">
        <f ca="1">correlations!I372-'Modified Weights'!AI339</f>
        <v>0.375</v>
      </c>
      <c r="J328" s="26">
        <f ca="1">correlations!J372-'Modified Weights'!AJ339</f>
        <v>-0.79999999999999982</v>
      </c>
      <c r="K328" s="26">
        <f ca="1">correlations!K372-'Modified Weights'!AK339</f>
        <v>0.125</v>
      </c>
      <c r="L328" s="26">
        <f ca="1">correlations!L372-'Modified Weights'!AL339</f>
        <v>-0.79999999999999982</v>
      </c>
      <c r="M328" s="26">
        <f ca="1">correlations!M372-'Modified Weights'!AM339</f>
        <v>1.1666666666666665</v>
      </c>
      <c r="N328" s="26">
        <f ca="1">correlations!N372-'Modified Weights'!AN339</f>
        <v>0.875</v>
      </c>
      <c r="O328" s="26">
        <f ca="1">correlations!O372-'Modified Weights'!AO339</f>
        <v>0.60000000000000009</v>
      </c>
      <c r="P328" s="26">
        <f ca="1">correlations!P372-'Modified Weights'!AP339</f>
        <v>1</v>
      </c>
      <c r="Q328" s="26">
        <f ca="1">correlations!Q372-'Modified Weights'!AQ339</f>
        <v>0.25</v>
      </c>
      <c r="R328" s="26">
        <f ca="1">correlations!R372-'Modified Weights'!AR339</f>
        <v>0.75</v>
      </c>
      <c r="S328" s="26">
        <f ca="1">correlations!S372-'Modified Weights'!AS339</f>
        <v>-0.25</v>
      </c>
      <c r="T328" s="26">
        <f ca="1">correlations!T372-'Modified Weights'!AT339</f>
        <v>-0.125</v>
      </c>
      <c r="U328" s="26">
        <f ca="1">correlations!U372-'Modified Weights'!AU339</f>
        <v>1</v>
      </c>
      <c r="V328" s="26">
        <f ca="1">correlations!V372-'Modified Weights'!AV339</f>
        <v>0</v>
      </c>
      <c r="W328" s="26">
        <f ca="1">correlations!W372-'Modified Weights'!AW339</f>
        <v>-0.29999999999999982</v>
      </c>
      <c r="X328" s="26">
        <f ca="1">correlations!X372-'Modified Weights'!AX339</f>
        <v>0.79999999999999982</v>
      </c>
      <c r="Y328" s="26">
        <f ca="1">correlations!Y372-'Modified Weights'!AY339</f>
        <v>-0.29999999999999982</v>
      </c>
      <c r="Z328" s="26">
        <f ca="1">correlations!Z372-'Modified Weights'!AZ339</f>
        <v>0.60000000000000009</v>
      </c>
    </row>
    <row r="329" spans="1:26">
      <c r="A329" s="1" t="str">
        <f t="shared" si="65"/>
        <v>808: Shrek (2001)</v>
      </c>
      <c r="B329" s="26">
        <f ca="1">correlations!B373-'Modified Weights'!AB340</f>
        <v>-1.2000000000000002</v>
      </c>
      <c r="C329" s="26">
        <f ca="1">correlations!C373-'Modified Weights'!AC340</f>
        <v>-0.20000000000000018</v>
      </c>
      <c r="D329" s="26">
        <f ca="1">correlations!D373-'Modified Weights'!AD340</f>
        <v>0.39999999999999991</v>
      </c>
      <c r="E329" s="26">
        <f ca="1">correlations!E373-'Modified Weights'!AE340</f>
        <v>0.75</v>
      </c>
      <c r="F329" s="26">
        <f ca="1">correlations!F373-'Modified Weights'!AF340</f>
        <v>-0.89999999999999991</v>
      </c>
      <c r="G329" s="26">
        <f ca="1">correlations!G373-'Modified Weights'!AG340</f>
        <v>1.5</v>
      </c>
      <c r="H329" s="26">
        <f ca="1">correlations!H373-'Modified Weights'!AH340</f>
        <v>-0.20000000000000018</v>
      </c>
      <c r="I329" s="26">
        <f ca="1">correlations!I373-'Modified Weights'!AI340</f>
        <v>0.875</v>
      </c>
      <c r="J329" s="26">
        <f ca="1">correlations!J373-'Modified Weights'!AJ340</f>
        <v>-0.29999999999999982</v>
      </c>
      <c r="K329" s="26">
        <f ca="1">correlations!K373-'Modified Weights'!AK340</f>
        <v>0.125</v>
      </c>
      <c r="L329" s="26">
        <f ca="1">correlations!L373-'Modified Weights'!AL340</f>
        <v>-0.29999999999999982</v>
      </c>
      <c r="M329" s="26">
        <f ca="1">correlations!M373-'Modified Weights'!AM340</f>
        <v>-2.8333333333333335</v>
      </c>
      <c r="N329" s="26">
        <f ca="1">correlations!N373-'Modified Weights'!AN340</f>
        <v>-0.625</v>
      </c>
      <c r="O329" s="26">
        <f ca="1">correlations!O373-'Modified Weights'!AO340</f>
        <v>0.10000000000000009</v>
      </c>
      <c r="P329" s="26">
        <f ca="1">correlations!P373-'Modified Weights'!AP340</f>
        <v>-0.5</v>
      </c>
      <c r="Q329" s="26">
        <f ca="1">correlations!Q373-'Modified Weights'!AQ340</f>
        <v>-0.75</v>
      </c>
      <c r="R329" s="26">
        <f ca="1">correlations!R373-'Modified Weights'!AR340</f>
        <v>-0.25</v>
      </c>
      <c r="S329" s="26">
        <f ca="1">correlations!S373-'Modified Weights'!AS340</f>
        <v>0.25</v>
      </c>
      <c r="T329" s="26">
        <f ca="1">correlations!T373-'Modified Weights'!AT340</f>
        <v>0.375</v>
      </c>
      <c r="U329" s="26">
        <f ca="1">correlations!U373-'Modified Weights'!AU340</f>
        <v>-0.5</v>
      </c>
      <c r="V329" s="26">
        <f ca="1">correlations!V373-'Modified Weights'!AV340</f>
        <v>-0.5</v>
      </c>
      <c r="W329" s="26">
        <f ca="1">correlations!W373-'Modified Weights'!AW340</f>
        <v>-1.7999999999999998</v>
      </c>
      <c r="X329" s="26">
        <f ca="1">correlations!X373-'Modified Weights'!AX340</f>
        <v>-0.20000000000000018</v>
      </c>
      <c r="Y329" s="26">
        <f ca="1">correlations!Y373-'Modified Weights'!AY340</f>
        <v>-1.2999999999999998</v>
      </c>
      <c r="Z329" s="26">
        <f ca="1">correlations!Z373-'Modified Weights'!AZ340</f>
        <v>1.1000000000000001</v>
      </c>
    </row>
    <row r="330" spans="1:26">
      <c r="A330" s="1" t="str">
        <f t="shared" si="65"/>
        <v>808: Shrek (2001)</v>
      </c>
      <c r="B330" s="26">
        <f ca="1">correlations!B374-'Modified Weights'!AB341</f>
        <v>0.79999999999999982</v>
      </c>
      <c r="C330" s="26">
        <f ca="1">correlations!C374-'Modified Weights'!AC341</f>
        <v>-0.70000000000000018</v>
      </c>
      <c r="D330" s="26">
        <f ca="1">correlations!D374-'Modified Weights'!AD341</f>
        <v>0.89999999999999991</v>
      </c>
      <c r="E330" s="26">
        <f ca="1">correlations!E374-'Modified Weights'!AE341</f>
        <v>0.25</v>
      </c>
      <c r="F330" s="26">
        <f ca="1">correlations!F374-'Modified Weights'!AF341</f>
        <v>1.1000000000000001</v>
      </c>
      <c r="G330" s="26">
        <f ca="1">correlations!G374-'Modified Weights'!AG341</f>
        <v>-1.5</v>
      </c>
      <c r="H330" s="26">
        <f ca="1">correlations!H374-'Modified Weights'!AH341</f>
        <v>-0.70000000000000018</v>
      </c>
      <c r="I330" s="26">
        <f ca="1">correlations!I374-'Modified Weights'!AI341</f>
        <v>-0.125</v>
      </c>
      <c r="J330" s="26">
        <f ca="1">correlations!J374-'Modified Weights'!AJ341</f>
        <v>0.70000000000000018</v>
      </c>
      <c r="K330" s="26">
        <f ca="1">correlations!K374-'Modified Weights'!AK341</f>
        <v>-0.375</v>
      </c>
      <c r="L330" s="26">
        <f ca="1">correlations!L374-'Modified Weights'!AL341</f>
        <v>0.20000000000000018</v>
      </c>
      <c r="M330" s="26">
        <f ca="1">correlations!M374-'Modified Weights'!AM341</f>
        <v>-1.3333333333333335</v>
      </c>
      <c r="N330" s="26">
        <f ca="1">correlations!N374-'Modified Weights'!AN341</f>
        <v>-4.125</v>
      </c>
      <c r="O330" s="26">
        <f ca="1">correlations!O374-'Modified Weights'!AO341</f>
        <v>-0.39999999999999991</v>
      </c>
      <c r="P330" s="26">
        <f ca="1">correlations!P374-'Modified Weights'!AP341</f>
        <v>-1</v>
      </c>
      <c r="Q330" s="26">
        <f ca="1">correlations!Q374-'Modified Weights'!AQ341</f>
        <v>-0.25</v>
      </c>
      <c r="R330" s="26">
        <f ca="1">correlations!R374-'Modified Weights'!AR341</f>
        <v>-0.25</v>
      </c>
      <c r="S330" s="26">
        <f ca="1">correlations!S374-'Modified Weights'!AS341</f>
        <v>-0.75</v>
      </c>
      <c r="T330" s="26">
        <f ca="1">correlations!T374-'Modified Weights'!AT341</f>
        <v>0.375</v>
      </c>
      <c r="U330" s="26">
        <f ca="1">correlations!U374-'Modified Weights'!AU341</f>
        <v>0.5</v>
      </c>
      <c r="V330" s="26">
        <f ca="1">correlations!V374-'Modified Weights'!AV341</f>
        <v>1.5</v>
      </c>
      <c r="W330" s="26">
        <f ca="1">correlations!W374-'Modified Weights'!AW341</f>
        <v>-0.29999999999999982</v>
      </c>
      <c r="X330" s="26">
        <f ca="1">correlations!X374-'Modified Weights'!AX341</f>
        <v>-1.2000000000000002</v>
      </c>
      <c r="Y330" s="26">
        <f ca="1">correlations!Y374-'Modified Weights'!AY341</f>
        <v>0.70000000000000018</v>
      </c>
      <c r="Z330" s="26">
        <f ca="1">correlations!Z374-'Modified Weights'!AZ341</f>
        <v>-1.9</v>
      </c>
    </row>
    <row r="331" spans="1:26">
      <c r="A331" s="1" t="str">
        <f t="shared" si="65"/>
        <v>808: Shrek (2001)</v>
      </c>
      <c r="B331" s="26">
        <f ca="1">correlations!B375-'Modified Weights'!AB342</f>
        <v>0.29999999999999982</v>
      </c>
      <c r="C331" s="26">
        <f ca="1">correlations!C375-'Modified Weights'!AC342</f>
        <v>0.29999999999999982</v>
      </c>
      <c r="D331" s="26">
        <f ca="1">correlations!D375-'Modified Weights'!AD342</f>
        <v>-0.10000000000000009</v>
      </c>
      <c r="E331" s="26">
        <f ca="1">correlations!E375-'Modified Weights'!AE342</f>
        <v>-0.75</v>
      </c>
      <c r="F331" s="26">
        <f ca="1">correlations!F375-'Modified Weights'!AF342</f>
        <v>0.10000000000000009</v>
      </c>
      <c r="G331" s="26">
        <f ca="1">correlations!G375-'Modified Weights'!AG342</f>
        <v>0</v>
      </c>
      <c r="H331" s="26">
        <f ca="1">correlations!H375-'Modified Weights'!AH342</f>
        <v>0.29999999999999982</v>
      </c>
      <c r="I331" s="26">
        <f ca="1">correlations!I375-'Modified Weights'!AI342</f>
        <v>-1.125</v>
      </c>
      <c r="J331" s="26">
        <f ca="1">correlations!J375-'Modified Weights'!AJ342</f>
        <v>0.20000000000000018</v>
      </c>
      <c r="K331" s="26">
        <f ca="1">correlations!K375-'Modified Weights'!AK342</f>
        <v>0.125</v>
      </c>
      <c r="L331" s="26">
        <f ca="1">correlations!L375-'Modified Weights'!AL342</f>
        <v>-0.29999999999999982</v>
      </c>
      <c r="M331" s="26">
        <f ca="1">correlations!M375-'Modified Weights'!AM342</f>
        <v>0.16666666666666652</v>
      </c>
      <c r="N331" s="26">
        <f ca="1">correlations!N375-'Modified Weights'!AN342</f>
        <v>-0.125</v>
      </c>
      <c r="O331" s="26">
        <f ca="1">correlations!O375-'Modified Weights'!AO342</f>
        <v>-0.39999999999999991</v>
      </c>
      <c r="P331" s="26">
        <f ca="1">correlations!P375-'Modified Weights'!AP342</f>
        <v>-4</v>
      </c>
      <c r="Q331" s="26">
        <f ca="1">correlations!Q375-'Modified Weights'!AQ342</f>
        <v>0.75</v>
      </c>
      <c r="R331" s="26">
        <f ca="1">correlations!R375-'Modified Weights'!AR342</f>
        <v>-0.25</v>
      </c>
      <c r="S331" s="26">
        <f ca="1">correlations!S375-'Modified Weights'!AS342</f>
        <v>-4.25</v>
      </c>
      <c r="T331" s="26">
        <f ca="1">correlations!T375-'Modified Weights'!AT342</f>
        <v>-0.625</v>
      </c>
      <c r="U331" s="26">
        <f ca="1">correlations!U375-'Modified Weights'!AU342</f>
        <v>-1</v>
      </c>
      <c r="V331" s="26">
        <f ca="1">correlations!V375-'Modified Weights'!AV342</f>
        <v>0.5</v>
      </c>
      <c r="W331" s="26">
        <f ca="1">correlations!W375-'Modified Weights'!AW342</f>
        <v>1.2000000000000002</v>
      </c>
      <c r="X331" s="26">
        <f ca="1">correlations!X375-'Modified Weights'!AX342</f>
        <v>0.29999999999999982</v>
      </c>
      <c r="Y331" s="26">
        <f ca="1">correlations!Y375-'Modified Weights'!AY342</f>
        <v>0.20000000000000018</v>
      </c>
      <c r="Z331" s="26">
        <f ca="1">correlations!Z375-'Modified Weights'!AZ342</f>
        <v>0.10000000000000009</v>
      </c>
    </row>
    <row r="332" spans="1:26">
      <c r="A332" s="21" t="s">
        <v>66</v>
      </c>
      <c r="B332" s="26">
        <f ca="1">correlations!B376-'Modified Weights'!AB343</f>
        <v>-3</v>
      </c>
      <c r="C332" s="26">
        <f ca="1">correlations!C376-'Modified Weights'!AC343</f>
        <v>-3</v>
      </c>
      <c r="D332" s="26">
        <f ca="1">correlations!D376-'Modified Weights'!AD343</f>
        <v>-3.125</v>
      </c>
      <c r="E332" s="26">
        <f ca="1">correlations!E376-'Modified Weights'!AE343</f>
        <v>-4.333333333333333</v>
      </c>
      <c r="F332" s="26">
        <f ca="1">correlations!F376-'Modified Weights'!AF343</f>
        <v>-1.75</v>
      </c>
      <c r="G332" s="26">
        <f ca="1">correlations!G376-'Modified Weights'!AG343</f>
        <v>-3.3333333333333335</v>
      </c>
      <c r="H332" s="26">
        <f ca="1">correlations!H376-'Modified Weights'!AH343</f>
        <v>0.5</v>
      </c>
      <c r="I332" s="26">
        <f ca="1">correlations!I376-'Modified Weights'!AI343</f>
        <v>-3.875</v>
      </c>
      <c r="J332" s="26">
        <f ca="1">correlations!J376-'Modified Weights'!AJ343</f>
        <v>-0.125</v>
      </c>
      <c r="K332" s="26">
        <f ca="1">correlations!K376-'Modified Weights'!AK343</f>
        <v>-3.25</v>
      </c>
      <c r="L332" s="26">
        <f ca="1">correlations!L376-'Modified Weights'!AL343</f>
        <v>0.625</v>
      </c>
      <c r="M332" s="26">
        <f ca="1">correlations!M376-'Modified Weights'!AM343</f>
        <v>-3</v>
      </c>
      <c r="N332" s="26">
        <f ca="1">correlations!N376-'Modified Weights'!AN343</f>
        <v>0</v>
      </c>
      <c r="O332" s="26">
        <f ca="1">correlations!O376-'Modified Weights'!AO343</f>
        <v>-0.125</v>
      </c>
      <c r="P332" s="26">
        <f ca="1">correlations!P376-'Modified Weights'!AP343</f>
        <v>0</v>
      </c>
      <c r="Q332" s="26">
        <f ca="1">correlations!Q376-'Modified Weights'!AQ343</f>
        <v>-4.166666666666667</v>
      </c>
      <c r="R332" s="26">
        <f ca="1">correlations!R376-'Modified Weights'!AR343</f>
        <v>-3.875</v>
      </c>
      <c r="S332" s="26">
        <f ca="1">correlations!S376-'Modified Weights'!AS343</f>
        <v>-0.16666666666666652</v>
      </c>
      <c r="T332" s="26">
        <f ca="1">correlations!T376-'Modified Weights'!AT343</f>
        <v>-3.25</v>
      </c>
      <c r="U332" s="26">
        <f ca="1">correlations!U376-'Modified Weights'!AU343</f>
        <v>-3.5</v>
      </c>
      <c r="V332" s="26">
        <f ca="1">correlations!V376-'Modified Weights'!AV343</f>
        <v>-2</v>
      </c>
      <c r="W332" s="26">
        <f ca="1">correlations!W376-'Modified Weights'!AW343</f>
        <v>0.5</v>
      </c>
      <c r="X332" s="26">
        <f ca="1">correlations!X376-'Modified Weights'!AX343</f>
        <v>-2.3333333333333335</v>
      </c>
      <c r="Y332" s="26">
        <f ca="1">correlations!Y376-'Modified Weights'!AY343</f>
        <v>1.2000000000000002</v>
      </c>
      <c r="Z332" s="26">
        <f ca="1">correlations!Z376-'Modified Weights'!AZ343</f>
        <v>0.29999999999999982</v>
      </c>
    </row>
    <row r="333" spans="1:26">
      <c r="A333" s="1" t="str">
        <f t="shared" ref="A333:A336" si="66">A332</f>
        <v>809: Shrek 2 (2004)</v>
      </c>
      <c r="B333" s="26">
        <f ca="1">correlations!B377-'Modified Weights'!AB344</f>
        <v>1</v>
      </c>
      <c r="C333" s="26">
        <f ca="1">correlations!C377-'Modified Weights'!AC344</f>
        <v>1</v>
      </c>
      <c r="D333" s="26">
        <f ca="1">correlations!D377-'Modified Weights'!AD344</f>
        <v>-1.625</v>
      </c>
      <c r="E333" s="26">
        <f ca="1">correlations!E377-'Modified Weights'!AE344</f>
        <v>-0.83333333333333304</v>
      </c>
      <c r="F333" s="26">
        <f ca="1">correlations!F377-'Modified Weights'!AF344</f>
        <v>-3.25</v>
      </c>
      <c r="G333" s="26">
        <f ca="1">correlations!G377-'Modified Weights'!AG344</f>
        <v>-3.3333333333333335</v>
      </c>
      <c r="H333" s="26">
        <f ca="1">correlations!H377-'Modified Weights'!AH344</f>
        <v>0</v>
      </c>
      <c r="I333" s="26">
        <f ca="1">correlations!I377-'Modified Weights'!AI344</f>
        <v>0.625</v>
      </c>
      <c r="J333" s="26">
        <f ca="1">correlations!J377-'Modified Weights'!AJ344</f>
        <v>-4.125</v>
      </c>
      <c r="K333" s="26">
        <f ca="1">correlations!K377-'Modified Weights'!AK344</f>
        <v>-3.25</v>
      </c>
      <c r="L333" s="26">
        <f ca="1">correlations!L377-'Modified Weights'!AL344</f>
        <v>0.125</v>
      </c>
      <c r="M333" s="26">
        <f ca="1">correlations!M377-'Modified Weights'!AM344</f>
        <v>-3</v>
      </c>
      <c r="N333" s="26">
        <f ca="1">correlations!N377-'Modified Weights'!AN344</f>
        <v>0</v>
      </c>
      <c r="O333" s="26">
        <f ca="1">correlations!O377-'Modified Weights'!AO344</f>
        <v>0.375</v>
      </c>
      <c r="P333" s="26">
        <f ca="1">correlations!P377-'Modified Weights'!AP344</f>
        <v>1</v>
      </c>
      <c r="Q333" s="26">
        <f ca="1">correlations!Q377-'Modified Weights'!AQ344</f>
        <v>-0.16666666666666696</v>
      </c>
      <c r="R333" s="26">
        <f ca="1">correlations!R377-'Modified Weights'!AR344</f>
        <v>1.125</v>
      </c>
      <c r="S333" s="26">
        <f ca="1">correlations!S377-'Modified Weights'!AS344</f>
        <v>-0.16666666666666652</v>
      </c>
      <c r="T333" s="26">
        <f ca="1">correlations!T377-'Modified Weights'!AT344</f>
        <v>-3.25</v>
      </c>
      <c r="U333" s="26">
        <f ca="1">correlations!U377-'Modified Weights'!AU344</f>
        <v>0</v>
      </c>
      <c r="V333" s="26">
        <f ca="1">correlations!V377-'Modified Weights'!AV344</f>
        <v>-3.5</v>
      </c>
      <c r="W333" s="26">
        <f ca="1">correlations!W377-'Modified Weights'!AW344</f>
        <v>-0.5</v>
      </c>
      <c r="X333" s="26">
        <f ca="1">correlations!X377-'Modified Weights'!AX344</f>
        <v>-2.3333333333333335</v>
      </c>
      <c r="Y333" s="26">
        <f ca="1">correlations!Y377-'Modified Weights'!AY344</f>
        <v>-0.29999999999999982</v>
      </c>
      <c r="Z333" s="26">
        <f ca="1">correlations!Z377-'Modified Weights'!AZ344</f>
        <v>0.79999999999999982</v>
      </c>
    </row>
    <row r="334" spans="1:26">
      <c r="A334" s="1" t="str">
        <f t="shared" si="66"/>
        <v>809: Shrek 2 (2004)</v>
      </c>
      <c r="B334" s="26">
        <f ca="1">correlations!B378-'Modified Weights'!AB345</f>
        <v>-1.5</v>
      </c>
      <c r="C334" s="26">
        <f ca="1">correlations!C378-'Modified Weights'!AC345</f>
        <v>-1.5</v>
      </c>
      <c r="D334" s="26">
        <f ca="1">correlations!D378-'Modified Weights'!AD345</f>
        <v>0.375</v>
      </c>
      <c r="E334" s="26">
        <f ca="1">correlations!E378-'Modified Weights'!AE345</f>
        <v>0.66666666666666696</v>
      </c>
      <c r="F334" s="26">
        <f ca="1">correlations!F378-'Modified Weights'!AF345</f>
        <v>-0.25</v>
      </c>
      <c r="G334" s="26">
        <f ca="1">correlations!G378-'Modified Weights'!AG345</f>
        <v>1.6666666666666665</v>
      </c>
      <c r="H334" s="26">
        <f ca="1">correlations!H378-'Modified Weights'!AH345</f>
        <v>-3.5</v>
      </c>
      <c r="I334" s="26">
        <f ca="1">correlations!I378-'Modified Weights'!AI345</f>
        <v>-0.375</v>
      </c>
      <c r="J334" s="26">
        <f ca="1">correlations!J378-'Modified Weights'!AJ345</f>
        <v>-0.625</v>
      </c>
      <c r="K334" s="26">
        <f ca="1">correlations!K378-'Modified Weights'!AK345</f>
        <v>-3.25</v>
      </c>
      <c r="L334" s="26">
        <f ca="1">correlations!L378-'Modified Weights'!AL345</f>
        <v>-3.875</v>
      </c>
      <c r="M334" s="26">
        <f ca="1">correlations!M378-'Modified Weights'!AM345</f>
        <v>-3</v>
      </c>
      <c r="N334" s="26">
        <f ca="1">correlations!N378-'Modified Weights'!AN345</f>
        <v>-3.5</v>
      </c>
      <c r="O334" s="26">
        <f ca="1">correlations!O378-'Modified Weights'!AO345</f>
        <v>-0.125</v>
      </c>
      <c r="P334" s="26">
        <f ca="1">correlations!P378-'Modified Weights'!AP345</f>
        <v>-4</v>
      </c>
      <c r="Q334" s="26">
        <f ca="1">correlations!Q378-'Modified Weights'!AQ345</f>
        <v>-0.66666666666666696</v>
      </c>
      <c r="R334" s="26">
        <f ca="1">correlations!R378-'Modified Weights'!AR345</f>
        <v>-0.375</v>
      </c>
      <c r="S334" s="26">
        <f ca="1">correlations!S378-'Modified Weights'!AS345</f>
        <v>0.33333333333333348</v>
      </c>
      <c r="T334" s="26">
        <f ca="1">correlations!T378-'Modified Weights'!AT345</f>
        <v>0.25</v>
      </c>
      <c r="U334" s="26">
        <f ca="1">correlations!U378-'Modified Weights'!AU345</f>
        <v>-3.5</v>
      </c>
      <c r="V334" s="26">
        <f ca="1">correlations!V378-'Modified Weights'!AV345</f>
        <v>0.5</v>
      </c>
      <c r="W334" s="26">
        <f ca="1">correlations!W378-'Modified Weights'!AW345</f>
        <v>-3.5</v>
      </c>
      <c r="X334" s="26">
        <f ca="1">correlations!X378-'Modified Weights'!AX345</f>
        <v>1.6666666666666665</v>
      </c>
      <c r="Y334" s="26">
        <f ca="1">correlations!Y378-'Modified Weights'!AY345</f>
        <v>-0.79999999999999982</v>
      </c>
      <c r="Z334" s="26">
        <f ca="1">correlations!Z378-'Modified Weights'!AZ345</f>
        <v>0.29999999999999982</v>
      </c>
    </row>
    <row r="335" spans="1:26">
      <c r="A335" s="1" t="str">
        <f t="shared" si="66"/>
        <v>809: Shrek 2 (2004)</v>
      </c>
      <c r="B335" s="26">
        <f ca="1">correlations!B379-'Modified Weights'!AB346</f>
        <v>0.5</v>
      </c>
      <c r="C335" s="26">
        <f ca="1">correlations!C379-'Modified Weights'!AC346</f>
        <v>0</v>
      </c>
      <c r="D335" s="26">
        <f ca="1">correlations!D379-'Modified Weights'!AD346</f>
        <v>0.875</v>
      </c>
      <c r="E335" s="26">
        <f ca="1">correlations!E379-'Modified Weights'!AE346</f>
        <v>0.16666666666666696</v>
      </c>
      <c r="F335" s="26">
        <f ca="1">correlations!F379-'Modified Weights'!AF346</f>
        <v>1.75</v>
      </c>
      <c r="G335" s="26">
        <f ca="1">correlations!G379-'Modified Weights'!AG346</f>
        <v>-1.8333333333333335</v>
      </c>
      <c r="H335" s="26">
        <f ca="1">correlations!H379-'Modified Weights'!AH346</f>
        <v>-0.5</v>
      </c>
      <c r="I335" s="26">
        <f ca="1">correlations!I379-'Modified Weights'!AI346</f>
        <v>-0.375</v>
      </c>
      <c r="J335" s="26">
        <f ca="1">correlations!J379-'Modified Weights'!AJ346</f>
        <v>0.875</v>
      </c>
      <c r="K335" s="26">
        <f ca="1">correlations!K379-'Modified Weights'!AK346</f>
        <v>-0.25</v>
      </c>
      <c r="L335" s="26">
        <f ca="1">correlations!L379-'Modified Weights'!AL346</f>
        <v>-0.375</v>
      </c>
      <c r="M335" s="26">
        <f ca="1">correlations!M379-'Modified Weights'!AM346</f>
        <v>-3</v>
      </c>
      <c r="N335" s="26">
        <f ca="1">correlations!N379-'Modified Weights'!AN346</f>
        <v>-3.5</v>
      </c>
      <c r="O335" s="26">
        <f ca="1">correlations!O379-'Modified Weights'!AO346</f>
        <v>-3.625</v>
      </c>
      <c r="P335" s="26">
        <f ca="1">correlations!P379-'Modified Weights'!AP346</f>
        <v>-1</v>
      </c>
      <c r="Q335" s="26">
        <f ca="1">correlations!Q379-'Modified Weights'!AQ346</f>
        <v>-4.166666666666667</v>
      </c>
      <c r="R335" s="26">
        <f ca="1">correlations!R379-'Modified Weights'!AR346</f>
        <v>-0.375</v>
      </c>
      <c r="S335" s="26">
        <f ca="1">correlations!S379-'Modified Weights'!AS346</f>
        <v>-3.6666666666666665</v>
      </c>
      <c r="T335" s="26">
        <f ca="1">correlations!T379-'Modified Weights'!AT346</f>
        <v>-3.25</v>
      </c>
      <c r="U335" s="26">
        <f ca="1">correlations!U379-'Modified Weights'!AU346</f>
        <v>0.5</v>
      </c>
      <c r="V335" s="26">
        <f ca="1">correlations!V379-'Modified Weights'!AV346</f>
        <v>1.5</v>
      </c>
      <c r="W335" s="26">
        <f ca="1">correlations!W379-'Modified Weights'!AW346</f>
        <v>-0.5</v>
      </c>
      <c r="X335" s="26">
        <f ca="1">correlations!X379-'Modified Weights'!AX346</f>
        <v>-0.83333333333333348</v>
      </c>
      <c r="Y335" s="26">
        <f ca="1">correlations!Y379-'Modified Weights'!AY346</f>
        <v>-0.29999999999999982</v>
      </c>
      <c r="Z335" s="26">
        <f ca="1">correlations!Z379-'Modified Weights'!AZ346</f>
        <v>-1.7000000000000002</v>
      </c>
    </row>
    <row r="336" spans="1:26">
      <c r="A336" s="1" t="str">
        <f t="shared" si="66"/>
        <v>809: Shrek 2 (2004)</v>
      </c>
      <c r="B336" s="26">
        <f ca="1">correlations!B380-'Modified Weights'!AB347</f>
        <v>-3</v>
      </c>
      <c r="C336" s="26">
        <f ca="1">correlations!C380-'Modified Weights'!AC347</f>
        <v>0.5</v>
      </c>
      <c r="D336" s="26">
        <f ca="1">correlations!D380-'Modified Weights'!AD347</f>
        <v>0.375</v>
      </c>
      <c r="E336" s="26">
        <f ca="1">correlations!E380-'Modified Weights'!AE347</f>
        <v>-4.333333333333333</v>
      </c>
      <c r="F336" s="26">
        <f ca="1">correlations!F380-'Modified Weights'!AF347</f>
        <v>0.25</v>
      </c>
      <c r="G336" s="26">
        <f ca="1">correlations!G380-'Modified Weights'!AG347</f>
        <v>0.16666666666666652</v>
      </c>
      <c r="H336" s="26">
        <f ca="1">correlations!H380-'Modified Weights'!AH347</f>
        <v>-3.5</v>
      </c>
      <c r="I336" s="26">
        <f ca="1">correlations!I380-'Modified Weights'!AI347</f>
        <v>0.125</v>
      </c>
      <c r="J336" s="26">
        <f ca="1">correlations!J380-'Modified Weights'!AJ347</f>
        <v>-0.125</v>
      </c>
      <c r="K336" s="26">
        <f ca="1">correlations!K380-'Modified Weights'!AK347</f>
        <v>0.25</v>
      </c>
      <c r="L336" s="26">
        <f ca="1">correlations!L380-'Modified Weights'!AL347</f>
        <v>-0.375</v>
      </c>
      <c r="M336" s="26">
        <f ca="1">correlations!M380-'Modified Weights'!AM347</f>
        <v>0</v>
      </c>
      <c r="N336" s="26">
        <f ca="1">correlations!N380-'Modified Weights'!AN347</f>
        <v>-3.5</v>
      </c>
      <c r="O336" s="26">
        <f ca="1">correlations!O380-'Modified Weights'!AO347</f>
        <v>-0.125</v>
      </c>
      <c r="P336" s="26">
        <f ca="1">correlations!P380-'Modified Weights'!AP347</f>
        <v>-4</v>
      </c>
      <c r="Q336" s="26">
        <f ca="1">correlations!Q380-'Modified Weights'!AQ347</f>
        <v>0.83333333333333304</v>
      </c>
      <c r="R336" s="26">
        <f ca="1">correlations!R380-'Modified Weights'!AR347</f>
        <v>-0.375</v>
      </c>
      <c r="S336" s="26">
        <f ca="1">correlations!S380-'Modified Weights'!AS347</f>
        <v>-3.6666666666666665</v>
      </c>
      <c r="T336" s="26">
        <f ca="1">correlations!T380-'Modified Weights'!AT347</f>
        <v>-0.25</v>
      </c>
      <c r="U336" s="26">
        <f ca="1">correlations!U380-'Modified Weights'!AU347</f>
        <v>-0.5</v>
      </c>
      <c r="V336" s="26">
        <f ca="1">correlations!V380-'Modified Weights'!AV347</f>
        <v>-3.5</v>
      </c>
      <c r="W336" s="26">
        <f ca="1">correlations!W380-'Modified Weights'!AW347</f>
        <v>0.5</v>
      </c>
      <c r="X336" s="26">
        <f ca="1">correlations!X380-'Modified Weights'!AX347</f>
        <v>-0.83333333333333348</v>
      </c>
      <c r="Y336" s="26">
        <f ca="1">correlations!Y380-'Modified Weights'!AY347</f>
        <v>0.20000000000000018</v>
      </c>
      <c r="Z336" s="26">
        <f ca="1">correlations!Z380-'Modified Weights'!AZ347</f>
        <v>0.29999999999999982</v>
      </c>
    </row>
    <row r="337" spans="1:26">
      <c r="A337" s="21" t="s">
        <v>67</v>
      </c>
      <c r="B337" s="26">
        <f ca="1">correlations!B381-'Modified Weights'!AB348</f>
        <v>0.5</v>
      </c>
      <c r="C337" s="26">
        <f ca="1">correlations!C381-'Modified Weights'!AC348</f>
        <v>-3.3333333333333335</v>
      </c>
      <c r="D337" s="26">
        <f ca="1">correlations!D381-'Modified Weights'!AD348</f>
        <v>-3.3333333333333335</v>
      </c>
      <c r="E337" s="26">
        <f ca="1">correlations!E381-'Modified Weights'!AE348</f>
        <v>-3.75</v>
      </c>
      <c r="F337" s="26">
        <f ca="1">correlations!F381-'Modified Weights'!AF348</f>
        <v>0.25</v>
      </c>
      <c r="G337" s="26">
        <f ca="1">correlations!G381-'Modified Weights'!AG348</f>
        <v>-3.5</v>
      </c>
      <c r="H337" s="26">
        <f ca="1">correlations!H381-'Modified Weights'!AH348</f>
        <v>-0.5</v>
      </c>
      <c r="I337" s="26">
        <f ca="1">correlations!I381-'Modified Weights'!AI348</f>
        <v>-2.75</v>
      </c>
      <c r="J337" s="26">
        <f ca="1">correlations!J381-'Modified Weights'!AJ348</f>
        <v>-0.33333333333333348</v>
      </c>
      <c r="K337" s="26">
        <f ca="1">correlations!K381-'Modified Weights'!AK348</f>
        <v>-3.6666666666666665</v>
      </c>
      <c r="L337" s="26">
        <f ca="1">correlations!L381-'Modified Weights'!AL348</f>
        <v>-1.375</v>
      </c>
      <c r="M337" s="26">
        <f ca="1">correlations!M381-'Modified Weights'!AM348</f>
        <v>-3</v>
      </c>
      <c r="N337" s="26">
        <f ca="1">correlations!N381-'Modified Weights'!AN348</f>
        <v>0</v>
      </c>
      <c r="O337" s="26">
        <f ca="1">correlations!O381-'Modified Weights'!AO348</f>
        <v>0.20000000000000018</v>
      </c>
      <c r="P337" s="26">
        <f ca="1">correlations!P381-'Modified Weights'!AP348</f>
        <v>1.5</v>
      </c>
      <c r="Q337" s="26">
        <f ca="1">correlations!Q381-'Modified Weights'!AQ348</f>
        <v>-4.25</v>
      </c>
      <c r="R337" s="26">
        <f ca="1">correlations!R381-'Modified Weights'!AR348</f>
        <v>-3.5</v>
      </c>
      <c r="S337" s="26">
        <f ca="1">correlations!S381-'Modified Weights'!AS348</f>
        <v>-1</v>
      </c>
      <c r="T337" s="26">
        <f ca="1">correlations!T381-'Modified Weights'!AT348</f>
        <v>-3</v>
      </c>
      <c r="U337" s="26">
        <f ca="1">correlations!U381-'Modified Weights'!AU348</f>
        <v>-3.8333333333333335</v>
      </c>
      <c r="V337" s="26">
        <f ca="1">correlations!V381-'Modified Weights'!AV348</f>
        <v>-2.5</v>
      </c>
      <c r="W337" s="26">
        <f ca="1">correlations!W381-'Modified Weights'!AW348</f>
        <v>-0.375</v>
      </c>
      <c r="X337" s="26">
        <f ca="1">correlations!X381-'Modified Weights'!AX348</f>
        <v>-2.5</v>
      </c>
      <c r="Y337" s="26">
        <f ca="1">correlations!Y381-'Modified Weights'!AY348</f>
        <v>-3.125</v>
      </c>
      <c r="Z337" s="26">
        <f ca="1">correlations!Z381-'Modified Weights'!AZ348</f>
        <v>0.25</v>
      </c>
    </row>
    <row r="338" spans="1:26">
      <c r="A338" s="1" t="str">
        <f t="shared" ref="A338:A341" si="67">A337</f>
        <v>812: Aladdin (1992)</v>
      </c>
      <c r="B338" s="26">
        <f ca="1">correlations!B382-'Modified Weights'!AB349</f>
        <v>-0.5</v>
      </c>
      <c r="C338" s="26">
        <f ca="1">correlations!C382-'Modified Weights'!AC349</f>
        <v>0.16666666666666652</v>
      </c>
      <c r="D338" s="26">
        <f ca="1">correlations!D382-'Modified Weights'!AD349</f>
        <v>-3.3333333333333335</v>
      </c>
      <c r="E338" s="26">
        <f ca="1">correlations!E382-'Modified Weights'!AE349</f>
        <v>0.25</v>
      </c>
      <c r="F338" s="26">
        <f ca="1">correlations!F382-'Modified Weights'!AF349</f>
        <v>-2.25</v>
      </c>
      <c r="G338" s="26">
        <f ca="1">correlations!G382-'Modified Weights'!AG349</f>
        <v>-3.5</v>
      </c>
      <c r="H338" s="26">
        <f ca="1">correlations!H382-'Modified Weights'!AH349</f>
        <v>0</v>
      </c>
      <c r="I338" s="26">
        <f ca="1">correlations!I382-'Modified Weights'!AI349</f>
        <v>-2.75</v>
      </c>
      <c r="J338" s="26">
        <f ca="1">correlations!J382-'Modified Weights'!AJ349</f>
        <v>-3.8333333333333335</v>
      </c>
      <c r="K338" s="26">
        <f ca="1">correlations!K382-'Modified Weights'!AK349</f>
        <v>-0.16666666666666652</v>
      </c>
      <c r="L338" s="26">
        <f ca="1">correlations!L382-'Modified Weights'!AL349</f>
        <v>-0.375</v>
      </c>
      <c r="M338" s="26">
        <f ca="1">correlations!M382-'Modified Weights'!AM349</f>
        <v>-3</v>
      </c>
      <c r="N338" s="26">
        <f ca="1">correlations!N382-'Modified Weights'!AN349</f>
        <v>0</v>
      </c>
      <c r="O338" s="26">
        <f ca="1">correlations!O382-'Modified Weights'!AO349</f>
        <v>1.2000000000000002</v>
      </c>
      <c r="P338" s="26">
        <f ca="1">correlations!P382-'Modified Weights'!AP349</f>
        <v>-3.5</v>
      </c>
      <c r="Q338" s="26">
        <f ca="1">correlations!Q382-'Modified Weights'!AQ349</f>
        <v>0.75</v>
      </c>
      <c r="R338" s="26">
        <f ca="1">correlations!R382-'Modified Weights'!AR349</f>
        <v>-3.5</v>
      </c>
      <c r="S338" s="26">
        <f ca="1">correlations!S382-'Modified Weights'!AS349</f>
        <v>0</v>
      </c>
      <c r="T338" s="26">
        <f ca="1">correlations!T382-'Modified Weights'!AT349</f>
        <v>-3</v>
      </c>
      <c r="U338" s="26">
        <f ca="1">correlations!U382-'Modified Weights'!AU349</f>
        <v>-0.83333333333333348</v>
      </c>
      <c r="V338" s="26">
        <f ca="1">correlations!V382-'Modified Weights'!AV349</f>
        <v>-2.5</v>
      </c>
      <c r="W338" s="26">
        <f ca="1">correlations!W382-'Modified Weights'!AW349</f>
        <v>0.125</v>
      </c>
      <c r="X338" s="26">
        <f ca="1">correlations!X382-'Modified Weights'!AX349</f>
        <v>-2.5</v>
      </c>
      <c r="Y338" s="26">
        <f ca="1">correlations!Y382-'Modified Weights'!AY349</f>
        <v>0.875</v>
      </c>
      <c r="Z338" s="26">
        <f ca="1">correlations!Z382-'Modified Weights'!AZ349</f>
        <v>1.25</v>
      </c>
    </row>
    <row r="339" spans="1:26">
      <c r="A339" s="1" t="str">
        <f t="shared" si="67"/>
        <v>812: Aladdin (1992)</v>
      </c>
      <c r="B339" s="26">
        <f ca="1">correlations!B383-'Modified Weights'!AB350</f>
        <v>-3</v>
      </c>
      <c r="C339" s="26">
        <f ca="1">correlations!C383-'Modified Weights'!AC350</f>
        <v>-0.83333333333333348</v>
      </c>
      <c r="D339" s="26">
        <f ca="1">correlations!D383-'Modified Weights'!AD350</f>
        <v>-0.33333333333333348</v>
      </c>
      <c r="E339" s="26">
        <f ca="1">correlations!E383-'Modified Weights'!AE350</f>
        <v>-3.75</v>
      </c>
      <c r="F339" s="26">
        <f ca="1">correlations!F383-'Modified Weights'!AF350</f>
        <v>-0.25</v>
      </c>
      <c r="G339" s="26">
        <f ca="1">correlations!G383-'Modified Weights'!AG350</f>
        <v>-3.5</v>
      </c>
      <c r="H339" s="26">
        <f ca="1">correlations!H383-'Modified Weights'!AH350</f>
        <v>0.5</v>
      </c>
      <c r="I339" s="26">
        <f ca="1">correlations!I383-'Modified Weights'!AI350</f>
        <v>0.25</v>
      </c>
      <c r="J339" s="26">
        <f ca="1">correlations!J383-'Modified Weights'!AJ350</f>
        <v>-0.83333333333333348</v>
      </c>
      <c r="K339" s="26">
        <f ca="1">correlations!K383-'Modified Weights'!AK350</f>
        <v>-3.6666666666666665</v>
      </c>
      <c r="L339" s="26">
        <f ca="1">correlations!L383-'Modified Weights'!AL350</f>
        <v>-2.875</v>
      </c>
      <c r="M339" s="26">
        <f ca="1">correlations!M383-'Modified Weights'!AM350</f>
        <v>-3</v>
      </c>
      <c r="N339" s="26">
        <f ca="1">correlations!N383-'Modified Weights'!AN350</f>
        <v>-3</v>
      </c>
      <c r="O339" s="26">
        <f ca="1">correlations!O383-'Modified Weights'!AO350</f>
        <v>-0.79999999999999982</v>
      </c>
      <c r="P339" s="26">
        <f ca="1">correlations!P383-'Modified Weights'!AP350</f>
        <v>-3.5</v>
      </c>
      <c r="Q339" s="26">
        <f ca="1">correlations!Q383-'Modified Weights'!AQ350</f>
        <v>-0.75</v>
      </c>
      <c r="R339" s="26">
        <f ca="1">correlations!R383-'Modified Weights'!AR350</f>
        <v>0.5</v>
      </c>
      <c r="S339" s="26">
        <f ca="1">correlations!S383-'Modified Weights'!AS350</f>
        <v>1</v>
      </c>
      <c r="T339" s="26">
        <f ca="1">correlations!T383-'Modified Weights'!AT350</f>
        <v>1</v>
      </c>
      <c r="U339" s="26">
        <f ca="1">correlations!U383-'Modified Weights'!AU350</f>
        <v>-0.33333333333333348</v>
      </c>
      <c r="V339" s="26">
        <f ca="1">correlations!V383-'Modified Weights'!AV350</f>
        <v>0</v>
      </c>
      <c r="W339" s="26">
        <f ca="1">correlations!W383-'Modified Weights'!AW350</f>
        <v>-0.875</v>
      </c>
      <c r="X339" s="26">
        <f ca="1">correlations!X383-'Modified Weights'!AX350</f>
        <v>0</v>
      </c>
      <c r="Y339" s="26">
        <f ca="1">correlations!Y383-'Modified Weights'!AY350</f>
        <v>-1.125</v>
      </c>
      <c r="Z339" s="26">
        <f ca="1">correlations!Z383-'Modified Weights'!AZ350</f>
        <v>-0.75</v>
      </c>
    </row>
    <row r="340" spans="1:26">
      <c r="A340" s="1" t="str">
        <f t="shared" si="67"/>
        <v>812: Aladdin (1992)</v>
      </c>
      <c r="B340" s="26">
        <f ca="1">correlations!B384-'Modified Weights'!AB351</f>
        <v>0</v>
      </c>
      <c r="C340" s="26">
        <f ca="1">correlations!C384-'Modified Weights'!AC351</f>
        <v>-3.3333333333333335</v>
      </c>
      <c r="D340" s="26">
        <f ca="1">correlations!D384-'Modified Weights'!AD351</f>
        <v>0.16666666666666652</v>
      </c>
      <c r="E340" s="26">
        <f ca="1">correlations!E384-'Modified Weights'!AE351</f>
        <v>-3.75</v>
      </c>
      <c r="F340" s="26">
        <f ca="1">correlations!F384-'Modified Weights'!AF351</f>
        <v>-2.25</v>
      </c>
      <c r="G340" s="26">
        <f ca="1">correlations!G384-'Modified Weights'!AG351</f>
        <v>-3.5</v>
      </c>
      <c r="H340" s="26">
        <f ca="1">correlations!H384-'Modified Weights'!AH351</f>
        <v>-3</v>
      </c>
      <c r="I340" s="26">
        <f ca="1">correlations!I384-'Modified Weights'!AI351</f>
        <v>-2.75</v>
      </c>
      <c r="J340" s="26">
        <f ca="1">correlations!J384-'Modified Weights'!AJ351</f>
        <v>-3.8333333333333335</v>
      </c>
      <c r="K340" s="26">
        <f ca="1">correlations!K384-'Modified Weights'!AK351</f>
        <v>0.33333333333333348</v>
      </c>
      <c r="L340" s="26">
        <f ca="1">correlations!L384-'Modified Weights'!AL351</f>
        <v>1.125</v>
      </c>
      <c r="M340" s="26">
        <f ca="1">correlations!M384-'Modified Weights'!AM351</f>
        <v>0</v>
      </c>
      <c r="N340" s="26">
        <f ca="1">correlations!N384-'Modified Weights'!AN351</f>
        <v>-3</v>
      </c>
      <c r="O340" s="26">
        <f ca="1">correlations!O384-'Modified Weights'!AO351</f>
        <v>-0.29999999999999982</v>
      </c>
      <c r="P340" s="26">
        <f ca="1">correlations!P384-'Modified Weights'!AP351</f>
        <v>-1.5</v>
      </c>
      <c r="Q340" s="26">
        <f ca="1">correlations!Q384-'Modified Weights'!AQ351</f>
        <v>-4.25</v>
      </c>
      <c r="R340" s="26">
        <f ca="1">correlations!R384-'Modified Weights'!AR351</f>
        <v>-0.5</v>
      </c>
      <c r="S340" s="26">
        <f ca="1">correlations!S384-'Modified Weights'!AS351</f>
        <v>-4</v>
      </c>
      <c r="T340" s="26">
        <f ca="1">correlations!T384-'Modified Weights'!AT351</f>
        <v>-3</v>
      </c>
      <c r="U340" s="26">
        <f ca="1">correlations!U384-'Modified Weights'!AU351</f>
        <v>1.1666666666666665</v>
      </c>
      <c r="V340" s="26">
        <f ca="1">correlations!V384-'Modified Weights'!AV351</f>
        <v>-2.5</v>
      </c>
      <c r="W340" s="26">
        <f ca="1">correlations!W384-'Modified Weights'!AW351</f>
        <v>-3.875</v>
      </c>
      <c r="X340" s="26">
        <f ca="1">correlations!X384-'Modified Weights'!AX351</f>
        <v>-2.5</v>
      </c>
      <c r="Y340" s="26">
        <f ca="1">correlations!Y384-'Modified Weights'!AY351</f>
        <v>-0.125</v>
      </c>
      <c r="Z340" s="26">
        <f ca="1">correlations!Z384-'Modified Weights'!AZ351</f>
        <v>-3.75</v>
      </c>
    </row>
    <row r="341" spans="1:26">
      <c r="A341" s="1" t="str">
        <f t="shared" si="67"/>
        <v>812: Aladdin (1992)</v>
      </c>
      <c r="B341" s="26">
        <f ca="1">correlations!B385-'Modified Weights'!AB352</f>
        <v>-3</v>
      </c>
      <c r="C341" s="26">
        <f ca="1">correlations!C385-'Modified Weights'!AC352</f>
        <v>0.66666666666666652</v>
      </c>
      <c r="D341" s="26">
        <f ca="1">correlations!D385-'Modified Weights'!AD352</f>
        <v>0.16666666666666652</v>
      </c>
      <c r="E341" s="26">
        <f ca="1">correlations!E385-'Modified Weights'!AE352</f>
        <v>-0.25</v>
      </c>
      <c r="F341" s="26">
        <f ca="1">correlations!F385-'Modified Weights'!AF352</f>
        <v>-2.25</v>
      </c>
      <c r="G341" s="26">
        <f ca="1">correlations!G385-'Modified Weights'!AG352</f>
        <v>0</v>
      </c>
      <c r="H341" s="26">
        <f ca="1">correlations!H385-'Modified Weights'!AH352</f>
        <v>-3</v>
      </c>
      <c r="I341" s="26">
        <f ca="1">correlations!I385-'Modified Weights'!AI352</f>
        <v>-0.25</v>
      </c>
      <c r="J341" s="26">
        <f ca="1">correlations!J385-'Modified Weights'!AJ352</f>
        <v>1.1666666666666665</v>
      </c>
      <c r="K341" s="26">
        <f ca="1">correlations!K385-'Modified Weights'!AK352</f>
        <v>-0.16666666666666652</v>
      </c>
      <c r="L341" s="26">
        <f ca="1">correlations!L385-'Modified Weights'!AL352</f>
        <v>0.625</v>
      </c>
      <c r="M341" s="26">
        <f ca="1">correlations!M385-'Modified Weights'!AM352</f>
        <v>-3</v>
      </c>
      <c r="N341" s="26">
        <f ca="1">correlations!N385-'Modified Weights'!AN352</f>
        <v>-3</v>
      </c>
      <c r="O341" s="26">
        <f ca="1">correlations!O385-'Modified Weights'!AO352</f>
        <v>-0.29999999999999982</v>
      </c>
      <c r="P341" s="26">
        <f ca="1">correlations!P385-'Modified Weights'!AP352</f>
        <v>-3.5</v>
      </c>
      <c r="Q341" s="26">
        <f ca="1">correlations!Q385-'Modified Weights'!AQ352</f>
        <v>-4.25</v>
      </c>
      <c r="R341" s="26">
        <f ca="1">correlations!R385-'Modified Weights'!AR352</f>
        <v>-3.5</v>
      </c>
      <c r="S341" s="26">
        <f ca="1">correlations!S385-'Modified Weights'!AS352</f>
        <v>-4</v>
      </c>
      <c r="T341" s="26">
        <f ca="1">correlations!T385-'Modified Weights'!AT352</f>
        <v>-1</v>
      </c>
      <c r="U341" s="26">
        <f ca="1">correlations!U385-'Modified Weights'!AU352</f>
        <v>-3.8333333333333335</v>
      </c>
      <c r="V341" s="26">
        <f ca="1">correlations!V385-'Modified Weights'!AV352</f>
        <v>-2.5</v>
      </c>
      <c r="W341" s="26">
        <f ca="1">correlations!W385-'Modified Weights'!AW352</f>
        <v>1.125</v>
      </c>
      <c r="X341" s="26">
        <f ca="1">correlations!X385-'Modified Weights'!AX352</f>
        <v>0</v>
      </c>
      <c r="Y341" s="26">
        <f ca="1">correlations!Y385-'Modified Weights'!AY352</f>
        <v>0.375</v>
      </c>
      <c r="Z341" s="26">
        <f ca="1">correlations!Z385-'Modified Weights'!AZ352</f>
        <v>-0.75</v>
      </c>
    </row>
    <row r="342" spans="1:26">
      <c r="A342" s="21" t="s">
        <v>68</v>
      </c>
      <c r="B342" s="26">
        <f ca="1">correlations!B386-'Modified Weights'!AB353</f>
        <v>0.83333333333333348</v>
      </c>
      <c r="C342" s="26">
        <f ca="1">correlations!C386-'Modified Weights'!AC353</f>
        <v>-2.75</v>
      </c>
      <c r="D342" s="26">
        <f ca="1">correlations!D386-'Modified Weights'!AD353</f>
        <v>0.60000000000000009</v>
      </c>
      <c r="E342" s="26">
        <f ca="1">correlations!E386-'Modified Weights'!AE353</f>
        <v>-4.5</v>
      </c>
      <c r="F342" s="26">
        <f ca="1">correlations!F386-'Modified Weights'!AF353</f>
        <v>-0.60000000000000009</v>
      </c>
      <c r="G342" s="26">
        <f ca="1">correlations!G386-'Modified Weights'!AG353</f>
        <v>-2.75</v>
      </c>
      <c r="H342" s="26">
        <f ca="1">correlations!H386-'Modified Weights'!AH353</f>
        <v>-3</v>
      </c>
      <c r="I342" s="26">
        <f ca="1">correlations!I386-'Modified Weights'!AI353</f>
        <v>-3</v>
      </c>
      <c r="J342" s="26">
        <f ca="1">correlations!J386-'Modified Weights'!AJ353</f>
        <v>-0.16666666666666652</v>
      </c>
      <c r="K342" s="26">
        <f ca="1">correlations!K386-'Modified Weights'!AK353</f>
        <v>-3</v>
      </c>
      <c r="L342" s="26">
        <f ca="1">correlations!L386-'Modified Weights'!AL353</f>
        <v>-1.3333333333333335</v>
      </c>
      <c r="M342" s="26">
        <f ca="1">correlations!M386-'Modified Weights'!AM353</f>
        <v>-2.8333333333333335</v>
      </c>
      <c r="N342" s="26">
        <f ca="1">correlations!N386-'Modified Weights'!AN353</f>
        <v>-0.33333333333333348</v>
      </c>
      <c r="O342" s="26">
        <f ca="1">correlations!O386-'Modified Weights'!AO353</f>
        <v>1.5</v>
      </c>
      <c r="P342" s="26">
        <f ca="1">correlations!P386-'Modified Weights'!AP353</f>
        <v>0</v>
      </c>
      <c r="Q342" s="26">
        <f ca="1">correlations!Q386-'Modified Weights'!AQ353</f>
        <v>-3</v>
      </c>
      <c r="R342" s="26">
        <f ca="1">correlations!R386-'Modified Weights'!AR353</f>
        <v>-3.5</v>
      </c>
      <c r="S342" s="26">
        <f ca="1">correlations!S386-'Modified Weights'!AS353</f>
        <v>-0.16666666666666652</v>
      </c>
      <c r="T342" s="26">
        <f ca="1">correlations!T386-'Modified Weights'!AT353</f>
        <v>-3.6666666666666665</v>
      </c>
      <c r="U342" s="26">
        <f ca="1">correlations!U386-'Modified Weights'!AU353</f>
        <v>0.60000000000000009</v>
      </c>
      <c r="V342" s="26">
        <f ca="1">correlations!V386-'Modified Weights'!AV353</f>
        <v>-1</v>
      </c>
      <c r="W342" s="26">
        <f ca="1">correlations!W386-'Modified Weights'!AW353</f>
        <v>0.10000000000000009</v>
      </c>
      <c r="X342" s="26">
        <f ca="1">correlations!X386-'Modified Weights'!AX353</f>
        <v>-2.8333333333333335</v>
      </c>
      <c r="Y342" s="26">
        <f ca="1">correlations!Y386-'Modified Weights'!AY353</f>
        <v>-3.375</v>
      </c>
      <c r="Z342" s="26">
        <f ca="1">correlations!Z386-'Modified Weights'!AZ353</f>
        <v>1.7000000000000002</v>
      </c>
    </row>
    <row r="343" spans="1:26">
      <c r="A343" s="1" t="str">
        <f t="shared" ref="A343:A346" si="68">A342</f>
        <v>854: The Mask (1994)</v>
      </c>
      <c r="B343" s="26">
        <f ca="1">correlations!B387-'Modified Weights'!AB354</f>
        <v>-3.1666666666666665</v>
      </c>
      <c r="C343" s="26">
        <f ca="1">correlations!C387-'Modified Weights'!AC354</f>
        <v>-0.25</v>
      </c>
      <c r="D343" s="26">
        <f ca="1">correlations!D387-'Modified Weights'!AD354</f>
        <v>-0.39999999999999991</v>
      </c>
      <c r="E343" s="26">
        <f ca="1">correlations!E387-'Modified Weights'!AE354</f>
        <v>0.5</v>
      </c>
      <c r="F343" s="26">
        <f ca="1">correlations!F387-'Modified Weights'!AF354</f>
        <v>0.39999999999999991</v>
      </c>
      <c r="G343" s="26">
        <f ca="1">correlations!G387-'Modified Weights'!AG354</f>
        <v>-2.75</v>
      </c>
      <c r="H343" s="26">
        <f ca="1">correlations!H387-'Modified Weights'!AH354</f>
        <v>0.5</v>
      </c>
      <c r="I343" s="26">
        <f ca="1">correlations!I387-'Modified Weights'!AI354</f>
        <v>-3</v>
      </c>
      <c r="J343" s="26">
        <f ca="1">correlations!J387-'Modified Weights'!AJ354</f>
        <v>-2.6666666666666665</v>
      </c>
      <c r="K343" s="26">
        <f ca="1">correlations!K387-'Modified Weights'!AK354</f>
        <v>1</v>
      </c>
      <c r="L343" s="26">
        <f ca="1">correlations!L387-'Modified Weights'!AL354</f>
        <v>-3.3333333333333335</v>
      </c>
      <c r="M343" s="26">
        <f ca="1">correlations!M387-'Modified Weights'!AM354</f>
        <v>0.66666666666666652</v>
      </c>
      <c r="N343" s="26">
        <f ca="1">correlations!N387-'Modified Weights'!AN354</f>
        <v>0.16666666666666652</v>
      </c>
      <c r="O343" s="26">
        <f ca="1">correlations!O387-'Modified Weights'!AO354</f>
        <v>-1</v>
      </c>
      <c r="P343" s="26">
        <f ca="1">correlations!P387-'Modified Weights'!AP354</f>
        <v>-2.5</v>
      </c>
      <c r="Q343" s="26">
        <f ca="1">correlations!Q387-'Modified Weights'!AQ354</f>
        <v>-0.5</v>
      </c>
      <c r="R343" s="26">
        <f ca="1">correlations!R387-'Modified Weights'!AR354</f>
        <v>-3.5</v>
      </c>
      <c r="S343" s="26">
        <f ca="1">correlations!S387-'Modified Weights'!AS354</f>
        <v>1.3333333333333335</v>
      </c>
      <c r="T343" s="26">
        <f ca="1">correlations!T387-'Modified Weights'!AT354</f>
        <v>-3.6666666666666665</v>
      </c>
      <c r="U343" s="26">
        <f ca="1">correlations!U387-'Modified Weights'!AU354</f>
        <v>0.60000000000000009</v>
      </c>
      <c r="V343" s="26">
        <f ca="1">correlations!V387-'Modified Weights'!AV354</f>
        <v>-3.5</v>
      </c>
      <c r="W343" s="26">
        <f ca="1">correlations!W387-'Modified Weights'!AW354</f>
        <v>-0.39999999999999991</v>
      </c>
      <c r="X343" s="26">
        <f ca="1">correlations!X387-'Modified Weights'!AX354</f>
        <v>0.66666666666666652</v>
      </c>
      <c r="Y343" s="26">
        <f ca="1">correlations!Y387-'Modified Weights'!AY354</f>
        <v>1.625</v>
      </c>
      <c r="Z343" s="26">
        <f ca="1">correlations!Z387-'Modified Weights'!AZ354</f>
        <v>-0.79999999999999982</v>
      </c>
    </row>
    <row r="344" spans="1:26">
      <c r="A344" s="1" t="str">
        <f t="shared" si="68"/>
        <v>854: The Mask (1994)</v>
      </c>
      <c r="B344" s="26">
        <f ca="1">correlations!B388-'Modified Weights'!AB355</f>
        <v>-0.66666666666666652</v>
      </c>
      <c r="C344" s="26">
        <f ca="1">correlations!C388-'Modified Weights'!AC355</f>
        <v>-0.25</v>
      </c>
      <c r="D344" s="26">
        <f ca="1">correlations!D388-'Modified Weights'!AD355</f>
        <v>0.10000000000000009</v>
      </c>
      <c r="E344" s="26">
        <f ca="1">correlations!E388-'Modified Weights'!AE355</f>
        <v>0</v>
      </c>
      <c r="F344" s="26">
        <f ca="1">correlations!F388-'Modified Weights'!AF355</f>
        <v>-0.60000000000000009</v>
      </c>
      <c r="G344" s="26">
        <f ca="1">correlations!G388-'Modified Weights'!AG355</f>
        <v>-2.75</v>
      </c>
      <c r="H344" s="26">
        <f ca="1">correlations!H388-'Modified Weights'!AH355</f>
        <v>1</v>
      </c>
      <c r="I344" s="26">
        <f ca="1">correlations!I388-'Modified Weights'!AI355</f>
        <v>0.5</v>
      </c>
      <c r="J344" s="26">
        <f ca="1">correlations!J388-'Modified Weights'!AJ355</f>
        <v>0.33333333333333348</v>
      </c>
      <c r="K344" s="26">
        <f ca="1">correlations!K388-'Modified Weights'!AK355</f>
        <v>-3</v>
      </c>
      <c r="L344" s="26">
        <f ca="1">correlations!L388-'Modified Weights'!AL355</f>
        <v>-3.3333333333333335</v>
      </c>
      <c r="M344" s="26">
        <f ca="1">correlations!M388-'Modified Weights'!AM355</f>
        <v>-2.8333333333333335</v>
      </c>
      <c r="N344" s="26">
        <f ca="1">correlations!N388-'Modified Weights'!AN355</f>
        <v>-3.3333333333333335</v>
      </c>
      <c r="O344" s="26">
        <f ca="1">correlations!O388-'Modified Weights'!AO355</f>
        <v>-0.5</v>
      </c>
      <c r="P344" s="26">
        <f ca="1">correlations!P388-'Modified Weights'!AP355</f>
        <v>-2.5</v>
      </c>
      <c r="Q344" s="26">
        <f ca="1">correlations!Q388-'Modified Weights'!AQ355</f>
        <v>0</v>
      </c>
      <c r="R344" s="26">
        <f ca="1">correlations!R388-'Modified Weights'!AR355</f>
        <v>1.5</v>
      </c>
      <c r="S344" s="26">
        <f ca="1">correlations!S388-'Modified Weights'!AS355</f>
        <v>-1.1666666666666665</v>
      </c>
      <c r="T344" s="26">
        <f ca="1">correlations!T388-'Modified Weights'!AT355</f>
        <v>1.3333333333333335</v>
      </c>
      <c r="U344" s="26">
        <f ca="1">correlations!U388-'Modified Weights'!AU355</f>
        <v>1.1000000000000001</v>
      </c>
      <c r="V344" s="26">
        <f ca="1">correlations!V388-'Modified Weights'!AV355</f>
        <v>-3.5</v>
      </c>
      <c r="W344" s="26">
        <f ca="1">correlations!W388-'Modified Weights'!AW355</f>
        <v>1.6</v>
      </c>
      <c r="X344" s="26">
        <f ca="1">correlations!X388-'Modified Weights'!AX355</f>
        <v>-2.8333333333333335</v>
      </c>
      <c r="Y344" s="26">
        <f ca="1">correlations!Y388-'Modified Weights'!AY355</f>
        <v>-0.875</v>
      </c>
      <c r="Z344" s="26">
        <f ca="1">correlations!Z388-'Modified Weights'!AZ355</f>
        <v>0.20000000000000018</v>
      </c>
    </row>
    <row r="345" spans="1:26">
      <c r="A345" s="1" t="str">
        <f t="shared" si="68"/>
        <v>854: The Mask (1994)</v>
      </c>
      <c r="B345" s="26">
        <f ca="1">correlations!B389-'Modified Weights'!AB356</f>
        <v>-0.16666666666666652</v>
      </c>
      <c r="C345" s="26">
        <f ca="1">correlations!C389-'Modified Weights'!AC356</f>
        <v>-1.75</v>
      </c>
      <c r="D345" s="26">
        <f ca="1">correlations!D389-'Modified Weights'!AD356</f>
        <v>-0.39999999999999991</v>
      </c>
      <c r="E345" s="26">
        <f ca="1">correlations!E389-'Modified Weights'!AE356</f>
        <v>-4.5</v>
      </c>
      <c r="F345" s="26">
        <f ca="1">correlations!F389-'Modified Weights'!AF356</f>
        <v>1.4</v>
      </c>
      <c r="G345" s="26">
        <f ca="1">correlations!G389-'Modified Weights'!AG356</f>
        <v>-0.25</v>
      </c>
      <c r="H345" s="26">
        <f ca="1">correlations!H389-'Modified Weights'!AH356</f>
        <v>-2</v>
      </c>
      <c r="I345" s="26">
        <f ca="1">correlations!I389-'Modified Weights'!AI356</f>
        <v>-0.5</v>
      </c>
      <c r="J345" s="26">
        <f ca="1">correlations!J389-'Modified Weights'!AJ356</f>
        <v>-2.6666666666666665</v>
      </c>
      <c r="K345" s="26">
        <f ca="1">correlations!K389-'Modified Weights'!AK356</f>
        <v>-1</v>
      </c>
      <c r="L345" s="26">
        <f ca="1">correlations!L389-'Modified Weights'!AL356</f>
        <v>1.6666666666666665</v>
      </c>
      <c r="M345" s="26">
        <f ca="1">correlations!M389-'Modified Weights'!AM356</f>
        <v>1.1666666666666665</v>
      </c>
      <c r="N345" s="26">
        <f ca="1">correlations!N389-'Modified Weights'!AN356</f>
        <v>-3.3333333333333335</v>
      </c>
      <c r="O345" s="26">
        <f ca="1">correlations!O389-'Modified Weights'!AO356</f>
        <v>0.5</v>
      </c>
      <c r="P345" s="26">
        <f ca="1">correlations!P389-'Modified Weights'!AP356</f>
        <v>0</v>
      </c>
      <c r="Q345" s="26">
        <f ca="1">correlations!Q389-'Modified Weights'!AQ356</f>
        <v>0.5</v>
      </c>
      <c r="R345" s="26">
        <f ca="1">correlations!R389-'Modified Weights'!AR356</f>
        <v>-0.5</v>
      </c>
      <c r="S345" s="26">
        <f ca="1">correlations!S389-'Modified Weights'!AS356</f>
        <v>-3.6666666666666665</v>
      </c>
      <c r="T345" s="26">
        <f ca="1">correlations!T389-'Modified Weights'!AT356</f>
        <v>-0.16666666666666652</v>
      </c>
      <c r="U345" s="26">
        <f ca="1">correlations!U389-'Modified Weights'!AU356</f>
        <v>-0.39999999999999991</v>
      </c>
      <c r="V345" s="26">
        <f ca="1">correlations!V389-'Modified Weights'!AV356</f>
        <v>1</v>
      </c>
      <c r="W345" s="26">
        <f ca="1">correlations!W389-'Modified Weights'!AW356</f>
        <v>-1.4</v>
      </c>
      <c r="X345" s="26">
        <f ca="1">correlations!X389-'Modified Weights'!AX356</f>
        <v>-0.33333333333333348</v>
      </c>
      <c r="Y345" s="26">
        <f ca="1">correlations!Y389-'Modified Weights'!AY356</f>
        <v>0.125</v>
      </c>
      <c r="Z345" s="26">
        <f ca="1">correlations!Z389-'Modified Weights'!AZ356</f>
        <v>-0.79999999999999982</v>
      </c>
    </row>
    <row r="346" spans="1:26">
      <c r="A346" s="1" t="str">
        <f t="shared" si="68"/>
        <v>854: The Mask (1994)</v>
      </c>
      <c r="B346" s="26">
        <f ca="1">correlations!B390-'Modified Weights'!AB357</f>
        <v>-3.1666666666666665</v>
      </c>
      <c r="C346" s="26">
        <f ca="1">correlations!C390-'Modified Weights'!AC357</f>
        <v>2.25</v>
      </c>
      <c r="D346" s="26">
        <f ca="1">correlations!D390-'Modified Weights'!AD357</f>
        <v>0.10000000000000009</v>
      </c>
      <c r="E346" s="26">
        <f ca="1">correlations!E390-'Modified Weights'!AE357</f>
        <v>-0.5</v>
      </c>
      <c r="F346" s="26">
        <f ca="1">correlations!F390-'Modified Weights'!AF357</f>
        <v>-0.60000000000000009</v>
      </c>
      <c r="G346" s="26">
        <f ca="1">correlations!G390-'Modified Weights'!AG357</f>
        <v>0.25</v>
      </c>
      <c r="H346" s="26">
        <f ca="1">correlations!H390-'Modified Weights'!AH357</f>
        <v>0.5</v>
      </c>
      <c r="I346" s="26">
        <f ca="1">correlations!I390-'Modified Weights'!AI357</f>
        <v>-3</v>
      </c>
      <c r="J346" s="26">
        <f ca="1">correlations!J390-'Modified Weights'!AJ357</f>
        <v>-0.16666666666666652</v>
      </c>
      <c r="K346" s="26">
        <f ca="1">correlations!K390-'Modified Weights'!AK357</f>
        <v>0</v>
      </c>
      <c r="L346" s="26">
        <f ca="1">correlations!L390-'Modified Weights'!AL357</f>
        <v>-0.33333333333333348</v>
      </c>
      <c r="M346" s="26">
        <f ca="1">correlations!M390-'Modified Weights'!AM357</f>
        <v>-1.8333333333333335</v>
      </c>
      <c r="N346" s="26">
        <f ca="1">correlations!N390-'Modified Weights'!AN357</f>
        <v>0.16666666666666652</v>
      </c>
      <c r="O346" s="26">
        <f ca="1">correlations!O390-'Modified Weights'!AO357</f>
        <v>-0.5</v>
      </c>
      <c r="P346" s="26">
        <f ca="1">correlations!P390-'Modified Weights'!AP357</f>
        <v>-2.5</v>
      </c>
      <c r="Q346" s="26">
        <f ca="1">correlations!Q390-'Modified Weights'!AQ357</f>
        <v>-3</v>
      </c>
      <c r="R346" s="26">
        <f ca="1">correlations!R390-'Modified Weights'!AR357</f>
        <v>-1</v>
      </c>
      <c r="S346" s="26">
        <f ca="1">correlations!S390-'Modified Weights'!AS357</f>
        <v>-3.6666666666666665</v>
      </c>
      <c r="T346" s="26">
        <f ca="1">correlations!T390-'Modified Weights'!AT357</f>
        <v>-1.1666666666666665</v>
      </c>
      <c r="U346" s="26">
        <f ca="1">correlations!U390-'Modified Weights'!AU357</f>
        <v>-1.9</v>
      </c>
      <c r="V346" s="26">
        <f ca="1">correlations!V390-'Modified Weights'!AV357</f>
        <v>0</v>
      </c>
      <c r="W346" s="26">
        <f ca="1">correlations!W390-'Modified Weights'!AW357</f>
        <v>0.10000000000000009</v>
      </c>
      <c r="X346" s="26">
        <f ca="1">correlations!X390-'Modified Weights'!AX357</f>
        <v>-0.33333333333333348</v>
      </c>
      <c r="Y346" s="26">
        <f ca="1">correlations!Y390-'Modified Weights'!AY357</f>
        <v>-0.875</v>
      </c>
      <c r="Z346" s="26">
        <f ca="1">correlations!Z390-'Modified Weights'!AZ357</f>
        <v>-0.29999999999999982</v>
      </c>
    </row>
    <row r="347" spans="1:26">
      <c r="A347" s="21" t="s">
        <v>69</v>
      </c>
      <c r="B347" s="26">
        <f ca="1">correlations!B391-'Modified Weights'!AB358</f>
        <v>-4</v>
      </c>
      <c r="C347" s="26">
        <f ca="1">correlations!C391-'Modified Weights'!AC358</f>
        <v>1.25</v>
      </c>
      <c r="D347" s="26">
        <f ca="1">correlations!D391-'Modified Weights'!AD358</f>
        <v>-0.70000000000000018</v>
      </c>
      <c r="E347" s="26">
        <f ca="1">correlations!E391-'Modified Weights'!AE358</f>
        <v>-4.5</v>
      </c>
      <c r="F347" s="26">
        <f ca="1">correlations!F391-'Modified Weights'!AF358</f>
        <v>-3.625</v>
      </c>
      <c r="G347" s="26">
        <f ca="1">correlations!G391-'Modified Weights'!AG358</f>
        <v>1.1666666666666665</v>
      </c>
      <c r="H347" s="26">
        <f ca="1">correlations!H391-'Modified Weights'!AH358</f>
        <v>-2.8333333333333335</v>
      </c>
      <c r="I347" s="26">
        <f ca="1">correlations!I391-'Modified Weights'!AI358</f>
        <v>-4</v>
      </c>
      <c r="J347" s="26">
        <f ca="1">correlations!J391-'Modified Weights'!AJ358</f>
        <v>-0.5</v>
      </c>
      <c r="K347" s="26">
        <f ca="1">correlations!K391-'Modified Weights'!AK358</f>
        <v>0.5</v>
      </c>
      <c r="L347" s="26">
        <f ca="1">correlations!L391-'Modified Weights'!AL358</f>
        <v>0</v>
      </c>
      <c r="M347" s="26">
        <f ca="1">correlations!M391-'Modified Weights'!AM358</f>
        <v>1.625</v>
      </c>
      <c r="N347" s="26">
        <f ca="1">correlations!N391-'Modified Weights'!AN358</f>
        <v>0.875</v>
      </c>
      <c r="O347" s="26">
        <f ca="1">correlations!O391-'Modified Weights'!AO358</f>
        <v>-0.375</v>
      </c>
      <c r="P347" s="26">
        <f ca="1">correlations!P391-'Modified Weights'!AP358</f>
        <v>-0.375</v>
      </c>
      <c r="Q347" s="26">
        <f ca="1">correlations!Q391-'Modified Weights'!AQ358</f>
        <v>0.875</v>
      </c>
      <c r="R347" s="26">
        <f ca="1">correlations!R391-'Modified Weights'!AR358</f>
        <v>-4.166666666666667</v>
      </c>
      <c r="S347" s="26">
        <f ca="1">correlations!S391-'Modified Weights'!AS358</f>
        <v>-0.625</v>
      </c>
      <c r="T347" s="26">
        <f ca="1">correlations!T391-'Modified Weights'!AT358</f>
        <v>-3.875</v>
      </c>
      <c r="U347" s="26">
        <f ca="1">correlations!U391-'Modified Weights'!AU358</f>
        <v>-0.125</v>
      </c>
      <c r="V347" s="26">
        <f ca="1">correlations!V391-'Modified Weights'!AV358</f>
        <v>-1.625</v>
      </c>
      <c r="W347" s="26">
        <f ca="1">correlations!W391-'Modified Weights'!AW358</f>
        <v>0.60000000000000009</v>
      </c>
      <c r="X347" s="26">
        <f ca="1">correlations!X391-'Modified Weights'!AX358</f>
        <v>1.6666666666666665</v>
      </c>
      <c r="Y347" s="26">
        <f ca="1">correlations!Y391-'Modified Weights'!AY358</f>
        <v>-3.75</v>
      </c>
      <c r="Z347" s="26">
        <f ca="1">correlations!Z391-'Modified Weights'!AZ358</f>
        <v>0.29999999999999982</v>
      </c>
    </row>
    <row r="348" spans="1:26">
      <c r="A348" s="1" t="str">
        <f t="shared" ref="A348:A351" si="69">A347</f>
        <v>857: Saving Private Ryan (1998)</v>
      </c>
      <c r="B348" s="26">
        <f ca="1">correlations!B392-'Modified Weights'!AB359</f>
        <v>-4</v>
      </c>
      <c r="C348" s="26">
        <f ca="1">correlations!C392-'Modified Weights'!AC359</f>
        <v>0.25</v>
      </c>
      <c r="D348" s="26">
        <f ca="1">correlations!D392-'Modified Weights'!AD359</f>
        <v>-1.7000000000000002</v>
      </c>
      <c r="E348" s="26">
        <f ca="1">correlations!E392-'Modified Weights'!AE359</f>
        <v>-0.5</v>
      </c>
      <c r="F348" s="26">
        <f ca="1">correlations!F392-'Modified Weights'!AF359</f>
        <v>-0.625</v>
      </c>
      <c r="G348" s="26">
        <f ca="1">correlations!G392-'Modified Weights'!AG359</f>
        <v>-3.8333333333333335</v>
      </c>
      <c r="H348" s="26">
        <f ca="1">correlations!H392-'Modified Weights'!AH359</f>
        <v>0.66666666666666652</v>
      </c>
      <c r="I348" s="26">
        <f ca="1">correlations!I392-'Modified Weights'!AI359</f>
        <v>1</v>
      </c>
      <c r="J348" s="26">
        <f ca="1">correlations!J392-'Modified Weights'!AJ359</f>
        <v>0.5</v>
      </c>
      <c r="K348" s="26">
        <f ca="1">correlations!K392-'Modified Weights'!AK359</f>
        <v>-4.5</v>
      </c>
      <c r="L348" s="26">
        <f ca="1">correlations!L392-'Modified Weights'!AL359</f>
        <v>-4.5</v>
      </c>
      <c r="M348" s="26">
        <f ca="1">correlations!M392-'Modified Weights'!AM359</f>
        <v>-0.375</v>
      </c>
      <c r="N348" s="26">
        <f ca="1">correlations!N392-'Modified Weights'!AN359</f>
        <v>-0.625</v>
      </c>
      <c r="O348" s="26">
        <f ca="1">correlations!O392-'Modified Weights'!AO359</f>
        <v>-0.375</v>
      </c>
      <c r="P348" s="26">
        <f ca="1">correlations!P392-'Modified Weights'!AP359</f>
        <v>-4.375</v>
      </c>
      <c r="Q348" s="26">
        <f ca="1">correlations!Q392-'Modified Weights'!AQ359</f>
        <v>-0.125</v>
      </c>
      <c r="R348" s="26">
        <f ca="1">correlations!R392-'Modified Weights'!AR359</f>
        <v>-4.166666666666667</v>
      </c>
      <c r="S348" s="26">
        <f ca="1">correlations!S392-'Modified Weights'!AS359</f>
        <v>-0.125</v>
      </c>
      <c r="T348" s="26">
        <f ca="1">correlations!T392-'Modified Weights'!AT359</f>
        <v>1.125</v>
      </c>
      <c r="U348" s="26">
        <f ca="1">correlations!U392-'Modified Weights'!AU359</f>
        <v>0.375</v>
      </c>
      <c r="V348" s="26">
        <f ca="1">correlations!V392-'Modified Weights'!AV359</f>
        <v>1.375</v>
      </c>
      <c r="W348" s="26">
        <f ca="1">correlations!W392-'Modified Weights'!AW359</f>
        <v>0.10000000000000009</v>
      </c>
      <c r="X348" s="26">
        <f ca="1">correlations!X392-'Modified Weights'!AX359</f>
        <v>-0.33333333333333348</v>
      </c>
      <c r="Y348" s="26">
        <f ca="1">correlations!Y392-'Modified Weights'!AY359</f>
        <v>0.25</v>
      </c>
      <c r="Z348" s="26">
        <f ca="1">correlations!Z392-'Modified Weights'!AZ359</f>
        <v>0.29999999999999982</v>
      </c>
    </row>
    <row r="349" spans="1:26">
      <c r="A349" s="1" t="str">
        <f t="shared" si="69"/>
        <v>857: Saving Private Ryan (1998)</v>
      </c>
      <c r="B349" s="26">
        <f ca="1">correlations!B393-'Modified Weights'!AB360</f>
        <v>-2</v>
      </c>
      <c r="C349" s="26">
        <f ca="1">correlations!C393-'Modified Weights'!AC360</f>
        <v>-3.75</v>
      </c>
      <c r="D349" s="26">
        <f ca="1">correlations!D393-'Modified Weights'!AD360</f>
        <v>1.2999999999999998</v>
      </c>
      <c r="E349" s="26">
        <f ca="1">correlations!E393-'Modified Weights'!AE360</f>
        <v>0</v>
      </c>
      <c r="F349" s="26">
        <f ca="1">correlations!F393-'Modified Weights'!AF360</f>
        <v>-0.125</v>
      </c>
      <c r="G349" s="26">
        <f ca="1">correlations!G393-'Modified Weights'!AG360</f>
        <v>-3.8333333333333335</v>
      </c>
      <c r="H349" s="26">
        <f ca="1">correlations!H393-'Modified Weights'!AH360</f>
        <v>-2.8333333333333335</v>
      </c>
      <c r="I349" s="26">
        <f ca="1">correlations!I393-'Modified Weights'!AI360</f>
        <v>-0.5</v>
      </c>
      <c r="J349" s="26">
        <f ca="1">correlations!J393-'Modified Weights'!AJ360</f>
        <v>0.5</v>
      </c>
      <c r="K349" s="26">
        <f ca="1">correlations!K393-'Modified Weights'!AK360</f>
        <v>0.5</v>
      </c>
      <c r="L349" s="26">
        <f ca="1">correlations!L393-'Modified Weights'!AL360</f>
        <v>0.5</v>
      </c>
      <c r="M349" s="26">
        <f ca="1">correlations!M393-'Modified Weights'!AM360</f>
        <v>-3.375</v>
      </c>
      <c r="N349" s="26">
        <f ca="1">correlations!N393-'Modified Weights'!AN360</f>
        <v>0.875</v>
      </c>
      <c r="O349" s="26">
        <f ca="1">correlations!O393-'Modified Weights'!AO360</f>
        <v>0.625</v>
      </c>
      <c r="P349" s="26">
        <f ca="1">correlations!P393-'Modified Weights'!AP360</f>
        <v>0.625</v>
      </c>
      <c r="Q349" s="26">
        <f ca="1">correlations!Q393-'Modified Weights'!AQ360</f>
        <v>0.375</v>
      </c>
      <c r="R349" s="26">
        <f ca="1">correlations!R393-'Modified Weights'!AR360</f>
        <v>-0.16666666666666696</v>
      </c>
      <c r="S349" s="26">
        <f ca="1">correlations!S393-'Modified Weights'!AS360</f>
        <v>-0.125</v>
      </c>
      <c r="T349" s="26">
        <f ca="1">correlations!T393-'Modified Weights'!AT360</f>
        <v>0.125</v>
      </c>
      <c r="U349" s="26">
        <f ca="1">correlations!U393-'Modified Weights'!AU360</f>
        <v>-3.125</v>
      </c>
      <c r="V349" s="26">
        <f ca="1">correlations!V393-'Modified Weights'!AV360</f>
        <v>-3.625</v>
      </c>
      <c r="W349" s="26">
        <f ca="1">correlations!W393-'Modified Weights'!AW360</f>
        <v>0.10000000000000009</v>
      </c>
      <c r="X349" s="26">
        <f ca="1">correlations!X393-'Modified Weights'!AX360</f>
        <v>-3.3333333333333335</v>
      </c>
      <c r="Y349" s="26">
        <f ca="1">correlations!Y393-'Modified Weights'!AY360</f>
        <v>-0.25</v>
      </c>
      <c r="Z349" s="26">
        <f ca="1">correlations!Z393-'Modified Weights'!AZ360</f>
        <v>-0.20000000000000018</v>
      </c>
    </row>
    <row r="350" spans="1:26">
      <c r="A350" s="1" t="str">
        <f t="shared" si="69"/>
        <v>857: Saving Private Ryan (1998)</v>
      </c>
      <c r="B350" s="26">
        <f ca="1">correlations!B394-'Modified Weights'!AB361</f>
        <v>1</v>
      </c>
      <c r="C350" s="26">
        <f ca="1">correlations!C394-'Modified Weights'!AC361</f>
        <v>-1.75</v>
      </c>
      <c r="D350" s="26">
        <f ca="1">correlations!D394-'Modified Weights'!AD361</f>
        <v>0.29999999999999982</v>
      </c>
      <c r="E350" s="26">
        <f ca="1">correlations!E394-'Modified Weights'!AE361</f>
        <v>0.5</v>
      </c>
      <c r="F350" s="26">
        <f ca="1">correlations!F394-'Modified Weights'!AF361</f>
        <v>0.875</v>
      </c>
      <c r="G350" s="26">
        <f ca="1">correlations!G394-'Modified Weights'!AG361</f>
        <v>-1.8333333333333335</v>
      </c>
      <c r="H350" s="26">
        <f ca="1">correlations!H394-'Modified Weights'!AH361</f>
        <v>-0.83333333333333348</v>
      </c>
      <c r="I350" s="26">
        <f ca="1">correlations!I394-'Modified Weights'!AI361</f>
        <v>-0.5</v>
      </c>
      <c r="J350" s="26">
        <f ca="1">correlations!J394-'Modified Weights'!AJ361</f>
        <v>-4.5</v>
      </c>
      <c r="K350" s="26">
        <f ca="1">correlations!K394-'Modified Weights'!AK361</f>
        <v>-1</v>
      </c>
      <c r="L350" s="26">
        <f ca="1">correlations!L394-'Modified Weights'!AL361</f>
        <v>-0.5</v>
      </c>
      <c r="M350" s="26">
        <f ca="1">correlations!M394-'Modified Weights'!AM361</f>
        <v>0.125</v>
      </c>
      <c r="N350" s="26">
        <f ca="1">correlations!N394-'Modified Weights'!AN361</f>
        <v>-4.125</v>
      </c>
      <c r="O350" s="26">
        <f ca="1">correlations!O394-'Modified Weights'!AO361</f>
        <v>-4.375</v>
      </c>
      <c r="P350" s="26">
        <f ca="1">correlations!P394-'Modified Weights'!AP361</f>
        <v>-0.875</v>
      </c>
      <c r="Q350" s="26">
        <f ca="1">correlations!Q394-'Modified Weights'!AQ361</f>
        <v>-1.125</v>
      </c>
      <c r="R350" s="26">
        <f ca="1">correlations!R394-'Modified Weights'!AR361</f>
        <v>0.83333333333333304</v>
      </c>
      <c r="S350" s="26">
        <f ca="1">correlations!S394-'Modified Weights'!AS361</f>
        <v>0.875</v>
      </c>
      <c r="T350" s="26">
        <f ca="1">correlations!T394-'Modified Weights'!AT361</f>
        <v>-0.875</v>
      </c>
      <c r="U350" s="26">
        <f ca="1">correlations!U394-'Modified Weights'!AU361</f>
        <v>0.875</v>
      </c>
      <c r="V350" s="26">
        <f ca="1">correlations!V394-'Modified Weights'!AV361</f>
        <v>0.875</v>
      </c>
      <c r="W350" s="26">
        <f ca="1">correlations!W394-'Modified Weights'!AW361</f>
        <v>-1.4</v>
      </c>
      <c r="X350" s="26">
        <f ca="1">correlations!X394-'Modified Weights'!AX361</f>
        <v>-1.3333333333333335</v>
      </c>
      <c r="Y350" s="26">
        <f ca="1">correlations!Y394-'Modified Weights'!AY361</f>
        <v>-0.25</v>
      </c>
      <c r="Z350" s="26">
        <f ca="1">correlations!Z394-'Modified Weights'!AZ361</f>
        <v>-1.7000000000000002</v>
      </c>
    </row>
    <row r="351" spans="1:26">
      <c r="A351" s="1" t="str">
        <f t="shared" si="69"/>
        <v>857: Saving Private Ryan (1998)</v>
      </c>
      <c r="B351" s="26">
        <f ca="1">correlations!B395-'Modified Weights'!AB362</f>
        <v>1</v>
      </c>
      <c r="C351" s="26">
        <f ca="1">correlations!C395-'Modified Weights'!AC362</f>
        <v>0.25</v>
      </c>
      <c r="D351" s="26">
        <f ca="1">correlations!D395-'Modified Weights'!AD362</f>
        <v>0.79999999999999982</v>
      </c>
      <c r="E351" s="26">
        <f ca="1">correlations!E395-'Modified Weights'!AE362</f>
        <v>-4.5</v>
      </c>
      <c r="F351" s="26">
        <f ca="1">correlations!F395-'Modified Weights'!AF362</f>
        <v>-0.125</v>
      </c>
      <c r="G351" s="26">
        <f ca="1">correlations!G395-'Modified Weights'!AG362</f>
        <v>0.66666666666666652</v>
      </c>
      <c r="H351" s="26">
        <f ca="1">correlations!H395-'Modified Weights'!AH362</f>
        <v>0.16666666666666652</v>
      </c>
      <c r="I351" s="26">
        <f ca="1">correlations!I395-'Modified Weights'!AI362</f>
        <v>-4</v>
      </c>
      <c r="J351" s="26">
        <f ca="1">correlations!J395-'Modified Weights'!AJ362</f>
        <v>-0.5</v>
      </c>
      <c r="K351" s="26">
        <f ca="1">correlations!K395-'Modified Weights'!AK362</f>
        <v>0</v>
      </c>
      <c r="L351" s="26">
        <f ca="1">correlations!L395-'Modified Weights'!AL362</f>
        <v>0</v>
      </c>
      <c r="M351" s="26">
        <f ca="1">correlations!M395-'Modified Weights'!AM362</f>
        <v>-1.375</v>
      </c>
      <c r="N351" s="26">
        <f ca="1">correlations!N395-'Modified Weights'!AN362</f>
        <v>-1.125</v>
      </c>
      <c r="O351" s="26">
        <f ca="1">correlations!O395-'Modified Weights'!AO362</f>
        <v>0.125</v>
      </c>
      <c r="P351" s="26">
        <f ca="1">correlations!P395-'Modified Weights'!AP362</f>
        <v>0.625</v>
      </c>
      <c r="Q351" s="26">
        <f ca="1">correlations!Q395-'Modified Weights'!AQ362</f>
        <v>-4.125</v>
      </c>
      <c r="R351" s="26">
        <f ca="1">correlations!R395-'Modified Weights'!AR362</f>
        <v>-0.66666666666666696</v>
      </c>
      <c r="S351" s="26">
        <f ca="1">correlations!S395-'Modified Weights'!AS362</f>
        <v>-4.125</v>
      </c>
      <c r="T351" s="26">
        <f ca="1">correlations!T395-'Modified Weights'!AT362</f>
        <v>-0.375</v>
      </c>
      <c r="U351" s="26">
        <f ca="1">correlations!U395-'Modified Weights'!AU362</f>
        <v>-1.125</v>
      </c>
      <c r="V351" s="26">
        <f ca="1">correlations!V395-'Modified Weights'!AV362</f>
        <v>-0.625</v>
      </c>
      <c r="W351" s="26">
        <f ca="1">correlations!W395-'Modified Weights'!AW362</f>
        <v>0.60000000000000009</v>
      </c>
      <c r="X351" s="26">
        <f ca="1">correlations!X395-'Modified Weights'!AX362</f>
        <v>-3.3333333333333335</v>
      </c>
      <c r="Y351" s="26">
        <f ca="1">correlations!Y395-'Modified Weights'!AY362</f>
        <v>0.25</v>
      </c>
      <c r="Z351" s="26">
        <f ca="1">correlations!Z395-'Modified Weights'!AZ362</f>
        <v>1.2999999999999998</v>
      </c>
    </row>
    <row r="352" spans="1:26">
      <c r="A352" s="21" t="s">
        <v>70</v>
      </c>
      <c r="B352" s="26">
        <f ca="1">correlations!B396-'Modified Weights'!AB363</f>
        <v>-0.75</v>
      </c>
      <c r="C352" s="26">
        <f ca="1">correlations!C396-'Modified Weights'!AC363</f>
        <v>0.16666666666666696</v>
      </c>
      <c r="D352" s="26">
        <f ca="1">correlations!D396-'Modified Weights'!AD363</f>
        <v>-4.5</v>
      </c>
      <c r="E352" s="26">
        <f ca="1">correlations!E396-'Modified Weights'!AE363</f>
        <v>0.25</v>
      </c>
      <c r="F352" s="26">
        <f ca="1">correlations!F396-'Modified Weights'!AF363</f>
        <v>0.5</v>
      </c>
      <c r="G352" s="26">
        <f ca="1">correlations!G396-'Modified Weights'!AG363</f>
        <v>-9.9999999999999645E-2</v>
      </c>
      <c r="H352" s="26">
        <f ca="1">correlations!H396-'Modified Weights'!AH363</f>
        <v>-3.25</v>
      </c>
      <c r="I352" s="26">
        <f ca="1">correlations!I396-'Modified Weights'!AI363</f>
        <v>0.5</v>
      </c>
      <c r="J352" s="26">
        <f ca="1">correlations!J396-'Modified Weights'!AJ363</f>
        <v>-9.9999999999999645E-2</v>
      </c>
      <c r="K352" s="26">
        <f ca="1">correlations!K396-'Modified Weights'!AK363</f>
        <v>-0.875</v>
      </c>
      <c r="L352" s="26">
        <f ca="1">correlations!L396-'Modified Weights'!AL363</f>
        <v>0.33333333333333304</v>
      </c>
      <c r="M352" s="26">
        <f ca="1">correlations!M396-'Modified Weights'!AM363</f>
        <v>-0.66666666666666652</v>
      </c>
      <c r="N352" s="26">
        <f ca="1">correlations!N396-'Modified Weights'!AN363</f>
        <v>0.125</v>
      </c>
      <c r="O352" s="26">
        <f ca="1">correlations!O396-'Modified Weights'!AO363</f>
        <v>-4.25</v>
      </c>
      <c r="P352" s="26">
        <f ca="1">correlations!P396-'Modified Weights'!AP363</f>
        <v>0.79999999999999982</v>
      </c>
      <c r="Q352" s="26">
        <f ca="1">correlations!Q396-'Modified Weights'!AQ363</f>
        <v>-1.375</v>
      </c>
      <c r="R352" s="26">
        <f ca="1">correlations!R396-'Modified Weights'!AR363</f>
        <v>0</v>
      </c>
      <c r="S352" s="26">
        <f ca="1">correlations!S396-'Modified Weights'!AS363</f>
        <v>-1.125</v>
      </c>
      <c r="T352" s="26">
        <f ca="1">correlations!T396-'Modified Weights'!AT363</f>
        <v>0</v>
      </c>
      <c r="U352" s="26">
        <f ca="1">correlations!U396-'Modified Weights'!AU363</f>
        <v>-3.8333333333333335</v>
      </c>
      <c r="V352" s="26">
        <f ca="1">correlations!V396-'Modified Weights'!AV363</f>
        <v>0.66666666666666696</v>
      </c>
      <c r="W352" s="26">
        <f ca="1">correlations!W396-'Modified Weights'!AW363</f>
        <v>0</v>
      </c>
      <c r="X352" s="26">
        <f ca="1">correlations!X396-'Modified Weights'!AX363</f>
        <v>0</v>
      </c>
      <c r="Y352" s="26">
        <f ca="1">correlations!Y396-'Modified Weights'!AY363</f>
        <v>1</v>
      </c>
      <c r="Z352" s="26">
        <f ca="1">correlations!Z396-'Modified Weights'!AZ363</f>
        <v>-4.25</v>
      </c>
    </row>
    <row r="353" spans="1:26">
      <c r="A353" s="1" t="str">
        <f t="shared" ref="A353:A356" si="70">A352</f>
        <v>862: Toy Story (1995)</v>
      </c>
      <c r="B353" s="26">
        <f ca="1">correlations!B397-'Modified Weights'!AB364</f>
        <v>-4.25</v>
      </c>
      <c r="C353" s="26">
        <f ca="1">correlations!C397-'Modified Weights'!AC364</f>
        <v>0.16666666666666696</v>
      </c>
      <c r="D353" s="26">
        <f ca="1">correlations!D397-'Modified Weights'!AD364</f>
        <v>0.5</v>
      </c>
      <c r="E353" s="26">
        <f ca="1">correlations!E397-'Modified Weights'!AE364</f>
        <v>-3.75</v>
      </c>
      <c r="F353" s="26">
        <f ca="1">correlations!F397-'Modified Weights'!AF364</f>
        <v>-3.5</v>
      </c>
      <c r="G353" s="26">
        <f ca="1">correlations!G397-'Modified Weights'!AG364</f>
        <v>-0.59999999999999964</v>
      </c>
      <c r="H353" s="26">
        <f ca="1">correlations!H397-'Modified Weights'!AH364</f>
        <v>-0.25</v>
      </c>
      <c r="I353" s="26">
        <f ca="1">correlations!I397-'Modified Weights'!AI364</f>
        <v>0.5</v>
      </c>
      <c r="J353" s="26">
        <f ca="1">correlations!J397-'Modified Weights'!AJ364</f>
        <v>-9.9999999999999645E-2</v>
      </c>
      <c r="K353" s="26">
        <f ca="1">correlations!K397-'Modified Weights'!AK364</f>
        <v>-0.375</v>
      </c>
      <c r="L353" s="26">
        <f ca="1">correlations!L397-'Modified Weights'!AL364</f>
        <v>-4.666666666666667</v>
      </c>
      <c r="M353" s="26">
        <f ca="1">correlations!M397-'Modified Weights'!AM364</f>
        <v>-3.6666666666666665</v>
      </c>
      <c r="N353" s="26">
        <f ca="1">correlations!N397-'Modified Weights'!AN364</f>
        <v>-0.875</v>
      </c>
      <c r="O353" s="26">
        <f ca="1">correlations!O397-'Modified Weights'!AO364</f>
        <v>0.75</v>
      </c>
      <c r="P353" s="26">
        <f ca="1">correlations!P397-'Modified Weights'!AP364</f>
        <v>0.79999999999999982</v>
      </c>
      <c r="Q353" s="26">
        <f ca="1">correlations!Q397-'Modified Weights'!AQ364</f>
        <v>0.625</v>
      </c>
      <c r="R353" s="26">
        <f ca="1">correlations!R397-'Modified Weights'!AR364</f>
        <v>1</v>
      </c>
      <c r="S353" s="26">
        <f ca="1">correlations!S397-'Modified Weights'!AS364</f>
        <v>-4.125</v>
      </c>
      <c r="T353" s="26">
        <f ca="1">correlations!T397-'Modified Weights'!AT364</f>
        <v>0.5</v>
      </c>
      <c r="U353" s="26">
        <f ca="1">correlations!U397-'Modified Weights'!AU364</f>
        <v>-0.83333333333333348</v>
      </c>
      <c r="V353" s="26">
        <f ca="1">correlations!V397-'Modified Weights'!AV364</f>
        <v>0.16666666666666696</v>
      </c>
      <c r="W353" s="26">
        <f ca="1">correlations!W397-'Modified Weights'!AW364</f>
        <v>-4.5</v>
      </c>
      <c r="X353" s="26">
        <f ca="1">correlations!X397-'Modified Weights'!AX364</f>
        <v>-4.5</v>
      </c>
      <c r="Y353" s="26">
        <f ca="1">correlations!Y397-'Modified Weights'!AY364</f>
        <v>-4</v>
      </c>
      <c r="Z353" s="26">
        <f ca="1">correlations!Z397-'Modified Weights'!AZ364</f>
        <v>0.75</v>
      </c>
    </row>
    <row r="354" spans="1:26">
      <c r="A354" s="1" t="str">
        <f t="shared" si="70"/>
        <v>862: Toy Story (1995)</v>
      </c>
      <c r="B354" s="26">
        <f ca="1">correlations!B398-'Modified Weights'!AB365</f>
        <v>0.75</v>
      </c>
      <c r="C354" s="26">
        <f ca="1">correlations!C398-'Modified Weights'!AC365</f>
        <v>-0.33333333333333304</v>
      </c>
      <c r="D354" s="26">
        <f ca="1">correlations!D398-'Modified Weights'!AD365</f>
        <v>-0.5</v>
      </c>
      <c r="E354" s="26">
        <f ca="1">correlations!E398-'Modified Weights'!AE365</f>
        <v>-0.25</v>
      </c>
      <c r="F354" s="26">
        <f ca="1">correlations!F398-'Modified Weights'!AF365</f>
        <v>0</v>
      </c>
      <c r="G354" s="26">
        <f ca="1">correlations!G398-'Modified Weights'!AG365</f>
        <v>0.40000000000000036</v>
      </c>
      <c r="H354" s="26">
        <f ca="1">correlations!H398-'Modified Weights'!AH365</f>
        <v>0.25</v>
      </c>
      <c r="I354" s="26">
        <f ca="1">correlations!I398-'Modified Weights'!AI365</f>
        <v>-0.5</v>
      </c>
      <c r="J354" s="26">
        <f ca="1">correlations!J398-'Modified Weights'!AJ365</f>
        <v>-0.59999999999999964</v>
      </c>
      <c r="K354" s="26">
        <f ca="1">correlations!K398-'Modified Weights'!AK365</f>
        <v>0.625</v>
      </c>
      <c r="L354" s="26">
        <f ca="1">correlations!L398-'Modified Weights'!AL365</f>
        <v>-0.16666666666666696</v>
      </c>
      <c r="M354" s="26">
        <f ca="1">correlations!M398-'Modified Weights'!AM365</f>
        <v>0.33333333333333348</v>
      </c>
      <c r="N354" s="26">
        <f ca="1">correlations!N398-'Modified Weights'!AN365</f>
        <v>0.625</v>
      </c>
      <c r="O354" s="26">
        <f ca="1">correlations!O398-'Modified Weights'!AO365</f>
        <v>-0.25</v>
      </c>
      <c r="P354" s="26">
        <f ca="1">correlations!P398-'Modified Weights'!AP365</f>
        <v>0.29999999999999982</v>
      </c>
      <c r="Q354" s="26">
        <f ca="1">correlations!Q398-'Modified Weights'!AQ365</f>
        <v>0.125</v>
      </c>
      <c r="R354" s="26">
        <f ca="1">correlations!R398-'Modified Weights'!AR365</f>
        <v>-4</v>
      </c>
      <c r="S354" s="26">
        <f ca="1">correlations!S398-'Modified Weights'!AS365</f>
        <v>0.875</v>
      </c>
      <c r="T354" s="26">
        <f ca="1">correlations!T398-'Modified Weights'!AT365</f>
        <v>-4</v>
      </c>
      <c r="U354" s="26">
        <f ca="1">correlations!U398-'Modified Weights'!AU365</f>
        <v>-0.33333333333333348</v>
      </c>
      <c r="V354" s="26">
        <f ca="1">correlations!V398-'Modified Weights'!AV365</f>
        <v>-4.333333333333333</v>
      </c>
      <c r="W354" s="26">
        <f ca="1">correlations!W398-'Modified Weights'!AW365</f>
        <v>-0.5</v>
      </c>
      <c r="X354" s="26">
        <f ca="1">correlations!X398-'Modified Weights'!AX365</f>
        <v>-4.5</v>
      </c>
      <c r="Y354" s="26">
        <f ca="1">correlations!Y398-'Modified Weights'!AY365</f>
        <v>-0.5</v>
      </c>
      <c r="Z354" s="26">
        <f ca="1">correlations!Z398-'Modified Weights'!AZ365</f>
        <v>-1.25</v>
      </c>
    </row>
    <row r="355" spans="1:26">
      <c r="A355" s="1" t="str">
        <f t="shared" si="70"/>
        <v>862: Toy Story (1995)</v>
      </c>
      <c r="B355" s="26">
        <f ca="1">correlations!B399-'Modified Weights'!AB366</f>
        <v>-0.25</v>
      </c>
      <c r="C355" s="26">
        <f ca="1">correlations!C399-'Modified Weights'!AC366</f>
        <v>-4.333333333333333</v>
      </c>
      <c r="D355" s="26">
        <f ca="1">correlations!D399-'Modified Weights'!AD366</f>
        <v>0</v>
      </c>
      <c r="E355" s="26">
        <f ca="1">correlations!E399-'Modified Weights'!AE366</f>
        <v>0.25</v>
      </c>
      <c r="F355" s="26">
        <f ca="1">correlations!F399-'Modified Weights'!AF366</f>
        <v>0</v>
      </c>
      <c r="G355" s="26">
        <f ca="1">correlations!G399-'Modified Weights'!AG366</f>
        <v>0.40000000000000036</v>
      </c>
      <c r="H355" s="26">
        <f ca="1">correlations!H399-'Modified Weights'!AH366</f>
        <v>-3.25</v>
      </c>
      <c r="I355" s="26">
        <f ca="1">correlations!I399-'Modified Weights'!AI366</f>
        <v>-0.5</v>
      </c>
      <c r="J355" s="26">
        <f ca="1">correlations!J399-'Modified Weights'!AJ366</f>
        <v>0.40000000000000036</v>
      </c>
      <c r="K355" s="26">
        <f ca="1">correlations!K399-'Modified Weights'!AK366</f>
        <v>-3.875</v>
      </c>
      <c r="L355" s="26">
        <f ca="1">correlations!L399-'Modified Weights'!AL366</f>
        <v>-4.666666666666667</v>
      </c>
      <c r="M355" s="26">
        <f ca="1">correlations!M399-'Modified Weights'!AM366</f>
        <v>0.33333333333333348</v>
      </c>
      <c r="N355" s="26">
        <f ca="1">correlations!N399-'Modified Weights'!AN366</f>
        <v>0.125</v>
      </c>
      <c r="O355" s="26">
        <f ca="1">correlations!O399-'Modified Weights'!AO366</f>
        <v>-0.75</v>
      </c>
      <c r="P355" s="26">
        <f ca="1">correlations!P399-'Modified Weights'!AP366</f>
        <v>-0.70000000000000018</v>
      </c>
      <c r="Q355" s="26">
        <f ca="1">correlations!Q399-'Modified Weights'!AQ366</f>
        <v>-4.375</v>
      </c>
      <c r="R355" s="26">
        <f ca="1">correlations!R399-'Modified Weights'!AR366</f>
        <v>0</v>
      </c>
      <c r="S355" s="26">
        <f ca="1">correlations!S399-'Modified Weights'!AS366</f>
        <v>0.375</v>
      </c>
      <c r="T355" s="26">
        <f ca="1">correlations!T399-'Modified Weights'!AT366</f>
        <v>-4</v>
      </c>
      <c r="U355" s="26">
        <f ca="1">correlations!U399-'Modified Weights'!AU366</f>
        <v>1.1666666666666665</v>
      </c>
      <c r="V355" s="26">
        <f ca="1">correlations!V399-'Modified Weights'!AV366</f>
        <v>-0.83333333333333304</v>
      </c>
      <c r="W355" s="26">
        <f ca="1">correlations!W399-'Modified Weights'!AW366</f>
        <v>-4.5</v>
      </c>
      <c r="X355" s="26">
        <f ca="1">correlations!X399-'Modified Weights'!AX366</f>
        <v>0.5</v>
      </c>
      <c r="Y355" s="26">
        <f ca="1">correlations!Y399-'Modified Weights'!AY366</f>
        <v>-1</v>
      </c>
      <c r="Z355" s="26">
        <f ca="1">correlations!Z399-'Modified Weights'!AZ366</f>
        <v>0.75</v>
      </c>
    </row>
    <row r="356" spans="1:26">
      <c r="A356" s="1" t="str">
        <f t="shared" si="70"/>
        <v>862: Toy Story (1995)</v>
      </c>
      <c r="B356" s="26">
        <f ca="1">correlations!B400-'Modified Weights'!AB367</f>
        <v>0.25</v>
      </c>
      <c r="C356" s="26">
        <f ca="1">correlations!C400-'Modified Weights'!AC367</f>
        <v>-4.333333333333333</v>
      </c>
      <c r="D356" s="26">
        <f ca="1">correlations!D400-'Modified Weights'!AD367</f>
        <v>0</v>
      </c>
      <c r="E356" s="26">
        <f ca="1">correlations!E400-'Modified Weights'!AE367</f>
        <v>-0.25</v>
      </c>
      <c r="F356" s="26">
        <f ca="1">correlations!F400-'Modified Weights'!AF367</f>
        <v>-0.5</v>
      </c>
      <c r="G356" s="26">
        <f ca="1">correlations!G400-'Modified Weights'!AG367</f>
        <v>-9.9999999999999645E-2</v>
      </c>
      <c r="H356" s="26">
        <f ca="1">correlations!H400-'Modified Weights'!AH367</f>
        <v>-3.25</v>
      </c>
      <c r="I356" s="26">
        <f ca="1">correlations!I400-'Modified Weights'!AI367</f>
        <v>-3.5</v>
      </c>
      <c r="J356" s="26">
        <f ca="1">correlations!J400-'Modified Weights'!AJ367</f>
        <v>0.40000000000000036</v>
      </c>
      <c r="K356" s="26">
        <f ca="1">correlations!K400-'Modified Weights'!AK367</f>
        <v>0.625</v>
      </c>
      <c r="L356" s="26">
        <f ca="1">correlations!L400-'Modified Weights'!AL367</f>
        <v>-0.16666666666666696</v>
      </c>
      <c r="M356" s="26">
        <f ca="1">correlations!M400-'Modified Weights'!AM367</f>
        <v>-3.6666666666666665</v>
      </c>
      <c r="N356" s="26">
        <f ca="1">correlations!N400-'Modified Weights'!AN367</f>
        <v>-3.875</v>
      </c>
      <c r="O356" s="26">
        <f ca="1">correlations!O400-'Modified Weights'!AO367</f>
        <v>0.25</v>
      </c>
      <c r="P356" s="26">
        <f ca="1">correlations!P400-'Modified Weights'!AP367</f>
        <v>-1.2000000000000002</v>
      </c>
      <c r="Q356" s="26">
        <f ca="1">correlations!Q400-'Modified Weights'!AQ367</f>
        <v>0.625</v>
      </c>
      <c r="R356" s="26">
        <f ca="1">correlations!R400-'Modified Weights'!AR367</f>
        <v>-1</v>
      </c>
      <c r="S356" s="26">
        <f ca="1">correlations!S400-'Modified Weights'!AS367</f>
        <v>-0.125</v>
      </c>
      <c r="T356" s="26">
        <f ca="1">correlations!T400-'Modified Weights'!AT367</f>
        <v>-0.5</v>
      </c>
      <c r="U356" s="26">
        <f ca="1">correlations!U400-'Modified Weights'!AU367</f>
        <v>-3.8333333333333335</v>
      </c>
      <c r="V356" s="26">
        <f ca="1">correlations!V400-'Modified Weights'!AV367</f>
        <v>-4.333333333333333</v>
      </c>
      <c r="W356" s="26">
        <f ca="1">correlations!W400-'Modified Weights'!AW367</f>
        <v>0.5</v>
      </c>
      <c r="X356" s="26">
        <f ca="1">correlations!X400-'Modified Weights'!AX367</f>
        <v>-0.5</v>
      </c>
      <c r="Y356" s="26">
        <f ca="1">correlations!Y400-'Modified Weights'!AY367</f>
        <v>0.5</v>
      </c>
      <c r="Z356" s="26">
        <f ca="1">correlations!Z400-'Modified Weights'!AZ367</f>
        <v>-0.25</v>
      </c>
    </row>
    <row r="357" spans="1:26">
      <c r="A357" s="21" t="s">
        <v>71</v>
      </c>
      <c r="B357" s="26">
        <f ca="1">correlations!B401-'Modified Weights'!AB368</f>
        <v>1</v>
      </c>
      <c r="C357" s="26">
        <f ca="1">correlations!C401-'Modified Weights'!AC368</f>
        <v>-3.625</v>
      </c>
      <c r="D357" s="26">
        <f ca="1">correlations!D401-'Modified Weights'!AD368</f>
        <v>-0.5</v>
      </c>
      <c r="E357" s="26">
        <f ca="1">correlations!E401-'Modified Weights'!AE368</f>
        <v>0.40000000000000036</v>
      </c>
      <c r="F357" s="26">
        <f ca="1">correlations!F401-'Modified Weights'!AF368</f>
        <v>0.60000000000000009</v>
      </c>
      <c r="G357" s="26">
        <f ca="1">correlations!G401-'Modified Weights'!AG368</f>
        <v>-3.5</v>
      </c>
      <c r="H357" s="26">
        <f ca="1">correlations!H401-'Modified Weights'!AH368</f>
        <v>-3.3333333333333335</v>
      </c>
      <c r="I357" s="26">
        <f ca="1">correlations!I401-'Modified Weights'!AI368</f>
        <v>0.5</v>
      </c>
      <c r="J357" s="26">
        <f ca="1">correlations!J401-'Modified Weights'!AJ368</f>
        <v>-1</v>
      </c>
      <c r="K357" s="26">
        <f ca="1">correlations!K401-'Modified Weights'!AK368</f>
        <v>-3.75</v>
      </c>
      <c r="L357" s="26">
        <f ca="1">correlations!L401-'Modified Weights'!AL368</f>
        <v>0.5</v>
      </c>
      <c r="M357" s="26">
        <f ca="1">correlations!M401-'Modified Weights'!AM368</f>
        <v>-3.5</v>
      </c>
      <c r="N357" s="26">
        <f ca="1">correlations!N401-'Modified Weights'!AN368</f>
        <v>-3.25</v>
      </c>
      <c r="O357" s="26">
        <f ca="1">correlations!O401-'Modified Weights'!AO368</f>
        <v>0.125</v>
      </c>
      <c r="P357" s="26">
        <f ca="1">correlations!P401-'Modified Weights'!AP368</f>
        <v>0.5</v>
      </c>
      <c r="Q357" s="26">
        <f ca="1">correlations!Q401-'Modified Weights'!AQ368</f>
        <v>-3.375</v>
      </c>
      <c r="R357" s="26">
        <f ca="1">correlations!R401-'Modified Weights'!AR368</f>
        <v>0.375</v>
      </c>
      <c r="S357" s="26">
        <f ca="1">correlations!S401-'Modified Weights'!AS368</f>
        <v>-4.166666666666667</v>
      </c>
      <c r="T357" s="26">
        <f ca="1">correlations!T401-'Modified Weights'!AT368</f>
        <v>1.25</v>
      </c>
      <c r="U357" s="26">
        <f ca="1">correlations!U401-'Modified Weights'!AU368</f>
        <v>-1.5</v>
      </c>
      <c r="V357" s="26">
        <f ca="1">correlations!V401-'Modified Weights'!AV368</f>
        <v>-0.83333333333333348</v>
      </c>
      <c r="W357" s="26">
        <f ca="1">correlations!W401-'Modified Weights'!AW368</f>
        <v>-1</v>
      </c>
      <c r="X357" s="26">
        <f ca="1">correlations!X401-'Modified Weights'!AX368</f>
        <v>-2.6666666666666665</v>
      </c>
      <c r="Y357" s="26">
        <f ca="1">correlations!Y401-'Modified Weights'!AY368</f>
        <v>0.75</v>
      </c>
      <c r="Z357" s="26">
        <f ca="1">correlations!Z401-'Modified Weights'!AZ368</f>
        <v>0.66666666666666652</v>
      </c>
    </row>
    <row r="358" spans="1:26">
      <c r="A358" s="1" t="str">
        <f t="shared" ref="A358:A361" si="71">A357</f>
        <v>954: Mission: Impossible (1996)</v>
      </c>
      <c r="B358" s="26">
        <f ca="1">correlations!B402-'Modified Weights'!AB369</f>
        <v>-3</v>
      </c>
      <c r="C358" s="26">
        <f ca="1">correlations!C402-'Modified Weights'!AC369</f>
        <v>-1.125</v>
      </c>
      <c r="D358" s="26">
        <f ca="1">correlations!D402-'Modified Weights'!AD369</f>
        <v>-0.5</v>
      </c>
      <c r="E358" s="26">
        <f ca="1">correlations!E402-'Modified Weights'!AE369</f>
        <v>-9.9999999999999645E-2</v>
      </c>
      <c r="F358" s="26">
        <f ca="1">correlations!F402-'Modified Weights'!AF369</f>
        <v>-1.4</v>
      </c>
      <c r="G358" s="26">
        <f ca="1">correlations!G402-'Modified Weights'!AG369</f>
        <v>1</v>
      </c>
      <c r="H358" s="26">
        <f ca="1">correlations!H402-'Modified Weights'!AH369</f>
        <v>-3.3333333333333335</v>
      </c>
      <c r="I358" s="26">
        <f ca="1">correlations!I402-'Modified Weights'!AI369</f>
        <v>-0.5</v>
      </c>
      <c r="J358" s="26">
        <f ca="1">correlations!J402-'Modified Weights'!AJ369</f>
        <v>-3.5</v>
      </c>
      <c r="K358" s="26">
        <f ca="1">correlations!K402-'Modified Weights'!AK369</f>
        <v>0.25</v>
      </c>
      <c r="L358" s="26">
        <f ca="1">correlations!L402-'Modified Weights'!AL369</f>
        <v>-4</v>
      </c>
      <c r="M358" s="26">
        <f ca="1">correlations!M402-'Modified Weights'!AM369</f>
        <v>-1.5</v>
      </c>
      <c r="N358" s="26">
        <f ca="1">correlations!N402-'Modified Weights'!AN369</f>
        <v>-3.25</v>
      </c>
      <c r="O358" s="26">
        <f ca="1">correlations!O402-'Modified Weights'!AO369</f>
        <v>0.125</v>
      </c>
      <c r="P358" s="26">
        <f ca="1">correlations!P402-'Modified Weights'!AP369</f>
        <v>0.5</v>
      </c>
      <c r="Q358" s="26">
        <f ca="1">correlations!Q402-'Modified Weights'!AQ369</f>
        <v>0.625</v>
      </c>
      <c r="R358" s="26">
        <f ca="1">correlations!R402-'Modified Weights'!AR369</f>
        <v>-0.125</v>
      </c>
      <c r="S358" s="26">
        <f ca="1">correlations!S402-'Modified Weights'!AS369</f>
        <v>-0.16666666666666696</v>
      </c>
      <c r="T358" s="26">
        <f ca="1">correlations!T402-'Modified Weights'!AT369</f>
        <v>-3.25</v>
      </c>
      <c r="U358" s="26">
        <f ca="1">correlations!U402-'Modified Weights'!AU369</f>
        <v>-3.5</v>
      </c>
      <c r="V358" s="26">
        <f ca="1">correlations!V402-'Modified Weights'!AV369</f>
        <v>-2.8333333333333335</v>
      </c>
      <c r="W358" s="26">
        <f ca="1">correlations!W402-'Modified Weights'!AW369</f>
        <v>-3.5</v>
      </c>
      <c r="X358" s="26">
        <f ca="1">correlations!X402-'Modified Weights'!AX369</f>
        <v>-0.66666666666666652</v>
      </c>
      <c r="Y358" s="26">
        <f ca="1">correlations!Y402-'Modified Weights'!AY369</f>
        <v>0.75</v>
      </c>
      <c r="Z358" s="26">
        <f ca="1">correlations!Z402-'Modified Weights'!AZ369</f>
        <v>0.66666666666666652</v>
      </c>
    </row>
    <row r="359" spans="1:26">
      <c r="A359" s="1" t="str">
        <f t="shared" si="71"/>
        <v>954: Mission: Impossible (1996)</v>
      </c>
      <c r="B359" s="26">
        <f ca="1">correlations!B403-'Modified Weights'!AB370</f>
        <v>-1</v>
      </c>
      <c r="C359" s="26">
        <f ca="1">correlations!C403-'Modified Weights'!AC370</f>
        <v>0.375</v>
      </c>
      <c r="D359" s="26">
        <f ca="1">correlations!D403-'Modified Weights'!AD370</f>
        <v>-2.5</v>
      </c>
      <c r="E359" s="26">
        <f ca="1">correlations!E403-'Modified Weights'!AE370</f>
        <v>0.40000000000000036</v>
      </c>
      <c r="F359" s="26">
        <f ca="1">correlations!F403-'Modified Weights'!AF370</f>
        <v>-0.89999999999999991</v>
      </c>
      <c r="G359" s="26">
        <f ca="1">correlations!G403-'Modified Weights'!AG370</f>
        <v>0.5</v>
      </c>
      <c r="H359" s="26">
        <f ca="1">correlations!H403-'Modified Weights'!AH370</f>
        <v>0.66666666666666652</v>
      </c>
      <c r="I359" s="26">
        <f ca="1">correlations!I403-'Modified Weights'!AI370</f>
        <v>-4</v>
      </c>
      <c r="J359" s="26">
        <f ca="1">correlations!J403-'Modified Weights'!AJ370</f>
        <v>-3.5</v>
      </c>
      <c r="K359" s="26">
        <f ca="1">correlations!K403-'Modified Weights'!AK370</f>
        <v>-3.75</v>
      </c>
      <c r="L359" s="26">
        <f ca="1">correlations!L403-'Modified Weights'!AL370</f>
        <v>-4</v>
      </c>
      <c r="M359" s="26">
        <f ca="1">correlations!M403-'Modified Weights'!AM370</f>
        <v>1</v>
      </c>
      <c r="N359" s="26">
        <f ca="1">correlations!N403-'Modified Weights'!AN370</f>
        <v>-3.25</v>
      </c>
      <c r="O359" s="26">
        <f ca="1">correlations!O403-'Modified Weights'!AO370</f>
        <v>-3.875</v>
      </c>
      <c r="P359" s="26">
        <f ca="1">correlations!P403-'Modified Weights'!AP370</f>
        <v>-3.5</v>
      </c>
      <c r="Q359" s="26">
        <f ca="1">correlations!Q403-'Modified Weights'!AQ370</f>
        <v>0.125</v>
      </c>
      <c r="R359" s="26">
        <f ca="1">correlations!R403-'Modified Weights'!AR370</f>
        <v>-0.125</v>
      </c>
      <c r="S359" s="26">
        <f ca="1">correlations!S403-'Modified Weights'!AS370</f>
        <v>-0.16666666666666696</v>
      </c>
      <c r="T359" s="26">
        <f ca="1">correlations!T403-'Modified Weights'!AT370</f>
        <v>0.75</v>
      </c>
      <c r="U359" s="26">
        <f ca="1">correlations!U403-'Modified Weights'!AU370</f>
        <v>0.5</v>
      </c>
      <c r="V359" s="26">
        <f ca="1">correlations!V403-'Modified Weights'!AV370</f>
        <v>-2.8333333333333335</v>
      </c>
      <c r="W359" s="26">
        <f ca="1">correlations!W403-'Modified Weights'!AW370</f>
        <v>0</v>
      </c>
      <c r="X359" s="26">
        <f ca="1">correlations!X403-'Modified Weights'!AX370</f>
        <v>-2.6666666666666665</v>
      </c>
      <c r="Y359" s="26">
        <f ca="1">correlations!Y403-'Modified Weights'!AY370</f>
        <v>-0.75</v>
      </c>
      <c r="Z359" s="26">
        <f ca="1">correlations!Z403-'Modified Weights'!AZ370</f>
        <v>-3.3333333333333335</v>
      </c>
    </row>
    <row r="360" spans="1:26">
      <c r="A360" s="1" t="str">
        <f t="shared" si="71"/>
        <v>954: Mission: Impossible (1996)</v>
      </c>
      <c r="B360" s="26">
        <f ca="1">correlations!B404-'Modified Weights'!AB371</f>
        <v>-3</v>
      </c>
      <c r="C360" s="26">
        <f ca="1">correlations!C404-'Modified Weights'!AC371</f>
        <v>0.375</v>
      </c>
      <c r="D360" s="26">
        <f ca="1">correlations!D404-'Modified Weights'!AD371</f>
        <v>0</v>
      </c>
      <c r="E360" s="26">
        <f ca="1">correlations!E404-'Modified Weights'!AE371</f>
        <v>-0.59999999999999964</v>
      </c>
      <c r="F360" s="26">
        <f ca="1">correlations!F404-'Modified Weights'!AF371</f>
        <v>1.1000000000000001</v>
      </c>
      <c r="G360" s="26">
        <f ca="1">correlations!G404-'Modified Weights'!AG371</f>
        <v>-1.5</v>
      </c>
      <c r="H360" s="26">
        <f ca="1">correlations!H404-'Modified Weights'!AH371</f>
        <v>0.66666666666666652</v>
      </c>
      <c r="I360" s="26">
        <f ca="1">correlations!I404-'Modified Weights'!AI371</f>
        <v>0</v>
      </c>
      <c r="J360" s="26">
        <f ca="1">correlations!J404-'Modified Weights'!AJ371</f>
        <v>0.5</v>
      </c>
      <c r="K360" s="26">
        <f ca="1">correlations!K404-'Modified Weights'!AK371</f>
        <v>-3.75</v>
      </c>
      <c r="L360" s="26">
        <f ca="1">correlations!L404-'Modified Weights'!AL371</f>
        <v>0</v>
      </c>
      <c r="M360" s="26">
        <f ca="1">correlations!M404-'Modified Weights'!AM371</f>
        <v>0</v>
      </c>
      <c r="N360" s="26">
        <f ca="1">correlations!N404-'Modified Weights'!AN371</f>
        <v>1.25</v>
      </c>
      <c r="O360" s="26">
        <f ca="1">correlations!O404-'Modified Weights'!AO371</f>
        <v>0.125</v>
      </c>
      <c r="P360" s="26">
        <f ca="1">correlations!P404-'Modified Weights'!AP371</f>
        <v>-1</v>
      </c>
      <c r="Q360" s="26">
        <f ca="1">correlations!Q404-'Modified Weights'!AQ371</f>
        <v>-1.375</v>
      </c>
      <c r="R360" s="26">
        <f ca="1">correlations!R404-'Modified Weights'!AR371</f>
        <v>-4.125</v>
      </c>
      <c r="S360" s="26">
        <f ca="1">correlations!S404-'Modified Weights'!AS371</f>
        <v>-4.166666666666667</v>
      </c>
      <c r="T360" s="26">
        <f ca="1">correlations!T404-'Modified Weights'!AT371</f>
        <v>-1.25</v>
      </c>
      <c r="U360" s="26">
        <f ca="1">correlations!U404-'Modified Weights'!AU371</f>
        <v>0.5</v>
      </c>
      <c r="V360" s="26">
        <f ca="1">correlations!V404-'Modified Weights'!AV371</f>
        <v>1.6666666666666665</v>
      </c>
      <c r="W360" s="26">
        <f ca="1">correlations!W404-'Modified Weights'!AW371</f>
        <v>0.5</v>
      </c>
      <c r="X360" s="26">
        <f ca="1">correlations!X404-'Modified Weights'!AX371</f>
        <v>-0.66666666666666652</v>
      </c>
      <c r="Y360" s="26">
        <f ca="1">correlations!Y404-'Modified Weights'!AY371</f>
        <v>-3.25</v>
      </c>
      <c r="Z360" s="26">
        <f ca="1">correlations!Z404-'Modified Weights'!AZ371</f>
        <v>-1.3333333333333335</v>
      </c>
    </row>
    <row r="361" spans="1:26">
      <c r="A361" s="1" t="str">
        <f t="shared" si="71"/>
        <v>954: Mission: Impossible (1996)</v>
      </c>
      <c r="B361" s="26">
        <f ca="1">correlations!B405-'Modified Weights'!AB372</f>
        <v>-3</v>
      </c>
      <c r="C361" s="26">
        <f ca="1">correlations!C405-'Modified Weights'!AC372</f>
        <v>0.375</v>
      </c>
      <c r="D361" s="26">
        <f ca="1">correlations!D405-'Modified Weights'!AD372</f>
        <v>1</v>
      </c>
      <c r="E361" s="26">
        <f ca="1">correlations!E405-'Modified Weights'!AE372</f>
        <v>-9.9999999999999645E-2</v>
      </c>
      <c r="F361" s="26">
        <f ca="1">correlations!F405-'Modified Weights'!AF372</f>
        <v>0.60000000000000009</v>
      </c>
      <c r="G361" s="26">
        <f ca="1">correlations!G405-'Modified Weights'!AG372</f>
        <v>0</v>
      </c>
      <c r="H361" s="26">
        <f ca="1">correlations!H405-'Modified Weights'!AH372</f>
        <v>-1.3333333333333335</v>
      </c>
      <c r="I361" s="26">
        <f ca="1">correlations!I405-'Modified Weights'!AI372</f>
        <v>-4</v>
      </c>
      <c r="J361" s="26">
        <f ca="1">correlations!J405-'Modified Weights'!AJ372</f>
        <v>0.5</v>
      </c>
      <c r="K361" s="26">
        <f ca="1">correlations!K405-'Modified Weights'!AK372</f>
        <v>-0.25</v>
      </c>
      <c r="L361" s="26">
        <f ca="1">correlations!L405-'Modified Weights'!AL372</f>
        <v>-0.5</v>
      </c>
      <c r="M361" s="26">
        <f ca="1">correlations!M405-'Modified Weights'!AM372</f>
        <v>0.5</v>
      </c>
      <c r="N361" s="26">
        <f ca="1">correlations!N405-'Modified Weights'!AN372</f>
        <v>-1.25</v>
      </c>
      <c r="O361" s="26">
        <f ca="1">correlations!O405-'Modified Weights'!AO372</f>
        <v>-0.375</v>
      </c>
      <c r="P361" s="26">
        <f ca="1">correlations!P405-'Modified Weights'!AP372</f>
        <v>-3.5</v>
      </c>
      <c r="Q361" s="26">
        <f ca="1">correlations!Q405-'Modified Weights'!AQ372</f>
        <v>0.625</v>
      </c>
      <c r="R361" s="26">
        <f ca="1">correlations!R405-'Modified Weights'!AR372</f>
        <v>-0.125</v>
      </c>
      <c r="S361" s="26">
        <f ca="1">correlations!S405-'Modified Weights'!AS372</f>
        <v>0.33333333333333304</v>
      </c>
      <c r="T361" s="26">
        <f ca="1">correlations!T405-'Modified Weights'!AT372</f>
        <v>-0.75</v>
      </c>
      <c r="U361" s="26">
        <f ca="1">correlations!U405-'Modified Weights'!AU372</f>
        <v>0.5</v>
      </c>
      <c r="V361" s="26">
        <f ca="1">correlations!V405-'Modified Weights'!AV372</f>
        <v>-0.83333333333333348</v>
      </c>
      <c r="W361" s="26">
        <f ca="1">correlations!W405-'Modified Weights'!AW372</f>
        <v>0.5</v>
      </c>
      <c r="X361" s="26">
        <f ca="1">correlations!X405-'Modified Weights'!AX372</f>
        <v>1.3333333333333335</v>
      </c>
      <c r="Y361" s="26">
        <f ca="1">correlations!Y405-'Modified Weights'!AY372</f>
        <v>-0.75</v>
      </c>
      <c r="Z361" s="26">
        <f ca="1">correlations!Z405-'Modified Weights'!AZ372</f>
        <v>-3.3333333333333335</v>
      </c>
    </row>
    <row r="362" spans="1:26">
      <c r="A362" s="21" t="s">
        <v>72</v>
      </c>
      <c r="B362" s="26">
        <f ca="1">correlations!B406-'Modified Weights'!AB373</f>
        <v>0</v>
      </c>
      <c r="C362" s="26">
        <f ca="1">correlations!C406-'Modified Weights'!AC373</f>
        <v>-3.5</v>
      </c>
      <c r="D362" s="26">
        <f ca="1">correlations!D406-'Modified Weights'!AD373</f>
        <v>-0.33333333333333348</v>
      </c>
      <c r="E362" s="26">
        <f ca="1">correlations!E406-'Modified Weights'!AE373</f>
        <v>0</v>
      </c>
      <c r="F362" s="26">
        <f ca="1">correlations!F406-'Modified Weights'!AF373</f>
        <v>0</v>
      </c>
      <c r="G362" s="26">
        <f ca="1">correlations!G406-'Modified Weights'!AG373</f>
        <v>-3.6666666666666665</v>
      </c>
      <c r="H362" s="26">
        <f ca="1">correlations!H406-'Modified Weights'!AH373</f>
        <v>-3.3333333333333335</v>
      </c>
      <c r="I362" s="26">
        <f ca="1">correlations!I406-'Modified Weights'!AI373</f>
        <v>0</v>
      </c>
      <c r="J362" s="26">
        <f ca="1">correlations!J406-'Modified Weights'!AJ373</f>
        <v>-0.5</v>
      </c>
      <c r="K362" s="26">
        <f ca="1">correlations!K406-'Modified Weights'!AK373</f>
        <v>-3.25</v>
      </c>
      <c r="L362" s="26">
        <f ca="1">correlations!L406-'Modified Weights'!AL373</f>
        <v>0.66666666666666652</v>
      </c>
      <c r="M362" s="26">
        <f ca="1">correlations!M406-'Modified Weights'!AM373</f>
        <v>-3.875</v>
      </c>
      <c r="N362" s="26">
        <f ca="1">correlations!N406-'Modified Weights'!AN373</f>
        <v>-3.25</v>
      </c>
      <c r="O362" s="26">
        <f ca="1">correlations!O406-'Modified Weights'!AO373</f>
        <v>0.5</v>
      </c>
      <c r="P362" s="26">
        <f ca="1">correlations!P406-'Modified Weights'!AP373</f>
        <v>0.33333333333333348</v>
      </c>
      <c r="Q362" s="26">
        <f ca="1">correlations!Q406-'Modified Weights'!AQ373</f>
        <v>-3.25</v>
      </c>
      <c r="R362" s="26">
        <f ca="1">correlations!R406-'Modified Weights'!AR373</f>
        <v>0.125</v>
      </c>
      <c r="S362" s="26">
        <f ca="1">correlations!S406-'Modified Weights'!AS373</f>
        <v>-3.8333333333333335</v>
      </c>
      <c r="T362" s="26">
        <f ca="1">correlations!T406-'Modified Weights'!AT373</f>
        <v>0.875</v>
      </c>
      <c r="U362" s="26">
        <f ca="1">correlations!U406-'Modified Weights'!AU373</f>
        <v>-0.875</v>
      </c>
      <c r="V362" s="26">
        <f ca="1">correlations!V406-'Modified Weights'!AV373</f>
        <v>-3.25</v>
      </c>
      <c r="W362" s="26">
        <f ca="1">correlations!W406-'Modified Weights'!AW373</f>
        <v>-0.875</v>
      </c>
      <c r="X362" s="26">
        <f ca="1">correlations!X406-'Modified Weights'!AX373</f>
        <v>-2.75</v>
      </c>
      <c r="Y362" s="26">
        <f ca="1">correlations!Y406-'Modified Weights'!AY373</f>
        <v>0.75</v>
      </c>
      <c r="Z362" s="26">
        <f ca="1">correlations!Z406-'Modified Weights'!AZ373</f>
        <v>0.25</v>
      </c>
    </row>
    <row r="363" spans="1:26">
      <c r="A363" s="1" t="str">
        <f t="shared" ref="A363:A366" si="72">A362</f>
        <v>955: Mission: Impossible II (2000)</v>
      </c>
      <c r="B363" s="26">
        <f ca="1">correlations!B407-'Modified Weights'!AB374</f>
        <v>-3.5</v>
      </c>
      <c r="C363" s="26">
        <f ca="1">correlations!C407-'Modified Weights'!AC374</f>
        <v>-0.5</v>
      </c>
      <c r="D363" s="26">
        <f ca="1">correlations!D407-'Modified Weights'!AD374</f>
        <v>-2.8333333333333335</v>
      </c>
      <c r="E363" s="26">
        <f ca="1">correlations!E407-'Modified Weights'!AE374</f>
        <v>0</v>
      </c>
      <c r="F363" s="26">
        <f ca="1">correlations!F407-'Modified Weights'!AF374</f>
        <v>-0.5</v>
      </c>
      <c r="G363" s="26">
        <f ca="1">correlations!G407-'Modified Weights'!AG374</f>
        <v>0.33333333333333348</v>
      </c>
      <c r="H363" s="26">
        <f ca="1">correlations!H407-'Modified Weights'!AH374</f>
        <v>-3.3333333333333335</v>
      </c>
      <c r="I363" s="26">
        <f ca="1">correlations!I407-'Modified Weights'!AI374</f>
        <v>0.5</v>
      </c>
      <c r="J363" s="26">
        <f ca="1">correlations!J407-'Modified Weights'!AJ374</f>
        <v>-3.5</v>
      </c>
      <c r="K363" s="26">
        <f ca="1">correlations!K407-'Modified Weights'!AK374</f>
        <v>0.25</v>
      </c>
      <c r="L363" s="26">
        <f ca="1">correlations!L407-'Modified Weights'!AL374</f>
        <v>-3.8333333333333335</v>
      </c>
      <c r="M363" s="26">
        <f ca="1">correlations!M407-'Modified Weights'!AM374</f>
        <v>-1.375</v>
      </c>
      <c r="N363" s="26">
        <f ca="1">correlations!N407-'Modified Weights'!AN374</f>
        <v>-3.25</v>
      </c>
      <c r="O363" s="26">
        <f ca="1">correlations!O407-'Modified Weights'!AO374</f>
        <v>0</v>
      </c>
      <c r="P363" s="26">
        <f ca="1">correlations!P407-'Modified Weights'!AP374</f>
        <v>0.83333333333333348</v>
      </c>
      <c r="Q363" s="26">
        <f ca="1">correlations!Q407-'Modified Weights'!AQ374</f>
        <v>0.25</v>
      </c>
      <c r="R363" s="26">
        <f ca="1">correlations!R407-'Modified Weights'!AR374</f>
        <v>0.125</v>
      </c>
      <c r="S363" s="26">
        <f ca="1">correlations!S407-'Modified Weights'!AS374</f>
        <v>0.16666666666666652</v>
      </c>
      <c r="T363" s="26">
        <f ca="1">correlations!T407-'Modified Weights'!AT374</f>
        <v>-3.125</v>
      </c>
      <c r="U363" s="26">
        <f ca="1">correlations!U407-'Modified Weights'!AU374</f>
        <v>-3.375</v>
      </c>
      <c r="V363" s="26">
        <f ca="1">correlations!V407-'Modified Weights'!AV374</f>
        <v>-3.25</v>
      </c>
      <c r="W363" s="26">
        <f ca="1">correlations!W407-'Modified Weights'!AW374</f>
        <v>-3.875</v>
      </c>
      <c r="X363" s="26">
        <f ca="1">correlations!X407-'Modified Weights'!AX374</f>
        <v>-0.25</v>
      </c>
      <c r="Y363" s="26">
        <f ca="1">correlations!Y407-'Modified Weights'!AY374</f>
        <v>0.75</v>
      </c>
      <c r="Z363" s="26">
        <f ca="1">correlations!Z407-'Modified Weights'!AZ374</f>
        <v>-0.25</v>
      </c>
    </row>
    <row r="364" spans="1:26">
      <c r="A364" s="1" t="str">
        <f t="shared" si="72"/>
        <v>955: Mission: Impossible II (2000)</v>
      </c>
      <c r="B364" s="26">
        <f ca="1">correlations!B408-'Modified Weights'!AB375</f>
        <v>-3.5</v>
      </c>
      <c r="C364" s="26">
        <f ca="1">correlations!C408-'Modified Weights'!AC375</f>
        <v>-0.5</v>
      </c>
      <c r="D364" s="26">
        <f ca="1">correlations!D408-'Modified Weights'!AD375</f>
        <v>-2.8333333333333335</v>
      </c>
      <c r="E364" s="26">
        <f ca="1">correlations!E408-'Modified Weights'!AE375</f>
        <v>0</v>
      </c>
      <c r="F364" s="26">
        <f ca="1">correlations!F408-'Modified Weights'!AF375</f>
        <v>-1</v>
      </c>
      <c r="G364" s="26">
        <f ca="1">correlations!G408-'Modified Weights'!AG375</f>
        <v>0.33333333333333348</v>
      </c>
      <c r="H364" s="26">
        <f ca="1">correlations!H408-'Modified Weights'!AH375</f>
        <v>0.16666666666666652</v>
      </c>
      <c r="I364" s="26">
        <f ca="1">correlations!I408-'Modified Weights'!AI375</f>
        <v>-4</v>
      </c>
      <c r="J364" s="26">
        <f ca="1">correlations!J408-'Modified Weights'!AJ375</f>
        <v>-3.5</v>
      </c>
      <c r="K364" s="26">
        <f ca="1">correlations!K408-'Modified Weights'!AK375</f>
        <v>-3.25</v>
      </c>
      <c r="L364" s="26">
        <f ca="1">correlations!L408-'Modified Weights'!AL375</f>
        <v>-3.8333333333333335</v>
      </c>
      <c r="M364" s="26">
        <f ca="1">correlations!M408-'Modified Weights'!AM375</f>
        <v>0.125</v>
      </c>
      <c r="N364" s="26">
        <f ca="1">correlations!N408-'Modified Weights'!AN375</f>
        <v>-3.25</v>
      </c>
      <c r="O364" s="26">
        <f ca="1">correlations!O408-'Modified Weights'!AO375</f>
        <v>-3.5</v>
      </c>
      <c r="P364" s="26">
        <f ca="1">correlations!P408-'Modified Weights'!AP375</f>
        <v>-3.1666666666666665</v>
      </c>
      <c r="Q364" s="26">
        <f ca="1">correlations!Q408-'Modified Weights'!AQ375</f>
        <v>-0.25</v>
      </c>
      <c r="R364" s="26">
        <f ca="1">correlations!R408-'Modified Weights'!AR375</f>
        <v>0.125</v>
      </c>
      <c r="S364" s="26">
        <f ca="1">correlations!S408-'Modified Weights'!AS375</f>
        <v>-0.33333333333333348</v>
      </c>
      <c r="T364" s="26">
        <f ca="1">correlations!T408-'Modified Weights'!AT375</f>
        <v>0.875</v>
      </c>
      <c r="U364" s="26">
        <f ca="1">correlations!U408-'Modified Weights'!AU375</f>
        <v>0.125</v>
      </c>
      <c r="V364" s="26">
        <f ca="1">correlations!V408-'Modified Weights'!AV375</f>
        <v>-3.25</v>
      </c>
      <c r="W364" s="26">
        <f ca="1">correlations!W408-'Modified Weights'!AW375</f>
        <v>1.125</v>
      </c>
      <c r="X364" s="26">
        <f ca="1">correlations!X408-'Modified Weights'!AX375</f>
        <v>-2.75</v>
      </c>
      <c r="Y364" s="26">
        <f ca="1">correlations!Y408-'Modified Weights'!AY375</f>
        <v>-1.25</v>
      </c>
      <c r="Z364" s="26">
        <f ca="1">correlations!Z408-'Modified Weights'!AZ375</f>
        <v>-3.75</v>
      </c>
    </row>
    <row r="365" spans="1:26">
      <c r="A365" s="1" t="str">
        <f t="shared" si="72"/>
        <v>955: Mission: Impossible II (2000)</v>
      </c>
      <c r="B365" s="26">
        <f ca="1">correlations!B409-'Modified Weights'!AB376</f>
        <v>-3.5</v>
      </c>
      <c r="C365" s="26">
        <f ca="1">correlations!C409-'Modified Weights'!AC376</f>
        <v>0.5</v>
      </c>
      <c r="D365" s="26">
        <f ca="1">correlations!D409-'Modified Weights'!AD376</f>
        <v>0.16666666666666652</v>
      </c>
      <c r="E365" s="26">
        <f ca="1">correlations!E409-'Modified Weights'!AE376</f>
        <v>0.5</v>
      </c>
      <c r="F365" s="26">
        <f ca="1">correlations!F409-'Modified Weights'!AF376</f>
        <v>1</v>
      </c>
      <c r="G365" s="26">
        <f ca="1">correlations!G409-'Modified Weights'!AG376</f>
        <v>-3.6666666666666665</v>
      </c>
      <c r="H365" s="26">
        <f ca="1">correlations!H409-'Modified Weights'!AH376</f>
        <v>0.66666666666666652</v>
      </c>
      <c r="I365" s="26">
        <f ca="1">correlations!I409-'Modified Weights'!AI376</f>
        <v>-0.5</v>
      </c>
      <c r="J365" s="26">
        <f ca="1">correlations!J409-'Modified Weights'!AJ376</f>
        <v>0.5</v>
      </c>
      <c r="K365" s="26">
        <f ca="1">correlations!K409-'Modified Weights'!AK376</f>
        <v>-3.25</v>
      </c>
      <c r="L365" s="26">
        <f ca="1">correlations!L409-'Modified Weights'!AL376</f>
        <v>0.16666666666666652</v>
      </c>
      <c r="M365" s="26">
        <f ca="1">correlations!M409-'Modified Weights'!AM376</f>
        <v>1.125</v>
      </c>
      <c r="N365" s="26">
        <f ca="1">correlations!N409-'Modified Weights'!AN376</f>
        <v>0.75</v>
      </c>
      <c r="O365" s="26">
        <f ca="1">correlations!O409-'Modified Weights'!AO376</f>
        <v>0</v>
      </c>
      <c r="P365" s="26">
        <f ca="1">correlations!P409-'Modified Weights'!AP376</f>
        <v>-1.1666666666666665</v>
      </c>
      <c r="Q365" s="26">
        <f ca="1">correlations!Q409-'Modified Weights'!AQ376</f>
        <v>-0.75</v>
      </c>
      <c r="R365" s="26">
        <f ca="1">correlations!R409-'Modified Weights'!AR376</f>
        <v>-3.875</v>
      </c>
      <c r="S365" s="26">
        <f ca="1">correlations!S409-'Modified Weights'!AS376</f>
        <v>-3.8333333333333335</v>
      </c>
      <c r="T365" s="26">
        <f ca="1">correlations!T409-'Modified Weights'!AT376</f>
        <v>-0.625</v>
      </c>
      <c r="U365" s="26">
        <f ca="1">correlations!U409-'Modified Weights'!AU376</f>
        <v>0.125</v>
      </c>
      <c r="V365" s="26">
        <f ca="1">correlations!V409-'Modified Weights'!AV376</f>
        <v>0.75</v>
      </c>
      <c r="W365" s="26">
        <f ca="1">correlations!W409-'Modified Weights'!AW376</f>
        <v>0.125</v>
      </c>
      <c r="X365" s="26">
        <f ca="1">correlations!X409-'Modified Weights'!AX376</f>
        <v>-2.75</v>
      </c>
      <c r="Y365" s="26">
        <f ca="1">correlations!Y409-'Modified Weights'!AY376</f>
        <v>-3.25</v>
      </c>
      <c r="Z365" s="26">
        <f ca="1">correlations!Z409-'Modified Weights'!AZ376</f>
        <v>-3.75</v>
      </c>
    </row>
    <row r="366" spans="1:26">
      <c r="A366" s="1" t="str">
        <f t="shared" si="72"/>
        <v>955: Mission: Impossible II (2000)</v>
      </c>
      <c r="B366" s="26">
        <f ca="1">correlations!B410-'Modified Weights'!AB377</f>
        <v>-3.5</v>
      </c>
      <c r="C366" s="26">
        <f ca="1">correlations!C410-'Modified Weights'!AC377</f>
        <v>0.5</v>
      </c>
      <c r="D366" s="26">
        <f ca="1">correlations!D410-'Modified Weights'!AD377</f>
        <v>0.16666666666666652</v>
      </c>
      <c r="E366" s="26">
        <f ca="1">correlations!E410-'Modified Weights'!AE377</f>
        <v>-0.5</v>
      </c>
      <c r="F366" s="26">
        <f ca="1">correlations!F410-'Modified Weights'!AF377</f>
        <v>0.5</v>
      </c>
      <c r="G366" s="26">
        <f ca="1">correlations!G410-'Modified Weights'!AG377</f>
        <v>-0.66666666666666652</v>
      </c>
      <c r="H366" s="26">
        <f ca="1">correlations!H410-'Modified Weights'!AH377</f>
        <v>-0.83333333333333348</v>
      </c>
      <c r="I366" s="26">
        <f ca="1">correlations!I410-'Modified Weights'!AI377</f>
        <v>-4</v>
      </c>
      <c r="J366" s="26">
        <f ca="1">correlations!J410-'Modified Weights'!AJ377</f>
        <v>0</v>
      </c>
      <c r="K366" s="26">
        <f ca="1">correlations!K410-'Modified Weights'!AK377</f>
        <v>-0.25</v>
      </c>
      <c r="L366" s="26">
        <f ca="1">correlations!L410-'Modified Weights'!AL377</f>
        <v>-0.83333333333333348</v>
      </c>
      <c r="M366" s="26">
        <f ca="1">correlations!M410-'Modified Weights'!AM377</f>
        <v>0.125</v>
      </c>
      <c r="N366" s="26">
        <f ca="1">correlations!N410-'Modified Weights'!AN377</f>
        <v>-0.75</v>
      </c>
      <c r="O366" s="26">
        <f ca="1">correlations!O410-'Modified Weights'!AO377</f>
        <v>-0.5</v>
      </c>
      <c r="P366" s="26">
        <f ca="1">correlations!P410-'Modified Weights'!AP377</f>
        <v>-3.1666666666666665</v>
      </c>
      <c r="Q366" s="26">
        <f ca="1">correlations!Q410-'Modified Weights'!AQ377</f>
        <v>0.75</v>
      </c>
      <c r="R366" s="26">
        <f ca="1">correlations!R410-'Modified Weights'!AR377</f>
        <v>-0.375</v>
      </c>
      <c r="S366" s="26">
        <f ca="1">correlations!S410-'Modified Weights'!AS377</f>
        <v>0.16666666666666652</v>
      </c>
      <c r="T366" s="26">
        <f ca="1">correlations!T410-'Modified Weights'!AT377</f>
        <v>-1.125</v>
      </c>
      <c r="U366" s="26">
        <f ca="1">correlations!U410-'Modified Weights'!AU377</f>
        <v>0.625</v>
      </c>
      <c r="V366" s="26">
        <f ca="1">correlations!V410-'Modified Weights'!AV377</f>
        <v>-0.75</v>
      </c>
      <c r="W366" s="26">
        <f ca="1">correlations!W410-'Modified Weights'!AW377</f>
        <v>-0.375</v>
      </c>
      <c r="X366" s="26">
        <f ca="1">correlations!X410-'Modified Weights'!AX377</f>
        <v>0.25</v>
      </c>
      <c r="Y366" s="26">
        <f ca="1">correlations!Y410-'Modified Weights'!AY377</f>
        <v>-0.25</v>
      </c>
      <c r="Z366" s="26">
        <f ca="1">correlations!Z410-'Modified Weights'!AZ377</f>
        <v>-3.75</v>
      </c>
    </row>
    <row r="367" spans="1:26">
      <c r="A367" s="21" t="s">
        <v>73</v>
      </c>
      <c r="B367" s="26">
        <f ca="1">correlations!B411-'Modified Weights'!AB378</f>
        <v>-4.166666666666667</v>
      </c>
      <c r="C367" s="26">
        <f ca="1">correlations!C411-'Modified Weights'!AC378</f>
        <v>-4</v>
      </c>
      <c r="D367" s="26">
        <f ca="1">correlations!D411-'Modified Weights'!AD378</f>
        <v>-4.333333333333333</v>
      </c>
      <c r="E367" s="26">
        <f ca="1">correlations!E411-'Modified Weights'!AE378</f>
        <v>-3.75</v>
      </c>
      <c r="F367" s="26">
        <f ca="1">correlations!F411-'Modified Weights'!AF378</f>
        <v>-2</v>
      </c>
      <c r="G367" s="26">
        <f ca="1">correlations!G411-'Modified Weights'!AG378</f>
        <v>-4.5</v>
      </c>
      <c r="H367" s="26">
        <f ca="1">correlations!H411-'Modified Weights'!AH378</f>
        <v>0</v>
      </c>
      <c r="I367" s="26">
        <f ca="1">correlations!I411-'Modified Weights'!AI378</f>
        <v>-3.3333333333333335</v>
      </c>
      <c r="J367" s="26">
        <f ca="1">correlations!J411-'Modified Weights'!AJ378</f>
        <v>-4.5</v>
      </c>
      <c r="K367" s="26">
        <f ca="1">correlations!K411-'Modified Weights'!AK378</f>
        <v>0</v>
      </c>
      <c r="L367" s="26">
        <f ca="1">correlations!L411-'Modified Weights'!AL378</f>
        <v>0.875</v>
      </c>
      <c r="M367" s="26">
        <f ca="1">correlations!M411-'Modified Weights'!AM378</f>
        <v>0</v>
      </c>
      <c r="N367" s="26">
        <f ca="1">correlations!N411-'Modified Weights'!AN378</f>
        <v>0.5</v>
      </c>
      <c r="O367" s="26">
        <f ca="1">correlations!O411-'Modified Weights'!AO378</f>
        <v>-0.25</v>
      </c>
      <c r="P367" s="26">
        <f ca="1">correlations!P411-'Modified Weights'!AP378</f>
        <v>1.1666666666666665</v>
      </c>
      <c r="Q367" s="26">
        <f ca="1">correlations!Q411-'Modified Weights'!AQ378</f>
        <v>0</v>
      </c>
      <c r="R367" s="26">
        <f ca="1">correlations!R411-'Modified Weights'!AR378</f>
        <v>-4</v>
      </c>
      <c r="S367" s="26">
        <f ca="1">correlations!S411-'Modified Weights'!AS378</f>
        <v>-1</v>
      </c>
      <c r="T367" s="26">
        <f ca="1">correlations!T411-'Modified Weights'!AT378</f>
        <v>-3</v>
      </c>
      <c r="U367" s="26">
        <f ca="1">correlations!U411-'Modified Weights'!AU378</f>
        <v>-4</v>
      </c>
      <c r="V367" s="26">
        <f ca="1">correlations!V411-'Modified Weights'!AV378</f>
        <v>0.75</v>
      </c>
      <c r="W367" s="26">
        <f ca="1">correlations!W411-'Modified Weights'!AW378</f>
        <v>-4.75</v>
      </c>
      <c r="X367" s="26">
        <f ca="1">correlations!X411-'Modified Weights'!AX378</f>
        <v>-4.25</v>
      </c>
      <c r="Y367" s="26">
        <f ca="1">correlations!Y411-'Modified Weights'!AY378</f>
        <v>-3</v>
      </c>
      <c r="Z367" s="26">
        <f ca="1">correlations!Z411-'Modified Weights'!AZ378</f>
        <v>-0.20000000000000018</v>
      </c>
    </row>
    <row r="368" spans="1:26">
      <c r="A368" s="1" t="str">
        <f t="shared" ref="A368:A371" si="73">A367</f>
        <v>1422: The Departed (2006)</v>
      </c>
      <c r="B368" s="26">
        <f ca="1">correlations!B412-'Modified Weights'!AB379</f>
        <v>-0.66666666666666696</v>
      </c>
      <c r="C368" s="26">
        <f ca="1">correlations!C412-'Modified Weights'!AC379</f>
        <v>-4</v>
      </c>
      <c r="D368" s="26">
        <f ca="1">correlations!D412-'Modified Weights'!AD379</f>
        <v>0.66666666666666696</v>
      </c>
      <c r="E368" s="26">
        <f ca="1">correlations!E412-'Modified Weights'!AE379</f>
        <v>0.25</v>
      </c>
      <c r="F368" s="26">
        <f ca="1">correlations!F412-'Modified Weights'!AF379</f>
        <v>-2</v>
      </c>
      <c r="G368" s="26">
        <f ca="1">correlations!G412-'Modified Weights'!AG379</f>
        <v>-4.5</v>
      </c>
      <c r="H368" s="26">
        <f ca="1">correlations!H412-'Modified Weights'!AH379</f>
        <v>-0.5</v>
      </c>
      <c r="I368" s="26">
        <f ca="1">correlations!I412-'Modified Weights'!AI379</f>
        <v>0.16666666666666652</v>
      </c>
      <c r="J368" s="26">
        <f ca="1">correlations!J412-'Modified Weights'!AJ379</f>
        <v>-4.5</v>
      </c>
      <c r="K368" s="26">
        <f ca="1">correlations!K412-'Modified Weights'!AK379</f>
        <v>-4.5</v>
      </c>
      <c r="L368" s="26">
        <f ca="1">correlations!L412-'Modified Weights'!AL379</f>
        <v>-0.625</v>
      </c>
      <c r="M368" s="26">
        <f ca="1">correlations!M412-'Modified Weights'!AM379</f>
        <v>-4.5</v>
      </c>
      <c r="N368" s="26">
        <f ca="1">correlations!N412-'Modified Weights'!AN379</f>
        <v>-0.5</v>
      </c>
      <c r="O368" s="26">
        <f ca="1">correlations!O412-'Modified Weights'!AO379</f>
        <v>0.75</v>
      </c>
      <c r="P368" s="26">
        <f ca="1">correlations!P412-'Modified Weights'!AP379</f>
        <v>-3.8333333333333335</v>
      </c>
      <c r="Q368" s="26">
        <f ca="1">correlations!Q412-'Modified Weights'!AQ379</f>
        <v>0.5</v>
      </c>
      <c r="R368" s="26">
        <f ca="1">correlations!R412-'Modified Weights'!AR379</f>
        <v>-4</v>
      </c>
      <c r="S368" s="26">
        <f ca="1">correlations!S412-'Modified Weights'!AS379</f>
        <v>0</v>
      </c>
      <c r="T368" s="26">
        <f ca="1">correlations!T412-'Modified Weights'!AT379</f>
        <v>-3</v>
      </c>
      <c r="U368" s="26">
        <f ca="1">correlations!U412-'Modified Weights'!AU379</f>
        <v>-1</v>
      </c>
      <c r="V368" s="26">
        <f ca="1">correlations!V412-'Modified Weights'!AV379</f>
        <v>-4.25</v>
      </c>
      <c r="W368" s="26">
        <f ca="1">correlations!W412-'Modified Weights'!AW379</f>
        <v>0.25</v>
      </c>
      <c r="X368" s="26">
        <f ca="1">correlations!X412-'Modified Weights'!AX379</f>
        <v>-4.25</v>
      </c>
      <c r="Y368" s="26">
        <f ca="1">correlations!Y412-'Modified Weights'!AY379</f>
        <v>1</v>
      </c>
      <c r="Z368" s="26">
        <f ca="1">correlations!Z412-'Modified Weights'!AZ379</f>
        <v>0.79999999999999982</v>
      </c>
    </row>
    <row r="369" spans="1:26">
      <c r="A369" s="1" t="str">
        <f t="shared" si="73"/>
        <v>1422: The Departed (2006)</v>
      </c>
      <c r="B369" s="26">
        <f ca="1">correlations!B413-'Modified Weights'!AB380</f>
        <v>0.83333333333333304</v>
      </c>
      <c r="C369" s="26">
        <f ca="1">correlations!C413-'Modified Weights'!AC380</f>
        <v>-4</v>
      </c>
      <c r="D369" s="26">
        <f ca="1">correlations!D413-'Modified Weights'!AD380</f>
        <v>-0.33333333333333304</v>
      </c>
      <c r="E369" s="26">
        <f ca="1">correlations!E413-'Modified Weights'!AE380</f>
        <v>-3.75</v>
      </c>
      <c r="F369" s="26">
        <f ca="1">correlations!F413-'Modified Weights'!AF380</f>
        <v>0</v>
      </c>
      <c r="G369" s="26">
        <f ca="1">correlations!G413-'Modified Weights'!AG380</f>
        <v>-4.5</v>
      </c>
      <c r="H369" s="26">
        <f ca="1">correlations!H413-'Modified Weights'!AH380</f>
        <v>-3.5</v>
      </c>
      <c r="I369" s="26">
        <f ca="1">correlations!I413-'Modified Weights'!AI380</f>
        <v>-0.33333333333333348</v>
      </c>
      <c r="J369" s="26">
        <f ca="1">correlations!J413-'Modified Weights'!AJ380</f>
        <v>-0.5</v>
      </c>
      <c r="K369" s="26">
        <f ca="1">correlations!K413-'Modified Weights'!AK380</f>
        <v>-4.5</v>
      </c>
      <c r="L369" s="26">
        <f ca="1">correlations!L413-'Modified Weights'!AL380</f>
        <v>-4.125</v>
      </c>
      <c r="M369" s="26">
        <f ca="1">correlations!M413-'Modified Weights'!AM380</f>
        <v>-4.5</v>
      </c>
      <c r="N369" s="26">
        <f ca="1">correlations!N413-'Modified Weights'!AN380</f>
        <v>-3.5</v>
      </c>
      <c r="O369" s="26">
        <f ca="1">correlations!O413-'Modified Weights'!AO380</f>
        <v>-0.25</v>
      </c>
      <c r="P369" s="26">
        <f ca="1">correlations!P413-'Modified Weights'!AP380</f>
        <v>-3.8333333333333335</v>
      </c>
      <c r="Q369" s="26">
        <f ca="1">correlations!Q413-'Modified Weights'!AQ380</f>
        <v>-0.5</v>
      </c>
      <c r="R369" s="26">
        <f ca="1">correlations!R413-'Modified Weights'!AR380</f>
        <v>0</v>
      </c>
      <c r="S369" s="26">
        <f ca="1">correlations!S413-'Modified Weights'!AS380</f>
        <v>1</v>
      </c>
      <c r="T369" s="26">
        <f ca="1">correlations!T413-'Modified Weights'!AT380</f>
        <v>1</v>
      </c>
      <c r="U369" s="26">
        <f ca="1">correlations!U413-'Modified Weights'!AU380</f>
        <v>-4</v>
      </c>
      <c r="V369" s="26">
        <f ca="1">correlations!V413-'Modified Weights'!AV380</f>
        <v>-0.75</v>
      </c>
      <c r="W369" s="26">
        <f ca="1">correlations!W413-'Modified Weights'!AW380</f>
        <v>0.25</v>
      </c>
      <c r="X369" s="26">
        <f ca="1">correlations!X413-'Modified Weights'!AX380</f>
        <v>-0.75</v>
      </c>
      <c r="Y369" s="26">
        <f ca="1">correlations!Y413-'Modified Weights'!AY380</f>
        <v>-1</v>
      </c>
      <c r="Z369" s="26">
        <f ca="1">correlations!Z413-'Modified Weights'!AZ380</f>
        <v>-1.2000000000000002</v>
      </c>
    </row>
    <row r="370" spans="1:26">
      <c r="A370" s="1" t="str">
        <f t="shared" si="73"/>
        <v>1422: The Departed (2006)</v>
      </c>
      <c r="B370" s="26">
        <f ca="1">correlations!B414-'Modified Weights'!AB381</f>
        <v>-0.16666666666666696</v>
      </c>
      <c r="C370" s="26">
        <f ca="1">correlations!C414-'Modified Weights'!AC381</f>
        <v>0</v>
      </c>
      <c r="D370" s="26">
        <f ca="1">correlations!D414-'Modified Weights'!AD381</f>
        <v>-4.333333333333333</v>
      </c>
      <c r="E370" s="26">
        <f ca="1">correlations!E414-'Modified Weights'!AE381</f>
        <v>-0.25</v>
      </c>
      <c r="F370" s="26">
        <f ca="1">correlations!F414-'Modified Weights'!AF381</f>
        <v>-2</v>
      </c>
      <c r="G370" s="26">
        <f ca="1">correlations!G414-'Modified Weights'!AG381</f>
        <v>0.5</v>
      </c>
      <c r="H370" s="26">
        <f ca="1">correlations!H414-'Modified Weights'!AH381</f>
        <v>0.5</v>
      </c>
      <c r="I370" s="26">
        <f ca="1">correlations!I414-'Modified Weights'!AI381</f>
        <v>-3.3333333333333335</v>
      </c>
      <c r="J370" s="26">
        <f ca="1">correlations!J414-'Modified Weights'!AJ381</f>
        <v>-4.5</v>
      </c>
      <c r="K370" s="26">
        <f ca="1">correlations!K414-'Modified Weights'!AK381</f>
        <v>0.5</v>
      </c>
      <c r="L370" s="26">
        <f ca="1">correlations!L414-'Modified Weights'!AL381</f>
        <v>-0.125</v>
      </c>
      <c r="M370" s="26">
        <f ca="1">correlations!M414-'Modified Weights'!AM381</f>
        <v>0.5</v>
      </c>
      <c r="N370" s="26">
        <f ca="1">correlations!N414-'Modified Weights'!AN381</f>
        <v>-3.5</v>
      </c>
      <c r="O370" s="26">
        <f ca="1">correlations!O414-'Modified Weights'!AO381</f>
        <v>-4.25</v>
      </c>
      <c r="P370" s="26">
        <f ca="1">correlations!P414-'Modified Weights'!AP381</f>
        <v>-1.8333333333333335</v>
      </c>
      <c r="Q370" s="26">
        <f ca="1">correlations!Q414-'Modified Weights'!AQ381</f>
        <v>-4.5</v>
      </c>
      <c r="R370" s="26">
        <f ca="1">correlations!R414-'Modified Weights'!AR381</f>
        <v>0</v>
      </c>
      <c r="S370" s="26">
        <f ca="1">correlations!S414-'Modified Weights'!AS381</f>
        <v>-4</v>
      </c>
      <c r="T370" s="26">
        <f ca="1">correlations!T414-'Modified Weights'!AT381</f>
        <v>-3</v>
      </c>
      <c r="U370" s="26">
        <f ca="1">correlations!U414-'Modified Weights'!AU381</f>
        <v>1</v>
      </c>
      <c r="V370" s="26">
        <f ca="1">correlations!V414-'Modified Weights'!AV381</f>
        <v>-4.25</v>
      </c>
      <c r="W370" s="26">
        <f ca="1">correlations!W414-'Modified Weights'!AW381</f>
        <v>-0.75</v>
      </c>
      <c r="X370" s="26">
        <f ca="1">correlations!X414-'Modified Weights'!AX381</f>
        <v>0.75</v>
      </c>
      <c r="Y370" s="26">
        <f ca="1">correlations!Y414-'Modified Weights'!AY381</f>
        <v>0</v>
      </c>
      <c r="Z370" s="26">
        <f ca="1">correlations!Z414-'Modified Weights'!AZ381</f>
        <v>0.79999999999999982</v>
      </c>
    </row>
    <row r="371" spans="1:26">
      <c r="A371" s="1" t="str">
        <f t="shared" si="73"/>
        <v>1422: The Departed (2006)</v>
      </c>
      <c r="B371" s="26">
        <f ca="1">correlations!B415-'Modified Weights'!AB382</f>
        <v>-4.166666666666667</v>
      </c>
      <c r="C371" s="26">
        <f ca="1">correlations!C415-'Modified Weights'!AC382</f>
        <v>0</v>
      </c>
      <c r="D371" s="26">
        <f ca="1">correlations!D415-'Modified Weights'!AD382</f>
        <v>-0.33333333333333304</v>
      </c>
      <c r="E371" s="26">
        <f ca="1">correlations!E415-'Modified Weights'!AE382</f>
        <v>-3.75</v>
      </c>
      <c r="F371" s="26">
        <f ca="1">correlations!F415-'Modified Weights'!AF382</f>
        <v>-2</v>
      </c>
      <c r="G371" s="26">
        <f ca="1">correlations!G415-'Modified Weights'!AG382</f>
        <v>-0.5</v>
      </c>
      <c r="H371" s="26">
        <f ca="1">correlations!H415-'Modified Weights'!AH382</f>
        <v>-3.5</v>
      </c>
      <c r="I371" s="26">
        <f ca="1">correlations!I415-'Modified Weights'!AI382</f>
        <v>0.16666666666666652</v>
      </c>
      <c r="J371" s="26">
        <f ca="1">correlations!J415-'Modified Weights'!AJ382</f>
        <v>0.5</v>
      </c>
      <c r="K371" s="26">
        <f ca="1">correlations!K415-'Modified Weights'!AK382</f>
        <v>-0.5</v>
      </c>
      <c r="L371" s="26">
        <f ca="1">correlations!L415-'Modified Weights'!AL382</f>
        <v>-0.125</v>
      </c>
      <c r="M371" s="26">
        <f ca="1">correlations!M415-'Modified Weights'!AM382</f>
        <v>-0.5</v>
      </c>
      <c r="N371" s="26">
        <f ca="1">correlations!N415-'Modified Weights'!AN382</f>
        <v>-3.5</v>
      </c>
      <c r="O371" s="26">
        <f ca="1">correlations!O415-'Modified Weights'!AO382</f>
        <v>-0.25</v>
      </c>
      <c r="P371" s="26">
        <f ca="1">correlations!P415-'Modified Weights'!AP382</f>
        <v>0.66666666666666652</v>
      </c>
      <c r="Q371" s="26">
        <f ca="1">correlations!Q415-'Modified Weights'!AQ382</f>
        <v>-4.5</v>
      </c>
      <c r="R371" s="26">
        <f ca="1">correlations!R415-'Modified Weights'!AR382</f>
        <v>-4</v>
      </c>
      <c r="S371" s="26">
        <f ca="1">correlations!S415-'Modified Weights'!AS382</f>
        <v>-4</v>
      </c>
      <c r="T371" s="26">
        <f ca="1">correlations!T415-'Modified Weights'!AT382</f>
        <v>-1</v>
      </c>
      <c r="U371" s="26">
        <f ca="1">correlations!U415-'Modified Weights'!AU382</f>
        <v>0</v>
      </c>
      <c r="V371" s="26">
        <f ca="1">correlations!V415-'Modified Weights'!AV382</f>
        <v>-4.25</v>
      </c>
      <c r="W371" s="26">
        <f ca="1">correlations!W415-'Modified Weights'!AW382</f>
        <v>0.25</v>
      </c>
      <c r="X371" s="26">
        <f ca="1">correlations!X415-'Modified Weights'!AX382</f>
        <v>-4.25</v>
      </c>
      <c r="Y371" s="26">
        <f ca="1">correlations!Y415-'Modified Weights'!AY382</f>
        <v>-3</v>
      </c>
      <c r="Z371" s="26">
        <f ca="1">correlations!Z415-'Modified Weights'!AZ382</f>
        <v>-0.20000000000000018</v>
      </c>
    </row>
    <row r="372" spans="1:26">
      <c r="A372" s="21" t="s">
        <v>74</v>
      </c>
      <c r="B372" s="26">
        <f ca="1">correlations!B416-'Modified Weights'!AB383</f>
        <v>-0.5</v>
      </c>
      <c r="C372" s="26">
        <f ca="1">correlations!C416-'Modified Weights'!AC383</f>
        <v>-4.166666666666667</v>
      </c>
      <c r="D372" s="26">
        <f ca="1">correlations!D416-'Modified Weights'!AD383</f>
        <v>-3.8333333333333335</v>
      </c>
      <c r="E372" s="26">
        <f ca="1">correlations!E416-'Modified Weights'!AE383</f>
        <v>-4</v>
      </c>
      <c r="F372" s="26">
        <f ca="1">correlations!F416-'Modified Weights'!AF383</f>
        <v>1</v>
      </c>
      <c r="G372" s="26">
        <f ca="1">correlations!G416-'Modified Weights'!AG383</f>
        <v>-4</v>
      </c>
      <c r="H372" s="26">
        <f ca="1">correlations!H416-'Modified Weights'!AH383</f>
        <v>-4.333333333333333</v>
      </c>
      <c r="I372" s="26">
        <f ca="1">correlations!I416-'Modified Weights'!AI383</f>
        <v>-4.166666666666667</v>
      </c>
      <c r="J372" s="26">
        <f ca="1">correlations!J416-'Modified Weights'!AJ383</f>
        <v>0</v>
      </c>
      <c r="K372" s="26">
        <f ca="1">correlations!K416-'Modified Weights'!AK383</f>
        <v>-1</v>
      </c>
      <c r="L372" s="26">
        <f ca="1">correlations!L416-'Modified Weights'!AL383</f>
        <v>-0.5</v>
      </c>
      <c r="M372" s="26">
        <f ca="1">correlations!M416-'Modified Weights'!AM383</f>
        <v>-1</v>
      </c>
      <c r="N372" s="26">
        <f ca="1">correlations!N416-'Modified Weights'!AN383</f>
        <v>-5</v>
      </c>
      <c r="O372" s="26">
        <f ca="1">correlations!O416-'Modified Weights'!AO383</f>
        <v>-3.5</v>
      </c>
      <c r="P372" s="26">
        <f ca="1">correlations!P416-'Modified Weights'!AP383</f>
        <v>-2.75</v>
      </c>
      <c r="Q372" s="26">
        <f ca="1">correlations!Q416-'Modified Weights'!AQ383</f>
        <v>-0.5</v>
      </c>
      <c r="R372" s="26">
        <f ca="1">correlations!R416-'Modified Weights'!AR383</f>
        <v>-3.5</v>
      </c>
      <c r="S372" s="26">
        <f ca="1">correlations!S416-'Modified Weights'!AS383</f>
        <v>0</v>
      </c>
      <c r="T372" s="26">
        <f ca="1">correlations!T416-'Modified Weights'!AT383</f>
        <v>-3.5</v>
      </c>
      <c r="U372" s="26">
        <f ca="1">correlations!U416-'Modified Weights'!AU383</f>
        <v>-4.333333333333333</v>
      </c>
      <c r="V372" s="26">
        <f ca="1">correlations!V416-'Modified Weights'!AV383</f>
        <v>0</v>
      </c>
      <c r="W372" s="26">
        <f ca="1">correlations!W416-'Modified Weights'!AW383</f>
        <v>0</v>
      </c>
      <c r="X372" s="26">
        <f ca="1">correlations!X416-'Modified Weights'!AX383</f>
        <v>-5</v>
      </c>
      <c r="Y372" s="26">
        <f ca="1">correlations!Y416-'Modified Weights'!AY383</f>
        <v>-4</v>
      </c>
      <c r="Z372" s="26">
        <f ca="1">correlations!Z416-'Modified Weights'!AZ383</f>
        <v>-5</v>
      </c>
    </row>
    <row r="373" spans="1:26">
      <c r="A373" s="1" t="str">
        <f t="shared" ref="A373:A376" si="74">A372</f>
        <v>1572: Die Hard: With a Vengeance (1995)</v>
      </c>
      <c r="B373" s="26">
        <f ca="1">correlations!B417-'Modified Weights'!AB384</f>
        <v>-4.5</v>
      </c>
      <c r="C373" s="26">
        <f ca="1">correlations!C417-'Modified Weights'!AC384</f>
        <v>-0.66666666666666696</v>
      </c>
      <c r="D373" s="26">
        <f ca="1">correlations!D417-'Modified Weights'!AD384</f>
        <v>1.1666666666666665</v>
      </c>
      <c r="E373" s="26">
        <f ca="1">correlations!E417-'Modified Weights'!AE384</f>
        <v>-4</v>
      </c>
      <c r="F373" s="26">
        <f ca="1">correlations!F417-'Modified Weights'!AF384</f>
        <v>-4</v>
      </c>
      <c r="G373" s="26">
        <f ca="1">correlations!G417-'Modified Weights'!AG384</f>
        <v>-4</v>
      </c>
      <c r="H373" s="26">
        <f ca="1">correlations!H417-'Modified Weights'!AH384</f>
        <v>0.66666666666666696</v>
      </c>
      <c r="I373" s="26">
        <f ca="1">correlations!I417-'Modified Weights'!AI384</f>
        <v>-0.16666666666666696</v>
      </c>
      <c r="J373" s="26">
        <f ca="1">correlations!J417-'Modified Weights'!AJ384</f>
        <v>-3.5</v>
      </c>
      <c r="K373" s="26">
        <f ca="1">correlations!K417-'Modified Weights'!AK384</f>
        <v>1</v>
      </c>
      <c r="L373" s="26">
        <f ca="1">correlations!L417-'Modified Weights'!AL384</f>
        <v>-2.5</v>
      </c>
      <c r="M373" s="26">
        <f ca="1">correlations!M417-'Modified Weights'!AM384</f>
        <v>-3</v>
      </c>
      <c r="N373" s="26">
        <f ca="1">correlations!N417-'Modified Weights'!AN384</f>
        <v>0</v>
      </c>
      <c r="O373" s="26">
        <f ca="1">correlations!O417-'Modified Weights'!AO384</f>
        <v>-3.5</v>
      </c>
      <c r="P373" s="26">
        <f ca="1">correlations!P417-'Modified Weights'!AP384</f>
        <v>-2.75</v>
      </c>
      <c r="Q373" s="26">
        <f ca="1">correlations!Q417-'Modified Weights'!AQ384</f>
        <v>-2.5</v>
      </c>
      <c r="R373" s="26">
        <f ca="1">correlations!R417-'Modified Weights'!AR384</f>
        <v>-3.5</v>
      </c>
      <c r="S373" s="26">
        <f ca="1">correlations!S417-'Modified Weights'!AS384</f>
        <v>-5</v>
      </c>
      <c r="T373" s="26">
        <f ca="1">correlations!T417-'Modified Weights'!AT384</f>
        <v>-3.5</v>
      </c>
      <c r="U373" s="26">
        <f ca="1">correlations!U417-'Modified Weights'!AU384</f>
        <v>0.66666666666666696</v>
      </c>
      <c r="V373" s="26">
        <f ca="1">correlations!V417-'Modified Weights'!AV384</f>
        <v>-5</v>
      </c>
      <c r="W373" s="26">
        <f ca="1">correlations!W417-'Modified Weights'!AW384</f>
        <v>-3.5</v>
      </c>
      <c r="X373" s="26">
        <f ca="1">correlations!X417-'Modified Weights'!AX384</f>
        <v>-5</v>
      </c>
      <c r="Y373" s="26">
        <f ca="1">correlations!Y417-'Modified Weights'!AY384</f>
        <v>-4</v>
      </c>
      <c r="Z373" s="26">
        <f ca="1">correlations!Z417-'Modified Weights'!AZ384</f>
        <v>-5</v>
      </c>
    </row>
    <row r="374" spans="1:26">
      <c r="A374" s="1" t="str">
        <f t="shared" si="74"/>
        <v>1572: Die Hard: With a Vengeance (1995)</v>
      </c>
      <c r="B374" s="26">
        <f ca="1">correlations!B418-'Modified Weights'!AB385</f>
        <v>0.5</v>
      </c>
      <c r="C374" s="26">
        <f ca="1">correlations!C418-'Modified Weights'!AC385</f>
        <v>0.83333333333333304</v>
      </c>
      <c r="D374" s="26">
        <f ca="1">correlations!D418-'Modified Weights'!AD385</f>
        <v>-3.8333333333333335</v>
      </c>
      <c r="E374" s="26">
        <f ca="1">correlations!E418-'Modified Weights'!AE385</f>
        <v>-4</v>
      </c>
      <c r="F374" s="26">
        <f ca="1">correlations!F418-'Modified Weights'!AF385</f>
        <v>-0.5</v>
      </c>
      <c r="G374" s="26">
        <f ca="1">correlations!G418-'Modified Weights'!AG385</f>
        <v>-4</v>
      </c>
      <c r="H374" s="26">
        <f ca="1">correlations!H418-'Modified Weights'!AH385</f>
        <v>-0.33333333333333304</v>
      </c>
      <c r="I374" s="26">
        <f ca="1">correlations!I418-'Modified Weights'!AI385</f>
        <v>0.83333333333333304</v>
      </c>
      <c r="J374" s="26">
        <f ca="1">correlations!J418-'Modified Weights'!AJ385</f>
        <v>-3.5</v>
      </c>
      <c r="K374" s="26">
        <f ca="1">correlations!K418-'Modified Weights'!AK385</f>
        <v>-3</v>
      </c>
      <c r="L374" s="26">
        <f ca="1">correlations!L418-'Modified Weights'!AL385</f>
        <v>-2.5</v>
      </c>
      <c r="M374" s="26">
        <f ca="1">correlations!M418-'Modified Weights'!AM385</f>
        <v>-3</v>
      </c>
      <c r="N374" s="26">
        <f ca="1">correlations!N418-'Modified Weights'!AN385</f>
        <v>-5</v>
      </c>
      <c r="O374" s="26">
        <f ca="1">correlations!O418-'Modified Weights'!AO385</f>
        <v>-3.5</v>
      </c>
      <c r="P374" s="26">
        <f ca="1">correlations!P418-'Modified Weights'!AP385</f>
        <v>-2.75</v>
      </c>
      <c r="Q374" s="26">
        <f ca="1">correlations!Q418-'Modified Weights'!AQ385</f>
        <v>0.5</v>
      </c>
      <c r="R374" s="26">
        <f ca="1">correlations!R418-'Modified Weights'!AR385</f>
        <v>-3.5</v>
      </c>
      <c r="S374" s="26">
        <f ca="1">correlations!S418-'Modified Weights'!AS385</f>
        <v>-5</v>
      </c>
      <c r="T374" s="26">
        <f ca="1">correlations!T418-'Modified Weights'!AT385</f>
        <v>-3.5</v>
      </c>
      <c r="U374" s="26">
        <f ca="1">correlations!U418-'Modified Weights'!AU385</f>
        <v>-0.33333333333333304</v>
      </c>
      <c r="V374" s="26">
        <f ca="1">correlations!V418-'Modified Weights'!AV385</f>
        <v>-5</v>
      </c>
      <c r="W374" s="26">
        <f ca="1">correlations!W418-'Modified Weights'!AW385</f>
        <v>-0.5</v>
      </c>
      <c r="X374" s="26">
        <f ca="1">correlations!X418-'Modified Weights'!AX385</f>
        <v>-5</v>
      </c>
      <c r="Y374" s="26">
        <f ca="1">correlations!Y418-'Modified Weights'!AY385</f>
        <v>-0.5</v>
      </c>
      <c r="Z374" s="26">
        <f ca="1">correlations!Z418-'Modified Weights'!AZ385</f>
        <v>0</v>
      </c>
    </row>
    <row r="375" spans="1:26">
      <c r="A375" s="1" t="str">
        <f t="shared" si="74"/>
        <v>1572: Die Hard: With a Vengeance (1995)</v>
      </c>
      <c r="B375" s="26">
        <f ca="1">correlations!B419-'Modified Weights'!AB386</f>
        <v>-4.5</v>
      </c>
      <c r="C375" s="26">
        <f ca="1">correlations!C419-'Modified Weights'!AC386</f>
        <v>-0.16666666666666696</v>
      </c>
      <c r="D375" s="26">
        <f ca="1">correlations!D419-'Modified Weights'!AD386</f>
        <v>-0.33333333333333348</v>
      </c>
      <c r="E375" s="26">
        <f ca="1">correlations!E419-'Modified Weights'!AE386</f>
        <v>0</v>
      </c>
      <c r="F375" s="26">
        <f ca="1">correlations!F419-'Modified Weights'!AF386</f>
        <v>-4</v>
      </c>
      <c r="G375" s="26">
        <f ca="1">correlations!G419-'Modified Weights'!AG386</f>
        <v>1</v>
      </c>
      <c r="H375" s="26">
        <f ca="1">correlations!H419-'Modified Weights'!AH386</f>
        <v>-0.33333333333333304</v>
      </c>
      <c r="I375" s="26">
        <f ca="1">correlations!I419-'Modified Weights'!AI386</f>
        <v>-0.66666666666666696</v>
      </c>
      <c r="J375" s="26">
        <f ca="1">correlations!J419-'Modified Weights'!AJ386</f>
        <v>-3.5</v>
      </c>
      <c r="K375" s="26">
        <f ca="1">correlations!K419-'Modified Weights'!AK386</f>
        <v>-3</v>
      </c>
      <c r="L375" s="26">
        <f ca="1">correlations!L419-'Modified Weights'!AL386</f>
        <v>-2.5</v>
      </c>
      <c r="M375" s="26">
        <f ca="1">correlations!M419-'Modified Weights'!AM386</f>
        <v>0</v>
      </c>
      <c r="N375" s="26">
        <f ca="1">correlations!N419-'Modified Weights'!AN386</f>
        <v>-5</v>
      </c>
      <c r="O375" s="26">
        <f ca="1">correlations!O419-'Modified Weights'!AO386</f>
        <v>0.5</v>
      </c>
      <c r="P375" s="26">
        <f ca="1">correlations!P419-'Modified Weights'!AP386</f>
        <v>0.75</v>
      </c>
      <c r="Q375" s="26">
        <f ca="1">correlations!Q419-'Modified Weights'!AQ386</f>
        <v>-2.5</v>
      </c>
      <c r="R375" s="26">
        <f ca="1">correlations!R419-'Modified Weights'!AR386</f>
        <v>-3.5</v>
      </c>
      <c r="S375" s="26">
        <f ca="1">correlations!S419-'Modified Weights'!AS386</f>
        <v>-5</v>
      </c>
      <c r="T375" s="26">
        <f ca="1">correlations!T419-'Modified Weights'!AT386</f>
        <v>-3.5</v>
      </c>
      <c r="U375" s="26">
        <f ca="1">correlations!U419-'Modified Weights'!AU386</f>
        <v>-4.333333333333333</v>
      </c>
      <c r="V375" s="26">
        <f ca="1">correlations!V419-'Modified Weights'!AV386</f>
        <v>-5</v>
      </c>
      <c r="W375" s="26">
        <f ca="1">correlations!W419-'Modified Weights'!AW386</f>
        <v>0.5</v>
      </c>
      <c r="X375" s="26">
        <f ca="1">correlations!X419-'Modified Weights'!AX386</f>
        <v>0</v>
      </c>
      <c r="Y375" s="26">
        <f ca="1">correlations!Y419-'Modified Weights'!AY386</f>
        <v>1</v>
      </c>
      <c r="Z375" s="26">
        <f ca="1">correlations!Z419-'Modified Weights'!AZ386</f>
        <v>0</v>
      </c>
    </row>
    <row r="376" spans="1:26">
      <c r="A376" s="1" t="str">
        <f t="shared" si="74"/>
        <v>1572: Die Hard: With a Vengeance (1995)</v>
      </c>
      <c r="B376" s="26">
        <f ca="1">correlations!B420-'Modified Weights'!AB387</f>
        <v>-4.5</v>
      </c>
      <c r="C376" s="26">
        <f ca="1">correlations!C420-'Modified Weights'!AC387</f>
        <v>-4.166666666666667</v>
      </c>
      <c r="D376" s="26">
        <f ca="1">correlations!D420-'Modified Weights'!AD387</f>
        <v>-0.83333333333333348</v>
      </c>
      <c r="E376" s="26">
        <f ca="1">correlations!E420-'Modified Weights'!AE387</f>
        <v>0</v>
      </c>
      <c r="F376" s="26">
        <f ca="1">correlations!F420-'Modified Weights'!AF387</f>
        <v>-0.5</v>
      </c>
      <c r="G376" s="26">
        <f ca="1">correlations!G420-'Modified Weights'!AG387</f>
        <v>-1</v>
      </c>
      <c r="H376" s="26">
        <f ca="1">correlations!H420-'Modified Weights'!AH387</f>
        <v>-4.333333333333333</v>
      </c>
      <c r="I376" s="26">
        <f ca="1">correlations!I420-'Modified Weights'!AI387</f>
        <v>-4.166666666666667</v>
      </c>
      <c r="J376" s="26">
        <f ca="1">correlations!J420-'Modified Weights'!AJ387</f>
        <v>-3.5</v>
      </c>
      <c r="K376" s="26">
        <f ca="1">correlations!K420-'Modified Weights'!AK387</f>
        <v>0</v>
      </c>
      <c r="L376" s="26">
        <f ca="1">correlations!L420-'Modified Weights'!AL387</f>
        <v>0.5</v>
      </c>
      <c r="M376" s="26">
        <f ca="1">correlations!M420-'Modified Weights'!AM387</f>
        <v>1</v>
      </c>
      <c r="N376" s="26">
        <f ca="1">correlations!N420-'Modified Weights'!AN387</f>
        <v>-5</v>
      </c>
      <c r="O376" s="26">
        <f ca="1">correlations!O420-'Modified Weights'!AO387</f>
        <v>-0.5</v>
      </c>
      <c r="P376" s="26">
        <f ca="1">correlations!P420-'Modified Weights'!AP387</f>
        <v>-0.75</v>
      </c>
      <c r="Q376" s="26">
        <f ca="1">correlations!Q420-'Modified Weights'!AQ387</f>
        <v>-2.5</v>
      </c>
      <c r="R376" s="26">
        <f ca="1">correlations!R420-'Modified Weights'!AR387</f>
        <v>0</v>
      </c>
      <c r="S376" s="26">
        <f ca="1">correlations!S420-'Modified Weights'!AS387</f>
        <v>-5</v>
      </c>
      <c r="T376" s="26">
        <f ca="1">correlations!T420-'Modified Weights'!AT387</f>
        <v>0</v>
      </c>
      <c r="U376" s="26">
        <f ca="1">correlations!U420-'Modified Weights'!AU387</f>
        <v>-0.33333333333333304</v>
      </c>
      <c r="V376" s="26">
        <f ca="1">correlations!V420-'Modified Weights'!AV387</f>
        <v>-5</v>
      </c>
      <c r="W376" s="26">
        <f ca="1">correlations!W420-'Modified Weights'!AW387</f>
        <v>-3.5</v>
      </c>
      <c r="X376" s="26">
        <f ca="1">correlations!X420-'Modified Weights'!AX387</f>
        <v>0</v>
      </c>
      <c r="Y376" s="26">
        <f ca="1">correlations!Y420-'Modified Weights'!AY387</f>
        <v>-0.5</v>
      </c>
      <c r="Z376" s="26">
        <f ca="1">correlations!Z420-'Modified Weights'!AZ387</f>
        <v>-5</v>
      </c>
    </row>
    <row r="377" spans="1:26">
      <c r="A377" s="21" t="s">
        <v>75</v>
      </c>
      <c r="B377" s="26">
        <f ca="1">correlations!B421-'Modified Weights'!AB388</f>
        <v>0.25</v>
      </c>
      <c r="C377" s="26">
        <f ca="1">correlations!C421-'Modified Weights'!AC388</f>
        <v>-3</v>
      </c>
      <c r="D377" s="26">
        <f ca="1">correlations!D421-'Modified Weights'!AD388</f>
        <v>-3.1666666666666665</v>
      </c>
      <c r="E377" s="26">
        <f ca="1">correlations!E421-'Modified Weights'!AE388</f>
        <v>-4.5</v>
      </c>
      <c r="F377" s="26">
        <f ca="1">correlations!F421-'Modified Weights'!AF388</f>
        <v>-3</v>
      </c>
      <c r="G377" s="26">
        <f ca="1">correlations!G421-'Modified Weights'!AG388</f>
        <v>-3</v>
      </c>
      <c r="H377" s="26">
        <f ca="1">correlations!H421-'Modified Weights'!AH388</f>
        <v>-3.75</v>
      </c>
      <c r="I377" s="26">
        <f ca="1">correlations!I421-'Modified Weights'!AI388</f>
        <v>-2.75</v>
      </c>
      <c r="J377" s="26">
        <f ca="1">correlations!J421-'Modified Weights'!AJ388</f>
        <v>0.16666666666666652</v>
      </c>
      <c r="K377" s="26">
        <f ca="1">correlations!K421-'Modified Weights'!AK388</f>
        <v>-3.6666666666666665</v>
      </c>
      <c r="L377" s="26">
        <f ca="1">correlations!L421-'Modified Weights'!AL388</f>
        <v>-1</v>
      </c>
      <c r="M377" s="26">
        <f ca="1">correlations!M421-'Modified Weights'!AM388</f>
        <v>-5</v>
      </c>
      <c r="N377" s="26">
        <f ca="1">correlations!N421-'Modified Weights'!AN388</f>
        <v>0</v>
      </c>
      <c r="O377" s="26">
        <f ca="1">correlations!O421-'Modified Weights'!AO388</f>
        <v>-3.125</v>
      </c>
      <c r="P377" s="26">
        <f ca="1">correlations!P421-'Modified Weights'!AP388</f>
        <v>0</v>
      </c>
      <c r="Q377" s="26">
        <f ca="1">correlations!Q421-'Modified Weights'!AQ388</f>
        <v>-2.5</v>
      </c>
      <c r="R377" s="26">
        <f ca="1">correlations!R421-'Modified Weights'!AR388</f>
        <v>-2.75</v>
      </c>
      <c r="S377" s="26">
        <f ca="1">correlations!S421-'Modified Weights'!AS388</f>
        <v>0.75</v>
      </c>
      <c r="T377" s="26">
        <f ca="1">correlations!T421-'Modified Weights'!AT388</f>
        <v>-2</v>
      </c>
      <c r="U377" s="26">
        <f ca="1">correlations!U421-'Modified Weights'!AU388</f>
        <v>-3.1666666666666665</v>
      </c>
      <c r="V377" s="26">
        <f ca="1">correlations!V421-'Modified Weights'!AV388</f>
        <v>-5</v>
      </c>
      <c r="W377" s="26">
        <f ca="1">correlations!W421-'Modified Weights'!AW388</f>
        <v>-0.5</v>
      </c>
      <c r="X377" s="26" t="e">
        <f ca="1">correlations!X421-'Modified Weights'!AX388</f>
        <v>#DIV/0!</v>
      </c>
      <c r="Y377" s="26">
        <f ca="1">correlations!Y421-'Modified Weights'!AY388</f>
        <v>-2.8333333333333335</v>
      </c>
      <c r="Z377" s="26">
        <f ca="1">correlations!Z421-'Modified Weights'!AZ388</f>
        <v>-3</v>
      </c>
    </row>
    <row r="378" spans="1:26">
      <c r="A378" s="1" t="str">
        <f t="shared" ref="A378:A381" si="75">A377</f>
        <v>1597: Meet the Parents (2000)</v>
      </c>
      <c r="B378" s="26">
        <f ca="1">correlations!B422-'Modified Weights'!AB389</f>
        <v>-3.75</v>
      </c>
      <c r="C378" s="26">
        <f ca="1">correlations!C422-'Modified Weights'!AC389</f>
        <v>0</v>
      </c>
      <c r="D378" s="26">
        <f ca="1">correlations!D422-'Modified Weights'!AD389</f>
        <v>-3.1666666666666665</v>
      </c>
      <c r="E378" s="26">
        <f ca="1">correlations!E422-'Modified Weights'!AE389</f>
        <v>-4.5</v>
      </c>
      <c r="F378" s="26">
        <f ca="1">correlations!F422-'Modified Weights'!AF389</f>
        <v>-3</v>
      </c>
      <c r="G378" s="26">
        <f ca="1">correlations!G422-'Modified Weights'!AG389</f>
        <v>-3</v>
      </c>
      <c r="H378" s="26">
        <f ca="1">correlations!H422-'Modified Weights'!AH389</f>
        <v>-0.25</v>
      </c>
      <c r="I378" s="26">
        <f ca="1">correlations!I422-'Modified Weights'!AI389</f>
        <v>-2.75</v>
      </c>
      <c r="J378" s="26">
        <f ca="1">correlations!J422-'Modified Weights'!AJ389</f>
        <v>-2.8333333333333335</v>
      </c>
      <c r="K378" s="26">
        <f ca="1">correlations!K422-'Modified Weights'!AK389</f>
        <v>0.33333333333333348</v>
      </c>
      <c r="L378" s="26">
        <f ca="1">correlations!L422-'Modified Weights'!AL389</f>
        <v>-2</v>
      </c>
      <c r="M378" s="26">
        <f ca="1">correlations!M422-'Modified Weights'!AM389</f>
        <v>-5</v>
      </c>
      <c r="N378" s="26">
        <f ca="1">correlations!N422-'Modified Weights'!AN389</f>
        <v>0</v>
      </c>
      <c r="O378" s="26">
        <f ca="1">correlations!O422-'Modified Weights'!AO389</f>
        <v>-1.125</v>
      </c>
      <c r="P378" s="26">
        <f ca="1">correlations!P422-'Modified Weights'!AP389</f>
        <v>-2</v>
      </c>
      <c r="Q378" s="26">
        <f ca="1">correlations!Q422-'Modified Weights'!AQ389</f>
        <v>-0.5</v>
      </c>
      <c r="R378" s="26">
        <f ca="1">correlations!R422-'Modified Weights'!AR389</f>
        <v>-2.75</v>
      </c>
      <c r="S378" s="26">
        <f ca="1">correlations!S422-'Modified Weights'!AS389</f>
        <v>-2.75</v>
      </c>
      <c r="T378" s="26">
        <f ca="1">correlations!T422-'Modified Weights'!AT389</f>
        <v>-2</v>
      </c>
      <c r="U378" s="26">
        <f ca="1">correlations!U422-'Modified Weights'!AU389</f>
        <v>0.33333333333333348</v>
      </c>
      <c r="V378" s="26">
        <f ca="1">correlations!V422-'Modified Weights'!AV389</f>
        <v>-5</v>
      </c>
      <c r="W378" s="26">
        <f ca="1">correlations!W422-'Modified Weights'!AW389</f>
        <v>0.5</v>
      </c>
      <c r="X378" s="26" t="e">
        <f ca="1">correlations!X422-'Modified Weights'!AX389</f>
        <v>#DIV/0!</v>
      </c>
      <c r="Y378" s="26">
        <f ca="1">correlations!Y422-'Modified Weights'!AY389</f>
        <v>-2.8333333333333335</v>
      </c>
      <c r="Z378" s="26">
        <f ca="1">correlations!Z422-'Modified Weights'!AZ389</f>
        <v>-1</v>
      </c>
    </row>
    <row r="379" spans="1:26">
      <c r="A379" s="1" t="str">
        <f t="shared" si="75"/>
        <v>1597: Meet the Parents (2000)</v>
      </c>
      <c r="B379" s="26">
        <f ca="1">correlations!B423-'Modified Weights'!AB390</f>
        <v>-3.75</v>
      </c>
      <c r="C379" s="26">
        <f ca="1">correlations!C423-'Modified Weights'!AC390</f>
        <v>-3</v>
      </c>
      <c r="D379" s="26">
        <f ca="1">correlations!D423-'Modified Weights'!AD390</f>
        <v>0.33333333333333348</v>
      </c>
      <c r="E379" s="26">
        <f ca="1">correlations!E423-'Modified Weights'!AE390</f>
        <v>0.5</v>
      </c>
      <c r="F379" s="26">
        <f ca="1">correlations!F423-'Modified Weights'!AF390</f>
        <v>-1</v>
      </c>
      <c r="G379" s="26">
        <f ca="1">correlations!G423-'Modified Weights'!AG390</f>
        <v>-3</v>
      </c>
      <c r="H379" s="26">
        <f ca="1">correlations!H423-'Modified Weights'!AH390</f>
        <v>0.25</v>
      </c>
      <c r="I379" s="26">
        <f ca="1">correlations!I423-'Modified Weights'!AI390</f>
        <v>0.75</v>
      </c>
      <c r="J379" s="26">
        <f ca="1">correlations!J423-'Modified Weights'!AJ390</f>
        <v>0.66666666666666652</v>
      </c>
      <c r="K379" s="26">
        <f ca="1">correlations!K423-'Modified Weights'!AK390</f>
        <v>-3.6666666666666665</v>
      </c>
      <c r="L379" s="26">
        <f ca="1">correlations!L423-'Modified Weights'!AL390</f>
        <v>-2</v>
      </c>
      <c r="M379" s="26">
        <f ca="1">correlations!M423-'Modified Weights'!AM390</f>
        <v>-5</v>
      </c>
      <c r="N379" s="26">
        <f ca="1">correlations!N423-'Modified Weights'!AN390</f>
        <v>-3.5</v>
      </c>
      <c r="O379" s="26">
        <f ca="1">correlations!O423-'Modified Weights'!AO390</f>
        <v>0.375</v>
      </c>
      <c r="P379" s="26">
        <f ca="1">correlations!P423-'Modified Weights'!AP390</f>
        <v>-2</v>
      </c>
      <c r="Q379" s="26">
        <f ca="1">correlations!Q423-'Modified Weights'!AQ390</f>
        <v>0.5</v>
      </c>
      <c r="R379" s="26">
        <f ca="1">correlations!R423-'Modified Weights'!AR390</f>
        <v>-2.75</v>
      </c>
      <c r="S379" s="26">
        <f ca="1">correlations!S423-'Modified Weights'!AS390</f>
        <v>-0.75</v>
      </c>
      <c r="T379" s="26">
        <f ca="1">correlations!T423-'Modified Weights'!AT390</f>
        <v>-2</v>
      </c>
      <c r="U379" s="26">
        <f ca="1">correlations!U423-'Modified Weights'!AU390</f>
        <v>0.83333333333333348</v>
      </c>
      <c r="V379" s="26">
        <f ca="1">correlations!V423-'Modified Weights'!AV390</f>
        <v>-5</v>
      </c>
      <c r="W379" s="26">
        <f ca="1">correlations!W423-'Modified Weights'!AW390</f>
        <v>1.5</v>
      </c>
      <c r="X379" s="26" t="e">
        <f ca="1">correlations!X423-'Modified Weights'!AX390</f>
        <v>#DIV/0!</v>
      </c>
      <c r="Y379" s="26">
        <f ca="1">correlations!Y423-'Modified Weights'!AY390</f>
        <v>-0.83333333333333348</v>
      </c>
      <c r="Z379" s="26">
        <f ca="1">correlations!Z423-'Modified Weights'!AZ390</f>
        <v>0.5</v>
      </c>
    </row>
    <row r="380" spans="1:26">
      <c r="A380" s="1" t="str">
        <f t="shared" si="75"/>
        <v>1597: Meet the Parents (2000)</v>
      </c>
      <c r="B380" s="26">
        <f ca="1">correlations!B424-'Modified Weights'!AB391</f>
        <v>-0.25</v>
      </c>
      <c r="C380" s="26">
        <f ca="1">correlations!C424-'Modified Weights'!AC391</f>
        <v>-3</v>
      </c>
      <c r="D380" s="26">
        <f ca="1">correlations!D424-'Modified Weights'!AD391</f>
        <v>-0.16666666666666652</v>
      </c>
      <c r="E380" s="26">
        <f ca="1">correlations!E424-'Modified Weights'!AE391</f>
        <v>-4.5</v>
      </c>
      <c r="F380" s="26">
        <f ca="1">correlations!F424-'Modified Weights'!AF391</f>
        <v>2</v>
      </c>
      <c r="G380" s="26">
        <f ca="1">correlations!G424-'Modified Weights'!AG391</f>
        <v>-3</v>
      </c>
      <c r="H380" s="26">
        <f ca="1">correlations!H424-'Modified Weights'!AH391</f>
        <v>-3.75</v>
      </c>
      <c r="I380" s="26">
        <f ca="1">correlations!I424-'Modified Weights'!AI391</f>
        <v>-0.75</v>
      </c>
      <c r="J380" s="26">
        <f ca="1">correlations!J424-'Modified Weights'!AJ391</f>
        <v>-2.8333333333333335</v>
      </c>
      <c r="K380" s="26">
        <f ca="1">correlations!K424-'Modified Weights'!AK391</f>
        <v>0.33333333333333348</v>
      </c>
      <c r="L380" s="26">
        <f ca="1">correlations!L424-'Modified Weights'!AL391</f>
        <v>-2</v>
      </c>
      <c r="M380" s="26">
        <f ca="1">correlations!M424-'Modified Weights'!AM391</f>
        <v>0</v>
      </c>
      <c r="N380" s="26">
        <f ca="1">correlations!N424-'Modified Weights'!AN391</f>
        <v>-3.5</v>
      </c>
      <c r="O380" s="26">
        <f ca="1">correlations!O424-'Modified Weights'!AO391</f>
        <v>0.875</v>
      </c>
      <c r="P380" s="26">
        <f ca="1">correlations!P424-'Modified Weights'!AP391</f>
        <v>0</v>
      </c>
      <c r="Q380" s="26">
        <f ca="1">correlations!Q424-'Modified Weights'!AQ391</f>
        <v>-2.5</v>
      </c>
      <c r="R380" s="26">
        <f ca="1">correlations!R424-'Modified Weights'!AR391</f>
        <v>0.75</v>
      </c>
      <c r="S380" s="26">
        <f ca="1">correlations!S424-'Modified Weights'!AS391</f>
        <v>-2.75</v>
      </c>
      <c r="T380" s="26">
        <f ca="1">correlations!T424-'Modified Weights'!AT391</f>
        <v>-2</v>
      </c>
      <c r="U380" s="26">
        <f ca="1">correlations!U424-'Modified Weights'!AU391</f>
        <v>-1.1666666666666665</v>
      </c>
      <c r="V380" s="26">
        <f ca="1">correlations!V424-'Modified Weights'!AV391</f>
        <v>0</v>
      </c>
      <c r="W380" s="26">
        <f ca="1">correlations!W424-'Modified Weights'!AW391</f>
        <v>-3.5</v>
      </c>
      <c r="X380" s="26" t="e">
        <f ca="1">correlations!X424-'Modified Weights'!AX391</f>
        <v>#DIV/0!</v>
      </c>
      <c r="Y380" s="26">
        <f ca="1">correlations!Y424-'Modified Weights'!AY391</f>
        <v>0.66666666666666652</v>
      </c>
      <c r="Z380" s="26">
        <f ca="1">correlations!Z424-'Modified Weights'!AZ391</f>
        <v>-3</v>
      </c>
    </row>
    <row r="381" spans="1:26">
      <c r="A381" s="1" t="str">
        <f t="shared" si="75"/>
        <v>1597: Meet the Parents (2000)</v>
      </c>
      <c r="B381" s="26">
        <f ca="1">correlations!B425-'Modified Weights'!AB392</f>
        <v>-3.75</v>
      </c>
      <c r="C381" s="26">
        <f ca="1">correlations!C425-'Modified Weights'!AC392</f>
        <v>-3</v>
      </c>
      <c r="D381" s="26">
        <f ca="1">correlations!D425-'Modified Weights'!AD392</f>
        <v>-0.16666666666666652</v>
      </c>
      <c r="E381" s="26">
        <f ca="1">correlations!E425-'Modified Weights'!AE392</f>
        <v>-0.5</v>
      </c>
      <c r="F381" s="26">
        <f ca="1">correlations!F425-'Modified Weights'!AF392</f>
        <v>-1</v>
      </c>
      <c r="G381" s="26">
        <f ca="1">correlations!G425-'Modified Weights'!AG392</f>
        <v>0</v>
      </c>
      <c r="H381" s="26">
        <f ca="1">correlations!H425-'Modified Weights'!AH392</f>
        <v>-3.75</v>
      </c>
      <c r="I381" s="26">
        <f ca="1">correlations!I425-'Modified Weights'!AI392</f>
        <v>-2.75</v>
      </c>
      <c r="J381" s="26">
        <f ca="1">correlations!J425-'Modified Weights'!AJ392</f>
        <v>-0.83333333333333348</v>
      </c>
      <c r="K381" s="26">
        <f ca="1">correlations!K425-'Modified Weights'!AK392</f>
        <v>-0.66666666666666652</v>
      </c>
      <c r="L381" s="26">
        <f ca="1">correlations!L425-'Modified Weights'!AL392</f>
        <v>1</v>
      </c>
      <c r="M381" s="26">
        <f ca="1">correlations!M425-'Modified Weights'!AM392</f>
        <v>-5</v>
      </c>
      <c r="N381" s="26">
        <f ca="1">correlations!N425-'Modified Weights'!AN392</f>
        <v>-3.5</v>
      </c>
      <c r="O381" s="26">
        <f ca="1">correlations!O425-'Modified Weights'!AO392</f>
        <v>-0.125</v>
      </c>
      <c r="P381" s="26">
        <f ca="1">correlations!P425-'Modified Weights'!AP392</f>
        <v>-2</v>
      </c>
      <c r="Q381" s="26">
        <f ca="1">correlations!Q425-'Modified Weights'!AQ392</f>
        <v>-2.5</v>
      </c>
      <c r="R381" s="26">
        <f ca="1">correlations!R425-'Modified Weights'!AR392</f>
        <v>-0.75</v>
      </c>
      <c r="S381" s="26">
        <f ca="1">correlations!S425-'Modified Weights'!AS392</f>
        <v>-2.75</v>
      </c>
      <c r="T381" s="26">
        <f ca="1">correlations!T425-'Modified Weights'!AT392</f>
        <v>0</v>
      </c>
      <c r="U381" s="26">
        <f ca="1">correlations!U425-'Modified Weights'!AU392</f>
        <v>-3.1666666666666665</v>
      </c>
      <c r="V381" s="26">
        <f ca="1">correlations!V425-'Modified Weights'!AV392</f>
        <v>-5</v>
      </c>
      <c r="W381" s="26">
        <f ca="1">correlations!W425-'Modified Weights'!AW392</f>
        <v>-1.5</v>
      </c>
      <c r="X381" s="26" t="e">
        <f ca="1">correlations!X425-'Modified Weights'!AX392</f>
        <v>#DIV/0!</v>
      </c>
      <c r="Y381" s="26">
        <f ca="1">correlations!Y425-'Modified Weights'!AY392</f>
        <v>0.16666666666666652</v>
      </c>
      <c r="Z381" s="26">
        <f ca="1">correlations!Z425-'Modified Weights'!AZ392</f>
        <v>0.5</v>
      </c>
    </row>
    <row r="382" spans="1:26">
      <c r="A382" s="21" t="s">
        <v>76</v>
      </c>
      <c r="B382" s="26">
        <f ca="1">correlations!B426-'Modified Weights'!AB393</f>
        <v>0</v>
      </c>
      <c r="C382" s="26">
        <f ca="1">correlations!C426-'Modified Weights'!AC393</f>
        <v>-3.75</v>
      </c>
      <c r="D382" s="26">
        <f ca="1">correlations!D426-'Modified Weights'!AD393</f>
        <v>-2.75</v>
      </c>
      <c r="E382" s="26">
        <f ca="1">correlations!E426-'Modified Weights'!AE393</f>
        <v>-3.8333333333333335</v>
      </c>
      <c r="F382" s="26">
        <f ca="1">correlations!F426-'Modified Weights'!AF393</f>
        <v>1.125</v>
      </c>
      <c r="G382" s="26">
        <f ca="1">correlations!G426-'Modified Weights'!AG393</f>
        <v>-2.5</v>
      </c>
      <c r="H382" s="26">
        <f ca="1">correlations!H426-'Modified Weights'!AH393</f>
        <v>-2.75</v>
      </c>
      <c r="I382" s="26">
        <f ca="1">correlations!I426-'Modified Weights'!AI393</f>
        <v>-3</v>
      </c>
      <c r="J382" s="26">
        <f ca="1">correlations!J426-'Modified Weights'!AJ393</f>
        <v>0</v>
      </c>
      <c r="K382" s="26">
        <f ca="1">correlations!K426-'Modified Weights'!AK393</f>
        <v>-3</v>
      </c>
      <c r="L382" s="26">
        <f ca="1">correlations!L426-'Modified Weights'!AL393</f>
        <v>1</v>
      </c>
      <c r="M382" s="26">
        <f ca="1">correlations!M426-'Modified Weights'!AM393</f>
        <v>-3</v>
      </c>
      <c r="N382" s="26">
        <f ca="1">correlations!N426-'Modified Weights'!AN393</f>
        <v>-2</v>
      </c>
      <c r="O382" s="26">
        <f ca="1">correlations!O426-'Modified Weights'!AO393</f>
        <v>-3</v>
      </c>
      <c r="P382" s="26">
        <f ca="1">correlations!P426-'Modified Weights'!AP393</f>
        <v>0.5</v>
      </c>
      <c r="Q382" s="26">
        <f ca="1">correlations!Q426-'Modified Weights'!AQ393</f>
        <v>-2.75</v>
      </c>
      <c r="R382" s="26">
        <f ca="1">correlations!R426-'Modified Weights'!AR393</f>
        <v>-3</v>
      </c>
      <c r="S382" s="26">
        <f ca="1">correlations!S426-'Modified Weights'!AS393</f>
        <v>-0.5</v>
      </c>
      <c r="T382" s="26">
        <f ca="1">correlations!T426-'Modified Weights'!AT393</f>
        <v>-2</v>
      </c>
      <c r="U382" s="26">
        <f ca="1">correlations!U426-'Modified Weights'!AU393</f>
        <v>-2.8333333333333335</v>
      </c>
      <c r="V382" s="26">
        <f ca="1">correlations!V426-'Modified Weights'!AV393</f>
        <v>-4</v>
      </c>
      <c r="W382" s="26">
        <f ca="1">correlations!W426-'Modified Weights'!AW393</f>
        <v>0</v>
      </c>
      <c r="X382" s="26">
        <f ca="1">correlations!X426-'Modified Weights'!AX393</f>
        <v>-4.5</v>
      </c>
      <c r="Y382" s="26">
        <f ca="1">correlations!Y426-'Modified Weights'!AY393</f>
        <v>-2.3333333333333335</v>
      </c>
      <c r="Z382" s="26">
        <f ca="1">correlations!Z426-'Modified Weights'!AZ393</f>
        <v>-2.5</v>
      </c>
    </row>
    <row r="383" spans="1:26">
      <c r="A383" s="1" t="str">
        <f t="shared" ref="A383:A386" si="76">A382</f>
        <v>1637: Speed (1994)</v>
      </c>
      <c r="B383" s="26">
        <f ca="1">correlations!B427-'Modified Weights'!AB394</f>
        <v>-3.5</v>
      </c>
      <c r="C383" s="26">
        <f ca="1">correlations!C427-'Modified Weights'!AC394</f>
        <v>-0.75</v>
      </c>
      <c r="D383" s="26">
        <f ca="1">correlations!D427-'Modified Weights'!AD394</f>
        <v>-2.75</v>
      </c>
      <c r="E383" s="26">
        <f ca="1">correlations!E427-'Modified Weights'!AE394</f>
        <v>-3.8333333333333335</v>
      </c>
      <c r="F383" s="26">
        <f ca="1">correlations!F427-'Modified Weights'!AF394</f>
        <v>-3.375</v>
      </c>
      <c r="G383" s="26">
        <f ca="1">correlations!G427-'Modified Weights'!AG394</f>
        <v>-2.5</v>
      </c>
      <c r="H383" s="26">
        <f ca="1">correlations!H427-'Modified Weights'!AH394</f>
        <v>-0.75</v>
      </c>
      <c r="I383" s="26">
        <f ca="1">correlations!I427-'Modified Weights'!AI394</f>
        <v>1</v>
      </c>
      <c r="J383" s="26">
        <f ca="1">correlations!J427-'Modified Weights'!AJ394</f>
        <v>-3</v>
      </c>
      <c r="K383" s="26">
        <f ca="1">correlations!K427-'Modified Weights'!AK394</f>
        <v>0.5</v>
      </c>
      <c r="L383" s="26">
        <f ca="1">correlations!L427-'Modified Weights'!AL394</f>
        <v>-3.5</v>
      </c>
      <c r="M383" s="26">
        <f ca="1">correlations!M427-'Modified Weights'!AM394</f>
        <v>-3</v>
      </c>
      <c r="N383" s="26">
        <f ca="1">correlations!N427-'Modified Weights'!AN394</f>
        <v>0</v>
      </c>
      <c r="O383" s="26">
        <f ca="1">correlations!O427-'Modified Weights'!AO394</f>
        <v>0</v>
      </c>
      <c r="P383" s="26">
        <f ca="1">correlations!P427-'Modified Weights'!AP394</f>
        <v>-2.5</v>
      </c>
      <c r="Q383" s="26">
        <f ca="1">correlations!Q427-'Modified Weights'!AQ394</f>
        <v>0.25</v>
      </c>
      <c r="R383" s="26">
        <f ca="1">correlations!R427-'Modified Weights'!AR394</f>
        <v>-3</v>
      </c>
      <c r="S383" s="26">
        <f ca="1">correlations!S427-'Modified Weights'!AS394</f>
        <v>-2.5</v>
      </c>
      <c r="T383" s="26">
        <f ca="1">correlations!T427-'Modified Weights'!AT394</f>
        <v>-2</v>
      </c>
      <c r="U383" s="26">
        <f ca="1">correlations!U427-'Modified Weights'!AU394</f>
        <v>-0.83333333333333348</v>
      </c>
      <c r="V383" s="26">
        <f ca="1">correlations!V427-'Modified Weights'!AV394</f>
        <v>-4</v>
      </c>
      <c r="W383" s="26">
        <f ca="1">correlations!W427-'Modified Weights'!AW394</f>
        <v>-3</v>
      </c>
      <c r="X383" s="26">
        <f ca="1">correlations!X427-'Modified Weights'!AX394</f>
        <v>-4.5</v>
      </c>
      <c r="Y383" s="26">
        <f ca="1">correlations!Y427-'Modified Weights'!AY394</f>
        <v>-2.3333333333333335</v>
      </c>
      <c r="Z383" s="26">
        <f ca="1">correlations!Z427-'Modified Weights'!AZ394</f>
        <v>0.5</v>
      </c>
    </row>
    <row r="384" spans="1:26">
      <c r="A384" s="1" t="str">
        <f t="shared" si="76"/>
        <v>1637: Speed (1994)</v>
      </c>
      <c r="B384" s="26">
        <f ca="1">correlations!B428-'Modified Weights'!AB395</f>
        <v>-3.5</v>
      </c>
      <c r="C384" s="26">
        <f ca="1">correlations!C428-'Modified Weights'!AC395</f>
        <v>0.75</v>
      </c>
      <c r="D384" s="26">
        <f ca="1">correlations!D428-'Modified Weights'!AD395</f>
        <v>-2.75</v>
      </c>
      <c r="E384" s="26">
        <f ca="1">correlations!E428-'Modified Weights'!AE395</f>
        <v>0.16666666666666652</v>
      </c>
      <c r="F384" s="26">
        <f ca="1">correlations!F428-'Modified Weights'!AF395</f>
        <v>-1.375</v>
      </c>
      <c r="G384" s="26">
        <f ca="1">correlations!G428-'Modified Weights'!AG395</f>
        <v>-2.5</v>
      </c>
      <c r="H384" s="26">
        <f ca="1">correlations!H428-'Modified Weights'!AH395</f>
        <v>0.75</v>
      </c>
      <c r="I384" s="26">
        <f ca="1">correlations!I428-'Modified Weights'!AI395</f>
        <v>-1</v>
      </c>
      <c r="J384" s="26">
        <f ca="1">correlations!J428-'Modified Weights'!AJ395</f>
        <v>-3</v>
      </c>
      <c r="K384" s="26">
        <f ca="1">correlations!K428-'Modified Weights'!AK395</f>
        <v>-3</v>
      </c>
      <c r="L384" s="26">
        <f ca="1">correlations!L428-'Modified Weights'!AL395</f>
        <v>-3.5</v>
      </c>
      <c r="M384" s="26">
        <f ca="1">correlations!M428-'Modified Weights'!AM395</f>
        <v>-3</v>
      </c>
      <c r="N384" s="26">
        <f ca="1">correlations!N428-'Modified Weights'!AN395</f>
        <v>-2</v>
      </c>
      <c r="O384" s="26">
        <f ca="1">correlations!O428-'Modified Weights'!AO395</f>
        <v>-3</v>
      </c>
      <c r="P384" s="26">
        <f ca="1">correlations!P428-'Modified Weights'!AP395</f>
        <v>-2.5</v>
      </c>
      <c r="Q384" s="26">
        <f ca="1">correlations!Q428-'Modified Weights'!AQ395</f>
        <v>-0.25</v>
      </c>
      <c r="R384" s="26">
        <f ca="1">correlations!R428-'Modified Weights'!AR395</f>
        <v>-3</v>
      </c>
      <c r="S384" s="26">
        <f ca="1">correlations!S428-'Modified Weights'!AS395</f>
        <v>0.5</v>
      </c>
      <c r="T384" s="26">
        <f ca="1">correlations!T428-'Modified Weights'!AT395</f>
        <v>-2</v>
      </c>
      <c r="U384" s="26">
        <f ca="1">correlations!U428-'Modified Weights'!AU395</f>
        <v>0.66666666666666652</v>
      </c>
      <c r="V384" s="26">
        <f ca="1">correlations!V428-'Modified Weights'!AV395</f>
        <v>-4</v>
      </c>
      <c r="W384" s="26">
        <f ca="1">correlations!W428-'Modified Weights'!AW395</f>
        <v>0</v>
      </c>
      <c r="X384" s="26">
        <f ca="1">correlations!X428-'Modified Weights'!AX395</f>
        <v>-4.5</v>
      </c>
      <c r="Y384" s="26">
        <f ca="1">correlations!Y428-'Modified Weights'!AY395</f>
        <v>-0.33333333333333348</v>
      </c>
      <c r="Z384" s="26">
        <f ca="1">correlations!Z428-'Modified Weights'!AZ395</f>
        <v>-0.5</v>
      </c>
    </row>
    <row r="385" spans="1:26">
      <c r="A385" s="1" t="str">
        <f t="shared" si="76"/>
        <v>1637: Speed (1994)</v>
      </c>
      <c r="B385" s="26">
        <f ca="1">correlations!B429-'Modified Weights'!AB396</f>
        <v>-3.5</v>
      </c>
      <c r="C385" s="26">
        <f ca="1">correlations!C429-'Modified Weights'!AC396</f>
        <v>-3.75</v>
      </c>
      <c r="D385" s="26">
        <f ca="1">correlations!D429-'Modified Weights'!AD396</f>
        <v>0.25</v>
      </c>
      <c r="E385" s="26">
        <f ca="1">correlations!E429-'Modified Weights'!AE396</f>
        <v>0.16666666666666652</v>
      </c>
      <c r="F385" s="26">
        <f ca="1">correlations!F429-'Modified Weights'!AF396</f>
        <v>0.625</v>
      </c>
      <c r="G385" s="26">
        <f ca="1">correlations!G429-'Modified Weights'!AG396</f>
        <v>-2.5</v>
      </c>
      <c r="H385" s="26">
        <f ca="1">correlations!H429-'Modified Weights'!AH396</f>
        <v>-2.75</v>
      </c>
      <c r="I385" s="26">
        <f ca="1">correlations!I429-'Modified Weights'!AI396</f>
        <v>0</v>
      </c>
      <c r="J385" s="26">
        <f ca="1">correlations!J429-'Modified Weights'!AJ396</f>
        <v>-3</v>
      </c>
      <c r="K385" s="26">
        <f ca="1">correlations!K429-'Modified Weights'!AK396</f>
        <v>-3</v>
      </c>
      <c r="L385" s="26">
        <f ca="1">correlations!L429-'Modified Weights'!AL396</f>
        <v>-3.5</v>
      </c>
      <c r="M385" s="26">
        <f ca="1">correlations!M429-'Modified Weights'!AM396</f>
        <v>0</v>
      </c>
      <c r="N385" s="26">
        <f ca="1">correlations!N429-'Modified Weights'!AN396</f>
        <v>-2</v>
      </c>
      <c r="O385" s="26">
        <f ca="1">correlations!O429-'Modified Weights'!AO396</f>
        <v>0.5</v>
      </c>
      <c r="P385" s="26">
        <f ca="1">correlations!P429-'Modified Weights'!AP396</f>
        <v>-0.5</v>
      </c>
      <c r="Q385" s="26">
        <f ca="1">correlations!Q429-'Modified Weights'!AQ396</f>
        <v>-2.75</v>
      </c>
      <c r="R385" s="26">
        <f ca="1">correlations!R429-'Modified Weights'!AR396</f>
        <v>-3</v>
      </c>
      <c r="S385" s="26">
        <f ca="1">correlations!S429-'Modified Weights'!AS396</f>
        <v>-2.5</v>
      </c>
      <c r="T385" s="26">
        <f ca="1">correlations!T429-'Modified Weights'!AT396</f>
        <v>-2</v>
      </c>
      <c r="U385" s="26">
        <f ca="1">correlations!U429-'Modified Weights'!AU396</f>
        <v>0.16666666666666652</v>
      </c>
      <c r="V385" s="26">
        <f ca="1">correlations!V429-'Modified Weights'!AV396</f>
        <v>0</v>
      </c>
      <c r="W385" s="26">
        <f ca="1">correlations!W429-'Modified Weights'!AW396</f>
        <v>-3</v>
      </c>
      <c r="X385" s="26">
        <f ca="1">correlations!X429-'Modified Weights'!AX396</f>
        <v>-4.5</v>
      </c>
      <c r="Y385" s="26">
        <f ca="1">correlations!Y429-'Modified Weights'!AY396</f>
        <v>-0.33333333333333348</v>
      </c>
      <c r="Z385" s="26">
        <f ca="1">correlations!Z429-'Modified Weights'!AZ396</f>
        <v>-2.5</v>
      </c>
    </row>
    <row r="386" spans="1:26">
      <c r="A386" s="1" t="str">
        <f t="shared" si="76"/>
        <v>1637: Speed (1994)</v>
      </c>
      <c r="B386" s="26">
        <f ca="1">correlations!B430-'Modified Weights'!AB397</f>
        <v>-3.5</v>
      </c>
      <c r="C386" s="26">
        <f ca="1">correlations!C430-'Modified Weights'!AC397</f>
        <v>-3.75</v>
      </c>
      <c r="D386" s="26">
        <f ca="1">correlations!D430-'Modified Weights'!AD397</f>
        <v>-0.25</v>
      </c>
      <c r="E386" s="26">
        <f ca="1">correlations!E430-'Modified Weights'!AE397</f>
        <v>-0.33333333333333348</v>
      </c>
      <c r="F386" s="26">
        <f ca="1">correlations!F430-'Modified Weights'!AF397</f>
        <v>-0.375</v>
      </c>
      <c r="G386" s="26">
        <f ca="1">correlations!G430-'Modified Weights'!AG397</f>
        <v>0</v>
      </c>
      <c r="H386" s="26">
        <f ca="1">correlations!H430-'Modified Weights'!AH397</f>
        <v>-2.75</v>
      </c>
      <c r="I386" s="26">
        <f ca="1">correlations!I430-'Modified Weights'!AI397</f>
        <v>-3</v>
      </c>
      <c r="J386" s="26">
        <f ca="1">correlations!J430-'Modified Weights'!AJ397</f>
        <v>0</v>
      </c>
      <c r="K386" s="26">
        <f ca="1">correlations!K430-'Modified Weights'!AK397</f>
        <v>-0.5</v>
      </c>
      <c r="L386" s="26">
        <f ca="1">correlations!L430-'Modified Weights'!AL397</f>
        <v>-1</v>
      </c>
      <c r="M386" s="26">
        <f ca="1">correlations!M430-'Modified Weights'!AM397</f>
        <v>-3</v>
      </c>
      <c r="N386" s="26">
        <f ca="1">correlations!N430-'Modified Weights'!AN397</f>
        <v>-2</v>
      </c>
      <c r="O386" s="26">
        <f ca="1">correlations!O430-'Modified Weights'!AO397</f>
        <v>-0.5</v>
      </c>
      <c r="P386" s="26">
        <f ca="1">correlations!P430-'Modified Weights'!AP397</f>
        <v>-2.5</v>
      </c>
      <c r="Q386" s="26">
        <f ca="1">correlations!Q430-'Modified Weights'!AQ397</f>
        <v>-2.75</v>
      </c>
      <c r="R386" s="26">
        <f ca="1">correlations!R430-'Modified Weights'!AR397</f>
        <v>0</v>
      </c>
      <c r="S386" s="26">
        <f ca="1">correlations!S430-'Modified Weights'!AS397</f>
        <v>-2.5</v>
      </c>
      <c r="T386" s="26">
        <f ca="1">correlations!T430-'Modified Weights'!AT397</f>
        <v>0</v>
      </c>
      <c r="U386" s="26">
        <f ca="1">correlations!U430-'Modified Weights'!AU397</f>
        <v>-2.8333333333333335</v>
      </c>
      <c r="V386" s="26">
        <f ca="1">correlations!V430-'Modified Weights'!AV397</f>
        <v>-4</v>
      </c>
      <c r="W386" s="26">
        <f ca="1">correlations!W430-'Modified Weights'!AW397</f>
        <v>0</v>
      </c>
      <c r="X386" s="26">
        <f ca="1">correlations!X430-'Modified Weights'!AX397</f>
        <v>0</v>
      </c>
      <c r="Y386" s="26">
        <f ca="1">correlations!Y430-'Modified Weights'!AY397</f>
        <v>0.66666666666666652</v>
      </c>
      <c r="Z386" s="26">
        <f ca="1">correlations!Z430-'Modified Weights'!AZ397</f>
        <v>-2.5</v>
      </c>
    </row>
    <row r="387" spans="1:26">
      <c r="A387" s="21" t="s">
        <v>77</v>
      </c>
      <c r="B387" s="26">
        <f ca="1">correlations!B431-'Modified Weights'!AB398</f>
        <v>1</v>
      </c>
      <c r="C387" s="26">
        <f ca="1">correlations!C431-'Modified Weights'!AC398</f>
        <v>0.125</v>
      </c>
      <c r="D387" s="26">
        <f ca="1">correlations!D431-'Modified Weights'!AD398</f>
        <v>-3.125</v>
      </c>
      <c r="E387" s="26">
        <f ca="1">correlations!E431-'Modified Weights'!AE398</f>
        <v>-4.5</v>
      </c>
      <c r="F387" s="26">
        <f ca="1">correlations!F431-'Modified Weights'!AF398</f>
        <v>0.25</v>
      </c>
      <c r="G387" s="26">
        <f ca="1">correlations!G431-'Modified Weights'!AG398</f>
        <v>0.5</v>
      </c>
      <c r="H387" s="26">
        <f ca="1">correlations!H431-'Modified Weights'!AH398</f>
        <v>0</v>
      </c>
      <c r="I387" s="26">
        <f ca="1">correlations!I431-'Modified Weights'!AI398</f>
        <v>-4.25</v>
      </c>
      <c r="J387" s="26">
        <f ca="1">correlations!J431-'Modified Weights'!AJ398</f>
        <v>-0.70000000000000018</v>
      </c>
      <c r="K387" s="26">
        <f ca="1">correlations!K431-'Modified Weights'!AK398</f>
        <v>-4.125</v>
      </c>
      <c r="L387" s="26">
        <f ca="1">correlations!L431-'Modified Weights'!AL398</f>
        <v>0.75</v>
      </c>
      <c r="M387" s="26">
        <f ca="1">correlations!M431-'Modified Weights'!AM398</f>
        <v>-4</v>
      </c>
      <c r="N387" s="26">
        <f ca="1">correlations!N431-'Modified Weights'!AN398</f>
        <v>-0.16666666666666696</v>
      </c>
      <c r="O387" s="26">
        <f ca="1">correlations!O431-'Modified Weights'!AO398</f>
        <v>-4.25</v>
      </c>
      <c r="P387" s="26">
        <f ca="1">correlations!P431-'Modified Weights'!AP398</f>
        <v>0</v>
      </c>
      <c r="Q387" s="26">
        <f ca="1">correlations!Q431-'Modified Weights'!AQ398</f>
        <v>-4.5</v>
      </c>
      <c r="R387" s="26">
        <f ca="1">correlations!R431-'Modified Weights'!AR398</f>
        <v>-4.5</v>
      </c>
      <c r="S387" s="26">
        <f ca="1">correlations!S431-'Modified Weights'!AS398</f>
        <v>0.16666666666666696</v>
      </c>
      <c r="T387" s="26">
        <f ca="1">correlations!T431-'Modified Weights'!AT398</f>
        <v>-4.25</v>
      </c>
      <c r="U387" s="26">
        <f ca="1">correlations!U431-'Modified Weights'!AU398</f>
        <v>-4.125</v>
      </c>
      <c r="V387" s="26">
        <f ca="1">correlations!V431-'Modified Weights'!AV398</f>
        <v>-2</v>
      </c>
      <c r="W387" s="26">
        <f ca="1">correlations!W431-'Modified Weights'!AW398</f>
        <v>-0.5</v>
      </c>
      <c r="X387" s="26">
        <f ca="1">correlations!X431-'Modified Weights'!AX398</f>
        <v>0.5</v>
      </c>
      <c r="Y387" s="26">
        <f ca="1">correlations!Y431-'Modified Weights'!AY398</f>
        <v>0.625</v>
      </c>
      <c r="Z387" s="26">
        <f ca="1">correlations!Z431-'Modified Weights'!AZ398</f>
        <v>-3.5</v>
      </c>
    </row>
    <row r="388" spans="1:26">
      <c r="A388" s="1" t="str">
        <f t="shared" ref="A388:A391" si="77">A387</f>
        <v>1891: Star Wars: Episode V - The Empire Strikes Back (1980)</v>
      </c>
      <c r="B388" s="26">
        <f ca="1">correlations!B432-'Modified Weights'!AB399</f>
        <v>0.5</v>
      </c>
      <c r="C388" s="26">
        <f ca="1">correlations!C432-'Modified Weights'!AC399</f>
        <v>-0.375</v>
      </c>
      <c r="D388" s="26">
        <f ca="1">correlations!D432-'Modified Weights'!AD399</f>
        <v>-2.125</v>
      </c>
      <c r="E388" s="26">
        <f ca="1">correlations!E432-'Modified Weights'!AE399</f>
        <v>-4.5</v>
      </c>
      <c r="F388" s="26">
        <f ca="1">correlations!F432-'Modified Weights'!AF399</f>
        <v>-4.75</v>
      </c>
      <c r="G388" s="26">
        <f ca="1">correlations!G432-'Modified Weights'!AG399</f>
        <v>-3.5</v>
      </c>
      <c r="H388" s="26">
        <f ca="1">correlations!H432-'Modified Weights'!AH399</f>
        <v>0.5</v>
      </c>
      <c r="I388" s="26">
        <f ca="1">correlations!I432-'Modified Weights'!AI399</f>
        <v>-4.25</v>
      </c>
      <c r="J388" s="26">
        <f ca="1">correlations!J432-'Modified Weights'!AJ399</f>
        <v>-0.20000000000000018</v>
      </c>
      <c r="K388" s="26">
        <f ca="1">correlations!K432-'Modified Weights'!AK399</f>
        <v>0.375</v>
      </c>
      <c r="L388" s="26">
        <f ca="1">correlations!L432-'Modified Weights'!AL399</f>
        <v>-0.25</v>
      </c>
      <c r="M388" s="26">
        <f ca="1">correlations!M432-'Modified Weights'!AM399</f>
        <v>-4</v>
      </c>
      <c r="N388" s="26">
        <f ca="1">correlations!N432-'Modified Weights'!AN399</f>
        <v>0.33333333333333304</v>
      </c>
      <c r="O388" s="26">
        <f ca="1">correlations!O432-'Modified Weights'!AO399</f>
        <v>0.25</v>
      </c>
      <c r="P388" s="26">
        <f ca="1">correlations!P432-'Modified Weights'!AP399</f>
        <v>0.5</v>
      </c>
      <c r="Q388" s="26">
        <f ca="1">correlations!Q432-'Modified Weights'!AQ399</f>
        <v>0</v>
      </c>
      <c r="R388" s="26">
        <f ca="1">correlations!R432-'Modified Weights'!AR399</f>
        <v>0.5</v>
      </c>
      <c r="S388" s="26">
        <f ca="1">correlations!S432-'Modified Weights'!AS399</f>
        <v>-4.333333333333333</v>
      </c>
      <c r="T388" s="26">
        <f ca="1">correlations!T432-'Modified Weights'!AT399</f>
        <v>-0.25</v>
      </c>
      <c r="U388" s="26">
        <f ca="1">correlations!U432-'Modified Weights'!AU399</f>
        <v>0.375</v>
      </c>
      <c r="V388" s="26">
        <f ca="1">correlations!V432-'Modified Weights'!AV399</f>
        <v>1</v>
      </c>
      <c r="W388" s="26">
        <f ca="1">correlations!W432-'Modified Weights'!AW399</f>
        <v>0</v>
      </c>
      <c r="X388" s="26">
        <f ca="1">correlations!X432-'Modified Weights'!AX399</f>
        <v>-3.5</v>
      </c>
      <c r="Y388" s="26">
        <f ca="1">correlations!Y432-'Modified Weights'!AY399</f>
        <v>-4.375</v>
      </c>
      <c r="Z388" s="26">
        <f ca="1">correlations!Z432-'Modified Weights'!AZ399</f>
        <v>1</v>
      </c>
    </row>
    <row r="389" spans="1:26">
      <c r="A389" s="1" t="str">
        <f t="shared" si="77"/>
        <v>1891: Star Wars: Episode V - The Empire Strikes Back (1980)</v>
      </c>
      <c r="B389" s="26">
        <f ca="1">correlations!B433-'Modified Weights'!AB400</f>
        <v>-2.5</v>
      </c>
      <c r="C389" s="26">
        <f ca="1">correlations!C433-'Modified Weights'!AC400</f>
        <v>1.125</v>
      </c>
      <c r="D389" s="26">
        <f ca="1">correlations!D433-'Modified Weights'!AD400</f>
        <v>0.875</v>
      </c>
      <c r="E389" s="26">
        <f ca="1">correlations!E433-'Modified Weights'!AE400</f>
        <v>-4.5</v>
      </c>
      <c r="F389" s="26">
        <f ca="1">correlations!F433-'Modified Weights'!AF400</f>
        <v>-0.25</v>
      </c>
      <c r="G389" s="26">
        <f ca="1">correlations!G433-'Modified Weights'!AG400</f>
        <v>1.5</v>
      </c>
      <c r="H389" s="26">
        <f ca="1">correlations!H433-'Modified Weights'!AH400</f>
        <v>0.5</v>
      </c>
      <c r="I389" s="26">
        <f ca="1">correlations!I433-'Modified Weights'!AI400</f>
        <v>0.25</v>
      </c>
      <c r="J389" s="26">
        <f ca="1">correlations!J433-'Modified Weights'!AJ400</f>
        <v>-0.20000000000000018</v>
      </c>
      <c r="K389" s="26">
        <f ca="1">correlations!K433-'Modified Weights'!AK400</f>
        <v>-0.125</v>
      </c>
      <c r="L389" s="26">
        <f ca="1">correlations!L433-'Modified Weights'!AL400</f>
        <v>-0.25</v>
      </c>
      <c r="M389" s="26">
        <f ca="1">correlations!M433-'Modified Weights'!AM400</f>
        <v>-4</v>
      </c>
      <c r="N389" s="26">
        <f ca="1">correlations!N433-'Modified Weights'!AN400</f>
        <v>-0.16666666666666696</v>
      </c>
      <c r="O389" s="26">
        <f ca="1">correlations!O433-'Modified Weights'!AO400</f>
        <v>-0.25</v>
      </c>
      <c r="P389" s="26">
        <f ca="1">correlations!P433-'Modified Weights'!AP400</f>
        <v>-0.5</v>
      </c>
      <c r="Q389" s="26">
        <f ca="1">correlations!Q433-'Modified Weights'!AQ400</f>
        <v>-0.5</v>
      </c>
      <c r="R389" s="26">
        <f ca="1">correlations!R433-'Modified Weights'!AR400</f>
        <v>-4.5</v>
      </c>
      <c r="S389" s="26">
        <f ca="1">correlations!S433-'Modified Weights'!AS400</f>
        <v>0.16666666666666696</v>
      </c>
      <c r="T389" s="26">
        <f ca="1">correlations!T433-'Modified Weights'!AT400</f>
        <v>-4.25</v>
      </c>
      <c r="U389" s="26">
        <f ca="1">correlations!U433-'Modified Weights'!AU400</f>
        <v>0.375</v>
      </c>
      <c r="V389" s="26">
        <f ca="1">correlations!V433-'Modified Weights'!AV400</f>
        <v>1</v>
      </c>
      <c r="W389" s="26">
        <f ca="1">correlations!W433-'Modified Weights'!AW400</f>
        <v>1</v>
      </c>
      <c r="X389" s="26">
        <f ca="1">correlations!X433-'Modified Weights'!AX400</f>
        <v>0.5</v>
      </c>
      <c r="Y389" s="26">
        <f ca="1">correlations!Y433-'Modified Weights'!AY400</f>
        <v>0.125</v>
      </c>
      <c r="Z389" s="26">
        <f ca="1">correlations!Z433-'Modified Weights'!AZ400</f>
        <v>1</v>
      </c>
    </row>
    <row r="390" spans="1:26">
      <c r="A390" s="1" t="str">
        <f t="shared" si="77"/>
        <v>1891: Star Wars: Episode V - The Empire Strikes Back (1980)</v>
      </c>
      <c r="B390" s="26">
        <f ca="1">correlations!B434-'Modified Weights'!AB401</f>
        <v>0.5</v>
      </c>
      <c r="C390" s="26">
        <f ca="1">correlations!C434-'Modified Weights'!AC401</f>
        <v>-0.875</v>
      </c>
      <c r="D390" s="26">
        <f ca="1">correlations!D434-'Modified Weights'!AD401</f>
        <v>0.375</v>
      </c>
      <c r="E390" s="26">
        <f ca="1">correlations!E434-'Modified Weights'!AE401</f>
        <v>-4.5</v>
      </c>
      <c r="F390" s="26">
        <f ca="1">correlations!F434-'Modified Weights'!AF401</f>
        <v>-4.75</v>
      </c>
      <c r="G390" s="26">
        <f ca="1">correlations!G434-'Modified Weights'!AG401</f>
        <v>-2.5</v>
      </c>
      <c r="H390" s="26">
        <f ca="1">correlations!H434-'Modified Weights'!AH401</f>
        <v>-1</v>
      </c>
      <c r="I390" s="26">
        <f ca="1">correlations!I434-'Modified Weights'!AI401</f>
        <v>-4.25</v>
      </c>
      <c r="J390" s="26">
        <f ca="1">correlations!J434-'Modified Weights'!AJ401</f>
        <v>0.79999999999999982</v>
      </c>
      <c r="K390" s="26">
        <f ca="1">correlations!K434-'Modified Weights'!AK401</f>
        <v>-0.125</v>
      </c>
      <c r="L390" s="26">
        <f ca="1">correlations!L434-'Modified Weights'!AL401</f>
        <v>-4.25</v>
      </c>
      <c r="M390" s="26">
        <f ca="1">correlations!M434-'Modified Weights'!AM401</f>
        <v>1</v>
      </c>
      <c r="N390" s="26">
        <f ca="1">correlations!N434-'Modified Weights'!AN401</f>
        <v>-4.166666666666667</v>
      </c>
      <c r="O390" s="26">
        <f ca="1">correlations!O434-'Modified Weights'!AO401</f>
        <v>0.25</v>
      </c>
      <c r="P390" s="26">
        <f ca="1">correlations!P434-'Modified Weights'!AP401</f>
        <v>0</v>
      </c>
      <c r="Q390" s="26">
        <f ca="1">correlations!Q434-'Modified Weights'!AQ401</f>
        <v>-4.5</v>
      </c>
      <c r="R390" s="26">
        <f ca="1">correlations!R434-'Modified Weights'!AR401</f>
        <v>-0.5</v>
      </c>
      <c r="S390" s="26">
        <f ca="1">correlations!S434-'Modified Weights'!AS401</f>
        <v>-0.33333333333333304</v>
      </c>
      <c r="T390" s="26">
        <f ca="1">correlations!T434-'Modified Weights'!AT401</f>
        <v>-4.25</v>
      </c>
      <c r="U390" s="26">
        <f ca="1">correlations!U434-'Modified Weights'!AU401</f>
        <v>0.375</v>
      </c>
      <c r="V390" s="26">
        <f ca="1">correlations!V434-'Modified Weights'!AV401</f>
        <v>-3</v>
      </c>
      <c r="W390" s="26">
        <f ca="1">correlations!W434-'Modified Weights'!AW401</f>
        <v>-1</v>
      </c>
      <c r="X390" s="26">
        <f ca="1">correlations!X434-'Modified Weights'!AX401</f>
        <v>-2.5</v>
      </c>
      <c r="Y390" s="26">
        <f ca="1">correlations!Y434-'Modified Weights'!AY401</f>
        <v>0.125</v>
      </c>
      <c r="Z390" s="26">
        <f ca="1">correlations!Z434-'Modified Weights'!AZ401</f>
        <v>-2.5</v>
      </c>
    </row>
    <row r="391" spans="1:26">
      <c r="A391" s="1" t="str">
        <f t="shared" si="77"/>
        <v>1891: Star Wars: Episode V - The Empire Strikes Back (1980)</v>
      </c>
      <c r="B391" s="26">
        <f ca="1">correlations!B435-'Modified Weights'!AB402</f>
        <v>0.5</v>
      </c>
      <c r="C391" s="26">
        <f ca="1">correlations!C435-'Modified Weights'!AC402</f>
        <v>-3.875</v>
      </c>
      <c r="D391" s="26">
        <f ca="1">correlations!D435-'Modified Weights'!AD402</f>
        <v>0.875</v>
      </c>
      <c r="E391" s="26">
        <f ca="1">correlations!E435-'Modified Weights'!AE402</f>
        <v>0</v>
      </c>
      <c r="F391" s="26">
        <f ca="1">correlations!F435-'Modified Weights'!AF402</f>
        <v>-4.75</v>
      </c>
      <c r="G391" s="26">
        <f ca="1">correlations!G435-'Modified Weights'!AG402</f>
        <v>0.5</v>
      </c>
      <c r="H391" s="26">
        <f ca="1">correlations!H435-'Modified Weights'!AH402</f>
        <v>-4</v>
      </c>
      <c r="I391" s="26">
        <f ca="1">correlations!I435-'Modified Weights'!AI402</f>
        <v>-0.25</v>
      </c>
      <c r="J391" s="26">
        <f ca="1">correlations!J435-'Modified Weights'!AJ402</f>
        <v>0.29999999999999982</v>
      </c>
      <c r="K391" s="26">
        <f ca="1">correlations!K435-'Modified Weights'!AK402</f>
        <v>-0.125</v>
      </c>
      <c r="L391" s="26">
        <f ca="1">correlations!L435-'Modified Weights'!AL402</f>
        <v>-0.25</v>
      </c>
      <c r="M391" s="26">
        <f ca="1">correlations!M435-'Modified Weights'!AM402</f>
        <v>-1</v>
      </c>
      <c r="N391" s="26">
        <f ca="1">correlations!N435-'Modified Weights'!AN402</f>
        <v>-4.166666666666667</v>
      </c>
      <c r="O391" s="26">
        <f ca="1">correlations!O435-'Modified Weights'!AO402</f>
        <v>-0.25</v>
      </c>
      <c r="P391" s="26">
        <f ca="1">correlations!P435-'Modified Weights'!AP402</f>
        <v>-4.5</v>
      </c>
      <c r="Q391" s="26">
        <f ca="1">correlations!Q435-'Modified Weights'!AQ402</f>
        <v>0.5</v>
      </c>
      <c r="R391" s="26">
        <f ca="1">correlations!R435-'Modified Weights'!AR402</f>
        <v>-4.5</v>
      </c>
      <c r="S391" s="26">
        <f ca="1">correlations!S435-'Modified Weights'!AS402</f>
        <v>-4.333333333333333</v>
      </c>
      <c r="T391" s="26">
        <f ca="1">correlations!T435-'Modified Weights'!AT402</f>
        <v>0.25</v>
      </c>
      <c r="U391" s="26">
        <f ca="1">correlations!U435-'Modified Weights'!AU402</f>
        <v>-1.125</v>
      </c>
      <c r="V391" s="26">
        <f ca="1">correlations!V435-'Modified Weights'!AV402</f>
        <v>-3</v>
      </c>
      <c r="W391" s="26">
        <f ca="1">correlations!W435-'Modified Weights'!AW402</f>
        <v>0.5</v>
      </c>
      <c r="X391" s="26">
        <f ca="1">correlations!X435-'Modified Weights'!AX402</f>
        <v>1.5</v>
      </c>
      <c r="Y391" s="26">
        <f ca="1">correlations!Y435-'Modified Weights'!AY402</f>
        <v>-0.875</v>
      </c>
      <c r="Z391" s="26">
        <f ca="1">correlations!Z435-'Modified Weights'!AZ402</f>
        <v>0.5</v>
      </c>
    </row>
    <row r="392" spans="1:26">
      <c r="A392" s="21" t="s">
        <v>78</v>
      </c>
      <c r="B392" s="26">
        <f ca="1">correlations!B436-'Modified Weights'!AB403</f>
        <v>0.5</v>
      </c>
      <c r="C392" s="26">
        <f ca="1">correlations!C436-'Modified Weights'!AC403</f>
        <v>0.625</v>
      </c>
      <c r="D392" s="26">
        <f ca="1">correlations!D436-'Modified Weights'!AD403</f>
        <v>-3.3333333333333335</v>
      </c>
      <c r="E392" s="26">
        <f ca="1">correlations!E436-'Modified Weights'!AE403</f>
        <v>-4.5</v>
      </c>
      <c r="F392" s="26">
        <f ca="1">correlations!F436-'Modified Weights'!AF403</f>
        <v>-0.25</v>
      </c>
      <c r="G392" s="26">
        <f ca="1">correlations!G436-'Modified Weights'!AG403</f>
        <v>-0.33333333333333304</v>
      </c>
      <c r="H392" s="26">
        <f ca="1">correlations!H436-'Modified Weights'!AH403</f>
        <v>0.5</v>
      </c>
      <c r="I392" s="26">
        <f ca="1">correlations!I436-'Modified Weights'!AI403</f>
        <v>-4.25</v>
      </c>
      <c r="J392" s="26">
        <f ca="1">correlations!J436-'Modified Weights'!AJ403</f>
        <v>-0.89999999999999991</v>
      </c>
      <c r="K392" s="26">
        <f ca="1">correlations!K436-'Modified Weights'!AK403</f>
        <v>-4.125</v>
      </c>
      <c r="L392" s="26">
        <f ca="1">correlations!L436-'Modified Weights'!AL403</f>
        <v>0.25</v>
      </c>
      <c r="M392" s="26">
        <f ca="1">correlations!M436-'Modified Weights'!AM403</f>
        <v>-4</v>
      </c>
      <c r="N392" s="26">
        <f ca="1">correlations!N436-'Modified Weights'!AN403</f>
        <v>-0.66666666666666652</v>
      </c>
      <c r="O392" s="26">
        <f ca="1">correlations!O436-'Modified Weights'!AO403</f>
        <v>-4</v>
      </c>
      <c r="P392" s="26">
        <f ca="1">correlations!P436-'Modified Weights'!AP403</f>
        <v>0.125</v>
      </c>
      <c r="Q392" s="26">
        <f ca="1">correlations!Q436-'Modified Weights'!AQ403</f>
        <v>-4.5</v>
      </c>
      <c r="R392" s="26">
        <f ca="1">correlations!R436-'Modified Weights'!AR403</f>
        <v>-4</v>
      </c>
      <c r="S392" s="26">
        <f ca="1">correlations!S436-'Modified Weights'!AS403</f>
        <v>-0.16666666666666696</v>
      </c>
      <c r="T392" s="26">
        <f ca="1">correlations!T436-'Modified Weights'!AT403</f>
        <v>-4</v>
      </c>
      <c r="U392" s="26">
        <f ca="1">correlations!U436-'Modified Weights'!AU403</f>
        <v>-4</v>
      </c>
      <c r="V392" s="26">
        <f ca="1">correlations!V436-'Modified Weights'!AV403</f>
        <v>-4.25</v>
      </c>
      <c r="W392" s="26">
        <f ca="1">correlations!W436-'Modified Weights'!AW403</f>
        <v>-0.89999999999999991</v>
      </c>
      <c r="X392" s="26">
        <f ca="1">correlations!X436-'Modified Weights'!AX403</f>
        <v>0</v>
      </c>
      <c r="Y392" s="26">
        <f ca="1">correlations!Y436-'Modified Weights'!AY403</f>
        <v>1</v>
      </c>
      <c r="Z392" s="26">
        <f ca="1">correlations!Z436-'Modified Weights'!AZ403</f>
        <v>-3.8333333333333335</v>
      </c>
    </row>
    <row r="393" spans="1:26">
      <c r="A393" s="1" t="str">
        <f t="shared" ref="A393:A396" si="78">A392</f>
        <v>1892: Star Wars: Episode VI - Return of the Jedi (1983)</v>
      </c>
      <c r="B393" s="26">
        <f ca="1">correlations!B437-'Modified Weights'!AB404</f>
        <v>0.5</v>
      </c>
      <c r="C393" s="26">
        <f ca="1">correlations!C437-'Modified Weights'!AC404</f>
        <v>-0.375</v>
      </c>
      <c r="D393" s="26">
        <f ca="1">correlations!D437-'Modified Weights'!AD404</f>
        <v>-3.3333333333333335</v>
      </c>
      <c r="E393" s="26">
        <f ca="1">correlations!E437-'Modified Weights'!AE404</f>
        <v>-4.5</v>
      </c>
      <c r="F393" s="26">
        <f ca="1">correlations!F437-'Modified Weights'!AF404</f>
        <v>-3.75</v>
      </c>
      <c r="G393" s="26">
        <f ca="1">correlations!G437-'Modified Weights'!AG404</f>
        <v>-4.333333333333333</v>
      </c>
      <c r="H393" s="26">
        <f ca="1">correlations!H437-'Modified Weights'!AH404</f>
        <v>0</v>
      </c>
      <c r="I393" s="26">
        <f ca="1">correlations!I437-'Modified Weights'!AI404</f>
        <v>-4.25</v>
      </c>
      <c r="J393" s="26">
        <f ca="1">correlations!J437-'Modified Weights'!AJ404</f>
        <v>0.10000000000000009</v>
      </c>
      <c r="K393" s="26">
        <f ca="1">correlations!K437-'Modified Weights'!AK404</f>
        <v>0.375</v>
      </c>
      <c r="L393" s="26">
        <f ca="1">correlations!L437-'Modified Weights'!AL404</f>
        <v>0.25</v>
      </c>
      <c r="M393" s="26">
        <f ca="1">correlations!M437-'Modified Weights'!AM404</f>
        <v>-4</v>
      </c>
      <c r="N393" s="26">
        <f ca="1">correlations!N437-'Modified Weights'!AN404</f>
        <v>0.33333333333333348</v>
      </c>
      <c r="O393" s="26">
        <f ca="1">correlations!O437-'Modified Weights'!AO404</f>
        <v>0.5</v>
      </c>
      <c r="P393" s="26">
        <f ca="1">correlations!P437-'Modified Weights'!AP404</f>
        <v>0.625</v>
      </c>
      <c r="Q393" s="26">
        <f ca="1">correlations!Q437-'Modified Weights'!AQ404</f>
        <v>0</v>
      </c>
      <c r="R393" s="26">
        <f ca="1">correlations!R437-'Modified Weights'!AR404</f>
        <v>1</v>
      </c>
      <c r="S393" s="26">
        <f ca="1">correlations!S437-'Modified Weights'!AS404</f>
        <v>-4.166666666666667</v>
      </c>
      <c r="T393" s="26">
        <f ca="1">correlations!T437-'Modified Weights'!AT404</f>
        <v>0</v>
      </c>
      <c r="U393" s="26">
        <f ca="1">correlations!U437-'Modified Weights'!AU404</f>
        <v>0</v>
      </c>
      <c r="V393" s="26">
        <f ca="1">correlations!V437-'Modified Weights'!AV404</f>
        <v>-0.25</v>
      </c>
      <c r="W393" s="26">
        <f ca="1">correlations!W437-'Modified Weights'!AW404</f>
        <v>0.10000000000000009</v>
      </c>
      <c r="X393" s="26">
        <f ca="1">correlations!X437-'Modified Weights'!AX404</f>
        <v>-4</v>
      </c>
      <c r="Y393" s="26">
        <f ca="1">correlations!Y437-'Modified Weights'!AY404</f>
        <v>-4</v>
      </c>
      <c r="Z393" s="26">
        <f ca="1">correlations!Z437-'Modified Weights'!AZ404</f>
        <v>0.66666666666666652</v>
      </c>
    </row>
    <row r="394" spans="1:26">
      <c r="A394" s="1" t="str">
        <f t="shared" si="78"/>
        <v>1892: Star Wars: Episode VI - Return of the Jedi (1983)</v>
      </c>
      <c r="B394" s="26">
        <f ca="1">correlations!B438-'Modified Weights'!AB405</f>
        <v>-4</v>
      </c>
      <c r="C394" s="26">
        <f ca="1">correlations!C438-'Modified Weights'!AC405</f>
        <v>0.125</v>
      </c>
      <c r="D394" s="26">
        <f ca="1">correlations!D438-'Modified Weights'!AD405</f>
        <v>-0.33333333333333348</v>
      </c>
      <c r="E394" s="26">
        <f ca="1">correlations!E438-'Modified Weights'!AE405</f>
        <v>-4.5</v>
      </c>
      <c r="F394" s="26">
        <f ca="1">correlations!F438-'Modified Weights'!AF405</f>
        <v>0.25</v>
      </c>
      <c r="G394" s="26">
        <f ca="1">correlations!G438-'Modified Weights'!AG405</f>
        <v>0.66666666666666696</v>
      </c>
      <c r="H394" s="26">
        <f ca="1">correlations!H438-'Modified Weights'!AH405</f>
        <v>0.5</v>
      </c>
      <c r="I394" s="26">
        <f ca="1">correlations!I438-'Modified Weights'!AI405</f>
        <v>-0.25</v>
      </c>
      <c r="J394" s="26">
        <f ca="1">correlations!J438-'Modified Weights'!AJ405</f>
        <v>-0.89999999999999991</v>
      </c>
      <c r="K394" s="26">
        <f ca="1">correlations!K438-'Modified Weights'!AK405</f>
        <v>-0.125</v>
      </c>
      <c r="L394" s="26">
        <f ca="1">correlations!L438-'Modified Weights'!AL405</f>
        <v>-0.25</v>
      </c>
      <c r="M394" s="26">
        <f ca="1">correlations!M438-'Modified Weights'!AM405</f>
        <v>-4</v>
      </c>
      <c r="N394" s="26">
        <f ca="1">correlations!N438-'Modified Weights'!AN405</f>
        <v>0.33333333333333348</v>
      </c>
      <c r="O394" s="26">
        <f ca="1">correlations!O438-'Modified Weights'!AO405</f>
        <v>-1</v>
      </c>
      <c r="P394" s="26">
        <f ca="1">correlations!P438-'Modified Weights'!AP405</f>
        <v>-0.375</v>
      </c>
      <c r="Q394" s="26">
        <f ca="1">correlations!Q438-'Modified Weights'!AQ405</f>
        <v>-0.5</v>
      </c>
      <c r="R394" s="26">
        <f ca="1">correlations!R438-'Modified Weights'!AR405</f>
        <v>-4</v>
      </c>
      <c r="S394" s="26">
        <f ca="1">correlations!S438-'Modified Weights'!AS405</f>
        <v>0.33333333333333304</v>
      </c>
      <c r="T394" s="26">
        <f ca="1">correlations!T438-'Modified Weights'!AT405</f>
        <v>-4</v>
      </c>
      <c r="U394" s="26">
        <f ca="1">correlations!U438-'Modified Weights'!AU405</f>
        <v>0.5</v>
      </c>
      <c r="V394" s="26">
        <f ca="1">correlations!V438-'Modified Weights'!AV405</f>
        <v>0.25</v>
      </c>
      <c r="W394" s="26">
        <f ca="1">correlations!W438-'Modified Weights'!AW405</f>
        <v>1.1000000000000001</v>
      </c>
      <c r="X394" s="26">
        <f ca="1">correlations!X438-'Modified Weights'!AX405</f>
        <v>0.5</v>
      </c>
      <c r="Y394" s="26">
        <f ca="1">correlations!Y438-'Modified Weights'!AY405</f>
        <v>0</v>
      </c>
      <c r="Z394" s="26">
        <f ca="1">correlations!Z438-'Modified Weights'!AZ405</f>
        <v>0.16666666666666652</v>
      </c>
    </row>
    <row r="395" spans="1:26">
      <c r="A395" s="1" t="str">
        <f t="shared" si="78"/>
        <v>1892: Star Wars: Episode VI - Return of the Jedi (1983)</v>
      </c>
      <c r="B395" s="26">
        <f ca="1">correlations!B439-'Modified Weights'!AB406</f>
        <v>-1</v>
      </c>
      <c r="C395" s="26">
        <f ca="1">correlations!C439-'Modified Weights'!AC406</f>
        <v>-0.375</v>
      </c>
      <c r="D395" s="26">
        <f ca="1">correlations!D439-'Modified Weights'!AD406</f>
        <v>-0.33333333333333348</v>
      </c>
      <c r="E395" s="26">
        <f ca="1">correlations!E439-'Modified Weights'!AE406</f>
        <v>-4.5</v>
      </c>
      <c r="F395" s="26">
        <f ca="1">correlations!F439-'Modified Weights'!AF406</f>
        <v>-3.75</v>
      </c>
      <c r="G395" s="26">
        <f ca="1">correlations!G439-'Modified Weights'!AG406</f>
        <v>-4.333333333333333</v>
      </c>
      <c r="H395" s="26">
        <f ca="1">correlations!H439-'Modified Weights'!AH406</f>
        <v>-1</v>
      </c>
      <c r="I395" s="26">
        <f ca="1">correlations!I439-'Modified Weights'!AI406</f>
        <v>-4.25</v>
      </c>
      <c r="J395" s="26">
        <f ca="1">correlations!J439-'Modified Weights'!AJ406</f>
        <v>1.1000000000000001</v>
      </c>
      <c r="K395" s="26">
        <f ca="1">correlations!K439-'Modified Weights'!AK406</f>
        <v>-0.125</v>
      </c>
      <c r="L395" s="26">
        <f ca="1">correlations!L439-'Modified Weights'!AL406</f>
        <v>-4.25</v>
      </c>
      <c r="M395" s="26">
        <f ca="1">correlations!M439-'Modified Weights'!AM406</f>
        <v>1</v>
      </c>
      <c r="N395" s="26">
        <f ca="1">correlations!N439-'Modified Weights'!AN406</f>
        <v>-3.6666666666666665</v>
      </c>
      <c r="O395" s="26">
        <f ca="1">correlations!O439-'Modified Weights'!AO406</f>
        <v>0.5</v>
      </c>
      <c r="P395" s="26">
        <f ca="1">correlations!P439-'Modified Weights'!AP406</f>
        <v>-0.375</v>
      </c>
      <c r="Q395" s="26">
        <f ca="1">correlations!Q439-'Modified Weights'!AQ406</f>
        <v>-4.5</v>
      </c>
      <c r="R395" s="26">
        <f ca="1">correlations!R439-'Modified Weights'!AR406</f>
        <v>-1</v>
      </c>
      <c r="S395" s="26">
        <f ca="1">correlations!S439-'Modified Weights'!AS406</f>
        <v>-0.16666666666666696</v>
      </c>
      <c r="T395" s="26">
        <f ca="1">correlations!T439-'Modified Weights'!AT406</f>
        <v>-4</v>
      </c>
      <c r="U395" s="26">
        <f ca="1">correlations!U439-'Modified Weights'!AU406</f>
        <v>0.5</v>
      </c>
      <c r="V395" s="26">
        <f ca="1">correlations!V439-'Modified Weights'!AV406</f>
        <v>-4.25</v>
      </c>
      <c r="W395" s="26">
        <f ca="1">correlations!W439-'Modified Weights'!AW406</f>
        <v>-0.89999999999999991</v>
      </c>
      <c r="X395" s="26">
        <f ca="1">correlations!X439-'Modified Weights'!AX406</f>
        <v>-4</v>
      </c>
      <c r="Y395" s="26">
        <f ca="1">correlations!Y439-'Modified Weights'!AY406</f>
        <v>0</v>
      </c>
      <c r="Z395" s="26">
        <f ca="1">correlations!Z439-'Modified Weights'!AZ406</f>
        <v>-3.8333333333333335</v>
      </c>
    </row>
    <row r="396" spans="1:26">
      <c r="A396" s="1" t="str">
        <f t="shared" si="78"/>
        <v>1892: Star Wars: Episode VI - Return of the Jedi (1983)</v>
      </c>
      <c r="B396" s="26">
        <f ca="1">correlations!B440-'Modified Weights'!AB407</f>
        <v>0</v>
      </c>
      <c r="C396" s="26">
        <f ca="1">correlations!C440-'Modified Weights'!AC407</f>
        <v>-3.375</v>
      </c>
      <c r="D396" s="26">
        <f ca="1">correlations!D440-'Modified Weights'!AD407</f>
        <v>0.66666666666666652</v>
      </c>
      <c r="E396" s="26">
        <f ca="1">correlations!E440-'Modified Weights'!AE407</f>
        <v>0</v>
      </c>
      <c r="F396" s="26">
        <f ca="1">correlations!F440-'Modified Weights'!AF407</f>
        <v>-3.75</v>
      </c>
      <c r="G396" s="26">
        <f ca="1">correlations!G440-'Modified Weights'!AG407</f>
        <v>-0.33333333333333304</v>
      </c>
      <c r="H396" s="26">
        <f ca="1">correlations!H440-'Modified Weights'!AH407</f>
        <v>-4</v>
      </c>
      <c r="I396" s="26">
        <f ca="1">correlations!I440-'Modified Weights'!AI407</f>
        <v>0.25</v>
      </c>
      <c r="J396" s="26">
        <f ca="1">correlations!J440-'Modified Weights'!AJ407</f>
        <v>0.60000000000000009</v>
      </c>
      <c r="K396" s="26">
        <f ca="1">correlations!K440-'Modified Weights'!AK407</f>
        <v>-0.125</v>
      </c>
      <c r="L396" s="26">
        <f ca="1">correlations!L440-'Modified Weights'!AL407</f>
        <v>-0.25</v>
      </c>
      <c r="M396" s="26">
        <f ca="1">correlations!M440-'Modified Weights'!AM407</f>
        <v>-1</v>
      </c>
      <c r="N396" s="26">
        <f ca="1">correlations!N440-'Modified Weights'!AN407</f>
        <v>-3.6666666666666665</v>
      </c>
      <c r="O396" s="26">
        <f ca="1">correlations!O440-'Modified Weights'!AO407</f>
        <v>0</v>
      </c>
      <c r="P396" s="26">
        <f ca="1">correlations!P440-'Modified Weights'!AP407</f>
        <v>-4.375</v>
      </c>
      <c r="Q396" s="26">
        <f ca="1">correlations!Q440-'Modified Weights'!AQ407</f>
        <v>0.5</v>
      </c>
      <c r="R396" s="26">
        <f ca="1">correlations!R440-'Modified Weights'!AR407</f>
        <v>-4</v>
      </c>
      <c r="S396" s="26">
        <f ca="1">correlations!S440-'Modified Weights'!AS407</f>
        <v>-4.166666666666667</v>
      </c>
      <c r="T396" s="26">
        <f ca="1">correlations!T440-'Modified Weights'!AT407</f>
        <v>0</v>
      </c>
      <c r="U396" s="26">
        <f ca="1">correlations!U440-'Modified Weights'!AU407</f>
        <v>-1</v>
      </c>
      <c r="V396" s="26">
        <f ca="1">correlations!V440-'Modified Weights'!AV407</f>
        <v>-4.25</v>
      </c>
      <c r="W396" s="26">
        <f ca="1">correlations!W440-'Modified Weights'!AW407</f>
        <v>0.60000000000000009</v>
      </c>
      <c r="X396" s="26">
        <f ca="1">correlations!X440-'Modified Weights'!AX407</f>
        <v>-0.5</v>
      </c>
      <c r="Y396" s="26">
        <f ca="1">correlations!Y440-'Modified Weights'!AY407</f>
        <v>-1</v>
      </c>
      <c r="Z396" s="26">
        <f ca="1">correlations!Z440-'Modified Weights'!AZ407</f>
        <v>-0.83333333333333348</v>
      </c>
    </row>
    <row r="397" spans="1:26">
      <c r="A397" s="21" t="s">
        <v>79</v>
      </c>
      <c r="B397" s="26">
        <f ca="1">correlations!B441-'Modified Weights'!AB408</f>
        <v>-0.33333333333333348</v>
      </c>
      <c r="C397" s="26">
        <f ca="1">correlations!C441-'Modified Weights'!AC408</f>
        <v>0.125</v>
      </c>
      <c r="D397" s="26">
        <f ca="1">correlations!D441-'Modified Weights'!AD408</f>
        <v>-3.75</v>
      </c>
      <c r="E397" s="26">
        <f ca="1">correlations!E441-'Modified Weights'!AE408</f>
        <v>0</v>
      </c>
      <c r="F397" s="26">
        <f ca="1">correlations!F441-'Modified Weights'!AF408</f>
        <v>-0.75</v>
      </c>
      <c r="G397" s="26">
        <f ca="1">correlations!G441-'Modified Weights'!AG408</f>
        <v>-0.625</v>
      </c>
      <c r="H397" s="26">
        <f ca="1">correlations!H441-'Modified Weights'!AH408</f>
        <v>0.625</v>
      </c>
      <c r="I397" s="26">
        <f ca="1">correlations!I441-'Modified Weights'!AI408</f>
        <v>-0.5</v>
      </c>
      <c r="J397" s="26">
        <f ca="1">correlations!J441-'Modified Weights'!AJ408</f>
        <v>0.375</v>
      </c>
      <c r="K397" s="26">
        <f ca="1">correlations!K441-'Modified Weights'!AK408</f>
        <v>-3.625</v>
      </c>
      <c r="L397" s="26">
        <f ca="1">correlations!L441-'Modified Weights'!AL408</f>
        <v>0.75</v>
      </c>
      <c r="M397" s="26">
        <f ca="1">correlations!M441-'Modified Weights'!AM408</f>
        <v>-3.6666666666666665</v>
      </c>
      <c r="N397" s="26">
        <f ca="1">correlations!N441-'Modified Weights'!AN408</f>
        <v>-3.1666666666666665</v>
      </c>
      <c r="O397" s="26">
        <f ca="1">correlations!O441-'Modified Weights'!AO408</f>
        <v>-3</v>
      </c>
      <c r="P397" s="26">
        <f ca="1">correlations!P441-'Modified Weights'!AP408</f>
        <v>-0.875</v>
      </c>
      <c r="Q397" s="26">
        <f ca="1">correlations!Q441-'Modified Weights'!AQ408</f>
        <v>-3.6666666666666665</v>
      </c>
      <c r="R397" s="26">
        <f ca="1">correlations!R441-'Modified Weights'!AR408</f>
        <v>-1</v>
      </c>
      <c r="S397" s="26">
        <f ca="1">correlations!S441-'Modified Weights'!AS408</f>
        <v>0.5</v>
      </c>
      <c r="T397" s="26">
        <f ca="1">correlations!T441-'Modified Weights'!AT408</f>
        <v>0</v>
      </c>
      <c r="U397" s="26">
        <f ca="1">correlations!U441-'Modified Weights'!AU408</f>
        <v>-3</v>
      </c>
      <c r="V397" s="26">
        <f ca="1">correlations!V441-'Modified Weights'!AV408</f>
        <v>-3.5</v>
      </c>
      <c r="W397" s="26">
        <f ca="1">correlations!W441-'Modified Weights'!AW408</f>
        <v>0.10000000000000009</v>
      </c>
      <c r="X397" s="26">
        <f ca="1">correlations!X441-'Modified Weights'!AX408</f>
        <v>0.16666666666666652</v>
      </c>
      <c r="Y397" s="26">
        <f ca="1">correlations!Y441-'Modified Weights'!AY408</f>
        <v>1.125</v>
      </c>
      <c r="Z397" s="26">
        <f ca="1">correlations!Z441-'Modified Weights'!AZ408</f>
        <v>-3</v>
      </c>
    </row>
    <row r="398" spans="1:26">
      <c r="A398" s="1" t="str">
        <f t="shared" ref="A398:A401" si="79">A397</f>
        <v>1894: Star Wars: Episode II - Attack of the Clones (2002)</v>
      </c>
      <c r="B398" s="26">
        <f ca="1">correlations!B442-'Modified Weights'!AB409</f>
        <v>0.66666666666666652</v>
      </c>
      <c r="C398" s="26">
        <f ca="1">correlations!C442-'Modified Weights'!AC409</f>
        <v>1.125</v>
      </c>
      <c r="D398" s="26">
        <f ca="1">correlations!D442-'Modified Weights'!AD409</f>
        <v>-3.75</v>
      </c>
      <c r="E398" s="26">
        <f ca="1">correlations!E442-'Modified Weights'!AE409</f>
        <v>-3</v>
      </c>
      <c r="F398" s="26">
        <f ca="1">correlations!F442-'Modified Weights'!AF409</f>
        <v>-2.25</v>
      </c>
      <c r="G398" s="26">
        <f ca="1">correlations!G442-'Modified Weights'!AG409</f>
        <v>-0.625</v>
      </c>
      <c r="H398" s="26">
        <f ca="1">correlations!H442-'Modified Weights'!AH409</f>
        <v>0.125</v>
      </c>
      <c r="I398" s="26">
        <f ca="1">correlations!I442-'Modified Weights'!AI409</f>
        <v>-3.5</v>
      </c>
      <c r="J398" s="26">
        <f ca="1">correlations!J442-'Modified Weights'!AJ409</f>
        <v>-0.625</v>
      </c>
      <c r="K398" s="26">
        <f ca="1">correlations!K442-'Modified Weights'!AK409</f>
        <v>-0.625</v>
      </c>
      <c r="L398" s="26">
        <f ca="1">correlations!L442-'Modified Weights'!AL409</f>
        <v>0.25</v>
      </c>
      <c r="M398" s="26">
        <f ca="1">correlations!M442-'Modified Weights'!AM409</f>
        <v>-3.6666666666666665</v>
      </c>
      <c r="N398" s="26">
        <f ca="1">correlations!N442-'Modified Weights'!AN409</f>
        <v>0.33333333333333348</v>
      </c>
      <c r="O398" s="26">
        <f ca="1">correlations!O442-'Modified Weights'!AO409</f>
        <v>-0.5</v>
      </c>
      <c r="P398" s="26">
        <f ca="1">correlations!P442-'Modified Weights'!AP409</f>
        <v>1.625</v>
      </c>
      <c r="Q398" s="26">
        <f ca="1">correlations!Q442-'Modified Weights'!AQ409</f>
        <v>-1.1666666666666665</v>
      </c>
      <c r="R398" s="26">
        <f ca="1">correlations!R442-'Modified Weights'!AR409</f>
        <v>1</v>
      </c>
      <c r="S398" s="26">
        <f ca="1">correlations!S442-'Modified Weights'!AS409</f>
        <v>-3</v>
      </c>
      <c r="T398" s="26">
        <f ca="1">correlations!T442-'Modified Weights'!AT409</f>
        <v>0</v>
      </c>
      <c r="U398" s="26">
        <f ca="1">correlations!U442-'Modified Weights'!AU409</f>
        <v>0.5</v>
      </c>
      <c r="V398" s="26">
        <f ca="1">correlations!V442-'Modified Weights'!AV409</f>
        <v>-0.5</v>
      </c>
      <c r="W398" s="26">
        <f ca="1">correlations!W442-'Modified Weights'!AW409</f>
        <v>1.1000000000000001</v>
      </c>
      <c r="X398" s="26">
        <f ca="1">correlations!X442-'Modified Weights'!AX409</f>
        <v>-2.8333333333333335</v>
      </c>
      <c r="Y398" s="26">
        <f ca="1">correlations!Y442-'Modified Weights'!AY409</f>
        <v>-3.875</v>
      </c>
      <c r="Z398" s="26">
        <f ca="1">correlations!Z442-'Modified Weights'!AZ409</f>
        <v>-0.5</v>
      </c>
    </row>
    <row r="399" spans="1:26">
      <c r="A399" s="1" t="str">
        <f t="shared" si="79"/>
        <v>1894: Star Wars: Episode II - Attack of the Clones (2002)</v>
      </c>
      <c r="B399" s="26">
        <f ca="1">correlations!B443-'Modified Weights'!AB410</f>
        <v>-3.3333333333333335</v>
      </c>
      <c r="C399" s="26">
        <f ca="1">correlations!C443-'Modified Weights'!AC410</f>
        <v>-1.375</v>
      </c>
      <c r="D399" s="26">
        <f ca="1">correlations!D443-'Modified Weights'!AD410</f>
        <v>-3.75</v>
      </c>
      <c r="E399" s="26">
        <f ca="1">correlations!E443-'Modified Weights'!AE410</f>
        <v>-3</v>
      </c>
      <c r="F399" s="26">
        <f ca="1">correlations!F443-'Modified Weights'!AF410</f>
        <v>0.75</v>
      </c>
      <c r="G399" s="26">
        <f ca="1">correlations!G443-'Modified Weights'!AG410</f>
        <v>1.375</v>
      </c>
      <c r="H399" s="26">
        <f ca="1">correlations!H443-'Modified Weights'!AH410</f>
        <v>-0.375</v>
      </c>
      <c r="I399" s="26">
        <f ca="1">correlations!I443-'Modified Weights'!AI410</f>
        <v>0</v>
      </c>
      <c r="J399" s="26">
        <f ca="1">correlations!J443-'Modified Weights'!AJ410</f>
        <v>-3.625</v>
      </c>
      <c r="K399" s="26">
        <f ca="1">correlations!K443-'Modified Weights'!AK410</f>
        <v>-0.625</v>
      </c>
      <c r="L399" s="26">
        <f ca="1">correlations!L443-'Modified Weights'!AL410</f>
        <v>-0.75</v>
      </c>
      <c r="M399" s="26">
        <f ca="1">correlations!M443-'Modified Weights'!AM410</f>
        <v>-0.66666666666666652</v>
      </c>
      <c r="N399" s="26">
        <f ca="1">correlations!N443-'Modified Weights'!AN410</f>
        <v>-0.16666666666666652</v>
      </c>
      <c r="O399" s="26">
        <f ca="1">correlations!O443-'Modified Weights'!AO410</f>
        <v>-3</v>
      </c>
      <c r="P399" s="26">
        <f ca="1">correlations!P443-'Modified Weights'!AP410</f>
        <v>-0.375</v>
      </c>
      <c r="Q399" s="26">
        <f ca="1">correlations!Q443-'Modified Weights'!AQ410</f>
        <v>-0.16666666666666652</v>
      </c>
      <c r="R399" s="26">
        <f ca="1">correlations!R443-'Modified Weights'!AR410</f>
        <v>-4</v>
      </c>
      <c r="S399" s="26">
        <f ca="1">correlations!S443-'Modified Weights'!AS410</f>
        <v>-0.5</v>
      </c>
      <c r="T399" s="26">
        <f ca="1">correlations!T443-'Modified Weights'!AT410</f>
        <v>-3</v>
      </c>
      <c r="U399" s="26">
        <f ca="1">correlations!U443-'Modified Weights'!AU410</f>
        <v>0</v>
      </c>
      <c r="V399" s="26">
        <f ca="1">correlations!V443-'Modified Weights'!AV410</f>
        <v>0.5</v>
      </c>
      <c r="W399" s="26">
        <f ca="1">correlations!W443-'Modified Weights'!AW410</f>
        <v>1.1000000000000001</v>
      </c>
      <c r="X399" s="26">
        <f ca="1">correlations!X443-'Modified Weights'!AX410</f>
        <v>1.1666666666666665</v>
      </c>
      <c r="Y399" s="26">
        <f ca="1">correlations!Y443-'Modified Weights'!AY410</f>
        <v>-0.875</v>
      </c>
      <c r="Z399" s="26">
        <f ca="1">correlations!Z443-'Modified Weights'!AZ410</f>
        <v>0.5</v>
      </c>
    </row>
    <row r="400" spans="1:26">
      <c r="A400" s="1" t="str">
        <f t="shared" si="79"/>
        <v>1894: Star Wars: Episode II - Attack of the Clones (2002)</v>
      </c>
      <c r="B400" s="26">
        <f ca="1">correlations!B444-'Modified Weights'!AB411</f>
        <v>-3.3333333333333335</v>
      </c>
      <c r="C400" s="26">
        <f ca="1">correlations!C444-'Modified Weights'!AC411</f>
        <v>0.125</v>
      </c>
      <c r="D400" s="26">
        <f ca="1">correlations!D444-'Modified Weights'!AD411</f>
        <v>0.25</v>
      </c>
      <c r="E400" s="26">
        <f ca="1">correlations!E444-'Modified Weights'!AE411</f>
        <v>-3</v>
      </c>
      <c r="F400" s="26">
        <f ca="1">correlations!F444-'Modified Weights'!AF411</f>
        <v>-2.25</v>
      </c>
      <c r="G400" s="26">
        <f ca="1">correlations!G444-'Modified Weights'!AG411</f>
        <v>-3.625</v>
      </c>
      <c r="H400" s="26">
        <f ca="1">correlations!H444-'Modified Weights'!AH411</f>
        <v>-0.375</v>
      </c>
      <c r="I400" s="26">
        <f ca="1">correlations!I444-'Modified Weights'!AI411</f>
        <v>-3.5</v>
      </c>
      <c r="J400" s="26">
        <f ca="1">correlations!J444-'Modified Weights'!AJ411</f>
        <v>1.375</v>
      </c>
      <c r="K400" s="26">
        <f ca="1">correlations!K444-'Modified Weights'!AK411</f>
        <v>1.375</v>
      </c>
      <c r="L400" s="26">
        <f ca="1">correlations!L444-'Modified Weights'!AL411</f>
        <v>-3.75</v>
      </c>
      <c r="M400" s="26">
        <f ca="1">correlations!M444-'Modified Weights'!AM411</f>
        <v>1.3333333333333335</v>
      </c>
      <c r="N400" s="26">
        <f ca="1">correlations!N444-'Modified Weights'!AN411</f>
        <v>-0.16666666666666652</v>
      </c>
      <c r="O400" s="26">
        <f ca="1">correlations!O444-'Modified Weights'!AO411</f>
        <v>0</v>
      </c>
      <c r="P400" s="26">
        <f ca="1">correlations!P444-'Modified Weights'!AP411</f>
        <v>-0.375</v>
      </c>
      <c r="Q400" s="26">
        <f ca="1">correlations!Q444-'Modified Weights'!AQ411</f>
        <v>-3.6666666666666665</v>
      </c>
      <c r="R400" s="26">
        <f ca="1">correlations!R444-'Modified Weights'!AR411</f>
        <v>-4</v>
      </c>
      <c r="S400" s="26">
        <f ca="1">correlations!S444-'Modified Weights'!AS411</f>
        <v>0</v>
      </c>
      <c r="T400" s="26">
        <f ca="1">correlations!T444-'Modified Weights'!AT411</f>
        <v>-3</v>
      </c>
      <c r="U400" s="26">
        <f ca="1">correlations!U444-'Modified Weights'!AU411</f>
        <v>-0.5</v>
      </c>
      <c r="V400" s="26">
        <f ca="1">correlations!V444-'Modified Weights'!AV411</f>
        <v>-3.5</v>
      </c>
      <c r="W400" s="26">
        <f ca="1">correlations!W444-'Modified Weights'!AW411</f>
        <v>-0.89999999999999991</v>
      </c>
      <c r="X400" s="26">
        <f ca="1">correlations!X444-'Modified Weights'!AX411</f>
        <v>-2.8333333333333335</v>
      </c>
      <c r="Y400" s="26">
        <f ca="1">correlations!Y444-'Modified Weights'!AY411</f>
        <v>-0.375</v>
      </c>
      <c r="Z400" s="26">
        <f ca="1">correlations!Z444-'Modified Weights'!AZ411</f>
        <v>-3</v>
      </c>
    </row>
    <row r="401" spans="1:26">
      <c r="A401" s="1" t="str">
        <f t="shared" si="79"/>
        <v>1894: Star Wars: Episode II - Attack of the Clones (2002)</v>
      </c>
      <c r="B401" s="26">
        <f ca="1">correlations!B445-'Modified Weights'!AB412</f>
        <v>-0.33333333333333348</v>
      </c>
      <c r="C401" s="26">
        <f ca="1">correlations!C445-'Modified Weights'!AC412</f>
        <v>-2.875</v>
      </c>
      <c r="D401" s="26">
        <f ca="1">correlations!D445-'Modified Weights'!AD412</f>
        <v>-0.25</v>
      </c>
      <c r="E401" s="26">
        <f ca="1">correlations!E445-'Modified Weights'!AE412</f>
        <v>0</v>
      </c>
      <c r="F401" s="26">
        <f ca="1">correlations!F445-'Modified Weights'!AF412</f>
        <v>-2.25</v>
      </c>
      <c r="G401" s="26">
        <f ca="1">correlations!G445-'Modified Weights'!AG412</f>
        <v>-0.125</v>
      </c>
      <c r="H401" s="26">
        <f ca="1">correlations!H445-'Modified Weights'!AH412</f>
        <v>-3.375</v>
      </c>
      <c r="I401" s="26">
        <f ca="1">correlations!I445-'Modified Weights'!AI412</f>
        <v>0.5</v>
      </c>
      <c r="J401" s="26">
        <f ca="1">correlations!J445-'Modified Weights'!AJ412</f>
        <v>-1.125</v>
      </c>
      <c r="K401" s="26">
        <f ca="1">correlations!K445-'Modified Weights'!AK412</f>
        <v>-0.125</v>
      </c>
      <c r="L401" s="26">
        <f ca="1">correlations!L445-'Modified Weights'!AL412</f>
        <v>-0.25</v>
      </c>
      <c r="M401" s="26">
        <f ca="1">correlations!M445-'Modified Weights'!AM412</f>
        <v>-0.66666666666666652</v>
      </c>
      <c r="N401" s="26">
        <f ca="1">correlations!N445-'Modified Weights'!AN412</f>
        <v>-3.1666666666666665</v>
      </c>
      <c r="O401" s="26">
        <f ca="1">correlations!O445-'Modified Weights'!AO412</f>
        <v>0.5</v>
      </c>
      <c r="P401" s="26">
        <f ca="1">correlations!P445-'Modified Weights'!AP412</f>
        <v>-3.375</v>
      </c>
      <c r="Q401" s="26">
        <f ca="1">correlations!Q445-'Modified Weights'!AQ412</f>
        <v>1.3333333333333335</v>
      </c>
      <c r="R401" s="26">
        <f ca="1">correlations!R445-'Modified Weights'!AR412</f>
        <v>-4</v>
      </c>
      <c r="S401" s="26">
        <f ca="1">correlations!S445-'Modified Weights'!AS412</f>
        <v>0</v>
      </c>
      <c r="T401" s="26">
        <f ca="1">correlations!T445-'Modified Weights'!AT412</f>
        <v>0</v>
      </c>
      <c r="U401" s="26">
        <f ca="1">correlations!U445-'Modified Weights'!AU412</f>
        <v>0</v>
      </c>
      <c r="V401" s="26">
        <f ca="1">correlations!V445-'Modified Weights'!AV412</f>
        <v>-3.5</v>
      </c>
      <c r="W401" s="26">
        <f ca="1">correlations!W445-'Modified Weights'!AW412</f>
        <v>-1.4</v>
      </c>
      <c r="X401" s="26">
        <f ca="1">correlations!X445-'Modified Weights'!AX412</f>
        <v>-1.3333333333333335</v>
      </c>
      <c r="Y401" s="26">
        <f ca="1">correlations!Y445-'Modified Weights'!AY412</f>
        <v>0.125</v>
      </c>
      <c r="Z401" s="26">
        <f ca="1">correlations!Z445-'Modified Weights'!AZ412</f>
        <v>-3</v>
      </c>
    </row>
    <row r="402" spans="1:26">
      <c r="A402" s="21" t="s">
        <v>80</v>
      </c>
      <c r="B402" s="26" t="e">
        <f ca="1">correlations!B446-'Modified Weights'!AB413</f>
        <v>#DIV/0!</v>
      </c>
      <c r="C402" s="26">
        <f ca="1">correlations!C446-'Modified Weights'!AC413</f>
        <v>-3.25</v>
      </c>
      <c r="D402" s="26">
        <f ca="1">correlations!D446-'Modified Weights'!AD413</f>
        <v>0.5</v>
      </c>
      <c r="E402" s="26" t="e">
        <f ca="1">correlations!E446-'Modified Weights'!AE413</f>
        <v>#DIV/0!</v>
      </c>
      <c r="F402" s="26">
        <f ca="1">correlations!F446-'Modified Weights'!AF413</f>
        <v>-3.75</v>
      </c>
      <c r="G402" s="26">
        <f ca="1">correlations!G446-'Modified Weights'!AG413</f>
        <v>-4</v>
      </c>
      <c r="H402" s="26">
        <f ca="1">correlations!H446-'Modified Weights'!AH413</f>
        <v>-3.75</v>
      </c>
      <c r="I402" s="26" t="e">
        <f ca="1">correlations!I446-'Modified Weights'!AI413</f>
        <v>#DIV/0!</v>
      </c>
      <c r="J402" s="26">
        <f ca="1">correlations!J446-'Modified Weights'!AJ413</f>
        <v>1.25</v>
      </c>
      <c r="K402" s="26">
        <f ca="1">correlations!K446-'Modified Weights'!AK413</f>
        <v>-4</v>
      </c>
      <c r="L402" s="26">
        <f ca="1">correlations!L446-'Modified Weights'!AL413</f>
        <v>0.5</v>
      </c>
      <c r="M402" s="26">
        <f ca="1">correlations!M446-'Modified Weights'!AM413</f>
        <v>-3.6666666666666665</v>
      </c>
      <c r="N402" s="26">
        <f ca="1">correlations!N446-'Modified Weights'!AN413</f>
        <v>-4.5</v>
      </c>
      <c r="O402" s="26">
        <f ca="1">correlations!O446-'Modified Weights'!AO413</f>
        <v>-2.5</v>
      </c>
      <c r="P402" s="26">
        <f ca="1">correlations!P446-'Modified Weights'!AP413</f>
        <v>-1</v>
      </c>
      <c r="Q402" s="26">
        <f ca="1">correlations!Q446-'Modified Weights'!AQ413</f>
        <v>-3.1666666666666665</v>
      </c>
      <c r="R402" s="26" t="e">
        <f ca="1">correlations!R446-'Modified Weights'!AR413</f>
        <v>#DIV/0!</v>
      </c>
      <c r="S402" s="26">
        <f ca="1">correlations!S446-'Modified Weights'!AS413</f>
        <v>-1</v>
      </c>
      <c r="T402" s="26">
        <f ca="1">correlations!T446-'Modified Weights'!AT413</f>
        <v>-3.75</v>
      </c>
      <c r="U402" s="26">
        <f ca="1">correlations!U446-'Modified Weights'!AU413</f>
        <v>1.6666666666666665</v>
      </c>
      <c r="V402" s="26">
        <f ca="1">correlations!V446-'Modified Weights'!AV413</f>
        <v>-4.5</v>
      </c>
      <c r="W402" s="26">
        <f ca="1">correlations!W446-'Modified Weights'!AW413</f>
        <v>0.75</v>
      </c>
      <c r="X402" s="26">
        <f ca="1">correlations!X446-'Modified Weights'!AX413</f>
        <v>-4.5</v>
      </c>
      <c r="Y402" s="26">
        <f ca="1">correlations!Y446-'Modified Weights'!AY413</f>
        <v>-3.25</v>
      </c>
      <c r="Z402" s="26">
        <f ca="1">correlations!Z446-'Modified Weights'!AZ413</f>
        <v>-1</v>
      </c>
    </row>
    <row r="403" spans="1:26">
      <c r="A403" s="1" t="str">
        <f t="shared" ref="A403:A406" si="80">A402</f>
        <v>1900: Traffic (2000)</v>
      </c>
      <c r="B403" s="26" t="e">
        <f ca="1">correlations!B447-'Modified Weights'!AB414</f>
        <v>#DIV/0!</v>
      </c>
      <c r="C403" s="26">
        <f ca="1">correlations!C447-'Modified Weights'!AC414</f>
        <v>0.25</v>
      </c>
      <c r="D403" s="26">
        <f ca="1">correlations!D447-'Modified Weights'!AD414</f>
        <v>-4</v>
      </c>
      <c r="E403" s="26" t="e">
        <f ca="1">correlations!E447-'Modified Weights'!AE414</f>
        <v>#DIV/0!</v>
      </c>
      <c r="F403" s="26">
        <f ca="1">correlations!F447-'Modified Weights'!AF414</f>
        <v>0.75</v>
      </c>
      <c r="G403" s="26">
        <f ca="1">correlations!G447-'Modified Weights'!AG414</f>
        <v>-4</v>
      </c>
      <c r="H403" s="26">
        <f ca="1">correlations!H447-'Modified Weights'!AH414</f>
        <v>-3.75</v>
      </c>
      <c r="I403" s="26" t="e">
        <f ca="1">correlations!I447-'Modified Weights'!AI414</f>
        <v>#DIV/0!</v>
      </c>
      <c r="J403" s="26">
        <f ca="1">correlations!J447-'Modified Weights'!AJ414</f>
        <v>-2.25</v>
      </c>
      <c r="K403" s="26">
        <f ca="1">correlations!K447-'Modified Weights'!AK414</f>
        <v>-4</v>
      </c>
      <c r="L403" s="26">
        <f ca="1">correlations!L447-'Modified Weights'!AL414</f>
        <v>-4.5</v>
      </c>
      <c r="M403" s="26">
        <f ca="1">correlations!M447-'Modified Weights'!AM414</f>
        <v>0.83333333333333348</v>
      </c>
      <c r="N403" s="26">
        <f ca="1">correlations!N447-'Modified Weights'!AN414</f>
        <v>-4.5</v>
      </c>
      <c r="O403" s="26">
        <f ca="1">correlations!O447-'Modified Weights'!AO414</f>
        <v>-1.5</v>
      </c>
      <c r="P403" s="26">
        <f ca="1">correlations!P447-'Modified Weights'!AP414</f>
        <v>-2</v>
      </c>
      <c r="Q403" s="26">
        <f ca="1">correlations!Q447-'Modified Weights'!AQ414</f>
        <v>-2.1666666666666665</v>
      </c>
      <c r="R403" s="26" t="e">
        <f ca="1">correlations!R447-'Modified Weights'!AR414</f>
        <v>#DIV/0!</v>
      </c>
      <c r="S403" s="26">
        <f ca="1">correlations!S447-'Modified Weights'!AS414</f>
        <v>-1</v>
      </c>
      <c r="T403" s="26">
        <f ca="1">correlations!T447-'Modified Weights'!AT414</f>
        <v>-3.75</v>
      </c>
      <c r="U403" s="26">
        <f ca="1">correlations!U447-'Modified Weights'!AU414</f>
        <v>-2.8333333333333335</v>
      </c>
      <c r="V403" s="26">
        <f ca="1">correlations!V447-'Modified Weights'!AV414</f>
        <v>-4.5</v>
      </c>
      <c r="W403" s="26">
        <f ca="1">correlations!W447-'Modified Weights'!AW414</f>
        <v>-2.75</v>
      </c>
      <c r="X403" s="26">
        <f ca="1">correlations!X447-'Modified Weights'!AX414</f>
        <v>0</v>
      </c>
      <c r="Y403" s="26">
        <f ca="1">correlations!Y447-'Modified Weights'!AY414</f>
        <v>-3.25</v>
      </c>
      <c r="Z403" s="26">
        <f ca="1">correlations!Z447-'Modified Weights'!AZ414</f>
        <v>0</v>
      </c>
    </row>
    <row r="404" spans="1:26">
      <c r="A404" s="1" t="str">
        <f t="shared" si="80"/>
        <v>1900: Traffic (2000)</v>
      </c>
      <c r="B404" s="26" t="e">
        <f ca="1">correlations!B448-'Modified Weights'!AB415</f>
        <v>#DIV/0!</v>
      </c>
      <c r="C404" s="26">
        <f ca="1">correlations!C448-'Modified Weights'!AC415</f>
        <v>-3.25</v>
      </c>
      <c r="D404" s="26">
        <f ca="1">correlations!D448-'Modified Weights'!AD415</f>
        <v>-4</v>
      </c>
      <c r="E404" s="26" t="e">
        <f ca="1">correlations!E448-'Modified Weights'!AE415</f>
        <v>#DIV/0!</v>
      </c>
      <c r="F404" s="26">
        <f ca="1">correlations!F448-'Modified Weights'!AF415</f>
        <v>-0.75</v>
      </c>
      <c r="G404" s="26">
        <f ca="1">correlations!G448-'Modified Weights'!AG415</f>
        <v>-4</v>
      </c>
      <c r="H404" s="26">
        <f ca="1">correlations!H448-'Modified Weights'!AH415</f>
        <v>-3.75</v>
      </c>
      <c r="I404" s="26" t="e">
        <f ca="1">correlations!I448-'Modified Weights'!AI415</f>
        <v>#DIV/0!</v>
      </c>
      <c r="J404" s="26">
        <f ca="1">correlations!J448-'Modified Weights'!AJ415</f>
        <v>-2.25</v>
      </c>
      <c r="K404" s="26">
        <f ca="1">correlations!K448-'Modified Weights'!AK415</f>
        <v>-4</v>
      </c>
      <c r="L404" s="26">
        <f ca="1">correlations!L448-'Modified Weights'!AL415</f>
        <v>-4.5</v>
      </c>
      <c r="M404" s="26">
        <f ca="1">correlations!M448-'Modified Weights'!AM415</f>
        <v>-3.6666666666666665</v>
      </c>
      <c r="N404" s="26">
        <f ca="1">correlations!N448-'Modified Weights'!AN415</f>
        <v>-4.5</v>
      </c>
      <c r="O404" s="26">
        <f ca="1">correlations!O448-'Modified Weights'!AO415</f>
        <v>-2.5</v>
      </c>
      <c r="P404" s="26">
        <f ca="1">correlations!P448-'Modified Weights'!AP415</f>
        <v>-2</v>
      </c>
      <c r="Q404" s="26">
        <f ca="1">correlations!Q448-'Modified Weights'!AQ415</f>
        <v>0.83333333333333348</v>
      </c>
      <c r="R404" s="26" t="e">
        <f ca="1">correlations!R448-'Modified Weights'!AR415</f>
        <v>#DIV/0!</v>
      </c>
      <c r="S404" s="26">
        <f ca="1">correlations!S448-'Modified Weights'!AS415</f>
        <v>0</v>
      </c>
      <c r="T404" s="26">
        <f ca="1">correlations!T448-'Modified Weights'!AT415</f>
        <v>-3.75</v>
      </c>
      <c r="U404" s="26">
        <f ca="1">correlations!U448-'Modified Weights'!AU415</f>
        <v>-2.8333333333333335</v>
      </c>
      <c r="V404" s="26">
        <f ca="1">correlations!V448-'Modified Weights'!AV415</f>
        <v>-4.5</v>
      </c>
      <c r="W404" s="26">
        <f ca="1">correlations!W448-'Modified Weights'!AW415</f>
        <v>0.75</v>
      </c>
      <c r="X404" s="26">
        <f ca="1">correlations!X448-'Modified Weights'!AX415</f>
        <v>-4.5</v>
      </c>
      <c r="Y404" s="26">
        <f ca="1">correlations!Y448-'Modified Weights'!AY415</f>
        <v>-0.25</v>
      </c>
      <c r="Z404" s="26">
        <f ca="1">correlations!Z448-'Modified Weights'!AZ415</f>
        <v>-1</v>
      </c>
    </row>
    <row r="405" spans="1:26">
      <c r="A405" s="1" t="str">
        <f t="shared" si="80"/>
        <v>1900: Traffic (2000)</v>
      </c>
      <c r="B405" s="26" t="e">
        <f ca="1">correlations!B449-'Modified Weights'!AB416</f>
        <v>#DIV/0!</v>
      </c>
      <c r="C405" s="26">
        <f ca="1">correlations!C449-'Modified Weights'!AC416</f>
        <v>-0.25</v>
      </c>
      <c r="D405" s="26">
        <f ca="1">correlations!D449-'Modified Weights'!AD416</f>
        <v>-0.5</v>
      </c>
      <c r="E405" s="26" t="e">
        <f ca="1">correlations!E449-'Modified Weights'!AE416</f>
        <v>#DIV/0!</v>
      </c>
      <c r="F405" s="26">
        <f ca="1">correlations!F449-'Modified Weights'!AF416</f>
        <v>-3.75</v>
      </c>
      <c r="G405" s="26">
        <f ca="1">correlations!G449-'Modified Weights'!AG416</f>
        <v>-4</v>
      </c>
      <c r="H405" s="26">
        <f ca="1">correlations!H449-'Modified Weights'!AH416</f>
        <v>-0.75</v>
      </c>
      <c r="I405" s="26" t="e">
        <f ca="1">correlations!I449-'Modified Weights'!AI416</f>
        <v>#DIV/0!</v>
      </c>
      <c r="J405" s="26">
        <f ca="1">correlations!J449-'Modified Weights'!AJ416</f>
        <v>-2.25</v>
      </c>
      <c r="K405" s="26">
        <f ca="1">correlations!K449-'Modified Weights'!AK416</f>
        <v>-4</v>
      </c>
      <c r="L405" s="26">
        <f ca="1">correlations!L449-'Modified Weights'!AL416</f>
        <v>-4.5</v>
      </c>
      <c r="M405" s="26">
        <f ca="1">correlations!M449-'Modified Weights'!AM416</f>
        <v>-0.16666666666666652</v>
      </c>
      <c r="N405" s="26">
        <f ca="1">correlations!N449-'Modified Weights'!AN416</f>
        <v>-4.5</v>
      </c>
      <c r="O405" s="26">
        <f ca="1">correlations!O449-'Modified Weights'!AO416</f>
        <v>-2.5</v>
      </c>
      <c r="P405" s="26">
        <f ca="1">correlations!P449-'Modified Weights'!AP416</f>
        <v>1</v>
      </c>
      <c r="Q405" s="26">
        <f ca="1">correlations!Q449-'Modified Weights'!AQ416</f>
        <v>1.3333333333333335</v>
      </c>
      <c r="R405" s="26" t="e">
        <f ca="1">correlations!R449-'Modified Weights'!AR416</f>
        <v>#DIV/0!</v>
      </c>
      <c r="S405" s="26">
        <f ca="1">correlations!S449-'Modified Weights'!AS416</f>
        <v>-1</v>
      </c>
      <c r="T405" s="26">
        <f ca="1">correlations!T449-'Modified Weights'!AT416</f>
        <v>0.75</v>
      </c>
      <c r="U405" s="26">
        <f ca="1">correlations!U449-'Modified Weights'!AU416</f>
        <v>-1.8333333333333335</v>
      </c>
      <c r="V405" s="26">
        <f ca="1">correlations!V449-'Modified Weights'!AV416</f>
        <v>-4.5</v>
      </c>
      <c r="W405" s="26">
        <f ca="1">correlations!W449-'Modified Weights'!AW416</f>
        <v>0.25</v>
      </c>
      <c r="X405" s="26">
        <f ca="1">correlations!X449-'Modified Weights'!AX416</f>
        <v>-4.5</v>
      </c>
      <c r="Y405" s="26">
        <f ca="1">correlations!Y449-'Modified Weights'!AY416</f>
        <v>-3.25</v>
      </c>
      <c r="Z405" s="26">
        <f ca="1">correlations!Z449-'Modified Weights'!AZ416</f>
        <v>-1</v>
      </c>
    </row>
    <row r="406" spans="1:26">
      <c r="A406" s="1" t="str">
        <f t="shared" si="80"/>
        <v>1900: Traffic (2000)</v>
      </c>
      <c r="B406" s="26" t="e">
        <f ca="1">correlations!B450-'Modified Weights'!AB417</f>
        <v>#DIV/0!</v>
      </c>
      <c r="C406" s="26">
        <f ca="1">correlations!C450-'Modified Weights'!AC417</f>
        <v>-3.25</v>
      </c>
      <c r="D406" s="26">
        <f ca="1">correlations!D450-'Modified Weights'!AD417</f>
        <v>0</v>
      </c>
      <c r="E406" s="26" t="e">
        <f ca="1">correlations!E450-'Modified Weights'!AE417</f>
        <v>#DIV/0!</v>
      </c>
      <c r="F406" s="26">
        <f ca="1">correlations!F450-'Modified Weights'!AF417</f>
        <v>-3.75</v>
      </c>
      <c r="G406" s="26">
        <f ca="1">correlations!G450-'Modified Weights'!AG417</f>
        <v>0</v>
      </c>
      <c r="H406" s="26">
        <f ca="1">correlations!H450-'Modified Weights'!AH417</f>
        <v>0.75</v>
      </c>
      <c r="I406" s="26" t="e">
        <f ca="1">correlations!I450-'Modified Weights'!AI417</f>
        <v>#DIV/0!</v>
      </c>
      <c r="J406" s="26">
        <f ca="1">correlations!J450-'Modified Weights'!AJ417</f>
        <v>-1.25</v>
      </c>
      <c r="K406" s="26">
        <f ca="1">correlations!K450-'Modified Weights'!AK417</f>
        <v>0</v>
      </c>
      <c r="L406" s="26">
        <f ca="1">correlations!L450-'Modified Weights'!AL417</f>
        <v>-0.5</v>
      </c>
      <c r="M406" s="26">
        <f ca="1">correlations!M450-'Modified Weights'!AM417</f>
        <v>-0.66666666666666652</v>
      </c>
      <c r="N406" s="26">
        <f ca="1">correlations!N450-'Modified Weights'!AN417</f>
        <v>0</v>
      </c>
      <c r="O406" s="26">
        <f ca="1">correlations!O450-'Modified Weights'!AO417</f>
        <v>1.5</v>
      </c>
      <c r="P406" s="26">
        <f ca="1">correlations!P450-'Modified Weights'!AP417</f>
        <v>-2</v>
      </c>
      <c r="Q406" s="26">
        <f ca="1">correlations!Q450-'Modified Weights'!AQ417</f>
        <v>-3.1666666666666665</v>
      </c>
      <c r="R406" s="26" t="e">
        <f ca="1">correlations!R450-'Modified Weights'!AR417</f>
        <v>#DIV/0!</v>
      </c>
      <c r="S406" s="26">
        <f ca="1">correlations!S450-'Modified Weights'!AS417</f>
        <v>-1</v>
      </c>
      <c r="T406" s="26">
        <f ca="1">correlations!T450-'Modified Weights'!AT417</f>
        <v>-0.75</v>
      </c>
      <c r="U406" s="26">
        <f ca="1">correlations!U450-'Modified Weights'!AU417</f>
        <v>0.16666666666666652</v>
      </c>
      <c r="V406" s="26">
        <f ca="1">correlations!V450-'Modified Weights'!AV417</f>
        <v>0</v>
      </c>
      <c r="W406" s="26">
        <f ca="1">correlations!W450-'Modified Weights'!AW417</f>
        <v>-1.75</v>
      </c>
      <c r="X406" s="26">
        <f ca="1">correlations!X450-'Modified Weights'!AX417</f>
        <v>-4.5</v>
      </c>
      <c r="Y406" s="26">
        <f ca="1">correlations!Y450-'Modified Weights'!AY417</f>
        <v>0.25</v>
      </c>
      <c r="Z406" s="26">
        <f ca="1">correlations!Z450-'Modified Weights'!AZ417</f>
        <v>-1</v>
      </c>
    </row>
    <row r="407" spans="1:26">
      <c r="A407" s="21" t="s">
        <v>81</v>
      </c>
      <c r="B407" s="26">
        <f ca="1">correlations!B451-'Modified Weights'!AB418</f>
        <v>-4</v>
      </c>
      <c r="C407" s="26">
        <f ca="1">correlations!C451-'Modified Weights'!AC418</f>
        <v>-3.1666666666666665</v>
      </c>
      <c r="D407" s="26">
        <f ca="1">correlations!D451-'Modified Weights'!AD418</f>
        <v>-3.6666666666666665</v>
      </c>
      <c r="E407" s="26">
        <f ca="1">correlations!E451-'Modified Weights'!AE418</f>
        <v>-4.5</v>
      </c>
      <c r="F407" s="26">
        <f ca="1">correlations!F451-'Modified Weights'!AF418</f>
        <v>-0.125</v>
      </c>
      <c r="G407" s="26">
        <f ca="1">correlations!G451-'Modified Weights'!AG418</f>
        <v>-3</v>
      </c>
      <c r="H407" s="26">
        <f ca="1">correlations!H451-'Modified Weights'!AH418</f>
        <v>-3</v>
      </c>
      <c r="I407" s="26">
        <f ca="1">correlations!I451-'Modified Weights'!AI418</f>
        <v>-3</v>
      </c>
      <c r="J407" s="26">
        <f ca="1">correlations!J451-'Modified Weights'!AJ418</f>
        <v>0</v>
      </c>
      <c r="K407" s="26">
        <f ca="1">correlations!K451-'Modified Weights'!AK418</f>
        <v>0</v>
      </c>
      <c r="L407" s="26">
        <f ca="1">correlations!L451-'Modified Weights'!AL418</f>
        <v>-1.25</v>
      </c>
      <c r="M407" s="26">
        <f ca="1">correlations!M451-'Modified Weights'!AM418</f>
        <v>0.66666666666666652</v>
      </c>
      <c r="N407" s="26">
        <f ca="1">correlations!N451-'Modified Weights'!AN418</f>
        <v>0</v>
      </c>
      <c r="O407" s="26">
        <f ca="1">correlations!O451-'Modified Weights'!AO418</f>
        <v>-3.5</v>
      </c>
      <c r="P407" s="26">
        <f ca="1">correlations!P451-'Modified Weights'!AP418</f>
        <v>-1.75</v>
      </c>
      <c r="Q407" s="26">
        <f ca="1">correlations!Q451-'Modified Weights'!AQ418</f>
        <v>0</v>
      </c>
      <c r="R407" s="26">
        <f ca="1">correlations!R451-'Modified Weights'!AR418</f>
        <v>-3.5</v>
      </c>
      <c r="S407" s="26" t="e">
        <f ca="1">correlations!S451-'Modified Weights'!AS418</f>
        <v>#DIV/0!</v>
      </c>
      <c r="T407" s="26">
        <f ca="1">correlations!T451-'Modified Weights'!AT418</f>
        <v>-0.5</v>
      </c>
      <c r="U407" s="26">
        <f ca="1">correlations!U451-'Modified Weights'!AU418</f>
        <v>-3</v>
      </c>
      <c r="V407" s="26">
        <f ca="1">correlations!V451-'Modified Weights'!AV418</f>
        <v>-4.5</v>
      </c>
      <c r="W407" s="26">
        <f ca="1">correlations!W451-'Modified Weights'!AW418</f>
        <v>1.3333333333333335</v>
      </c>
      <c r="X407" s="26">
        <f ca="1">correlations!X451-'Modified Weights'!AX418</f>
        <v>-2.5</v>
      </c>
      <c r="Y407" s="26">
        <f ca="1">correlations!Y451-'Modified Weights'!AY418</f>
        <v>-2.25</v>
      </c>
      <c r="Z407" s="26">
        <f ca="1">correlations!Z451-'Modified Weights'!AZ418</f>
        <v>-4</v>
      </c>
    </row>
    <row r="408" spans="1:26">
      <c r="A408" s="1" t="str">
        <f t="shared" ref="A408:A411" si="81">A407</f>
        <v>2024: The Patriot (2000)</v>
      </c>
      <c r="B408" s="26">
        <f ca="1">correlations!B452-'Modified Weights'!AB419</f>
        <v>-4</v>
      </c>
      <c r="C408" s="26">
        <f ca="1">correlations!C452-'Modified Weights'!AC419</f>
        <v>0.83333333333333348</v>
      </c>
      <c r="D408" s="26">
        <f ca="1">correlations!D452-'Modified Weights'!AD419</f>
        <v>-3.6666666666666665</v>
      </c>
      <c r="E408" s="26">
        <f ca="1">correlations!E452-'Modified Weights'!AE419</f>
        <v>-4.5</v>
      </c>
      <c r="F408" s="26">
        <f ca="1">correlations!F452-'Modified Weights'!AF419</f>
        <v>-2.625</v>
      </c>
      <c r="G408" s="26">
        <f ca="1">correlations!G452-'Modified Weights'!AG419</f>
        <v>-3</v>
      </c>
      <c r="H408" s="26">
        <f ca="1">correlations!H452-'Modified Weights'!AH419</f>
        <v>-3</v>
      </c>
      <c r="I408" s="26">
        <f ca="1">correlations!I452-'Modified Weights'!AI419</f>
        <v>-3</v>
      </c>
      <c r="J408" s="26">
        <f ca="1">correlations!J452-'Modified Weights'!AJ419</f>
        <v>-4</v>
      </c>
      <c r="K408" s="26">
        <f ca="1">correlations!K452-'Modified Weights'!AK419</f>
        <v>-3</v>
      </c>
      <c r="L408" s="26">
        <f ca="1">correlations!L452-'Modified Weights'!AL419</f>
        <v>-1.75</v>
      </c>
      <c r="M408" s="26">
        <f ca="1">correlations!M452-'Modified Weights'!AM419</f>
        <v>-2.3333333333333335</v>
      </c>
      <c r="N408" s="26">
        <f ca="1">correlations!N452-'Modified Weights'!AN419</f>
        <v>-4</v>
      </c>
      <c r="O408" s="26">
        <f ca="1">correlations!O452-'Modified Weights'!AO419</f>
        <v>-3.5</v>
      </c>
      <c r="P408" s="26">
        <f ca="1">correlations!P452-'Modified Weights'!AP419</f>
        <v>-1.75</v>
      </c>
      <c r="Q408" s="26">
        <f ca="1">correlations!Q452-'Modified Weights'!AQ419</f>
        <v>-3</v>
      </c>
      <c r="R408" s="26">
        <f ca="1">correlations!R452-'Modified Weights'!AR419</f>
        <v>-3.5</v>
      </c>
      <c r="S408" s="26" t="e">
        <f ca="1">correlations!S452-'Modified Weights'!AS419</f>
        <v>#DIV/0!</v>
      </c>
      <c r="T408" s="26">
        <f ca="1">correlations!T452-'Modified Weights'!AT419</f>
        <v>-0.5</v>
      </c>
      <c r="U408" s="26">
        <f ca="1">correlations!U452-'Modified Weights'!AU419</f>
        <v>-3</v>
      </c>
      <c r="V408" s="26">
        <f ca="1">correlations!V452-'Modified Weights'!AV419</f>
        <v>-4.5</v>
      </c>
      <c r="W408" s="26">
        <f ca="1">correlations!W452-'Modified Weights'!AW419</f>
        <v>-2.6666666666666665</v>
      </c>
      <c r="X408" s="26">
        <f ca="1">correlations!X452-'Modified Weights'!AX419</f>
        <v>-2.5</v>
      </c>
      <c r="Y408" s="26">
        <f ca="1">correlations!Y452-'Modified Weights'!AY419</f>
        <v>-2.25</v>
      </c>
      <c r="Z408" s="26">
        <f ca="1">correlations!Z452-'Modified Weights'!AZ419</f>
        <v>-4</v>
      </c>
    </row>
    <row r="409" spans="1:26">
      <c r="A409" s="1" t="str">
        <f t="shared" si="81"/>
        <v>2024: The Patriot (2000)</v>
      </c>
      <c r="B409" s="26">
        <f ca="1">correlations!B453-'Modified Weights'!AB420</f>
        <v>-4</v>
      </c>
      <c r="C409" s="26">
        <f ca="1">correlations!C453-'Modified Weights'!AC420</f>
        <v>-0.66666666666666652</v>
      </c>
      <c r="D409" s="26">
        <f ca="1">correlations!D453-'Modified Weights'!AD420</f>
        <v>0.33333333333333348</v>
      </c>
      <c r="E409" s="26">
        <f ca="1">correlations!E453-'Modified Weights'!AE420</f>
        <v>0</v>
      </c>
      <c r="F409" s="26">
        <f ca="1">correlations!F453-'Modified Weights'!AF420</f>
        <v>-2.125</v>
      </c>
      <c r="G409" s="26">
        <f ca="1">correlations!G453-'Modified Weights'!AG420</f>
        <v>-3</v>
      </c>
      <c r="H409" s="26">
        <f ca="1">correlations!H453-'Modified Weights'!AH420</f>
        <v>-3</v>
      </c>
      <c r="I409" s="26">
        <f ca="1">correlations!I453-'Modified Weights'!AI420</f>
        <v>-3</v>
      </c>
      <c r="J409" s="26">
        <f ca="1">correlations!J453-'Modified Weights'!AJ420</f>
        <v>0</v>
      </c>
      <c r="K409" s="26">
        <f ca="1">correlations!K453-'Modified Weights'!AK420</f>
        <v>-3</v>
      </c>
      <c r="L409" s="26">
        <f ca="1">correlations!L453-'Modified Weights'!AL420</f>
        <v>-1.75</v>
      </c>
      <c r="M409" s="26">
        <f ca="1">correlations!M453-'Modified Weights'!AM420</f>
        <v>-2.3333333333333335</v>
      </c>
      <c r="N409" s="26">
        <f ca="1">correlations!N453-'Modified Weights'!AN420</f>
        <v>-4</v>
      </c>
      <c r="O409" s="26">
        <f ca="1">correlations!O453-'Modified Weights'!AO420</f>
        <v>0.5</v>
      </c>
      <c r="P409" s="26">
        <f ca="1">correlations!P453-'Modified Weights'!AP420</f>
        <v>-1.75</v>
      </c>
      <c r="Q409" s="26">
        <f ca="1">correlations!Q453-'Modified Weights'!AQ420</f>
        <v>0</v>
      </c>
      <c r="R409" s="26">
        <f ca="1">correlations!R453-'Modified Weights'!AR420</f>
        <v>-3.5</v>
      </c>
      <c r="S409" s="26" t="e">
        <f ca="1">correlations!S453-'Modified Weights'!AS420</f>
        <v>#DIV/0!</v>
      </c>
      <c r="T409" s="26">
        <f ca="1">correlations!T453-'Modified Weights'!AT420</f>
        <v>-0.5</v>
      </c>
      <c r="U409" s="26">
        <f ca="1">correlations!U453-'Modified Weights'!AU420</f>
        <v>-3</v>
      </c>
      <c r="V409" s="26">
        <f ca="1">correlations!V453-'Modified Weights'!AV420</f>
        <v>-4.5</v>
      </c>
      <c r="W409" s="26">
        <f ca="1">correlations!W453-'Modified Weights'!AW420</f>
        <v>-1.6666666666666665</v>
      </c>
      <c r="X409" s="26">
        <f ca="1">correlations!X453-'Modified Weights'!AX420</f>
        <v>-2.5</v>
      </c>
      <c r="Y409" s="26">
        <f ca="1">correlations!Y453-'Modified Weights'!AY420</f>
        <v>-1.75</v>
      </c>
      <c r="Z409" s="26">
        <f ca="1">correlations!Z453-'Modified Weights'!AZ420</f>
        <v>-4</v>
      </c>
    </row>
    <row r="410" spans="1:26">
      <c r="A410" s="1" t="str">
        <f t="shared" si="81"/>
        <v>2024: The Patriot (2000)</v>
      </c>
      <c r="B410" s="26">
        <f ca="1">correlations!B454-'Modified Weights'!AB421</f>
        <v>0</v>
      </c>
      <c r="C410" s="26">
        <f ca="1">correlations!C454-'Modified Weights'!AC421</f>
        <v>-0.16666666666666652</v>
      </c>
      <c r="D410" s="26">
        <f ca="1">correlations!D454-'Modified Weights'!AD421</f>
        <v>0.33333333333333348</v>
      </c>
      <c r="E410" s="26">
        <f ca="1">correlations!E454-'Modified Weights'!AE421</f>
        <v>-4.5</v>
      </c>
      <c r="F410" s="26">
        <f ca="1">correlations!F454-'Modified Weights'!AF421</f>
        <v>1.875</v>
      </c>
      <c r="G410" s="26">
        <f ca="1">correlations!G454-'Modified Weights'!AG421</f>
        <v>-3</v>
      </c>
      <c r="H410" s="26">
        <f ca="1">correlations!H454-'Modified Weights'!AH421</f>
        <v>0</v>
      </c>
      <c r="I410" s="26">
        <f ca="1">correlations!I454-'Modified Weights'!AI421</f>
        <v>0</v>
      </c>
      <c r="J410" s="26">
        <f ca="1">correlations!J454-'Modified Weights'!AJ421</f>
        <v>-4</v>
      </c>
      <c r="K410" s="26">
        <f ca="1">correlations!K454-'Modified Weights'!AK421</f>
        <v>-3</v>
      </c>
      <c r="L410" s="26">
        <f ca="1">correlations!L454-'Modified Weights'!AL421</f>
        <v>-1.75</v>
      </c>
      <c r="M410" s="26">
        <f ca="1">correlations!M454-'Modified Weights'!AM421</f>
        <v>-1.3333333333333335</v>
      </c>
      <c r="N410" s="26">
        <f ca="1">correlations!N454-'Modified Weights'!AN421</f>
        <v>-4</v>
      </c>
      <c r="O410" s="26">
        <f ca="1">correlations!O454-'Modified Weights'!AO421</f>
        <v>-3.5</v>
      </c>
      <c r="P410" s="26">
        <f ca="1">correlations!P454-'Modified Weights'!AP421</f>
        <v>-1.25</v>
      </c>
      <c r="Q410" s="26">
        <f ca="1">correlations!Q454-'Modified Weights'!AQ421</f>
        <v>-3</v>
      </c>
      <c r="R410" s="26">
        <f ca="1">correlations!R454-'Modified Weights'!AR421</f>
        <v>0.5</v>
      </c>
      <c r="S410" s="26" t="e">
        <f ca="1">correlations!S454-'Modified Weights'!AS421</f>
        <v>#DIV/0!</v>
      </c>
      <c r="T410" s="26">
        <f ca="1">correlations!T454-'Modified Weights'!AT421</f>
        <v>-0.5</v>
      </c>
      <c r="U410" s="26">
        <f ca="1">correlations!U454-'Modified Weights'!AU421</f>
        <v>-3</v>
      </c>
      <c r="V410" s="26">
        <f ca="1">correlations!V454-'Modified Weights'!AV421</f>
        <v>0</v>
      </c>
      <c r="W410" s="26">
        <f ca="1">correlations!W454-'Modified Weights'!AW421</f>
        <v>0.33333333333333348</v>
      </c>
      <c r="X410" s="26">
        <f ca="1">correlations!X454-'Modified Weights'!AX421</f>
        <v>-2.5</v>
      </c>
      <c r="Y410" s="26">
        <f ca="1">correlations!Y454-'Modified Weights'!AY421</f>
        <v>-2.25</v>
      </c>
      <c r="Z410" s="26">
        <f ca="1">correlations!Z454-'Modified Weights'!AZ421</f>
        <v>-4</v>
      </c>
    </row>
    <row r="411" spans="1:26">
      <c r="A411" s="1" t="str">
        <f t="shared" si="81"/>
        <v>2024: The Patriot (2000)</v>
      </c>
      <c r="B411" s="26">
        <f ca="1">correlations!B455-'Modified Weights'!AB422</f>
        <v>-4</v>
      </c>
      <c r="C411" s="26">
        <f ca="1">correlations!C455-'Modified Weights'!AC422</f>
        <v>-3.1666666666666665</v>
      </c>
      <c r="D411" s="26">
        <f ca="1">correlations!D455-'Modified Weights'!AD422</f>
        <v>-0.66666666666666652</v>
      </c>
      <c r="E411" s="26">
        <f ca="1">correlations!E455-'Modified Weights'!AE422</f>
        <v>-4.5</v>
      </c>
      <c r="F411" s="26">
        <f ca="1">correlations!F455-'Modified Weights'!AF422</f>
        <v>0.375</v>
      </c>
      <c r="G411" s="26">
        <f ca="1">correlations!G455-'Modified Weights'!AG422</f>
        <v>0</v>
      </c>
      <c r="H411" s="26">
        <f ca="1">correlations!H455-'Modified Weights'!AH422</f>
        <v>-3</v>
      </c>
      <c r="I411" s="26">
        <f ca="1">correlations!I455-'Modified Weights'!AI422</f>
        <v>-3</v>
      </c>
      <c r="J411" s="26">
        <f ca="1">correlations!J455-'Modified Weights'!AJ422</f>
        <v>-4</v>
      </c>
      <c r="K411" s="26">
        <f ca="1">correlations!K455-'Modified Weights'!AK422</f>
        <v>0</v>
      </c>
      <c r="L411" s="26">
        <f ca="1">correlations!L455-'Modified Weights'!AL422</f>
        <v>1.25</v>
      </c>
      <c r="M411" s="26">
        <f ca="1">correlations!M455-'Modified Weights'!AM422</f>
        <v>0.66666666666666652</v>
      </c>
      <c r="N411" s="26">
        <f ca="1">correlations!N455-'Modified Weights'!AN422</f>
        <v>-4</v>
      </c>
      <c r="O411" s="26">
        <f ca="1">correlations!O455-'Modified Weights'!AO422</f>
        <v>-0.5</v>
      </c>
      <c r="P411" s="26">
        <f ca="1">correlations!P455-'Modified Weights'!AP422</f>
        <v>1.25</v>
      </c>
      <c r="Q411" s="26">
        <f ca="1">correlations!Q455-'Modified Weights'!AQ422</f>
        <v>-3</v>
      </c>
      <c r="R411" s="26">
        <f ca="1">correlations!R455-'Modified Weights'!AR422</f>
        <v>-0.5</v>
      </c>
      <c r="S411" s="26" t="e">
        <f ca="1">correlations!S455-'Modified Weights'!AS422</f>
        <v>#DIV/0!</v>
      </c>
      <c r="T411" s="26">
        <f ca="1">correlations!T455-'Modified Weights'!AT422</f>
        <v>0</v>
      </c>
      <c r="U411" s="26">
        <f ca="1">correlations!U455-'Modified Weights'!AU422</f>
        <v>0</v>
      </c>
      <c r="V411" s="26">
        <f ca="1">correlations!V455-'Modified Weights'!AV422</f>
        <v>-4.5</v>
      </c>
      <c r="W411" s="26">
        <f ca="1">correlations!W455-'Modified Weights'!AW422</f>
        <v>-2.6666666666666665</v>
      </c>
      <c r="X411" s="26">
        <f ca="1">correlations!X455-'Modified Weights'!AX422</f>
        <v>0</v>
      </c>
      <c r="Y411" s="26">
        <f ca="1">correlations!Y455-'Modified Weights'!AY422</f>
        <v>1.75</v>
      </c>
      <c r="Z411" s="26">
        <f ca="1">correlations!Z455-'Modified Weights'!AZ422</f>
        <v>0</v>
      </c>
    </row>
    <row r="412" spans="1:26">
      <c r="A412" s="21" t="s">
        <v>82</v>
      </c>
      <c r="B412" s="26" t="e">
        <f ca="1">correlations!B456-'Modified Weights'!AB423</f>
        <v>#DIV/0!</v>
      </c>
      <c r="C412" s="26">
        <f ca="1">correlations!C456-'Modified Weights'!AC423</f>
        <v>-4</v>
      </c>
      <c r="D412" s="26">
        <f ca="1">correlations!D456-'Modified Weights'!AD423</f>
        <v>-0.16666666666666652</v>
      </c>
      <c r="E412" s="26" t="e">
        <f ca="1">correlations!E456-'Modified Weights'!AE423</f>
        <v>#DIV/0!</v>
      </c>
      <c r="F412" s="26">
        <f ca="1">correlations!F456-'Modified Weights'!AF423</f>
        <v>0.875</v>
      </c>
      <c r="G412" s="26">
        <f ca="1">correlations!G456-'Modified Weights'!AG423</f>
        <v>-3.5</v>
      </c>
      <c r="H412" s="26">
        <f ca="1">correlations!H456-'Modified Weights'!AH423</f>
        <v>-4</v>
      </c>
      <c r="I412" s="26">
        <f ca="1">correlations!I456-'Modified Weights'!AI423</f>
        <v>-2.5</v>
      </c>
      <c r="J412" s="26">
        <f ca="1">correlations!J456-'Modified Weights'!AJ423</f>
        <v>0</v>
      </c>
      <c r="K412" s="26">
        <f ca="1">correlations!K456-'Modified Weights'!AK423</f>
        <v>-3.5</v>
      </c>
      <c r="L412" s="26">
        <f ca="1">correlations!L456-'Modified Weights'!AL423</f>
        <v>-1</v>
      </c>
      <c r="M412" s="26">
        <f ca="1">correlations!M456-'Modified Weights'!AM423</f>
        <v>-4</v>
      </c>
      <c r="N412" s="26">
        <f ca="1">correlations!N456-'Modified Weights'!AN423</f>
        <v>-3</v>
      </c>
      <c r="O412" s="26">
        <f ca="1">correlations!O456-'Modified Weights'!AO423</f>
        <v>-3.5</v>
      </c>
      <c r="P412" s="26">
        <f ca="1">correlations!P456-'Modified Weights'!AP423</f>
        <v>-3</v>
      </c>
      <c r="Q412" s="26">
        <f ca="1">correlations!Q456-'Modified Weights'!AQ423</f>
        <v>-3.25</v>
      </c>
      <c r="R412" s="26">
        <f ca="1">correlations!R456-'Modified Weights'!AR423</f>
        <v>-2.5</v>
      </c>
      <c r="S412" s="26" t="e">
        <f ca="1">correlations!S456-'Modified Weights'!AS423</f>
        <v>#DIV/0!</v>
      </c>
      <c r="T412" s="26">
        <f ca="1">correlations!T456-'Modified Weights'!AT423</f>
        <v>-3</v>
      </c>
      <c r="U412" s="26">
        <f ca="1">correlations!U456-'Modified Weights'!AU423</f>
        <v>-1</v>
      </c>
      <c r="V412" s="26">
        <f ca="1">correlations!V456-'Modified Weights'!AV423</f>
        <v>-3</v>
      </c>
      <c r="W412" s="26">
        <f ca="1">correlations!W456-'Modified Weights'!AW423</f>
        <v>-1</v>
      </c>
      <c r="X412" s="26">
        <f ca="1">correlations!X456-'Modified Weights'!AX423</f>
        <v>-3.5</v>
      </c>
      <c r="Y412" s="26">
        <f ca="1">correlations!Y456-'Modified Weights'!AY423</f>
        <v>-3</v>
      </c>
      <c r="Z412" s="26" t="e">
        <f ca="1">correlations!Z456-'Modified Weights'!AZ423</f>
        <v>#DIV/0!</v>
      </c>
    </row>
    <row r="413" spans="1:26">
      <c r="A413" s="1" t="str">
        <f t="shared" ref="A413:A416" si="82">A412</f>
        <v>2164: Stargate (1994)</v>
      </c>
      <c r="B413" s="26" t="e">
        <f ca="1">correlations!B457-'Modified Weights'!AB424</f>
        <v>#DIV/0!</v>
      </c>
      <c r="C413" s="26">
        <f ca="1">correlations!C457-'Modified Weights'!AC424</f>
        <v>-1</v>
      </c>
      <c r="D413" s="26">
        <f ca="1">correlations!D457-'Modified Weights'!AD424</f>
        <v>-3.1666666666666665</v>
      </c>
      <c r="E413" s="26" t="e">
        <f ca="1">correlations!E457-'Modified Weights'!AE424</f>
        <v>#DIV/0!</v>
      </c>
      <c r="F413" s="26">
        <f ca="1">correlations!F457-'Modified Weights'!AF424</f>
        <v>-0.125</v>
      </c>
      <c r="G413" s="26">
        <f ca="1">correlations!G457-'Modified Weights'!AG424</f>
        <v>-3.5</v>
      </c>
      <c r="H413" s="26">
        <f ca="1">correlations!H457-'Modified Weights'!AH424</f>
        <v>-4</v>
      </c>
      <c r="I413" s="26">
        <f ca="1">correlations!I457-'Modified Weights'!AI424</f>
        <v>-2.5</v>
      </c>
      <c r="J413" s="26">
        <f ca="1">correlations!J457-'Modified Weights'!AJ424</f>
        <v>-3</v>
      </c>
      <c r="K413" s="26">
        <f ca="1">correlations!K457-'Modified Weights'!AK424</f>
        <v>-3.5</v>
      </c>
      <c r="L413" s="26">
        <f ca="1">correlations!L457-'Modified Weights'!AL424</f>
        <v>-2.5</v>
      </c>
      <c r="M413" s="26">
        <f ca="1">correlations!M457-'Modified Weights'!AM424</f>
        <v>-1</v>
      </c>
      <c r="N413" s="26">
        <f ca="1">correlations!N457-'Modified Weights'!AN424</f>
        <v>-3</v>
      </c>
      <c r="O413" s="26">
        <f ca="1">correlations!O457-'Modified Weights'!AO424</f>
        <v>-3.5</v>
      </c>
      <c r="P413" s="26">
        <f ca="1">correlations!P457-'Modified Weights'!AP424</f>
        <v>-3</v>
      </c>
      <c r="Q413" s="26">
        <f ca="1">correlations!Q457-'Modified Weights'!AQ424</f>
        <v>-3.25</v>
      </c>
      <c r="R413" s="26">
        <f ca="1">correlations!R457-'Modified Weights'!AR424</f>
        <v>-2.5</v>
      </c>
      <c r="S413" s="26" t="e">
        <f ca="1">correlations!S457-'Modified Weights'!AS424</f>
        <v>#DIV/0!</v>
      </c>
      <c r="T413" s="26">
        <f ca="1">correlations!T457-'Modified Weights'!AT424</f>
        <v>-3</v>
      </c>
      <c r="U413" s="26">
        <f ca="1">correlations!U457-'Modified Weights'!AU424</f>
        <v>-4</v>
      </c>
      <c r="V413" s="26">
        <f ca="1">correlations!V457-'Modified Weights'!AV424</f>
        <v>-3</v>
      </c>
      <c r="W413" s="26">
        <f ca="1">correlations!W457-'Modified Weights'!AW424</f>
        <v>-4</v>
      </c>
      <c r="X413" s="26">
        <f ca="1">correlations!X457-'Modified Weights'!AX424</f>
        <v>-0.5</v>
      </c>
      <c r="Y413" s="26">
        <f ca="1">correlations!Y457-'Modified Weights'!AY424</f>
        <v>-3</v>
      </c>
      <c r="Z413" s="26" t="e">
        <f ca="1">correlations!Z457-'Modified Weights'!AZ424</f>
        <v>#DIV/0!</v>
      </c>
    </row>
    <row r="414" spans="1:26">
      <c r="A414" s="1" t="str">
        <f t="shared" si="82"/>
        <v>2164: Stargate (1994)</v>
      </c>
      <c r="B414" s="26" t="e">
        <f ca="1">correlations!B458-'Modified Weights'!AB425</f>
        <v>#DIV/0!</v>
      </c>
      <c r="C414" s="26">
        <f ca="1">correlations!C458-'Modified Weights'!AC425</f>
        <v>0</v>
      </c>
      <c r="D414" s="26">
        <f ca="1">correlations!D458-'Modified Weights'!AD425</f>
        <v>-3.1666666666666665</v>
      </c>
      <c r="E414" s="26" t="e">
        <f ca="1">correlations!E458-'Modified Weights'!AE425</f>
        <v>#DIV/0!</v>
      </c>
      <c r="F414" s="26">
        <f ca="1">correlations!F458-'Modified Weights'!AF425</f>
        <v>-0.125</v>
      </c>
      <c r="G414" s="26">
        <f ca="1">correlations!G458-'Modified Weights'!AG425</f>
        <v>-3.5</v>
      </c>
      <c r="H414" s="26">
        <f ca="1">correlations!H458-'Modified Weights'!AH425</f>
        <v>-4</v>
      </c>
      <c r="I414" s="26">
        <f ca="1">correlations!I458-'Modified Weights'!AI425</f>
        <v>-2.5</v>
      </c>
      <c r="J414" s="26">
        <f ca="1">correlations!J458-'Modified Weights'!AJ425</f>
        <v>-3</v>
      </c>
      <c r="K414" s="26">
        <f ca="1">correlations!K458-'Modified Weights'!AK425</f>
        <v>-3.5</v>
      </c>
      <c r="L414" s="26">
        <f ca="1">correlations!L458-'Modified Weights'!AL425</f>
        <v>-2.5</v>
      </c>
      <c r="M414" s="26">
        <f ca="1">correlations!M458-'Modified Weights'!AM425</f>
        <v>-4</v>
      </c>
      <c r="N414" s="26">
        <f ca="1">correlations!N458-'Modified Weights'!AN425</f>
        <v>-3</v>
      </c>
      <c r="O414" s="26">
        <f ca="1">correlations!O458-'Modified Weights'!AO425</f>
        <v>-3.5</v>
      </c>
      <c r="P414" s="26">
        <f ca="1">correlations!P458-'Modified Weights'!AP425</f>
        <v>-3</v>
      </c>
      <c r="Q414" s="26">
        <f ca="1">correlations!Q458-'Modified Weights'!AQ425</f>
        <v>0.25</v>
      </c>
      <c r="R414" s="26">
        <f ca="1">correlations!R458-'Modified Weights'!AR425</f>
        <v>-2.5</v>
      </c>
      <c r="S414" s="26" t="e">
        <f ca="1">correlations!S458-'Modified Weights'!AS425</f>
        <v>#DIV/0!</v>
      </c>
      <c r="T414" s="26">
        <f ca="1">correlations!T458-'Modified Weights'!AT425</f>
        <v>-3</v>
      </c>
      <c r="U414" s="26">
        <f ca="1">correlations!U458-'Modified Weights'!AU425</f>
        <v>-4</v>
      </c>
      <c r="V414" s="26">
        <f ca="1">correlations!V458-'Modified Weights'!AV425</f>
        <v>-3</v>
      </c>
      <c r="W414" s="26">
        <f ca="1">correlations!W458-'Modified Weights'!AW425</f>
        <v>-4</v>
      </c>
      <c r="X414" s="26">
        <f ca="1">correlations!X458-'Modified Weights'!AX425</f>
        <v>-3.5</v>
      </c>
      <c r="Y414" s="26">
        <f ca="1">correlations!Y458-'Modified Weights'!AY425</f>
        <v>0</v>
      </c>
      <c r="Z414" s="26" t="e">
        <f ca="1">correlations!Z458-'Modified Weights'!AZ425</f>
        <v>#DIV/0!</v>
      </c>
    </row>
    <row r="415" spans="1:26">
      <c r="A415" s="1" t="str">
        <f t="shared" si="82"/>
        <v>2164: Stargate (1994)</v>
      </c>
      <c r="B415" s="26" t="e">
        <f ca="1">correlations!B459-'Modified Weights'!AB426</f>
        <v>#DIV/0!</v>
      </c>
      <c r="C415" s="26">
        <f ca="1">correlations!C459-'Modified Weights'!AC426</f>
        <v>1</v>
      </c>
      <c r="D415" s="26">
        <f ca="1">correlations!D459-'Modified Weights'!AD426</f>
        <v>-0.16666666666666652</v>
      </c>
      <c r="E415" s="26" t="e">
        <f ca="1">correlations!E459-'Modified Weights'!AE426</f>
        <v>#DIV/0!</v>
      </c>
      <c r="F415" s="26">
        <f ca="1">correlations!F459-'Modified Weights'!AF426</f>
        <v>-3.125</v>
      </c>
      <c r="G415" s="26">
        <f ca="1">correlations!G459-'Modified Weights'!AG426</f>
        <v>-3.5</v>
      </c>
      <c r="H415" s="26">
        <f ca="1">correlations!H459-'Modified Weights'!AH426</f>
        <v>1</v>
      </c>
      <c r="I415" s="26">
        <f ca="1">correlations!I459-'Modified Weights'!AI426</f>
        <v>0</v>
      </c>
      <c r="J415" s="26">
        <f ca="1">correlations!J459-'Modified Weights'!AJ426</f>
        <v>-3</v>
      </c>
      <c r="K415" s="26">
        <f ca="1">correlations!K459-'Modified Weights'!AK426</f>
        <v>-3.5</v>
      </c>
      <c r="L415" s="26">
        <f ca="1">correlations!L459-'Modified Weights'!AL426</f>
        <v>-2.5</v>
      </c>
      <c r="M415" s="26">
        <f ca="1">correlations!M459-'Modified Weights'!AM426</f>
        <v>-4</v>
      </c>
      <c r="N415" s="26">
        <f ca="1">correlations!N459-'Modified Weights'!AN426</f>
        <v>-3</v>
      </c>
      <c r="O415" s="26">
        <f ca="1">correlations!O459-'Modified Weights'!AO426</f>
        <v>-3.5</v>
      </c>
      <c r="P415" s="26">
        <f ca="1">correlations!P459-'Modified Weights'!AP426</f>
        <v>0</v>
      </c>
      <c r="Q415" s="26">
        <f ca="1">correlations!Q459-'Modified Weights'!AQ426</f>
        <v>-0.25</v>
      </c>
      <c r="R415" s="26">
        <f ca="1">correlations!R459-'Modified Weights'!AR426</f>
        <v>-2.5</v>
      </c>
      <c r="S415" s="26" t="e">
        <f ca="1">correlations!S459-'Modified Weights'!AS426</f>
        <v>#DIV/0!</v>
      </c>
      <c r="T415" s="26">
        <f ca="1">correlations!T459-'Modified Weights'!AT426</f>
        <v>0</v>
      </c>
      <c r="U415" s="26">
        <f ca="1">correlations!U459-'Modified Weights'!AU426</f>
        <v>-4</v>
      </c>
      <c r="V415" s="26">
        <f ca="1">correlations!V459-'Modified Weights'!AV426</f>
        <v>-3</v>
      </c>
      <c r="W415" s="26">
        <f ca="1">correlations!W459-'Modified Weights'!AW426</f>
        <v>1</v>
      </c>
      <c r="X415" s="26">
        <f ca="1">correlations!X459-'Modified Weights'!AX426</f>
        <v>-3.5</v>
      </c>
      <c r="Y415" s="26">
        <f ca="1">correlations!Y459-'Modified Weights'!AY426</f>
        <v>-3</v>
      </c>
      <c r="Z415" s="26" t="e">
        <f ca="1">correlations!Z459-'Modified Weights'!AZ426</f>
        <v>#DIV/0!</v>
      </c>
    </row>
    <row r="416" spans="1:26">
      <c r="A416" s="1" t="str">
        <f t="shared" si="82"/>
        <v>2164: Stargate (1994)</v>
      </c>
      <c r="B416" s="26" t="e">
        <f ca="1">correlations!B460-'Modified Weights'!AB427</f>
        <v>#DIV/0!</v>
      </c>
      <c r="C416" s="26">
        <f ca="1">correlations!C460-'Modified Weights'!AC427</f>
        <v>-4</v>
      </c>
      <c r="D416" s="26">
        <f ca="1">correlations!D460-'Modified Weights'!AD427</f>
        <v>0.33333333333333348</v>
      </c>
      <c r="E416" s="26" t="e">
        <f ca="1">correlations!E460-'Modified Weights'!AE427</f>
        <v>#DIV/0!</v>
      </c>
      <c r="F416" s="26">
        <f ca="1">correlations!F460-'Modified Weights'!AF427</f>
        <v>-0.625</v>
      </c>
      <c r="G416" s="26">
        <f ca="1">correlations!G460-'Modified Weights'!AG427</f>
        <v>0</v>
      </c>
      <c r="H416" s="26">
        <f ca="1">correlations!H460-'Modified Weights'!AH427</f>
        <v>-1</v>
      </c>
      <c r="I416" s="26">
        <f ca="1">correlations!I460-'Modified Weights'!AI427</f>
        <v>-2.5</v>
      </c>
      <c r="J416" s="26">
        <f ca="1">correlations!J460-'Modified Weights'!AJ427</f>
        <v>-3</v>
      </c>
      <c r="K416" s="26">
        <f ca="1">correlations!K460-'Modified Weights'!AK427</f>
        <v>0</v>
      </c>
      <c r="L416" s="26">
        <f ca="1">correlations!L460-'Modified Weights'!AL427</f>
        <v>1</v>
      </c>
      <c r="M416" s="26">
        <f ca="1">correlations!M460-'Modified Weights'!AM427</f>
        <v>1</v>
      </c>
      <c r="N416" s="26">
        <f ca="1">correlations!N460-'Modified Weights'!AN427</f>
        <v>0</v>
      </c>
      <c r="O416" s="26">
        <f ca="1">correlations!O460-'Modified Weights'!AO427</f>
        <v>0</v>
      </c>
      <c r="P416" s="26">
        <f ca="1">correlations!P460-'Modified Weights'!AP427</f>
        <v>-3</v>
      </c>
      <c r="Q416" s="26">
        <f ca="1">correlations!Q460-'Modified Weights'!AQ427</f>
        <v>-3.25</v>
      </c>
      <c r="R416" s="26">
        <f ca="1">correlations!R460-'Modified Weights'!AR427</f>
        <v>0</v>
      </c>
      <c r="S416" s="26" t="e">
        <f ca="1">correlations!S460-'Modified Weights'!AS427</f>
        <v>#DIV/0!</v>
      </c>
      <c r="T416" s="26">
        <f ca="1">correlations!T460-'Modified Weights'!AT427</f>
        <v>0</v>
      </c>
      <c r="U416" s="26">
        <f ca="1">correlations!U460-'Modified Weights'!AU427</f>
        <v>1</v>
      </c>
      <c r="V416" s="26">
        <f ca="1">correlations!V460-'Modified Weights'!AV427</f>
        <v>0</v>
      </c>
      <c r="W416" s="26">
        <f ca="1">correlations!W460-'Modified Weights'!AW427</f>
        <v>-4</v>
      </c>
      <c r="X416" s="26">
        <f ca="1">correlations!X460-'Modified Weights'!AX427</f>
        <v>0.5</v>
      </c>
      <c r="Y416" s="26">
        <f ca="1">correlations!Y460-'Modified Weights'!AY427</f>
        <v>0</v>
      </c>
      <c r="Z416" s="26" t="e">
        <f ca="1">correlations!Z460-'Modified Weights'!AZ427</f>
        <v>#DIV/0!</v>
      </c>
    </row>
    <row r="417" spans="1:26">
      <c r="A417" s="21" t="s">
        <v>83</v>
      </c>
      <c r="B417" s="26">
        <f ca="1">correlations!B461-'Modified Weights'!AB428</f>
        <v>1.1666666666666665</v>
      </c>
      <c r="C417" s="26">
        <f ca="1">correlations!C461-'Modified Weights'!AC428</f>
        <v>-0.125</v>
      </c>
      <c r="D417" s="26">
        <f ca="1">correlations!D461-'Modified Weights'!AD428</f>
        <v>-2.8333333333333335</v>
      </c>
      <c r="E417" s="26">
        <f ca="1">correlations!E461-'Modified Weights'!AE428</f>
        <v>-4.333333333333333</v>
      </c>
      <c r="F417" s="26">
        <f ca="1">correlations!F461-'Modified Weights'!AF428</f>
        <v>-0.625</v>
      </c>
      <c r="G417" s="26">
        <f ca="1">correlations!G461-'Modified Weights'!AG428</f>
        <v>1.1666666666666665</v>
      </c>
      <c r="H417" s="26">
        <f ca="1">correlations!H461-'Modified Weights'!AH428</f>
        <v>-4.166666666666667</v>
      </c>
      <c r="I417" s="26">
        <f ca="1">correlations!I461-'Modified Weights'!AI428</f>
        <v>-3.8333333333333335</v>
      </c>
      <c r="J417" s="26">
        <f ca="1">correlations!J461-'Modified Weights'!AJ428</f>
        <v>-0.16666666666666696</v>
      </c>
      <c r="K417" s="26">
        <f ca="1">correlations!K461-'Modified Weights'!AK428</f>
        <v>0</v>
      </c>
      <c r="L417" s="26">
        <f ca="1">correlations!L461-'Modified Weights'!AL428</f>
        <v>-1.3333333333333335</v>
      </c>
      <c r="M417" s="26">
        <f ca="1">correlations!M461-'Modified Weights'!AM428</f>
        <v>-0.5</v>
      </c>
      <c r="N417" s="26">
        <f ca="1">correlations!N461-'Modified Weights'!AN428</f>
        <v>-3.75</v>
      </c>
      <c r="O417" s="26">
        <f ca="1">correlations!O461-'Modified Weights'!AO428</f>
        <v>-4.166666666666667</v>
      </c>
      <c r="P417" s="26">
        <f ca="1">correlations!P461-'Modified Weights'!AP428</f>
        <v>0.375</v>
      </c>
      <c r="Q417" s="26">
        <f ca="1">correlations!Q461-'Modified Weights'!AQ428</f>
        <v>-0.16666666666666696</v>
      </c>
      <c r="R417" s="26">
        <f ca="1">correlations!R461-'Modified Weights'!AR428</f>
        <v>-4</v>
      </c>
      <c r="S417" s="26">
        <f ca="1">correlations!S461-'Modified Weights'!AS428</f>
        <v>-0.5</v>
      </c>
      <c r="T417" s="26">
        <f ca="1">correlations!T461-'Modified Weights'!AT428</f>
        <v>-4</v>
      </c>
      <c r="U417" s="26">
        <f ca="1">correlations!U461-'Modified Weights'!AU428</f>
        <v>-4.25</v>
      </c>
      <c r="V417" s="26">
        <f ca="1">correlations!V461-'Modified Weights'!AV428</f>
        <v>-2.6666666666666665</v>
      </c>
      <c r="W417" s="26">
        <f ca="1">correlations!W461-'Modified Weights'!AW428</f>
        <v>-0.5</v>
      </c>
      <c r="X417" s="26">
        <f ca="1">correlations!X461-'Modified Weights'!AX428</f>
        <v>1.3333333333333335</v>
      </c>
      <c r="Y417" s="26">
        <f ca="1">correlations!Y461-'Modified Weights'!AY428</f>
        <v>-3.8333333333333335</v>
      </c>
      <c r="Z417" s="26">
        <f ca="1">correlations!Z461-'Modified Weights'!AZ428</f>
        <v>-2.8333333333333335</v>
      </c>
    </row>
    <row r="418" spans="1:26">
      <c r="A418" s="1" t="str">
        <f t="shared" ref="A418:A421" si="83">A417</f>
        <v>2501: The Bourne Identity (2002)</v>
      </c>
      <c r="B418" s="26">
        <f ca="1">correlations!B462-'Modified Weights'!AB429</f>
        <v>-2.8333333333333335</v>
      </c>
      <c r="C418" s="26">
        <f ca="1">correlations!C462-'Modified Weights'!AC429</f>
        <v>-0.125</v>
      </c>
      <c r="D418" s="26">
        <f ca="1">correlations!D462-'Modified Weights'!AD429</f>
        <v>-2.3333333333333335</v>
      </c>
      <c r="E418" s="26">
        <f ca="1">correlations!E462-'Modified Weights'!AE429</f>
        <v>-4.333333333333333</v>
      </c>
      <c r="F418" s="26">
        <f ca="1">correlations!F462-'Modified Weights'!AF429</f>
        <v>-4.125</v>
      </c>
      <c r="G418" s="26">
        <f ca="1">correlations!G462-'Modified Weights'!AG429</f>
        <v>-2.8333333333333335</v>
      </c>
      <c r="H418" s="26">
        <f ca="1">correlations!H462-'Modified Weights'!AH429</f>
        <v>-0.66666666666666696</v>
      </c>
      <c r="I418" s="26">
        <f ca="1">correlations!I462-'Modified Weights'!AI429</f>
        <v>0.16666666666666652</v>
      </c>
      <c r="J418" s="26">
        <f ca="1">correlations!J462-'Modified Weights'!AJ429</f>
        <v>-0.16666666666666696</v>
      </c>
      <c r="K418" s="26">
        <f ca="1">correlations!K462-'Modified Weights'!AK429</f>
        <v>0</v>
      </c>
      <c r="L418" s="26">
        <f ca="1">correlations!L462-'Modified Weights'!AL429</f>
        <v>-3.3333333333333335</v>
      </c>
      <c r="M418" s="26">
        <f ca="1">correlations!M462-'Modified Weights'!AM429</f>
        <v>-4.5</v>
      </c>
      <c r="N418" s="26">
        <f ca="1">correlations!N462-'Modified Weights'!AN429</f>
        <v>-0.25</v>
      </c>
      <c r="O418" s="26">
        <f ca="1">correlations!O462-'Modified Weights'!AO429</f>
        <v>0.33333333333333304</v>
      </c>
      <c r="P418" s="26">
        <f ca="1">correlations!P462-'Modified Weights'!AP429</f>
        <v>-4.125</v>
      </c>
      <c r="Q418" s="26">
        <f ca="1">correlations!Q462-'Modified Weights'!AQ429</f>
        <v>0.33333333333333304</v>
      </c>
      <c r="R418" s="26">
        <f ca="1">correlations!R462-'Modified Weights'!AR429</f>
        <v>-4</v>
      </c>
      <c r="S418" s="26">
        <f ca="1">correlations!S462-'Modified Weights'!AS429</f>
        <v>-4</v>
      </c>
      <c r="T418" s="26">
        <f ca="1">correlations!T462-'Modified Weights'!AT429</f>
        <v>0</v>
      </c>
      <c r="U418" s="26">
        <f ca="1">correlations!U462-'Modified Weights'!AU429</f>
        <v>-0.75</v>
      </c>
      <c r="V418" s="26">
        <f ca="1">correlations!V462-'Modified Weights'!AV429</f>
        <v>0.83333333333333348</v>
      </c>
      <c r="W418" s="26">
        <f ca="1">correlations!W462-'Modified Weights'!AW429</f>
        <v>-4.5</v>
      </c>
      <c r="X418" s="26">
        <f ca="1">correlations!X462-'Modified Weights'!AX429</f>
        <v>-2.6666666666666665</v>
      </c>
      <c r="Y418" s="26">
        <f ca="1">correlations!Y462-'Modified Weights'!AY429</f>
        <v>-3.8333333333333335</v>
      </c>
      <c r="Z418" s="26">
        <f ca="1">correlations!Z462-'Modified Weights'!AZ429</f>
        <v>1.6666666666666665</v>
      </c>
    </row>
    <row r="419" spans="1:26">
      <c r="A419" s="1" t="str">
        <f t="shared" si="83"/>
        <v>2501: The Bourne Identity (2002)</v>
      </c>
      <c r="B419" s="26">
        <f ca="1">correlations!B463-'Modified Weights'!AB430</f>
        <v>-2.3333333333333335</v>
      </c>
      <c r="C419" s="26">
        <f ca="1">correlations!C463-'Modified Weights'!AC430</f>
        <v>-0.625</v>
      </c>
      <c r="D419" s="26">
        <f ca="1">correlations!D463-'Modified Weights'!AD430</f>
        <v>-2.8333333333333335</v>
      </c>
      <c r="E419" s="26">
        <f ca="1">correlations!E463-'Modified Weights'!AE430</f>
        <v>0.66666666666666696</v>
      </c>
      <c r="F419" s="26">
        <f ca="1">correlations!F463-'Modified Weights'!AF430</f>
        <v>-0.125</v>
      </c>
      <c r="G419" s="26">
        <f ca="1">correlations!G463-'Modified Weights'!AG430</f>
        <v>-2.8333333333333335</v>
      </c>
      <c r="H419" s="26">
        <f ca="1">correlations!H463-'Modified Weights'!AH430</f>
        <v>-0.16666666666666696</v>
      </c>
      <c r="I419" s="26">
        <f ca="1">correlations!I463-'Modified Weights'!AI430</f>
        <v>-0.33333333333333348</v>
      </c>
      <c r="J419" s="26">
        <f ca="1">correlations!J463-'Modified Weights'!AJ430</f>
        <v>-4.166666666666667</v>
      </c>
      <c r="K419" s="26">
        <f ca="1">correlations!K463-'Modified Weights'!AK430</f>
        <v>0</v>
      </c>
      <c r="L419" s="26">
        <f ca="1">correlations!L463-'Modified Weights'!AL430</f>
        <v>0.66666666666666652</v>
      </c>
      <c r="M419" s="26">
        <f ca="1">correlations!M463-'Modified Weights'!AM430</f>
        <v>-4.5</v>
      </c>
      <c r="N419" s="26">
        <f ca="1">correlations!N463-'Modified Weights'!AN430</f>
        <v>0.25</v>
      </c>
      <c r="O419" s="26">
        <f ca="1">correlations!O463-'Modified Weights'!AO430</f>
        <v>-4.166666666666667</v>
      </c>
      <c r="P419" s="26">
        <f ca="1">correlations!P463-'Modified Weights'!AP430</f>
        <v>-0.125</v>
      </c>
      <c r="Q419" s="26">
        <f ca="1">correlations!Q463-'Modified Weights'!AQ430</f>
        <v>-0.16666666666666696</v>
      </c>
      <c r="R419" s="26">
        <f ca="1">correlations!R463-'Modified Weights'!AR430</f>
        <v>-4</v>
      </c>
      <c r="S419" s="26">
        <f ca="1">correlations!S463-'Modified Weights'!AS430</f>
        <v>0.5</v>
      </c>
      <c r="T419" s="26">
        <f ca="1">correlations!T463-'Modified Weights'!AT430</f>
        <v>-4</v>
      </c>
      <c r="U419" s="26">
        <f ca="1">correlations!U463-'Modified Weights'!AU430</f>
        <v>-0.25</v>
      </c>
      <c r="V419" s="26">
        <f ca="1">correlations!V463-'Modified Weights'!AV430</f>
        <v>-3.1666666666666665</v>
      </c>
      <c r="W419" s="26">
        <f ca="1">correlations!W463-'Modified Weights'!AW430</f>
        <v>-4.5</v>
      </c>
      <c r="X419" s="26">
        <f ca="1">correlations!X463-'Modified Weights'!AX430</f>
        <v>-2.6666666666666665</v>
      </c>
      <c r="Y419" s="26">
        <f ca="1">correlations!Y463-'Modified Weights'!AY430</f>
        <v>0.16666666666666652</v>
      </c>
      <c r="Z419" s="26">
        <f ca="1">correlations!Z463-'Modified Weights'!AZ430</f>
        <v>0.66666666666666652</v>
      </c>
    </row>
    <row r="420" spans="1:26">
      <c r="A420" s="1" t="str">
        <f t="shared" si="83"/>
        <v>2501: The Bourne Identity (2002)</v>
      </c>
      <c r="B420" s="26">
        <f ca="1">correlations!B464-'Modified Weights'!AB431</f>
        <v>-2.8333333333333335</v>
      </c>
      <c r="C420" s="26">
        <f ca="1">correlations!C464-'Modified Weights'!AC431</f>
        <v>0.875</v>
      </c>
      <c r="D420" s="26">
        <f ca="1">correlations!D464-'Modified Weights'!AD431</f>
        <v>1.1666666666666665</v>
      </c>
      <c r="E420" s="26">
        <f ca="1">correlations!E464-'Modified Weights'!AE431</f>
        <v>-0.33333333333333304</v>
      </c>
      <c r="F420" s="26">
        <f ca="1">correlations!F464-'Modified Weights'!AF431</f>
        <v>0.875</v>
      </c>
      <c r="G420" s="26">
        <f ca="1">correlations!G464-'Modified Weights'!AG431</f>
        <v>-2.3333333333333335</v>
      </c>
      <c r="H420" s="26">
        <f ca="1">correlations!H464-'Modified Weights'!AH431</f>
        <v>0.83333333333333304</v>
      </c>
      <c r="I420" s="26">
        <f ca="1">correlations!I464-'Modified Weights'!AI431</f>
        <v>0.16666666666666652</v>
      </c>
      <c r="J420" s="26">
        <f ca="1">correlations!J464-'Modified Weights'!AJ431</f>
        <v>-4.166666666666667</v>
      </c>
      <c r="K420" s="26">
        <f ca="1">correlations!K464-'Modified Weights'!AK431</f>
        <v>-4</v>
      </c>
      <c r="L420" s="26">
        <f ca="1">correlations!L464-'Modified Weights'!AL431</f>
        <v>-3.3333333333333335</v>
      </c>
      <c r="M420" s="26">
        <f ca="1">correlations!M464-'Modified Weights'!AM431</f>
        <v>-4.5</v>
      </c>
      <c r="N420" s="26">
        <f ca="1">correlations!N464-'Modified Weights'!AN431</f>
        <v>-3.75</v>
      </c>
      <c r="O420" s="26">
        <f ca="1">correlations!O464-'Modified Weights'!AO431</f>
        <v>-0.16666666666666696</v>
      </c>
      <c r="P420" s="26">
        <f ca="1">correlations!P464-'Modified Weights'!AP431</f>
        <v>-0.125</v>
      </c>
      <c r="Q420" s="26">
        <f ca="1">correlations!Q464-'Modified Weights'!AQ431</f>
        <v>-4.166666666666667</v>
      </c>
      <c r="R420" s="26">
        <f ca="1">correlations!R464-'Modified Weights'!AR431</f>
        <v>-4</v>
      </c>
      <c r="S420" s="26">
        <f ca="1">correlations!S464-'Modified Weights'!AS431</f>
        <v>0</v>
      </c>
      <c r="T420" s="26">
        <f ca="1">correlations!T464-'Modified Weights'!AT431</f>
        <v>-4</v>
      </c>
      <c r="U420" s="26">
        <f ca="1">correlations!U464-'Modified Weights'!AU431</f>
        <v>0.25</v>
      </c>
      <c r="V420" s="26">
        <f ca="1">correlations!V464-'Modified Weights'!AV431</f>
        <v>1.8333333333333335</v>
      </c>
      <c r="W420" s="26">
        <f ca="1">correlations!W464-'Modified Weights'!AW431</f>
        <v>0.5</v>
      </c>
      <c r="X420" s="26">
        <f ca="1">correlations!X464-'Modified Weights'!AX431</f>
        <v>-2.1666666666666665</v>
      </c>
      <c r="Y420" s="26">
        <f ca="1">correlations!Y464-'Modified Weights'!AY431</f>
        <v>-0.33333333333333348</v>
      </c>
      <c r="Z420" s="26">
        <f ca="1">correlations!Z464-'Modified Weights'!AZ431</f>
        <v>-2.3333333333333335</v>
      </c>
    </row>
    <row r="421" spans="1:26">
      <c r="A421" s="1" t="str">
        <f t="shared" si="83"/>
        <v>2501: The Bourne Identity (2002)</v>
      </c>
      <c r="B421" s="26">
        <f ca="1">correlations!B465-'Modified Weights'!AB432</f>
        <v>1.1666666666666665</v>
      </c>
      <c r="C421" s="26">
        <f ca="1">correlations!C465-'Modified Weights'!AC432</f>
        <v>-4.125</v>
      </c>
      <c r="D421" s="26">
        <f ca="1">correlations!D465-'Modified Weights'!AD432</f>
        <v>1.1666666666666665</v>
      </c>
      <c r="E421" s="26">
        <f ca="1">correlations!E465-'Modified Weights'!AE432</f>
        <v>-0.33333333333333304</v>
      </c>
      <c r="F421" s="26">
        <f ca="1">correlations!F465-'Modified Weights'!AF432</f>
        <v>-0.125</v>
      </c>
      <c r="G421" s="26">
        <f ca="1">correlations!G465-'Modified Weights'!AG432</f>
        <v>1.1666666666666665</v>
      </c>
      <c r="H421" s="26">
        <f ca="1">correlations!H465-'Modified Weights'!AH432</f>
        <v>-4.166666666666667</v>
      </c>
      <c r="I421" s="26">
        <f ca="1">correlations!I465-'Modified Weights'!AI432</f>
        <v>-3.8333333333333335</v>
      </c>
      <c r="J421" s="26">
        <f ca="1">correlations!J465-'Modified Weights'!AJ432</f>
        <v>0.33333333333333304</v>
      </c>
      <c r="K421" s="26">
        <f ca="1">correlations!K465-'Modified Weights'!AK432</f>
        <v>0</v>
      </c>
      <c r="L421" s="26">
        <f ca="1">correlations!L465-'Modified Weights'!AL432</f>
        <v>0.66666666666666652</v>
      </c>
      <c r="M421" s="26">
        <f ca="1">correlations!M465-'Modified Weights'!AM432</f>
        <v>0.5</v>
      </c>
      <c r="N421" s="26">
        <f ca="1">correlations!N465-'Modified Weights'!AN432</f>
        <v>-3.75</v>
      </c>
      <c r="O421" s="26">
        <f ca="1">correlations!O465-'Modified Weights'!AO432</f>
        <v>-0.16666666666666696</v>
      </c>
      <c r="P421" s="26">
        <f ca="1">correlations!P465-'Modified Weights'!AP432</f>
        <v>-0.125</v>
      </c>
      <c r="Q421" s="26">
        <f ca="1">correlations!Q465-'Modified Weights'!AQ432</f>
        <v>-4.166666666666667</v>
      </c>
      <c r="R421" s="26">
        <f ca="1">correlations!R465-'Modified Weights'!AR432</f>
        <v>0</v>
      </c>
      <c r="S421" s="26">
        <f ca="1">correlations!S465-'Modified Weights'!AS432</f>
        <v>-4</v>
      </c>
      <c r="T421" s="26">
        <f ca="1">correlations!T465-'Modified Weights'!AT432</f>
        <v>0</v>
      </c>
      <c r="U421" s="26">
        <f ca="1">correlations!U465-'Modified Weights'!AU432</f>
        <v>0.75</v>
      </c>
      <c r="V421" s="26">
        <f ca="1">correlations!V465-'Modified Weights'!AV432</f>
        <v>-3.1666666666666665</v>
      </c>
      <c r="W421" s="26">
        <f ca="1">correlations!W465-'Modified Weights'!AW432</f>
        <v>0</v>
      </c>
      <c r="X421" s="26">
        <f ca="1">correlations!X465-'Modified Weights'!AX432</f>
        <v>0.83333333333333348</v>
      </c>
      <c r="Y421" s="26">
        <f ca="1">correlations!Y465-'Modified Weights'!AY432</f>
        <v>0.16666666666666652</v>
      </c>
      <c r="Z421" s="26">
        <f ca="1">correlations!Z465-'Modified Weights'!AZ432</f>
        <v>-2.8333333333333335</v>
      </c>
    </row>
    <row r="422" spans="1:26">
      <c r="A422" s="21" t="s">
        <v>84</v>
      </c>
      <c r="B422" s="26">
        <f ca="1">correlations!B466-'Modified Weights'!AB433</f>
        <v>1.75</v>
      </c>
      <c r="C422" s="26">
        <f ca="1">correlations!C466-'Modified Weights'!AC433</f>
        <v>-4</v>
      </c>
      <c r="D422" s="26">
        <f ca="1">correlations!D466-'Modified Weights'!AD433</f>
        <v>-2.5</v>
      </c>
      <c r="E422" s="26">
        <f ca="1">correlations!E466-'Modified Weights'!AE433</f>
        <v>-4.166666666666667</v>
      </c>
      <c r="F422" s="26">
        <f ca="1">correlations!F466-'Modified Weights'!AF433</f>
        <v>-0.5</v>
      </c>
      <c r="G422" s="26">
        <f ca="1">correlations!G466-'Modified Weights'!AG433</f>
        <v>-2</v>
      </c>
      <c r="H422" s="26">
        <f ca="1">correlations!H466-'Modified Weights'!AH433</f>
        <v>-4.333333333333333</v>
      </c>
      <c r="I422" s="26">
        <f ca="1">correlations!I466-'Modified Weights'!AI433</f>
        <v>-4</v>
      </c>
      <c r="J422" s="26">
        <f ca="1">correlations!J466-'Modified Weights'!AJ433</f>
        <v>-0.25</v>
      </c>
      <c r="K422" s="26">
        <f ca="1">correlations!K466-'Modified Weights'!AK433</f>
        <v>0.16666666666666652</v>
      </c>
      <c r="L422" s="26">
        <f ca="1">correlations!L466-'Modified Weights'!AL433</f>
        <v>0.75</v>
      </c>
      <c r="M422" s="26">
        <f ca="1">correlations!M466-'Modified Weights'!AM433</f>
        <v>-0.5</v>
      </c>
      <c r="N422" s="26">
        <f ca="1">correlations!N466-'Modified Weights'!AN433</f>
        <v>-4</v>
      </c>
      <c r="O422" s="26">
        <f ca="1">correlations!O466-'Modified Weights'!AO433</f>
        <v>-3.8333333333333335</v>
      </c>
      <c r="P422" s="26">
        <f ca="1">correlations!P466-'Modified Weights'!AP433</f>
        <v>0.33333333333333348</v>
      </c>
      <c r="Q422" s="26">
        <f ca="1">correlations!Q466-'Modified Weights'!AQ433</f>
        <v>0.16666666666666652</v>
      </c>
      <c r="R422" s="26">
        <f ca="1">correlations!R466-'Modified Weights'!AR433</f>
        <v>-4.5</v>
      </c>
      <c r="S422" s="26">
        <f ca="1">correlations!S466-'Modified Weights'!AS433</f>
        <v>0</v>
      </c>
      <c r="T422" s="26">
        <f ca="1">correlations!T466-'Modified Weights'!AT433</f>
        <v>-3</v>
      </c>
      <c r="U422" s="26">
        <f ca="1">correlations!U466-'Modified Weights'!AU433</f>
        <v>-4.25</v>
      </c>
      <c r="V422" s="26">
        <f ca="1">correlations!V466-'Modified Weights'!AV433</f>
        <v>-2.25</v>
      </c>
      <c r="W422" s="26">
        <f ca="1">correlations!W466-'Modified Weights'!AW433</f>
        <v>-0.66666666666666696</v>
      </c>
      <c r="X422" s="26">
        <f ca="1">correlations!X466-'Modified Weights'!AX433</f>
        <v>-2</v>
      </c>
      <c r="Y422" s="26">
        <f ca="1">correlations!Y466-'Modified Weights'!AY433</f>
        <v>-3.5</v>
      </c>
      <c r="Z422" s="26">
        <f ca="1">correlations!Z466-'Modified Weights'!AZ433</f>
        <v>-2.8333333333333335</v>
      </c>
    </row>
    <row r="423" spans="1:26">
      <c r="A423" s="1" t="str">
        <f t="shared" ref="A423:A426" si="84">A422</f>
        <v>2502: The Bourne Supremacy (2004)</v>
      </c>
      <c r="B423" s="26">
        <f ca="1">correlations!B467-'Modified Weights'!AB434</f>
        <v>-2.25</v>
      </c>
      <c r="C423" s="26">
        <f ca="1">correlations!C467-'Modified Weights'!AC434</f>
        <v>-0.5</v>
      </c>
      <c r="D423" s="26">
        <f ca="1">correlations!D467-'Modified Weights'!AD434</f>
        <v>-2</v>
      </c>
      <c r="E423" s="26">
        <f ca="1">correlations!E467-'Modified Weights'!AE434</f>
        <v>-4.166666666666667</v>
      </c>
      <c r="F423" s="26">
        <f ca="1">correlations!F467-'Modified Weights'!AF434</f>
        <v>-4</v>
      </c>
      <c r="G423" s="26">
        <f ca="1">correlations!G467-'Modified Weights'!AG434</f>
        <v>-2</v>
      </c>
      <c r="H423" s="26">
        <f ca="1">correlations!H467-'Modified Weights'!AH434</f>
        <v>-0.33333333333333304</v>
      </c>
      <c r="I423" s="26">
        <f ca="1">correlations!I467-'Modified Weights'!AI434</f>
        <v>-0.5</v>
      </c>
      <c r="J423" s="26">
        <f ca="1">correlations!J467-'Modified Weights'!AJ434</f>
        <v>-3.75</v>
      </c>
      <c r="K423" s="26">
        <f ca="1">correlations!K467-'Modified Weights'!AK434</f>
        <v>0.16666666666666652</v>
      </c>
      <c r="L423" s="26">
        <f ca="1">correlations!L467-'Modified Weights'!AL434</f>
        <v>-4.25</v>
      </c>
      <c r="M423" s="26">
        <f ca="1">correlations!M467-'Modified Weights'!AM434</f>
        <v>-4.5</v>
      </c>
      <c r="N423" s="26">
        <f ca="1">correlations!N467-'Modified Weights'!AN434</f>
        <v>0</v>
      </c>
      <c r="O423" s="26">
        <f ca="1">correlations!O467-'Modified Weights'!AO434</f>
        <v>0.16666666666666652</v>
      </c>
      <c r="P423" s="26">
        <f ca="1">correlations!P467-'Modified Weights'!AP434</f>
        <v>-3.6666666666666665</v>
      </c>
      <c r="Q423" s="26">
        <f ca="1">correlations!Q467-'Modified Weights'!AQ434</f>
        <v>0.16666666666666652</v>
      </c>
      <c r="R423" s="26">
        <f ca="1">correlations!R467-'Modified Weights'!AR434</f>
        <v>-4.5</v>
      </c>
      <c r="S423" s="26">
        <f ca="1">correlations!S467-'Modified Weights'!AS434</f>
        <v>-4</v>
      </c>
      <c r="T423" s="26">
        <f ca="1">correlations!T467-'Modified Weights'!AT434</f>
        <v>-3</v>
      </c>
      <c r="U423" s="26">
        <f ca="1">correlations!U467-'Modified Weights'!AU434</f>
        <v>-0.25</v>
      </c>
      <c r="V423" s="26">
        <f ca="1">correlations!V467-'Modified Weights'!AV434</f>
        <v>-2.75</v>
      </c>
      <c r="W423" s="26">
        <f ca="1">correlations!W467-'Modified Weights'!AW434</f>
        <v>-4.166666666666667</v>
      </c>
      <c r="X423" s="26">
        <f ca="1">correlations!X467-'Modified Weights'!AX434</f>
        <v>-2</v>
      </c>
      <c r="Y423" s="26">
        <f ca="1">correlations!Y467-'Modified Weights'!AY434</f>
        <v>-3.5</v>
      </c>
      <c r="Z423" s="26">
        <f ca="1">correlations!Z467-'Modified Weights'!AZ434</f>
        <v>1.1666666666666665</v>
      </c>
    </row>
    <row r="424" spans="1:26">
      <c r="A424" s="1" t="str">
        <f t="shared" si="84"/>
        <v>2502: The Bourne Supremacy (2004)</v>
      </c>
      <c r="B424" s="26">
        <f ca="1">correlations!B468-'Modified Weights'!AB435</f>
        <v>-1.75</v>
      </c>
      <c r="C424" s="26">
        <f ca="1">correlations!C468-'Modified Weights'!AC435</f>
        <v>-0.5</v>
      </c>
      <c r="D424" s="26">
        <f ca="1">correlations!D468-'Modified Weights'!AD435</f>
        <v>-2.5</v>
      </c>
      <c r="E424" s="26">
        <f ca="1">correlations!E468-'Modified Weights'!AE435</f>
        <v>0.83333333333333304</v>
      </c>
      <c r="F424" s="26">
        <f ca="1">correlations!F468-'Modified Weights'!AF435</f>
        <v>-1</v>
      </c>
      <c r="G424" s="26">
        <f ca="1">correlations!G468-'Modified Weights'!AG435</f>
        <v>-2</v>
      </c>
      <c r="H424" s="26">
        <f ca="1">correlations!H468-'Modified Weights'!AH435</f>
        <v>-0.33333333333333304</v>
      </c>
      <c r="I424" s="26">
        <f ca="1">correlations!I468-'Modified Weights'!AI435</f>
        <v>0</v>
      </c>
      <c r="J424" s="26">
        <f ca="1">correlations!J468-'Modified Weights'!AJ435</f>
        <v>-3.75</v>
      </c>
      <c r="K424" s="26">
        <f ca="1">correlations!K468-'Modified Weights'!AK435</f>
        <v>-3.8333333333333335</v>
      </c>
      <c r="L424" s="26">
        <f ca="1">correlations!L468-'Modified Weights'!AL435</f>
        <v>-4.25</v>
      </c>
      <c r="M424" s="26">
        <f ca="1">correlations!M468-'Modified Weights'!AM435</f>
        <v>-4.5</v>
      </c>
      <c r="N424" s="26">
        <f ca="1">correlations!N468-'Modified Weights'!AN435</f>
        <v>-4</v>
      </c>
      <c r="O424" s="26">
        <f ca="1">correlations!O468-'Modified Weights'!AO435</f>
        <v>-3.8333333333333335</v>
      </c>
      <c r="P424" s="26">
        <f ca="1">correlations!P468-'Modified Weights'!AP435</f>
        <v>-3.6666666666666665</v>
      </c>
      <c r="Q424" s="26">
        <f ca="1">correlations!Q468-'Modified Weights'!AQ435</f>
        <v>-0.33333333333333348</v>
      </c>
      <c r="R424" s="26">
        <f ca="1">correlations!R468-'Modified Weights'!AR435</f>
        <v>-4.5</v>
      </c>
      <c r="S424" s="26">
        <f ca="1">correlations!S468-'Modified Weights'!AS435</f>
        <v>0</v>
      </c>
      <c r="T424" s="26">
        <f ca="1">correlations!T468-'Modified Weights'!AT435</f>
        <v>-3</v>
      </c>
      <c r="U424" s="26">
        <f ca="1">correlations!U468-'Modified Weights'!AU435</f>
        <v>-0.25</v>
      </c>
      <c r="V424" s="26">
        <f ca="1">correlations!V468-'Modified Weights'!AV435</f>
        <v>-2.75</v>
      </c>
      <c r="W424" s="26">
        <f ca="1">correlations!W468-'Modified Weights'!AW435</f>
        <v>-4.166666666666667</v>
      </c>
      <c r="X424" s="26">
        <f ca="1">correlations!X468-'Modified Weights'!AX435</f>
        <v>-2</v>
      </c>
      <c r="Y424" s="26">
        <f ca="1">correlations!Y468-'Modified Weights'!AY435</f>
        <v>-0.5</v>
      </c>
      <c r="Z424" s="26">
        <f ca="1">correlations!Z468-'Modified Weights'!AZ435</f>
        <v>1.1666666666666665</v>
      </c>
    </row>
    <row r="425" spans="1:26">
      <c r="A425" s="1" t="str">
        <f t="shared" si="84"/>
        <v>2502: The Bourne Supremacy (2004)</v>
      </c>
      <c r="B425" s="26">
        <f ca="1">correlations!B469-'Modified Weights'!AB436</f>
        <v>-2.25</v>
      </c>
      <c r="C425" s="26">
        <f ca="1">correlations!C469-'Modified Weights'!AC436</f>
        <v>1</v>
      </c>
      <c r="D425" s="26">
        <f ca="1">correlations!D469-'Modified Weights'!AD436</f>
        <v>1</v>
      </c>
      <c r="E425" s="26">
        <f ca="1">correlations!E469-'Modified Weights'!AE436</f>
        <v>-0.66666666666666696</v>
      </c>
      <c r="F425" s="26">
        <f ca="1">correlations!F469-'Modified Weights'!AF436</f>
        <v>1</v>
      </c>
      <c r="G425" s="26">
        <f ca="1">correlations!G469-'Modified Weights'!AG436</f>
        <v>-1.5</v>
      </c>
      <c r="H425" s="26">
        <f ca="1">correlations!H469-'Modified Weights'!AH436</f>
        <v>0.66666666666666696</v>
      </c>
      <c r="I425" s="26">
        <f ca="1">correlations!I469-'Modified Weights'!AI436</f>
        <v>0.5</v>
      </c>
      <c r="J425" s="26">
        <f ca="1">correlations!J469-'Modified Weights'!AJ436</f>
        <v>-3.75</v>
      </c>
      <c r="K425" s="26">
        <f ca="1">correlations!K469-'Modified Weights'!AK436</f>
        <v>-3.8333333333333335</v>
      </c>
      <c r="L425" s="26">
        <f ca="1">correlations!L469-'Modified Weights'!AL436</f>
        <v>-4.25</v>
      </c>
      <c r="M425" s="26">
        <f ca="1">correlations!M469-'Modified Weights'!AM436</f>
        <v>-4.5</v>
      </c>
      <c r="N425" s="26">
        <f ca="1">correlations!N469-'Modified Weights'!AN436</f>
        <v>-4</v>
      </c>
      <c r="O425" s="26">
        <f ca="1">correlations!O469-'Modified Weights'!AO436</f>
        <v>0.16666666666666652</v>
      </c>
      <c r="P425" s="26">
        <f ca="1">correlations!P469-'Modified Weights'!AP436</f>
        <v>-0.66666666666666652</v>
      </c>
      <c r="Q425" s="26">
        <f ca="1">correlations!Q469-'Modified Weights'!AQ436</f>
        <v>-3.8333333333333335</v>
      </c>
      <c r="R425" s="26">
        <f ca="1">correlations!R469-'Modified Weights'!AR436</f>
        <v>-4.5</v>
      </c>
      <c r="S425" s="26">
        <f ca="1">correlations!S469-'Modified Weights'!AS436</f>
        <v>-4</v>
      </c>
      <c r="T425" s="26">
        <f ca="1">correlations!T469-'Modified Weights'!AT436</f>
        <v>-3</v>
      </c>
      <c r="U425" s="26">
        <f ca="1">correlations!U469-'Modified Weights'!AU436</f>
        <v>-0.25</v>
      </c>
      <c r="V425" s="26">
        <f ca="1">correlations!V469-'Modified Weights'!AV436</f>
        <v>2.25</v>
      </c>
      <c r="W425" s="26">
        <f ca="1">correlations!W469-'Modified Weights'!AW436</f>
        <v>0.83333333333333304</v>
      </c>
      <c r="X425" s="26">
        <f ca="1">correlations!X469-'Modified Weights'!AX436</f>
        <v>-1.5</v>
      </c>
      <c r="Y425" s="26">
        <f ca="1">correlations!Y469-'Modified Weights'!AY436</f>
        <v>0.5</v>
      </c>
      <c r="Z425" s="26">
        <f ca="1">correlations!Z469-'Modified Weights'!AZ436</f>
        <v>-2.3333333333333335</v>
      </c>
    </row>
    <row r="426" spans="1:26">
      <c r="A426" s="1" t="str">
        <f t="shared" si="84"/>
        <v>2502: The Bourne Supremacy (2004)</v>
      </c>
      <c r="B426" s="26">
        <f ca="1">correlations!B470-'Modified Weights'!AB437</f>
        <v>-2.25</v>
      </c>
      <c r="C426" s="26">
        <f ca="1">correlations!C470-'Modified Weights'!AC437</f>
        <v>-4</v>
      </c>
      <c r="D426" s="26">
        <f ca="1">correlations!D470-'Modified Weights'!AD437</f>
        <v>1</v>
      </c>
      <c r="E426" s="26">
        <f ca="1">correlations!E470-'Modified Weights'!AE437</f>
        <v>-0.16666666666666696</v>
      </c>
      <c r="F426" s="26">
        <f ca="1">correlations!F470-'Modified Weights'!AF437</f>
        <v>0.5</v>
      </c>
      <c r="G426" s="26">
        <f ca="1">correlations!G470-'Modified Weights'!AG437</f>
        <v>1.5</v>
      </c>
      <c r="H426" s="26">
        <f ca="1">correlations!H470-'Modified Weights'!AH437</f>
        <v>-4.333333333333333</v>
      </c>
      <c r="I426" s="26">
        <f ca="1">correlations!I470-'Modified Weights'!AI437</f>
        <v>-4</v>
      </c>
      <c r="J426" s="26">
        <f ca="1">correlations!J470-'Modified Weights'!AJ437</f>
        <v>0.25</v>
      </c>
      <c r="K426" s="26">
        <f ca="1">correlations!K470-'Modified Weights'!AK437</f>
        <v>-0.33333333333333348</v>
      </c>
      <c r="L426" s="26">
        <f ca="1">correlations!L470-'Modified Weights'!AL437</f>
        <v>-0.75</v>
      </c>
      <c r="M426" s="26">
        <f ca="1">correlations!M470-'Modified Weights'!AM437</f>
        <v>0.5</v>
      </c>
      <c r="N426" s="26">
        <f ca="1">correlations!N470-'Modified Weights'!AN437</f>
        <v>-4</v>
      </c>
      <c r="O426" s="26">
        <f ca="1">correlations!O470-'Modified Weights'!AO437</f>
        <v>-0.33333333333333348</v>
      </c>
      <c r="P426" s="26">
        <f ca="1">correlations!P470-'Modified Weights'!AP437</f>
        <v>0.33333333333333348</v>
      </c>
      <c r="Q426" s="26">
        <f ca="1">correlations!Q470-'Modified Weights'!AQ437</f>
        <v>-3.8333333333333335</v>
      </c>
      <c r="R426" s="26">
        <f ca="1">correlations!R470-'Modified Weights'!AR437</f>
        <v>0</v>
      </c>
      <c r="S426" s="26">
        <f ca="1">correlations!S470-'Modified Weights'!AS437</f>
        <v>-4</v>
      </c>
      <c r="T426" s="26">
        <f ca="1">correlations!T470-'Modified Weights'!AT437</f>
        <v>0</v>
      </c>
      <c r="U426" s="26">
        <f ca="1">correlations!U470-'Modified Weights'!AU437</f>
        <v>0.75</v>
      </c>
      <c r="V426" s="26">
        <f ca="1">correlations!V470-'Modified Weights'!AV437</f>
        <v>-2.75</v>
      </c>
      <c r="W426" s="26">
        <f ca="1">correlations!W470-'Modified Weights'!AW437</f>
        <v>-0.16666666666666696</v>
      </c>
      <c r="X426" s="26">
        <f ca="1">correlations!X470-'Modified Weights'!AX437</f>
        <v>1.5</v>
      </c>
      <c r="Y426" s="26">
        <f ca="1">correlations!Y470-'Modified Weights'!AY437</f>
        <v>0</v>
      </c>
      <c r="Z426" s="26">
        <f ca="1">correlations!Z470-'Modified Weights'!AZ437</f>
        <v>-2.8333333333333335</v>
      </c>
    </row>
    <row r="427" spans="1:26">
      <c r="A427" s="21" t="s">
        <v>85</v>
      </c>
      <c r="B427" s="26">
        <f ca="1">correlations!B471-'Modified Weights'!AB438</f>
        <v>-2.25</v>
      </c>
      <c r="C427" s="26">
        <f ca="1">correlations!C471-'Modified Weights'!AC438</f>
        <v>-1.6666666666666667</v>
      </c>
      <c r="D427" s="26">
        <f ca="1">correlations!D471-'Modified Weights'!AD438</f>
        <v>-2.6666666666666665</v>
      </c>
      <c r="E427" s="26">
        <f ca="1">correlations!E471-'Modified Weights'!AE438</f>
        <v>-4</v>
      </c>
      <c r="F427" s="26">
        <f ca="1">correlations!F471-'Modified Weights'!AF438</f>
        <v>-0.875</v>
      </c>
      <c r="G427" s="26">
        <f ca="1">correlations!G471-'Modified Weights'!AG438</f>
        <v>-2.8333333333333335</v>
      </c>
      <c r="H427" s="26">
        <f ca="1">correlations!H471-'Modified Weights'!AH438</f>
        <v>-1.75</v>
      </c>
      <c r="I427" s="26">
        <f ca="1">correlations!I471-'Modified Weights'!AI438</f>
        <v>-1.75</v>
      </c>
      <c r="J427" s="26">
        <f ca="1">correlations!J471-'Modified Weights'!AJ438</f>
        <v>-3.5</v>
      </c>
      <c r="K427" s="26">
        <f ca="1">correlations!K471-'Modified Weights'!AK438</f>
        <v>-3</v>
      </c>
      <c r="L427" s="26">
        <f ca="1">correlations!L471-'Modified Weights'!AL438</f>
        <v>-1.5</v>
      </c>
      <c r="M427" s="26">
        <f ca="1">correlations!M471-'Modified Weights'!AM438</f>
        <v>-3</v>
      </c>
      <c r="N427" s="26">
        <f ca="1">correlations!N471-'Modified Weights'!AN438</f>
        <v>0.5</v>
      </c>
      <c r="O427" s="26">
        <f ca="1">correlations!O471-'Modified Weights'!AO438</f>
        <v>-0.25</v>
      </c>
      <c r="P427" s="26">
        <f ca="1">correlations!P471-'Modified Weights'!AP438</f>
        <v>0.5</v>
      </c>
      <c r="Q427" s="26">
        <f ca="1">correlations!Q471-'Modified Weights'!AQ438</f>
        <v>-3.5</v>
      </c>
      <c r="R427" s="26">
        <f ca="1">correlations!R471-'Modified Weights'!AR438</f>
        <v>-2.875</v>
      </c>
      <c r="S427" s="26">
        <f ca="1">correlations!S471-'Modified Weights'!AS438</f>
        <v>-0.33333333333333348</v>
      </c>
      <c r="T427" s="26">
        <f ca="1">correlations!T471-'Modified Weights'!AT438</f>
        <v>-1.75</v>
      </c>
      <c r="U427" s="26">
        <f ca="1">correlations!U471-'Modified Weights'!AU438</f>
        <v>-2.1666666666666665</v>
      </c>
      <c r="V427" s="26">
        <f ca="1">correlations!V471-'Modified Weights'!AV438</f>
        <v>-2</v>
      </c>
      <c r="W427" s="26">
        <f ca="1">correlations!W471-'Modified Weights'!AW438</f>
        <v>-2.875</v>
      </c>
      <c r="X427" s="26">
        <f ca="1">correlations!X471-'Modified Weights'!AX438</f>
        <v>-1</v>
      </c>
      <c r="Y427" s="26">
        <f ca="1">correlations!Y471-'Modified Weights'!AY438</f>
        <v>1.5</v>
      </c>
      <c r="Z427" s="26">
        <f ca="1">correlations!Z471-'Modified Weights'!AZ438</f>
        <v>0.39999999999999991</v>
      </c>
    </row>
    <row r="428" spans="1:26">
      <c r="A428" s="1" t="str">
        <f t="shared" ref="A428:A431" si="85">A427</f>
        <v>3049: Ace Ventura: Pet Detective (1994)</v>
      </c>
      <c r="B428" s="26">
        <f ca="1">correlations!B472-'Modified Weights'!AB439</f>
        <v>-2.25</v>
      </c>
      <c r="C428" s="26">
        <f ca="1">correlations!C472-'Modified Weights'!AC439</f>
        <v>-1.6666666666666667</v>
      </c>
      <c r="D428" s="26">
        <f ca="1">correlations!D472-'Modified Weights'!AD439</f>
        <v>-1.6666666666666665</v>
      </c>
      <c r="E428" s="26">
        <f ca="1">correlations!E472-'Modified Weights'!AE439</f>
        <v>-1</v>
      </c>
      <c r="F428" s="26">
        <f ca="1">correlations!F472-'Modified Weights'!AF439</f>
        <v>-1.875</v>
      </c>
      <c r="G428" s="26">
        <f ca="1">correlations!G472-'Modified Weights'!AG439</f>
        <v>-2.8333333333333335</v>
      </c>
      <c r="H428" s="26">
        <f ca="1">correlations!H472-'Modified Weights'!AH439</f>
        <v>0.75</v>
      </c>
      <c r="I428" s="26">
        <f ca="1">correlations!I472-'Modified Weights'!AI439</f>
        <v>-1.75</v>
      </c>
      <c r="J428" s="26">
        <f ca="1">correlations!J472-'Modified Weights'!AJ439</f>
        <v>-3.5</v>
      </c>
      <c r="K428" s="26">
        <f ca="1">correlations!K472-'Modified Weights'!AK439</f>
        <v>-3</v>
      </c>
      <c r="L428" s="26">
        <f ca="1">correlations!L472-'Modified Weights'!AL439</f>
        <v>-2.5</v>
      </c>
      <c r="M428" s="26">
        <f ca="1">correlations!M472-'Modified Weights'!AM439</f>
        <v>-3</v>
      </c>
      <c r="N428" s="26">
        <f ca="1">correlations!N472-'Modified Weights'!AN439</f>
        <v>-0.5</v>
      </c>
      <c r="O428" s="26">
        <f ca="1">correlations!O472-'Modified Weights'!AO439</f>
        <v>-0.25</v>
      </c>
      <c r="P428" s="26">
        <f ca="1">correlations!P472-'Modified Weights'!AP439</f>
        <v>1.5</v>
      </c>
      <c r="Q428" s="26">
        <f ca="1">correlations!Q472-'Modified Weights'!AQ439</f>
        <v>-0.5</v>
      </c>
      <c r="R428" s="26">
        <f ca="1">correlations!R472-'Modified Weights'!AR439</f>
        <v>1.125</v>
      </c>
      <c r="S428" s="26">
        <f ca="1">correlations!S472-'Modified Weights'!AS439</f>
        <v>0.16666666666666652</v>
      </c>
      <c r="T428" s="26">
        <f ca="1">correlations!T472-'Modified Weights'!AT439</f>
        <v>-1.75</v>
      </c>
      <c r="U428" s="26">
        <f ca="1">correlations!U472-'Modified Weights'!AU439</f>
        <v>0.33333333333333348</v>
      </c>
      <c r="V428" s="26">
        <f ca="1">correlations!V472-'Modified Weights'!AV439</f>
        <v>-3</v>
      </c>
      <c r="W428" s="26">
        <f ca="1">correlations!W472-'Modified Weights'!AW439</f>
        <v>-0.375</v>
      </c>
      <c r="X428" s="26">
        <f ca="1">correlations!X472-'Modified Weights'!AX439</f>
        <v>-1</v>
      </c>
      <c r="Y428" s="26">
        <f ca="1">correlations!Y472-'Modified Weights'!AY439</f>
        <v>0.5</v>
      </c>
      <c r="Z428" s="26">
        <f ca="1">correlations!Z472-'Modified Weights'!AZ439</f>
        <v>0.39999999999999991</v>
      </c>
    </row>
    <row r="429" spans="1:26">
      <c r="A429" s="1" t="str">
        <f t="shared" si="85"/>
        <v>3049: Ace Ventura: Pet Detective (1994)</v>
      </c>
      <c r="B429" s="26">
        <f ca="1">correlations!B473-'Modified Weights'!AB440</f>
        <v>-1.25</v>
      </c>
      <c r="C429" s="26">
        <f ca="1">correlations!C473-'Modified Weights'!AC440</f>
        <v>-0.66666666666666674</v>
      </c>
      <c r="D429" s="26">
        <f ca="1">correlations!D473-'Modified Weights'!AD440</f>
        <v>0.83333333333333348</v>
      </c>
      <c r="E429" s="26">
        <f ca="1">correlations!E473-'Modified Weights'!AE440</f>
        <v>1</v>
      </c>
      <c r="F429" s="26">
        <f ca="1">correlations!F473-'Modified Weights'!AF440</f>
        <v>-1.375</v>
      </c>
      <c r="G429" s="26">
        <f ca="1">correlations!G473-'Modified Weights'!AG440</f>
        <v>1.1666666666666665</v>
      </c>
      <c r="H429" s="26">
        <f ca="1">correlations!H473-'Modified Weights'!AH440</f>
        <v>-1.75</v>
      </c>
      <c r="I429" s="26">
        <f ca="1">correlations!I473-'Modified Weights'!AI440</f>
        <v>0.75</v>
      </c>
      <c r="J429" s="26">
        <f ca="1">correlations!J473-'Modified Weights'!AJ440</f>
        <v>0</v>
      </c>
      <c r="K429" s="26">
        <f ca="1">correlations!K473-'Modified Weights'!AK440</f>
        <v>-3</v>
      </c>
      <c r="L429" s="26">
        <f ca="1">correlations!L473-'Modified Weights'!AL440</f>
        <v>-2.5</v>
      </c>
      <c r="M429" s="26">
        <f ca="1">correlations!M473-'Modified Weights'!AM440</f>
        <v>-3</v>
      </c>
      <c r="N429" s="26">
        <f ca="1">correlations!N473-'Modified Weights'!AN440</f>
        <v>-3</v>
      </c>
      <c r="O429" s="26">
        <f ca="1">correlations!O473-'Modified Weights'!AO440</f>
        <v>0.25</v>
      </c>
      <c r="P429" s="26">
        <f ca="1">correlations!P473-'Modified Weights'!AP440</f>
        <v>-2.5</v>
      </c>
      <c r="Q429" s="26">
        <f ca="1">correlations!Q473-'Modified Weights'!AQ440</f>
        <v>0</v>
      </c>
      <c r="R429" s="26">
        <f ca="1">correlations!R473-'Modified Weights'!AR440</f>
        <v>0.125</v>
      </c>
      <c r="S429" s="26">
        <f ca="1">correlations!S473-'Modified Weights'!AS440</f>
        <v>0.16666666666666652</v>
      </c>
      <c r="T429" s="26">
        <f ca="1">correlations!T473-'Modified Weights'!AT440</f>
        <v>1.25</v>
      </c>
      <c r="U429" s="26">
        <f ca="1">correlations!U473-'Modified Weights'!AU440</f>
        <v>-2.1666666666666665</v>
      </c>
      <c r="V429" s="26">
        <f ca="1">correlations!V473-'Modified Weights'!AV440</f>
        <v>-3</v>
      </c>
      <c r="W429" s="26">
        <f ca="1">correlations!W473-'Modified Weights'!AW440</f>
        <v>2.125</v>
      </c>
      <c r="X429" s="26">
        <f ca="1">correlations!X473-'Modified Weights'!AX440</f>
        <v>-1</v>
      </c>
      <c r="Y429" s="26">
        <f ca="1">correlations!Y473-'Modified Weights'!AY440</f>
        <v>-2</v>
      </c>
      <c r="Z429" s="26">
        <f ca="1">correlations!Z473-'Modified Weights'!AZ440</f>
        <v>-0.10000000000000009</v>
      </c>
    </row>
    <row r="430" spans="1:26">
      <c r="A430" s="1" t="str">
        <f t="shared" si="85"/>
        <v>3049: Ace Ventura: Pet Detective (1994)</v>
      </c>
      <c r="B430" s="26">
        <f ca="1">correlations!B474-'Modified Weights'!AB441</f>
        <v>1.25</v>
      </c>
      <c r="C430" s="26">
        <f ca="1">correlations!C474-'Modified Weights'!AC441</f>
        <v>-0.66666666666666674</v>
      </c>
      <c r="D430" s="26">
        <f ca="1">correlations!D474-'Modified Weights'!AD441</f>
        <v>-2.6666666666666665</v>
      </c>
      <c r="E430" s="26">
        <f ca="1">correlations!E474-'Modified Weights'!AE441</f>
        <v>-4</v>
      </c>
      <c r="F430" s="26">
        <f ca="1">correlations!F474-'Modified Weights'!AF441</f>
        <v>3.125</v>
      </c>
      <c r="G430" s="26">
        <f ca="1">correlations!G474-'Modified Weights'!AG441</f>
        <v>-1.8333333333333335</v>
      </c>
      <c r="H430" s="26">
        <f ca="1">correlations!H474-'Modified Weights'!AH441</f>
        <v>-0.75</v>
      </c>
      <c r="I430" s="26">
        <f ca="1">correlations!I474-'Modified Weights'!AI441</f>
        <v>-0.75</v>
      </c>
      <c r="J430" s="26">
        <f ca="1">correlations!J474-'Modified Weights'!AJ441</f>
        <v>0.5</v>
      </c>
      <c r="K430" s="26">
        <f ca="1">correlations!K474-'Modified Weights'!AK441</f>
        <v>-0.5</v>
      </c>
      <c r="L430" s="26">
        <f ca="1">correlations!L474-'Modified Weights'!AL441</f>
        <v>0.5</v>
      </c>
      <c r="M430" s="26">
        <f ca="1">correlations!M474-'Modified Weights'!AM441</f>
        <v>2</v>
      </c>
      <c r="N430" s="26">
        <f ca="1">correlations!N474-'Modified Weights'!AN441</f>
        <v>-3</v>
      </c>
      <c r="O430" s="26">
        <f ca="1">correlations!O474-'Modified Weights'!AO441</f>
        <v>-3.25</v>
      </c>
      <c r="P430" s="26">
        <f ca="1">correlations!P474-'Modified Weights'!AP441</f>
        <v>-2</v>
      </c>
      <c r="Q430" s="26">
        <f ca="1">correlations!Q474-'Modified Weights'!AQ441</f>
        <v>-3.5</v>
      </c>
      <c r="R430" s="26">
        <f ca="1">correlations!R474-'Modified Weights'!AR441</f>
        <v>0.625</v>
      </c>
      <c r="S430" s="26">
        <f ca="1">correlations!S474-'Modified Weights'!AS441</f>
        <v>-2.8333333333333335</v>
      </c>
      <c r="T430" s="26">
        <f ca="1">correlations!T474-'Modified Weights'!AT441</f>
        <v>-1.75</v>
      </c>
      <c r="U430" s="26">
        <f ca="1">correlations!U474-'Modified Weights'!AU441</f>
        <v>0.83333333333333348</v>
      </c>
      <c r="V430" s="26">
        <f ca="1">correlations!V474-'Modified Weights'!AV441</f>
        <v>2</v>
      </c>
      <c r="W430" s="26">
        <f ca="1">correlations!W474-'Modified Weights'!AW441</f>
        <v>-1.875</v>
      </c>
      <c r="X430" s="26">
        <f ca="1">correlations!X474-'Modified Weights'!AX441</f>
        <v>0</v>
      </c>
      <c r="Y430" s="26">
        <f ca="1">correlations!Y474-'Modified Weights'!AY441</f>
        <v>0</v>
      </c>
      <c r="Z430" s="26">
        <f ca="1">correlations!Z474-'Modified Weights'!AZ441</f>
        <v>-1.6</v>
      </c>
    </row>
    <row r="431" spans="1:26">
      <c r="A431" s="1" t="str">
        <f t="shared" si="85"/>
        <v>3049: Ace Ventura: Pet Detective (1994)</v>
      </c>
      <c r="B431" s="26">
        <f ca="1">correlations!B475-'Modified Weights'!AB442</f>
        <v>-2.25</v>
      </c>
      <c r="C431" s="26">
        <f ca="1">correlations!C475-'Modified Weights'!AC442</f>
        <v>1.3333333333333333</v>
      </c>
      <c r="D431" s="26">
        <f ca="1">correlations!D475-'Modified Weights'!AD442</f>
        <v>0.83333333333333348</v>
      </c>
      <c r="E431" s="26">
        <f ca="1">correlations!E475-'Modified Weights'!AE442</f>
        <v>-4</v>
      </c>
      <c r="F431" s="26">
        <f ca="1">correlations!F475-'Modified Weights'!AF442</f>
        <v>-0.875</v>
      </c>
      <c r="G431" s="26">
        <f ca="1">correlations!G475-'Modified Weights'!AG442</f>
        <v>0.66666666666666652</v>
      </c>
      <c r="H431" s="26">
        <f ca="1">correlations!H475-'Modified Weights'!AH442</f>
        <v>-1.75</v>
      </c>
      <c r="I431" s="26">
        <f ca="1">correlations!I475-'Modified Weights'!AI442</f>
        <v>-1.75</v>
      </c>
      <c r="J431" s="26">
        <f ca="1">correlations!J475-'Modified Weights'!AJ442</f>
        <v>-0.5</v>
      </c>
      <c r="K431" s="26">
        <f ca="1">correlations!K475-'Modified Weights'!AK442</f>
        <v>0.5</v>
      </c>
      <c r="L431" s="26">
        <f ca="1">correlations!L475-'Modified Weights'!AL442</f>
        <v>1</v>
      </c>
      <c r="M431" s="26">
        <f ca="1">correlations!M475-'Modified Weights'!AM442</f>
        <v>-2</v>
      </c>
      <c r="N431" s="26">
        <f ca="1">correlations!N475-'Modified Weights'!AN442</f>
        <v>-3</v>
      </c>
      <c r="O431" s="26">
        <f ca="1">correlations!O475-'Modified Weights'!AO442</f>
        <v>0.25</v>
      </c>
      <c r="P431" s="26">
        <f ca="1">correlations!P475-'Modified Weights'!AP442</f>
        <v>-2.5</v>
      </c>
      <c r="Q431" s="26">
        <f ca="1">correlations!Q475-'Modified Weights'!AQ442</f>
        <v>0.5</v>
      </c>
      <c r="R431" s="26">
        <f ca="1">correlations!R475-'Modified Weights'!AR442</f>
        <v>-1.875</v>
      </c>
      <c r="S431" s="26">
        <f ca="1">correlations!S475-'Modified Weights'!AS442</f>
        <v>-2.8333333333333335</v>
      </c>
      <c r="T431" s="26">
        <f ca="1">correlations!T475-'Modified Weights'!AT442</f>
        <v>-1.25</v>
      </c>
      <c r="U431" s="26">
        <f ca="1">correlations!U475-'Modified Weights'!AU442</f>
        <v>-1.1666666666666665</v>
      </c>
      <c r="V431" s="26">
        <f ca="1">correlations!V475-'Modified Weights'!AV442</f>
        <v>-3</v>
      </c>
      <c r="W431" s="26">
        <f ca="1">correlations!W475-'Modified Weights'!AW442</f>
        <v>0.125</v>
      </c>
      <c r="X431" s="26">
        <f ca="1">correlations!X475-'Modified Weights'!AX442</f>
        <v>0</v>
      </c>
      <c r="Y431" s="26">
        <f ca="1">correlations!Y475-'Modified Weights'!AY442</f>
        <v>-2.5</v>
      </c>
      <c r="Z431" s="26">
        <f ca="1">correlations!Z475-'Modified Weights'!AZ442</f>
        <v>0.89999999999999991</v>
      </c>
    </row>
    <row r="432" spans="1:26">
      <c r="A432" s="21" t="s">
        <v>86</v>
      </c>
      <c r="B432" s="26">
        <f ca="1">correlations!B476-'Modified Weights'!AB443</f>
        <v>0</v>
      </c>
      <c r="C432" s="26">
        <f ca="1">correlations!C476-'Modified Weights'!AC443</f>
        <v>-1.5</v>
      </c>
      <c r="D432" s="26">
        <f ca="1">correlations!D476-'Modified Weights'!AD443</f>
        <v>-2.25</v>
      </c>
      <c r="E432" s="26">
        <f ca="1">correlations!E476-'Modified Weights'!AE443</f>
        <v>-3.25</v>
      </c>
      <c r="F432" s="26">
        <f ca="1">correlations!F476-'Modified Weights'!AF443</f>
        <v>-0.5</v>
      </c>
      <c r="G432" s="26">
        <f ca="1">correlations!G476-'Modified Weights'!AG443</f>
        <v>-2.5</v>
      </c>
      <c r="H432" s="26">
        <f ca="1">correlations!H476-'Modified Weights'!AH443</f>
        <v>-3.25</v>
      </c>
      <c r="I432" s="26">
        <f ca="1">correlations!I476-'Modified Weights'!AI443</f>
        <v>-2.8333333333333335</v>
      </c>
      <c r="J432" s="26">
        <f ca="1">correlations!J476-'Modified Weights'!AJ443</f>
        <v>0.25</v>
      </c>
      <c r="K432" s="26">
        <f ca="1">correlations!K476-'Modified Weights'!AK443</f>
        <v>-3.6666666666666665</v>
      </c>
      <c r="L432" s="26">
        <f ca="1">correlations!L476-'Modified Weights'!AL443</f>
        <v>-0.75</v>
      </c>
      <c r="M432" s="26">
        <f ca="1">correlations!M476-'Modified Weights'!AM443</f>
        <v>-5</v>
      </c>
      <c r="N432" s="26">
        <f ca="1">correlations!N476-'Modified Weights'!AN443</f>
        <v>-3</v>
      </c>
      <c r="O432" s="26">
        <f ca="1">correlations!O476-'Modified Weights'!AO443</f>
        <v>-2.5</v>
      </c>
      <c r="P432" s="26">
        <f ca="1">correlations!P476-'Modified Weights'!AP443</f>
        <v>0.25</v>
      </c>
      <c r="Q432" s="26">
        <f ca="1">correlations!Q476-'Modified Weights'!AQ443</f>
        <v>-2</v>
      </c>
      <c r="R432" s="26">
        <f ca="1">correlations!R476-'Modified Weights'!AR443</f>
        <v>-2.5</v>
      </c>
      <c r="S432" s="26">
        <f ca="1">correlations!S476-'Modified Weights'!AS443</f>
        <v>0.75</v>
      </c>
      <c r="T432" s="26">
        <f ca="1">correlations!T476-'Modified Weights'!AT443</f>
        <v>-1</v>
      </c>
      <c r="U432" s="26">
        <f ca="1">correlations!U476-'Modified Weights'!AU443</f>
        <v>-2.6666666666666665</v>
      </c>
      <c r="V432" s="26" t="e">
        <f ca="1">correlations!V476-'Modified Weights'!AV443</f>
        <v>#DIV/0!</v>
      </c>
      <c r="W432" s="26">
        <f ca="1">correlations!W476-'Modified Weights'!AW443</f>
        <v>-1.375</v>
      </c>
      <c r="X432" s="26">
        <f ca="1">correlations!X476-'Modified Weights'!AX443</f>
        <v>-1</v>
      </c>
      <c r="Y432" s="26">
        <f ca="1">correlations!Y476-'Modified Weights'!AY443</f>
        <v>-2</v>
      </c>
      <c r="Z432" s="26">
        <f ca="1">correlations!Z476-'Modified Weights'!AZ443</f>
        <v>-2.25</v>
      </c>
    </row>
    <row r="433" spans="1:26">
      <c r="A433" s="1" t="str">
        <f t="shared" ref="A433:A436" si="86">A432</f>
        <v>4327: Charlie's Angels (2000)</v>
      </c>
      <c r="B433" s="26">
        <f ca="1">correlations!B477-'Modified Weights'!AB444</f>
        <v>-3.5</v>
      </c>
      <c r="C433" s="26">
        <f ca="1">correlations!C477-'Modified Weights'!AC444</f>
        <v>0.5</v>
      </c>
      <c r="D433" s="26">
        <f ca="1">correlations!D477-'Modified Weights'!AD444</f>
        <v>-2.25</v>
      </c>
      <c r="E433" s="26">
        <f ca="1">correlations!E477-'Modified Weights'!AE444</f>
        <v>-3.25</v>
      </c>
      <c r="F433" s="26">
        <f ca="1">correlations!F477-'Modified Weights'!AF444</f>
        <v>-1.5</v>
      </c>
      <c r="G433" s="26">
        <f ca="1">correlations!G477-'Modified Weights'!AG444</f>
        <v>-2.5</v>
      </c>
      <c r="H433" s="26">
        <f ca="1">correlations!H477-'Modified Weights'!AH444</f>
        <v>-0.25</v>
      </c>
      <c r="I433" s="26">
        <f ca="1">correlations!I477-'Modified Weights'!AI444</f>
        <v>0.16666666666666652</v>
      </c>
      <c r="J433" s="26">
        <f ca="1">correlations!J477-'Modified Weights'!AJ444</f>
        <v>-1.75</v>
      </c>
      <c r="K433" s="26">
        <f ca="1">correlations!K477-'Modified Weights'!AK444</f>
        <v>-0.16666666666666652</v>
      </c>
      <c r="L433" s="26">
        <f ca="1">correlations!L477-'Modified Weights'!AL444</f>
        <v>-1.75</v>
      </c>
      <c r="M433" s="26">
        <f ca="1">correlations!M477-'Modified Weights'!AM444</f>
        <v>-5</v>
      </c>
      <c r="N433" s="26">
        <f ca="1">correlations!N477-'Modified Weights'!AN444</f>
        <v>0</v>
      </c>
      <c r="O433" s="26">
        <f ca="1">correlations!O477-'Modified Weights'!AO444</f>
        <v>-1</v>
      </c>
      <c r="P433" s="26">
        <f ca="1">correlations!P477-'Modified Weights'!AP444</f>
        <v>-1.25</v>
      </c>
      <c r="Q433" s="26">
        <f ca="1">correlations!Q477-'Modified Weights'!AQ444</f>
        <v>-0.5</v>
      </c>
      <c r="R433" s="26">
        <f ca="1">correlations!R477-'Modified Weights'!AR444</f>
        <v>-2.5</v>
      </c>
      <c r="S433" s="26">
        <f ca="1">correlations!S477-'Modified Weights'!AS444</f>
        <v>-2.25</v>
      </c>
      <c r="T433" s="26">
        <f ca="1">correlations!T477-'Modified Weights'!AT444</f>
        <v>-1</v>
      </c>
      <c r="U433" s="26">
        <f ca="1">correlations!U477-'Modified Weights'!AU444</f>
        <v>0.33333333333333348</v>
      </c>
      <c r="V433" s="26" t="e">
        <f ca="1">correlations!V477-'Modified Weights'!AV444</f>
        <v>#DIV/0!</v>
      </c>
      <c r="W433" s="26">
        <f ca="1">correlations!W477-'Modified Weights'!AW444</f>
        <v>1.625</v>
      </c>
      <c r="X433" s="26">
        <f ca="1">correlations!X477-'Modified Weights'!AX444</f>
        <v>-1</v>
      </c>
      <c r="Y433" s="26">
        <f ca="1">correlations!Y477-'Modified Weights'!AY444</f>
        <v>-2</v>
      </c>
      <c r="Z433" s="26">
        <f ca="1">correlations!Z477-'Modified Weights'!AZ444</f>
        <v>-0.75</v>
      </c>
    </row>
    <row r="434" spans="1:26">
      <c r="A434" s="1" t="str">
        <f t="shared" si="86"/>
        <v>4327: Charlie's Angels (2000)</v>
      </c>
      <c r="B434" s="26">
        <f ca="1">correlations!B478-'Modified Weights'!AB445</f>
        <v>-3.5</v>
      </c>
      <c r="C434" s="26">
        <f ca="1">correlations!C478-'Modified Weights'!AC445</f>
        <v>-0.5</v>
      </c>
      <c r="D434" s="26">
        <f ca="1">correlations!D478-'Modified Weights'!AD445</f>
        <v>-2.25</v>
      </c>
      <c r="E434" s="26">
        <f ca="1">correlations!E478-'Modified Weights'!AE445</f>
        <v>-3.25</v>
      </c>
      <c r="F434" s="26">
        <f ca="1">correlations!F478-'Modified Weights'!AF445</f>
        <v>-0.5</v>
      </c>
      <c r="G434" s="26">
        <f ca="1">correlations!G478-'Modified Weights'!AG445</f>
        <v>-2.5</v>
      </c>
      <c r="H434" s="26">
        <f ca="1">correlations!H478-'Modified Weights'!AH445</f>
        <v>0.25</v>
      </c>
      <c r="I434" s="26">
        <f ca="1">correlations!I478-'Modified Weights'!AI445</f>
        <v>0.16666666666666652</v>
      </c>
      <c r="J434" s="26">
        <f ca="1">correlations!J478-'Modified Weights'!AJ445</f>
        <v>-1.75</v>
      </c>
      <c r="K434" s="26">
        <f ca="1">correlations!K478-'Modified Weights'!AK445</f>
        <v>-3.6666666666666665</v>
      </c>
      <c r="L434" s="26">
        <f ca="1">correlations!L478-'Modified Weights'!AL445</f>
        <v>-1.75</v>
      </c>
      <c r="M434" s="26">
        <f ca="1">correlations!M478-'Modified Weights'!AM445</f>
        <v>-5</v>
      </c>
      <c r="N434" s="26">
        <f ca="1">correlations!N478-'Modified Weights'!AN445</f>
        <v>-3</v>
      </c>
      <c r="O434" s="26">
        <f ca="1">correlations!O478-'Modified Weights'!AO445</f>
        <v>-2.5</v>
      </c>
      <c r="P434" s="26">
        <f ca="1">correlations!P478-'Modified Weights'!AP445</f>
        <v>-1.25</v>
      </c>
      <c r="Q434" s="26">
        <f ca="1">correlations!Q478-'Modified Weights'!AQ445</f>
        <v>0.5</v>
      </c>
      <c r="R434" s="26">
        <f ca="1">correlations!R478-'Modified Weights'!AR445</f>
        <v>-2.5</v>
      </c>
      <c r="S434" s="26">
        <f ca="1">correlations!S478-'Modified Weights'!AS445</f>
        <v>-0.75</v>
      </c>
      <c r="T434" s="26">
        <f ca="1">correlations!T478-'Modified Weights'!AT445</f>
        <v>-1</v>
      </c>
      <c r="U434" s="26">
        <f ca="1">correlations!U478-'Modified Weights'!AU445</f>
        <v>0.83333333333333348</v>
      </c>
      <c r="V434" s="26" t="e">
        <f ca="1">correlations!V478-'Modified Weights'!AV445</f>
        <v>#DIV/0!</v>
      </c>
      <c r="W434" s="26">
        <f ca="1">correlations!W478-'Modified Weights'!AW445</f>
        <v>1.625</v>
      </c>
      <c r="X434" s="26">
        <f ca="1">correlations!X478-'Modified Weights'!AX445</f>
        <v>-1</v>
      </c>
      <c r="Y434" s="26">
        <f ca="1">correlations!Y478-'Modified Weights'!AY445</f>
        <v>-1</v>
      </c>
      <c r="Z434" s="26">
        <f ca="1">correlations!Z478-'Modified Weights'!AZ445</f>
        <v>0.75</v>
      </c>
    </row>
    <row r="435" spans="1:26">
      <c r="A435" s="1" t="str">
        <f t="shared" si="86"/>
        <v>4327: Charlie's Angels (2000)</v>
      </c>
      <c r="B435" s="26">
        <f ca="1">correlations!B479-'Modified Weights'!AB446</f>
        <v>-3.5</v>
      </c>
      <c r="C435" s="26">
        <f ca="1">correlations!C479-'Modified Weights'!AC446</f>
        <v>-1.5</v>
      </c>
      <c r="D435" s="26">
        <f ca="1">correlations!D479-'Modified Weights'!AD446</f>
        <v>-0.25</v>
      </c>
      <c r="E435" s="26">
        <f ca="1">correlations!E479-'Modified Weights'!AE446</f>
        <v>-0.25</v>
      </c>
      <c r="F435" s="26">
        <f ca="1">correlations!F479-'Modified Weights'!AF446</f>
        <v>-1.5</v>
      </c>
      <c r="G435" s="26">
        <f ca="1">correlations!G479-'Modified Weights'!AG446</f>
        <v>-2.5</v>
      </c>
      <c r="H435" s="26">
        <f ca="1">correlations!H479-'Modified Weights'!AH446</f>
        <v>-3.25</v>
      </c>
      <c r="I435" s="26">
        <f ca="1">correlations!I479-'Modified Weights'!AI446</f>
        <v>-0.33333333333333348</v>
      </c>
      <c r="J435" s="26">
        <f ca="1">correlations!J479-'Modified Weights'!AJ446</f>
        <v>-1.75</v>
      </c>
      <c r="K435" s="26">
        <f ca="1">correlations!K479-'Modified Weights'!AK446</f>
        <v>1.3333333333333335</v>
      </c>
      <c r="L435" s="26">
        <f ca="1">correlations!L479-'Modified Weights'!AL446</f>
        <v>-1.75</v>
      </c>
      <c r="M435" s="26">
        <f ca="1">correlations!M479-'Modified Weights'!AM446</f>
        <v>0</v>
      </c>
      <c r="N435" s="26">
        <f ca="1">correlations!N479-'Modified Weights'!AN446</f>
        <v>-3</v>
      </c>
      <c r="O435" s="26">
        <f ca="1">correlations!O479-'Modified Weights'!AO446</f>
        <v>1</v>
      </c>
      <c r="P435" s="26">
        <f ca="1">correlations!P479-'Modified Weights'!AP446</f>
        <v>-0.25</v>
      </c>
      <c r="Q435" s="26">
        <f ca="1">correlations!Q479-'Modified Weights'!AQ446</f>
        <v>-2</v>
      </c>
      <c r="R435" s="26">
        <f ca="1">correlations!R479-'Modified Weights'!AR446</f>
        <v>-2.5</v>
      </c>
      <c r="S435" s="26">
        <f ca="1">correlations!S479-'Modified Weights'!AS446</f>
        <v>-2.25</v>
      </c>
      <c r="T435" s="26">
        <f ca="1">correlations!T479-'Modified Weights'!AT446</f>
        <v>-1</v>
      </c>
      <c r="U435" s="26">
        <f ca="1">correlations!U479-'Modified Weights'!AU446</f>
        <v>-1.1666666666666665</v>
      </c>
      <c r="V435" s="26" t="e">
        <f ca="1">correlations!V479-'Modified Weights'!AV446</f>
        <v>#DIV/0!</v>
      </c>
      <c r="W435" s="26">
        <f ca="1">correlations!W479-'Modified Weights'!AW446</f>
        <v>-3.375</v>
      </c>
      <c r="X435" s="26">
        <f ca="1">correlations!X479-'Modified Weights'!AX446</f>
        <v>-1</v>
      </c>
      <c r="Y435" s="26">
        <f ca="1">correlations!Y479-'Modified Weights'!AY446</f>
        <v>1</v>
      </c>
      <c r="Z435" s="26">
        <f ca="1">correlations!Z479-'Modified Weights'!AZ446</f>
        <v>-2.25</v>
      </c>
    </row>
    <row r="436" spans="1:26">
      <c r="A436" s="1" t="str">
        <f t="shared" si="86"/>
        <v>4327: Charlie's Angels (2000)</v>
      </c>
      <c r="B436" s="26">
        <f ca="1">correlations!B480-'Modified Weights'!AB447</f>
        <v>-3.5</v>
      </c>
      <c r="C436" s="26">
        <f ca="1">correlations!C480-'Modified Weights'!AC447</f>
        <v>-1.5</v>
      </c>
      <c r="D436" s="26">
        <f ca="1">correlations!D480-'Modified Weights'!AD447</f>
        <v>0.25</v>
      </c>
      <c r="E436" s="26">
        <f ca="1">correlations!E480-'Modified Weights'!AE447</f>
        <v>0.25</v>
      </c>
      <c r="F436" s="26">
        <f ca="1">correlations!F480-'Modified Weights'!AF447</f>
        <v>1</v>
      </c>
      <c r="G436" s="26">
        <f ca="1">correlations!G480-'Modified Weights'!AG447</f>
        <v>0</v>
      </c>
      <c r="H436" s="26">
        <f ca="1">correlations!H480-'Modified Weights'!AH447</f>
        <v>-3.25</v>
      </c>
      <c r="I436" s="26">
        <f ca="1">correlations!I480-'Modified Weights'!AI447</f>
        <v>-2.8333333333333335</v>
      </c>
      <c r="J436" s="26">
        <f ca="1">correlations!J480-'Modified Weights'!AJ447</f>
        <v>-0.25</v>
      </c>
      <c r="K436" s="26">
        <f ca="1">correlations!K480-'Modified Weights'!AK447</f>
        <v>-1.1666666666666665</v>
      </c>
      <c r="L436" s="26">
        <f ca="1">correlations!L480-'Modified Weights'!AL447</f>
        <v>0.75</v>
      </c>
      <c r="M436" s="26">
        <f ca="1">correlations!M480-'Modified Weights'!AM447</f>
        <v>-5</v>
      </c>
      <c r="N436" s="26">
        <f ca="1">correlations!N480-'Modified Weights'!AN447</f>
        <v>-3</v>
      </c>
      <c r="O436" s="26">
        <f ca="1">correlations!O480-'Modified Weights'!AO447</f>
        <v>0</v>
      </c>
      <c r="P436" s="26">
        <f ca="1">correlations!P480-'Modified Weights'!AP447</f>
        <v>-1.25</v>
      </c>
      <c r="Q436" s="26">
        <f ca="1">correlations!Q480-'Modified Weights'!AQ447</f>
        <v>-2</v>
      </c>
      <c r="R436" s="26">
        <f ca="1">correlations!R480-'Modified Weights'!AR447</f>
        <v>0</v>
      </c>
      <c r="S436" s="26">
        <f ca="1">correlations!S480-'Modified Weights'!AS447</f>
        <v>-2.25</v>
      </c>
      <c r="T436" s="26">
        <f ca="1">correlations!T480-'Modified Weights'!AT447</f>
        <v>0</v>
      </c>
      <c r="U436" s="26">
        <f ca="1">correlations!U480-'Modified Weights'!AU447</f>
        <v>-2.6666666666666665</v>
      </c>
      <c r="V436" s="26" t="e">
        <f ca="1">correlations!V480-'Modified Weights'!AV447</f>
        <v>#DIV/0!</v>
      </c>
      <c r="W436" s="26">
        <f ca="1">correlations!W480-'Modified Weights'!AW447</f>
        <v>-1.875</v>
      </c>
      <c r="X436" s="26">
        <f ca="1">correlations!X480-'Modified Weights'!AX447</f>
        <v>0</v>
      </c>
      <c r="Y436" s="26">
        <f ca="1">correlations!Y480-'Modified Weights'!AY447</f>
        <v>0</v>
      </c>
      <c r="Z436" s="26">
        <f ca="1">correlations!Z480-'Modified Weights'!AZ447</f>
        <v>-2.25</v>
      </c>
    </row>
    <row r="437" spans="1:26">
      <c r="A437" s="21" t="s">
        <v>87</v>
      </c>
      <c r="B437" s="26" t="e">
        <f ca="1">correlations!B481-'Modified Weights'!AB448</f>
        <v>#DIV/0!</v>
      </c>
      <c r="C437" s="26">
        <f ca="1">correlations!C481-'Modified Weights'!AC448</f>
        <v>-4</v>
      </c>
      <c r="D437" s="26">
        <f ca="1">correlations!D481-'Modified Weights'!AD448</f>
        <v>-0.75</v>
      </c>
      <c r="E437" s="26">
        <f ca="1">correlations!E481-'Modified Weights'!AE448</f>
        <v>-4</v>
      </c>
      <c r="F437" s="26">
        <f ca="1">correlations!F481-'Modified Weights'!AF448</f>
        <v>0.70000000000000018</v>
      </c>
      <c r="G437" s="26">
        <f ca="1">correlations!G481-'Modified Weights'!AG448</f>
        <v>-3.5</v>
      </c>
      <c r="H437" s="26">
        <f ca="1">correlations!H481-'Modified Weights'!AH448</f>
        <v>-2</v>
      </c>
      <c r="I437" s="26">
        <f ca="1">correlations!I481-'Modified Weights'!AI448</f>
        <v>-4</v>
      </c>
      <c r="J437" s="26">
        <f ca="1">correlations!J481-'Modified Weights'!AJ448</f>
        <v>-4</v>
      </c>
      <c r="K437" s="26">
        <f ca="1">correlations!K481-'Modified Weights'!AK448</f>
        <v>-3.75</v>
      </c>
      <c r="L437" s="26">
        <f ca="1">correlations!L481-'Modified Weights'!AL448</f>
        <v>-1.25</v>
      </c>
      <c r="M437" s="26">
        <f ca="1">correlations!M481-'Modified Weights'!AM448</f>
        <v>-2.75</v>
      </c>
      <c r="N437" s="26">
        <f ca="1">correlations!N481-'Modified Weights'!AN448</f>
        <v>-2</v>
      </c>
      <c r="O437" s="26">
        <f ca="1">correlations!O481-'Modified Weights'!AO448</f>
        <v>-3.75</v>
      </c>
      <c r="P437" s="26">
        <f ca="1">correlations!P481-'Modified Weights'!AP448</f>
        <v>0.75</v>
      </c>
      <c r="Q437" s="26">
        <f ca="1">correlations!Q481-'Modified Weights'!AQ448</f>
        <v>-3.1666666666666665</v>
      </c>
      <c r="R437" s="26">
        <f ca="1">correlations!R481-'Modified Weights'!AR448</f>
        <v>-4</v>
      </c>
      <c r="S437" s="26">
        <f ca="1">correlations!S481-'Modified Weights'!AS448</f>
        <v>-4</v>
      </c>
      <c r="T437" s="26">
        <f ca="1">correlations!T481-'Modified Weights'!AT448</f>
        <v>-2.25</v>
      </c>
      <c r="U437" s="26">
        <f ca="1">correlations!U481-'Modified Weights'!AU448</f>
        <v>-1</v>
      </c>
      <c r="V437" s="26">
        <f ca="1">correlations!V481-'Modified Weights'!AV448</f>
        <v>-3</v>
      </c>
      <c r="W437" s="26">
        <f ca="1">correlations!W481-'Modified Weights'!AW448</f>
        <v>-3.8333333333333335</v>
      </c>
      <c r="X437" s="26">
        <f ca="1">correlations!X481-'Modified Weights'!AX448</f>
        <v>-3</v>
      </c>
      <c r="Y437" s="26">
        <f ca="1">correlations!Y481-'Modified Weights'!AY448</f>
        <v>-2.5</v>
      </c>
      <c r="Z437" s="26">
        <f ca="1">correlations!Z481-'Modified Weights'!AZ448</f>
        <v>-4</v>
      </c>
    </row>
    <row r="438" spans="1:26">
      <c r="A438" s="1" t="str">
        <f t="shared" ref="A438:A441" si="87">A437</f>
        <v>5503: The Fugitive (1993)</v>
      </c>
      <c r="B438" s="26" t="e">
        <f ca="1">correlations!B482-'Modified Weights'!AB449</f>
        <v>#DIV/0!</v>
      </c>
      <c r="C438" s="26">
        <f ca="1">correlations!C482-'Modified Weights'!AC449</f>
        <v>-4</v>
      </c>
      <c r="D438" s="26">
        <f ca="1">correlations!D482-'Modified Weights'!AD449</f>
        <v>-2.75</v>
      </c>
      <c r="E438" s="26">
        <f ca="1">correlations!E482-'Modified Weights'!AE449</f>
        <v>-4</v>
      </c>
      <c r="F438" s="26">
        <f ca="1">correlations!F482-'Modified Weights'!AF449</f>
        <v>-1.2999999999999998</v>
      </c>
      <c r="G438" s="26">
        <f ca="1">correlations!G482-'Modified Weights'!AG449</f>
        <v>-3.5</v>
      </c>
      <c r="H438" s="26">
        <f ca="1">correlations!H482-'Modified Weights'!AH449</f>
        <v>-2</v>
      </c>
      <c r="I438" s="26">
        <f ca="1">correlations!I482-'Modified Weights'!AI449</f>
        <v>-4</v>
      </c>
      <c r="J438" s="26">
        <f ca="1">correlations!J482-'Modified Weights'!AJ449</f>
        <v>-4</v>
      </c>
      <c r="K438" s="26">
        <f ca="1">correlations!K482-'Modified Weights'!AK449</f>
        <v>-3.75</v>
      </c>
      <c r="L438" s="26">
        <f ca="1">correlations!L482-'Modified Weights'!AL449</f>
        <v>-2.25</v>
      </c>
      <c r="M438" s="26">
        <f ca="1">correlations!M482-'Modified Weights'!AM449</f>
        <v>-0.75</v>
      </c>
      <c r="N438" s="26">
        <f ca="1">correlations!N482-'Modified Weights'!AN449</f>
        <v>-2</v>
      </c>
      <c r="O438" s="26">
        <f ca="1">correlations!O482-'Modified Weights'!AO449</f>
        <v>0.25</v>
      </c>
      <c r="P438" s="26">
        <f ca="1">correlations!P482-'Modified Weights'!AP449</f>
        <v>-3.25</v>
      </c>
      <c r="Q438" s="26">
        <f ca="1">correlations!Q482-'Modified Weights'!AQ449</f>
        <v>0.83333333333333348</v>
      </c>
      <c r="R438" s="26">
        <f ca="1">correlations!R482-'Modified Weights'!AR449</f>
        <v>-4</v>
      </c>
      <c r="S438" s="26">
        <f ca="1">correlations!S482-'Modified Weights'!AS449</f>
        <v>-4</v>
      </c>
      <c r="T438" s="26">
        <f ca="1">correlations!T482-'Modified Weights'!AT449</f>
        <v>-2.25</v>
      </c>
      <c r="U438" s="26">
        <f ca="1">correlations!U482-'Modified Weights'!AU449</f>
        <v>-3</v>
      </c>
      <c r="V438" s="26">
        <f ca="1">correlations!V482-'Modified Weights'!AV449</f>
        <v>-3</v>
      </c>
      <c r="W438" s="26">
        <f ca="1">correlations!W482-'Modified Weights'!AW449</f>
        <v>0.16666666666666652</v>
      </c>
      <c r="X438" s="26">
        <f ca="1">correlations!X482-'Modified Weights'!AX449</f>
        <v>-1</v>
      </c>
      <c r="Y438" s="26">
        <f ca="1">correlations!Y482-'Modified Weights'!AY449</f>
        <v>-2.5</v>
      </c>
      <c r="Z438" s="26">
        <f ca="1">correlations!Z482-'Modified Weights'!AZ449</f>
        <v>0</v>
      </c>
    </row>
    <row r="439" spans="1:26">
      <c r="A439" s="1" t="str">
        <f t="shared" si="87"/>
        <v>5503: The Fugitive (1993)</v>
      </c>
      <c r="B439" s="26" t="e">
        <f ca="1">correlations!B483-'Modified Weights'!AB450</f>
        <v>#DIV/0!</v>
      </c>
      <c r="C439" s="26">
        <f ca="1">correlations!C483-'Modified Weights'!AC450</f>
        <v>0</v>
      </c>
      <c r="D439" s="26">
        <f ca="1">correlations!D483-'Modified Weights'!AD450</f>
        <v>-2.75</v>
      </c>
      <c r="E439" s="26">
        <f ca="1">correlations!E483-'Modified Weights'!AE450</f>
        <v>0</v>
      </c>
      <c r="F439" s="26">
        <f ca="1">correlations!F483-'Modified Weights'!AF450</f>
        <v>-0.79999999999999982</v>
      </c>
      <c r="G439" s="26">
        <f ca="1">correlations!G483-'Modified Weights'!AG450</f>
        <v>-3.5</v>
      </c>
      <c r="H439" s="26">
        <f ca="1">correlations!H483-'Modified Weights'!AH450</f>
        <v>-2</v>
      </c>
      <c r="I439" s="26">
        <f ca="1">correlations!I483-'Modified Weights'!AI450</f>
        <v>-4</v>
      </c>
      <c r="J439" s="26">
        <f ca="1">correlations!J483-'Modified Weights'!AJ450</f>
        <v>-4</v>
      </c>
      <c r="K439" s="26">
        <f ca="1">correlations!K483-'Modified Weights'!AK450</f>
        <v>-3.75</v>
      </c>
      <c r="L439" s="26">
        <f ca="1">correlations!L483-'Modified Weights'!AL450</f>
        <v>-2.25</v>
      </c>
      <c r="M439" s="26">
        <f ca="1">correlations!M483-'Modified Weights'!AM450</f>
        <v>-2.75</v>
      </c>
      <c r="N439" s="26">
        <f ca="1">correlations!N483-'Modified Weights'!AN450</f>
        <v>-2</v>
      </c>
      <c r="O439" s="26">
        <f ca="1">correlations!O483-'Modified Weights'!AO450</f>
        <v>-3.75</v>
      </c>
      <c r="P439" s="26">
        <f ca="1">correlations!P483-'Modified Weights'!AP450</f>
        <v>-3.25</v>
      </c>
      <c r="Q439" s="26">
        <f ca="1">correlations!Q483-'Modified Weights'!AQ450</f>
        <v>0.33333333333333348</v>
      </c>
      <c r="R439" s="26">
        <f ca="1">correlations!R483-'Modified Weights'!AR450</f>
        <v>-4</v>
      </c>
      <c r="S439" s="26">
        <f ca="1">correlations!S483-'Modified Weights'!AS450</f>
        <v>0</v>
      </c>
      <c r="T439" s="26">
        <f ca="1">correlations!T483-'Modified Weights'!AT450</f>
        <v>-2.25</v>
      </c>
      <c r="U439" s="26">
        <f ca="1">correlations!U483-'Modified Weights'!AU450</f>
        <v>-3</v>
      </c>
      <c r="V439" s="26">
        <f ca="1">correlations!V483-'Modified Weights'!AV450</f>
        <v>-3</v>
      </c>
      <c r="W439" s="26">
        <f ca="1">correlations!W483-'Modified Weights'!AW450</f>
        <v>-0.33333333333333348</v>
      </c>
      <c r="X439" s="26">
        <f ca="1">correlations!X483-'Modified Weights'!AX450</f>
        <v>-3</v>
      </c>
      <c r="Y439" s="26">
        <f ca="1">correlations!Y483-'Modified Weights'!AY450</f>
        <v>0</v>
      </c>
      <c r="Z439" s="26">
        <f ca="1">correlations!Z483-'Modified Weights'!AZ450</f>
        <v>-4</v>
      </c>
    </row>
    <row r="440" spans="1:26">
      <c r="A440" s="1" t="str">
        <f t="shared" si="87"/>
        <v>5503: The Fugitive (1993)</v>
      </c>
      <c r="B440" s="26" t="e">
        <f ca="1">correlations!B484-'Modified Weights'!AB451</f>
        <v>#DIV/0!</v>
      </c>
      <c r="C440" s="26">
        <f ca="1">correlations!C484-'Modified Weights'!AC451</f>
        <v>-4</v>
      </c>
      <c r="D440" s="26">
        <f ca="1">correlations!D484-'Modified Weights'!AD451</f>
        <v>-2.75</v>
      </c>
      <c r="E440" s="26">
        <f ca="1">correlations!E484-'Modified Weights'!AE451</f>
        <v>-4</v>
      </c>
      <c r="F440" s="26">
        <f ca="1">correlations!F484-'Modified Weights'!AF451</f>
        <v>0.70000000000000018</v>
      </c>
      <c r="G440" s="26">
        <f ca="1">correlations!G484-'Modified Weights'!AG451</f>
        <v>-3.5</v>
      </c>
      <c r="H440" s="26">
        <f ca="1">correlations!H484-'Modified Weights'!AH451</f>
        <v>-2</v>
      </c>
      <c r="I440" s="26">
        <f ca="1">correlations!I484-'Modified Weights'!AI451</f>
        <v>0</v>
      </c>
      <c r="J440" s="26">
        <f ca="1">correlations!J484-'Modified Weights'!AJ451</f>
        <v>-4</v>
      </c>
      <c r="K440" s="26">
        <f ca="1">correlations!K484-'Modified Weights'!AK451</f>
        <v>0.25</v>
      </c>
      <c r="L440" s="26">
        <f ca="1">correlations!L484-'Modified Weights'!AL451</f>
        <v>-2.25</v>
      </c>
      <c r="M440" s="26">
        <f ca="1">correlations!M484-'Modified Weights'!AM451</f>
        <v>0.75</v>
      </c>
      <c r="N440" s="26">
        <f ca="1">correlations!N484-'Modified Weights'!AN451</f>
        <v>-2</v>
      </c>
      <c r="O440" s="26">
        <f ca="1">correlations!O484-'Modified Weights'!AO451</f>
        <v>-3.75</v>
      </c>
      <c r="P440" s="26">
        <f ca="1">correlations!P484-'Modified Weights'!AP451</f>
        <v>-0.75</v>
      </c>
      <c r="Q440" s="26">
        <f ca="1">correlations!Q484-'Modified Weights'!AQ451</f>
        <v>-1.1666666666666665</v>
      </c>
      <c r="R440" s="26">
        <f ca="1">correlations!R484-'Modified Weights'!AR451</f>
        <v>-4</v>
      </c>
      <c r="S440" s="26">
        <f ca="1">correlations!S484-'Modified Weights'!AS451</f>
        <v>-4</v>
      </c>
      <c r="T440" s="26">
        <f ca="1">correlations!T484-'Modified Weights'!AT451</f>
        <v>-0.25</v>
      </c>
      <c r="U440" s="26">
        <f ca="1">correlations!U484-'Modified Weights'!AU451</f>
        <v>1</v>
      </c>
      <c r="V440" s="26">
        <f ca="1">correlations!V484-'Modified Weights'!AV451</f>
        <v>1</v>
      </c>
      <c r="W440" s="26">
        <f ca="1">correlations!W484-'Modified Weights'!AW451</f>
        <v>-3.8333333333333335</v>
      </c>
      <c r="X440" s="26">
        <f ca="1">correlations!X484-'Modified Weights'!AX451</f>
        <v>-3</v>
      </c>
      <c r="Y440" s="26">
        <f ca="1">correlations!Y484-'Modified Weights'!AY451</f>
        <v>-2.5</v>
      </c>
      <c r="Z440" s="26">
        <f ca="1">correlations!Z484-'Modified Weights'!AZ451</f>
        <v>-4</v>
      </c>
    </row>
    <row r="441" spans="1:26">
      <c r="A441" s="1" t="str">
        <f t="shared" si="87"/>
        <v>5503: The Fugitive (1993)</v>
      </c>
      <c r="B441" s="26" t="e">
        <f ca="1">correlations!B485-'Modified Weights'!AB452</f>
        <v>#DIV/0!</v>
      </c>
      <c r="C441" s="26">
        <f ca="1">correlations!C485-'Modified Weights'!AC452</f>
        <v>-4</v>
      </c>
      <c r="D441" s="26">
        <f ca="1">correlations!D485-'Modified Weights'!AD452</f>
        <v>0.75</v>
      </c>
      <c r="E441" s="26">
        <f ca="1">correlations!E485-'Modified Weights'!AE452</f>
        <v>-4</v>
      </c>
      <c r="F441" s="26">
        <f ca="1">correlations!F485-'Modified Weights'!AF452</f>
        <v>0.70000000000000018</v>
      </c>
      <c r="G441" s="26">
        <f ca="1">correlations!G485-'Modified Weights'!AG452</f>
        <v>0</v>
      </c>
      <c r="H441" s="26">
        <f ca="1">correlations!H485-'Modified Weights'!AH452</f>
        <v>0</v>
      </c>
      <c r="I441" s="26">
        <f ca="1">correlations!I485-'Modified Weights'!AI452</f>
        <v>-4</v>
      </c>
      <c r="J441" s="26">
        <f ca="1">correlations!J485-'Modified Weights'!AJ452</f>
        <v>0</v>
      </c>
      <c r="K441" s="26">
        <f ca="1">correlations!K485-'Modified Weights'!AK452</f>
        <v>-0.25</v>
      </c>
      <c r="L441" s="26">
        <f ca="1">correlations!L485-'Modified Weights'!AL452</f>
        <v>1.25</v>
      </c>
      <c r="M441" s="26">
        <f ca="1">correlations!M485-'Modified Weights'!AM452</f>
        <v>-2.75</v>
      </c>
      <c r="N441" s="26">
        <f ca="1">correlations!N485-'Modified Weights'!AN452</f>
        <v>0</v>
      </c>
      <c r="O441" s="26">
        <f ca="1">correlations!O485-'Modified Weights'!AO452</f>
        <v>-0.25</v>
      </c>
      <c r="P441" s="26">
        <f ca="1">correlations!P485-'Modified Weights'!AP452</f>
        <v>-3.25</v>
      </c>
      <c r="Q441" s="26">
        <f ca="1">correlations!Q485-'Modified Weights'!AQ452</f>
        <v>-3.1666666666666665</v>
      </c>
      <c r="R441" s="26">
        <f ca="1">correlations!R485-'Modified Weights'!AR452</f>
        <v>0</v>
      </c>
      <c r="S441" s="26">
        <f ca="1">correlations!S485-'Modified Weights'!AS452</f>
        <v>-4</v>
      </c>
      <c r="T441" s="26">
        <f ca="1">correlations!T485-'Modified Weights'!AT452</f>
        <v>0.25</v>
      </c>
      <c r="U441" s="26">
        <f ca="1">correlations!U485-'Modified Weights'!AU452</f>
        <v>-3</v>
      </c>
      <c r="V441" s="26">
        <f ca="1">correlations!V485-'Modified Weights'!AV452</f>
        <v>-1</v>
      </c>
      <c r="W441" s="26">
        <f ca="1">correlations!W485-'Modified Weights'!AW452</f>
        <v>0.16666666666666652</v>
      </c>
      <c r="X441" s="26">
        <f ca="1">correlations!X485-'Modified Weights'!AX452</f>
        <v>1</v>
      </c>
      <c r="Y441" s="26">
        <f ca="1">correlations!Y485-'Modified Weights'!AY452</f>
        <v>-2.5</v>
      </c>
      <c r="Z441" s="26">
        <f ca="1">correlations!Z485-'Modified Weights'!AZ452</f>
        <v>-4</v>
      </c>
    </row>
    <row r="442" spans="1:26">
      <c r="A442" s="21" t="s">
        <v>88</v>
      </c>
      <c r="B442" s="26">
        <f ca="1">correlations!B486-'Modified Weights'!AB453</f>
        <v>0.25</v>
      </c>
      <c r="C442" s="26">
        <f ca="1">correlations!C486-'Modified Weights'!AC453</f>
        <v>-3</v>
      </c>
      <c r="D442" s="26">
        <f ca="1">correlations!D486-'Modified Weights'!AD453</f>
        <v>-3</v>
      </c>
      <c r="E442" s="26">
        <f ca="1">correlations!E486-'Modified Weights'!AE453</f>
        <v>-3.75</v>
      </c>
      <c r="F442" s="26">
        <f ca="1">correlations!F486-'Modified Weights'!AF453</f>
        <v>-3.1666666666666665</v>
      </c>
      <c r="G442" s="26">
        <f ca="1">correlations!G486-'Modified Weights'!AG453</f>
        <v>-3</v>
      </c>
      <c r="H442" s="26">
        <f ca="1">correlations!H486-'Modified Weights'!AH453</f>
        <v>-3.25</v>
      </c>
      <c r="I442" s="26">
        <f ca="1">correlations!I486-'Modified Weights'!AI453</f>
        <v>-3</v>
      </c>
      <c r="J442" s="26">
        <f ca="1">correlations!J486-'Modified Weights'!AJ453</f>
        <v>1</v>
      </c>
      <c r="K442" s="26">
        <f ca="1">correlations!K486-'Modified Weights'!AK453</f>
        <v>-0.5</v>
      </c>
      <c r="L442" s="26">
        <f ca="1">correlations!L486-'Modified Weights'!AL453</f>
        <v>-0.25</v>
      </c>
      <c r="M442" s="26">
        <f ca="1">correlations!M486-'Modified Weights'!AM453</f>
        <v>-0.25</v>
      </c>
      <c r="N442" s="26" t="e">
        <f ca="1">correlations!N486-'Modified Weights'!AN453</f>
        <v>#DIV/0!</v>
      </c>
      <c r="O442" s="26">
        <f ca="1">correlations!O486-'Modified Weights'!AO453</f>
        <v>-2.5</v>
      </c>
      <c r="P442" s="26">
        <f ca="1">correlations!P486-'Modified Weights'!AP453</f>
        <v>-1</v>
      </c>
      <c r="Q442" s="26">
        <f ca="1">correlations!Q486-'Modified Weights'!AQ453</f>
        <v>0.33333333333333348</v>
      </c>
      <c r="R442" s="26">
        <f ca="1">correlations!R486-'Modified Weights'!AR453</f>
        <v>-3</v>
      </c>
      <c r="S442" s="26">
        <f ca="1">correlations!S486-'Modified Weights'!AS453</f>
        <v>-1</v>
      </c>
      <c r="T442" s="26">
        <f ca="1">correlations!T486-'Modified Weights'!AT453</f>
        <v>-2.5</v>
      </c>
      <c r="U442" s="26">
        <f ca="1">correlations!U486-'Modified Weights'!AU453</f>
        <v>-2.5</v>
      </c>
      <c r="V442" s="26">
        <f ca="1">correlations!V486-'Modified Weights'!AV453</f>
        <v>-0.5</v>
      </c>
      <c r="W442" s="26">
        <f ca="1">correlations!W486-'Modified Weights'!AW453</f>
        <v>0.66666666666666652</v>
      </c>
      <c r="X442" s="26">
        <f ca="1">correlations!X486-'Modified Weights'!AX453</f>
        <v>-3</v>
      </c>
      <c r="Y442" s="26">
        <f ca="1">correlations!Y486-'Modified Weights'!AY453</f>
        <v>-2.75</v>
      </c>
      <c r="Z442" s="26">
        <f ca="1">correlations!Z486-'Modified Weights'!AZ453</f>
        <v>-2</v>
      </c>
    </row>
    <row r="443" spans="1:26">
      <c r="A443" s="1" t="str">
        <f t="shared" ref="A443:A446" si="88">A442</f>
        <v>7443: Chicken Run (2000)</v>
      </c>
      <c r="B443" s="26">
        <f ca="1">correlations!B487-'Modified Weights'!AB454</f>
        <v>-3.25</v>
      </c>
      <c r="C443" s="26">
        <f ca="1">correlations!C487-'Modified Weights'!AC454</f>
        <v>0</v>
      </c>
      <c r="D443" s="26">
        <f ca="1">correlations!D487-'Modified Weights'!AD454</f>
        <v>0</v>
      </c>
      <c r="E443" s="26">
        <f ca="1">correlations!E487-'Modified Weights'!AE454</f>
        <v>-3.75</v>
      </c>
      <c r="F443" s="26">
        <f ca="1">correlations!F487-'Modified Weights'!AF454</f>
        <v>-3.1666666666666665</v>
      </c>
      <c r="G443" s="26">
        <f ca="1">correlations!G487-'Modified Weights'!AG454</f>
        <v>-3</v>
      </c>
      <c r="H443" s="26">
        <f ca="1">correlations!H487-'Modified Weights'!AH454</f>
        <v>-3.25</v>
      </c>
      <c r="I443" s="26">
        <f ca="1">correlations!I487-'Modified Weights'!AI454</f>
        <v>-3</v>
      </c>
      <c r="J443" s="26">
        <f ca="1">correlations!J487-'Modified Weights'!AJ454</f>
        <v>-2</v>
      </c>
      <c r="K443" s="26">
        <f ca="1">correlations!K487-'Modified Weights'!AK454</f>
        <v>0.5</v>
      </c>
      <c r="L443" s="26">
        <f ca="1">correlations!L487-'Modified Weights'!AL454</f>
        <v>-2.75</v>
      </c>
      <c r="M443" s="26">
        <f ca="1">correlations!M487-'Modified Weights'!AM454</f>
        <v>-2.75</v>
      </c>
      <c r="N443" s="26" t="e">
        <f ca="1">correlations!N487-'Modified Weights'!AN454</f>
        <v>#DIV/0!</v>
      </c>
      <c r="O443" s="26">
        <f ca="1">correlations!O487-'Modified Weights'!AO454</f>
        <v>-1.5</v>
      </c>
      <c r="P443" s="26">
        <f ca="1">correlations!P487-'Modified Weights'!AP454</f>
        <v>-2</v>
      </c>
      <c r="Q443" s="26">
        <f ca="1">correlations!Q487-'Modified Weights'!AQ454</f>
        <v>-1.1666666666666665</v>
      </c>
      <c r="R443" s="26">
        <f ca="1">correlations!R487-'Modified Weights'!AR454</f>
        <v>-3</v>
      </c>
      <c r="S443" s="26">
        <f ca="1">correlations!S487-'Modified Weights'!AS454</f>
        <v>-1</v>
      </c>
      <c r="T443" s="26">
        <f ca="1">correlations!T487-'Modified Weights'!AT454</f>
        <v>-2.5</v>
      </c>
      <c r="U443" s="26">
        <f ca="1">correlations!U487-'Modified Weights'!AU454</f>
        <v>-2.5</v>
      </c>
      <c r="V443" s="26">
        <f ca="1">correlations!V487-'Modified Weights'!AV454</f>
        <v>-3.5</v>
      </c>
      <c r="W443" s="26">
        <f ca="1">correlations!W487-'Modified Weights'!AW454</f>
        <v>-2.3333333333333335</v>
      </c>
      <c r="X443" s="26">
        <f ca="1">correlations!X487-'Modified Weights'!AX454</f>
        <v>-3</v>
      </c>
      <c r="Y443" s="26">
        <f ca="1">correlations!Y487-'Modified Weights'!AY454</f>
        <v>-2.75</v>
      </c>
      <c r="Z443" s="26">
        <f ca="1">correlations!Z487-'Modified Weights'!AZ454</f>
        <v>-1</v>
      </c>
    </row>
    <row r="444" spans="1:26">
      <c r="A444" s="1" t="str">
        <f t="shared" si="88"/>
        <v>7443: Chicken Run (2000)</v>
      </c>
      <c r="B444" s="26">
        <f ca="1">correlations!B488-'Modified Weights'!AB455</f>
        <v>-0.25</v>
      </c>
      <c r="C444" s="26">
        <f ca="1">correlations!C488-'Modified Weights'!AC455</f>
        <v>-3</v>
      </c>
      <c r="D444" s="26">
        <f ca="1">correlations!D488-'Modified Weights'!AD455</f>
        <v>-3</v>
      </c>
      <c r="E444" s="26">
        <f ca="1">correlations!E488-'Modified Weights'!AE455</f>
        <v>0.25</v>
      </c>
      <c r="F444" s="26">
        <f ca="1">correlations!F488-'Modified Weights'!AF455</f>
        <v>-0.66666666666666652</v>
      </c>
      <c r="G444" s="26">
        <f ca="1">correlations!G488-'Modified Weights'!AG455</f>
        <v>-3</v>
      </c>
      <c r="H444" s="26">
        <f ca="1">correlations!H488-'Modified Weights'!AH455</f>
        <v>0.25</v>
      </c>
      <c r="I444" s="26">
        <f ca="1">correlations!I488-'Modified Weights'!AI455</f>
        <v>-3</v>
      </c>
      <c r="J444" s="26">
        <f ca="1">correlations!J488-'Modified Weights'!AJ455</f>
        <v>-2</v>
      </c>
      <c r="K444" s="26">
        <f ca="1">correlations!K488-'Modified Weights'!AK455</f>
        <v>-3</v>
      </c>
      <c r="L444" s="26">
        <f ca="1">correlations!L488-'Modified Weights'!AL455</f>
        <v>-2.75</v>
      </c>
      <c r="M444" s="26">
        <f ca="1">correlations!M488-'Modified Weights'!AM455</f>
        <v>-2.75</v>
      </c>
      <c r="N444" s="26" t="e">
        <f ca="1">correlations!N488-'Modified Weights'!AN455</f>
        <v>#DIV/0!</v>
      </c>
      <c r="O444" s="26">
        <f ca="1">correlations!O488-'Modified Weights'!AO455</f>
        <v>-2.5</v>
      </c>
      <c r="P444" s="26">
        <f ca="1">correlations!P488-'Modified Weights'!AP455</f>
        <v>-2</v>
      </c>
      <c r="Q444" s="26">
        <f ca="1">correlations!Q488-'Modified Weights'!AQ455</f>
        <v>0.83333333333333348</v>
      </c>
      <c r="R444" s="26">
        <f ca="1">correlations!R488-'Modified Weights'!AR455</f>
        <v>-3</v>
      </c>
      <c r="S444" s="26">
        <f ca="1">correlations!S488-'Modified Weights'!AS455</f>
        <v>0</v>
      </c>
      <c r="T444" s="26">
        <f ca="1">correlations!T488-'Modified Weights'!AT455</f>
        <v>-2.5</v>
      </c>
      <c r="U444" s="26">
        <f ca="1">correlations!U488-'Modified Weights'!AU455</f>
        <v>1</v>
      </c>
      <c r="V444" s="26">
        <f ca="1">correlations!V488-'Modified Weights'!AV455</f>
        <v>-3.5</v>
      </c>
      <c r="W444" s="26">
        <f ca="1">correlations!W488-'Modified Weights'!AW455</f>
        <v>-2.3333333333333335</v>
      </c>
      <c r="X444" s="26">
        <f ca="1">correlations!X488-'Modified Weights'!AX455</f>
        <v>-3</v>
      </c>
      <c r="Y444" s="26">
        <f ca="1">correlations!Y488-'Modified Weights'!AY455</f>
        <v>-0.25</v>
      </c>
      <c r="Z444" s="26">
        <f ca="1">correlations!Z488-'Modified Weights'!AZ455</f>
        <v>-2</v>
      </c>
    </row>
    <row r="445" spans="1:26">
      <c r="A445" s="1" t="str">
        <f t="shared" si="88"/>
        <v>7443: Chicken Run (2000)</v>
      </c>
      <c r="B445" s="26">
        <f ca="1">correlations!B489-'Modified Weights'!AB456</f>
        <v>-3.25</v>
      </c>
      <c r="C445" s="26">
        <f ca="1">correlations!C489-'Modified Weights'!AC456</f>
        <v>0</v>
      </c>
      <c r="D445" s="26">
        <f ca="1">correlations!D489-'Modified Weights'!AD456</f>
        <v>0</v>
      </c>
      <c r="E445" s="26">
        <f ca="1">correlations!E489-'Modified Weights'!AE456</f>
        <v>-3.75</v>
      </c>
      <c r="F445" s="26">
        <f ca="1">correlations!F489-'Modified Weights'!AF456</f>
        <v>0.83333333333333348</v>
      </c>
      <c r="G445" s="26">
        <f ca="1">correlations!G489-'Modified Weights'!AG456</f>
        <v>0</v>
      </c>
      <c r="H445" s="26">
        <f ca="1">correlations!H489-'Modified Weights'!AH456</f>
        <v>-0.25</v>
      </c>
      <c r="I445" s="26">
        <f ca="1">correlations!I489-'Modified Weights'!AI456</f>
        <v>0</v>
      </c>
      <c r="J445" s="26">
        <f ca="1">correlations!J489-'Modified Weights'!AJ456</f>
        <v>-2</v>
      </c>
      <c r="K445" s="26">
        <f ca="1">correlations!K489-'Modified Weights'!AK456</f>
        <v>-3</v>
      </c>
      <c r="L445" s="26">
        <f ca="1">correlations!L489-'Modified Weights'!AL456</f>
        <v>-2.75</v>
      </c>
      <c r="M445" s="26">
        <f ca="1">correlations!M489-'Modified Weights'!AM456</f>
        <v>-2.75</v>
      </c>
      <c r="N445" s="26" t="e">
        <f ca="1">correlations!N489-'Modified Weights'!AN456</f>
        <v>#DIV/0!</v>
      </c>
      <c r="O445" s="26">
        <f ca="1">correlations!O489-'Modified Weights'!AO456</f>
        <v>1</v>
      </c>
      <c r="P445" s="26">
        <f ca="1">correlations!P489-'Modified Weights'!AP456</f>
        <v>0.5</v>
      </c>
      <c r="Q445" s="26">
        <f ca="1">correlations!Q489-'Modified Weights'!AQ456</f>
        <v>-2.1666666666666665</v>
      </c>
      <c r="R445" s="26">
        <f ca="1">correlations!R489-'Modified Weights'!AR456</f>
        <v>-3</v>
      </c>
      <c r="S445" s="26">
        <f ca="1">correlations!S489-'Modified Weights'!AS456</f>
        <v>-1</v>
      </c>
      <c r="T445" s="26">
        <f ca="1">correlations!T489-'Modified Weights'!AT456</f>
        <v>-2.5</v>
      </c>
      <c r="U445" s="26">
        <f ca="1">correlations!U489-'Modified Weights'!AU456</f>
        <v>-1.5</v>
      </c>
      <c r="V445" s="26">
        <f ca="1">correlations!V489-'Modified Weights'!AV456</f>
        <v>0.5</v>
      </c>
      <c r="W445" s="26">
        <f ca="1">correlations!W489-'Modified Weights'!AW456</f>
        <v>0.66666666666666652</v>
      </c>
      <c r="X445" s="26">
        <f ca="1">correlations!X489-'Modified Weights'!AX456</f>
        <v>0</v>
      </c>
      <c r="Y445" s="26">
        <f ca="1">correlations!Y489-'Modified Weights'!AY456</f>
        <v>-2.75</v>
      </c>
      <c r="Z445" s="26">
        <f ca="1">correlations!Z489-'Modified Weights'!AZ456</f>
        <v>1</v>
      </c>
    </row>
    <row r="446" spans="1:26">
      <c r="A446" s="1" t="str">
        <f t="shared" si="88"/>
        <v>7443: Chicken Run (2000)</v>
      </c>
      <c r="B446" s="26">
        <f ca="1">correlations!B490-'Modified Weights'!AB457</f>
        <v>-3.25</v>
      </c>
      <c r="C446" s="26">
        <f ca="1">correlations!C490-'Modified Weights'!AC457</f>
        <v>-3</v>
      </c>
      <c r="D446" s="26">
        <f ca="1">correlations!D490-'Modified Weights'!AD457</f>
        <v>0</v>
      </c>
      <c r="E446" s="26">
        <f ca="1">correlations!E490-'Modified Weights'!AE457</f>
        <v>-0.25</v>
      </c>
      <c r="F446" s="26">
        <f ca="1">correlations!F490-'Modified Weights'!AF457</f>
        <v>-0.16666666666666652</v>
      </c>
      <c r="G446" s="26">
        <f ca="1">correlations!G490-'Modified Weights'!AG457</f>
        <v>0</v>
      </c>
      <c r="H446" s="26">
        <f ca="1">correlations!H490-'Modified Weights'!AH457</f>
        <v>-3.25</v>
      </c>
      <c r="I446" s="26">
        <f ca="1">correlations!I490-'Modified Weights'!AI457</f>
        <v>-3</v>
      </c>
      <c r="J446" s="26">
        <f ca="1">correlations!J490-'Modified Weights'!AJ457</f>
        <v>-1</v>
      </c>
      <c r="K446" s="26">
        <f ca="1">correlations!K490-'Modified Weights'!AK457</f>
        <v>0</v>
      </c>
      <c r="L446" s="26">
        <f ca="1">correlations!L490-'Modified Weights'!AL457</f>
        <v>0.25</v>
      </c>
      <c r="M446" s="26">
        <f ca="1">correlations!M490-'Modified Weights'!AM457</f>
        <v>0.25</v>
      </c>
      <c r="N446" s="26" t="e">
        <f ca="1">correlations!N490-'Modified Weights'!AN457</f>
        <v>#DIV/0!</v>
      </c>
      <c r="O446" s="26">
        <f ca="1">correlations!O490-'Modified Weights'!AO457</f>
        <v>0.5</v>
      </c>
      <c r="P446" s="26">
        <f ca="1">correlations!P490-'Modified Weights'!AP457</f>
        <v>0.5</v>
      </c>
      <c r="Q446" s="26">
        <f ca="1">correlations!Q490-'Modified Weights'!AQ457</f>
        <v>-2.1666666666666665</v>
      </c>
      <c r="R446" s="26">
        <f ca="1">correlations!R490-'Modified Weights'!AR457</f>
        <v>0</v>
      </c>
      <c r="S446" s="26">
        <f ca="1">correlations!S490-'Modified Weights'!AS457</f>
        <v>-1</v>
      </c>
      <c r="T446" s="26">
        <f ca="1">correlations!T490-'Modified Weights'!AT457</f>
        <v>0</v>
      </c>
      <c r="U446" s="26">
        <f ca="1">correlations!U490-'Modified Weights'!AU457</f>
        <v>0.5</v>
      </c>
      <c r="V446" s="26">
        <f ca="1">correlations!V490-'Modified Weights'!AV457</f>
        <v>-3.5</v>
      </c>
      <c r="W446" s="26">
        <f ca="1">correlations!W490-'Modified Weights'!AW457</f>
        <v>-1.3333333333333335</v>
      </c>
      <c r="X446" s="26">
        <f ca="1">correlations!X490-'Modified Weights'!AX457</f>
        <v>-3</v>
      </c>
      <c r="Y446" s="26">
        <f ca="1">correlations!Y490-'Modified Weights'!AY457</f>
        <v>0.25</v>
      </c>
      <c r="Z446" s="26">
        <f ca="1">correlations!Z490-'Modified Weights'!AZ457</f>
        <v>-2</v>
      </c>
    </row>
    <row r="447" spans="1:26">
      <c r="A447" s="21" t="s">
        <v>89</v>
      </c>
      <c r="B447" s="26">
        <f ca="1">correlations!B491-'Modified Weights'!AB458</f>
        <v>-5</v>
      </c>
      <c r="C447" s="26">
        <f ca="1">correlations!C491-'Modified Weights'!AC458</f>
        <v>1.1666666666666665</v>
      </c>
      <c r="D447" s="26">
        <f ca="1">correlations!D491-'Modified Weights'!AD458</f>
        <v>-4</v>
      </c>
      <c r="E447" s="26">
        <f ca="1">correlations!E491-'Modified Weights'!AE458</f>
        <v>-5</v>
      </c>
      <c r="F447" s="26">
        <f ca="1">correlations!F491-'Modified Weights'!AF458</f>
        <v>-3.25</v>
      </c>
      <c r="G447" s="26">
        <f ca="1">correlations!G491-'Modified Weights'!AG458</f>
        <v>0.25</v>
      </c>
      <c r="H447" s="26">
        <f ca="1">correlations!H491-'Modified Weights'!AH458</f>
        <v>-3</v>
      </c>
      <c r="I447" s="26">
        <f ca="1">correlations!I491-'Modified Weights'!AI458</f>
        <v>-4.5</v>
      </c>
      <c r="J447" s="26">
        <f ca="1">correlations!J491-'Modified Weights'!AJ458</f>
        <v>-0.66666666666666696</v>
      </c>
      <c r="K447" s="26">
        <f ca="1">correlations!K491-'Modified Weights'!AK458</f>
        <v>-0.375</v>
      </c>
      <c r="L447" s="26">
        <f ca="1">correlations!L491-'Modified Weights'!AL458</f>
        <v>-1.5</v>
      </c>
      <c r="M447" s="26">
        <f ca="1">correlations!M491-'Modified Weights'!AM458</f>
        <v>0.5</v>
      </c>
      <c r="N447" s="26">
        <f ca="1">correlations!N491-'Modified Weights'!AN458</f>
        <v>-5</v>
      </c>
      <c r="O447" s="26">
        <f ca="1">correlations!O491-'Modified Weights'!AO458</f>
        <v>-4.25</v>
      </c>
      <c r="P447" s="26">
        <f ca="1">correlations!P491-'Modified Weights'!AP458</f>
        <v>0.125</v>
      </c>
      <c r="Q447" s="26">
        <f ca="1">correlations!Q491-'Modified Weights'!AQ458</f>
        <v>-0.16666666666666696</v>
      </c>
      <c r="R447" s="26">
        <f ca="1">correlations!R491-'Modified Weights'!AR458</f>
        <v>-4</v>
      </c>
      <c r="S447" s="26">
        <f ca="1">correlations!S491-'Modified Weights'!AS458</f>
        <v>-4.5</v>
      </c>
      <c r="T447" s="26">
        <f ca="1">correlations!T491-'Modified Weights'!AT458</f>
        <v>-3.75</v>
      </c>
      <c r="U447" s="26">
        <f ca="1">correlations!U491-'Modified Weights'!AU458</f>
        <v>-3.5</v>
      </c>
      <c r="V447" s="26">
        <f ca="1">correlations!V491-'Modified Weights'!AV458</f>
        <v>-5</v>
      </c>
      <c r="W447" s="26">
        <f ca="1">correlations!W491-'Modified Weights'!AW458</f>
        <v>-0.125</v>
      </c>
      <c r="X447" s="26">
        <f ca="1">correlations!X491-'Modified Weights'!AX458</f>
        <v>0</v>
      </c>
      <c r="Y447" s="26">
        <f ca="1">correlations!Y491-'Modified Weights'!AY458</f>
        <v>-3</v>
      </c>
      <c r="Z447" s="26">
        <f ca="1">correlations!Z491-'Modified Weights'!AZ458</f>
        <v>-4</v>
      </c>
    </row>
    <row r="448" spans="1:26">
      <c r="A448" s="1" t="str">
        <f t="shared" ref="A448:A451" si="89">A447</f>
        <v>8358: Cast Away (2000)</v>
      </c>
      <c r="B448" s="26">
        <f ca="1">correlations!B492-'Modified Weights'!AB459</f>
        <v>-5</v>
      </c>
      <c r="C448" s="26">
        <f ca="1">correlations!C492-'Modified Weights'!AC459</f>
        <v>-0.33333333333333348</v>
      </c>
      <c r="D448" s="26">
        <f ca="1">correlations!D492-'Modified Weights'!AD459</f>
        <v>-4</v>
      </c>
      <c r="E448" s="26">
        <f ca="1">correlations!E492-'Modified Weights'!AE459</f>
        <v>-5</v>
      </c>
      <c r="F448" s="26">
        <f ca="1">correlations!F492-'Modified Weights'!AF459</f>
        <v>-3.25</v>
      </c>
      <c r="G448" s="26">
        <f ca="1">correlations!G492-'Modified Weights'!AG459</f>
        <v>-4.75</v>
      </c>
      <c r="H448" s="26">
        <f ca="1">correlations!H492-'Modified Weights'!AH459</f>
        <v>-3</v>
      </c>
      <c r="I448" s="26">
        <f ca="1">correlations!I492-'Modified Weights'!AI459</f>
        <v>0.5</v>
      </c>
      <c r="J448" s="26">
        <f ca="1">correlations!J492-'Modified Weights'!AJ459</f>
        <v>0.83333333333333304</v>
      </c>
      <c r="K448" s="26">
        <f ca="1">correlations!K492-'Modified Weights'!AK459</f>
        <v>-4.375</v>
      </c>
      <c r="L448" s="26">
        <f ca="1">correlations!L492-'Modified Weights'!AL459</f>
        <v>-4</v>
      </c>
      <c r="M448" s="26">
        <f ca="1">correlations!M492-'Modified Weights'!AM459</f>
        <v>-3.5</v>
      </c>
      <c r="N448" s="26">
        <f ca="1">correlations!N492-'Modified Weights'!AN459</f>
        <v>-5</v>
      </c>
      <c r="O448" s="26">
        <f ca="1">correlations!O492-'Modified Weights'!AO459</f>
        <v>-0.25</v>
      </c>
      <c r="P448" s="26">
        <f ca="1">correlations!P492-'Modified Weights'!AP459</f>
        <v>-3.875</v>
      </c>
      <c r="Q448" s="26">
        <f ca="1">correlations!Q492-'Modified Weights'!AQ459</f>
        <v>-0.16666666666666696</v>
      </c>
      <c r="R448" s="26">
        <f ca="1">correlations!R492-'Modified Weights'!AR459</f>
        <v>-4</v>
      </c>
      <c r="S448" s="26">
        <f ca="1">correlations!S492-'Modified Weights'!AS459</f>
        <v>-4.5</v>
      </c>
      <c r="T448" s="26">
        <f ca="1">correlations!T492-'Modified Weights'!AT459</f>
        <v>1.25</v>
      </c>
      <c r="U448" s="26">
        <f ca="1">correlations!U492-'Modified Weights'!AU459</f>
        <v>-3.5</v>
      </c>
      <c r="V448" s="26">
        <f ca="1">correlations!V492-'Modified Weights'!AV459</f>
        <v>0</v>
      </c>
      <c r="W448" s="26">
        <f ca="1">correlations!W492-'Modified Weights'!AW459</f>
        <v>0.375</v>
      </c>
      <c r="X448" s="26">
        <f ca="1">correlations!X492-'Modified Weights'!AX459</f>
        <v>-5</v>
      </c>
      <c r="Y448" s="26">
        <f ca="1">correlations!Y492-'Modified Weights'!AY459</f>
        <v>-3</v>
      </c>
      <c r="Z448" s="26">
        <f ca="1">correlations!Z492-'Modified Weights'!AZ459</f>
        <v>0</v>
      </c>
    </row>
    <row r="449" spans="1:26">
      <c r="A449" s="1" t="str">
        <f t="shared" si="89"/>
        <v>8358: Cast Away (2000)</v>
      </c>
      <c r="B449" s="26">
        <f ca="1">correlations!B493-'Modified Weights'!AB460</f>
        <v>-5</v>
      </c>
      <c r="C449" s="26">
        <f ca="1">correlations!C493-'Modified Weights'!AC460</f>
        <v>-3.8333333333333335</v>
      </c>
      <c r="D449" s="26">
        <f ca="1">correlations!D493-'Modified Weights'!AD460</f>
        <v>-4</v>
      </c>
      <c r="E449" s="26">
        <f ca="1">correlations!E493-'Modified Weights'!AE460</f>
        <v>-5</v>
      </c>
      <c r="F449" s="26">
        <f ca="1">correlations!F493-'Modified Weights'!AF460</f>
        <v>-0.75</v>
      </c>
      <c r="G449" s="26">
        <f ca="1">correlations!G493-'Modified Weights'!AG460</f>
        <v>-4.75</v>
      </c>
      <c r="H449" s="26">
        <f ca="1">correlations!H493-'Modified Weights'!AH460</f>
        <v>-3</v>
      </c>
      <c r="I449" s="26">
        <f ca="1">correlations!I493-'Modified Weights'!AI460</f>
        <v>-4.5</v>
      </c>
      <c r="J449" s="26">
        <f ca="1">correlations!J493-'Modified Weights'!AJ460</f>
        <v>-4.166666666666667</v>
      </c>
      <c r="K449" s="26">
        <f ca="1">correlations!K493-'Modified Weights'!AK460</f>
        <v>0.625</v>
      </c>
      <c r="L449" s="26">
        <f ca="1">correlations!L493-'Modified Weights'!AL460</f>
        <v>1</v>
      </c>
      <c r="M449" s="26">
        <f ca="1">correlations!M493-'Modified Weights'!AM460</f>
        <v>-3.5</v>
      </c>
      <c r="N449" s="26">
        <f ca="1">correlations!N493-'Modified Weights'!AN460</f>
        <v>0</v>
      </c>
      <c r="O449" s="26">
        <f ca="1">correlations!O493-'Modified Weights'!AO460</f>
        <v>-4.25</v>
      </c>
      <c r="P449" s="26">
        <f ca="1">correlations!P493-'Modified Weights'!AP460</f>
        <v>1.125</v>
      </c>
      <c r="Q449" s="26">
        <f ca="1">correlations!Q493-'Modified Weights'!AQ460</f>
        <v>0.33333333333333304</v>
      </c>
      <c r="R449" s="26">
        <f ca="1">correlations!R493-'Modified Weights'!AR460</f>
        <v>-4</v>
      </c>
      <c r="S449" s="26">
        <f ca="1">correlations!S493-'Modified Weights'!AS460</f>
        <v>-0.5</v>
      </c>
      <c r="T449" s="26">
        <f ca="1">correlations!T493-'Modified Weights'!AT460</f>
        <v>-3.75</v>
      </c>
      <c r="U449" s="26">
        <f ca="1">correlations!U493-'Modified Weights'!AU460</f>
        <v>-3.5</v>
      </c>
      <c r="V449" s="26">
        <f ca="1">correlations!V493-'Modified Weights'!AV460</f>
        <v>-5</v>
      </c>
      <c r="W449" s="26">
        <f ca="1">correlations!W493-'Modified Weights'!AW460</f>
        <v>-3.625</v>
      </c>
      <c r="X449" s="26">
        <f ca="1">correlations!X493-'Modified Weights'!AX460</f>
        <v>-5</v>
      </c>
      <c r="Y449" s="26">
        <f ca="1">correlations!Y493-'Modified Weights'!AY460</f>
        <v>-0.5</v>
      </c>
      <c r="Z449" s="26">
        <f ca="1">correlations!Z493-'Modified Weights'!AZ460</f>
        <v>-4</v>
      </c>
    </row>
    <row r="450" spans="1:26">
      <c r="A450" s="1" t="str">
        <f t="shared" si="89"/>
        <v>8358: Cast Away (2000)</v>
      </c>
      <c r="B450" s="26">
        <f ca="1">correlations!B494-'Modified Weights'!AB461</f>
        <v>-5</v>
      </c>
      <c r="C450" s="26">
        <f ca="1">correlations!C494-'Modified Weights'!AC461</f>
        <v>-0.83333333333333348</v>
      </c>
      <c r="D450" s="26">
        <f ca="1">correlations!D494-'Modified Weights'!AD461</f>
        <v>-0.5</v>
      </c>
      <c r="E450" s="26">
        <f ca="1">correlations!E494-'Modified Weights'!AE461</f>
        <v>0</v>
      </c>
      <c r="F450" s="26">
        <f ca="1">correlations!F494-'Modified Weights'!AF461</f>
        <v>-3.25</v>
      </c>
      <c r="G450" s="26">
        <f ca="1">correlations!G494-'Modified Weights'!AG461</f>
        <v>-4.75</v>
      </c>
      <c r="H450" s="26">
        <f ca="1">correlations!H494-'Modified Weights'!AH461</f>
        <v>0</v>
      </c>
      <c r="I450" s="26">
        <f ca="1">correlations!I494-'Modified Weights'!AI461</f>
        <v>-0.5</v>
      </c>
      <c r="J450" s="26">
        <f ca="1">correlations!J494-'Modified Weights'!AJ461</f>
        <v>-4.166666666666667</v>
      </c>
      <c r="K450" s="26">
        <f ca="1">correlations!K494-'Modified Weights'!AK461</f>
        <v>-0.375</v>
      </c>
      <c r="L450" s="26">
        <f ca="1">correlations!L494-'Modified Weights'!AL461</f>
        <v>-4</v>
      </c>
      <c r="M450" s="26">
        <f ca="1">correlations!M494-'Modified Weights'!AM461</f>
        <v>-3.5</v>
      </c>
      <c r="N450" s="26">
        <f ca="1">correlations!N494-'Modified Weights'!AN461</f>
        <v>-5</v>
      </c>
      <c r="O450" s="26">
        <f ca="1">correlations!O494-'Modified Weights'!AO461</f>
        <v>-4.25</v>
      </c>
      <c r="P450" s="26">
        <f ca="1">correlations!P494-'Modified Weights'!AP461</f>
        <v>-1.375</v>
      </c>
      <c r="Q450" s="26">
        <f ca="1">correlations!Q494-'Modified Weights'!AQ461</f>
        <v>-4.166666666666667</v>
      </c>
      <c r="R450" s="26">
        <f ca="1">correlations!R494-'Modified Weights'!AR461</f>
        <v>-4</v>
      </c>
      <c r="S450" s="26">
        <f ca="1">correlations!S494-'Modified Weights'!AS461</f>
        <v>0.5</v>
      </c>
      <c r="T450" s="26">
        <f ca="1">correlations!T494-'Modified Weights'!AT461</f>
        <v>-3.75</v>
      </c>
      <c r="U450" s="26">
        <f ca="1">correlations!U494-'Modified Weights'!AU461</f>
        <v>0.5</v>
      </c>
      <c r="V450" s="26">
        <f ca="1">correlations!V494-'Modified Weights'!AV461</f>
        <v>-5</v>
      </c>
      <c r="W450" s="26">
        <f ca="1">correlations!W494-'Modified Weights'!AW461</f>
        <v>-0.625</v>
      </c>
      <c r="X450" s="26">
        <f ca="1">correlations!X494-'Modified Weights'!AX461</f>
        <v>-5</v>
      </c>
      <c r="Y450" s="26">
        <f ca="1">correlations!Y494-'Modified Weights'!AY461</f>
        <v>-3</v>
      </c>
      <c r="Z450" s="26">
        <f ca="1">correlations!Z494-'Modified Weights'!AZ461</f>
        <v>-4</v>
      </c>
    </row>
    <row r="451" spans="1:26">
      <c r="A451" s="1" t="str">
        <f t="shared" si="89"/>
        <v>8358: Cast Away (2000)</v>
      </c>
      <c r="B451" s="26">
        <f ca="1">correlations!B495-'Modified Weights'!AB462</f>
        <v>0</v>
      </c>
      <c r="C451" s="26">
        <f ca="1">correlations!C495-'Modified Weights'!AC462</f>
        <v>-3.8333333333333335</v>
      </c>
      <c r="D451" s="26">
        <f ca="1">correlations!D495-'Modified Weights'!AD462</f>
        <v>0.5</v>
      </c>
      <c r="E451" s="26">
        <f ca="1">correlations!E495-'Modified Weights'!AE462</f>
        <v>-5</v>
      </c>
      <c r="F451" s="26">
        <f ca="1">correlations!F495-'Modified Weights'!AF462</f>
        <v>0.75</v>
      </c>
      <c r="G451" s="26">
        <f ca="1">correlations!G495-'Modified Weights'!AG462</f>
        <v>-0.25</v>
      </c>
      <c r="H451" s="26">
        <f ca="1">correlations!H495-'Modified Weights'!AH462</f>
        <v>-3</v>
      </c>
      <c r="I451" s="26">
        <f ca="1">correlations!I495-'Modified Weights'!AI462</f>
        <v>-4.5</v>
      </c>
      <c r="J451" s="26">
        <f ca="1">correlations!J495-'Modified Weights'!AJ462</f>
        <v>-0.16666666666666696</v>
      </c>
      <c r="K451" s="26">
        <f ca="1">correlations!K495-'Modified Weights'!AK462</f>
        <v>0.125</v>
      </c>
      <c r="L451" s="26">
        <f ca="1">correlations!L495-'Modified Weights'!AL462</f>
        <v>0.5</v>
      </c>
      <c r="M451" s="26">
        <f ca="1">correlations!M495-'Modified Weights'!AM462</f>
        <v>-0.5</v>
      </c>
      <c r="N451" s="26">
        <f ca="1">correlations!N495-'Modified Weights'!AN462</f>
        <v>-5</v>
      </c>
      <c r="O451" s="26">
        <f ca="1">correlations!O495-'Modified Weights'!AO462</f>
        <v>0.25</v>
      </c>
      <c r="P451" s="26">
        <f ca="1">correlations!P495-'Modified Weights'!AP462</f>
        <v>0.125</v>
      </c>
      <c r="Q451" s="26">
        <f ca="1">correlations!Q495-'Modified Weights'!AQ462</f>
        <v>-4.166666666666667</v>
      </c>
      <c r="R451" s="26">
        <f ca="1">correlations!R495-'Modified Weights'!AR462</f>
        <v>0</v>
      </c>
      <c r="S451" s="26">
        <f ca="1">correlations!S495-'Modified Weights'!AS462</f>
        <v>-4.5</v>
      </c>
      <c r="T451" s="26">
        <f ca="1">correlations!T495-'Modified Weights'!AT462</f>
        <v>-1.25</v>
      </c>
      <c r="U451" s="26">
        <f ca="1">correlations!U495-'Modified Weights'!AU462</f>
        <v>-0.5</v>
      </c>
      <c r="V451" s="26">
        <f ca="1">correlations!V495-'Modified Weights'!AV462</f>
        <v>-5</v>
      </c>
      <c r="W451" s="26">
        <f ca="1">correlations!W495-'Modified Weights'!AW462</f>
        <v>0.375</v>
      </c>
      <c r="X451" s="26">
        <f ca="1">correlations!X495-'Modified Weights'!AX462</f>
        <v>-5</v>
      </c>
      <c r="Y451" s="26">
        <f ca="1">correlations!Y495-'Modified Weights'!AY462</f>
        <v>0.5</v>
      </c>
      <c r="Z451" s="26">
        <f ca="1">correlations!Z495-'Modified Weights'!AZ462</f>
        <v>-4</v>
      </c>
    </row>
    <row r="452" spans="1:26">
      <c r="A452" s="21" t="s">
        <v>90</v>
      </c>
      <c r="B452" s="26">
        <f ca="1">correlations!B496-'Modified Weights'!AB463</f>
        <v>1.1666666666666665</v>
      </c>
      <c r="C452" s="26">
        <f ca="1">correlations!C496-'Modified Weights'!AC463</f>
        <v>-1.5</v>
      </c>
      <c r="D452" s="26">
        <f ca="1">correlations!D496-'Modified Weights'!AD463</f>
        <v>-2.5</v>
      </c>
      <c r="E452" s="26">
        <f ca="1">correlations!E496-'Modified Weights'!AE463</f>
        <v>-4.25</v>
      </c>
      <c r="F452" s="26">
        <f ca="1">correlations!F496-'Modified Weights'!AF463</f>
        <v>-1.8333333333333333</v>
      </c>
      <c r="G452" s="26">
        <f ca="1">correlations!G496-'Modified Weights'!AG463</f>
        <v>-2.25</v>
      </c>
      <c r="H452" s="26">
        <f ca="1">correlations!H496-'Modified Weights'!AH463</f>
        <v>-2.5</v>
      </c>
      <c r="I452" s="26">
        <f ca="1">correlations!I496-'Modified Weights'!AI463</f>
        <v>-0.75</v>
      </c>
      <c r="J452" s="26">
        <f ca="1">correlations!J496-'Modified Weights'!AJ463</f>
        <v>-0.66666666666666652</v>
      </c>
      <c r="K452" s="26">
        <f ca="1">correlations!K496-'Modified Weights'!AK463</f>
        <v>-4</v>
      </c>
      <c r="L452" s="26">
        <f ca="1">correlations!L496-'Modified Weights'!AL463</f>
        <v>-1</v>
      </c>
      <c r="M452" s="26">
        <f ca="1">correlations!M496-'Modified Weights'!AM463</f>
        <v>-5</v>
      </c>
      <c r="N452" s="26">
        <f ca="1">correlations!N496-'Modified Weights'!AN463</f>
        <v>1.5</v>
      </c>
      <c r="O452" s="26">
        <f ca="1">correlations!O496-'Modified Weights'!AO463</f>
        <v>-3.25</v>
      </c>
      <c r="P452" s="26">
        <f ca="1">correlations!P496-'Modified Weights'!AP463</f>
        <v>0.25</v>
      </c>
      <c r="Q452" s="26">
        <f ca="1">correlations!Q496-'Modified Weights'!AQ463</f>
        <v>-2.5</v>
      </c>
      <c r="R452" s="26">
        <f ca="1">correlations!R496-'Modified Weights'!AR463</f>
        <v>-2.25</v>
      </c>
      <c r="S452" s="26">
        <f ca="1">correlations!S496-'Modified Weights'!AS463</f>
        <v>0</v>
      </c>
      <c r="T452" s="26">
        <f ca="1">correlations!T496-'Modified Weights'!AT463</f>
        <v>-0.5</v>
      </c>
      <c r="U452" s="26">
        <f ca="1">correlations!U496-'Modified Weights'!AU463</f>
        <v>-2</v>
      </c>
      <c r="V452" s="26">
        <f ca="1">correlations!V496-'Modified Weights'!AV463</f>
        <v>-2</v>
      </c>
      <c r="W452" s="26">
        <f ca="1">correlations!W496-'Modified Weights'!AW463</f>
        <v>-1.375</v>
      </c>
      <c r="X452" s="26">
        <f ca="1">correlations!X496-'Modified Weights'!AX463</f>
        <v>-0.5</v>
      </c>
      <c r="Y452" s="26">
        <f ca="1">correlations!Y496-'Modified Weights'!AY463</f>
        <v>-1</v>
      </c>
      <c r="Z452" s="26">
        <f ca="1">correlations!Z496-'Modified Weights'!AZ463</f>
        <v>-1.625</v>
      </c>
    </row>
    <row r="453" spans="1:26">
      <c r="A453" s="1" t="str">
        <f t="shared" ref="A453:A456" si="90">A452</f>
        <v>8467: Dumb &amp; Dumber (1994)</v>
      </c>
      <c r="B453" s="26">
        <f ca="1">correlations!B497-'Modified Weights'!AB464</f>
        <v>-2.8333333333333335</v>
      </c>
      <c r="C453" s="26">
        <f ca="1">correlations!C497-'Modified Weights'!AC464</f>
        <v>0</v>
      </c>
      <c r="D453" s="26">
        <f ca="1">correlations!D497-'Modified Weights'!AD464</f>
        <v>-2</v>
      </c>
      <c r="E453" s="26">
        <f ca="1">correlations!E497-'Modified Weights'!AE464</f>
        <v>-4.25</v>
      </c>
      <c r="F453" s="26">
        <f ca="1">correlations!F497-'Modified Weights'!AF464</f>
        <v>-1.8333333333333333</v>
      </c>
      <c r="G453" s="26">
        <f ca="1">correlations!G497-'Modified Weights'!AG464</f>
        <v>-2.25</v>
      </c>
      <c r="H453" s="26">
        <f ca="1">correlations!H497-'Modified Weights'!AH464</f>
        <v>-1.5</v>
      </c>
      <c r="I453" s="26">
        <f ca="1">correlations!I497-'Modified Weights'!AI464</f>
        <v>-0.75</v>
      </c>
      <c r="J453" s="26">
        <f ca="1">correlations!J497-'Modified Weights'!AJ464</f>
        <v>-2.1666666666666665</v>
      </c>
      <c r="K453" s="26">
        <f ca="1">correlations!K497-'Modified Weights'!AK464</f>
        <v>0</v>
      </c>
      <c r="L453" s="26">
        <f ca="1">correlations!L497-'Modified Weights'!AL464</f>
        <v>-3</v>
      </c>
      <c r="M453" s="26">
        <f ca="1">correlations!M497-'Modified Weights'!AM464</f>
        <v>-5</v>
      </c>
      <c r="N453" s="26">
        <f ca="1">correlations!N497-'Modified Weights'!AN464</f>
        <v>-1.5</v>
      </c>
      <c r="O453" s="26">
        <f ca="1">correlations!O497-'Modified Weights'!AO464</f>
        <v>-2.25</v>
      </c>
      <c r="P453" s="26">
        <f ca="1">correlations!P497-'Modified Weights'!AP464</f>
        <v>-0.75</v>
      </c>
      <c r="Q453" s="26">
        <f ca="1">correlations!Q497-'Modified Weights'!AQ464</f>
        <v>-1.5</v>
      </c>
      <c r="R453" s="26">
        <f ca="1">correlations!R497-'Modified Weights'!AR464</f>
        <v>-2.25</v>
      </c>
      <c r="S453" s="26">
        <f ca="1">correlations!S497-'Modified Weights'!AS464</f>
        <v>-1</v>
      </c>
      <c r="T453" s="26">
        <f ca="1">correlations!T497-'Modified Weights'!AT464</f>
        <v>-0.5</v>
      </c>
      <c r="U453" s="26">
        <f ca="1">correlations!U497-'Modified Weights'!AU464</f>
        <v>-1</v>
      </c>
      <c r="V453" s="26">
        <f ca="1">correlations!V497-'Modified Weights'!AV464</f>
        <v>-2.5</v>
      </c>
      <c r="W453" s="26">
        <f ca="1">correlations!W497-'Modified Weights'!AW464</f>
        <v>1.125</v>
      </c>
      <c r="X453" s="26">
        <f ca="1">correlations!X497-'Modified Weights'!AX464</f>
        <v>-0.5</v>
      </c>
      <c r="Y453" s="26">
        <f ca="1">correlations!Y497-'Modified Weights'!AY464</f>
        <v>-1</v>
      </c>
      <c r="Z453" s="26">
        <f ca="1">correlations!Z497-'Modified Weights'!AZ464</f>
        <v>-0.625</v>
      </c>
    </row>
    <row r="454" spans="1:26">
      <c r="A454" s="1" t="str">
        <f t="shared" si="90"/>
        <v>8467: Dumb &amp; Dumber (1994)</v>
      </c>
      <c r="B454" s="26">
        <f ca="1">correlations!B498-'Modified Weights'!AB465</f>
        <v>-2.3333333333333335</v>
      </c>
      <c r="C454" s="26">
        <f ca="1">correlations!C498-'Modified Weights'!AC465</f>
        <v>-1.5</v>
      </c>
      <c r="D454" s="26">
        <f ca="1">correlations!D498-'Modified Weights'!AD465</f>
        <v>1.5</v>
      </c>
      <c r="E454" s="26">
        <f ca="1">correlations!E498-'Modified Weights'!AE465</f>
        <v>0.25</v>
      </c>
      <c r="F454" s="26">
        <f ca="1">correlations!F498-'Modified Weights'!AF465</f>
        <v>-1.3333333333333333</v>
      </c>
      <c r="G454" s="26">
        <f ca="1">correlations!G498-'Modified Weights'!AG465</f>
        <v>-2.25</v>
      </c>
      <c r="H454" s="26">
        <f ca="1">correlations!H498-'Modified Weights'!AH465</f>
        <v>1.5</v>
      </c>
      <c r="I454" s="26">
        <f ca="1">correlations!I498-'Modified Weights'!AI465</f>
        <v>0.25</v>
      </c>
      <c r="J454" s="26">
        <f ca="1">correlations!J498-'Modified Weights'!AJ465</f>
        <v>1.8333333333333335</v>
      </c>
      <c r="K454" s="26">
        <f ca="1">correlations!K498-'Modified Weights'!AK465</f>
        <v>-4</v>
      </c>
      <c r="L454" s="26">
        <f ca="1">correlations!L498-'Modified Weights'!AL465</f>
        <v>-3</v>
      </c>
      <c r="M454" s="26">
        <f ca="1">correlations!M498-'Modified Weights'!AM465</f>
        <v>-5</v>
      </c>
      <c r="N454" s="26">
        <f ca="1">correlations!N498-'Modified Weights'!AN465</f>
        <v>-2.5</v>
      </c>
      <c r="O454" s="26">
        <f ca="1">correlations!O498-'Modified Weights'!AO465</f>
        <v>0.75</v>
      </c>
      <c r="P454" s="26">
        <f ca="1">correlations!P498-'Modified Weights'!AP465</f>
        <v>-0.75</v>
      </c>
      <c r="Q454" s="26">
        <f ca="1">correlations!Q498-'Modified Weights'!AQ465</f>
        <v>1.5</v>
      </c>
      <c r="R454" s="26">
        <f ca="1">correlations!R498-'Modified Weights'!AR465</f>
        <v>-2.25</v>
      </c>
      <c r="S454" s="26">
        <f ca="1">correlations!S498-'Modified Weights'!AS465</f>
        <v>0</v>
      </c>
      <c r="T454" s="26">
        <f ca="1">correlations!T498-'Modified Weights'!AT465</f>
        <v>-0.5</v>
      </c>
      <c r="U454" s="26">
        <f ca="1">correlations!U498-'Modified Weights'!AU465</f>
        <v>2</v>
      </c>
      <c r="V454" s="26">
        <f ca="1">correlations!V498-'Modified Weights'!AV465</f>
        <v>-2.5</v>
      </c>
      <c r="W454" s="26">
        <f ca="1">correlations!W498-'Modified Weights'!AW465</f>
        <v>2.125</v>
      </c>
      <c r="X454" s="26">
        <f ca="1">correlations!X498-'Modified Weights'!AX465</f>
        <v>-0.5</v>
      </c>
      <c r="Y454" s="26">
        <f ca="1">correlations!Y498-'Modified Weights'!AY465</f>
        <v>-0.5</v>
      </c>
      <c r="Z454" s="26">
        <f ca="1">correlations!Z498-'Modified Weights'!AZ465</f>
        <v>-0.625</v>
      </c>
    </row>
    <row r="455" spans="1:26">
      <c r="A455" s="1" t="str">
        <f t="shared" si="90"/>
        <v>8467: Dumb &amp; Dumber (1994)</v>
      </c>
      <c r="B455" s="26">
        <f ca="1">correlations!B499-'Modified Weights'!AB466</f>
        <v>1.1666666666666665</v>
      </c>
      <c r="C455" s="26">
        <f ca="1">correlations!C499-'Modified Weights'!AC466</f>
        <v>-1.5</v>
      </c>
      <c r="D455" s="26">
        <f ca="1">correlations!D499-'Modified Weights'!AD466</f>
        <v>-1</v>
      </c>
      <c r="E455" s="26">
        <f ca="1">correlations!E499-'Modified Weights'!AE466</f>
        <v>-4.25</v>
      </c>
      <c r="F455" s="26">
        <f ca="1">correlations!F499-'Modified Weights'!AF466</f>
        <v>2.666666666666667</v>
      </c>
      <c r="G455" s="26">
        <f ca="1">correlations!G499-'Modified Weights'!AG466</f>
        <v>-1.75</v>
      </c>
      <c r="H455" s="26">
        <f ca="1">correlations!H499-'Modified Weights'!AH466</f>
        <v>-2.5</v>
      </c>
      <c r="I455" s="26">
        <f ca="1">correlations!I499-'Modified Weights'!AI466</f>
        <v>-0.25</v>
      </c>
      <c r="J455" s="26">
        <f ca="1">correlations!J499-'Modified Weights'!AJ466</f>
        <v>-2.1666666666666665</v>
      </c>
      <c r="K455" s="26">
        <f ca="1">correlations!K499-'Modified Weights'!AK466</f>
        <v>0</v>
      </c>
      <c r="L455" s="26">
        <f ca="1">correlations!L499-'Modified Weights'!AL466</f>
        <v>-3</v>
      </c>
      <c r="M455" s="26">
        <f ca="1">correlations!M499-'Modified Weights'!AM466</f>
        <v>0</v>
      </c>
      <c r="N455" s="26">
        <f ca="1">correlations!N499-'Modified Weights'!AN466</f>
        <v>-2.5</v>
      </c>
      <c r="O455" s="26">
        <f ca="1">correlations!O499-'Modified Weights'!AO466</f>
        <v>0.75</v>
      </c>
      <c r="P455" s="26">
        <f ca="1">correlations!P499-'Modified Weights'!AP466</f>
        <v>-0.25</v>
      </c>
      <c r="Q455" s="26">
        <f ca="1">correlations!Q499-'Modified Weights'!AQ466</f>
        <v>-2.5</v>
      </c>
      <c r="R455" s="26">
        <f ca="1">correlations!R499-'Modified Weights'!AR466</f>
        <v>1.75</v>
      </c>
      <c r="S455" s="26">
        <f ca="1">correlations!S499-'Modified Weights'!AS466</f>
        <v>-1</v>
      </c>
      <c r="T455" s="26">
        <f ca="1">correlations!T499-'Modified Weights'!AT466</f>
        <v>-0.5</v>
      </c>
      <c r="U455" s="26">
        <f ca="1">correlations!U499-'Modified Weights'!AU466</f>
        <v>-1</v>
      </c>
      <c r="V455" s="26">
        <f ca="1">correlations!V499-'Modified Weights'!AV466</f>
        <v>2</v>
      </c>
      <c r="W455" s="26">
        <f ca="1">correlations!W499-'Modified Weights'!AW466</f>
        <v>-2.875</v>
      </c>
      <c r="X455" s="26">
        <f ca="1">correlations!X499-'Modified Weights'!AX466</f>
        <v>0</v>
      </c>
      <c r="Y455" s="26">
        <f ca="1">correlations!Y499-'Modified Weights'!AY466</f>
        <v>0</v>
      </c>
      <c r="Z455" s="26">
        <f ca="1">correlations!Z499-'Modified Weights'!AZ466</f>
        <v>-1.125</v>
      </c>
    </row>
    <row r="456" spans="1:26">
      <c r="A456" s="1" t="str">
        <f t="shared" si="90"/>
        <v>8467: Dumb &amp; Dumber (1994)</v>
      </c>
      <c r="B456" s="26">
        <f ca="1">correlations!B500-'Modified Weights'!AB467</f>
        <v>-2.8333333333333335</v>
      </c>
      <c r="C456" s="26">
        <f ca="1">correlations!C500-'Modified Weights'!AC467</f>
        <v>-1.5</v>
      </c>
      <c r="D456" s="26">
        <f ca="1">correlations!D500-'Modified Weights'!AD467</f>
        <v>1.5</v>
      </c>
      <c r="E456" s="26">
        <f ca="1">correlations!E500-'Modified Weights'!AE467</f>
        <v>-0.25</v>
      </c>
      <c r="F456" s="26">
        <f ca="1">correlations!F500-'Modified Weights'!AF467</f>
        <v>-1.3333333333333333</v>
      </c>
      <c r="G456" s="26">
        <f ca="1">correlations!G500-'Modified Weights'!AG467</f>
        <v>1.75</v>
      </c>
      <c r="H456" s="26">
        <f ca="1">correlations!H500-'Modified Weights'!AH467</f>
        <v>-2.5</v>
      </c>
      <c r="I456" s="26">
        <f ca="1">correlations!I500-'Modified Weights'!AI467</f>
        <v>-0.75</v>
      </c>
      <c r="J456" s="26">
        <f ca="1">correlations!J500-'Modified Weights'!AJ467</f>
        <v>-1.1666666666666665</v>
      </c>
      <c r="K456" s="26">
        <f ca="1">correlations!K500-'Modified Weights'!AK467</f>
        <v>0</v>
      </c>
      <c r="L456" s="26">
        <f ca="1">correlations!L500-'Modified Weights'!AL467</f>
        <v>1</v>
      </c>
      <c r="M456" s="26">
        <f ca="1">correlations!M500-'Modified Weights'!AM467</f>
        <v>-5</v>
      </c>
      <c r="N456" s="26">
        <f ca="1">correlations!N500-'Modified Weights'!AN467</f>
        <v>-2.5</v>
      </c>
      <c r="O456" s="26">
        <f ca="1">correlations!O500-'Modified Weights'!AO467</f>
        <v>0.75</v>
      </c>
      <c r="P456" s="26">
        <f ca="1">correlations!P500-'Modified Weights'!AP467</f>
        <v>-0.75</v>
      </c>
      <c r="Q456" s="26">
        <f ca="1">correlations!Q500-'Modified Weights'!AQ467</f>
        <v>-2.5</v>
      </c>
      <c r="R456" s="26">
        <f ca="1">correlations!R500-'Modified Weights'!AR467</f>
        <v>-1.75</v>
      </c>
      <c r="S456" s="26">
        <f ca="1">correlations!S500-'Modified Weights'!AS467</f>
        <v>-1</v>
      </c>
      <c r="T456" s="26">
        <f ca="1">correlations!T500-'Modified Weights'!AT467</f>
        <v>0</v>
      </c>
      <c r="U456" s="26">
        <f ca="1">correlations!U500-'Modified Weights'!AU467</f>
        <v>-2</v>
      </c>
      <c r="V456" s="26">
        <f ca="1">correlations!V500-'Modified Weights'!AV467</f>
        <v>-2.5</v>
      </c>
      <c r="W456" s="26">
        <f ca="1">correlations!W500-'Modified Weights'!AW467</f>
        <v>-1.875</v>
      </c>
      <c r="X456" s="26">
        <f ca="1">correlations!X500-'Modified Weights'!AX467</f>
        <v>-0.5</v>
      </c>
      <c r="Y456" s="26">
        <f ca="1">correlations!Y500-'Modified Weights'!AY467</f>
        <v>0.5</v>
      </c>
      <c r="Z456" s="26">
        <f ca="1">correlations!Z500-'Modified Weights'!AZ467</f>
        <v>2.375</v>
      </c>
    </row>
    <row r="457" spans="1:26">
      <c r="A457" s="21" t="s">
        <v>91</v>
      </c>
      <c r="B457" s="26">
        <f ca="1">correlations!B501-'Modified Weights'!AB468</f>
        <v>-3.8333333333333335</v>
      </c>
      <c r="C457" s="26">
        <f ca="1">correlations!C501-'Modified Weights'!AC468</f>
        <v>-4.125</v>
      </c>
      <c r="D457" s="26">
        <f ca="1">correlations!D501-'Modified Weights'!AD468</f>
        <v>-4.375</v>
      </c>
      <c r="E457" s="26">
        <f ca="1">correlations!E501-'Modified Weights'!AE468</f>
        <v>-0.33333333333333304</v>
      </c>
      <c r="F457" s="26">
        <f ca="1">correlations!F501-'Modified Weights'!AF468</f>
        <v>1.75</v>
      </c>
      <c r="G457" s="26">
        <f ca="1">correlations!G501-'Modified Weights'!AG468</f>
        <v>-4.375</v>
      </c>
      <c r="H457" s="26">
        <f ca="1">correlations!H501-'Modified Weights'!AH468</f>
        <v>0</v>
      </c>
      <c r="I457" s="26">
        <f ca="1">correlations!I501-'Modified Weights'!AI468</f>
        <v>0</v>
      </c>
      <c r="J457" s="26">
        <f ca="1">correlations!J501-'Modified Weights'!AJ468</f>
        <v>0.25</v>
      </c>
      <c r="K457" s="26">
        <f ca="1">correlations!K501-'Modified Weights'!AK468</f>
        <v>-1</v>
      </c>
      <c r="L457" s="26">
        <f ca="1">correlations!L501-'Modified Weights'!AL468</f>
        <v>0.625</v>
      </c>
      <c r="M457" s="26">
        <f ca="1">correlations!M501-'Modified Weights'!AM468</f>
        <v>-0.5</v>
      </c>
      <c r="N457" s="26">
        <f ca="1">correlations!N501-'Modified Weights'!AN468</f>
        <v>0</v>
      </c>
      <c r="O457" s="26">
        <f ca="1">correlations!O501-'Modified Weights'!AO468</f>
        <v>0</v>
      </c>
      <c r="P457" s="26">
        <f ca="1">correlations!P501-'Modified Weights'!AP468</f>
        <v>1.625</v>
      </c>
      <c r="Q457" s="26">
        <f ca="1">correlations!Q501-'Modified Weights'!AQ468</f>
        <v>-1.375</v>
      </c>
      <c r="R457" s="26">
        <f ca="1">correlations!R501-'Modified Weights'!AR468</f>
        <v>-0.375</v>
      </c>
      <c r="S457" s="26">
        <f ca="1">correlations!S501-'Modified Weights'!AS468</f>
        <v>-0.375</v>
      </c>
      <c r="T457" s="26">
        <f ca="1">correlations!T501-'Modified Weights'!AT468</f>
        <v>1</v>
      </c>
      <c r="U457" s="26">
        <f ca="1">correlations!U501-'Modified Weights'!AU468</f>
        <v>-4</v>
      </c>
      <c r="V457" s="26">
        <f ca="1">correlations!V501-'Modified Weights'!AV468</f>
        <v>0.25</v>
      </c>
      <c r="W457" s="26">
        <f ca="1">correlations!W501-'Modified Weights'!AW468</f>
        <v>0.70000000000000018</v>
      </c>
      <c r="X457" s="26">
        <f ca="1">correlations!X501-'Modified Weights'!AX468</f>
        <v>-3.8333333333333335</v>
      </c>
      <c r="Y457" s="26">
        <f ca="1">correlations!Y501-'Modified Weights'!AY468</f>
        <v>1.2000000000000002</v>
      </c>
      <c r="Z457" s="26">
        <f ca="1">correlations!Z501-'Modified Weights'!AZ468</f>
        <v>0.20000000000000018</v>
      </c>
    </row>
    <row r="458" spans="1:26">
      <c r="A458" s="1" t="str">
        <f t="shared" ref="A458:A461" si="91">A457</f>
        <v>8587: The Lion King (1994)</v>
      </c>
      <c r="B458" s="26">
        <f ca="1">correlations!B502-'Modified Weights'!AB469</f>
        <v>-0.33333333333333348</v>
      </c>
      <c r="C458" s="26">
        <f ca="1">correlations!C502-'Modified Weights'!AC469</f>
        <v>0.875</v>
      </c>
      <c r="D458" s="26">
        <f ca="1">correlations!D502-'Modified Weights'!AD469</f>
        <v>-0.375</v>
      </c>
      <c r="E458" s="26">
        <f ca="1">correlations!E502-'Modified Weights'!AE469</f>
        <v>0.16666666666666696</v>
      </c>
      <c r="F458" s="26">
        <f ca="1">correlations!F502-'Modified Weights'!AF469</f>
        <v>-2.25</v>
      </c>
      <c r="G458" s="26">
        <f ca="1">correlations!G502-'Modified Weights'!AG469</f>
        <v>-0.375</v>
      </c>
      <c r="H458" s="26">
        <f ca="1">correlations!H502-'Modified Weights'!AH469</f>
        <v>0.5</v>
      </c>
      <c r="I458" s="26">
        <f ca="1">correlations!I502-'Modified Weights'!AI469</f>
        <v>0.5</v>
      </c>
      <c r="J458" s="26">
        <f ca="1">correlations!J502-'Modified Weights'!AJ469</f>
        <v>-4.75</v>
      </c>
      <c r="K458" s="26">
        <f ca="1">correlations!K502-'Modified Weights'!AK469</f>
        <v>-4</v>
      </c>
      <c r="L458" s="26">
        <f ca="1">correlations!L502-'Modified Weights'!AL469</f>
        <v>-0.875</v>
      </c>
      <c r="M458" s="26">
        <f ca="1">correlations!M502-'Modified Weights'!AM469</f>
        <v>-3.5</v>
      </c>
      <c r="N458" s="26">
        <f ca="1">correlations!N502-'Modified Weights'!AN469</f>
        <v>0</v>
      </c>
      <c r="O458" s="26">
        <f ca="1">correlations!O502-'Modified Weights'!AO469</f>
        <v>0.5</v>
      </c>
      <c r="P458" s="26">
        <f ca="1">correlations!P502-'Modified Weights'!AP469</f>
        <v>1.625</v>
      </c>
      <c r="Q458" s="26">
        <f ca="1">correlations!Q502-'Modified Weights'!AQ469</f>
        <v>0.625</v>
      </c>
      <c r="R458" s="26">
        <f ca="1">correlations!R502-'Modified Weights'!AR469</f>
        <v>0.625</v>
      </c>
      <c r="S458" s="26">
        <f ca="1">correlations!S502-'Modified Weights'!AS469</f>
        <v>0.125</v>
      </c>
      <c r="T458" s="26">
        <f ca="1">correlations!T502-'Modified Weights'!AT469</f>
        <v>-3</v>
      </c>
      <c r="U458" s="26">
        <f ca="1">correlations!U502-'Modified Weights'!AU469</f>
        <v>0</v>
      </c>
      <c r="V458" s="26">
        <f ca="1">correlations!V502-'Modified Weights'!AV469</f>
        <v>-3.75</v>
      </c>
      <c r="W458" s="26">
        <f ca="1">correlations!W502-'Modified Weights'!AW469</f>
        <v>0.20000000000000018</v>
      </c>
      <c r="X458" s="26">
        <f ca="1">correlations!X502-'Modified Weights'!AX469</f>
        <v>-3.8333333333333335</v>
      </c>
      <c r="Y458" s="26">
        <f ca="1">correlations!Y502-'Modified Weights'!AY469</f>
        <v>0.70000000000000018</v>
      </c>
      <c r="Z458" s="26">
        <f ca="1">correlations!Z502-'Modified Weights'!AZ469</f>
        <v>0.70000000000000018</v>
      </c>
    </row>
    <row r="459" spans="1:26">
      <c r="A459" s="1" t="str">
        <f t="shared" si="91"/>
        <v>8587: The Lion King (1994)</v>
      </c>
      <c r="B459" s="26">
        <f ca="1">correlations!B503-'Modified Weights'!AB470</f>
        <v>0.16666666666666652</v>
      </c>
      <c r="C459" s="26">
        <f ca="1">correlations!C503-'Modified Weights'!AC470</f>
        <v>-0.125</v>
      </c>
      <c r="D459" s="26">
        <f ca="1">correlations!D503-'Modified Weights'!AD470</f>
        <v>-0.375</v>
      </c>
      <c r="E459" s="26">
        <f ca="1">correlations!E503-'Modified Weights'!AE470</f>
        <v>-4.333333333333333</v>
      </c>
      <c r="F459" s="26">
        <f ca="1">correlations!F503-'Modified Weights'!AF470</f>
        <v>-1.75</v>
      </c>
      <c r="G459" s="26">
        <f ca="1">correlations!G503-'Modified Weights'!AG470</f>
        <v>0.625</v>
      </c>
      <c r="H459" s="26">
        <f ca="1">correlations!H503-'Modified Weights'!AH470</f>
        <v>-3.5</v>
      </c>
      <c r="I459" s="26">
        <f ca="1">correlations!I503-'Modified Weights'!AI470</f>
        <v>0</v>
      </c>
      <c r="J459" s="26">
        <f ca="1">correlations!J503-'Modified Weights'!AJ470</f>
        <v>-0.75</v>
      </c>
      <c r="K459" s="26">
        <f ca="1">correlations!K503-'Modified Weights'!AK470</f>
        <v>-4</v>
      </c>
      <c r="L459" s="26">
        <f ca="1">correlations!L503-'Modified Weights'!AL470</f>
        <v>-4.375</v>
      </c>
      <c r="M459" s="26">
        <f ca="1">correlations!M503-'Modified Weights'!AM470</f>
        <v>0.5</v>
      </c>
      <c r="N459" s="26">
        <f ca="1">correlations!N503-'Modified Weights'!AN470</f>
        <v>-4</v>
      </c>
      <c r="O459" s="26">
        <f ca="1">correlations!O503-'Modified Weights'!AO470</f>
        <v>-0.5</v>
      </c>
      <c r="P459" s="26">
        <f ca="1">correlations!P503-'Modified Weights'!AP470</f>
        <v>-3.375</v>
      </c>
      <c r="Q459" s="26">
        <f ca="1">correlations!Q503-'Modified Weights'!AQ470</f>
        <v>0.125</v>
      </c>
      <c r="R459" s="26">
        <f ca="1">correlations!R503-'Modified Weights'!AR470</f>
        <v>0.125</v>
      </c>
      <c r="S459" s="26">
        <f ca="1">correlations!S503-'Modified Weights'!AS470</f>
        <v>0.625</v>
      </c>
      <c r="T459" s="26">
        <f ca="1">correlations!T503-'Modified Weights'!AT470</f>
        <v>1.5</v>
      </c>
      <c r="U459" s="26">
        <f ca="1">correlations!U503-'Modified Weights'!AU470</f>
        <v>-4</v>
      </c>
      <c r="V459" s="26">
        <f ca="1">correlations!V503-'Modified Weights'!AV470</f>
        <v>-0.25</v>
      </c>
      <c r="W459" s="26">
        <f ca="1">correlations!W503-'Modified Weights'!AW470</f>
        <v>-0.29999999999999982</v>
      </c>
      <c r="X459" s="26">
        <f ca="1">correlations!X503-'Modified Weights'!AX470</f>
        <v>-0.33333333333333348</v>
      </c>
      <c r="Y459" s="26">
        <f ca="1">correlations!Y503-'Modified Weights'!AY470</f>
        <v>-3.3</v>
      </c>
      <c r="Z459" s="26">
        <f ca="1">correlations!Z503-'Modified Weights'!AZ470</f>
        <v>-0.29999999999999982</v>
      </c>
    </row>
    <row r="460" spans="1:26">
      <c r="A460" s="1" t="str">
        <f t="shared" si="91"/>
        <v>8587: The Lion King (1994)</v>
      </c>
      <c r="B460" s="26">
        <f ca="1">correlations!B504-'Modified Weights'!AB471</f>
        <v>0.16666666666666652</v>
      </c>
      <c r="C460" s="26">
        <f ca="1">correlations!C504-'Modified Weights'!AC471</f>
        <v>-1.125</v>
      </c>
      <c r="D460" s="26">
        <f ca="1">correlations!D504-'Modified Weights'!AD471</f>
        <v>0.625</v>
      </c>
      <c r="E460" s="26">
        <f ca="1">correlations!E504-'Modified Weights'!AE471</f>
        <v>0.16666666666666696</v>
      </c>
      <c r="F460" s="26">
        <f ca="1">correlations!F504-'Modified Weights'!AF471</f>
        <v>-2.25</v>
      </c>
      <c r="G460" s="26">
        <f ca="1">correlations!G504-'Modified Weights'!AG471</f>
        <v>-0.375</v>
      </c>
      <c r="H460" s="26">
        <f ca="1">correlations!H504-'Modified Weights'!AH471</f>
        <v>-0.5</v>
      </c>
      <c r="I460" s="26">
        <f ca="1">correlations!I504-'Modified Weights'!AI471</f>
        <v>-4</v>
      </c>
      <c r="J460" s="26">
        <f ca="1">correlations!J504-'Modified Weights'!AJ471</f>
        <v>0.25</v>
      </c>
      <c r="K460" s="26">
        <f ca="1">correlations!K504-'Modified Weights'!AK471</f>
        <v>0.5</v>
      </c>
      <c r="L460" s="26">
        <f ca="1">correlations!L504-'Modified Weights'!AL471</f>
        <v>0.125</v>
      </c>
      <c r="M460" s="26">
        <f ca="1">correlations!M504-'Modified Weights'!AM471</f>
        <v>0.5</v>
      </c>
      <c r="N460" s="26">
        <f ca="1">correlations!N504-'Modified Weights'!AN471</f>
        <v>0</v>
      </c>
      <c r="O460" s="26">
        <f ca="1">correlations!O504-'Modified Weights'!AO471</f>
        <v>-4.5</v>
      </c>
      <c r="P460" s="26">
        <f ca="1">correlations!P504-'Modified Weights'!AP471</f>
        <v>-2.875</v>
      </c>
      <c r="Q460" s="26">
        <f ca="1">correlations!Q504-'Modified Weights'!AQ471</f>
        <v>-4.375</v>
      </c>
      <c r="R460" s="26">
        <f ca="1">correlations!R504-'Modified Weights'!AR471</f>
        <v>-0.375</v>
      </c>
      <c r="S460" s="26">
        <f ca="1">correlations!S504-'Modified Weights'!AS471</f>
        <v>-4.375</v>
      </c>
      <c r="T460" s="26">
        <f ca="1">correlations!T504-'Modified Weights'!AT471</f>
        <v>-3</v>
      </c>
      <c r="U460" s="26">
        <f ca="1">correlations!U504-'Modified Weights'!AU471</f>
        <v>1</v>
      </c>
      <c r="V460" s="26">
        <f ca="1">correlations!V504-'Modified Weights'!AV471</f>
        <v>-3.75</v>
      </c>
      <c r="W460" s="26">
        <f ca="1">correlations!W504-'Modified Weights'!AW471</f>
        <v>-1.2999999999999998</v>
      </c>
      <c r="X460" s="26">
        <f ca="1">correlations!X504-'Modified Weights'!AX471</f>
        <v>0.16666666666666652</v>
      </c>
      <c r="Y460" s="26">
        <f ca="1">correlations!Y504-'Modified Weights'!AY471</f>
        <v>0.20000000000000018</v>
      </c>
      <c r="Z460" s="26">
        <f ca="1">correlations!Z504-'Modified Weights'!AZ471</f>
        <v>-0.29999999999999982</v>
      </c>
    </row>
    <row r="461" spans="1:26">
      <c r="A461" s="1" t="str">
        <f t="shared" si="91"/>
        <v>8587: The Lion King (1994)</v>
      </c>
      <c r="B461" s="26">
        <f ca="1">correlations!B505-'Modified Weights'!AB472</f>
        <v>-3.8333333333333335</v>
      </c>
      <c r="C461" s="26">
        <f ca="1">correlations!C505-'Modified Weights'!AC472</f>
        <v>0.375</v>
      </c>
      <c r="D461" s="26">
        <f ca="1">correlations!D505-'Modified Weights'!AD472</f>
        <v>0.125</v>
      </c>
      <c r="E461" s="26">
        <f ca="1">correlations!E505-'Modified Weights'!AE472</f>
        <v>-4.333333333333333</v>
      </c>
      <c r="F461" s="26">
        <f ca="1">correlations!F505-'Modified Weights'!AF472</f>
        <v>-2.25</v>
      </c>
      <c r="G461" s="26">
        <f ca="1">correlations!G505-'Modified Weights'!AG472</f>
        <v>0.125</v>
      </c>
      <c r="H461" s="26">
        <f ca="1">correlations!H505-'Modified Weights'!AH472</f>
        <v>-3.5</v>
      </c>
      <c r="I461" s="26">
        <f ca="1">correlations!I505-'Modified Weights'!AI472</f>
        <v>-0.5</v>
      </c>
      <c r="J461" s="26">
        <f ca="1">correlations!J505-'Modified Weights'!AJ472</f>
        <v>0.25</v>
      </c>
      <c r="K461" s="26">
        <f ca="1">correlations!K505-'Modified Weights'!AK472</f>
        <v>0.5</v>
      </c>
      <c r="L461" s="26">
        <f ca="1">correlations!L505-'Modified Weights'!AL472</f>
        <v>0.125</v>
      </c>
      <c r="M461" s="26">
        <f ca="1">correlations!M505-'Modified Weights'!AM472</f>
        <v>-0.5</v>
      </c>
      <c r="N461" s="26">
        <f ca="1">correlations!N505-'Modified Weights'!AN472</f>
        <v>-4</v>
      </c>
      <c r="O461" s="26">
        <f ca="1">correlations!O505-'Modified Weights'!AO472</f>
        <v>0</v>
      </c>
      <c r="P461" s="26">
        <f ca="1">correlations!P505-'Modified Weights'!AP472</f>
        <v>-0.375</v>
      </c>
      <c r="Q461" s="26">
        <f ca="1">correlations!Q505-'Modified Weights'!AQ472</f>
        <v>0.625</v>
      </c>
      <c r="R461" s="26">
        <f ca="1">correlations!R505-'Modified Weights'!AR472</f>
        <v>-4.375</v>
      </c>
      <c r="S461" s="26">
        <f ca="1">correlations!S505-'Modified Weights'!AS472</f>
        <v>-0.375</v>
      </c>
      <c r="T461" s="26">
        <f ca="1">correlations!T505-'Modified Weights'!AT472</f>
        <v>-2.5</v>
      </c>
      <c r="U461" s="26">
        <f ca="1">correlations!U505-'Modified Weights'!AU472</f>
        <v>-1</v>
      </c>
      <c r="V461" s="26">
        <f ca="1">correlations!V505-'Modified Weights'!AV472</f>
        <v>-3.75</v>
      </c>
      <c r="W461" s="26">
        <f ca="1">correlations!W505-'Modified Weights'!AW472</f>
        <v>0.70000000000000018</v>
      </c>
      <c r="X461" s="26">
        <f ca="1">correlations!X505-'Modified Weights'!AX472</f>
        <v>0.16666666666666652</v>
      </c>
      <c r="Y461" s="26">
        <f ca="1">correlations!Y505-'Modified Weights'!AY472</f>
        <v>1.2000000000000002</v>
      </c>
      <c r="Z461" s="26">
        <f ca="1">correlations!Z505-'Modified Weights'!AZ472</f>
        <v>-0.29999999999999982</v>
      </c>
    </row>
    <row r="462" spans="1:26">
      <c r="A462" s="21" t="s">
        <v>92</v>
      </c>
      <c r="B462" s="26" t="e">
        <f ca="1">correlations!B506-'Modified Weights'!AB473</f>
        <v>#DIV/0!</v>
      </c>
      <c r="C462" s="26">
        <f ca="1">correlations!C506-'Modified Weights'!AC473</f>
        <v>-3</v>
      </c>
      <c r="D462" s="26">
        <f ca="1">correlations!D506-'Modified Weights'!AD473</f>
        <v>-3.5</v>
      </c>
      <c r="E462" s="26" t="e">
        <f ca="1">correlations!E506-'Modified Weights'!AE473</f>
        <v>#DIV/0!</v>
      </c>
      <c r="F462" s="26">
        <f ca="1">correlations!F506-'Modified Weights'!AF473</f>
        <v>1.25</v>
      </c>
      <c r="G462" s="26">
        <f ca="1">correlations!G506-'Modified Weights'!AG473</f>
        <v>-3.5</v>
      </c>
      <c r="H462" s="26" t="e">
        <f ca="1">correlations!H506-'Modified Weights'!AH473</f>
        <v>#DIV/0!</v>
      </c>
      <c r="I462" s="26" t="e">
        <f ca="1">correlations!I506-'Modified Weights'!AI473</f>
        <v>#DIV/0!</v>
      </c>
      <c r="J462" s="26" t="e">
        <f ca="1">correlations!J506-'Modified Weights'!AJ473</f>
        <v>#DIV/0!</v>
      </c>
      <c r="K462" s="26">
        <f ca="1">correlations!K506-'Modified Weights'!AK473</f>
        <v>-3.5</v>
      </c>
      <c r="L462" s="26">
        <f ca="1">correlations!L506-'Modified Weights'!AL473</f>
        <v>-0.5</v>
      </c>
      <c r="M462" s="26">
        <f ca="1">correlations!M506-'Modified Weights'!AM473</f>
        <v>-3.5</v>
      </c>
      <c r="N462" s="26" t="e">
        <f ca="1">correlations!N506-'Modified Weights'!AN473</f>
        <v>#DIV/0!</v>
      </c>
      <c r="O462" s="26">
        <f ca="1">correlations!O506-'Modified Weights'!AO473</f>
        <v>-3.5</v>
      </c>
      <c r="P462" s="26">
        <f ca="1">correlations!P506-'Modified Weights'!AP473</f>
        <v>-0.5</v>
      </c>
      <c r="Q462" s="26">
        <f ca="1">correlations!Q506-'Modified Weights'!AQ473</f>
        <v>-3.5</v>
      </c>
      <c r="R462" s="26" t="e">
        <f ca="1">correlations!R506-'Modified Weights'!AR473</f>
        <v>#DIV/0!</v>
      </c>
      <c r="S462" s="26" t="e">
        <f ca="1">correlations!S506-'Modified Weights'!AS473</f>
        <v>#DIV/0!</v>
      </c>
      <c r="T462" s="26">
        <f ca="1">correlations!T506-'Modified Weights'!AT473</f>
        <v>-0.5</v>
      </c>
      <c r="U462" s="26" t="e">
        <f ca="1">correlations!U506-'Modified Weights'!AU473</f>
        <v>#DIV/0!</v>
      </c>
      <c r="V462" s="26" t="e">
        <f ca="1">correlations!V506-'Modified Weights'!AV473</f>
        <v>#DIV/0!</v>
      </c>
      <c r="W462" s="26">
        <f ca="1">correlations!W506-'Modified Weights'!AW473</f>
        <v>-3.5</v>
      </c>
      <c r="X462" s="26">
        <f ca="1">correlations!X506-'Modified Weights'!AX473</f>
        <v>-3</v>
      </c>
      <c r="Y462" s="26">
        <f ca="1">correlations!Y506-'Modified Weights'!AY473</f>
        <v>-0.5</v>
      </c>
      <c r="Z462" s="26" t="e">
        <f ca="1">correlations!Z506-'Modified Weights'!AZ473</f>
        <v>#DIV/0!</v>
      </c>
    </row>
    <row r="463" spans="1:26">
      <c r="A463" s="1" t="str">
        <f t="shared" ref="A463:A466" si="92">A462</f>
        <v>9331: Clear and Present Danger (1994)</v>
      </c>
      <c r="B463" s="26" t="e">
        <f ca="1">correlations!B507-'Modified Weights'!AB474</f>
        <v>#DIV/0!</v>
      </c>
      <c r="C463" s="26">
        <f ca="1">correlations!C507-'Modified Weights'!AC474</f>
        <v>-3</v>
      </c>
      <c r="D463" s="26">
        <f ca="1">correlations!D507-'Modified Weights'!AD474</f>
        <v>-3.5</v>
      </c>
      <c r="E463" s="26" t="e">
        <f ca="1">correlations!E507-'Modified Weights'!AE474</f>
        <v>#DIV/0!</v>
      </c>
      <c r="F463" s="26">
        <f ca="1">correlations!F507-'Modified Weights'!AF474</f>
        <v>-1.75</v>
      </c>
      <c r="G463" s="26">
        <f ca="1">correlations!G507-'Modified Weights'!AG474</f>
        <v>-3.5</v>
      </c>
      <c r="H463" s="26" t="e">
        <f ca="1">correlations!H507-'Modified Weights'!AH474</f>
        <v>#DIV/0!</v>
      </c>
      <c r="I463" s="26" t="e">
        <f ca="1">correlations!I507-'Modified Weights'!AI474</f>
        <v>#DIV/0!</v>
      </c>
      <c r="J463" s="26" t="e">
        <f ca="1">correlations!J507-'Modified Weights'!AJ474</f>
        <v>#DIV/0!</v>
      </c>
      <c r="K463" s="26">
        <f ca="1">correlations!K507-'Modified Weights'!AK474</f>
        <v>-3.5</v>
      </c>
      <c r="L463" s="26">
        <f ca="1">correlations!L507-'Modified Weights'!AL474</f>
        <v>-3</v>
      </c>
      <c r="M463" s="26">
        <f ca="1">correlations!M507-'Modified Weights'!AM474</f>
        <v>-3.5</v>
      </c>
      <c r="N463" s="26" t="e">
        <f ca="1">correlations!N507-'Modified Weights'!AN474</f>
        <v>#DIV/0!</v>
      </c>
      <c r="O463" s="26">
        <f ca="1">correlations!O507-'Modified Weights'!AO474</f>
        <v>-3.5</v>
      </c>
      <c r="P463" s="26">
        <f ca="1">correlations!P507-'Modified Weights'!AP474</f>
        <v>-0.5</v>
      </c>
      <c r="Q463" s="26">
        <f ca="1">correlations!Q507-'Modified Weights'!AQ474</f>
        <v>-3.5</v>
      </c>
      <c r="R463" s="26" t="e">
        <f ca="1">correlations!R507-'Modified Weights'!AR474</f>
        <v>#DIV/0!</v>
      </c>
      <c r="S463" s="26" t="e">
        <f ca="1">correlations!S507-'Modified Weights'!AS474</f>
        <v>#DIV/0!</v>
      </c>
      <c r="T463" s="26">
        <f ca="1">correlations!T507-'Modified Weights'!AT474</f>
        <v>-0.5</v>
      </c>
      <c r="U463" s="26" t="e">
        <f ca="1">correlations!U507-'Modified Weights'!AU474</f>
        <v>#DIV/0!</v>
      </c>
      <c r="V463" s="26" t="e">
        <f ca="1">correlations!V507-'Modified Weights'!AV474</f>
        <v>#DIV/0!</v>
      </c>
      <c r="W463" s="26">
        <f ca="1">correlations!W507-'Modified Weights'!AW474</f>
        <v>-3.5</v>
      </c>
      <c r="X463" s="26">
        <f ca="1">correlations!X507-'Modified Weights'!AX474</f>
        <v>-3</v>
      </c>
      <c r="Y463" s="26">
        <f ca="1">correlations!Y507-'Modified Weights'!AY474</f>
        <v>-0.5</v>
      </c>
      <c r="Z463" s="26" t="e">
        <f ca="1">correlations!Z507-'Modified Weights'!AZ474</f>
        <v>#DIV/0!</v>
      </c>
    </row>
    <row r="464" spans="1:26">
      <c r="A464" s="1" t="str">
        <f t="shared" si="92"/>
        <v>9331: Clear and Present Danger (1994)</v>
      </c>
      <c r="B464" s="26" t="e">
        <f ca="1">correlations!B508-'Modified Weights'!AB475</f>
        <v>#DIV/0!</v>
      </c>
      <c r="C464" s="26">
        <f ca="1">correlations!C508-'Modified Weights'!AC475</f>
        <v>0</v>
      </c>
      <c r="D464" s="26">
        <f ca="1">correlations!D508-'Modified Weights'!AD475</f>
        <v>-3.5</v>
      </c>
      <c r="E464" s="26" t="e">
        <f ca="1">correlations!E508-'Modified Weights'!AE475</f>
        <v>#DIV/0!</v>
      </c>
      <c r="F464" s="26">
        <f ca="1">correlations!F508-'Modified Weights'!AF475</f>
        <v>-1.25</v>
      </c>
      <c r="G464" s="26">
        <f ca="1">correlations!G508-'Modified Weights'!AG475</f>
        <v>-3.5</v>
      </c>
      <c r="H464" s="26" t="e">
        <f ca="1">correlations!H508-'Modified Weights'!AH475</f>
        <v>#DIV/0!</v>
      </c>
      <c r="I464" s="26" t="e">
        <f ca="1">correlations!I508-'Modified Weights'!AI475</f>
        <v>#DIV/0!</v>
      </c>
      <c r="J464" s="26" t="e">
        <f ca="1">correlations!J508-'Modified Weights'!AJ475</f>
        <v>#DIV/0!</v>
      </c>
      <c r="K464" s="26">
        <f ca="1">correlations!K508-'Modified Weights'!AK475</f>
        <v>-3.5</v>
      </c>
      <c r="L464" s="26">
        <f ca="1">correlations!L508-'Modified Weights'!AL475</f>
        <v>-3</v>
      </c>
      <c r="M464" s="26">
        <f ca="1">correlations!M508-'Modified Weights'!AM475</f>
        <v>-3.5</v>
      </c>
      <c r="N464" s="26" t="e">
        <f ca="1">correlations!N508-'Modified Weights'!AN475</f>
        <v>#DIV/0!</v>
      </c>
      <c r="O464" s="26">
        <f ca="1">correlations!O508-'Modified Weights'!AO475</f>
        <v>-3.5</v>
      </c>
      <c r="P464" s="26">
        <f ca="1">correlations!P508-'Modified Weights'!AP475</f>
        <v>-0.5</v>
      </c>
      <c r="Q464" s="26">
        <f ca="1">correlations!Q508-'Modified Weights'!AQ475</f>
        <v>0</v>
      </c>
      <c r="R464" s="26" t="e">
        <f ca="1">correlations!R508-'Modified Weights'!AR475</f>
        <v>#DIV/0!</v>
      </c>
      <c r="S464" s="26" t="e">
        <f ca="1">correlations!S508-'Modified Weights'!AS475</f>
        <v>#DIV/0!</v>
      </c>
      <c r="T464" s="26">
        <f ca="1">correlations!T508-'Modified Weights'!AT475</f>
        <v>-0.5</v>
      </c>
      <c r="U464" s="26" t="e">
        <f ca="1">correlations!U508-'Modified Weights'!AU475</f>
        <v>#DIV/0!</v>
      </c>
      <c r="V464" s="26" t="e">
        <f ca="1">correlations!V508-'Modified Weights'!AV475</f>
        <v>#DIV/0!</v>
      </c>
      <c r="W464" s="26">
        <f ca="1">correlations!W508-'Modified Weights'!AW475</f>
        <v>0</v>
      </c>
      <c r="X464" s="26">
        <f ca="1">correlations!X508-'Modified Weights'!AX475</f>
        <v>-3</v>
      </c>
      <c r="Y464" s="26">
        <f ca="1">correlations!Y508-'Modified Weights'!AY475</f>
        <v>0</v>
      </c>
      <c r="Z464" s="26" t="e">
        <f ca="1">correlations!Z508-'Modified Weights'!AZ475</f>
        <v>#DIV/0!</v>
      </c>
    </row>
    <row r="465" spans="1:26">
      <c r="A465" s="1" t="str">
        <f t="shared" si="92"/>
        <v>9331: Clear and Present Danger (1994)</v>
      </c>
      <c r="B465" s="26" t="e">
        <f ca="1">correlations!B509-'Modified Weights'!AB476</f>
        <v>#DIV/0!</v>
      </c>
      <c r="C465" s="26">
        <f ca="1">correlations!C509-'Modified Weights'!AC476</f>
        <v>-3</v>
      </c>
      <c r="D465" s="26">
        <f ca="1">correlations!D509-'Modified Weights'!AD476</f>
        <v>-3.5</v>
      </c>
      <c r="E465" s="26" t="e">
        <f ca="1">correlations!E509-'Modified Weights'!AE476</f>
        <v>#DIV/0!</v>
      </c>
      <c r="F465" s="26">
        <f ca="1">correlations!F509-'Modified Weights'!AF476</f>
        <v>-1.75</v>
      </c>
      <c r="G465" s="26">
        <f ca="1">correlations!G509-'Modified Weights'!AG476</f>
        <v>-3.5</v>
      </c>
      <c r="H465" s="26" t="e">
        <f ca="1">correlations!H509-'Modified Weights'!AH476</f>
        <v>#DIV/0!</v>
      </c>
      <c r="I465" s="26" t="e">
        <f ca="1">correlations!I509-'Modified Weights'!AI476</f>
        <v>#DIV/0!</v>
      </c>
      <c r="J465" s="26" t="e">
        <f ca="1">correlations!J509-'Modified Weights'!AJ476</f>
        <v>#DIV/0!</v>
      </c>
      <c r="K465" s="26">
        <f ca="1">correlations!K509-'Modified Weights'!AK476</f>
        <v>-3.5</v>
      </c>
      <c r="L465" s="26">
        <f ca="1">correlations!L509-'Modified Weights'!AL476</f>
        <v>-3</v>
      </c>
      <c r="M465" s="26">
        <f ca="1">correlations!M509-'Modified Weights'!AM476</f>
        <v>0</v>
      </c>
      <c r="N465" s="26" t="e">
        <f ca="1">correlations!N509-'Modified Weights'!AN476</f>
        <v>#DIV/0!</v>
      </c>
      <c r="O465" s="26">
        <f ca="1">correlations!O509-'Modified Weights'!AO476</f>
        <v>-3.5</v>
      </c>
      <c r="P465" s="26">
        <f ca="1">correlations!P509-'Modified Weights'!AP476</f>
        <v>0</v>
      </c>
      <c r="Q465" s="26">
        <f ca="1">correlations!Q509-'Modified Weights'!AQ476</f>
        <v>-3.5</v>
      </c>
      <c r="R465" s="26" t="e">
        <f ca="1">correlations!R509-'Modified Weights'!AR476</f>
        <v>#DIV/0!</v>
      </c>
      <c r="S465" s="26" t="e">
        <f ca="1">correlations!S509-'Modified Weights'!AS476</f>
        <v>#DIV/0!</v>
      </c>
      <c r="T465" s="26">
        <f ca="1">correlations!T509-'Modified Weights'!AT476</f>
        <v>-0.5</v>
      </c>
      <c r="U465" s="26" t="e">
        <f ca="1">correlations!U509-'Modified Weights'!AU476</f>
        <v>#DIV/0!</v>
      </c>
      <c r="V465" s="26" t="e">
        <f ca="1">correlations!V509-'Modified Weights'!AV476</f>
        <v>#DIV/0!</v>
      </c>
      <c r="W465" s="26">
        <f ca="1">correlations!W509-'Modified Weights'!AW476</f>
        <v>-3.5</v>
      </c>
      <c r="X465" s="26">
        <f ca="1">correlations!X509-'Modified Weights'!AX476</f>
        <v>-3</v>
      </c>
      <c r="Y465" s="26">
        <f ca="1">correlations!Y509-'Modified Weights'!AY476</f>
        <v>-0.5</v>
      </c>
      <c r="Z465" s="26" t="e">
        <f ca="1">correlations!Z509-'Modified Weights'!AZ476</f>
        <v>#DIV/0!</v>
      </c>
    </row>
    <row r="466" spans="1:26">
      <c r="A466" s="1" t="str">
        <f t="shared" si="92"/>
        <v>9331: Clear and Present Danger (1994)</v>
      </c>
      <c r="B466" s="26" t="e">
        <f ca="1">correlations!B510-'Modified Weights'!AB477</f>
        <v>#DIV/0!</v>
      </c>
      <c r="C466" s="26">
        <f ca="1">correlations!C510-'Modified Weights'!AC477</f>
        <v>-3</v>
      </c>
      <c r="D466" s="26">
        <f ca="1">correlations!D510-'Modified Weights'!AD477</f>
        <v>0</v>
      </c>
      <c r="E466" s="26" t="e">
        <f ca="1">correlations!E510-'Modified Weights'!AE477</f>
        <v>#DIV/0!</v>
      </c>
      <c r="F466" s="26">
        <f ca="1">correlations!F510-'Modified Weights'!AF477</f>
        <v>-1.75</v>
      </c>
      <c r="G466" s="26">
        <f ca="1">correlations!G510-'Modified Weights'!AG477</f>
        <v>0</v>
      </c>
      <c r="H466" s="26" t="e">
        <f ca="1">correlations!H510-'Modified Weights'!AH477</f>
        <v>#DIV/0!</v>
      </c>
      <c r="I466" s="26" t="e">
        <f ca="1">correlations!I510-'Modified Weights'!AI477</f>
        <v>#DIV/0!</v>
      </c>
      <c r="J466" s="26" t="e">
        <f ca="1">correlations!J510-'Modified Weights'!AJ477</f>
        <v>#DIV/0!</v>
      </c>
      <c r="K466" s="26">
        <f ca="1">correlations!K510-'Modified Weights'!AK477</f>
        <v>0</v>
      </c>
      <c r="L466" s="26">
        <f ca="1">correlations!L510-'Modified Weights'!AL477</f>
        <v>0.5</v>
      </c>
      <c r="M466" s="26">
        <f ca="1">correlations!M510-'Modified Weights'!AM477</f>
        <v>-3.5</v>
      </c>
      <c r="N466" s="26" t="e">
        <f ca="1">correlations!N510-'Modified Weights'!AN477</f>
        <v>#DIV/0!</v>
      </c>
      <c r="O466" s="26">
        <f ca="1">correlations!O510-'Modified Weights'!AO477</f>
        <v>0</v>
      </c>
      <c r="P466" s="26">
        <f ca="1">correlations!P510-'Modified Weights'!AP477</f>
        <v>-0.5</v>
      </c>
      <c r="Q466" s="26">
        <f ca="1">correlations!Q510-'Modified Weights'!AQ477</f>
        <v>-3.5</v>
      </c>
      <c r="R466" s="26" t="e">
        <f ca="1">correlations!R510-'Modified Weights'!AR477</f>
        <v>#DIV/0!</v>
      </c>
      <c r="S466" s="26" t="e">
        <f ca="1">correlations!S510-'Modified Weights'!AS477</f>
        <v>#DIV/0!</v>
      </c>
      <c r="T466" s="26">
        <f ca="1">correlations!T510-'Modified Weights'!AT477</f>
        <v>0</v>
      </c>
      <c r="U466" s="26" t="e">
        <f ca="1">correlations!U510-'Modified Weights'!AU477</f>
        <v>#DIV/0!</v>
      </c>
      <c r="V466" s="26" t="e">
        <f ca="1">correlations!V510-'Modified Weights'!AV477</f>
        <v>#DIV/0!</v>
      </c>
      <c r="W466" s="26">
        <f ca="1">correlations!W510-'Modified Weights'!AW477</f>
        <v>-3.5</v>
      </c>
      <c r="X466" s="26">
        <f ca="1">correlations!X510-'Modified Weights'!AX477</f>
        <v>0</v>
      </c>
      <c r="Y466" s="26">
        <f ca="1">correlations!Y510-'Modified Weights'!AY477</f>
        <v>-0.5</v>
      </c>
      <c r="Z466" s="26" t="e">
        <f ca="1">correlations!Z510-'Modified Weights'!AZ477</f>
        <v>#DIV/0!</v>
      </c>
    </row>
    <row r="467" spans="1:26">
      <c r="A467" s="21" t="s">
        <v>93</v>
      </c>
      <c r="B467" s="26" t="e">
        <f ca="1">correlations!B511-'Modified Weights'!AB478</f>
        <v>#DIV/0!</v>
      </c>
      <c r="C467" s="26" t="e">
        <f ca="1">correlations!C511-'Modified Weights'!AC478</f>
        <v>#DIV/0!</v>
      </c>
      <c r="D467" s="26">
        <f ca="1">correlations!D511-'Modified Weights'!AD478</f>
        <v>-3.5</v>
      </c>
      <c r="E467" s="26" t="e">
        <f ca="1">correlations!E511-'Modified Weights'!AE478</f>
        <v>#DIV/0!</v>
      </c>
      <c r="F467" s="26">
        <f ca="1">correlations!F511-'Modified Weights'!AF478</f>
        <v>-3</v>
      </c>
      <c r="G467" s="26">
        <f ca="1">correlations!G511-'Modified Weights'!AG478</f>
        <v>-3.5</v>
      </c>
      <c r="H467" s="26" t="e">
        <f ca="1">correlations!H511-'Modified Weights'!AH478</f>
        <v>#DIV/0!</v>
      </c>
      <c r="I467" s="26" t="e">
        <f ca="1">correlations!I511-'Modified Weights'!AI478</f>
        <v>#DIV/0!</v>
      </c>
      <c r="J467" s="26" t="e">
        <f ca="1">correlations!J511-'Modified Weights'!AJ478</f>
        <v>#DIV/0!</v>
      </c>
      <c r="K467" s="26">
        <f ca="1">correlations!K511-'Modified Weights'!AK478</f>
        <v>-3.5</v>
      </c>
      <c r="L467" s="26">
        <f ca="1">correlations!L511-'Modified Weights'!AL478</f>
        <v>0</v>
      </c>
      <c r="M467" s="26" t="e">
        <f ca="1">correlations!M511-'Modified Weights'!AM478</f>
        <v>#DIV/0!</v>
      </c>
      <c r="N467" s="26" t="e">
        <f ca="1">correlations!N511-'Modified Weights'!AN478</f>
        <v>#DIV/0!</v>
      </c>
      <c r="O467" s="26">
        <f ca="1">correlations!O511-'Modified Weights'!AO478</f>
        <v>-3.5</v>
      </c>
      <c r="P467" s="26">
        <f ca="1">correlations!P511-'Modified Weights'!AP478</f>
        <v>-3</v>
      </c>
      <c r="Q467" s="26">
        <f ca="1">correlations!Q511-'Modified Weights'!AQ478</f>
        <v>-3.5</v>
      </c>
      <c r="R467" s="26" t="e">
        <f ca="1">correlations!R511-'Modified Weights'!AR478</f>
        <v>#DIV/0!</v>
      </c>
      <c r="S467" s="26" t="e">
        <f ca="1">correlations!S511-'Modified Weights'!AS478</f>
        <v>#DIV/0!</v>
      </c>
      <c r="T467" s="26">
        <f ca="1">correlations!T511-'Modified Weights'!AT478</f>
        <v>-3</v>
      </c>
      <c r="U467" s="26" t="e">
        <f ca="1">correlations!U511-'Modified Weights'!AU478</f>
        <v>#DIV/0!</v>
      </c>
      <c r="V467" s="26" t="e">
        <f ca="1">correlations!V511-'Modified Weights'!AV478</f>
        <v>#DIV/0!</v>
      </c>
      <c r="W467" s="26" t="e">
        <f ca="1">correlations!W511-'Modified Weights'!AW478</f>
        <v>#DIV/0!</v>
      </c>
      <c r="X467" s="26" t="e">
        <f ca="1">correlations!X511-'Modified Weights'!AX478</f>
        <v>#DIV/0!</v>
      </c>
      <c r="Y467" s="26">
        <f ca="1">correlations!Y511-'Modified Weights'!AY478</f>
        <v>-3</v>
      </c>
      <c r="Z467" s="26" t="e">
        <f ca="1">correlations!Z511-'Modified Weights'!AZ478</f>
        <v>#DIV/0!</v>
      </c>
    </row>
    <row r="468" spans="1:26">
      <c r="A468" s="1" t="str">
        <f t="shared" ref="A468:A471" si="93">A467</f>
        <v>9741: Unbreakable (2000)</v>
      </c>
      <c r="B468" s="26" t="e">
        <f ca="1">correlations!B512-'Modified Weights'!AB479</f>
        <v>#DIV/0!</v>
      </c>
      <c r="C468" s="26" t="e">
        <f ca="1">correlations!C512-'Modified Weights'!AC479</f>
        <v>#DIV/0!</v>
      </c>
      <c r="D468" s="26">
        <f ca="1">correlations!D512-'Modified Weights'!AD479</f>
        <v>-3.5</v>
      </c>
      <c r="E468" s="26" t="e">
        <f ca="1">correlations!E512-'Modified Weights'!AE479</f>
        <v>#DIV/0!</v>
      </c>
      <c r="F468" s="26">
        <f ca="1">correlations!F512-'Modified Weights'!AF479</f>
        <v>-3</v>
      </c>
      <c r="G468" s="26">
        <f ca="1">correlations!G512-'Modified Weights'!AG479</f>
        <v>-3.5</v>
      </c>
      <c r="H468" s="26" t="e">
        <f ca="1">correlations!H512-'Modified Weights'!AH479</f>
        <v>#DIV/0!</v>
      </c>
      <c r="I468" s="26" t="e">
        <f ca="1">correlations!I512-'Modified Weights'!AI479</f>
        <v>#DIV/0!</v>
      </c>
      <c r="J468" s="26" t="e">
        <f ca="1">correlations!J512-'Modified Weights'!AJ479</f>
        <v>#DIV/0!</v>
      </c>
      <c r="K468" s="26">
        <f ca="1">correlations!K512-'Modified Weights'!AK479</f>
        <v>-3.5</v>
      </c>
      <c r="L468" s="26">
        <f ca="1">correlations!L512-'Modified Weights'!AL479</f>
        <v>-3.5</v>
      </c>
      <c r="M468" s="26" t="e">
        <f ca="1">correlations!M512-'Modified Weights'!AM479</f>
        <v>#DIV/0!</v>
      </c>
      <c r="N468" s="26" t="e">
        <f ca="1">correlations!N512-'Modified Weights'!AN479</f>
        <v>#DIV/0!</v>
      </c>
      <c r="O468" s="26">
        <f ca="1">correlations!O512-'Modified Weights'!AO479</f>
        <v>-3.5</v>
      </c>
      <c r="P468" s="26">
        <f ca="1">correlations!P512-'Modified Weights'!AP479</f>
        <v>-3</v>
      </c>
      <c r="Q468" s="26">
        <f ca="1">correlations!Q512-'Modified Weights'!AQ479</f>
        <v>-3.5</v>
      </c>
      <c r="R468" s="26" t="e">
        <f ca="1">correlations!R512-'Modified Weights'!AR479</f>
        <v>#DIV/0!</v>
      </c>
      <c r="S468" s="26" t="e">
        <f ca="1">correlations!S512-'Modified Weights'!AS479</f>
        <v>#DIV/0!</v>
      </c>
      <c r="T468" s="26">
        <f ca="1">correlations!T512-'Modified Weights'!AT479</f>
        <v>-3</v>
      </c>
      <c r="U468" s="26" t="e">
        <f ca="1">correlations!U512-'Modified Weights'!AU479</f>
        <v>#DIV/0!</v>
      </c>
      <c r="V468" s="26" t="e">
        <f ca="1">correlations!V512-'Modified Weights'!AV479</f>
        <v>#DIV/0!</v>
      </c>
      <c r="W468" s="26" t="e">
        <f ca="1">correlations!W512-'Modified Weights'!AW479</f>
        <v>#DIV/0!</v>
      </c>
      <c r="X468" s="26" t="e">
        <f ca="1">correlations!X512-'Modified Weights'!AX479</f>
        <v>#DIV/0!</v>
      </c>
      <c r="Y468" s="26">
        <f ca="1">correlations!Y512-'Modified Weights'!AY479</f>
        <v>-3</v>
      </c>
      <c r="Z468" s="26" t="e">
        <f ca="1">correlations!Z512-'Modified Weights'!AZ479</f>
        <v>#DIV/0!</v>
      </c>
    </row>
    <row r="469" spans="1:26">
      <c r="A469" s="1" t="str">
        <f t="shared" si="93"/>
        <v>9741: Unbreakable (2000)</v>
      </c>
      <c r="B469" s="26" t="e">
        <f ca="1">correlations!B513-'Modified Weights'!AB480</f>
        <v>#DIV/0!</v>
      </c>
      <c r="C469" s="26" t="e">
        <f ca="1">correlations!C513-'Modified Weights'!AC480</f>
        <v>#DIV/0!</v>
      </c>
      <c r="D469" s="26">
        <f ca="1">correlations!D513-'Modified Weights'!AD480</f>
        <v>-3.5</v>
      </c>
      <c r="E469" s="26" t="e">
        <f ca="1">correlations!E513-'Modified Weights'!AE480</f>
        <v>#DIV/0!</v>
      </c>
      <c r="F469" s="26">
        <f ca="1">correlations!F513-'Modified Weights'!AF480</f>
        <v>0</v>
      </c>
      <c r="G469" s="26">
        <f ca="1">correlations!G513-'Modified Weights'!AG480</f>
        <v>-3.5</v>
      </c>
      <c r="H469" s="26" t="e">
        <f ca="1">correlations!H513-'Modified Weights'!AH480</f>
        <v>#DIV/0!</v>
      </c>
      <c r="I469" s="26" t="e">
        <f ca="1">correlations!I513-'Modified Weights'!AI480</f>
        <v>#DIV/0!</v>
      </c>
      <c r="J469" s="26" t="e">
        <f ca="1">correlations!J513-'Modified Weights'!AJ480</f>
        <v>#DIV/0!</v>
      </c>
      <c r="K469" s="26">
        <f ca="1">correlations!K513-'Modified Weights'!AK480</f>
        <v>-3.5</v>
      </c>
      <c r="L469" s="26">
        <f ca="1">correlations!L513-'Modified Weights'!AL480</f>
        <v>-3.5</v>
      </c>
      <c r="M469" s="26" t="e">
        <f ca="1">correlations!M513-'Modified Weights'!AM480</f>
        <v>#DIV/0!</v>
      </c>
      <c r="N469" s="26" t="e">
        <f ca="1">correlations!N513-'Modified Weights'!AN480</f>
        <v>#DIV/0!</v>
      </c>
      <c r="O469" s="26">
        <f ca="1">correlations!O513-'Modified Weights'!AO480</f>
        <v>-3.5</v>
      </c>
      <c r="P469" s="26">
        <f ca="1">correlations!P513-'Modified Weights'!AP480</f>
        <v>-3</v>
      </c>
      <c r="Q469" s="26">
        <f ca="1">correlations!Q513-'Modified Weights'!AQ480</f>
        <v>0</v>
      </c>
      <c r="R469" s="26" t="e">
        <f ca="1">correlations!R513-'Modified Weights'!AR480</f>
        <v>#DIV/0!</v>
      </c>
      <c r="S469" s="26" t="e">
        <f ca="1">correlations!S513-'Modified Weights'!AS480</f>
        <v>#DIV/0!</v>
      </c>
      <c r="T469" s="26">
        <f ca="1">correlations!T513-'Modified Weights'!AT480</f>
        <v>-3</v>
      </c>
      <c r="U469" s="26" t="e">
        <f ca="1">correlations!U513-'Modified Weights'!AU480</f>
        <v>#DIV/0!</v>
      </c>
      <c r="V469" s="26" t="e">
        <f ca="1">correlations!V513-'Modified Weights'!AV480</f>
        <v>#DIV/0!</v>
      </c>
      <c r="W469" s="26" t="e">
        <f ca="1">correlations!W513-'Modified Weights'!AW480</f>
        <v>#DIV/0!</v>
      </c>
      <c r="X469" s="26" t="e">
        <f ca="1">correlations!X513-'Modified Weights'!AX480</f>
        <v>#DIV/0!</v>
      </c>
      <c r="Y469" s="26">
        <f ca="1">correlations!Y513-'Modified Weights'!AY480</f>
        <v>0</v>
      </c>
      <c r="Z469" s="26" t="e">
        <f ca="1">correlations!Z513-'Modified Weights'!AZ480</f>
        <v>#DIV/0!</v>
      </c>
    </row>
    <row r="470" spans="1:26">
      <c r="A470" s="1" t="str">
        <f t="shared" si="93"/>
        <v>9741: Unbreakable (2000)</v>
      </c>
      <c r="B470" s="26" t="e">
        <f ca="1">correlations!B514-'Modified Weights'!AB481</f>
        <v>#DIV/0!</v>
      </c>
      <c r="C470" s="26" t="e">
        <f ca="1">correlations!C514-'Modified Weights'!AC481</f>
        <v>#DIV/0!</v>
      </c>
      <c r="D470" s="26">
        <f ca="1">correlations!D514-'Modified Weights'!AD481</f>
        <v>-3.5</v>
      </c>
      <c r="E470" s="26" t="e">
        <f ca="1">correlations!E514-'Modified Weights'!AE481</f>
        <v>#DIV/0!</v>
      </c>
      <c r="F470" s="26">
        <f ca="1">correlations!F514-'Modified Weights'!AF481</f>
        <v>-3</v>
      </c>
      <c r="G470" s="26">
        <f ca="1">correlations!G514-'Modified Weights'!AG481</f>
        <v>-3.5</v>
      </c>
      <c r="H470" s="26" t="e">
        <f ca="1">correlations!H514-'Modified Weights'!AH481</f>
        <v>#DIV/0!</v>
      </c>
      <c r="I470" s="26" t="e">
        <f ca="1">correlations!I514-'Modified Weights'!AI481</f>
        <v>#DIV/0!</v>
      </c>
      <c r="J470" s="26" t="e">
        <f ca="1">correlations!J514-'Modified Weights'!AJ481</f>
        <v>#DIV/0!</v>
      </c>
      <c r="K470" s="26">
        <f ca="1">correlations!K514-'Modified Weights'!AK481</f>
        <v>-3.5</v>
      </c>
      <c r="L470" s="26">
        <f ca="1">correlations!L514-'Modified Weights'!AL481</f>
        <v>-3.5</v>
      </c>
      <c r="M470" s="26" t="e">
        <f ca="1">correlations!M514-'Modified Weights'!AM481</f>
        <v>#DIV/0!</v>
      </c>
      <c r="N470" s="26" t="e">
        <f ca="1">correlations!N514-'Modified Weights'!AN481</f>
        <v>#DIV/0!</v>
      </c>
      <c r="O470" s="26">
        <f ca="1">correlations!O514-'Modified Weights'!AO481</f>
        <v>-3.5</v>
      </c>
      <c r="P470" s="26">
        <f ca="1">correlations!P514-'Modified Weights'!AP481</f>
        <v>0</v>
      </c>
      <c r="Q470" s="26">
        <f ca="1">correlations!Q514-'Modified Weights'!AQ481</f>
        <v>-3.5</v>
      </c>
      <c r="R470" s="26" t="e">
        <f ca="1">correlations!R514-'Modified Weights'!AR481</f>
        <v>#DIV/0!</v>
      </c>
      <c r="S470" s="26" t="e">
        <f ca="1">correlations!S514-'Modified Weights'!AS481</f>
        <v>#DIV/0!</v>
      </c>
      <c r="T470" s="26">
        <f ca="1">correlations!T514-'Modified Weights'!AT481</f>
        <v>-3</v>
      </c>
      <c r="U470" s="26" t="e">
        <f ca="1">correlations!U514-'Modified Weights'!AU481</f>
        <v>#DIV/0!</v>
      </c>
      <c r="V470" s="26" t="e">
        <f ca="1">correlations!V514-'Modified Weights'!AV481</f>
        <v>#DIV/0!</v>
      </c>
      <c r="W470" s="26" t="e">
        <f ca="1">correlations!W514-'Modified Weights'!AW481</f>
        <v>#DIV/0!</v>
      </c>
      <c r="X470" s="26" t="e">
        <f ca="1">correlations!X514-'Modified Weights'!AX481</f>
        <v>#DIV/0!</v>
      </c>
      <c r="Y470" s="26">
        <f ca="1">correlations!Y514-'Modified Weights'!AY481</f>
        <v>-3</v>
      </c>
      <c r="Z470" s="26" t="e">
        <f ca="1">correlations!Z514-'Modified Weights'!AZ481</f>
        <v>#DIV/0!</v>
      </c>
    </row>
    <row r="471" spans="1:26">
      <c r="A471" s="1" t="str">
        <f t="shared" si="93"/>
        <v>9741: Unbreakable (2000)</v>
      </c>
      <c r="B471" s="26" t="e">
        <f ca="1">correlations!B515-'Modified Weights'!AB482</f>
        <v>#DIV/0!</v>
      </c>
      <c r="C471" s="26" t="e">
        <f ca="1">correlations!C515-'Modified Weights'!AC482</f>
        <v>#DIV/0!</v>
      </c>
      <c r="D471" s="26">
        <f ca="1">correlations!D515-'Modified Weights'!AD482</f>
        <v>0</v>
      </c>
      <c r="E471" s="26" t="e">
        <f ca="1">correlations!E515-'Modified Weights'!AE482</f>
        <v>#DIV/0!</v>
      </c>
      <c r="F471" s="26">
        <f ca="1">correlations!F515-'Modified Weights'!AF482</f>
        <v>-3</v>
      </c>
      <c r="G471" s="26">
        <f ca="1">correlations!G515-'Modified Weights'!AG482</f>
        <v>0</v>
      </c>
      <c r="H471" s="26" t="e">
        <f ca="1">correlations!H515-'Modified Weights'!AH482</f>
        <v>#DIV/0!</v>
      </c>
      <c r="I471" s="26" t="e">
        <f ca="1">correlations!I515-'Modified Weights'!AI482</f>
        <v>#DIV/0!</v>
      </c>
      <c r="J471" s="26" t="e">
        <f ca="1">correlations!J515-'Modified Weights'!AJ482</f>
        <v>#DIV/0!</v>
      </c>
      <c r="K471" s="26">
        <f ca="1">correlations!K515-'Modified Weights'!AK482</f>
        <v>0</v>
      </c>
      <c r="L471" s="26">
        <f ca="1">correlations!L515-'Modified Weights'!AL482</f>
        <v>0</v>
      </c>
      <c r="M471" s="26" t="e">
        <f ca="1">correlations!M515-'Modified Weights'!AM482</f>
        <v>#DIV/0!</v>
      </c>
      <c r="N471" s="26" t="e">
        <f ca="1">correlations!N515-'Modified Weights'!AN482</f>
        <v>#DIV/0!</v>
      </c>
      <c r="O471" s="26">
        <f ca="1">correlations!O515-'Modified Weights'!AO482</f>
        <v>0</v>
      </c>
      <c r="P471" s="26">
        <f ca="1">correlations!P515-'Modified Weights'!AP482</f>
        <v>-3</v>
      </c>
      <c r="Q471" s="26">
        <f ca="1">correlations!Q515-'Modified Weights'!AQ482</f>
        <v>-3.5</v>
      </c>
      <c r="R471" s="26" t="e">
        <f ca="1">correlations!R515-'Modified Weights'!AR482</f>
        <v>#DIV/0!</v>
      </c>
      <c r="S471" s="26" t="e">
        <f ca="1">correlations!S515-'Modified Weights'!AS482</f>
        <v>#DIV/0!</v>
      </c>
      <c r="T471" s="26">
        <f ca="1">correlations!T515-'Modified Weights'!AT482</f>
        <v>0</v>
      </c>
      <c r="U471" s="26" t="e">
        <f ca="1">correlations!U515-'Modified Weights'!AU482</f>
        <v>#DIV/0!</v>
      </c>
      <c r="V471" s="26" t="e">
        <f ca="1">correlations!V515-'Modified Weights'!AV482</f>
        <v>#DIV/0!</v>
      </c>
      <c r="W471" s="26" t="e">
        <f ca="1">correlations!W515-'Modified Weights'!AW482</f>
        <v>#DIV/0!</v>
      </c>
      <c r="X471" s="26" t="e">
        <f ca="1">correlations!X515-'Modified Weights'!AX482</f>
        <v>#DIV/0!</v>
      </c>
      <c r="Y471" s="26">
        <f ca="1">correlations!Y515-'Modified Weights'!AY482</f>
        <v>-3</v>
      </c>
      <c r="Z471" s="26" t="e">
        <f ca="1">correlations!Z515-'Modified Weights'!AZ482</f>
        <v>#DIV/0!</v>
      </c>
    </row>
    <row r="472" spans="1:26">
      <c r="A472" s="21" t="s">
        <v>94</v>
      </c>
      <c r="B472" s="26">
        <f ca="1">correlations!B516-'Modified Weights'!AB483</f>
        <v>-3.5</v>
      </c>
      <c r="C472" s="26">
        <f ca="1">correlations!C516-'Modified Weights'!AC483</f>
        <v>-2.8333333333333335</v>
      </c>
      <c r="D472" s="26">
        <f ca="1">correlations!D516-'Modified Weights'!AD483</f>
        <v>-3</v>
      </c>
      <c r="E472" s="26">
        <f ca="1">correlations!E516-'Modified Weights'!AE483</f>
        <v>0.5</v>
      </c>
      <c r="F472" s="26">
        <f ca="1">correlations!F516-'Modified Weights'!AF483</f>
        <v>0</v>
      </c>
      <c r="G472" s="26">
        <f ca="1">correlations!G516-'Modified Weights'!AG483</f>
        <v>-3.75</v>
      </c>
      <c r="H472" s="26">
        <f ca="1">correlations!H516-'Modified Weights'!AH483</f>
        <v>-2</v>
      </c>
      <c r="I472" s="26">
        <f ca="1">correlations!I516-'Modified Weights'!AI483</f>
        <v>0.5</v>
      </c>
      <c r="J472" s="26">
        <f ca="1">correlations!J516-'Modified Weights'!AJ483</f>
        <v>-0.25</v>
      </c>
      <c r="K472" s="26">
        <f ca="1">correlations!K516-'Modified Weights'!AK483</f>
        <v>-2.5</v>
      </c>
      <c r="L472" s="26">
        <f ca="1">correlations!L516-'Modified Weights'!AL483</f>
        <v>1.25</v>
      </c>
      <c r="M472" s="26">
        <f ca="1">correlations!M516-'Modified Weights'!AM483</f>
        <v>-3.3333333333333335</v>
      </c>
      <c r="N472" s="26">
        <f ca="1">correlations!N516-'Modified Weights'!AN483</f>
        <v>-0.75</v>
      </c>
      <c r="O472" s="26">
        <f ca="1">correlations!O516-'Modified Weights'!AO483</f>
        <v>-3</v>
      </c>
      <c r="P472" s="26">
        <f ca="1">correlations!P516-'Modified Weights'!AP483</f>
        <v>-2.5</v>
      </c>
      <c r="Q472" s="26">
        <f ca="1">correlations!Q516-'Modified Weights'!AQ483</f>
        <v>-2.5</v>
      </c>
      <c r="R472" s="26">
        <f ca="1">correlations!R516-'Modified Weights'!AR483</f>
        <v>0.83333333333333304</v>
      </c>
      <c r="S472" s="26">
        <f ca="1">correlations!S516-'Modified Weights'!AS483</f>
        <v>-5</v>
      </c>
      <c r="T472" s="26">
        <f ca="1">correlations!T516-'Modified Weights'!AT483</f>
        <v>1.25</v>
      </c>
      <c r="U472" s="26">
        <f ca="1">correlations!U516-'Modified Weights'!AU483</f>
        <v>-2</v>
      </c>
      <c r="V472" s="26">
        <f ca="1">correlations!V516-'Modified Weights'!AV483</f>
        <v>-4</v>
      </c>
      <c r="W472" s="26">
        <f ca="1">correlations!W516-'Modified Weights'!AW483</f>
        <v>0.33333333333333348</v>
      </c>
      <c r="X472" s="26">
        <f ca="1">correlations!X516-'Modified Weights'!AX483</f>
        <v>-3.5</v>
      </c>
      <c r="Y472" s="26">
        <f ca="1">correlations!Y516-'Modified Weights'!AY483</f>
        <v>-2.75</v>
      </c>
      <c r="Z472" s="26">
        <f ca="1">correlations!Z516-'Modified Weights'!AZ483</f>
        <v>-3.5</v>
      </c>
    </row>
    <row r="473" spans="1:26">
      <c r="A473" s="1" t="str">
        <f t="shared" ref="A473:A476" si="94">A472</f>
        <v>9802: The Rock (1996)</v>
      </c>
      <c r="B473" s="26">
        <f ca="1">correlations!B517-'Modified Weights'!AB484</f>
        <v>-3.5</v>
      </c>
      <c r="C473" s="26">
        <f ca="1">correlations!C517-'Modified Weights'!AC484</f>
        <v>0.16666666666666652</v>
      </c>
      <c r="D473" s="26">
        <f ca="1">correlations!D517-'Modified Weights'!AD484</f>
        <v>-3</v>
      </c>
      <c r="E473" s="26">
        <f ca="1">correlations!E517-'Modified Weights'!AE484</f>
        <v>-4.5</v>
      </c>
      <c r="F473" s="26">
        <f ca="1">correlations!F517-'Modified Weights'!AF484</f>
        <v>-3.5</v>
      </c>
      <c r="G473" s="26">
        <f ca="1">correlations!G517-'Modified Weights'!AG484</f>
        <v>1.25</v>
      </c>
      <c r="H473" s="26">
        <f ca="1">correlations!H517-'Modified Weights'!AH484</f>
        <v>-2</v>
      </c>
      <c r="I473" s="26">
        <f ca="1">correlations!I517-'Modified Weights'!AI484</f>
        <v>0</v>
      </c>
      <c r="J473" s="26">
        <f ca="1">correlations!J517-'Modified Weights'!AJ484</f>
        <v>-3.25</v>
      </c>
      <c r="K473" s="26">
        <f ca="1">correlations!K517-'Modified Weights'!AK484</f>
        <v>-2.5</v>
      </c>
      <c r="L473" s="26">
        <f ca="1">correlations!L517-'Modified Weights'!AL484</f>
        <v>-3.75</v>
      </c>
      <c r="M473" s="26">
        <f ca="1">correlations!M517-'Modified Weights'!AM484</f>
        <v>-3.3333333333333335</v>
      </c>
      <c r="N473" s="26">
        <f ca="1">correlations!N517-'Modified Weights'!AN484</f>
        <v>-4.25</v>
      </c>
      <c r="O473" s="26">
        <f ca="1">correlations!O517-'Modified Weights'!AO484</f>
        <v>-3</v>
      </c>
      <c r="P473" s="26">
        <f ca="1">correlations!P517-'Modified Weights'!AP484</f>
        <v>-2.5</v>
      </c>
      <c r="Q473" s="26">
        <f ca="1">correlations!Q517-'Modified Weights'!AQ484</f>
        <v>-2.5</v>
      </c>
      <c r="R473" s="26">
        <f ca="1">correlations!R517-'Modified Weights'!AR484</f>
        <v>-4.166666666666667</v>
      </c>
      <c r="S473" s="26">
        <f ca="1">correlations!S517-'Modified Weights'!AS484</f>
        <v>-5</v>
      </c>
      <c r="T473" s="26">
        <f ca="1">correlations!T517-'Modified Weights'!AT484</f>
        <v>-3.75</v>
      </c>
      <c r="U473" s="26">
        <f ca="1">correlations!U517-'Modified Weights'!AU484</f>
        <v>-2</v>
      </c>
      <c r="V473" s="26">
        <f ca="1">correlations!V517-'Modified Weights'!AV484</f>
        <v>-4</v>
      </c>
      <c r="W473" s="26">
        <f ca="1">correlations!W517-'Modified Weights'!AW484</f>
        <v>-2.6666666666666665</v>
      </c>
      <c r="X473" s="26">
        <f ca="1">correlations!X517-'Modified Weights'!AX484</f>
        <v>-3.5</v>
      </c>
      <c r="Y473" s="26">
        <f ca="1">correlations!Y517-'Modified Weights'!AY484</f>
        <v>-2.75</v>
      </c>
      <c r="Z473" s="26">
        <f ca="1">correlations!Z517-'Modified Weights'!AZ484</f>
        <v>-3.5</v>
      </c>
    </row>
    <row r="474" spans="1:26">
      <c r="A474" s="1" t="str">
        <f t="shared" si="94"/>
        <v>9802: The Rock (1996)</v>
      </c>
      <c r="B474" s="26">
        <f ca="1">correlations!B518-'Modified Weights'!AB485</f>
        <v>-3.5</v>
      </c>
      <c r="C474" s="26">
        <f ca="1">correlations!C518-'Modified Weights'!AC485</f>
        <v>0.66666666666666652</v>
      </c>
      <c r="D474" s="26">
        <f ca="1">correlations!D518-'Modified Weights'!AD485</f>
        <v>0.5</v>
      </c>
      <c r="E474" s="26">
        <f ca="1">correlations!E518-'Modified Weights'!AE485</f>
        <v>-0.5</v>
      </c>
      <c r="F474" s="26">
        <f ca="1">correlations!F518-'Modified Weights'!AF485</f>
        <v>-1</v>
      </c>
      <c r="G474" s="26">
        <f ca="1">correlations!G518-'Modified Weights'!AG485</f>
        <v>-3.75</v>
      </c>
      <c r="H474" s="26">
        <f ca="1">correlations!H518-'Modified Weights'!AH485</f>
        <v>-2</v>
      </c>
      <c r="I474" s="26">
        <f ca="1">correlations!I518-'Modified Weights'!AI485</f>
        <v>-4.5</v>
      </c>
      <c r="J474" s="26">
        <f ca="1">correlations!J518-'Modified Weights'!AJ485</f>
        <v>0.25</v>
      </c>
      <c r="K474" s="26">
        <f ca="1">correlations!K518-'Modified Weights'!AK485</f>
        <v>-2.5</v>
      </c>
      <c r="L474" s="26">
        <f ca="1">correlations!L518-'Modified Weights'!AL485</f>
        <v>-3.75</v>
      </c>
      <c r="M474" s="26">
        <f ca="1">correlations!M518-'Modified Weights'!AM485</f>
        <v>1.6666666666666665</v>
      </c>
      <c r="N474" s="26">
        <f ca="1">correlations!N518-'Modified Weights'!AN485</f>
        <v>-4.25</v>
      </c>
      <c r="O474" s="26">
        <f ca="1">correlations!O518-'Modified Weights'!AO485</f>
        <v>0.5</v>
      </c>
      <c r="P474" s="26">
        <f ca="1">correlations!P518-'Modified Weights'!AP485</f>
        <v>-2.5</v>
      </c>
      <c r="Q474" s="26">
        <f ca="1">correlations!Q518-'Modified Weights'!AQ485</f>
        <v>0</v>
      </c>
      <c r="R474" s="26">
        <f ca="1">correlations!R518-'Modified Weights'!AR485</f>
        <v>-4.166666666666667</v>
      </c>
      <c r="S474" s="26">
        <f ca="1">correlations!S518-'Modified Weights'!AS485</f>
        <v>-5</v>
      </c>
      <c r="T474" s="26">
        <f ca="1">correlations!T518-'Modified Weights'!AT485</f>
        <v>-3.75</v>
      </c>
      <c r="U474" s="26">
        <f ca="1">correlations!U518-'Modified Weights'!AU485</f>
        <v>-2</v>
      </c>
      <c r="V474" s="26">
        <f ca="1">correlations!V518-'Modified Weights'!AV485</f>
        <v>-4</v>
      </c>
      <c r="W474" s="26">
        <f ca="1">correlations!W518-'Modified Weights'!AW485</f>
        <v>0.33333333333333348</v>
      </c>
      <c r="X474" s="26">
        <f ca="1">correlations!X518-'Modified Weights'!AX485</f>
        <v>-3.5</v>
      </c>
      <c r="Y474" s="26">
        <f ca="1">correlations!Y518-'Modified Weights'!AY485</f>
        <v>-0.25</v>
      </c>
      <c r="Z474" s="26">
        <f ca="1">correlations!Z518-'Modified Weights'!AZ485</f>
        <v>-3.5</v>
      </c>
    </row>
    <row r="475" spans="1:26">
      <c r="A475" s="1" t="str">
        <f t="shared" si="94"/>
        <v>9802: The Rock (1996)</v>
      </c>
      <c r="B475" s="26">
        <f ca="1">correlations!B519-'Modified Weights'!AB486</f>
        <v>0</v>
      </c>
      <c r="C475" s="26">
        <f ca="1">correlations!C519-'Modified Weights'!AC486</f>
        <v>-0.83333333333333348</v>
      </c>
      <c r="D475" s="26">
        <f ca="1">correlations!D519-'Modified Weights'!AD486</f>
        <v>0</v>
      </c>
      <c r="E475" s="26">
        <f ca="1">correlations!E519-'Modified Weights'!AE486</f>
        <v>0</v>
      </c>
      <c r="F475" s="26">
        <f ca="1">correlations!F519-'Modified Weights'!AF486</f>
        <v>0.5</v>
      </c>
      <c r="G475" s="26">
        <f ca="1">correlations!G519-'Modified Weights'!AG486</f>
        <v>-3.75</v>
      </c>
      <c r="H475" s="26">
        <f ca="1">correlations!H519-'Modified Weights'!AH486</f>
        <v>0</v>
      </c>
      <c r="I475" s="26">
        <f ca="1">correlations!I519-'Modified Weights'!AI486</f>
        <v>-0.5</v>
      </c>
      <c r="J475" s="26">
        <f ca="1">correlations!J519-'Modified Weights'!AJ486</f>
        <v>-3.25</v>
      </c>
      <c r="K475" s="26">
        <f ca="1">correlations!K519-'Modified Weights'!AK486</f>
        <v>-2.5</v>
      </c>
      <c r="L475" s="26">
        <f ca="1">correlations!L519-'Modified Weights'!AL486</f>
        <v>-3.75</v>
      </c>
      <c r="M475" s="26">
        <f ca="1">correlations!M519-'Modified Weights'!AM486</f>
        <v>-0.33333333333333348</v>
      </c>
      <c r="N475" s="26">
        <f ca="1">correlations!N519-'Modified Weights'!AN486</f>
        <v>0.75</v>
      </c>
      <c r="O475" s="26">
        <f ca="1">correlations!O519-'Modified Weights'!AO486</f>
        <v>-3</v>
      </c>
      <c r="P475" s="26">
        <f ca="1">correlations!P519-'Modified Weights'!AP486</f>
        <v>0</v>
      </c>
      <c r="Q475" s="26">
        <f ca="1">correlations!Q519-'Modified Weights'!AQ486</f>
        <v>-2.5</v>
      </c>
      <c r="R475" s="26">
        <f ca="1">correlations!R519-'Modified Weights'!AR486</f>
        <v>-0.66666666666666696</v>
      </c>
      <c r="S475" s="26">
        <f ca="1">correlations!S519-'Modified Weights'!AS486</f>
        <v>-5</v>
      </c>
      <c r="T475" s="26">
        <f ca="1">correlations!T519-'Modified Weights'!AT486</f>
        <v>-3.75</v>
      </c>
      <c r="U475" s="26">
        <f ca="1">correlations!U519-'Modified Weights'!AU486</f>
        <v>-2</v>
      </c>
      <c r="V475" s="26">
        <f ca="1">correlations!V519-'Modified Weights'!AV486</f>
        <v>0</v>
      </c>
      <c r="W475" s="26">
        <f ca="1">correlations!W519-'Modified Weights'!AW486</f>
        <v>-0.66666666666666652</v>
      </c>
      <c r="X475" s="26">
        <f ca="1">correlations!X519-'Modified Weights'!AX486</f>
        <v>-3.5</v>
      </c>
      <c r="Y475" s="26">
        <f ca="1">correlations!Y519-'Modified Weights'!AY486</f>
        <v>-2.75</v>
      </c>
      <c r="Z475" s="26">
        <f ca="1">correlations!Z519-'Modified Weights'!AZ486</f>
        <v>-3.5</v>
      </c>
    </row>
    <row r="476" spans="1:26">
      <c r="A476" s="1" t="str">
        <f t="shared" si="94"/>
        <v>9802: The Rock (1996)</v>
      </c>
      <c r="B476" s="26">
        <f ca="1">correlations!B520-'Modified Weights'!AB487</f>
        <v>-3.5</v>
      </c>
      <c r="C476" s="26">
        <f ca="1">correlations!C520-'Modified Weights'!AC487</f>
        <v>-2.8333333333333335</v>
      </c>
      <c r="D476" s="26">
        <f ca="1">correlations!D520-'Modified Weights'!AD487</f>
        <v>-0.5</v>
      </c>
      <c r="E476" s="26">
        <f ca="1">correlations!E520-'Modified Weights'!AE487</f>
        <v>-4.5</v>
      </c>
      <c r="F476" s="26">
        <f ca="1">correlations!F520-'Modified Weights'!AF487</f>
        <v>0.5</v>
      </c>
      <c r="G476" s="26">
        <f ca="1">correlations!G520-'Modified Weights'!AG487</f>
        <v>-1.25</v>
      </c>
      <c r="H476" s="26">
        <f ca="1">correlations!H520-'Modified Weights'!AH487</f>
        <v>-2</v>
      </c>
      <c r="I476" s="26">
        <f ca="1">correlations!I520-'Modified Weights'!AI487</f>
        <v>-4.5</v>
      </c>
      <c r="J476" s="26">
        <f ca="1">correlations!J520-'Modified Weights'!AJ487</f>
        <v>-3.25</v>
      </c>
      <c r="K476" s="26">
        <f ca="1">correlations!K520-'Modified Weights'!AK487</f>
        <v>0</v>
      </c>
      <c r="L476" s="26">
        <f ca="1">correlations!L520-'Modified Weights'!AL487</f>
        <v>-1.25</v>
      </c>
      <c r="M476" s="26">
        <f ca="1">correlations!M520-'Modified Weights'!AM487</f>
        <v>-1.3333333333333335</v>
      </c>
      <c r="N476" s="26">
        <f ca="1">correlations!N520-'Modified Weights'!AN487</f>
        <v>-4.25</v>
      </c>
      <c r="O476" s="26">
        <f ca="1">correlations!O520-'Modified Weights'!AO487</f>
        <v>-0.5</v>
      </c>
      <c r="P476" s="26">
        <f ca="1">correlations!P520-'Modified Weights'!AP487</f>
        <v>-2.5</v>
      </c>
      <c r="Q476" s="26">
        <f ca="1">correlations!Q520-'Modified Weights'!AQ487</f>
        <v>-2.5</v>
      </c>
      <c r="R476" s="26">
        <f ca="1">correlations!R520-'Modified Weights'!AR487</f>
        <v>-0.16666666666666696</v>
      </c>
      <c r="S476" s="26">
        <f ca="1">correlations!S520-'Modified Weights'!AS487</f>
        <v>0</v>
      </c>
      <c r="T476" s="26">
        <f ca="1">correlations!T520-'Modified Weights'!AT487</f>
        <v>-1.25</v>
      </c>
      <c r="U476" s="26">
        <f ca="1">correlations!U520-'Modified Weights'!AU487</f>
        <v>0</v>
      </c>
      <c r="V476" s="26">
        <f ca="1">correlations!V520-'Modified Weights'!AV487</f>
        <v>-4</v>
      </c>
      <c r="W476" s="26">
        <f ca="1">correlations!W520-'Modified Weights'!AW487</f>
        <v>-2.6666666666666665</v>
      </c>
      <c r="X476" s="26">
        <f ca="1">correlations!X520-'Modified Weights'!AX487</f>
        <v>0</v>
      </c>
      <c r="Y476" s="26">
        <f ca="1">correlations!Y520-'Modified Weights'!AY487</f>
        <v>0.25</v>
      </c>
      <c r="Z476" s="26">
        <f ca="1">correlations!Z520-'Modified Weights'!AZ487</f>
        <v>0</v>
      </c>
    </row>
    <row r="477" spans="1:26">
      <c r="A477" s="21" t="s">
        <v>95</v>
      </c>
      <c r="B477" s="26">
        <f ca="1">correlations!B521-'Modified Weights'!AB488</f>
        <v>1</v>
      </c>
      <c r="C477" s="26">
        <f ca="1">correlations!C521-'Modified Weights'!AC488</f>
        <v>-4.333333333333333</v>
      </c>
      <c r="D477" s="26">
        <f ca="1">correlations!D521-'Modified Weights'!AD488</f>
        <v>-2.75</v>
      </c>
      <c r="E477" s="26">
        <f ca="1">correlations!E521-'Modified Weights'!AE488</f>
        <v>-0.5</v>
      </c>
      <c r="F477" s="26">
        <f ca="1">correlations!F521-'Modified Weights'!AF488</f>
        <v>1</v>
      </c>
      <c r="G477" s="26">
        <f ca="1">correlations!G521-'Modified Weights'!AG488</f>
        <v>-2.75</v>
      </c>
      <c r="H477" s="26">
        <f ca="1">correlations!H521-'Modified Weights'!AH488</f>
        <v>-3.25</v>
      </c>
      <c r="I477" s="26">
        <f ca="1">correlations!I521-'Modified Weights'!AI488</f>
        <v>0.16666666666666652</v>
      </c>
      <c r="J477" s="26">
        <f ca="1">correlations!J521-'Modified Weights'!AJ488</f>
        <v>-0.375</v>
      </c>
      <c r="K477" s="26">
        <f ca="1">correlations!K521-'Modified Weights'!AK488</f>
        <v>-3.8333333333333335</v>
      </c>
      <c r="L477" s="26">
        <f ca="1">correlations!L521-'Modified Weights'!AL488</f>
        <v>0.66666666666666696</v>
      </c>
      <c r="M477" s="26">
        <f ca="1">correlations!M521-'Modified Weights'!AM488</f>
        <v>-3.75</v>
      </c>
      <c r="N477" s="26">
        <f ca="1">correlations!N521-'Modified Weights'!AN488</f>
        <v>0.16666666666666652</v>
      </c>
      <c r="O477" s="26">
        <f ca="1">correlations!O521-'Modified Weights'!AO488</f>
        <v>0.5</v>
      </c>
      <c r="P477" s="26">
        <f ca="1">correlations!P521-'Modified Weights'!AP488</f>
        <v>1.1666666666666665</v>
      </c>
      <c r="Q477" s="26">
        <f ca="1">correlations!Q521-'Modified Weights'!AQ488</f>
        <v>-4</v>
      </c>
      <c r="R477" s="26">
        <f ca="1">correlations!R521-'Modified Weights'!AR488</f>
        <v>-0.20000000000000018</v>
      </c>
      <c r="S477" s="26">
        <f ca="1">correlations!S521-'Modified Weights'!AS488</f>
        <v>-1</v>
      </c>
      <c r="T477" s="26">
        <f ca="1">correlations!T521-'Modified Weights'!AT488</f>
        <v>-0.16666666666666652</v>
      </c>
      <c r="U477" s="26">
        <f ca="1">correlations!U521-'Modified Weights'!AU488</f>
        <v>-3.8333333333333335</v>
      </c>
      <c r="V477" s="26">
        <f ca="1">correlations!V521-'Modified Weights'!AV488</f>
        <v>-2</v>
      </c>
      <c r="W477" s="26">
        <f ca="1">correlations!W521-'Modified Weights'!AW488</f>
        <v>-0.75</v>
      </c>
      <c r="X477" s="26">
        <f ca="1">correlations!X521-'Modified Weights'!AX488</f>
        <v>-2.75</v>
      </c>
      <c r="Y477" s="26">
        <f ca="1">correlations!Y521-'Modified Weights'!AY488</f>
        <v>0</v>
      </c>
      <c r="Z477" s="26">
        <f ca="1">correlations!Z521-'Modified Weights'!AZ488</f>
        <v>1.2000000000000002</v>
      </c>
    </row>
    <row r="478" spans="1:26">
      <c r="A478" s="1" t="str">
        <f t="shared" ref="A478:A481" si="95">A477</f>
        <v>9806: The Incredibles (2004)</v>
      </c>
      <c r="B478" s="26">
        <f ca="1">correlations!B522-'Modified Weights'!AB489</f>
        <v>-2.5</v>
      </c>
      <c r="C478" s="26">
        <f ca="1">correlations!C522-'Modified Weights'!AC489</f>
        <v>-0.83333333333333304</v>
      </c>
      <c r="D478" s="26">
        <f ca="1">correlations!D522-'Modified Weights'!AD489</f>
        <v>-2.25</v>
      </c>
      <c r="E478" s="26">
        <f ca="1">correlations!E522-'Modified Weights'!AE489</f>
        <v>0.5</v>
      </c>
      <c r="F478" s="26">
        <f ca="1">correlations!F522-'Modified Weights'!AF489</f>
        <v>-4</v>
      </c>
      <c r="G478" s="26">
        <f ca="1">correlations!G522-'Modified Weights'!AG489</f>
        <v>0.75</v>
      </c>
      <c r="H478" s="26">
        <f ca="1">correlations!H522-'Modified Weights'!AH489</f>
        <v>-0.25</v>
      </c>
      <c r="I478" s="26">
        <f ca="1">correlations!I522-'Modified Weights'!AI489</f>
        <v>-3.3333333333333335</v>
      </c>
      <c r="J478" s="26">
        <f ca="1">correlations!J522-'Modified Weights'!AJ489</f>
        <v>-3.875</v>
      </c>
      <c r="K478" s="26">
        <f ca="1">correlations!K522-'Modified Weights'!AK489</f>
        <v>-0.33333333333333348</v>
      </c>
      <c r="L478" s="26">
        <f ca="1">correlations!L522-'Modified Weights'!AL489</f>
        <v>-4.333333333333333</v>
      </c>
      <c r="M478" s="26">
        <f ca="1">correlations!M522-'Modified Weights'!AM489</f>
        <v>-3.75</v>
      </c>
      <c r="N478" s="26">
        <f ca="1">correlations!N522-'Modified Weights'!AN489</f>
        <v>-0.33333333333333348</v>
      </c>
      <c r="O478" s="26">
        <f ca="1">correlations!O522-'Modified Weights'!AO489</f>
        <v>1</v>
      </c>
      <c r="P478" s="26">
        <f ca="1">correlations!P522-'Modified Weights'!AP489</f>
        <v>-0.33333333333333348</v>
      </c>
      <c r="Q478" s="26">
        <f ca="1">correlations!Q522-'Modified Weights'!AQ489</f>
        <v>1</v>
      </c>
      <c r="R478" s="26">
        <f ca="1">correlations!R522-'Modified Weights'!AR489</f>
        <v>-0.20000000000000018</v>
      </c>
      <c r="S478" s="26">
        <f ca="1">correlations!S522-'Modified Weights'!AS489</f>
        <v>0.5</v>
      </c>
      <c r="T478" s="26">
        <f ca="1">correlations!T522-'Modified Weights'!AT489</f>
        <v>-3.6666666666666665</v>
      </c>
      <c r="U478" s="26">
        <f ca="1">correlations!U522-'Modified Weights'!AU489</f>
        <v>-0.83333333333333348</v>
      </c>
      <c r="V478" s="26">
        <f ca="1">correlations!V522-'Modified Weights'!AV489</f>
        <v>-2.5</v>
      </c>
      <c r="W478" s="26">
        <f ca="1">correlations!W522-'Modified Weights'!AW489</f>
        <v>0.25</v>
      </c>
      <c r="X478" s="26">
        <f ca="1">correlations!X522-'Modified Weights'!AX489</f>
        <v>-2.75</v>
      </c>
      <c r="Y478" s="26">
        <f ca="1">correlations!Y522-'Modified Weights'!AY489</f>
        <v>1</v>
      </c>
      <c r="Z478" s="26">
        <f ca="1">correlations!Z522-'Modified Weights'!AZ489</f>
        <v>1.7000000000000002</v>
      </c>
    </row>
    <row r="479" spans="1:26">
      <c r="A479" s="1" t="str">
        <f t="shared" si="95"/>
        <v>9806: The Incredibles (2004)</v>
      </c>
      <c r="B479" s="26">
        <f ca="1">correlations!B523-'Modified Weights'!AB490</f>
        <v>-2</v>
      </c>
      <c r="C479" s="26">
        <f ca="1">correlations!C523-'Modified Weights'!AC490</f>
        <v>0.66666666666666696</v>
      </c>
      <c r="D479" s="26">
        <f ca="1">correlations!D523-'Modified Weights'!AD490</f>
        <v>0.75</v>
      </c>
      <c r="E479" s="26">
        <f ca="1">correlations!E523-'Modified Weights'!AE490</f>
        <v>0.5</v>
      </c>
      <c r="F479" s="26">
        <f ca="1">correlations!F523-'Modified Weights'!AF490</f>
        <v>-1</v>
      </c>
      <c r="G479" s="26">
        <f ca="1">correlations!G523-'Modified Weights'!AG490</f>
        <v>0.75</v>
      </c>
      <c r="H479" s="26">
        <f ca="1">correlations!H523-'Modified Weights'!AH490</f>
        <v>0.25</v>
      </c>
      <c r="I479" s="26">
        <f ca="1">correlations!I523-'Modified Weights'!AI490</f>
        <v>-0.33333333333333348</v>
      </c>
      <c r="J479" s="26">
        <f ca="1">correlations!J523-'Modified Weights'!AJ490</f>
        <v>-0.375</v>
      </c>
      <c r="K479" s="26">
        <f ca="1">correlations!K523-'Modified Weights'!AK490</f>
        <v>-3.8333333333333335</v>
      </c>
      <c r="L479" s="26">
        <f ca="1">correlations!L523-'Modified Weights'!AL490</f>
        <v>-4.333333333333333</v>
      </c>
      <c r="M479" s="26">
        <f ca="1">correlations!M523-'Modified Weights'!AM490</f>
        <v>-0.25</v>
      </c>
      <c r="N479" s="26">
        <f ca="1">correlations!N523-'Modified Weights'!AN490</f>
        <v>-3.3333333333333335</v>
      </c>
      <c r="O479" s="26">
        <f ca="1">correlations!O523-'Modified Weights'!AO490</f>
        <v>-0.5</v>
      </c>
      <c r="P479" s="26">
        <f ca="1">correlations!P523-'Modified Weights'!AP490</f>
        <v>-3.8333333333333335</v>
      </c>
      <c r="Q479" s="26">
        <f ca="1">correlations!Q523-'Modified Weights'!AQ490</f>
        <v>-0.5</v>
      </c>
      <c r="R479" s="26">
        <f ca="1">correlations!R523-'Modified Weights'!AR490</f>
        <v>0.79999999999999982</v>
      </c>
      <c r="S479" s="26">
        <f ca="1">correlations!S523-'Modified Weights'!AS490</f>
        <v>1</v>
      </c>
      <c r="T479" s="26">
        <f ca="1">correlations!T523-'Modified Weights'!AT490</f>
        <v>0.83333333333333348</v>
      </c>
      <c r="U479" s="26">
        <f ca="1">correlations!U523-'Modified Weights'!AU490</f>
        <v>-0.33333333333333348</v>
      </c>
      <c r="V479" s="26">
        <f ca="1">correlations!V523-'Modified Weights'!AV490</f>
        <v>-2.5</v>
      </c>
      <c r="W479" s="26">
        <f ca="1">correlations!W523-'Modified Weights'!AW490</f>
        <v>-0.25</v>
      </c>
      <c r="X479" s="26">
        <f ca="1">correlations!X523-'Modified Weights'!AX490</f>
        <v>-2.75</v>
      </c>
      <c r="Y479" s="26">
        <f ca="1">correlations!Y523-'Modified Weights'!AY490</f>
        <v>-0.5</v>
      </c>
      <c r="Z479" s="26">
        <f ca="1">correlations!Z523-'Modified Weights'!AZ490</f>
        <v>-0.29999999999999982</v>
      </c>
    </row>
    <row r="480" spans="1:26">
      <c r="A480" s="1" t="str">
        <f t="shared" si="95"/>
        <v>9806: The Incredibles (2004)</v>
      </c>
      <c r="B480" s="26">
        <f ca="1">correlations!B524-'Modified Weights'!AB491</f>
        <v>1</v>
      </c>
      <c r="C480" s="26">
        <f ca="1">correlations!C524-'Modified Weights'!AC491</f>
        <v>-4.333333333333333</v>
      </c>
      <c r="D480" s="26">
        <f ca="1">correlations!D524-'Modified Weights'!AD491</f>
        <v>0.75</v>
      </c>
      <c r="E480" s="26">
        <f ca="1">correlations!E524-'Modified Weights'!AE491</f>
        <v>-4</v>
      </c>
      <c r="F480" s="26">
        <f ca="1">correlations!F524-'Modified Weights'!AF491</f>
        <v>0.5</v>
      </c>
      <c r="G480" s="26">
        <f ca="1">correlations!G524-'Modified Weights'!AG491</f>
        <v>-2.25</v>
      </c>
      <c r="H480" s="26">
        <f ca="1">correlations!H524-'Modified Weights'!AH491</f>
        <v>-3.25</v>
      </c>
      <c r="I480" s="26">
        <f ca="1">correlations!I524-'Modified Weights'!AI491</f>
        <v>0.16666666666666652</v>
      </c>
      <c r="J480" s="26">
        <f ca="1">correlations!J524-'Modified Weights'!AJ491</f>
        <v>-0.375</v>
      </c>
      <c r="K480" s="26">
        <f ca="1">correlations!K524-'Modified Weights'!AK491</f>
        <v>0.66666666666666652</v>
      </c>
      <c r="L480" s="26">
        <f ca="1">correlations!L524-'Modified Weights'!AL491</f>
        <v>0.16666666666666696</v>
      </c>
      <c r="M480" s="26">
        <f ca="1">correlations!M524-'Modified Weights'!AM491</f>
        <v>0.25</v>
      </c>
      <c r="N480" s="26">
        <f ca="1">correlations!N524-'Modified Weights'!AN491</f>
        <v>0.16666666666666652</v>
      </c>
      <c r="O480" s="26">
        <f ca="1">correlations!O524-'Modified Weights'!AO491</f>
        <v>-0.5</v>
      </c>
      <c r="P480" s="26">
        <f ca="1">correlations!P524-'Modified Weights'!AP491</f>
        <v>-0.83333333333333348</v>
      </c>
      <c r="Q480" s="26">
        <f ca="1">correlations!Q524-'Modified Weights'!AQ491</f>
        <v>-4</v>
      </c>
      <c r="R480" s="26">
        <f ca="1">correlations!R524-'Modified Weights'!AR491</f>
        <v>-0.20000000000000018</v>
      </c>
      <c r="S480" s="26">
        <f ca="1">correlations!S524-'Modified Weights'!AS491</f>
        <v>-4</v>
      </c>
      <c r="T480" s="26">
        <f ca="1">correlations!T524-'Modified Weights'!AT491</f>
        <v>-3.6666666666666665</v>
      </c>
      <c r="U480" s="26">
        <f ca="1">correlations!U524-'Modified Weights'!AU491</f>
        <v>1.1666666666666665</v>
      </c>
      <c r="V480" s="26">
        <f ca="1">correlations!V524-'Modified Weights'!AV491</f>
        <v>2</v>
      </c>
      <c r="W480" s="26">
        <f ca="1">correlations!W524-'Modified Weights'!AW491</f>
        <v>-4.25</v>
      </c>
      <c r="X480" s="26">
        <f ca="1">correlations!X524-'Modified Weights'!AX491</f>
        <v>-2.25</v>
      </c>
      <c r="Y480" s="26">
        <f ca="1">correlations!Y524-'Modified Weights'!AY491</f>
        <v>-0.5</v>
      </c>
      <c r="Z480" s="26">
        <f ca="1">correlations!Z524-'Modified Weights'!AZ491</f>
        <v>-2.8</v>
      </c>
    </row>
    <row r="481" spans="1:26">
      <c r="A481" s="1" t="str">
        <f t="shared" si="95"/>
        <v>9806: The Incredibles (2004)</v>
      </c>
      <c r="B481" s="26">
        <f ca="1">correlations!B525-'Modified Weights'!AB492</f>
        <v>-2.5</v>
      </c>
      <c r="C481" s="26">
        <f ca="1">correlations!C525-'Modified Weights'!AC492</f>
        <v>0.16666666666666696</v>
      </c>
      <c r="D481" s="26">
        <f ca="1">correlations!D525-'Modified Weights'!AD492</f>
        <v>0.75</v>
      </c>
      <c r="E481" s="26">
        <f ca="1">correlations!E525-'Modified Weights'!AE492</f>
        <v>-0.5</v>
      </c>
      <c r="F481" s="26">
        <f ca="1">correlations!F525-'Modified Weights'!AF492</f>
        <v>-0.5</v>
      </c>
      <c r="G481" s="26">
        <f ca="1">correlations!G525-'Modified Weights'!AG492</f>
        <v>0.75</v>
      </c>
      <c r="H481" s="26">
        <f ca="1">correlations!H525-'Modified Weights'!AH492</f>
        <v>-3.25</v>
      </c>
      <c r="I481" s="26">
        <f ca="1">correlations!I525-'Modified Weights'!AI492</f>
        <v>-3.3333333333333335</v>
      </c>
      <c r="J481" s="26">
        <f ca="1">correlations!J525-'Modified Weights'!AJ492</f>
        <v>1.125</v>
      </c>
      <c r="K481" s="26">
        <f ca="1">correlations!K525-'Modified Weights'!AK492</f>
        <v>-0.33333333333333348</v>
      </c>
      <c r="L481" s="26">
        <f ca="1">correlations!L525-'Modified Weights'!AL492</f>
        <v>-0.83333333333333304</v>
      </c>
      <c r="M481" s="26">
        <f ca="1">correlations!M525-'Modified Weights'!AM492</f>
        <v>-3.75</v>
      </c>
      <c r="N481" s="26">
        <f ca="1">correlations!N525-'Modified Weights'!AN492</f>
        <v>-3.3333333333333335</v>
      </c>
      <c r="O481" s="26">
        <f ca="1">correlations!O525-'Modified Weights'!AO492</f>
        <v>-0.5</v>
      </c>
      <c r="P481" s="26">
        <f ca="1">correlations!P525-'Modified Weights'!AP492</f>
        <v>-3.8333333333333335</v>
      </c>
      <c r="Q481" s="26">
        <f ca="1">correlations!Q525-'Modified Weights'!AQ492</f>
        <v>-0.5</v>
      </c>
      <c r="R481" s="26">
        <f ca="1">correlations!R525-'Modified Weights'!AR492</f>
        <v>-0.20000000000000018</v>
      </c>
      <c r="S481" s="26">
        <f ca="1">correlations!S525-'Modified Weights'!AS492</f>
        <v>-0.5</v>
      </c>
      <c r="T481" s="26">
        <f ca="1">correlations!T525-'Modified Weights'!AT492</f>
        <v>-0.66666666666666652</v>
      </c>
      <c r="U481" s="26">
        <f ca="1">correlations!U525-'Modified Weights'!AU492</f>
        <v>-3.8333333333333335</v>
      </c>
      <c r="V481" s="26">
        <f ca="1">correlations!V525-'Modified Weights'!AV492</f>
        <v>-2.5</v>
      </c>
      <c r="W481" s="26">
        <f ca="1">correlations!W525-'Modified Weights'!AW492</f>
        <v>0.75</v>
      </c>
      <c r="X481" s="26">
        <f ca="1">correlations!X525-'Modified Weights'!AX492</f>
        <v>2.25</v>
      </c>
      <c r="Y481" s="26">
        <f ca="1">correlations!Y525-'Modified Weights'!AY492</f>
        <v>0</v>
      </c>
      <c r="Z481" s="26">
        <f ca="1">correlations!Z525-'Modified Weights'!AZ492</f>
        <v>0.20000000000000018</v>
      </c>
    </row>
    <row r="482" spans="1:26">
      <c r="A482" s="21" t="s">
        <v>96</v>
      </c>
      <c r="B482" s="26">
        <f ca="1">correlations!B526-'Modified Weights'!AB493</f>
        <v>-0.75</v>
      </c>
      <c r="C482" s="26">
        <f ca="1">correlations!C526-'Modified Weights'!AC493</f>
        <v>-4</v>
      </c>
      <c r="D482" s="26">
        <f ca="1">correlations!D526-'Modified Weights'!AD493</f>
        <v>-3.8333333333333335</v>
      </c>
      <c r="E482" s="26">
        <f ca="1">correlations!E526-'Modified Weights'!AE493</f>
        <v>0</v>
      </c>
      <c r="F482" s="26">
        <f ca="1">correlations!F526-'Modified Weights'!AF493</f>
        <v>0.75</v>
      </c>
      <c r="G482" s="26">
        <f ca="1">correlations!G526-'Modified Weights'!AG493</f>
        <v>-3.5</v>
      </c>
      <c r="H482" s="26">
        <f ca="1">correlations!H526-'Modified Weights'!AH493</f>
        <v>-3</v>
      </c>
      <c r="I482" s="26">
        <f ca="1">correlations!I526-'Modified Weights'!AI493</f>
        <v>-0.5</v>
      </c>
      <c r="J482" s="26">
        <f ca="1">correlations!J526-'Modified Weights'!AJ493</f>
        <v>-0.16666666666666696</v>
      </c>
      <c r="K482" s="26">
        <f ca="1">correlations!K526-'Modified Weights'!AK493</f>
        <v>-3.3333333333333335</v>
      </c>
      <c r="L482" s="26">
        <f ca="1">correlations!L526-'Modified Weights'!AL493</f>
        <v>-1.3333333333333335</v>
      </c>
      <c r="M482" s="26">
        <f ca="1">correlations!M526-'Modified Weights'!AM493</f>
        <v>-3</v>
      </c>
      <c r="N482" s="26">
        <f ca="1">correlations!N526-'Modified Weights'!AN493</f>
        <v>0</v>
      </c>
      <c r="O482" s="26">
        <f ca="1">correlations!O526-'Modified Weights'!AO493</f>
        <v>0.29999999999999982</v>
      </c>
      <c r="P482" s="26">
        <f ca="1">correlations!P526-'Modified Weights'!AP493</f>
        <v>1.25</v>
      </c>
      <c r="Q482" s="26">
        <f ca="1">correlations!Q526-'Modified Weights'!AQ493</f>
        <v>-4.5</v>
      </c>
      <c r="R482" s="26">
        <f ca="1">correlations!R526-'Modified Weights'!AR493</f>
        <v>-0.5</v>
      </c>
      <c r="S482" s="26">
        <f ca="1">correlations!S526-'Modified Weights'!AS493</f>
        <v>0</v>
      </c>
      <c r="T482" s="26">
        <f ca="1">correlations!T526-'Modified Weights'!AT493</f>
        <v>-0.16666666666666652</v>
      </c>
      <c r="U482" s="26">
        <f ca="1">correlations!U526-'Modified Weights'!AU493</f>
        <v>-3.6666666666666665</v>
      </c>
      <c r="V482" s="26" t="e">
        <f ca="1">correlations!V526-'Modified Weights'!AV493</f>
        <v>#DIV/0!</v>
      </c>
      <c r="W482" s="26">
        <f ca="1">correlations!W526-'Modified Weights'!AW493</f>
        <v>0</v>
      </c>
      <c r="X482" s="26">
        <f ca="1">correlations!X526-'Modified Weights'!AX493</f>
        <v>-4</v>
      </c>
      <c r="Y482" s="26">
        <f ca="1">correlations!Y526-'Modified Weights'!AY493</f>
        <v>-3.625</v>
      </c>
      <c r="Z482" s="26">
        <f ca="1">correlations!Z526-'Modified Weights'!AZ493</f>
        <v>-0.125</v>
      </c>
    </row>
    <row r="483" spans="1:26">
      <c r="A483" s="1" t="str">
        <f t="shared" ref="A483:A486" si="96">A482</f>
        <v>10020: Beauty and the Beast (1991)</v>
      </c>
      <c r="B483" s="26">
        <f ca="1">correlations!B527-'Modified Weights'!AB494</f>
        <v>-2.75</v>
      </c>
      <c r="C483" s="26">
        <f ca="1">correlations!C527-'Modified Weights'!AC494</f>
        <v>0</v>
      </c>
      <c r="D483" s="26">
        <f ca="1">correlations!D527-'Modified Weights'!AD494</f>
        <v>-3.8333333333333335</v>
      </c>
      <c r="E483" s="26">
        <f ca="1">correlations!E527-'Modified Weights'!AE494</f>
        <v>1</v>
      </c>
      <c r="F483" s="26">
        <f ca="1">correlations!F527-'Modified Weights'!AF494</f>
        <v>-3.25</v>
      </c>
      <c r="G483" s="26">
        <f ca="1">correlations!G527-'Modified Weights'!AG494</f>
        <v>-0.5</v>
      </c>
      <c r="H483" s="26">
        <f ca="1">correlations!H527-'Modified Weights'!AH494</f>
        <v>1</v>
      </c>
      <c r="I483" s="26">
        <f ca="1">correlations!I527-'Modified Weights'!AI494</f>
        <v>-3.5</v>
      </c>
      <c r="J483" s="26">
        <f ca="1">correlations!J527-'Modified Weights'!AJ494</f>
        <v>-4.166666666666667</v>
      </c>
      <c r="K483" s="26">
        <f ca="1">correlations!K527-'Modified Weights'!AK494</f>
        <v>-1.3333333333333335</v>
      </c>
      <c r="L483" s="26">
        <f ca="1">correlations!L527-'Modified Weights'!AL494</f>
        <v>-3.3333333333333335</v>
      </c>
      <c r="M483" s="26">
        <f ca="1">correlations!M527-'Modified Weights'!AM494</f>
        <v>-3</v>
      </c>
      <c r="N483" s="26">
        <f ca="1">correlations!N527-'Modified Weights'!AN494</f>
        <v>0.5</v>
      </c>
      <c r="O483" s="26">
        <f ca="1">correlations!O527-'Modified Weights'!AO494</f>
        <v>1.2999999999999998</v>
      </c>
      <c r="P483" s="26">
        <f ca="1">correlations!P527-'Modified Weights'!AP494</f>
        <v>-3.75</v>
      </c>
      <c r="Q483" s="26">
        <f ca="1">correlations!Q527-'Modified Weights'!AQ494</f>
        <v>0.5</v>
      </c>
      <c r="R483" s="26">
        <f ca="1">correlations!R527-'Modified Weights'!AR494</f>
        <v>-3.5</v>
      </c>
      <c r="S483" s="26">
        <f ca="1">correlations!S527-'Modified Weights'!AS494</f>
        <v>0</v>
      </c>
      <c r="T483" s="26">
        <f ca="1">correlations!T527-'Modified Weights'!AT494</f>
        <v>-3.1666666666666665</v>
      </c>
      <c r="U483" s="26">
        <f ca="1">correlations!U527-'Modified Weights'!AU494</f>
        <v>0.33333333333333348</v>
      </c>
      <c r="V483" s="26" t="e">
        <f ca="1">correlations!V527-'Modified Weights'!AV494</f>
        <v>#DIV/0!</v>
      </c>
      <c r="W483" s="26">
        <f ca="1">correlations!W527-'Modified Weights'!AW494</f>
        <v>0</v>
      </c>
      <c r="X483" s="26">
        <f ca="1">correlations!X527-'Modified Weights'!AX494</f>
        <v>-4</v>
      </c>
      <c r="Y483" s="26">
        <f ca="1">correlations!Y527-'Modified Weights'!AY494</f>
        <v>0.375</v>
      </c>
      <c r="Z483" s="26">
        <f ca="1">correlations!Z527-'Modified Weights'!AZ494</f>
        <v>0.875</v>
      </c>
    </row>
    <row r="484" spans="1:26">
      <c r="A484" s="1" t="str">
        <f t="shared" si="96"/>
        <v>10020: Beauty and the Beast (1991)</v>
      </c>
      <c r="B484" s="26">
        <f ca="1">correlations!B528-'Modified Weights'!AB495</f>
        <v>-2.75</v>
      </c>
      <c r="C484" s="26">
        <f ca="1">correlations!C528-'Modified Weights'!AC495</f>
        <v>0</v>
      </c>
      <c r="D484" s="26">
        <f ca="1">correlations!D528-'Modified Weights'!AD495</f>
        <v>-0.33333333333333348</v>
      </c>
      <c r="E484" s="26">
        <f ca="1">correlations!E528-'Modified Weights'!AE495</f>
        <v>-3</v>
      </c>
      <c r="F484" s="26">
        <f ca="1">correlations!F528-'Modified Weights'!AF495</f>
        <v>-0.75</v>
      </c>
      <c r="G484" s="26">
        <f ca="1">correlations!G528-'Modified Weights'!AG495</f>
        <v>-3.5</v>
      </c>
      <c r="H484" s="26">
        <f ca="1">correlations!H528-'Modified Weights'!AH495</f>
        <v>-1</v>
      </c>
      <c r="I484" s="26">
        <f ca="1">correlations!I528-'Modified Weights'!AI495</f>
        <v>0.5</v>
      </c>
      <c r="J484" s="26">
        <f ca="1">correlations!J528-'Modified Weights'!AJ495</f>
        <v>-0.66666666666666696</v>
      </c>
      <c r="K484" s="26">
        <f ca="1">correlations!K528-'Modified Weights'!AK495</f>
        <v>-3.3333333333333335</v>
      </c>
      <c r="L484" s="26">
        <f ca="1">correlations!L528-'Modified Weights'!AL495</f>
        <v>-3.3333333333333335</v>
      </c>
      <c r="M484" s="26">
        <f ca="1">correlations!M528-'Modified Weights'!AM495</f>
        <v>0</v>
      </c>
      <c r="N484" s="26">
        <f ca="1">correlations!N528-'Modified Weights'!AN495</f>
        <v>-3.5</v>
      </c>
      <c r="O484" s="26">
        <f ca="1">correlations!O528-'Modified Weights'!AO495</f>
        <v>-0.20000000000000018</v>
      </c>
      <c r="P484" s="26">
        <f ca="1">correlations!P528-'Modified Weights'!AP495</f>
        <v>-3.75</v>
      </c>
      <c r="Q484" s="26">
        <f ca="1">correlations!Q528-'Modified Weights'!AQ495</f>
        <v>-0.5</v>
      </c>
      <c r="R484" s="26">
        <f ca="1">correlations!R528-'Modified Weights'!AR495</f>
        <v>0.5</v>
      </c>
      <c r="S484" s="26">
        <f ca="1">correlations!S528-'Modified Weights'!AS495</f>
        <v>1</v>
      </c>
      <c r="T484" s="26">
        <f ca="1">correlations!T528-'Modified Weights'!AT495</f>
        <v>0.83333333333333348</v>
      </c>
      <c r="U484" s="26">
        <f ca="1">correlations!U528-'Modified Weights'!AU495</f>
        <v>-1.6666666666666665</v>
      </c>
      <c r="V484" s="26" t="e">
        <f ca="1">correlations!V528-'Modified Weights'!AV495</f>
        <v>#DIV/0!</v>
      </c>
      <c r="W484" s="26">
        <f ca="1">correlations!W528-'Modified Weights'!AW495</f>
        <v>-1</v>
      </c>
      <c r="X484" s="26">
        <f ca="1">correlations!X528-'Modified Weights'!AX495</f>
        <v>-4</v>
      </c>
      <c r="Y484" s="26">
        <f ca="1">correlations!Y528-'Modified Weights'!AY495</f>
        <v>-1.125</v>
      </c>
      <c r="Z484" s="26">
        <f ca="1">correlations!Z528-'Modified Weights'!AZ495</f>
        <v>-0.125</v>
      </c>
    </row>
    <row r="485" spans="1:26">
      <c r="A485" s="1" t="str">
        <f t="shared" si="96"/>
        <v>10020: Beauty and the Beast (1991)</v>
      </c>
      <c r="B485" s="26">
        <f ca="1">correlations!B529-'Modified Weights'!AB496</f>
        <v>0.75</v>
      </c>
      <c r="C485" s="26">
        <f ca="1">correlations!C529-'Modified Weights'!AC496</f>
        <v>-4</v>
      </c>
      <c r="D485" s="26">
        <f ca="1">correlations!D529-'Modified Weights'!AD496</f>
        <v>0.16666666666666652</v>
      </c>
      <c r="E485" s="26">
        <f ca="1">correlations!E529-'Modified Weights'!AE496</f>
        <v>-3</v>
      </c>
      <c r="F485" s="26">
        <f ca="1">correlations!F529-'Modified Weights'!AF496</f>
        <v>-3.25</v>
      </c>
      <c r="G485" s="26">
        <f ca="1">correlations!G529-'Modified Weights'!AG496</f>
        <v>-3.5</v>
      </c>
      <c r="H485" s="26">
        <f ca="1">correlations!H529-'Modified Weights'!AH496</f>
        <v>-3</v>
      </c>
      <c r="I485" s="26">
        <f ca="1">correlations!I529-'Modified Weights'!AI496</f>
        <v>-3.5</v>
      </c>
      <c r="J485" s="26">
        <f ca="1">correlations!J529-'Modified Weights'!AJ496</f>
        <v>-4.166666666666667</v>
      </c>
      <c r="K485" s="26">
        <f ca="1">correlations!K529-'Modified Weights'!AK496</f>
        <v>0.66666666666666652</v>
      </c>
      <c r="L485" s="26">
        <f ca="1">correlations!L529-'Modified Weights'!AL496</f>
        <v>0.66666666666666652</v>
      </c>
      <c r="M485" s="26">
        <f ca="1">correlations!M529-'Modified Weights'!AM496</f>
        <v>0</v>
      </c>
      <c r="N485" s="26">
        <f ca="1">correlations!N529-'Modified Weights'!AN496</f>
        <v>-0.5</v>
      </c>
      <c r="O485" s="26">
        <f ca="1">correlations!O529-'Modified Weights'!AO496</f>
        <v>-1.7000000000000002</v>
      </c>
      <c r="P485" s="26">
        <f ca="1">correlations!P529-'Modified Weights'!AP496</f>
        <v>-1.25</v>
      </c>
      <c r="Q485" s="26">
        <f ca="1">correlations!Q529-'Modified Weights'!AQ496</f>
        <v>-4.5</v>
      </c>
      <c r="R485" s="26">
        <f ca="1">correlations!R529-'Modified Weights'!AR496</f>
        <v>0</v>
      </c>
      <c r="S485" s="26">
        <f ca="1">correlations!S529-'Modified Weights'!AS496</f>
        <v>-4</v>
      </c>
      <c r="T485" s="26">
        <f ca="1">correlations!T529-'Modified Weights'!AT496</f>
        <v>-3.1666666666666665</v>
      </c>
      <c r="U485" s="26">
        <f ca="1">correlations!U529-'Modified Weights'!AU496</f>
        <v>1.3333333333333335</v>
      </c>
      <c r="V485" s="26" t="e">
        <f ca="1">correlations!V529-'Modified Weights'!AV496</f>
        <v>#DIV/0!</v>
      </c>
      <c r="W485" s="26">
        <f ca="1">correlations!W529-'Modified Weights'!AW496</f>
        <v>-4</v>
      </c>
      <c r="X485" s="26">
        <f ca="1">correlations!X529-'Modified Weights'!AX496</f>
        <v>-4</v>
      </c>
      <c r="Y485" s="26">
        <f ca="1">correlations!Y529-'Modified Weights'!AY496</f>
        <v>0.375</v>
      </c>
      <c r="Z485" s="26">
        <f ca="1">correlations!Z529-'Modified Weights'!AZ496</f>
        <v>-4.125</v>
      </c>
    </row>
    <row r="486" spans="1:26">
      <c r="A486" s="1" t="str">
        <f t="shared" si="96"/>
        <v>10020: Beauty and the Beast (1991)</v>
      </c>
      <c r="B486" s="26">
        <f ca="1">correlations!B530-'Modified Weights'!AB497</f>
        <v>-2.75</v>
      </c>
      <c r="C486" s="26">
        <f ca="1">correlations!C530-'Modified Weights'!AC497</f>
        <v>0</v>
      </c>
      <c r="D486" s="26">
        <f ca="1">correlations!D530-'Modified Weights'!AD497</f>
        <v>0.16666666666666652</v>
      </c>
      <c r="E486" s="26">
        <f ca="1">correlations!E530-'Modified Weights'!AE497</f>
        <v>-1</v>
      </c>
      <c r="F486" s="26">
        <f ca="1">correlations!F530-'Modified Weights'!AF497</f>
        <v>-3.25</v>
      </c>
      <c r="G486" s="26">
        <f ca="1">correlations!G530-'Modified Weights'!AG497</f>
        <v>0.5</v>
      </c>
      <c r="H486" s="26">
        <f ca="1">correlations!H530-'Modified Weights'!AH497</f>
        <v>-3</v>
      </c>
      <c r="I486" s="26">
        <f ca="1">correlations!I530-'Modified Weights'!AI497</f>
        <v>-3.5</v>
      </c>
      <c r="J486" s="26">
        <f ca="1">correlations!J530-'Modified Weights'!AJ497</f>
        <v>0.83333333333333304</v>
      </c>
      <c r="K486" s="26">
        <f ca="1">correlations!K530-'Modified Weights'!AK497</f>
        <v>0.66666666666666652</v>
      </c>
      <c r="L486" s="26">
        <f ca="1">correlations!L530-'Modified Weights'!AL497</f>
        <v>0.66666666666666652</v>
      </c>
      <c r="M486" s="26">
        <f ca="1">correlations!M530-'Modified Weights'!AM497</f>
        <v>-3</v>
      </c>
      <c r="N486" s="26">
        <f ca="1">correlations!N530-'Modified Weights'!AN497</f>
        <v>-3.5</v>
      </c>
      <c r="O486" s="26">
        <f ca="1">correlations!O530-'Modified Weights'!AO497</f>
        <v>0.29999999999999982</v>
      </c>
      <c r="P486" s="26">
        <f ca="1">correlations!P530-'Modified Weights'!AP497</f>
        <v>-3.75</v>
      </c>
      <c r="Q486" s="26">
        <f ca="1">correlations!Q530-'Modified Weights'!AQ497</f>
        <v>-4.5</v>
      </c>
      <c r="R486" s="26">
        <f ca="1">correlations!R530-'Modified Weights'!AR497</f>
        <v>-3.5</v>
      </c>
      <c r="S486" s="26">
        <f ca="1">correlations!S530-'Modified Weights'!AS497</f>
        <v>-1</v>
      </c>
      <c r="T486" s="26">
        <f ca="1">correlations!T530-'Modified Weights'!AT497</f>
        <v>-0.66666666666666652</v>
      </c>
      <c r="U486" s="26">
        <f ca="1">correlations!U530-'Modified Weights'!AU497</f>
        <v>-3.6666666666666665</v>
      </c>
      <c r="V486" s="26" t="e">
        <f ca="1">correlations!V530-'Modified Weights'!AV497</f>
        <v>#DIV/0!</v>
      </c>
      <c r="W486" s="26">
        <f ca="1">correlations!W530-'Modified Weights'!AW497</f>
        <v>1</v>
      </c>
      <c r="X486" s="26">
        <f ca="1">correlations!X530-'Modified Weights'!AX497</f>
        <v>0</v>
      </c>
      <c r="Y486" s="26">
        <f ca="1">correlations!Y530-'Modified Weights'!AY497</f>
        <v>0.375</v>
      </c>
      <c r="Z486" s="26">
        <f ca="1">correlations!Z530-'Modified Weights'!AZ497</f>
        <v>-0.625</v>
      </c>
    </row>
    <row r="487" spans="1:26">
      <c r="A487" s="21" t="s">
        <v>97</v>
      </c>
      <c r="B487" s="26">
        <f ca="1">correlations!B531-'Modified Weights'!AB498</f>
        <v>0</v>
      </c>
      <c r="C487" s="26">
        <f ca="1">correlations!C531-'Modified Weights'!AC498</f>
        <v>-3.5</v>
      </c>
      <c r="D487" s="26">
        <f ca="1">correlations!D531-'Modified Weights'!AD498</f>
        <v>-0.5</v>
      </c>
      <c r="E487" s="26">
        <f ca="1">correlations!E531-'Modified Weights'!AE498</f>
        <v>-4.25</v>
      </c>
      <c r="F487" s="26">
        <f ca="1">correlations!F531-'Modified Weights'!AF498</f>
        <v>-0.60000000000000009</v>
      </c>
      <c r="G487" s="26">
        <f ca="1">correlations!G531-'Modified Weights'!AG498</f>
        <v>-4</v>
      </c>
      <c r="H487" s="26">
        <f ca="1">correlations!H531-'Modified Weights'!AH498</f>
        <v>-3.75</v>
      </c>
      <c r="I487" s="26">
        <f ca="1">correlations!I531-'Modified Weights'!AI498</f>
        <v>-4</v>
      </c>
      <c r="J487" s="26">
        <f ca="1">correlations!J531-'Modified Weights'!AJ498</f>
        <v>-0.5</v>
      </c>
      <c r="K487" s="26">
        <f ca="1">correlations!K531-'Modified Weights'!AK498</f>
        <v>-4</v>
      </c>
      <c r="L487" s="26">
        <f ca="1">correlations!L531-'Modified Weights'!AL498</f>
        <v>0.5</v>
      </c>
      <c r="M487" s="26">
        <f ca="1">correlations!M531-'Modified Weights'!AM498</f>
        <v>-4</v>
      </c>
      <c r="N487" s="26">
        <f ca="1">correlations!N531-'Modified Weights'!AN498</f>
        <v>-3.5</v>
      </c>
      <c r="O487" s="26">
        <f ca="1">correlations!O531-'Modified Weights'!AO498</f>
        <v>-4.166666666666667</v>
      </c>
      <c r="P487" s="26">
        <f ca="1">correlations!P531-'Modified Weights'!AP498</f>
        <v>0.5</v>
      </c>
      <c r="Q487" s="26">
        <f ca="1">correlations!Q531-'Modified Weights'!AQ498</f>
        <v>-3.8333333333333335</v>
      </c>
      <c r="R487" s="26">
        <f ca="1">correlations!R531-'Modified Weights'!AR498</f>
        <v>-4</v>
      </c>
      <c r="S487" s="26">
        <f ca="1">correlations!S531-'Modified Weights'!AS498</f>
        <v>-0.25</v>
      </c>
      <c r="T487" s="26">
        <f ca="1">correlations!T531-'Modified Weights'!AT498</f>
        <v>-3.25</v>
      </c>
      <c r="U487" s="26">
        <f ca="1">correlations!U531-'Modified Weights'!AU498</f>
        <v>-0.89999999999999991</v>
      </c>
      <c r="V487" s="26">
        <f ca="1">correlations!V531-'Modified Weights'!AV498</f>
        <v>-3.75</v>
      </c>
      <c r="W487" s="26">
        <f ca="1">correlations!W531-'Modified Weights'!AW498</f>
        <v>-0.70000000000000018</v>
      </c>
      <c r="X487" s="26">
        <f ca="1">correlations!X531-'Modified Weights'!AX498</f>
        <v>-3</v>
      </c>
      <c r="Y487" s="26">
        <f ca="1">correlations!Y531-'Modified Weights'!AY498</f>
        <v>-3.6666666666666665</v>
      </c>
      <c r="Z487" s="26">
        <f ca="1">correlations!Z531-'Modified Weights'!AZ498</f>
        <v>-4.25</v>
      </c>
    </row>
    <row r="488" spans="1:26">
      <c r="A488" s="1" t="str">
        <f t="shared" ref="A488:A491" si="97">A487</f>
        <v>36657: X-Men (2000)</v>
      </c>
      <c r="B488" s="26">
        <f ca="1">correlations!B532-'Modified Weights'!AB499</f>
        <v>-4</v>
      </c>
      <c r="C488" s="26">
        <f ca="1">correlations!C532-'Modified Weights'!AC499</f>
        <v>0</v>
      </c>
      <c r="D488" s="26">
        <f ca="1">correlations!D532-'Modified Weights'!AD499</f>
        <v>-3.5</v>
      </c>
      <c r="E488" s="26">
        <f ca="1">correlations!E532-'Modified Weights'!AE499</f>
        <v>-4.25</v>
      </c>
      <c r="F488" s="26">
        <f ca="1">correlations!F532-'Modified Weights'!AF499</f>
        <v>-0.60000000000000009</v>
      </c>
      <c r="G488" s="26">
        <f ca="1">correlations!G532-'Modified Weights'!AG499</f>
        <v>-4</v>
      </c>
      <c r="H488" s="26">
        <f ca="1">correlations!H532-'Modified Weights'!AH499</f>
        <v>0.25</v>
      </c>
      <c r="I488" s="26">
        <f ca="1">correlations!I532-'Modified Weights'!AI499</f>
        <v>-4</v>
      </c>
      <c r="J488" s="26">
        <f ca="1">correlations!J532-'Modified Weights'!AJ499</f>
        <v>-4</v>
      </c>
      <c r="K488" s="26">
        <f ca="1">correlations!K532-'Modified Weights'!AK499</f>
        <v>0</v>
      </c>
      <c r="L488" s="26">
        <f ca="1">correlations!L532-'Modified Weights'!AL499</f>
        <v>-4.5</v>
      </c>
      <c r="M488" s="26">
        <f ca="1">correlations!M532-'Modified Weights'!AM499</f>
        <v>-1</v>
      </c>
      <c r="N488" s="26">
        <f ca="1">correlations!N532-'Modified Weights'!AN499</f>
        <v>0.5</v>
      </c>
      <c r="O488" s="26">
        <f ca="1">correlations!O532-'Modified Weights'!AO499</f>
        <v>0.33333333333333304</v>
      </c>
      <c r="P488" s="26">
        <f ca="1">correlations!P532-'Modified Weights'!AP499</f>
        <v>-4</v>
      </c>
      <c r="Q488" s="26">
        <f ca="1">correlations!Q532-'Modified Weights'!AQ499</f>
        <v>0.66666666666666652</v>
      </c>
      <c r="R488" s="26">
        <f ca="1">correlations!R532-'Modified Weights'!AR499</f>
        <v>-4</v>
      </c>
      <c r="S488" s="26">
        <f ca="1">correlations!S532-'Modified Weights'!AS499</f>
        <v>-4.25</v>
      </c>
      <c r="T488" s="26">
        <f ca="1">correlations!T532-'Modified Weights'!AT499</f>
        <v>-3.25</v>
      </c>
      <c r="U488" s="26">
        <f ca="1">correlations!U532-'Modified Weights'!AU499</f>
        <v>0.10000000000000009</v>
      </c>
      <c r="V488" s="26">
        <f ca="1">correlations!V532-'Modified Weights'!AV499</f>
        <v>-3.75</v>
      </c>
      <c r="W488" s="26">
        <f ca="1">correlations!W532-'Modified Weights'!AW499</f>
        <v>-0.20000000000000018</v>
      </c>
      <c r="X488" s="26">
        <f ca="1">correlations!X532-'Modified Weights'!AX499</f>
        <v>0</v>
      </c>
      <c r="Y488" s="26">
        <f ca="1">correlations!Y532-'Modified Weights'!AY499</f>
        <v>-3.6666666666666665</v>
      </c>
      <c r="Z488" s="26">
        <f ca="1">correlations!Z532-'Modified Weights'!AZ499</f>
        <v>0.25</v>
      </c>
    </row>
    <row r="489" spans="1:26">
      <c r="A489" s="1" t="str">
        <f t="shared" si="97"/>
        <v>36657: X-Men (2000)</v>
      </c>
      <c r="B489" s="26">
        <f ca="1">correlations!B533-'Modified Weights'!AB500</f>
        <v>-4</v>
      </c>
      <c r="C489" s="26">
        <f ca="1">correlations!C533-'Modified Weights'!AC500</f>
        <v>-0.5</v>
      </c>
      <c r="D489" s="26">
        <f ca="1">correlations!D533-'Modified Weights'!AD500</f>
        <v>-3.5</v>
      </c>
      <c r="E489" s="26">
        <f ca="1">correlations!E533-'Modified Weights'!AE500</f>
        <v>0.25</v>
      </c>
      <c r="F489" s="26">
        <f ca="1">correlations!F533-'Modified Weights'!AF500</f>
        <v>-0.10000000000000009</v>
      </c>
      <c r="G489" s="26">
        <f ca="1">correlations!G533-'Modified Weights'!AG500</f>
        <v>-4</v>
      </c>
      <c r="H489" s="26">
        <f ca="1">correlations!H533-'Modified Weights'!AH500</f>
        <v>0.25</v>
      </c>
      <c r="I489" s="26">
        <f ca="1">correlations!I533-'Modified Weights'!AI500</f>
        <v>0</v>
      </c>
      <c r="J489" s="26">
        <f ca="1">correlations!J533-'Modified Weights'!AJ500</f>
        <v>-4</v>
      </c>
      <c r="K489" s="26">
        <f ca="1">correlations!K533-'Modified Weights'!AK500</f>
        <v>-4</v>
      </c>
      <c r="L489" s="26">
        <f ca="1">correlations!L533-'Modified Weights'!AL500</f>
        <v>-4.5</v>
      </c>
      <c r="M489" s="26">
        <f ca="1">correlations!M533-'Modified Weights'!AM500</f>
        <v>-4</v>
      </c>
      <c r="N489" s="26">
        <f ca="1">correlations!N533-'Modified Weights'!AN500</f>
        <v>-3.5</v>
      </c>
      <c r="O489" s="26">
        <f ca="1">correlations!O533-'Modified Weights'!AO500</f>
        <v>-4.166666666666667</v>
      </c>
      <c r="P489" s="26">
        <f ca="1">correlations!P533-'Modified Weights'!AP500</f>
        <v>-4</v>
      </c>
      <c r="Q489" s="26">
        <f ca="1">correlations!Q533-'Modified Weights'!AQ500</f>
        <v>0.16666666666666652</v>
      </c>
      <c r="R489" s="26">
        <f ca="1">correlations!R533-'Modified Weights'!AR500</f>
        <v>-4</v>
      </c>
      <c r="S489" s="26">
        <f ca="1">correlations!S533-'Modified Weights'!AS500</f>
        <v>0.25</v>
      </c>
      <c r="T489" s="26">
        <f ca="1">correlations!T533-'Modified Weights'!AT500</f>
        <v>-3.25</v>
      </c>
      <c r="U489" s="26">
        <f ca="1">correlations!U533-'Modified Weights'!AU500</f>
        <v>0.10000000000000009</v>
      </c>
      <c r="V489" s="26">
        <f ca="1">correlations!V533-'Modified Weights'!AV500</f>
        <v>-3.75</v>
      </c>
      <c r="W489" s="26">
        <f ca="1">correlations!W533-'Modified Weights'!AW500</f>
        <v>0.79999999999999982</v>
      </c>
      <c r="X489" s="26">
        <f ca="1">correlations!X533-'Modified Weights'!AX500</f>
        <v>-3</v>
      </c>
      <c r="Y489" s="26">
        <f ca="1">correlations!Y533-'Modified Weights'!AY500</f>
        <v>-0.16666666666666652</v>
      </c>
      <c r="Z489" s="26">
        <f ca="1">correlations!Z533-'Modified Weights'!AZ500</f>
        <v>-0.25</v>
      </c>
    </row>
    <row r="490" spans="1:26">
      <c r="A490" s="1" t="str">
        <f t="shared" si="97"/>
        <v>36657: X-Men (2000)</v>
      </c>
      <c r="B490" s="26">
        <f ca="1">correlations!B534-'Modified Weights'!AB501</f>
        <v>-4</v>
      </c>
      <c r="C490" s="26">
        <f ca="1">correlations!C534-'Modified Weights'!AC501</f>
        <v>0.5</v>
      </c>
      <c r="D490" s="26">
        <f ca="1">correlations!D534-'Modified Weights'!AD501</f>
        <v>0</v>
      </c>
      <c r="E490" s="26">
        <f ca="1">correlations!E534-'Modified Weights'!AE501</f>
        <v>-4.25</v>
      </c>
      <c r="F490" s="26">
        <f ca="1">correlations!F534-'Modified Weights'!AF501</f>
        <v>0.89999999999999991</v>
      </c>
      <c r="G490" s="26">
        <f ca="1">correlations!G534-'Modified Weights'!AG501</f>
        <v>-4</v>
      </c>
      <c r="H490" s="26">
        <f ca="1">correlations!H534-'Modified Weights'!AH501</f>
        <v>0.25</v>
      </c>
      <c r="I490" s="26">
        <f ca="1">correlations!I534-'Modified Weights'!AI501</f>
        <v>0</v>
      </c>
      <c r="J490" s="26">
        <f ca="1">correlations!J534-'Modified Weights'!AJ501</f>
        <v>-4</v>
      </c>
      <c r="K490" s="26">
        <f ca="1">correlations!K534-'Modified Weights'!AK501</f>
        <v>0</v>
      </c>
      <c r="L490" s="26">
        <f ca="1">correlations!L534-'Modified Weights'!AL501</f>
        <v>-4.5</v>
      </c>
      <c r="M490" s="26">
        <f ca="1">correlations!M534-'Modified Weights'!AM501</f>
        <v>1</v>
      </c>
      <c r="N490" s="26">
        <f ca="1">correlations!N534-'Modified Weights'!AN501</f>
        <v>-3.5</v>
      </c>
      <c r="O490" s="26">
        <f ca="1">correlations!O534-'Modified Weights'!AO501</f>
        <v>-0.16666666666666696</v>
      </c>
      <c r="P490" s="26">
        <f ca="1">correlations!P534-'Modified Weights'!AP501</f>
        <v>-0.5</v>
      </c>
      <c r="Q490" s="26">
        <f ca="1">correlations!Q534-'Modified Weights'!AQ501</f>
        <v>-0.83333333333333348</v>
      </c>
      <c r="R490" s="26">
        <f ca="1">correlations!R534-'Modified Weights'!AR501</f>
        <v>-4</v>
      </c>
      <c r="S490" s="26">
        <f ca="1">correlations!S534-'Modified Weights'!AS501</f>
        <v>-4.25</v>
      </c>
      <c r="T490" s="26">
        <f ca="1">correlations!T534-'Modified Weights'!AT501</f>
        <v>-0.25</v>
      </c>
      <c r="U490" s="26">
        <f ca="1">correlations!U534-'Modified Weights'!AU501</f>
        <v>0.60000000000000009</v>
      </c>
      <c r="V490" s="26">
        <f ca="1">correlations!V534-'Modified Weights'!AV501</f>
        <v>0.75</v>
      </c>
      <c r="W490" s="26">
        <f ca="1">correlations!W534-'Modified Weights'!AW501</f>
        <v>-0.20000000000000018</v>
      </c>
      <c r="X490" s="26">
        <f ca="1">correlations!X534-'Modified Weights'!AX501</f>
        <v>-3</v>
      </c>
      <c r="Y490" s="26">
        <f ca="1">correlations!Y534-'Modified Weights'!AY501</f>
        <v>0.33333333333333348</v>
      </c>
      <c r="Z490" s="26">
        <f ca="1">correlations!Z534-'Modified Weights'!AZ501</f>
        <v>-4.25</v>
      </c>
    </row>
    <row r="491" spans="1:26">
      <c r="A491" s="1" t="str">
        <f t="shared" si="97"/>
        <v>36657: X-Men (2000)</v>
      </c>
      <c r="B491" s="26">
        <f ca="1">correlations!B535-'Modified Weights'!AB502</f>
        <v>-4</v>
      </c>
      <c r="C491" s="26">
        <f ca="1">correlations!C535-'Modified Weights'!AC502</f>
        <v>-3.5</v>
      </c>
      <c r="D491" s="26">
        <f ca="1">correlations!D535-'Modified Weights'!AD502</f>
        <v>0.5</v>
      </c>
      <c r="E491" s="26">
        <f ca="1">correlations!E535-'Modified Weights'!AE502</f>
        <v>-0.25</v>
      </c>
      <c r="F491" s="26">
        <f ca="1">correlations!F535-'Modified Weights'!AF502</f>
        <v>0.39999999999999991</v>
      </c>
      <c r="G491" s="26">
        <f ca="1">correlations!G535-'Modified Weights'!AG502</f>
        <v>0</v>
      </c>
      <c r="H491" s="26">
        <f ca="1">correlations!H535-'Modified Weights'!AH502</f>
        <v>-0.75</v>
      </c>
      <c r="I491" s="26">
        <f ca="1">correlations!I535-'Modified Weights'!AI502</f>
        <v>-4</v>
      </c>
      <c r="J491" s="26">
        <f ca="1">correlations!J535-'Modified Weights'!AJ502</f>
        <v>0.5</v>
      </c>
      <c r="K491" s="26">
        <f ca="1">correlations!K535-'Modified Weights'!AK502</f>
        <v>0</v>
      </c>
      <c r="L491" s="26">
        <f ca="1">correlations!L535-'Modified Weights'!AL502</f>
        <v>-0.5</v>
      </c>
      <c r="M491" s="26">
        <f ca="1">correlations!M535-'Modified Weights'!AM502</f>
        <v>0</v>
      </c>
      <c r="N491" s="26">
        <f ca="1">correlations!N535-'Modified Weights'!AN502</f>
        <v>-0.5</v>
      </c>
      <c r="O491" s="26">
        <f ca="1">correlations!O535-'Modified Weights'!AO502</f>
        <v>-0.16666666666666696</v>
      </c>
      <c r="P491" s="26">
        <f ca="1">correlations!P535-'Modified Weights'!AP502</f>
        <v>-4</v>
      </c>
      <c r="Q491" s="26">
        <f ca="1">correlations!Q535-'Modified Weights'!AQ502</f>
        <v>-3.8333333333333335</v>
      </c>
      <c r="R491" s="26">
        <f ca="1">correlations!R535-'Modified Weights'!AR502</f>
        <v>0</v>
      </c>
      <c r="S491" s="26">
        <f ca="1">correlations!S535-'Modified Weights'!AS502</f>
        <v>-4.25</v>
      </c>
      <c r="T491" s="26">
        <f ca="1">correlations!T535-'Modified Weights'!AT502</f>
        <v>0.25</v>
      </c>
      <c r="U491" s="26">
        <f ca="1">correlations!U535-'Modified Weights'!AU502</f>
        <v>0.10000000000000009</v>
      </c>
      <c r="V491" s="26">
        <f ca="1">correlations!V535-'Modified Weights'!AV502</f>
        <v>-0.75</v>
      </c>
      <c r="W491" s="26">
        <f ca="1">correlations!W535-'Modified Weights'!AW502</f>
        <v>0.29999999999999982</v>
      </c>
      <c r="X491" s="26">
        <f ca="1">correlations!X535-'Modified Weights'!AX502</f>
        <v>0</v>
      </c>
      <c r="Y491" s="26">
        <f ca="1">correlations!Y535-'Modified Weights'!AY502</f>
        <v>-0.16666666666666652</v>
      </c>
      <c r="Z491" s="26">
        <f ca="1">correlations!Z535-'Modified Weights'!AZ502</f>
        <v>-4.25</v>
      </c>
    </row>
    <row r="492" spans="1:26">
      <c r="A492" s="21" t="s">
        <v>98</v>
      </c>
      <c r="B492" s="26" t="e">
        <f ca="1">correlations!B536-'Modified Weights'!AB503</f>
        <v>#DIV/0!</v>
      </c>
      <c r="C492" s="26">
        <f ca="1">correlations!C536-'Modified Weights'!AC503</f>
        <v>-3.25</v>
      </c>
      <c r="D492" s="26">
        <f ca="1">correlations!D536-'Modified Weights'!AD503</f>
        <v>-3.75</v>
      </c>
      <c r="E492" s="26">
        <f ca="1">correlations!E536-'Modified Weights'!AE503</f>
        <v>-0.33333333333333348</v>
      </c>
      <c r="F492" s="26">
        <f ca="1">correlations!F536-'Modified Weights'!AF503</f>
        <v>-1.375</v>
      </c>
      <c r="G492" s="26">
        <f ca="1">correlations!G536-'Modified Weights'!AG503</f>
        <v>-3.75</v>
      </c>
      <c r="H492" s="26">
        <f ca="1">correlations!H536-'Modified Weights'!AH503</f>
        <v>-3.75</v>
      </c>
      <c r="I492" s="26">
        <f ca="1">correlations!I536-'Modified Weights'!AI503</f>
        <v>-0.16666666666666652</v>
      </c>
      <c r="J492" s="26">
        <f ca="1">correlations!J536-'Modified Weights'!AJ503</f>
        <v>-0.25</v>
      </c>
      <c r="K492" s="26">
        <f ca="1">correlations!K536-'Modified Weights'!AK503</f>
        <v>-4.25</v>
      </c>
      <c r="L492" s="26">
        <f ca="1">correlations!L536-'Modified Weights'!AL503</f>
        <v>0.5</v>
      </c>
      <c r="M492" s="26">
        <f ca="1">correlations!M536-'Modified Weights'!AM503</f>
        <v>-4.166666666666667</v>
      </c>
      <c r="N492" s="26">
        <f ca="1">correlations!N536-'Modified Weights'!AN503</f>
        <v>-3.5</v>
      </c>
      <c r="O492" s="26">
        <f ca="1">correlations!O536-'Modified Weights'!AO503</f>
        <v>-0.33333333333333348</v>
      </c>
      <c r="P492" s="26">
        <f ca="1">correlations!P536-'Modified Weights'!AP503</f>
        <v>0.5</v>
      </c>
      <c r="Q492" s="26">
        <f ca="1">correlations!Q536-'Modified Weights'!AQ503</f>
        <v>-4</v>
      </c>
      <c r="R492" s="26">
        <f ca="1">correlations!R536-'Modified Weights'!AR503</f>
        <v>-0.16666666666666652</v>
      </c>
      <c r="S492" s="26">
        <f ca="1">correlations!S536-'Modified Weights'!AS503</f>
        <v>-0.125</v>
      </c>
      <c r="T492" s="26">
        <f ca="1">correlations!T536-'Modified Weights'!AT503</f>
        <v>0.16666666666666652</v>
      </c>
      <c r="U492" s="26">
        <f ca="1">correlations!U536-'Modified Weights'!AU503</f>
        <v>-3.8333333333333335</v>
      </c>
      <c r="V492" s="26">
        <f ca="1">correlations!V536-'Modified Weights'!AV503</f>
        <v>-4.5</v>
      </c>
      <c r="W492" s="26">
        <f ca="1">correlations!W536-'Modified Weights'!AW503</f>
        <v>-0.70000000000000018</v>
      </c>
      <c r="X492" s="26">
        <f ca="1">correlations!X536-'Modified Weights'!AX503</f>
        <v>-2</v>
      </c>
      <c r="Y492" s="26">
        <f ca="1">correlations!Y536-'Modified Weights'!AY503</f>
        <v>-3.375</v>
      </c>
      <c r="Z492" s="26">
        <f ca="1">correlations!Z536-'Modified Weights'!AZ503</f>
        <v>-0.16666666666666652</v>
      </c>
    </row>
    <row r="493" spans="1:26">
      <c r="A493" s="1" t="str">
        <f t="shared" ref="A493:A496" si="98">A492</f>
        <v>36658: X2: X-Men United (2003)</v>
      </c>
      <c r="B493" s="26" t="e">
        <f ca="1">correlations!B537-'Modified Weights'!AB504</f>
        <v>#DIV/0!</v>
      </c>
      <c r="C493" s="26">
        <f ca="1">correlations!C537-'Modified Weights'!AC504</f>
        <v>0.25</v>
      </c>
      <c r="D493" s="26">
        <f ca="1">correlations!D537-'Modified Weights'!AD504</f>
        <v>-3.75</v>
      </c>
      <c r="E493" s="26">
        <f ca="1">correlations!E537-'Modified Weights'!AE504</f>
        <v>-0.33333333333333348</v>
      </c>
      <c r="F493" s="26">
        <f ca="1">correlations!F537-'Modified Weights'!AF504</f>
        <v>-3.375</v>
      </c>
      <c r="G493" s="26">
        <f ca="1">correlations!G537-'Modified Weights'!AG504</f>
        <v>-0.25</v>
      </c>
      <c r="H493" s="26">
        <f ca="1">correlations!H537-'Modified Weights'!AH504</f>
        <v>-0.25</v>
      </c>
      <c r="I493" s="26">
        <f ca="1">correlations!I537-'Modified Weights'!AI504</f>
        <v>-3.6666666666666665</v>
      </c>
      <c r="J493" s="26">
        <f ca="1">correlations!J537-'Modified Weights'!AJ504</f>
        <v>-3.75</v>
      </c>
      <c r="K493" s="26">
        <f ca="1">correlations!K537-'Modified Weights'!AK504</f>
        <v>-4.25</v>
      </c>
      <c r="L493" s="26">
        <f ca="1">correlations!L537-'Modified Weights'!AL504</f>
        <v>-4</v>
      </c>
      <c r="M493" s="26">
        <f ca="1">correlations!M537-'Modified Weights'!AM504</f>
        <v>-4.166666666666667</v>
      </c>
      <c r="N493" s="26">
        <f ca="1">correlations!N537-'Modified Weights'!AN504</f>
        <v>0</v>
      </c>
      <c r="O493" s="26">
        <f ca="1">correlations!O537-'Modified Weights'!AO504</f>
        <v>0.16666666666666652</v>
      </c>
      <c r="P493" s="26">
        <f ca="1">correlations!P537-'Modified Weights'!AP504</f>
        <v>-3.5</v>
      </c>
      <c r="Q493" s="26">
        <f ca="1">correlations!Q537-'Modified Weights'!AQ504</f>
        <v>0</v>
      </c>
      <c r="R493" s="26">
        <f ca="1">correlations!R537-'Modified Weights'!AR504</f>
        <v>-3.6666666666666665</v>
      </c>
      <c r="S493" s="26">
        <f ca="1">correlations!S537-'Modified Weights'!AS504</f>
        <v>-0.125</v>
      </c>
      <c r="T493" s="26">
        <f ca="1">correlations!T537-'Modified Weights'!AT504</f>
        <v>-3.3333333333333335</v>
      </c>
      <c r="U493" s="26">
        <f ca="1">correlations!U537-'Modified Weights'!AU504</f>
        <v>-0.33333333333333348</v>
      </c>
      <c r="V493" s="26">
        <f ca="1">correlations!V537-'Modified Weights'!AV504</f>
        <v>-4.5</v>
      </c>
      <c r="W493" s="26">
        <f ca="1">correlations!W537-'Modified Weights'!AW504</f>
        <v>0.29999999999999982</v>
      </c>
      <c r="X493" s="26">
        <f ca="1">correlations!X537-'Modified Weights'!AX504</f>
        <v>-2</v>
      </c>
      <c r="Y493" s="26">
        <f ca="1">correlations!Y537-'Modified Weights'!AY504</f>
        <v>0.125</v>
      </c>
      <c r="Z493" s="26">
        <f ca="1">correlations!Z537-'Modified Weights'!AZ504</f>
        <v>0.33333333333333348</v>
      </c>
    </row>
    <row r="494" spans="1:26">
      <c r="A494" s="1" t="str">
        <f t="shared" si="98"/>
        <v>36658: X2: X-Men United (2003)</v>
      </c>
      <c r="B494" s="26" t="e">
        <f ca="1">correlations!B538-'Modified Weights'!AB505</f>
        <v>#DIV/0!</v>
      </c>
      <c r="C494" s="26">
        <f ca="1">correlations!C538-'Modified Weights'!AC505</f>
        <v>-1.25</v>
      </c>
      <c r="D494" s="26">
        <f ca="1">correlations!D538-'Modified Weights'!AD505</f>
        <v>-3.75</v>
      </c>
      <c r="E494" s="26">
        <f ca="1">correlations!E538-'Modified Weights'!AE505</f>
        <v>0.66666666666666652</v>
      </c>
      <c r="F494" s="26">
        <f ca="1">correlations!F538-'Modified Weights'!AF505</f>
        <v>-0.375</v>
      </c>
      <c r="G494" s="26">
        <f ca="1">correlations!G538-'Modified Weights'!AG505</f>
        <v>-3.75</v>
      </c>
      <c r="H494" s="26">
        <f ca="1">correlations!H538-'Modified Weights'!AH505</f>
        <v>-3.75</v>
      </c>
      <c r="I494" s="26">
        <f ca="1">correlations!I538-'Modified Weights'!AI505</f>
        <v>-0.16666666666666652</v>
      </c>
      <c r="J494" s="26">
        <f ca="1">correlations!J538-'Modified Weights'!AJ505</f>
        <v>-3.75</v>
      </c>
      <c r="K494" s="26">
        <f ca="1">correlations!K538-'Modified Weights'!AK505</f>
        <v>-4.25</v>
      </c>
      <c r="L494" s="26">
        <f ca="1">correlations!L538-'Modified Weights'!AL505</f>
        <v>-4</v>
      </c>
      <c r="M494" s="26">
        <f ca="1">correlations!M538-'Modified Weights'!AM505</f>
        <v>-0.66666666666666696</v>
      </c>
      <c r="N494" s="26">
        <f ca="1">correlations!N538-'Modified Weights'!AN505</f>
        <v>-3.5</v>
      </c>
      <c r="O494" s="26">
        <f ca="1">correlations!O538-'Modified Weights'!AO505</f>
        <v>-3.8333333333333335</v>
      </c>
      <c r="P494" s="26">
        <f ca="1">correlations!P538-'Modified Weights'!AP505</f>
        <v>-3.5</v>
      </c>
      <c r="Q494" s="26">
        <f ca="1">correlations!Q538-'Modified Weights'!AQ505</f>
        <v>0</v>
      </c>
      <c r="R494" s="26">
        <f ca="1">correlations!R538-'Modified Weights'!AR505</f>
        <v>-0.16666666666666652</v>
      </c>
      <c r="S494" s="26">
        <f ca="1">correlations!S538-'Modified Weights'!AS505</f>
        <v>0.375</v>
      </c>
      <c r="T494" s="26">
        <f ca="1">correlations!T538-'Modified Weights'!AT505</f>
        <v>0.16666666666666652</v>
      </c>
      <c r="U494" s="26">
        <f ca="1">correlations!U538-'Modified Weights'!AU505</f>
        <v>-3.8333333333333335</v>
      </c>
      <c r="V494" s="26">
        <f ca="1">correlations!V538-'Modified Weights'!AV505</f>
        <v>-4.5</v>
      </c>
      <c r="W494" s="26">
        <f ca="1">correlations!W538-'Modified Weights'!AW505</f>
        <v>0.79999999999999982</v>
      </c>
      <c r="X494" s="26">
        <f ca="1">correlations!X538-'Modified Weights'!AX505</f>
        <v>-2</v>
      </c>
      <c r="Y494" s="26">
        <f ca="1">correlations!Y538-'Modified Weights'!AY505</f>
        <v>-0.375</v>
      </c>
      <c r="Z494" s="26">
        <f ca="1">correlations!Z538-'Modified Weights'!AZ505</f>
        <v>-0.16666666666666652</v>
      </c>
    </row>
    <row r="495" spans="1:26">
      <c r="A495" s="1" t="str">
        <f t="shared" si="98"/>
        <v>36658: X2: X-Men United (2003)</v>
      </c>
      <c r="B495" s="26" t="e">
        <f ca="1">correlations!B539-'Modified Weights'!AB506</f>
        <v>#DIV/0!</v>
      </c>
      <c r="C495" s="26">
        <f ca="1">correlations!C539-'Modified Weights'!AC506</f>
        <v>0.75</v>
      </c>
      <c r="D495" s="26">
        <f ca="1">correlations!D539-'Modified Weights'!AD506</f>
        <v>-0.25</v>
      </c>
      <c r="E495" s="26">
        <f ca="1">correlations!E539-'Modified Weights'!AE506</f>
        <v>-3.8333333333333335</v>
      </c>
      <c r="F495" s="26">
        <f ca="1">correlations!F539-'Modified Weights'!AF506</f>
        <v>1.125</v>
      </c>
      <c r="G495" s="26">
        <f ca="1">correlations!G539-'Modified Weights'!AG506</f>
        <v>-3.75</v>
      </c>
      <c r="H495" s="26">
        <f ca="1">correlations!H539-'Modified Weights'!AH506</f>
        <v>0.25</v>
      </c>
      <c r="I495" s="26">
        <f ca="1">correlations!I539-'Modified Weights'!AI506</f>
        <v>0.33333333333333348</v>
      </c>
      <c r="J495" s="26">
        <f ca="1">correlations!J539-'Modified Weights'!AJ506</f>
        <v>-3.75</v>
      </c>
      <c r="K495" s="26">
        <f ca="1">correlations!K539-'Modified Weights'!AK506</f>
        <v>0.25</v>
      </c>
      <c r="L495" s="26">
        <f ca="1">correlations!L539-'Modified Weights'!AL506</f>
        <v>-0.5</v>
      </c>
      <c r="M495" s="26">
        <f ca="1">correlations!M539-'Modified Weights'!AM506</f>
        <v>0.83333333333333304</v>
      </c>
      <c r="N495" s="26">
        <f ca="1">correlations!N539-'Modified Weights'!AN506</f>
        <v>0</v>
      </c>
      <c r="O495" s="26">
        <f ca="1">correlations!O539-'Modified Weights'!AO506</f>
        <v>-3.8333333333333335</v>
      </c>
      <c r="P495" s="26">
        <f ca="1">correlations!P539-'Modified Weights'!AP506</f>
        <v>-0.5</v>
      </c>
      <c r="Q495" s="26">
        <f ca="1">correlations!Q539-'Modified Weights'!AQ506</f>
        <v>-4</v>
      </c>
      <c r="R495" s="26">
        <f ca="1">correlations!R539-'Modified Weights'!AR506</f>
        <v>-3.6666666666666665</v>
      </c>
      <c r="S495" s="26">
        <f ca="1">correlations!S539-'Modified Weights'!AS506</f>
        <v>-3.625</v>
      </c>
      <c r="T495" s="26">
        <f ca="1">correlations!T539-'Modified Weights'!AT506</f>
        <v>-3.3333333333333335</v>
      </c>
      <c r="U495" s="26">
        <f ca="1">correlations!U539-'Modified Weights'!AU506</f>
        <v>0.16666666666666652</v>
      </c>
      <c r="V495" s="26">
        <f ca="1">correlations!V539-'Modified Weights'!AV506</f>
        <v>0</v>
      </c>
      <c r="W495" s="26">
        <f ca="1">correlations!W539-'Modified Weights'!AW506</f>
        <v>-0.20000000000000018</v>
      </c>
      <c r="X495" s="26">
        <f ca="1">correlations!X539-'Modified Weights'!AX506</f>
        <v>-2</v>
      </c>
      <c r="Y495" s="26">
        <f ca="1">correlations!Y539-'Modified Weights'!AY506</f>
        <v>0.125</v>
      </c>
      <c r="Z495" s="26">
        <f ca="1">correlations!Z539-'Modified Weights'!AZ506</f>
        <v>-3.6666666666666665</v>
      </c>
    </row>
    <row r="496" spans="1:26">
      <c r="A496" s="1" t="str">
        <f t="shared" si="98"/>
        <v>36658: X2: X-Men United (2003)</v>
      </c>
      <c r="B496" s="26" t="e">
        <f ca="1">correlations!B540-'Modified Weights'!AB507</f>
        <v>#DIV/0!</v>
      </c>
      <c r="C496" s="26">
        <f ca="1">correlations!C540-'Modified Weights'!AC507</f>
        <v>0.25</v>
      </c>
      <c r="D496" s="26">
        <f ca="1">correlations!D540-'Modified Weights'!AD507</f>
        <v>0.25</v>
      </c>
      <c r="E496" s="26">
        <f ca="1">correlations!E540-'Modified Weights'!AE507</f>
        <v>-3.8333333333333335</v>
      </c>
      <c r="F496" s="26">
        <f ca="1">correlations!F540-'Modified Weights'!AF507</f>
        <v>0.625</v>
      </c>
      <c r="G496" s="26">
        <f ca="1">correlations!G540-'Modified Weights'!AG507</f>
        <v>0.25</v>
      </c>
      <c r="H496" s="26">
        <f ca="1">correlations!H540-'Modified Weights'!AH507</f>
        <v>-3.75</v>
      </c>
      <c r="I496" s="26">
        <f ca="1">correlations!I540-'Modified Weights'!AI507</f>
        <v>-3.6666666666666665</v>
      </c>
      <c r="J496" s="26">
        <f ca="1">correlations!J540-'Modified Weights'!AJ507</f>
        <v>0.25</v>
      </c>
      <c r="K496" s="26">
        <f ca="1">correlations!K540-'Modified Weights'!AK507</f>
        <v>-0.25</v>
      </c>
      <c r="L496" s="26">
        <f ca="1">correlations!L540-'Modified Weights'!AL507</f>
        <v>0</v>
      </c>
      <c r="M496" s="26">
        <f ca="1">correlations!M540-'Modified Weights'!AM507</f>
        <v>-0.16666666666666696</v>
      </c>
      <c r="N496" s="26">
        <f ca="1">correlations!N540-'Modified Weights'!AN507</f>
        <v>-3.5</v>
      </c>
      <c r="O496" s="26">
        <f ca="1">correlations!O540-'Modified Weights'!AO507</f>
        <v>0.16666666666666652</v>
      </c>
      <c r="P496" s="26">
        <f ca="1">correlations!P540-'Modified Weights'!AP507</f>
        <v>-3.5</v>
      </c>
      <c r="Q496" s="26">
        <f ca="1">correlations!Q540-'Modified Weights'!AQ507</f>
        <v>-4</v>
      </c>
      <c r="R496" s="26">
        <f ca="1">correlations!R540-'Modified Weights'!AR507</f>
        <v>0.33333333333333348</v>
      </c>
      <c r="S496" s="26">
        <f ca="1">correlations!S540-'Modified Weights'!AS507</f>
        <v>-0.125</v>
      </c>
      <c r="T496" s="26">
        <f ca="1">correlations!T540-'Modified Weights'!AT507</f>
        <v>-0.33333333333333348</v>
      </c>
      <c r="U496" s="26">
        <f ca="1">correlations!U540-'Modified Weights'!AU507</f>
        <v>0.16666666666666652</v>
      </c>
      <c r="V496" s="26">
        <f ca="1">correlations!V540-'Modified Weights'!AV507</f>
        <v>-4.5</v>
      </c>
      <c r="W496" s="26">
        <f ca="1">correlations!W540-'Modified Weights'!AW507</f>
        <v>-0.20000000000000018</v>
      </c>
      <c r="X496" s="26">
        <f ca="1">correlations!X540-'Modified Weights'!AX507</f>
        <v>0</v>
      </c>
      <c r="Y496" s="26">
        <f ca="1">correlations!Y540-'Modified Weights'!AY507</f>
        <v>0.125</v>
      </c>
      <c r="Z496" s="26">
        <f ca="1">correlations!Z540-'Modified Weights'!AZ507</f>
        <v>-3.6666666666666665</v>
      </c>
    </row>
    <row r="497" spans="1:26">
      <c r="A497" s="21" t="s">
        <v>99</v>
      </c>
      <c r="B497" s="26">
        <f ca="1">correlations!B541-'Modified Weights'!AB508</f>
        <v>-3.5</v>
      </c>
      <c r="C497" s="26">
        <f ca="1">correlations!C541-'Modified Weights'!AC508</f>
        <v>-4</v>
      </c>
      <c r="D497" s="26">
        <f ca="1">correlations!D541-'Modified Weights'!AD508</f>
        <v>-3.25</v>
      </c>
      <c r="E497" s="26">
        <f ca="1">correlations!E541-'Modified Weights'!AE508</f>
        <v>-4</v>
      </c>
      <c r="F497" s="26">
        <f ca="1">correlations!F541-'Modified Weights'!AF508</f>
        <v>0.83333333333333348</v>
      </c>
      <c r="G497" s="26">
        <f ca="1">correlations!G541-'Modified Weights'!AG508</f>
        <v>-3</v>
      </c>
      <c r="H497" s="26">
        <f ca="1">correlations!H541-'Modified Weights'!AH508</f>
        <v>-3</v>
      </c>
      <c r="I497" s="26">
        <f ca="1">correlations!I541-'Modified Weights'!AI508</f>
        <v>-3</v>
      </c>
      <c r="J497" s="26">
        <f ca="1">correlations!J541-'Modified Weights'!AJ508</f>
        <v>-3.5</v>
      </c>
      <c r="K497" s="26">
        <f ca="1">correlations!K541-'Modified Weights'!AK508</f>
        <v>-3</v>
      </c>
      <c r="L497" s="26">
        <f ca="1">correlations!L541-'Modified Weights'!AL508</f>
        <v>-0.75</v>
      </c>
      <c r="M497" s="26">
        <f ca="1">correlations!M541-'Modified Weights'!AM508</f>
        <v>-2</v>
      </c>
      <c r="N497" s="26">
        <f ca="1">correlations!N541-'Modified Weights'!AN508</f>
        <v>0.25</v>
      </c>
      <c r="O497" s="26">
        <f ca="1">correlations!O541-'Modified Weights'!AO508</f>
        <v>-3.25</v>
      </c>
      <c r="P497" s="26">
        <f ca="1">correlations!P541-'Modified Weights'!AP508</f>
        <v>-1.5</v>
      </c>
      <c r="Q497" s="26">
        <f ca="1">correlations!Q541-'Modified Weights'!AQ508</f>
        <v>-3</v>
      </c>
      <c r="R497" s="26">
        <f ca="1">correlations!R541-'Modified Weights'!AR508</f>
        <v>-3.5</v>
      </c>
      <c r="S497" s="26">
        <f ca="1">correlations!S541-'Modified Weights'!AS508</f>
        <v>0</v>
      </c>
      <c r="T497" s="26">
        <f ca="1">correlations!T541-'Modified Weights'!AT508</f>
        <v>-1.5</v>
      </c>
      <c r="U497" s="26">
        <f ca="1">correlations!U541-'Modified Weights'!AU508</f>
        <v>-3</v>
      </c>
      <c r="V497" s="26">
        <f ca="1">correlations!V541-'Modified Weights'!AV508</f>
        <v>-4</v>
      </c>
      <c r="W497" s="26">
        <f ca="1">correlations!W541-'Modified Weights'!AW508</f>
        <v>-2</v>
      </c>
      <c r="X497" s="26">
        <f ca="1">correlations!X541-'Modified Weights'!AX508</f>
        <v>-4</v>
      </c>
      <c r="Y497" s="26">
        <f ca="1">correlations!Y541-'Modified Weights'!AY508</f>
        <v>-2.25</v>
      </c>
      <c r="Z497" s="26">
        <f ca="1">correlations!Z541-'Modified Weights'!AZ508</f>
        <v>-3.25</v>
      </c>
    </row>
    <row r="498" spans="1:26">
      <c r="A498" s="1" t="str">
        <f t="shared" ref="A498:A501" si="99">A497</f>
        <v>36955: True Lies (1994)</v>
      </c>
      <c r="B498" s="26">
        <f ca="1">correlations!B542-'Modified Weights'!AB509</f>
        <v>-3.5</v>
      </c>
      <c r="C498" s="26">
        <f ca="1">correlations!C542-'Modified Weights'!AC509</f>
        <v>-4</v>
      </c>
      <c r="D498" s="26">
        <f ca="1">correlations!D542-'Modified Weights'!AD509</f>
        <v>-3.25</v>
      </c>
      <c r="E498" s="26">
        <f ca="1">correlations!E542-'Modified Weights'!AE509</f>
        <v>-4</v>
      </c>
      <c r="F498" s="26">
        <f ca="1">correlations!F542-'Modified Weights'!AF509</f>
        <v>-3.1666666666666665</v>
      </c>
      <c r="G498" s="26">
        <f ca="1">correlations!G542-'Modified Weights'!AG509</f>
        <v>-3</v>
      </c>
      <c r="H498" s="26">
        <f ca="1">correlations!H542-'Modified Weights'!AH509</f>
        <v>0</v>
      </c>
      <c r="I498" s="26">
        <f ca="1">correlations!I542-'Modified Weights'!AI509</f>
        <v>-3</v>
      </c>
      <c r="J498" s="26">
        <f ca="1">correlations!J542-'Modified Weights'!AJ509</f>
        <v>-3.5</v>
      </c>
      <c r="K498" s="26">
        <f ca="1">correlations!K542-'Modified Weights'!AK509</f>
        <v>-3</v>
      </c>
      <c r="L498" s="26">
        <f ca="1">correlations!L542-'Modified Weights'!AL509</f>
        <v>-2.25</v>
      </c>
      <c r="M498" s="26">
        <f ca="1">correlations!M542-'Modified Weights'!AM509</f>
        <v>-2</v>
      </c>
      <c r="N498" s="26">
        <f ca="1">correlations!N542-'Modified Weights'!AN509</f>
        <v>-0.25</v>
      </c>
      <c r="O498" s="26">
        <f ca="1">correlations!O542-'Modified Weights'!AO509</f>
        <v>-3.25</v>
      </c>
      <c r="P498" s="26">
        <f ca="1">correlations!P542-'Modified Weights'!AP509</f>
        <v>-1.5</v>
      </c>
      <c r="Q498" s="26">
        <f ca="1">correlations!Q542-'Modified Weights'!AQ509</f>
        <v>-3</v>
      </c>
      <c r="R498" s="26">
        <f ca="1">correlations!R542-'Modified Weights'!AR509</f>
        <v>-3.5</v>
      </c>
      <c r="S498" s="26">
        <f ca="1">correlations!S542-'Modified Weights'!AS509</f>
        <v>-3</v>
      </c>
      <c r="T498" s="26">
        <f ca="1">correlations!T542-'Modified Weights'!AT509</f>
        <v>-1.5</v>
      </c>
      <c r="U498" s="26">
        <f ca="1">correlations!U542-'Modified Weights'!AU509</f>
        <v>0</v>
      </c>
      <c r="V498" s="26">
        <f ca="1">correlations!V542-'Modified Weights'!AV509</f>
        <v>-4</v>
      </c>
      <c r="W498" s="26">
        <f ca="1">correlations!W542-'Modified Weights'!AW509</f>
        <v>-2</v>
      </c>
      <c r="X498" s="26">
        <f ca="1">correlations!X542-'Modified Weights'!AX509</f>
        <v>-4</v>
      </c>
      <c r="Y498" s="26">
        <f ca="1">correlations!Y542-'Modified Weights'!AY509</f>
        <v>-2.25</v>
      </c>
      <c r="Z498" s="26">
        <f ca="1">correlations!Z542-'Modified Weights'!AZ509</f>
        <v>-3.25</v>
      </c>
    </row>
    <row r="499" spans="1:26">
      <c r="A499" s="1" t="str">
        <f t="shared" si="99"/>
        <v>36955: True Lies (1994)</v>
      </c>
      <c r="B499" s="26">
        <f ca="1">correlations!B543-'Modified Weights'!AB510</f>
        <v>-3.5</v>
      </c>
      <c r="C499" s="26">
        <f ca="1">correlations!C543-'Modified Weights'!AC510</f>
        <v>0</v>
      </c>
      <c r="D499" s="26">
        <f ca="1">correlations!D543-'Modified Weights'!AD510</f>
        <v>0.25</v>
      </c>
      <c r="E499" s="26">
        <f ca="1">correlations!E543-'Modified Weights'!AE510</f>
        <v>0</v>
      </c>
      <c r="F499" s="26">
        <f ca="1">correlations!F543-'Modified Weights'!AF510</f>
        <v>-1.6666666666666665</v>
      </c>
      <c r="G499" s="26">
        <f ca="1">correlations!G543-'Modified Weights'!AG510</f>
        <v>-3</v>
      </c>
      <c r="H499" s="26">
        <f ca="1">correlations!H543-'Modified Weights'!AH510</f>
        <v>-3</v>
      </c>
      <c r="I499" s="26">
        <f ca="1">correlations!I543-'Modified Weights'!AI510</f>
        <v>0</v>
      </c>
      <c r="J499" s="26">
        <f ca="1">correlations!J543-'Modified Weights'!AJ510</f>
        <v>0</v>
      </c>
      <c r="K499" s="26">
        <f ca="1">correlations!K543-'Modified Weights'!AK510</f>
        <v>-3</v>
      </c>
      <c r="L499" s="26">
        <f ca="1">correlations!L543-'Modified Weights'!AL510</f>
        <v>-2.25</v>
      </c>
      <c r="M499" s="26">
        <f ca="1">correlations!M543-'Modified Weights'!AM510</f>
        <v>-2</v>
      </c>
      <c r="N499" s="26">
        <f ca="1">correlations!N543-'Modified Weights'!AN510</f>
        <v>-3.25</v>
      </c>
      <c r="O499" s="26">
        <f ca="1">correlations!O543-'Modified Weights'!AO510</f>
        <v>0.25</v>
      </c>
      <c r="P499" s="26">
        <f ca="1">correlations!P543-'Modified Weights'!AP510</f>
        <v>-1.5</v>
      </c>
      <c r="Q499" s="26">
        <f ca="1">correlations!Q543-'Modified Weights'!AQ510</f>
        <v>0</v>
      </c>
      <c r="R499" s="26">
        <f ca="1">correlations!R543-'Modified Weights'!AR510</f>
        <v>-3.5</v>
      </c>
      <c r="S499" s="26">
        <f ca="1">correlations!S543-'Modified Weights'!AS510</f>
        <v>-3</v>
      </c>
      <c r="T499" s="26">
        <f ca="1">correlations!T543-'Modified Weights'!AT510</f>
        <v>-1.5</v>
      </c>
      <c r="U499" s="26">
        <f ca="1">correlations!U543-'Modified Weights'!AU510</f>
        <v>-3</v>
      </c>
      <c r="V499" s="26">
        <f ca="1">correlations!V543-'Modified Weights'!AV510</f>
        <v>-4</v>
      </c>
      <c r="W499" s="26">
        <f ca="1">correlations!W543-'Modified Weights'!AW510</f>
        <v>0</v>
      </c>
      <c r="X499" s="26">
        <f ca="1">correlations!X543-'Modified Weights'!AX510</f>
        <v>-4</v>
      </c>
      <c r="Y499" s="26">
        <f ca="1">correlations!Y543-'Modified Weights'!AY510</f>
        <v>-0.75</v>
      </c>
      <c r="Z499" s="26">
        <f ca="1">correlations!Z543-'Modified Weights'!AZ510</f>
        <v>-0.25</v>
      </c>
    </row>
    <row r="500" spans="1:26">
      <c r="A500" s="1" t="str">
        <f t="shared" si="99"/>
        <v>36955: True Lies (1994)</v>
      </c>
      <c r="B500" s="26">
        <f ca="1">correlations!B544-'Modified Weights'!AB511</f>
        <v>0</v>
      </c>
      <c r="C500" s="26">
        <f ca="1">correlations!C544-'Modified Weights'!AC511</f>
        <v>-4</v>
      </c>
      <c r="D500" s="26">
        <f ca="1">correlations!D544-'Modified Weights'!AD511</f>
        <v>-3.25</v>
      </c>
      <c r="E500" s="26">
        <f ca="1">correlations!E544-'Modified Weights'!AE511</f>
        <v>-4</v>
      </c>
      <c r="F500" s="26">
        <f ca="1">correlations!F544-'Modified Weights'!AF511</f>
        <v>0.83333333333333348</v>
      </c>
      <c r="G500" s="26">
        <f ca="1">correlations!G544-'Modified Weights'!AG511</f>
        <v>-3</v>
      </c>
      <c r="H500" s="26">
        <f ca="1">correlations!H544-'Modified Weights'!AH511</f>
        <v>-3</v>
      </c>
      <c r="I500" s="26">
        <f ca="1">correlations!I544-'Modified Weights'!AI511</f>
        <v>-3</v>
      </c>
      <c r="J500" s="26">
        <f ca="1">correlations!J544-'Modified Weights'!AJ511</f>
        <v>-3.5</v>
      </c>
      <c r="K500" s="26">
        <f ca="1">correlations!K544-'Modified Weights'!AK511</f>
        <v>-3</v>
      </c>
      <c r="L500" s="26">
        <f ca="1">correlations!L544-'Modified Weights'!AL511</f>
        <v>-2.25</v>
      </c>
      <c r="M500" s="26">
        <f ca="1">correlations!M544-'Modified Weights'!AM511</f>
        <v>0</v>
      </c>
      <c r="N500" s="26">
        <f ca="1">correlations!N544-'Modified Weights'!AN511</f>
        <v>-3.25</v>
      </c>
      <c r="O500" s="26">
        <f ca="1">correlations!O544-'Modified Weights'!AO511</f>
        <v>-3.25</v>
      </c>
      <c r="P500" s="26">
        <f ca="1">correlations!P544-'Modified Weights'!AP511</f>
        <v>0</v>
      </c>
      <c r="Q500" s="26">
        <f ca="1">correlations!Q544-'Modified Weights'!AQ511</f>
        <v>-3</v>
      </c>
      <c r="R500" s="26">
        <f ca="1">correlations!R544-'Modified Weights'!AR511</f>
        <v>0</v>
      </c>
      <c r="S500" s="26">
        <f ca="1">correlations!S544-'Modified Weights'!AS511</f>
        <v>-3</v>
      </c>
      <c r="T500" s="26">
        <f ca="1">correlations!T544-'Modified Weights'!AT511</f>
        <v>-1.5</v>
      </c>
      <c r="U500" s="26">
        <f ca="1">correlations!U544-'Modified Weights'!AU511</f>
        <v>-3</v>
      </c>
      <c r="V500" s="26">
        <f ca="1">correlations!V544-'Modified Weights'!AV511</f>
        <v>0</v>
      </c>
      <c r="W500" s="26">
        <f ca="1">correlations!W544-'Modified Weights'!AW511</f>
        <v>-2</v>
      </c>
      <c r="X500" s="26">
        <f ca="1">correlations!X544-'Modified Weights'!AX511</f>
        <v>-4</v>
      </c>
      <c r="Y500" s="26">
        <f ca="1">correlations!Y544-'Modified Weights'!AY511</f>
        <v>0.75</v>
      </c>
      <c r="Z500" s="26">
        <f ca="1">correlations!Z544-'Modified Weights'!AZ511</f>
        <v>-3.25</v>
      </c>
    </row>
    <row r="501" spans="1:26">
      <c r="A501" s="1" t="str">
        <f t="shared" si="99"/>
        <v>36955: True Lies (1994)</v>
      </c>
      <c r="B501" s="26">
        <f ca="1">correlations!B545-'Modified Weights'!AB512</f>
        <v>-3.5</v>
      </c>
      <c r="C501" s="26">
        <f ca="1">correlations!C545-'Modified Weights'!AC512</f>
        <v>-4</v>
      </c>
      <c r="D501" s="26">
        <f ca="1">correlations!D545-'Modified Weights'!AD512</f>
        <v>-0.25</v>
      </c>
      <c r="E501" s="26">
        <f ca="1">correlations!E545-'Modified Weights'!AE512</f>
        <v>-4</v>
      </c>
      <c r="F501" s="26">
        <f ca="1">correlations!F545-'Modified Weights'!AF512</f>
        <v>-3.1666666666666665</v>
      </c>
      <c r="G501" s="26">
        <f ca="1">correlations!G545-'Modified Weights'!AG512</f>
        <v>0</v>
      </c>
      <c r="H501" s="26">
        <f ca="1">correlations!H545-'Modified Weights'!AH512</f>
        <v>-3</v>
      </c>
      <c r="I501" s="26">
        <f ca="1">correlations!I545-'Modified Weights'!AI512</f>
        <v>-3</v>
      </c>
      <c r="J501" s="26">
        <f ca="1">correlations!J545-'Modified Weights'!AJ512</f>
        <v>-3.5</v>
      </c>
      <c r="K501" s="26">
        <f ca="1">correlations!K545-'Modified Weights'!AK512</f>
        <v>0</v>
      </c>
      <c r="L501" s="26">
        <f ca="1">correlations!L545-'Modified Weights'!AL512</f>
        <v>0.75</v>
      </c>
      <c r="M501" s="26">
        <f ca="1">correlations!M545-'Modified Weights'!AM512</f>
        <v>-2</v>
      </c>
      <c r="N501" s="26">
        <f ca="1">correlations!N545-'Modified Weights'!AN512</f>
        <v>-3.25</v>
      </c>
      <c r="O501" s="26">
        <f ca="1">correlations!O545-'Modified Weights'!AO512</f>
        <v>-0.25</v>
      </c>
      <c r="P501" s="26">
        <f ca="1">correlations!P545-'Modified Weights'!AP512</f>
        <v>-1.5</v>
      </c>
      <c r="Q501" s="26">
        <f ca="1">correlations!Q545-'Modified Weights'!AQ512</f>
        <v>-3</v>
      </c>
      <c r="R501" s="26">
        <f ca="1">correlations!R545-'Modified Weights'!AR512</f>
        <v>-3.5</v>
      </c>
      <c r="S501" s="26">
        <f ca="1">correlations!S545-'Modified Weights'!AS512</f>
        <v>-3</v>
      </c>
      <c r="T501" s="26">
        <f ca="1">correlations!T545-'Modified Weights'!AT512</f>
        <v>0</v>
      </c>
      <c r="U501" s="26">
        <f ca="1">correlations!U545-'Modified Weights'!AU512</f>
        <v>-3</v>
      </c>
      <c r="V501" s="26">
        <f ca="1">correlations!V545-'Modified Weights'!AV512</f>
        <v>-4</v>
      </c>
      <c r="W501" s="26">
        <f ca="1">correlations!W545-'Modified Weights'!AW512</f>
        <v>-2</v>
      </c>
      <c r="X501" s="26">
        <f ca="1">correlations!X545-'Modified Weights'!AX512</f>
        <v>0</v>
      </c>
      <c r="Y501" s="26">
        <f ca="1">correlations!Y545-'Modified Weights'!AY512</f>
        <v>-2.25</v>
      </c>
      <c r="Z501" s="26">
        <f ca="1">correlations!Z545-'Modified Weights'!AZ512</f>
        <v>0.25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502"/>
  <sheetViews>
    <sheetView workbookViewId="0">
      <selection activeCell="B3" sqref="B3"/>
    </sheetView>
  </sheetViews>
  <sheetFormatPr baseColWidth="10" defaultRowHeight="15"/>
  <cols>
    <col min="1" max="1" width="76.1640625" bestFit="1" customWidth="1"/>
  </cols>
  <sheetData>
    <row r="1" spans="1:26" ht="16" thickBot="1">
      <c r="A1" s="44" t="s">
        <v>108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</row>
    <row r="2" spans="1:26" ht="16" thickBot="1">
      <c r="B2" s="22">
        <v>1648</v>
      </c>
      <c r="C2" s="23">
        <v>5136</v>
      </c>
      <c r="D2" s="23">
        <v>918</v>
      </c>
      <c r="E2" s="23">
        <v>2824</v>
      </c>
      <c r="F2" s="28">
        <v>3867</v>
      </c>
      <c r="G2" s="23">
        <v>860</v>
      </c>
      <c r="H2" s="23">
        <v>3712</v>
      </c>
      <c r="I2" s="23">
        <v>2968</v>
      </c>
      <c r="J2" s="23">
        <v>3525</v>
      </c>
      <c r="K2" s="23">
        <v>4323</v>
      </c>
      <c r="L2" s="23">
        <v>3617</v>
      </c>
      <c r="M2" s="23">
        <v>4360</v>
      </c>
      <c r="N2" s="23">
        <v>2756</v>
      </c>
      <c r="O2" s="28">
        <v>89</v>
      </c>
      <c r="P2" s="23">
        <v>442</v>
      </c>
      <c r="Q2" s="23">
        <v>3556</v>
      </c>
      <c r="R2" s="23">
        <v>5261</v>
      </c>
      <c r="S2" s="23">
        <v>2492</v>
      </c>
      <c r="T2" s="23">
        <v>5062</v>
      </c>
      <c r="U2" s="23">
        <v>2486</v>
      </c>
      <c r="V2" s="23">
        <v>4942</v>
      </c>
      <c r="W2" s="23">
        <v>2267</v>
      </c>
      <c r="X2" s="23">
        <v>4809</v>
      </c>
      <c r="Y2" s="23">
        <v>3853</v>
      </c>
      <c r="Z2" s="24">
        <v>2288</v>
      </c>
    </row>
    <row r="3" spans="1:26">
      <c r="A3" s="20" t="s">
        <v>0</v>
      </c>
      <c r="B3">
        <f ca="1">SUMPRODUCT('Modified Weights'!B13:B17,'Centered Ratings'!B2:B6)/SUM('Modified Weights'!B13:B17)</f>
        <v>3.5146521930321424E-3</v>
      </c>
      <c r="C3">
        <f ca="1">SUMPRODUCT('Modified Weights'!C13:C17,'Centered Ratings'!C2:C6)/SUM('Modified Weights'!C13:C17)</f>
        <v>1.7293945340051686E-2</v>
      </c>
      <c r="D3">
        <f ca="1">SUMPRODUCT('Modified Weights'!D13:D17,'Centered Ratings'!D2:D6)/SUM('Modified Weights'!D13:D17)</f>
        <v>0</v>
      </c>
      <c r="E3">
        <f ca="1">SUMPRODUCT('Modified Weights'!E13:E17,'Centered Ratings'!E2:E6)/SUM('Modified Weights'!E13:E17)</f>
        <v>0</v>
      </c>
      <c r="F3" s="4">
        <f ca="1">SUMPRODUCT('Modified Weights'!F13:F17,'Centered Ratings'!F2:F6)/SUM('Modified Weights'!F13:F17)</f>
        <v>2.0581392373963062E-2</v>
      </c>
      <c r="G3">
        <f ca="1">SUMPRODUCT('Modified Weights'!G13:G17,'Centered Ratings'!G2:G6)/SUM('Modified Weights'!G13:G17)</f>
        <v>2.5021758896543208E-3</v>
      </c>
      <c r="H3">
        <f ca="1">SUMPRODUCT('Modified Weights'!H13:H17,'Centered Ratings'!H2:H6)/SUM('Modified Weights'!H13:H17)</f>
        <v>0.12823253748110902</v>
      </c>
      <c r="I3">
        <f ca="1">SUMPRODUCT('Modified Weights'!I13:I17,'Centered Ratings'!I2:I6)/SUM('Modified Weights'!I13:I17)</f>
        <v>-2.5829033983895921E-2</v>
      </c>
      <c r="J3">
        <f ca="1">SUMPRODUCT('Modified Weights'!J13:J17,'Centered Ratings'!J2:J6)/SUM('Modified Weights'!J13:J17)</f>
        <v>-3.4943989430551013E-2</v>
      </c>
      <c r="K3">
        <f ca="1">SUMPRODUCT('Modified Weights'!K13:K17,'Centered Ratings'!K2:K6)/SUM('Modified Weights'!K13:K17)</f>
        <v>0</v>
      </c>
      <c r="L3">
        <f ca="1">SUMPRODUCT('Modified Weights'!L13:L17,'Centered Ratings'!L2:L6)/SUM('Modified Weights'!L13:L17)</f>
        <v>3.1421227803884448E-2</v>
      </c>
      <c r="M3">
        <f ca="1">SUMPRODUCT('Modified Weights'!M13:M17,'Centered Ratings'!M2:M6)/SUM('Modified Weights'!M13:M17)</f>
        <v>0.12326362985977277</v>
      </c>
      <c r="N3">
        <f ca="1">SUMPRODUCT('Modified Weights'!N13:N17,'Centered Ratings'!N2:N6)/SUM('Modified Weights'!N13:N17)</f>
        <v>0</v>
      </c>
      <c r="O3" s="4">
        <f ca="1">SUMPRODUCT('Modified Weights'!O13:O17,'Centered Ratings'!O2:O6)/SUM('Modified Weights'!O13:O17)</f>
        <v>8.7253374815854309E-3</v>
      </c>
      <c r="P3">
        <f ca="1">SUMPRODUCT('Modified Weights'!P13:P17,'Centered Ratings'!P2:P6)/SUM('Modified Weights'!P13:P17)</f>
        <v>3.6435556069334497E-2</v>
      </c>
      <c r="Q3">
        <f ca="1">SUMPRODUCT('Modified Weights'!Q13:Q17,'Centered Ratings'!Q2:Q6)/SUM('Modified Weights'!Q13:Q17)</f>
        <v>-3.8310942704569889E-2</v>
      </c>
      <c r="R3">
        <f ca="1">SUMPRODUCT('Modified Weights'!R13:R17,'Centered Ratings'!R2:R6)/SUM('Modified Weights'!R13:R17)</f>
        <v>4.1093170357455175E-2</v>
      </c>
      <c r="S3">
        <f ca="1">SUMPRODUCT('Modified Weights'!S13:S17,'Centered Ratings'!S2:S6)/SUM('Modified Weights'!S13:S17)</f>
        <v>-6.4040505077849201E-4</v>
      </c>
      <c r="T3">
        <f ca="1">SUMPRODUCT('Modified Weights'!T13:T17,'Centered Ratings'!T2:T6)/SUM('Modified Weights'!T13:T17)</f>
        <v>3.2851596247426555E-2</v>
      </c>
      <c r="U3">
        <f ca="1">SUMPRODUCT('Modified Weights'!U13:U17,'Centered Ratings'!U2:U6)/SUM('Modified Weights'!U13:U17)</f>
        <v>3.5783022473113858E-2</v>
      </c>
      <c r="V3">
        <f ca="1">SUMPRODUCT('Modified Weights'!V13:V17,'Centered Ratings'!V2:V6)/SUM('Modified Weights'!V13:V17)</f>
        <v>-2.2027133594556315E-2</v>
      </c>
      <c r="W3">
        <f ca="1">SUMPRODUCT('Modified Weights'!W13:W17,'Centered Ratings'!W2:W6)/SUM('Modified Weights'!W13:W17)</f>
        <v>2.7476920295543714E-4</v>
      </c>
      <c r="X3">
        <f ca="1">SUMPRODUCT('Modified Weights'!X13:X17,'Centered Ratings'!X2:X6)/SUM('Modified Weights'!X13:X17)</f>
        <v>-4.3226489216478585E-2</v>
      </c>
      <c r="Y3">
        <f ca="1">SUMPRODUCT('Modified Weights'!Y13:Y17,'Centered Ratings'!Y2:Y6)/SUM('Modified Weights'!Y13:Y17)</f>
        <v>8.763787995331182E-2</v>
      </c>
      <c r="Z3">
        <f ca="1">SUMPRODUCT('Modified Weights'!Z13:Z17,'Centered Ratings'!Z2:Z6)/SUM('Modified Weights'!Z13:Z17)</f>
        <v>1.9150179226461908E-2</v>
      </c>
    </row>
    <row r="4" spans="1:26">
      <c r="A4" s="5" t="str">
        <f t="shared" ref="A4:A7" si="0">A3</f>
        <v>11: Star Wars: Episode IV - A New Hope (1977)</v>
      </c>
      <c r="B4">
        <f ca="1">SUMPRODUCT('Modified Weights'!B14:B18,'Centered Ratings'!B3:B7)/SUM('Modified Weights'!B14:B18)</f>
        <v>-7.8873764839672168E-3</v>
      </c>
      <c r="C4">
        <f ca="1">SUMPRODUCT('Modified Weights'!C14:C18,'Centered Ratings'!C3:C7)/SUM('Modified Weights'!C14:C18)</f>
        <v>0.12902509226215281</v>
      </c>
      <c r="D4">
        <f ca="1">SUMPRODUCT('Modified Weights'!D14:D18,'Centered Ratings'!D3:D7)/SUM('Modified Weights'!D14:D18)</f>
        <v>0</v>
      </c>
      <c r="E4">
        <f ca="1">SUMPRODUCT('Modified Weights'!E14:E18,'Centered Ratings'!E3:E7)/SUM('Modified Weights'!E14:E18)</f>
        <v>0</v>
      </c>
      <c r="F4" s="4">
        <f ca="1">SUMPRODUCT('Modified Weights'!F14:F18,'Centered Ratings'!F3:F7)/SUM('Modified Weights'!F14:F18)</f>
        <v>-0.17463662976627306</v>
      </c>
      <c r="G4">
        <f ca="1">SUMPRODUCT('Modified Weights'!G14:G18,'Centered Ratings'!G3:G7)/SUM('Modified Weights'!G14:G18)</f>
        <v>0.13135446754012206</v>
      </c>
      <c r="H4">
        <f ca="1">SUMPRODUCT('Modified Weights'!H14:H18,'Centered Ratings'!H3:H7)/SUM('Modified Weights'!H14:H18)</f>
        <v>-0.13454802546034431</v>
      </c>
      <c r="I4">
        <f ca="1">SUMPRODUCT('Modified Weights'!I14:I18,'Centered Ratings'!I3:I7)/SUM('Modified Weights'!I14:I18)</f>
        <v>-2.5829033983895921E-2</v>
      </c>
      <c r="J4">
        <f ca="1">SUMPRODUCT('Modified Weights'!J14:J18,'Centered Ratings'!J3:J7)/SUM('Modified Weights'!J14:J18)</f>
        <v>-8.0996224749105339E-2</v>
      </c>
      <c r="K4">
        <f ca="1">SUMPRODUCT('Modified Weights'!K14:K18,'Centered Ratings'!K3:K7)/SUM('Modified Weights'!K14:K18)</f>
        <v>0</v>
      </c>
      <c r="L4">
        <f ca="1">SUMPRODUCT('Modified Weights'!L14:L18,'Centered Ratings'!L3:L7)/SUM('Modified Weights'!L14:L18)</f>
        <v>-9.6841485328887811E-2</v>
      </c>
      <c r="M4">
        <f ca="1">SUMPRODUCT('Modified Weights'!M14:M18,'Centered Ratings'!M3:M7)/SUM('Modified Weights'!M14:M18)</f>
        <v>0.12326362985977277</v>
      </c>
      <c r="N4">
        <f ca="1">SUMPRODUCT('Modified Weights'!N14:N18,'Centered Ratings'!N3:N7)/SUM('Modified Weights'!N14:N18)</f>
        <v>-5.8338933780623388E-2</v>
      </c>
      <c r="O4" s="4">
        <f ca="1">SUMPRODUCT('Modified Weights'!O14:O18,'Centered Ratings'!O3:O7)/SUM('Modified Weights'!O14:O18)</f>
        <v>8.7253374815854309E-3</v>
      </c>
      <c r="P4">
        <f ca="1">SUMPRODUCT('Modified Weights'!P14:P18,'Centered Ratings'!P3:P7)/SUM('Modified Weights'!P14:P18)</f>
        <v>0.23633116590276551</v>
      </c>
      <c r="Q4">
        <f ca="1">SUMPRODUCT('Modified Weights'!Q14:Q18,'Centered Ratings'!Q3:Q7)/SUM('Modified Weights'!Q14:Q18)</f>
        <v>-3.8310942704569889E-2</v>
      </c>
      <c r="R4">
        <f ca="1">SUMPRODUCT('Modified Weights'!R14:R18,'Centered Ratings'!R3:R7)/SUM('Modified Weights'!R14:R18)</f>
        <v>4.1093170357455175E-2</v>
      </c>
      <c r="S4">
        <f ca="1">SUMPRODUCT('Modified Weights'!S14:S18,'Centered Ratings'!S3:S7)/SUM('Modified Weights'!S14:S18)</f>
        <v>-0.12559716396020001</v>
      </c>
      <c r="T4">
        <f ca="1">SUMPRODUCT('Modified Weights'!T14:T18,'Centered Ratings'!T3:T7)/SUM('Modified Weights'!T14:T18)</f>
        <v>3.2851596247426555E-2</v>
      </c>
      <c r="U4">
        <f ca="1">SUMPRODUCT('Modified Weights'!U14:U18,'Centered Ratings'!U3:U7)/SUM('Modified Weights'!U14:U18)</f>
        <v>3.5783022473113858E-2</v>
      </c>
      <c r="V4">
        <f ca="1">SUMPRODUCT('Modified Weights'!V14:V18,'Centered Ratings'!V3:V7)/SUM('Modified Weights'!V14:V18)</f>
        <v>-2.2027133594556315E-2</v>
      </c>
      <c r="W4">
        <f ca="1">SUMPRODUCT('Modified Weights'!W14:W18,'Centered Ratings'!W3:W7)/SUM('Modified Weights'!W14:W18)</f>
        <v>-0.11602914585612031</v>
      </c>
      <c r="X4">
        <f ca="1">SUMPRODUCT('Modified Weights'!X14:X18,'Centered Ratings'!X3:X7)/SUM('Modified Weights'!X14:X18)</f>
        <v>0.30659543725543059</v>
      </c>
      <c r="Y4">
        <f ca="1">SUMPRODUCT('Modified Weights'!Y14:Y18,'Centered Ratings'!Y3:Y7)/SUM('Modified Weights'!Y14:Y18)</f>
        <v>0.21107395964111458</v>
      </c>
      <c r="Z4">
        <f ca="1">SUMPRODUCT('Modified Weights'!Z14:Z18,'Centered Ratings'!Z3:Z7)/SUM('Modified Weights'!Z14:Z18)</f>
        <v>1.9150179226461908E-2</v>
      </c>
    </row>
    <row r="5" spans="1:26">
      <c r="A5" s="5" t="str">
        <f t="shared" si="0"/>
        <v>11: Star Wars: Episode IV - A New Hope (1977)</v>
      </c>
      <c r="B5">
        <f ca="1">SUMPRODUCT('Modified Weights'!B15:B19,'Centered Ratings'!B4:B8)/SUM('Modified Weights'!B15:B19)</f>
        <v>-0.14034653889353951</v>
      </c>
      <c r="C5">
        <f ca="1">SUMPRODUCT('Modified Weights'!C15:C19,'Centered Ratings'!C4:C8)/SUM('Modified Weights'!C15:C19)</f>
        <v>9.6670962422731599E-2</v>
      </c>
      <c r="D5">
        <f ca="1">SUMPRODUCT('Modified Weights'!D15:D19,'Centered Ratings'!D4:D8)/SUM('Modified Weights'!D15:D19)</f>
        <v>0</v>
      </c>
      <c r="E5">
        <f ca="1">SUMPRODUCT('Modified Weights'!E15:E19,'Centered Ratings'!E4:E8)/SUM('Modified Weights'!E15:E19)</f>
        <v>0</v>
      </c>
      <c r="F5" s="4">
        <f ca="1">SUMPRODUCT('Modified Weights'!F15:F19,'Centered Ratings'!F4:F8)/SUM('Modified Weights'!F15:F19)</f>
        <v>-0.17463662976627306</v>
      </c>
      <c r="G5">
        <f ca="1">SUMPRODUCT('Modified Weights'!G15:G19,'Centered Ratings'!G4:G8)/SUM('Modified Weights'!G15:G19)</f>
        <v>0.13135446754012206</v>
      </c>
      <c r="H5">
        <f ca="1">SUMPRODUCT('Modified Weights'!H15:H19,'Centered Ratings'!H4:H8)/SUM('Modified Weights'!H15:H19)</f>
        <v>-0.1917237172462164</v>
      </c>
      <c r="I5">
        <f ca="1">SUMPRODUCT('Modified Weights'!I15:I19,'Centered Ratings'!I4:I8)/SUM('Modified Weights'!I15:I19)</f>
        <v>-2.5829033983895921E-2</v>
      </c>
      <c r="J5">
        <f ca="1">SUMPRODUCT('Modified Weights'!J15:J19,'Centered Ratings'!J4:J8)/SUM('Modified Weights'!J15:J19)</f>
        <v>-1.1949244429066438E-2</v>
      </c>
      <c r="K5">
        <f ca="1">SUMPRODUCT('Modified Weights'!K15:K19,'Centered Ratings'!K4:K8)/SUM('Modified Weights'!K15:K19)</f>
        <v>-3.342718530198522E-2</v>
      </c>
      <c r="L5">
        <f ca="1">SUMPRODUCT('Modified Weights'!L15:L19,'Centered Ratings'!L4:L8)/SUM('Modified Weights'!L15:L19)</f>
        <v>-0.17203644432856599</v>
      </c>
      <c r="M5">
        <f ca="1">SUMPRODUCT('Modified Weights'!M15:M19,'Centered Ratings'!M4:M8)/SUM('Modified Weights'!M15:M19)</f>
        <v>0.12326362985977277</v>
      </c>
      <c r="N5">
        <f ca="1">SUMPRODUCT('Modified Weights'!N15:N19,'Centered Ratings'!N4:N8)/SUM('Modified Weights'!N15:N19)</f>
        <v>-0.11426224685455916</v>
      </c>
      <c r="O5" s="4">
        <f ca="1">SUMPRODUCT('Modified Weights'!O15:O19,'Centered Ratings'!O4:O8)/SUM('Modified Weights'!O15:O19)</f>
        <v>0.10901934059277453</v>
      </c>
      <c r="P5">
        <f ca="1">SUMPRODUCT('Modified Weights'!P15:P19,'Centered Ratings'!P4:P8)/SUM('Modified Weights'!P15:P19)</f>
        <v>0.26567018812628318</v>
      </c>
      <c r="Q5">
        <f ca="1">SUMPRODUCT('Modified Weights'!Q15:Q19,'Centered Ratings'!Q4:Q8)/SUM('Modified Weights'!Q15:Q19)</f>
        <v>8.3456292370883881E-2</v>
      </c>
      <c r="R5">
        <f ca="1">SUMPRODUCT('Modified Weights'!R15:R19,'Centered Ratings'!R4:R8)/SUM('Modified Weights'!R15:R19)</f>
        <v>0.22145756047660675</v>
      </c>
      <c r="S5">
        <f ca="1">SUMPRODUCT('Modified Weights'!S15:S19,'Centered Ratings'!S4:S8)/SUM('Modified Weights'!S15:S19)</f>
        <v>-0.12559716396020001</v>
      </c>
      <c r="T5">
        <f ca="1">SUMPRODUCT('Modified Weights'!T15:T19,'Centered Ratings'!T4:T8)/SUM('Modified Weights'!T15:T19)</f>
        <v>0.59855478874227952</v>
      </c>
      <c r="U5">
        <f ca="1">SUMPRODUCT('Modified Weights'!U15:U19,'Centered Ratings'!U4:U8)/SUM('Modified Weights'!U15:U19)</f>
        <v>-0.10501825234668116</v>
      </c>
      <c r="V5">
        <f ca="1">SUMPRODUCT('Modified Weights'!V15:V19,'Centered Ratings'!V4:V8)/SUM('Modified Weights'!V15:V19)</f>
        <v>0.11398643320272184</v>
      </c>
      <c r="W5">
        <f ca="1">SUMPRODUCT('Modified Weights'!W15:W19,'Centered Ratings'!W4:W8)/SUM('Modified Weights'!W15:W19)</f>
        <v>-0.21045774185662075</v>
      </c>
      <c r="X5">
        <f ca="1">SUMPRODUCT('Modified Weights'!X15:X19,'Centered Ratings'!X4:X8)/SUM('Modified Weights'!X15:X19)</f>
        <v>0.30659543725543059</v>
      </c>
      <c r="Y5">
        <f ca="1">SUMPRODUCT('Modified Weights'!Y15:Y19,'Centered Ratings'!Y4:Y8)/SUM('Modified Weights'!Y15:Y19)</f>
        <v>0.21107395964111458</v>
      </c>
      <c r="Z5">
        <f ca="1">SUMPRODUCT('Modified Weights'!Z15:Z19,'Centered Ratings'!Z4:Z8)/SUM('Modified Weights'!Z15:Z19)</f>
        <v>0.14302807648854801</v>
      </c>
    </row>
    <row r="6" spans="1:26">
      <c r="A6" s="5" t="str">
        <f t="shared" si="0"/>
        <v>11: Star Wars: Episode IV - A New Hope (1977)</v>
      </c>
      <c r="B6">
        <f ca="1">SUMPRODUCT('Modified Weights'!B16:B20,'Centered Ratings'!B5:B9)/SUM('Modified Weights'!B16:B20)</f>
        <v>-0.14034653889353951</v>
      </c>
      <c r="C6">
        <f ca="1">SUMPRODUCT('Modified Weights'!C16:C20,'Centered Ratings'!C5:C9)/SUM('Modified Weights'!C16:C20)</f>
        <v>-0.15496242370157778</v>
      </c>
      <c r="D6">
        <f ca="1">SUMPRODUCT('Modified Weights'!D16:D20,'Centered Ratings'!D5:D9)/SUM('Modified Weights'!D16:D20)</f>
        <v>0</v>
      </c>
      <c r="E6">
        <f ca="1">SUMPRODUCT('Modified Weights'!E16:E20,'Centered Ratings'!E5:E9)/SUM('Modified Weights'!E16:E20)</f>
        <v>0.16016099413350299</v>
      </c>
      <c r="F6" s="4">
        <f ca="1">SUMPRODUCT('Modified Weights'!F16:F20,'Centered Ratings'!F5:F9)/SUM('Modified Weights'!F16:F20)</f>
        <v>-0.5941279114390553</v>
      </c>
      <c r="G6">
        <f ca="1">SUMPRODUCT('Modified Weights'!G16:G20,'Centered Ratings'!G5:G9)/SUM('Modified Weights'!G16:G20)</f>
        <v>7.538188266962409E-2</v>
      </c>
      <c r="H6">
        <f ca="1">SUMPRODUCT('Modified Weights'!H16:H20,'Centered Ratings'!H5:H9)/SUM('Modified Weights'!H16:H20)</f>
        <v>-0.22710452227780126</v>
      </c>
      <c r="I6">
        <f ca="1">SUMPRODUCT('Modified Weights'!I16:I20,'Centered Ratings'!I5:I9)/SUM('Modified Weights'!I16:I20)</f>
        <v>0.25</v>
      </c>
      <c r="J6">
        <f ca="1">SUMPRODUCT('Modified Weights'!J16:J20,'Centered Ratings'!J5:J9)/SUM('Modified Weights'!J16:J20)</f>
        <v>-4.9426467792749298E-2</v>
      </c>
      <c r="K6">
        <f ca="1">SUMPRODUCT('Modified Weights'!K16:K20,'Centered Ratings'!K5:K9)/SUM('Modified Weights'!K16:K20)</f>
        <v>6.5032948380042768E-2</v>
      </c>
      <c r="L6">
        <f ca="1">SUMPRODUCT('Modified Weights'!L16:L20,'Centered Ratings'!L5:L9)/SUM('Modified Weights'!L16:L20)</f>
        <v>8.6951168732846799E-3</v>
      </c>
      <c r="M6">
        <f ca="1">SUMPRODUCT('Modified Weights'!M16:M20,'Centered Ratings'!M5:M9)/SUM('Modified Weights'!M16:M20)</f>
        <v>0.12326362985977277</v>
      </c>
      <c r="N6">
        <f ca="1">SUMPRODUCT('Modified Weights'!N16:N20,'Centered Ratings'!N5:N9)/SUM('Modified Weights'!N16:N20)</f>
        <v>-9.4534072303438105E-3</v>
      </c>
      <c r="O6" s="4">
        <f ca="1">SUMPRODUCT('Modified Weights'!O16:O20,'Centered Ratings'!O5:O9)/SUM('Modified Weights'!O16:O20)</f>
        <v>7.6977859326690101E-2</v>
      </c>
      <c r="P6">
        <f ca="1">SUMPRODUCT('Modified Weights'!P16:P20,'Centered Ratings'!P5:P9)/SUM('Modified Weights'!P16:P20)</f>
        <v>0.40883808019332413</v>
      </c>
      <c r="Q6">
        <f ca="1">SUMPRODUCT('Modified Weights'!Q16:Q20,'Centered Ratings'!Q5:Q9)/SUM('Modified Weights'!Q16:Q20)</f>
        <v>2.4179610688985609E-2</v>
      </c>
      <c r="R6">
        <f ca="1">SUMPRODUCT('Modified Weights'!R16:R20,'Centered Ratings'!R5:R9)/SUM('Modified Weights'!R16:R20)</f>
        <v>0.22145756047660675</v>
      </c>
      <c r="S6">
        <f ca="1">SUMPRODUCT('Modified Weights'!S16:S20,'Centered Ratings'!S5:S9)/SUM('Modified Weights'!S16:S20)</f>
        <v>-7.0255076754903736E-2</v>
      </c>
      <c r="T6">
        <f ca="1">SUMPRODUCT('Modified Weights'!T16:T20,'Centered Ratings'!T5:T9)/SUM('Modified Weights'!T16:T20)</f>
        <v>0.59855478874227952</v>
      </c>
      <c r="U6">
        <f ca="1">SUMPRODUCT('Modified Weights'!U16:U20,'Centered Ratings'!U5:U9)/SUM('Modified Weights'!U16:U20)</f>
        <v>-0.23453510499523877</v>
      </c>
      <c r="V6">
        <f ca="1">SUMPRODUCT('Modified Weights'!V16:V20,'Centered Ratings'!V5:V9)/SUM('Modified Weights'!V16:V20)</f>
        <v>0</v>
      </c>
      <c r="W6">
        <f ca="1">SUMPRODUCT('Modified Weights'!W16:W20,'Centered Ratings'!W5:W9)/SUM('Modified Weights'!W16:W20)</f>
        <v>-0.28342103016800041</v>
      </c>
      <c r="X6">
        <f ca="1">SUMPRODUCT('Modified Weights'!X16:X20,'Centered Ratings'!X5:X9)/SUM('Modified Weights'!X16:X20)</f>
        <v>0.36606750461255455</v>
      </c>
      <c r="Y6">
        <f ca="1">SUMPRODUCT('Modified Weights'!Y16:Y20,'Centered Ratings'!Y5:Y9)/SUM('Modified Weights'!Y16:Y20)</f>
        <v>-5.1107288590750206E-2</v>
      </c>
      <c r="Z6">
        <f ca="1">SUMPRODUCT('Modified Weights'!Z16:Z20,'Centered Ratings'!Z5:Z9)/SUM('Modified Weights'!Z16:Z20)</f>
        <v>8.2710457193314241E-2</v>
      </c>
    </row>
    <row r="7" spans="1:26">
      <c r="A7" s="5" t="str">
        <f t="shared" si="0"/>
        <v>11: Star Wars: Episode IV - A New Hope (1977)</v>
      </c>
      <c r="B7">
        <f ca="1">SUMPRODUCT('Modified Weights'!B17:B21,'Centered Ratings'!B6:B10)/SUM('Modified Weights'!B17:B21)</f>
        <v>-0.15372836257994799</v>
      </c>
      <c r="C7">
        <f ca="1">SUMPRODUCT('Modified Weights'!C17:C21,'Centered Ratings'!C6:C10)/SUM('Modified Weights'!C17:C21)</f>
        <v>4.7584694022790114E-2</v>
      </c>
      <c r="D7">
        <f ca="1">SUMPRODUCT('Modified Weights'!D17:D21,'Centered Ratings'!D6:D10)/SUM('Modified Weights'!D17:D21)</f>
        <v>0</v>
      </c>
      <c r="E7">
        <f ca="1">SUMPRODUCT('Modified Weights'!E17:E21,'Centered Ratings'!E6:E10)/SUM('Modified Weights'!E17:E21)</f>
        <v>0.16016099413350299</v>
      </c>
      <c r="F7" s="4">
        <f ca="1">SUMPRODUCT('Modified Weights'!F17:F21,'Centered Ratings'!F6:F10)/SUM('Modified Weights'!F17:F21)</f>
        <v>-7.1217908755087003E-2</v>
      </c>
      <c r="G7">
        <f ca="1">SUMPRODUCT('Modified Weights'!G17:G21,'Centered Ratings'!G6:G10)/SUM('Modified Weights'!G17:G21)</f>
        <v>7.538188266962409E-2</v>
      </c>
      <c r="H7">
        <f ca="1">SUMPRODUCT('Modified Weights'!H17:H21,'Centered Ratings'!H6:H10)/SUM('Modified Weights'!H17:H21)</f>
        <v>0</v>
      </c>
      <c r="I7">
        <f ca="1">SUMPRODUCT('Modified Weights'!I17:I21,'Centered Ratings'!I6:I10)/SUM('Modified Weights'!I17:I21)</f>
        <v>8.8174260061556375E-2</v>
      </c>
      <c r="J7">
        <f ca="1">SUMPRODUCT('Modified Weights'!J17:J21,'Centered Ratings'!J6:J10)/SUM('Modified Weights'!J17:J21)</f>
        <v>-8.5009650916125307E-2</v>
      </c>
      <c r="K7">
        <f ca="1">SUMPRODUCT('Modified Weights'!K17:K21,'Centered Ratings'!K6:K10)/SUM('Modified Weights'!K17:K21)</f>
        <v>3.3016337978094584E-2</v>
      </c>
      <c r="L7">
        <f ca="1">SUMPRODUCT('Modified Weights'!L17:L21,'Centered Ratings'!L6:L10)/SUM('Modified Weights'!L17:L21)</f>
        <v>8.6951168732846799E-3</v>
      </c>
      <c r="M7">
        <f ca="1">SUMPRODUCT('Modified Weights'!M17:M21,'Centered Ratings'!M6:M10)/SUM('Modified Weights'!M17:M21)</f>
        <v>-0.43836818507011366</v>
      </c>
      <c r="N7">
        <f ca="1">SUMPRODUCT('Modified Weights'!N17:N21,'Centered Ratings'!N6:N10)/SUM('Modified Weights'!N17:N21)</f>
        <v>-9.4534072303438105E-3</v>
      </c>
      <c r="O7" s="4">
        <f ca="1">SUMPRODUCT('Modified Weights'!O17:O21,'Centered Ratings'!O6:O10)/SUM('Modified Weights'!O17:O21)</f>
        <v>4.5713565966009138E-2</v>
      </c>
      <c r="P7">
        <f ca="1">SUMPRODUCT('Modified Weights'!P17:P21,'Centered Ratings'!P6:P10)/SUM('Modified Weights'!P17:P21)</f>
        <v>0.11130702883305681</v>
      </c>
      <c r="Q7">
        <f ca="1">SUMPRODUCT('Modified Weights'!Q17:Q21,'Centered Ratings'!Q6:Q10)/SUM('Modified Weights'!Q17:Q21)</f>
        <v>2.4179610688985609E-2</v>
      </c>
      <c r="R7">
        <f ca="1">SUMPRODUCT('Modified Weights'!R17:R21,'Centered Ratings'!R6:R10)/SUM('Modified Weights'!R17:R21)</f>
        <v>0.37442650369078823</v>
      </c>
      <c r="S7">
        <f ca="1">SUMPRODUCT('Modified Weights'!S17:S21,'Centered Ratings'!S6:S10)/SUM('Modified Weights'!S17:S21)</f>
        <v>-2.1408876748243967E-2</v>
      </c>
      <c r="T7">
        <f ca="1">SUMPRODUCT('Modified Weights'!T17:T21,'Centered Ratings'!T6:T10)/SUM('Modified Weights'!T17:T21)</f>
        <v>0.59855478874227952</v>
      </c>
      <c r="U7">
        <f ca="1">SUMPRODUCT('Modified Weights'!U17:U21,'Centered Ratings'!U6:U10)/SUM('Modified Weights'!U17:U21)</f>
        <v>-0.22561849340947152</v>
      </c>
      <c r="V7">
        <f ca="1">SUMPRODUCT('Modified Weights'!V17:V21,'Centered Ratings'!V6:V10)/SUM('Modified Weights'!V17:V21)</f>
        <v>0</v>
      </c>
      <c r="W7">
        <f ca="1">SUMPRODUCT('Modified Weights'!W17:W21,'Centered Ratings'!W6:W10)/SUM('Modified Weights'!W17:W21)</f>
        <v>-0.13742110463474727</v>
      </c>
      <c r="X7">
        <f ca="1">SUMPRODUCT('Modified Weights'!X17:X21,'Centered Ratings'!X6:X10)/SUM('Modified Weights'!X17:X21)</f>
        <v>0.36606750461255455</v>
      </c>
      <c r="Y7">
        <f ca="1">SUMPRODUCT('Modified Weights'!Y17:Y21,'Centered Ratings'!Y6:Y10)/SUM('Modified Weights'!Y17:Y21)</f>
        <v>3.4760012324594719E-2</v>
      </c>
      <c r="Z7">
        <f ca="1">SUMPRODUCT('Modified Weights'!Z17:Z21,'Centered Ratings'!Z6:Z10)/SUM('Modified Weights'!Z17:Z21)</f>
        <v>8.2710457193314241E-2</v>
      </c>
    </row>
    <row r="8" spans="1:26">
      <c r="A8" s="20" t="s">
        <v>1</v>
      </c>
      <c r="B8">
        <f ca="1">SUMPRODUCT('Modified Weights'!B18:B22,'Centered Ratings'!B7:B11)/SUM('Modified Weights'!B18:B22)</f>
        <v>-1.1407017626040222E-2</v>
      </c>
      <c r="C8">
        <f ca="1">SUMPRODUCT('Modified Weights'!C18:C22,'Centered Ratings'!C7:C11)/SUM('Modified Weights'!C18:C22)</f>
        <v>4.7584694022790114E-2</v>
      </c>
      <c r="D8">
        <f ca="1">SUMPRODUCT('Modified Weights'!D18:D22,'Centered Ratings'!D7:D11)/SUM('Modified Weights'!D18:D22)</f>
        <v>0</v>
      </c>
      <c r="E8">
        <f ca="1">SUMPRODUCT('Modified Weights'!E18:E22,'Centered Ratings'!E7:E11)/SUM('Modified Weights'!E18:E22)</f>
        <v>7.0321988267005947E-2</v>
      </c>
      <c r="F8" s="4">
        <f ca="1">SUMPRODUCT('Modified Weights'!F18:F22,'Centered Ratings'!F7:F11)/SUM('Modified Weights'!F18:F22)</f>
        <v>-2.7265582047290581E-2</v>
      </c>
      <c r="G8">
        <f ca="1">SUMPRODUCT('Modified Weights'!G18:G22,'Centered Ratings'!G7:G11)/SUM('Modified Weights'!G18:G22)</f>
        <v>2.9113946698689157E-2</v>
      </c>
      <c r="H8">
        <f ca="1">SUMPRODUCT('Modified Weights'!H18:H22,'Centered Ratings'!H7:H11)/SUM('Modified Weights'!H18:H22)</f>
        <v>0</v>
      </c>
      <c r="I8">
        <f ca="1">SUMPRODUCT('Modified Weights'!I18:I22,'Centered Ratings'!I7:I11)/SUM('Modified Weights'!I18:I22)</f>
        <v>1.774689693120679E-2</v>
      </c>
      <c r="J8">
        <f ca="1">SUMPRODUCT('Modified Weights'!J18:J22,'Centered Ratings'!J7:J11)/SUM('Modified Weights'!J18:J22)</f>
        <v>-3.2725593944583978E-2</v>
      </c>
      <c r="K8">
        <f ca="1">SUMPRODUCT('Modified Weights'!K18:K22,'Centered Ratings'!K7:K11)/SUM('Modified Weights'!K18:K22)</f>
        <v>6.2801782427039914E-3</v>
      </c>
      <c r="L8">
        <f ca="1">SUMPRODUCT('Modified Weights'!L18:L22,'Centered Ratings'!L7:L11)/SUM('Modified Weights'!L18:L22)</f>
        <v>2.0846774549698785E-2</v>
      </c>
      <c r="M8">
        <f ca="1">SUMPRODUCT('Modified Weights'!M18:M22,'Centered Ratings'!M7:M11)/SUM('Modified Weights'!M18:M22)</f>
        <v>0</v>
      </c>
      <c r="N8">
        <f ca="1">SUMPRODUCT('Modified Weights'!N18:N22,'Centered Ratings'!N7:N11)/SUM('Modified Weights'!N18:N22)</f>
        <v>-9.4534072303438105E-3</v>
      </c>
      <c r="O8" s="4">
        <f ca="1">SUMPRODUCT('Modified Weights'!O18:O22,'Centered Ratings'!O7:O11)/SUM('Modified Weights'!O18:O22)</f>
        <v>1.7450674963170862E-2</v>
      </c>
      <c r="P8">
        <f ca="1">SUMPRODUCT('Modified Weights'!P18:P22,'Centered Ratings'!P7:P11)/SUM('Modified Weights'!P18:P22)</f>
        <v>0.11130702883305681</v>
      </c>
      <c r="Q8">
        <f ca="1">SUMPRODUCT('Modified Weights'!Q18:Q22,'Centered Ratings'!Q7:Q11)/SUM('Modified Weights'!Q18:Q22)</f>
        <v>-2.2326756758056045E-2</v>
      </c>
      <c r="R8">
        <f ca="1">SUMPRODUCT('Modified Weights'!R18:R22,'Centered Ratings'!R7:R11)/SUM('Modified Weights'!R18:R22)</f>
        <v>6.1377463613721976E-2</v>
      </c>
      <c r="S8">
        <f ca="1">SUMPRODUCT('Modified Weights'!S18:S22,'Centered Ratings'!S7:S11)/SUM('Modified Weights'!S18:S22)</f>
        <v>-2.1408876748243967E-2</v>
      </c>
      <c r="T8">
        <f ca="1">SUMPRODUCT('Modified Weights'!T18:T22,'Centered Ratings'!T7:T11)/SUM('Modified Weights'!T18:T22)</f>
        <v>0.16425798123713278</v>
      </c>
      <c r="U8">
        <f ca="1">SUMPRODUCT('Modified Weights'!U18:U22,'Centered Ratings'!U7:U11)/SUM('Modified Weights'!U18:U22)</f>
        <v>-6.7094191551419782E-2</v>
      </c>
      <c r="V8">
        <f ca="1">SUMPRODUCT('Modified Weights'!V18:V22,'Centered Ratings'!V7:V11)/SUM('Modified Weights'!V18:V22)</f>
        <v>0</v>
      </c>
      <c r="W8">
        <f ca="1">SUMPRODUCT('Modified Weights'!W18:W22,'Centered Ratings'!W7:W11)/SUM('Modified Weights'!W18:W22)</f>
        <v>-0.1210258750449011</v>
      </c>
      <c r="X8">
        <f ca="1">SUMPRODUCT('Modified Weights'!X18:X22,'Centered Ratings'!X7:X11)/SUM('Modified Weights'!X18:X22)</f>
        <v>9.8202513837663166E-2</v>
      </c>
      <c r="Y8">
        <f ca="1">SUMPRODUCT('Modified Weights'!Y18:Y22,'Centered Ratings'!Y7:Y11)/SUM('Modified Weights'!Y18:Y22)</f>
        <v>0.11306288231082545</v>
      </c>
      <c r="Z8">
        <f ca="1">SUMPRODUCT('Modified Weights'!Z18:Z22,'Centered Ratings'!Z7:Z11)/SUM('Modified Weights'!Z18:Z22)</f>
        <v>3.830035845292469E-2</v>
      </c>
    </row>
    <row r="9" spans="1:26">
      <c r="A9" s="5" t="str">
        <f t="shared" ref="A9:A12" si="1">A8</f>
        <v>12: Finding Nemo (2003)</v>
      </c>
      <c r="B9">
        <f ca="1">SUMPRODUCT('Modified Weights'!B19:B23,'Centered Ratings'!B8:B12)/SUM('Modified Weights'!B19:B23)</f>
        <v>-6.0515942085366106E-2</v>
      </c>
      <c r="C9">
        <f ca="1">SUMPRODUCT('Modified Weights'!C19:C23,'Centered Ratings'!C8:C12)/SUM('Modified Weights'!C19:C23)</f>
        <v>0.23846629870396871</v>
      </c>
      <c r="D9">
        <f ca="1">SUMPRODUCT('Modified Weights'!D19:D23,'Centered Ratings'!D8:D12)/SUM('Modified Weights'!D19:D23)</f>
        <v>-0.28446200169870312</v>
      </c>
      <c r="E9">
        <f ca="1">SUMPRODUCT('Modified Weights'!E19:E23,'Centered Ratings'!E8:E12)/SUM('Modified Weights'!E19:E23)</f>
        <v>7.0321988267005947E-2</v>
      </c>
      <c r="F9" s="4">
        <f ca="1">SUMPRODUCT('Modified Weights'!F19:F23,'Centered Ratings'!F8:F12)/SUM('Modified Weights'!F19:F23)</f>
        <v>-0.13267638488805422</v>
      </c>
      <c r="G9">
        <f ca="1">SUMPRODUCT('Modified Weights'!G19:G23,'Centered Ratings'!G8:G12)/SUM('Modified Weights'!G19:G23)</f>
        <v>0.12575316543654005</v>
      </c>
      <c r="H9">
        <f ca="1">SUMPRODUCT('Modified Weights'!H19:H23,'Centered Ratings'!H8:H12)/SUM('Modified Weights'!H19:H23)</f>
        <v>0.37503588151990919</v>
      </c>
      <c r="I9">
        <f ca="1">SUMPRODUCT('Modified Weights'!I19:I23,'Centered Ratings'!I8:I12)/SUM('Modified Weights'!I19:I23)</f>
        <v>1.774689693120679E-2</v>
      </c>
      <c r="J9">
        <f ca="1">SUMPRODUCT('Modified Weights'!J19:J23,'Centered Ratings'!J8:J12)/SUM('Modified Weights'!J19:J23)</f>
        <v>-5.575171160386104E-2</v>
      </c>
      <c r="K9">
        <f ca="1">SUMPRODUCT('Modified Weights'!K19:K23,'Centered Ratings'!K8:K12)/SUM('Modified Weights'!K19:K23)</f>
        <v>-0.21353749369172795</v>
      </c>
      <c r="L9">
        <f ca="1">SUMPRODUCT('Modified Weights'!L19:L23,'Centered Ratings'!L8:L12)/SUM('Modified Weights'!L19:L23)</f>
        <v>3.3336839514094663E-2</v>
      </c>
      <c r="M9">
        <f ca="1">SUMPRODUCT('Modified Weights'!M19:M23,'Centered Ratings'!M8:M12)/SUM('Modified Weights'!M19:M23)</f>
        <v>-0.15450740159756182</v>
      </c>
      <c r="N9">
        <f ca="1">SUMPRODUCT('Modified Weights'!N19:N23,'Centered Ratings'!N8:N12)/SUM('Modified Weights'!N19:N23)</f>
        <v>9.2639726885747065E-2</v>
      </c>
      <c r="O9" s="4">
        <f ca="1">SUMPRODUCT('Modified Weights'!O19:O23,'Centered Ratings'!O8:O12)/SUM('Modified Weights'!O19:O23)</f>
        <v>-1.0879543784501225E-2</v>
      </c>
      <c r="P9">
        <f ca="1">SUMPRODUCT('Modified Weights'!P19:P23,'Centered Ratings'!P8:P12)/SUM('Modified Weights'!P19:P23)</f>
        <v>-8.6303370670017983E-3</v>
      </c>
      <c r="Q9">
        <f ca="1">SUMPRODUCT('Modified Weights'!Q19:Q23,'Centered Ratings'!Q8:Q12)/SUM('Modified Weights'!Q19:Q23)</f>
        <v>-0.20759331436306702</v>
      </c>
      <c r="R9">
        <f ca="1">SUMPRODUCT('Modified Weights'!R19:R23,'Centered Ratings'!R8:R12)/SUM('Modified Weights'!R19:R23)</f>
        <v>6.1377463613721976E-2</v>
      </c>
      <c r="S9">
        <f ca="1">SUMPRODUCT('Modified Weights'!S19:S23,'Centered Ratings'!S8:S12)/SUM('Modified Weights'!S19:S23)</f>
        <v>7.2308692433822264E-2</v>
      </c>
      <c r="T9">
        <f ca="1">SUMPRODUCT('Modified Weights'!T19:T23,'Centered Ratings'!T8:T12)/SUM('Modified Weights'!T19:T23)</f>
        <v>0.16425798123713278</v>
      </c>
      <c r="U9">
        <f ca="1">SUMPRODUCT('Modified Weights'!U19:U23,'Centered Ratings'!U8:U12)/SUM('Modified Weights'!U19:U23)</f>
        <v>-0.22238674919541285</v>
      </c>
      <c r="V9">
        <f ca="1">SUMPRODUCT('Modified Weights'!V19:V23,'Centered Ratings'!V8:V12)/SUM('Modified Weights'!V19:V23)</f>
        <v>0.17074526961246955</v>
      </c>
      <c r="W9">
        <f ca="1">SUMPRODUCT('Modified Weights'!W19:W23,'Centered Ratings'!W8:W12)/SUM('Modified Weights'!W19:W23)</f>
        <v>-5.247666044337157E-2</v>
      </c>
      <c r="X9">
        <f ca="1">SUMPRODUCT('Modified Weights'!X19:X23,'Centered Ratings'!X8:X12)/SUM('Modified Weights'!X19:X23)</f>
        <v>0.15802276522142927</v>
      </c>
      <c r="Y9">
        <f ca="1">SUMPRODUCT('Modified Weights'!Y19:Y23,'Centered Ratings'!Y8:Y12)/SUM('Modified Weights'!Y19:Y23)</f>
        <v>-0.2654744287317698</v>
      </c>
      <c r="Z9">
        <f ca="1">SUMPRODUCT('Modified Weights'!Z19:Z23,'Centered Ratings'!Z8:Z12)/SUM('Modified Weights'!Z19:Z23)</f>
        <v>-3.1582630259061231E-2</v>
      </c>
    </row>
    <row r="10" spans="1:26">
      <c r="A10" s="5" t="str">
        <f t="shared" si="1"/>
        <v>12: Finding Nemo (2003)</v>
      </c>
      <c r="B10">
        <f ca="1">SUMPRODUCT('Modified Weights'!B20:B24,'Centered Ratings'!B9:B13)/SUM('Modified Weights'!B20:B24)</f>
        <v>6.4442892903158033E-3</v>
      </c>
      <c r="C10">
        <f ca="1">SUMPRODUCT('Modified Weights'!C20:C24,'Centered Ratings'!C9:C13)/SUM('Modified Weights'!C20:C24)</f>
        <v>0.23846629870396871</v>
      </c>
      <c r="D10">
        <f ca="1">SUMPRODUCT('Modified Weights'!D20:D24,'Centered Ratings'!D9:D13)/SUM('Modified Weights'!D20:D24)</f>
        <v>-8.6932639119044738E-2</v>
      </c>
      <c r="E10">
        <f ca="1">SUMPRODUCT('Modified Weights'!E20:E24,'Centered Ratings'!E9:E13)/SUM('Modified Weights'!E20:E24)</f>
        <v>-2.3673235253555892E-2</v>
      </c>
      <c r="F10" s="4">
        <f ca="1">SUMPRODUCT('Modified Weights'!F20:F24,'Centered Ratings'!F9:F13)/SUM('Modified Weights'!F20:F24)</f>
        <v>-0.15788620165773928</v>
      </c>
      <c r="G10">
        <f ca="1">SUMPRODUCT('Modified Weights'!G20:G24,'Centered Ratings'!G9:G13)/SUM('Modified Weights'!G20:G24)</f>
        <v>0.12575316543654005</v>
      </c>
      <c r="H10">
        <f ca="1">SUMPRODUCT('Modified Weights'!H20:H24,'Centered Ratings'!H9:H13)/SUM('Modified Weights'!H20:H24)</f>
        <v>0.51916496384705491</v>
      </c>
      <c r="I10">
        <f ca="1">SUMPRODUCT('Modified Weights'!I20:I24,'Centered Ratings'!I9:I13)/SUM('Modified Weights'!I20:I24)</f>
        <v>0.2047586391996731</v>
      </c>
      <c r="J10">
        <f ca="1">SUMPRODUCT('Modified Weights'!J20:J24,'Centered Ratings'!J9:J13)/SUM('Modified Weights'!J20:J24)</f>
        <v>3.6310928822857656E-2</v>
      </c>
      <c r="K10">
        <f ca="1">SUMPRODUCT('Modified Weights'!K20:K24,'Centered Ratings'!K9:K13)/SUM('Modified Weights'!K20:K24)</f>
        <v>-0.16796249612055086</v>
      </c>
      <c r="L10">
        <f ca="1">SUMPRODUCT('Modified Weights'!L20:L24,'Centered Ratings'!L9:L13)/SUM('Modified Weights'!L20:L24)</f>
        <v>7.5527721336097517E-2</v>
      </c>
      <c r="M10">
        <f ca="1">SUMPRODUCT('Modified Weights'!M20:M24,'Centered Ratings'!M9:M13)/SUM('Modified Weights'!M20:M24)</f>
        <v>-0.18294678236013578</v>
      </c>
      <c r="N10">
        <f ca="1">SUMPRODUCT('Modified Weights'!N20:N24,'Centered Ratings'!N9:N13)/SUM('Modified Weights'!N20:N24)</f>
        <v>0.19050552476513458</v>
      </c>
      <c r="O10" s="4">
        <f ca="1">SUMPRODUCT('Modified Weights'!O20:O24,'Centered Ratings'!O9:O13)/SUM('Modified Weights'!O20:O24)</f>
        <v>-8.190820463610729E-2</v>
      </c>
      <c r="P10">
        <f ca="1">SUMPRODUCT('Modified Weights'!P20:P24,'Centered Ratings'!P9:P13)/SUM('Modified Weights'!P20:P24)</f>
        <v>-0.21400349263162563</v>
      </c>
      <c r="Q10">
        <f ca="1">SUMPRODUCT('Modified Weights'!Q20:Q24,'Centered Ratings'!Q9:Q13)/SUM('Modified Weights'!Q20:Q24)</f>
        <v>-8.3724470880074023E-2</v>
      </c>
      <c r="R10">
        <f ca="1">SUMPRODUCT('Modified Weights'!R20:R24,'Centered Ratings'!R9:R13)/SUM('Modified Weights'!R20:R24)</f>
        <v>-0.15935029518267679</v>
      </c>
      <c r="S10">
        <f ca="1">SUMPRODUCT('Modified Weights'!S20:S24,'Centered Ratings'!S9:S13)/SUM('Modified Weights'!S20:S24)</f>
        <v>-1.1803251974286368E-2</v>
      </c>
      <c r="T10">
        <f ca="1">SUMPRODUCT('Modified Weights'!T20:T24,'Centered Ratings'!T9:T13)/SUM('Modified Weights'!T20:T24)</f>
        <v>-0.18930651407215038</v>
      </c>
      <c r="U10">
        <f ca="1">SUMPRODUCT('Modified Weights'!U20:U24,'Centered Ratings'!U9:U13)/SUM('Modified Weights'!U20:U24)</f>
        <v>-2.3784503260895717E-2</v>
      </c>
      <c r="V10">
        <f ca="1">SUMPRODUCT('Modified Weights'!V20:V24,'Centered Ratings'!V9:V13)/SUM('Modified Weights'!V20:V24)</f>
        <v>0.28298033529847477</v>
      </c>
      <c r="W10">
        <f ca="1">SUMPRODUCT('Modified Weights'!W20:W24,'Centered Ratings'!W9:W13)/SUM('Modified Weights'!W20:W24)</f>
        <v>0.14231920098270609</v>
      </c>
      <c r="X10">
        <f ca="1">SUMPRODUCT('Modified Weights'!X20:X24,'Centered Ratings'!X9:X13)/SUM('Modified Weights'!X20:X24)</f>
        <v>-0.18760591366586588</v>
      </c>
      <c r="Y10">
        <f ca="1">SUMPRODUCT('Modified Weights'!Y20:Y24,'Centered Ratings'!Y9:Y13)/SUM('Modified Weights'!Y20:Y24)</f>
        <v>-0.18834208583767537</v>
      </c>
      <c r="Z10">
        <f ca="1">SUMPRODUCT('Modified Weights'!Z20:Z24,'Centered Ratings'!Z9:Z13)/SUM('Modified Weights'!Z20:Z24)</f>
        <v>-0.12788759907027786</v>
      </c>
    </row>
    <row r="11" spans="1:26">
      <c r="A11" s="5" t="str">
        <f t="shared" si="1"/>
        <v>12: Finding Nemo (2003)</v>
      </c>
      <c r="B11">
        <f ca="1">SUMPRODUCT('Modified Weights'!B21:B25,'Centered Ratings'!B10:B14)/SUM('Modified Weights'!B21:B25)</f>
        <v>4.4509570218185641E-2</v>
      </c>
      <c r="C11">
        <f ca="1">SUMPRODUCT('Modified Weights'!C21:C25,'Centered Ratings'!C10:C14)/SUM('Modified Weights'!C21:C25)</f>
        <v>0.23846629870396871</v>
      </c>
      <c r="D11">
        <f ca="1">SUMPRODUCT('Modified Weights'!D21:D25,'Centered Ratings'!D10:D14)/SUM('Modified Weights'!D21:D25)</f>
        <v>-4.7028078622319829E-2</v>
      </c>
      <c r="E11">
        <f ca="1">SUMPRODUCT('Modified Weights'!E21:E25,'Centered Ratings'!E10:E14)/SUM('Modified Weights'!E21:E25)</f>
        <v>-0.19612124385151505</v>
      </c>
      <c r="F11" s="4">
        <f ca="1">SUMPRODUCT('Modified Weights'!F21:F25,'Centered Ratings'!F10:F14)/SUM('Modified Weights'!F21:F25)</f>
        <v>0.27400890918938448</v>
      </c>
      <c r="G11">
        <f ca="1">SUMPRODUCT('Modified Weights'!G21:G25,'Centered Ratings'!G10:G14)/SUM('Modified Weights'!G21:G25)</f>
        <v>-0.12612346648070044</v>
      </c>
      <c r="H11">
        <f ca="1">SUMPRODUCT('Modified Weights'!H21:H25,'Centered Ratings'!H10:H14)/SUM('Modified Weights'!H21:H25)</f>
        <v>0.60835326751106089</v>
      </c>
      <c r="I11">
        <f ca="1">SUMPRODUCT('Modified Weights'!I21:I25,'Centered Ratings'!I10:I14)/SUM('Modified Weights'!I21:I25)</f>
        <v>0.12279964536738468</v>
      </c>
      <c r="J11">
        <f ca="1">SUMPRODUCT('Modified Weights'!J21:J25,'Centered Ratings'!J10:J14)/SUM('Modified Weights'!J21:J25)</f>
        <v>0.11126537555022338</v>
      </c>
      <c r="K11">
        <f ca="1">SUMPRODUCT('Modified Weights'!K21:K25,'Centered Ratings'!K10:K14)/SUM('Modified Weights'!K21:K25)</f>
        <v>-0.12321528101327404</v>
      </c>
      <c r="L11">
        <f ca="1">SUMPRODUCT('Modified Weights'!L21:L25,'Centered Ratings'!L10:L14)/SUM('Modified Weights'!L21:L25)</f>
        <v>8.383413703244684E-2</v>
      </c>
      <c r="M11">
        <f ca="1">SUMPRODUCT('Modified Weights'!M21:M25,'Centered Ratings'!M10:M14)/SUM('Modified Weights'!M21:M25)</f>
        <v>-0.18294678236013578</v>
      </c>
      <c r="N11">
        <f ca="1">SUMPRODUCT('Modified Weights'!N21:N25,'Centered Ratings'!N10:N14)/SUM('Modified Weights'!N21:N25)</f>
        <v>0.28221325943632314</v>
      </c>
      <c r="O11" s="4">
        <f ca="1">SUMPRODUCT('Modified Weights'!O21:O25,'Centered Ratings'!O10:O14)/SUM('Modified Weights'!O21:O25)</f>
        <v>-5.2732878781410711E-2</v>
      </c>
      <c r="P11">
        <f ca="1">SUMPRODUCT('Modified Weights'!P21:P25,'Centered Ratings'!P10:P14)/SUM('Modified Weights'!P21:P25)</f>
        <v>-0.18536991421821741</v>
      </c>
      <c r="Q11">
        <f ca="1">SUMPRODUCT('Modified Weights'!Q21:Q25,'Centered Ratings'!Q10:Q14)/SUM('Modified Weights'!Q21:Q25)</f>
        <v>0.16608878497881982</v>
      </c>
      <c r="R11">
        <f ca="1">SUMPRODUCT('Modified Weights'!R21:R25,'Centered Ratings'!R10:R14)/SUM('Modified Weights'!R21:R25)</f>
        <v>-4.9719493467036378E-2</v>
      </c>
      <c r="S11">
        <f ca="1">SUMPRODUCT('Modified Weights'!S21:S25,'Centered Ratings'!S10:S14)/SUM('Modified Weights'!S21:S25)</f>
        <v>-7.3152692017531468E-2</v>
      </c>
      <c r="T11">
        <f ca="1">SUMPRODUCT('Modified Weights'!T21:T25,'Centered Ratings'!T10:T14)/SUM('Modified Weights'!T21:T25)</f>
        <v>-9.0223413291477025E-2</v>
      </c>
      <c r="U11">
        <f ca="1">SUMPRODUCT('Modified Weights'!U21:U25,'Centered Ratings'!U10:U14)/SUM('Modified Weights'!U21:U25)</f>
        <v>0.15890090108146035</v>
      </c>
      <c r="V11">
        <f ca="1">SUMPRODUCT('Modified Weights'!V21:V25,'Centered Ratings'!V10:V14)/SUM('Modified Weights'!V21:V25)</f>
        <v>0.30143273463126652</v>
      </c>
      <c r="W11">
        <f ca="1">SUMPRODUCT('Modified Weights'!W21:W25,'Centered Ratings'!W10:W14)/SUM('Modified Weights'!W21:W25)</f>
        <v>0.18532356679403345</v>
      </c>
      <c r="X11">
        <f ca="1">SUMPRODUCT('Modified Weights'!X21:X25,'Centered Ratings'!X10:X14)/SUM('Modified Weights'!X21:X25)</f>
        <v>-1.2363066784377732E-2</v>
      </c>
      <c r="Y11">
        <f ca="1">SUMPRODUCT('Modified Weights'!Y21:Y25,'Centered Ratings'!Y10:Y14)/SUM('Modified Weights'!Y21:Y25)</f>
        <v>0.15180900855291257</v>
      </c>
      <c r="Z11">
        <f ca="1">SUMPRODUCT('Modified Weights'!Z21:Z25,'Centered Ratings'!Z10:Z14)/SUM('Modified Weights'!Z21:Z25)</f>
        <v>-9.3784302351165805E-2</v>
      </c>
    </row>
    <row r="12" spans="1:26">
      <c r="A12" s="5" t="str">
        <f t="shared" si="1"/>
        <v>12: Finding Nemo (2003)</v>
      </c>
      <c r="B12">
        <f ca="1">SUMPRODUCT('Modified Weights'!B22:B26,'Centered Ratings'!B11:B15)/SUM('Modified Weights'!B22:B26)</f>
        <v>1.8951112648386403E-2</v>
      </c>
      <c r="C12">
        <f ca="1">SUMPRODUCT('Modified Weights'!C22:C26,'Centered Ratings'!C11:C15)/SUM('Modified Weights'!C22:C26)</f>
        <v>-3.3430450533731476E-2</v>
      </c>
      <c r="D12">
        <f ca="1">SUMPRODUCT('Modified Weights'!D22:D26,'Centered Ratings'!D11:D15)/SUM('Modified Weights'!D22:D26)</f>
        <v>-9.4729398530692302E-2</v>
      </c>
      <c r="E12">
        <f ca="1">SUMPRODUCT('Modified Weights'!E22:E26,'Centered Ratings'!E11:E15)/SUM('Modified Weights'!E22:E26)</f>
        <v>-4.8973718648360101E-2</v>
      </c>
      <c r="F12" s="4">
        <f ca="1">SUMPRODUCT('Modified Weights'!F22:F26,'Centered Ratings'!F11:F15)/SUM('Modified Weights'!F22:F26)</f>
        <v>8.0429656921542331E-2</v>
      </c>
      <c r="G12">
        <f ca="1">SUMPRODUCT('Modified Weights'!G22:G26,'Centered Ratings'!G11:G15)/SUM('Modified Weights'!G22:G26)</f>
        <v>-4.2377604902339598E-2</v>
      </c>
      <c r="H12">
        <f ca="1">SUMPRODUCT('Modified Weights'!H22:H26,'Centered Ratings'!H11:H15)/SUM('Modified Weights'!H22:H26)</f>
        <v>0.31835639424343887</v>
      </c>
      <c r="I12">
        <f ca="1">SUMPRODUCT('Modified Weights'!I22:I26,'Centered Ratings'!I11:I15)/SUM('Modified Weights'!I22:I26)</f>
        <v>-9.0482721600653765E-2</v>
      </c>
      <c r="J12">
        <f ca="1">SUMPRODUCT('Modified Weights'!J22:J26,'Centered Ratings'!J11:J15)/SUM('Modified Weights'!J22:J26)</f>
        <v>4.5158261800955111E-3</v>
      </c>
      <c r="K12">
        <f ca="1">SUMPRODUCT('Modified Weights'!K22:K26,'Centered Ratings'!K11:K15)/SUM('Modified Weights'!K22:K26)</f>
        <v>-7.9563477006328417E-2</v>
      </c>
      <c r="L12">
        <f ca="1">SUMPRODUCT('Modified Weights'!L22:L26,'Centered Ratings'!L11:L15)/SUM('Modified Weights'!L22:L26)</f>
        <v>9.4256556771863103E-3</v>
      </c>
      <c r="M12">
        <f ca="1">SUMPRODUCT('Modified Weights'!M22:M26,'Centered Ratings'!M11:M15)/SUM('Modified Weights'!M22:M26)</f>
        <v>0.15231930583918549</v>
      </c>
      <c r="N12">
        <f ca="1">SUMPRODUCT('Modified Weights'!N22:N26,'Centered Ratings'!N11:N15)/SUM('Modified Weights'!N22:N26)</f>
        <v>0.28221325943632314</v>
      </c>
      <c r="O12" s="4">
        <f ca="1">SUMPRODUCT('Modified Weights'!O22:O26,'Centered Ratings'!O11:O15)/SUM('Modified Weights'!O22:O26)</f>
        <v>-2.4265220284604826E-2</v>
      </c>
      <c r="P12">
        <f ca="1">SUMPRODUCT('Modified Weights'!P22:P26,'Centered Ratings'!P11:P15)/SUM('Modified Weights'!P22:P26)</f>
        <v>0.27445080152037754</v>
      </c>
      <c r="Q12">
        <f ca="1">SUMPRODUCT('Modified Weights'!Q22:Q26,'Centered Ratings'!Q11:Q15)/SUM('Modified Weights'!Q22:Q26)</f>
        <v>4.186111339500532E-3</v>
      </c>
      <c r="R12">
        <f ca="1">SUMPRODUCT('Modified Weights'!R22:R26,'Centered Ratings'!R11:R15)/SUM('Modified Weights'!R22:R26)</f>
        <v>4.8184694298098192E-2</v>
      </c>
      <c r="S12">
        <f ca="1">SUMPRODUCT('Modified Weights'!S22:S26,'Centered Ratings'!S11:S15)/SUM('Modified Weights'!S22:S26)</f>
        <v>-1.900426412155308E-2</v>
      </c>
      <c r="T12">
        <f ca="1">SUMPRODUCT('Modified Weights'!T22:T26,'Centered Ratings'!T11:T15)/SUM('Modified Weights'!T22:T26)</f>
        <v>-0.27121874956881226</v>
      </c>
      <c r="U12">
        <f ca="1">SUMPRODUCT('Modified Weights'!U22:U26,'Centered Ratings'!U11:U15)/SUM('Modified Weights'!U22:U26)</f>
        <v>0.20292043721591188</v>
      </c>
      <c r="V12">
        <f ca="1">SUMPRODUCT('Modified Weights'!V22:V26,'Centered Ratings'!V11:V15)/SUM('Modified Weights'!V22:V26)</f>
        <v>0.375</v>
      </c>
      <c r="W12">
        <f ca="1">SUMPRODUCT('Modified Weights'!W22:W26,'Centered Ratings'!W11:W15)/SUM('Modified Weights'!W22:W26)</f>
        <v>-3.996407579699595E-2</v>
      </c>
      <c r="X12">
        <f ca="1">SUMPRODUCT('Modified Weights'!X22:X26,'Centered Ratings'!X11:X15)/SUM('Modified Weights'!X22:X26)</f>
        <v>9.527976837173241E-2</v>
      </c>
      <c r="Y12">
        <f ca="1">SUMPRODUCT('Modified Weights'!Y22:Y26,'Centered Ratings'!Y11:Y15)/SUM('Modified Weights'!Y22:Y26)</f>
        <v>0.12471090843455569</v>
      </c>
      <c r="Z12">
        <f ca="1">SUMPRODUCT('Modified Weights'!Z22:Z26,'Centered Ratings'!Z11:Z15)/SUM('Modified Weights'!Z22:Z26)</f>
        <v>-1.4521927172460048E-2</v>
      </c>
    </row>
    <row r="13" spans="1:26">
      <c r="A13" s="20" t="s">
        <v>2</v>
      </c>
      <c r="B13">
        <f ca="1">SUMPRODUCT('Modified Weights'!B23:B27,'Centered Ratings'!B12:B16)/SUM('Modified Weights'!B23:B27)</f>
        <v>-5.7602498515867892E-3</v>
      </c>
      <c r="C13">
        <f ca="1">SUMPRODUCT('Modified Weights'!C23:C27,'Centered Ratings'!C12:C16)/SUM('Modified Weights'!C23:C27)</f>
        <v>6.2072719404588729E-2</v>
      </c>
      <c r="D13">
        <f ca="1">SUMPRODUCT('Modified Weights'!D23:D27,'Centered Ratings'!D12:D16)/SUM('Modified Weights'!D23:D27)</f>
        <v>-6.3410629583603578E-2</v>
      </c>
      <c r="E13">
        <f ca="1">SUMPRODUCT('Modified Weights'!E23:E27,'Centered Ratings'!E12:E16)/SUM('Modified Weights'!E23:E27)</f>
        <v>-2.7705241509526947E-2</v>
      </c>
      <c r="F13" s="4">
        <f ca="1">SUMPRODUCT('Modified Weights'!F23:F27,'Centered Ratings'!F12:F16)/SUM('Modified Weights'!F23:F27)</f>
        <v>-5.2212774816494671E-4</v>
      </c>
      <c r="G13">
        <f ca="1">SUMPRODUCT('Modified Weights'!G23:G27,'Centered Ratings'!G12:G16)/SUM('Modified Weights'!G23:G27)</f>
        <v>1.1571601309914359E-2</v>
      </c>
      <c r="H13">
        <f ca="1">SUMPRODUCT('Modified Weights'!H23:H27,'Centered Ratings'!H12:H16)/SUM('Modified Weights'!H23:H27)</f>
        <v>0.20224205632996564</v>
      </c>
      <c r="I13">
        <f ca="1">SUMPRODUCT('Modified Weights'!I23:I27,'Centered Ratings'!I12:I16)/SUM('Modified Weights'!I23:I27)</f>
        <v>3.3745220527507946E-2</v>
      </c>
      <c r="J13">
        <f ca="1">SUMPRODUCT('Modified Weights'!J23:J27,'Centered Ratings'!J12:J16)/SUM('Modified Weights'!J23:J27)</f>
        <v>-1.2912192810418202E-2</v>
      </c>
      <c r="K13">
        <f ca="1">SUMPRODUCT('Modified Weights'!K23:K27,'Centered Ratings'!K12:K16)/SUM('Modified Weights'!K23:K27)</f>
        <v>-4.3111098381118131E-2</v>
      </c>
      <c r="L13">
        <f ca="1">SUMPRODUCT('Modified Weights'!L23:L27,'Centered Ratings'!L12:L16)/SUM('Modified Weights'!L23:L27)</f>
        <v>1.527855782424749E-2</v>
      </c>
      <c r="M13">
        <f ca="1">SUMPRODUCT('Modified Weights'!M23:M27,'Centered Ratings'!M12:M16)/SUM('Modified Weights'!M23:M27)</f>
        <v>-3.8789656951013305E-3</v>
      </c>
      <c r="N13">
        <f ca="1">SUMPRODUCT('Modified Weights'!N23:N27,'Centered Ratings'!N12:N16)/SUM('Modified Weights'!N23:N27)</f>
        <v>9.2509999865811141E-2</v>
      </c>
      <c r="O13" s="4">
        <f ca="1">SUMPRODUCT('Modified Weights'!O23:O27,'Centered Ratings'!O12:O16)/SUM('Modified Weights'!O23:O27)</f>
        <v>1.4695155022948824E-3</v>
      </c>
      <c r="P13">
        <f ca="1">SUMPRODUCT('Modified Weights'!P23:P27,'Centered Ratings'!P12:P16)/SUM('Modified Weights'!P23:P27)</f>
        <v>5.9751547949766837E-2</v>
      </c>
      <c r="Q13">
        <f ca="1">SUMPRODUCT('Modified Weights'!Q23:Q27,'Centered Ratings'!Q12:Q16)/SUM('Modified Weights'!Q23:Q27)</f>
        <v>-1.3089311756951537E-3</v>
      </c>
      <c r="R13">
        <f ca="1">SUMPRODUCT('Modified Weights'!R23:R27,'Centered Ratings'!R12:R16)/SUM('Modified Weights'!R23:R27)</f>
        <v>2.9837848325198115E-2</v>
      </c>
      <c r="S13">
        <f ca="1">SUMPRODUCT('Modified Weights'!S23:S27,'Centered Ratings'!S12:S16)/SUM('Modified Weights'!S23:S27)</f>
        <v>-1.900426412155308E-2</v>
      </c>
      <c r="T13">
        <f ca="1">SUMPRODUCT('Modified Weights'!T23:T27,'Centered Ratings'!T12:T16)/SUM('Modified Weights'!T23:T27)</f>
        <v>4.3381492636337886E-2</v>
      </c>
      <c r="U13">
        <f ca="1">SUMPRODUCT('Modified Weights'!U23:U27,'Centered Ratings'!U12:U16)/SUM('Modified Weights'!U23:U27)</f>
        <v>1.0779252611755566E-2</v>
      </c>
      <c r="V13">
        <f ca="1">SUMPRODUCT('Modified Weights'!V23:V27,'Centered Ratings'!V12:V16)/SUM('Modified Weights'!V23:V27)</f>
        <v>8.4532476611739613E-2</v>
      </c>
      <c r="W13">
        <f ca="1">SUMPRODUCT('Modified Weights'!W23:W27,'Centered Ratings'!W12:W16)/SUM('Modified Weights'!W23:W27)</f>
        <v>-1.2147135797380316E-2</v>
      </c>
      <c r="X13">
        <f ca="1">SUMPRODUCT('Modified Weights'!X23:X27,'Centered Ratings'!X12:X16)/SUM('Modified Weights'!X23:X27)</f>
        <v>2.593171971476391E-2</v>
      </c>
      <c r="Y13">
        <f ca="1">SUMPRODUCT('Modified Weights'!Y23:Y27,'Centered Ratings'!Y12:Y16)/SUM('Modified Weights'!Y23:Y27)</f>
        <v>1.7630305218146316E-2</v>
      </c>
      <c r="Z13">
        <f ca="1">SUMPRODUCT('Modified Weights'!Z23:Z27,'Centered Ratings'!Z12:Z16)/SUM('Modified Weights'!Z23:Z27)</f>
        <v>5.533247047598739E-3</v>
      </c>
    </row>
    <row r="14" spans="1:26">
      <c r="A14" s="5" t="str">
        <f t="shared" ref="A14:A17" si="2">A13</f>
        <v>13: Forrest Gump (1994)</v>
      </c>
      <c r="B14">
        <f ca="1">SUMPRODUCT('Modified Weights'!B24:B28,'Centered Ratings'!B13:B17)/SUM('Modified Weights'!B24:B28)</f>
        <v>6.0189370527316835E-2</v>
      </c>
      <c r="C14">
        <f ca="1">SUMPRODUCT('Modified Weights'!C24:C28,'Centered Ratings'!C13:C17)/SUM('Modified Weights'!C24:C28)</f>
        <v>-0.24163990802219043</v>
      </c>
      <c r="D14">
        <f ca="1">SUMPRODUCT('Modified Weights'!D24:D28,'Centered Ratings'!D13:D17)/SUM('Modified Weights'!D24:D28)</f>
        <v>0.22908946211417694</v>
      </c>
      <c r="E14">
        <f ca="1">SUMPRODUCT('Modified Weights'!E24:E28,'Centered Ratings'!E13:E17)/SUM('Modified Weights'!E24:E28)</f>
        <v>-2.7705241509526947E-2</v>
      </c>
      <c r="F14" s="4">
        <f ca="1">SUMPRODUCT('Modified Weights'!F24:F28,'Centered Ratings'!F13:F17)/SUM('Modified Weights'!F24:F28)</f>
        <v>-2.3096960409621295E-2</v>
      </c>
      <c r="G14">
        <f ca="1">SUMPRODUCT('Modified Weights'!G24:G28,'Centered Ratings'!G13:G17)/SUM('Modified Weights'!G24:G28)</f>
        <v>-9.0849599652442853E-2</v>
      </c>
      <c r="H14">
        <f ca="1">SUMPRODUCT('Modified Weights'!H24:H28,'Centered Ratings'!H13:H17)/SUM('Modified Weights'!H24:H28)</f>
        <v>-9.9977335896752562E-2</v>
      </c>
      <c r="I14">
        <f ca="1">SUMPRODUCT('Modified Weights'!I24:I28,'Centered Ratings'!I13:I17)/SUM('Modified Weights'!I24:I28)</f>
        <v>3.3745220527507946E-2</v>
      </c>
      <c r="J14">
        <f ca="1">SUMPRODUCT('Modified Weights'!J24:J28,'Centered Ratings'!J13:J17)/SUM('Modified Weights'!J24:J28)</f>
        <v>0.12524451314524462</v>
      </c>
      <c r="K14">
        <f ca="1">SUMPRODUCT('Modified Weights'!K24:K28,'Centered Ratings'!K13:K17)/SUM('Modified Weights'!K24:K28)</f>
        <v>0.23128017824270361</v>
      </c>
      <c r="L14">
        <f ca="1">SUMPRODUCT('Modified Weights'!L24:L28,'Centered Ratings'!L13:L17)/SUM('Modified Weights'!L24:L28)</f>
        <v>-0.25543683341839651</v>
      </c>
      <c r="M14">
        <f ca="1">SUMPRODUCT('Modified Weights'!M24:M28,'Centered Ratings'!M13:M17)/SUM('Modified Weights'!M24:M28)</f>
        <v>0.13387200474531635</v>
      </c>
      <c r="N14" t="e">
        <f ca="1">SUMPRODUCT('Modified Weights'!N24:N28,'Centered Ratings'!N13:N17)/SUM('Modified Weights'!N24:N28)</f>
        <v>#DIV/0!</v>
      </c>
      <c r="O14" s="4">
        <f ca="1">SUMPRODUCT('Modified Weights'!O24:O28,'Centered Ratings'!O13:O17)/SUM('Modified Weights'!O24:O28)</f>
        <v>-6.4863097384372889E-2</v>
      </c>
      <c r="P14">
        <f ca="1">SUMPRODUCT('Modified Weights'!P24:P28,'Centered Ratings'!P13:P17)/SUM('Modified Weights'!P24:P28)</f>
        <v>-6.7365994770693946E-3</v>
      </c>
      <c r="Q14">
        <f ca="1">SUMPRODUCT('Modified Weights'!Q24:Q28,'Centered Ratings'!Q13:Q17)/SUM('Modified Weights'!Q24:Q28)</f>
        <v>0.19838462114871</v>
      </c>
      <c r="R14">
        <f ca="1">SUMPRODUCT('Modified Weights'!R24:R28,'Centered Ratings'!R13:R17)/SUM('Modified Weights'!R24:R28)</f>
        <v>2.9837848325198115E-2</v>
      </c>
      <c r="S14">
        <f ca="1">SUMPRODUCT('Modified Weights'!S24:S28,'Centered Ratings'!S13:S17)/SUM('Modified Weights'!S24:S28)</f>
        <v>6.9514513123090399E-2</v>
      </c>
      <c r="T14">
        <f ca="1">SUMPRODUCT('Modified Weights'!T24:T28,'Centered Ratings'!T13:T17)/SUM('Modified Weights'!T24:T28)</f>
        <v>4.3381492636337886E-2</v>
      </c>
      <c r="U14">
        <f ca="1">SUMPRODUCT('Modified Weights'!U24:U28,'Centered Ratings'!U13:U17)/SUM('Modified Weights'!U24:U28)</f>
        <v>0.21267486419506831</v>
      </c>
      <c r="V14">
        <f ca="1">SUMPRODUCT('Modified Weights'!V24:V28,'Centered Ratings'!V13:V17)/SUM('Modified Weights'!V24:V28)</f>
        <v>-8.2547675307247326E-2</v>
      </c>
      <c r="W14">
        <f ca="1">SUMPRODUCT('Modified Weights'!W24:W28,'Centered Ratings'!W13:W17)/SUM('Modified Weights'!W24:W28)</f>
        <v>-4.1223114562149409E-2</v>
      </c>
      <c r="X14">
        <f ca="1">SUMPRODUCT('Modified Weights'!X24:X28,'Centered Ratings'!X13:X17)/SUM('Modified Weights'!X24:X28)</f>
        <v>-0.17379811326424777</v>
      </c>
      <c r="Y14">
        <f ca="1">SUMPRODUCT('Modified Weights'!Y24:Y28,'Centered Ratings'!Y13:Y17)/SUM('Modified Weights'!Y24:Y28)</f>
        <v>-1.1264386913499933E-2</v>
      </c>
      <c r="Z14">
        <f ca="1">SUMPRODUCT('Modified Weights'!Z24:Z28,'Centered Ratings'!Z13:Z17)/SUM('Modified Weights'!Z24:Z28)</f>
        <v>-6.1781662482958974E-3</v>
      </c>
    </row>
    <row r="15" spans="1:26">
      <c r="A15" s="5" t="str">
        <f t="shared" si="2"/>
        <v>13: Forrest Gump (1994)</v>
      </c>
      <c r="B15">
        <f ca="1">SUMPRODUCT('Modified Weights'!B25:B29,'Centered Ratings'!B14:B18)/SUM('Modified Weights'!B25:B29)</f>
        <v>2.3809325354916706E-2</v>
      </c>
      <c r="C15">
        <f ca="1">SUMPRODUCT('Modified Weights'!C25:C29,'Centered Ratings'!C14:C18)/SUM('Modified Weights'!C25:C29)</f>
        <v>-0.17131479941667757</v>
      </c>
      <c r="D15">
        <f ca="1">SUMPRODUCT('Modified Weights'!D25:D29,'Centered Ratings'!D14:D18)/SUM('Modified Weights'!D25:D29)</f>
        <v>4.5663072158230976E-2</v>
      </c>
      <c r="E15">
        <f ca="1">SUMPRODUCT('Modified Weights'!E25:E29,'Centered Ratings'!E14:E18)/SUM('Modified Weights'!E25:E29)</f>
        <v>-0.18332371618276722</v>
      </c>
      <c r="F15" s="4">
        <f ca="1">SUMPRODUCT('Modified Weights'!F25:F29,'Centered Ratings'!F14:F18)/SUM('Modified Weights'!F25:F29)</f>
        <v>5.818862450145354E-2</v>
      </c>
      <c r="G15">
        <f ca="1">SUMPRODUCT('Modified Weights'!G25:G29,'Centered Ratings'!G14:G18)/SUM('Modified Weights'!G25:G29)</f>
        <v>-9.0849599652442853E-2</v>
      </c>
      <c r="H15">
        <f ca="1">SUMPRODUCT('Modified Weights'!H25:H29,'Centered Ratings'!H14:H18)/SUM('Modified Weights'!H25:H29)</f>
        <v>-0.39935407155487929</v>
      </c>
      <c r="I15">
        <f ca="1">SUMPRODUCT('Modified Weights'!I25:I29,'Centered Ratings'!I14:I18)/SUM('Modified Weights'!I25:I29)</f>
        <v>-0.11935645813018196</v>
      </c>
      <c r="J15">
        <f ca="1">SUMPRODUCT('Modified Weights'!J25:J29,'Centered Ratings'!J14:J18)/SUM('Modified Weights'!J25:J29)</f>
        <v>4.3102107213632175E-2</v>
      </c>
      <c r="K15">
        <f ca="1">SUMPRODUCT('Modified Weights'!K25:K29,'Centered Ratings'!K14:K18)/SUM('Modified Weights'!K25:K29)</f>
        <v>0.24910801040376257</v>
      </c>
      <c r="L15">
        <f ca="1">SUMPRODUCT('Modified Weights'!L25:L29,'Centered Ratings'!L14:L18)/SUM('Modified Weights'!L25:L29)</f>
        <v>-0.37221138450142516</v>
      </c>
      <c r="M15">
        <f ca="1">SUMPRODUCT('Modified Weights'!M25:M29,'Centered Ratings'!M14:M18)/SUM('Modified Weights'!M25:M29)</f>
        <v>0.37326362985977274</v>
      </c>
      <c r="N15" t="e">
        <f ca="1">SUMPRODUCT('Modified Weights'!N25:N29,'Centered Ratings'!N14:N18)/SUM('Modified Weights'!N25:N29)</f>
        <v>#DIV/0!</v>
      </c>
      <c r="O15" s="4">
        <f ca="1">SUMPRODUCT('Modified Weights'!O25:O29,'Centered Ratings'!O14:O18)/SUM('Modified Weights'!O25:O29)</f>
        <v>-0.12067133091063498</v>
      </c>
      <c r="P15">
        <f ca="1">SUMPRODUCT('Modified Weights'!P25:P29,'Centered Ratings'!P14:P18)/SUM('Modified Weights'!P25:P29)</f>
        <v>-8.3702307503358032E-3</v>
      </c>
      <c r="Q15">
        <f ca="1">SUMPRODUCT('Modified Weights'!Q25:Q29,'Centered Ratings'!Q14:Q18)/SUM('Modified Weights'!Q25:Q29)</f>
        <v>4.5761563945235471E-2</v>
      </c>
      <c r="R15">
        <f ca="1">SUMPRODUCT('Modified Weights'!R25:R29,'Centered Ratings'!R14:R18)/SUM('Modified Weights'!R25:R29)</f>
        <v>-5.4533533864961729E-2</v>
      </c>
      <c r="S15">
        <f ca="1">SUMPRODUCT('Modified Weights'!S25:S29,'Centered Ratings'!S14:S18)/SUM('Modified Weights'!S25:S29)</f>
        <v>6.9514513123090385E-2</v>
      </c>
      <c r="T15">
        <f ca="1">SUMPRODUCT('Modified Weights'!T25:T29,'Centered Ratings'!T14:T18)/SUM('Modified Weights'!T25:T29)</f>
        <v>-0.2035504756728643</v>
      </c>
      <c r="U15">
        <f ca="1">SUMPRODUCT('Modified Weights'!U25:U29,'Centered Ratings'!U14:U18)/SUM('Modified Weights'!U25:U29)</f>
        <v>0.12961043898207483</v>
      </c>
      <c r="V15">
        <f ca="1">SUMPRODUCT('Modified Weights'!V25:V29,'Centered Ratings'!V14:V18)/SUM('Modified Weights'!V25:V29)</f>
        <v>-0.36072598014811519</v>
      </c>
      <c r="W15">
        <f ca="1">SUMPRODUCT('Modified Weights'!W25:W29,'Centered Ratings'!W14:W18)/SUM('Modified Weights'!W25:W29)</f>
        <v>5.3205481438350841E-2</v>
      </c>
      <c r="X15">
        <f ca="1">SUMPRODUCT('Modified Weights'!X25:X29,'Centered Ratings'!X14:X18)/SUM('Modified Weights'!X25:X29)</f>
        <v>0.11167172774688607</v>
      </c>
      <c r="Y15">
        <f ca="1">SUMPRODUCT('Modified Weights'!Y25:Y29,'Centered Ratings'!Y14:Y18)/SUM('Modified Weights'!Y25:Y29)</f>
        <v>-8.7285982763800535E-2</v>
      </c>
      <c r="Z15">
        <f ca="1">SUMPRODUCT('Modified Weights'!Z25:Z29,'Centered Ratings'!Z14:Z18)/SUM('Modified Weights'!Z25:Z29)</f>
        <v>-1.6667304200885292E-2</v>
      </c>
    </row>
    <row r="16" spans="1:26">
      <c r="A16" s="5" t="str">
        <f t="shared" si="2"/>
        <v>13: Forrest Gump (1994)</v>
      </c>
      <c r="B16">
        <f ca="1">SUMPRODUCT('Modified Weights'!B26:B30,'Centered Ratings'!B15:B19)/SUM('Modified Weights'!B26:B30)</f>
        <v>-3.4245270925889554E-2</v>
      </c>
      <c r="C16">
        <f ca="1">SUMPRODUCT('Modified Weights'!C26:C30,'Centered Ratings'!C15:C19)/SUM('Modified Weights'!C26:C30)</f>
        <v>-0.11054239211661056</v>
      </c>
      <c r="D16">
        <f ca="1">SUMPRODUCT('Modified Weights'!D26:D30,'Centered Ratings'!D15:D19)/SUM('Modified Weights'!D26:D30)</f>
        <v>-5.1909512332273026E-2</v>
      </c>
      <c r="E16">
        <f ca="1">SUMPRODUCT('Modified Weights'!E26:E30,'Centered Ratings'!E15:E19)/SUM('Modified Weights'!E26:E30)</f>
        <v>3.0361051895523298E-2</v>
      </c>
      <c r="F16" s="4">
        <f ca="1">SUMPRODUCT('Modified Weights'!F26:F30,'Centered Ratings'!F15:F19)/SUM('Modified Weights'!F26:F30)</f>
        <v>-0.30889957890448766</v>
      </c>
      <c r="G16">
        <f ca="1">SUMPRODUCT('Modified Weights'!G26:G30,'Centered Ratings'!G15:G19)/SUM('Modified Weights'!G26:G30)</f>
        <v>3.9105856731536442E-3</v>
      </c>
      <c r="H16">
        <f ca="1">SUMPRODUCT('Modified Weights'!H26:H30,'Centered Ratings'!H15:H19)/SUM('Modified Weights'!H26:H30)</f>
        <v>-0.45493365300560601</v>
      </c>
      <c r="I16">
        <f ca="1">SUMPRODUCT('Modified Weights'!I26:I30,'Centered Ratings'!I15:I19)/SUM('Modified Weights'!I26:I30)</f>
        <v>-0.16104542128837454</v>
      </c>
      <c r="J16">
        <f ca="1">SUMPRODUCT('Modified Weights'!J26:J30,'Centered Ratings'!J15:J19)/SUM('Modified Weights'!J26:J30)</f>
        <v>8.9140415949224769E-2</v>
      </c>
      <c r="K16">
        <f ca="1">SUMPRODUCT('Modified Weights'!K26:K30,'Centered Ratings'!K15:K19)/SUM('Modified Weights'!K26:K30)</f>
        <v>0.12417531023432961</v>
      </c>
      <c r="L16">
        <f ca="1">SUMPRODUCT('Modified Weights'!L26:L30,'Centered Ratings'!L15:L19)/SUM('Modified Weights'!L26:L30)</f>
        <v>-0.565389831515692</v>
      </c>
      <c r="M16">
        <f ca="1">SUMPRODUCT('Modified Weights'!M26:M30,'Centered Ratings'!M15:M19)/SUM('Modified Weights'!M26:M30)</f>
        <v>0.37326362985977274</v>
      </c>
      <c r="N16" t="e">
        <f ca="1">SUMPRODUCT('Modified Weights'!N26:N30,'Centered Ratings'!N15:N19)/SUM('Modified Weights'!N26:N30)</f>
        <v>#DIV/0!</v>
      </c>
      <c r="O16" s="4">
        <f ca="1">SUMPRODUCT('Modified Weights'!O26:O30,'Centered Ratings'!O15:O19)/SUM('Modified Weights'!O26:O30)</f>
        <v>-0.12566280156374648</v>
      </c>
      <c r="P16">
        <f ca="1">SUMPRODUCT('Modified Weights'!P26:P30,'Centered Ratings'!P15:P19)/SUM('Modified Weights'!P26:P30)</f>
        <v>-0.16599015333686234</v>
      </c>
      <c r="Q16">
        <f ca="1">SUMPRODUCT('Modified Weights'!Q26:Q30,'Centered Ratings'!Q15:Q19)/SUM('Modified Weights'!Q26:Q30)</f>
        <v>-0.10283322632921676</v>
      </c>
      <c r="R16">
        <f ca="1">SUMPRODUCT('Modified Weights'!R26:R30,'Centered Ratings'!R15:R19)/SUM('Modified Weights'!R26:R30)</f>
        <v>-0.14714610726690835</v>
      </c>
      <c r="S16">
        <f ca="1">SUMPRODUCT('Modified Weights'!S26:S30,'Centered Ratings'!S15:S19)/SUM('Modified Weights'!S26:S30)</f>
        <v>6.9514513123090399E-2</v>
      </c>
      <c r="T16">
        <f ca="1">SUMPRODUCT('Modified Weights'!T26:T30,'Centered Ratings'!T15:T19)/SUM('Modified Weights'!T26:T30)</f>
        <v>-0.24673921811798002</v>
      </c>
      <c r="U16">
        <f ca="1">SUMPRODUCT('Modified Weights'!U26:U30,'Centered Ratings'!U15:U19)/SUM('Modified Weights'!U26:U30)</f>
        <v>0.10241804498048106</v>
      </c>
      <c r="V16">
        <f ca="1">SUMPRODUCT('Modified Weights'!V26:V30,'Centered Ratings'!V15:V19)/SUM('Modified Weights'!V26:V30)</f>
        <v>-1.125</v>
      </c>
      <c r="W16">
        <f ca="1">SUMPRODUCT('Modified Weights'!W26:W30,'Centered Ratings'!W15:W19)/SUM('Modified Weights'!W26:W30)</f>
        <v>3.4964659360505822E-2</v>
      </c>
      <c r="X16">
        <f ca="1">SUMPRODUCT('Modified Weights'!X26:X30,'Centered Ratings'!X15:X19)/SUM('Modified Weights'!X26:X30)</f>
        <v>-0.14481763868797434</v>
      </c>
      <c r="Y16">
        <f ca="1">SUMPRODUCT('Modified Weights'!Y26:Y30,'Centered Ratings'!Y15:Y19)/SUM('Modified Weights'!Y26:Y30)</f>
        <v>-0.15351641646279324</v>
      </c>
      <c r="Z16">
        <f ca="1">SUMPRODUCT('Modified Weights'!Z26:Z30,'Centered Ratings'!Z15:Z19)/SUM('Modified Weights'!Z26:Z30)</f>
        <v>3.0401812271348146E-2</v>
      </c>
    </row>
    <row r="17" spans="1:26">
      <c r="A17" s="5" t="str">
        <f t="shared" si="2"/>
        <v>13: Forrest Gump (1994)</v>
      </c>
      <c r="B17">
        <f ca="1">SUMPRODUCT('Modified Weights'!B27:B31,'Centered Ratings'!B16:B20)/SUM('Modified Weights'!B27:B31)</f>
        <v>9.1485776291912513E-2</v>
      </c>
      <c r="C17">
        <f ca="1">SUMPRODUCT('Modified Weights'!C27:C31,'Centered Ratings'!C16:C20)/SUM('Modified Weights'!C27:C31)</f>
        <v>0.18770765922580332</v>
      </c>
      <c r="D17">
        <f ca="1">SUMPRODUCT('Modified Weights'!D27:D31,'Centered Ratings'!D16:D20)/SUM('Modified Weights'!D27:D31)</f>
        <v>0.22519095123322738</v>
      </c>
      <c r="E17">
        <f ca="1">SUMPRODUCT('Modified Weights'!E27:E31,'Centered Ratings'!E16:E20)/SUM('Modified Weights'!E27:E31)</f>
        <v>-0.1288160603875291</v>
      </c>
      <c r="F17" s="4">
        <f ca="1">SUMPRODUCT('Modified Weights'!F27:F31,'Centered Ratings'!F16:F20)/SUM('Modified Weights'!F27:F31)</f>
        <v>-7.8628907350392935E-2</v>
      </c>
      <c r="G17">
        <f ca="1">SUMPRODUCT('Modified Weights'!G27:G31,'Centered Ratings'!G16:G20)/SUM('Modified Weights'!G27:G31)</f>
        <v>-0.25</v>
      </c>
      <c r="H17">
        <f ca="1">SUMPRODUCT('Modified Weights'!H27:H31,'Centered Ratings'!H16:H20)/SUM('Modified Weights'!H27:H31)</f>
        <v>-0.16612980825407569</v>
      </c>
      <c r="I17">
        <f ca="1">SUMPRODUCT('Modified Weights'!I27:I31,'Centered Ratings'!I16:I20)/SUM('Modified Weights'!I27:I31)</f>
        <v>0.20362850694920165</v>
      </c>
      <c r="J17">
        <f ca="1">SUMPRODUCT('Modified Weights'!J27:J31,'Centered Ratings'!J16:J20)/SUM('Modified Weights'!J27:J31)</f>
        <v>0.17232372690473785</v>
      </c>
      <c r="K17">
        <f ca="1">SUMPRODUCT('Modified Weights'!K27:K31,'Centered Ratings'!K16:K20)/SUM('Modified Weights'!K27:K31)</f>
        <v>0.32099408507502158</v>
      </c>
      <c r="L17">
        <f ca="1">SUMPRODUCT('Modified Weights'!L27:L31,'Centered Ratings'!L16:L20)/SUM('Modified Weights'!L27:L31)</f>
        <v>-0.30476045334565344</v>
      </c>
      <c r="M17">
        <f ca="1">SUMPRODUCT('Modified Weights'!M27:M31,'Centered Ratings'!M16:M20)/SUM('Modified Weights'!M27:M31)</f>
        <v>-4.7960231337642045E-2</v>
      </c>
      <c r="N17" t="e">
        <f ca="1">SUMPRODUCT('Modified Weights'!N27:N31,'Centered Ratings'!N16:N20)/SUM('Modified Weights'!N27:N31)</f>
        <v>#DIV/0!</v>
      </c>
      <c r="O17" s="4">
        <f ca="1">SUMPRODUCT('Modified Weights'!O27:O31,'Centered Ratings'!O16:O20)/SUM('Modified Weights'!O27:O31)</f>
        <v>4.5155390632358509E-2</v>
      </c>
      <c r="P17">
        <f ca="1">SUMPRODUCT('Modified Weights'!P27:P31,'Centered Ratings'!P16:P20)/SUM('Modified Weights'!P27:P31)</f>
        <v>-0.23921104154856357</v>
      </c>
      <c r="Q17">
        <f ca="1">SUMPRODUCT('Modified Weights'!Q27:Q31,'Centered Ratings'!Q16:Q20)/SUM('Modified Weights'!Q27:Q31)</f>
        <v>8.6121865188417884E-2</v>
      </c>
      <c r="R17">
        <f ca="1">SUMPRODUCT('Modified Weights'!R27:R31,'Centered Ratings'!R16:R20)/SUM('Modified Weights'!R27:R31)</f>
        <v>-0.33837870049996521</v>
      </c>
      <c r="S17">
        <f ca="1">SUMPRODUCT('Modified Weights'!S27:S31,'Centered Ratings'!S16:S20)/SUM('Modified Weights'!S27:S31)</f>
        <v>-7.6867886287067949E-3</v>
      </c>
      <c r="T17">
        <f ca="1">SUMPRODUCT('Modified Weights'!T27:T31,'Centered Ratings'!T16:T20)/SUM('Modified Weights'!T27:T31)</f>
        <v>6.0678348289254593E-2</v>
      </c>
      <c r="U17">
        <f ca="1">SUMPRODUCT('Modified Weights'!U27:U31,'Centered Ratings'!U16:U20)/SUM('Modified Weights'!U27:U31)</f>
        <v>-0.22706546112416992</v>
      </c>
      <c r="V17">
        <f ca="1">SUMPRODUCT('Modified Weights'!V27:V31,'Centered Ratings'!V16:V20)/SUM('Modified Weights'!V27:V31)</f>
        <v>-0.55795771987926046</v>
      </c>
      <c r="W17">
        <f ca="1">SUMPRODUCT('Modified Weights'!W27:W31,'Centered Ratings'!W16:W20)/SUM('Modified Weights'!W27:W31)</f>
        <v>0.17147288077758543</v>
      </c>
      <c r="X17">
        <f ca="1">SUMPRODUCT('Modified Weights'!X27:X31,'Centered Ratings'!X16:X20)/SUM('Modified Weights'!X27:X31)</f>
        <v>-0.90000000000000036</v>
      </c>
      <c r="Y17">
        <f ca="1">SUMPRODUCT('Modified Weights'!Y27:Y31,'Centered Ratings'!Y16:Y20)/SUM('Modified Weights'!Y27:Y31)</f>
        <v>-0.23535075961595653</v>
      </c>
      <c r="Z17">
        <f ca="1">SUMPRODUCT('Modified Weights'!Z27:Z31,'Centered Ratings'!Z16:Z20)/SUM('Modified Weights'!Z27:Z31)</f>
        <v>-6.0889343986465422E-2</v>
      </c>
    </row>
    <row r="18" spans="1:26">
      <c r="A18" s="20" t="s">
        <v>3</v>
      </c>
      <c r="B18">
        <f ca="1">SUMPRODUCT('Modified Weights'!B28:B32,'Centered Ratings'!B17:B21)/SUM('Modified Weights'!B28:B32)</f>
        <v>0</v>
      </c>
      <c r="C18">
        <f ca="1">SUMPRODUCT('Modified Weights'!C28:C32,'Centered Ratings'!C17:C21)/SUM('Modified Weights'!C28:C32)</f>
        <v>9.9502377479912876E-3</v>
      </c>
      <c r="D18">
        <f ca="1">SUMPRODUCT('Modified Weights'!D28:D32,'Centered Ratings'!D17:D21)/SUM('Modified Weights'!D28:D32)</f>
        <v>1.9095123322732037E-3</v>
      </c>
      <c r="E18">
        <f ca="1">SUMPRODUCT('Modified Weights'!E28:E32,'Centered Ratings'!E17:E21)/SUM('Modified Weights'!E28:E32)</f>
        <v>-1.1875816755251676E-2</v>
      </c>
      <c r="F18" s="4">
        <f ca="1">SUMPRODUCT('Modified Weights'!F28:F32,'Centered Ratings'!F17:F21)/SUM('Modified Weights'!F28:F32)</f>
        <v>-2.9161666289519144E-2</v>
      </c>
      <c r="G18">
        <f ca="1">SUMPRODUCT('Modified Weights'!G28:G32,'Centered Ratings'!G17:G21)/SUM('Modified Weights'!G28:G32)</f>
        <v>0</v>
      </c>
      <c r="H18">
        <f ca="1">SUMPRODUCT('Modified Weights'!H28:H32,'Centered Ratings'!H17:H21)/SUM('Modified Weights'!H28:H32)</f>
        <v>1.0826877289217884E-2</v>
      </c>
      <c r="I18">
        <f ca="1">SUMPRODUCT('Modified Weights'!I28:I32,'Centered Ratings'!I17:I21)/SUM('Modified Weights'!I28:I32)</f>
        <v>0</v>
      </c>
      <c r="J18">
        <f ca="1">SUMPRODUCT('Modified Weights'!J28:J32,'Centered Ratings'!J17:J21)/SUM('Modified Weights'!J28:J32)</f>
        <v>0</v>
      </c>
      <c r="K18">
        <f ca="1">SUMPRODUCT('Modified Weights'!K28:K32,'Centered Ratings'!K17:K21)/SUM('Modified Weights'!K28:K32)</f>
        <v>5.0287194759914507E-2</v>
      </c>
      <c r="L18">
        <f ca="1">SUMPRODUCT('Modified Weights'!L28:L32,'Centered Ratings'!L17:L21)/SUM('Modified Weights'!L28:L32)</f>
        <v>-6.8692496105054623E-2</v>
      </c>
      <c r="M18">
        <f ca="1">SUMPRODUCT('Modified Weights'!M28:M32,'Centered Ratings'!M17:M21)/SUM('Modified Weights'!M28:M32)</f>
        <v>6.1631814929886383E-2</v>
      </c>
      <c r="N18" t="e">
        <f ca="1">SUMPRODUCT('Modified Weights'!N28:N32,'Centered Ratings'!N17:N21)/SUM('Modified Weights'!N28:N32)</f>
        <v>#DIV/0!</v>
      </c>
      <c r="O18" s="4">
        <f ca="1">SUMPRODUCT('Modified Weights'!O28:O32,'Centered Ratings'!O17:O21)/SUM('Modified Weights'!O28:O32)</f>
        <v>-1.3417515865916555E-2</v>
      </c>
      <c r="P18">
        <f ca="1">SUMPRODUCT('Modified Weights'!P28:P32,'Centered Ratings'!P17:P21)/SUM('Modified Weights'!P28:P32)</f>
        <v>4.8229696710499093E-2</v>
      </c>
      <c r="Q18">
        <f ca="1">SUMPRODUCT('Modified Weights'!Q28:Q32,'Centered Ratings'!Q17:Q21)/SUM('Modified Weights'!Q28:Q32)</f>
        <v>3.3433169405055695E-3</v>
      </c>
      <c r="R18">
        <f ca="1">SUMPRODUCT('Modified Weights'!R28:R32,'Centered Ratings'!R17:R21)/SUM('Modified Weights'!R28:R32)</f>
        <v>0</v>
      </c>
      <c r="S18">
        <f ca="1">SUMPRODUCT('Modified Weights'!S28:S32,'Centered Ratings'!S17:S21)/SUM('Modified Weights'!S28:S32)</f>
        <v>-7.6867886287067949E-3</v>
      </c>
      <c r="T18">
        <f ca="1">SUMPRODUCT('Modified Weights'!T28:T32,'Centered Ratings'!T17:T21)/SUM('Modified Weights'!T28:T32)</f>
        <v>0</v>
      </c>
      <c r="U18">
        <f ca="1">SUMPRODUCT('Modified Weights'!U28:U32,'Centered Ratings'!U17:U21)/SUM('Modified Weights'!U28:U32)</f>
        <v>3.7276288345284458E-2</v>
      </c>
      <c r="V18">
        <f ca="1">SUMPRODUCT('Modified Weights'!V28:V32,'Centered Ratings'!V17:V21)/SUM('Modified Weights'!V28:V32)</f>
        <v>0</v>
      </c>
      <c r="W18">
        <f ca="1">SUMPRODUCT('Modified Weights'!W28:W32,'Centered Ratings'!W17:W21)/SUM('Modified Weights'!W28:W32)</f>
        <v>1.8479710779699642E-2</v>
      </c>
      <c r="X18">
        <f ca="1">SUMPRODUCT('Modified Weights'!X28:X32,'Centered Ratings'!X17:X21)/SUM('Modified Weights'!X28:X32)</f>
        <v>0</v>
      </c>
      <c r="Y18">
        <f ca="1">SUMPRODUCT('Modified Weights'!Y28:Y32,'Centered Ratings'!Y17:Y21)/SUM('Modified Weights'!Y28:Y32)</f>
        <v>-1.948646748961682E-2</v>
      </c>
      <c r="Z18">
        <f ca="1">SUMPRODUCT('Modified Weights'!Z28:Z32,'Centered Ratings'!Z17:Z21)/SUM('Modified Weights'!Z28:Z32)</f>
        <v>-1.3764020199596359E-2</v>
      </c>
    </row>
    <row r="19" spans="1:26">
      <c r="A19" s="5" t="str">
        <f t="shared" ref="A19:A22" si="3">A18</f>
        <v>14: American Beauty (1999)</v>
      </c>
      <c r="B19">
        <f ca="1">SUMPRODUCT('Modified Weights'!B29:B33,'Centered Ratings'!B18:B22)/SUM('Modified Weights'!B29:B33)</f>
        <v>0.875</v>
      </c>
      <c r="C19">
        <f ca="1">SUMPRODUCT('Modified Weights'!C29:C33,'Centered Ratings'!C18:C22)/SUM('Modified Weights'!C29:C33)</f>
        <v>9.9502377479912876E-3</v>
      </c>
      <c r="D19">
        <f ca="1">SUMPRODUCT('Modified Weights'!D29:D33,'Centered Ratings'!D18:D22)/SUM('Modified Weights'!D29:D33)</f>
        <v>1.9095123322732037E-3</v>
      </c>
      <c r="E19">
        <f ca="1">SUMPRODUCT('Modified Weights'!E29:E33,'Centered Ratings'!E18:E22)/SUM('Modified Weights'!E29:E33)</f>
        <v>-7.3568901341802967E-2</v>
      </c>
      <c r="F19" s="4">
        <f ca="1">SUMPRODUCT('Modified Weights'!F29:F33,'Centered Ratings'!F18:F22)/SUM('Modified Weights'!F29:F33)</f>
        <v>0.3330736161340655</v>
      </c>
      <c r="G19">
        <f ca="1">SUMPRODUCT('Modified Weights'!G29:G33,'Centered Ratings'!G18:G22)/SUM('Modified Weights'!G29:G33)</f>
        <v>0</v>
      </c>
      <c r="H19">
        <f ca="1">SUMPRODUCT('Modified Weights'!H29:H33,'Centered Ratings'!H18:H22)/SUM('Modified Weights'!H29:H33)</f>
        <v>0.56083613675129473</v>
      </c>
      <c r="I19">
        <f ca="1">SUMPRODUCT('Modified Weights'!I29:I33,'Centered Ratings'!I18:I22)/SUM('Modified Weights'!I29:I33)</f>
        <v>0</v>
      </c>
      <c r="J19">
        <f ca="1">SUMPRODUCT('Modified Weights'!J29:J33,'Centered Ratings'!J18:J22)/SUM('Modified Weights'!J29:J33)</f>
        <v>-0.21344650602680842</v>
      </c>
      <c r="K19">
        <f ca="1">SUMPRODUCT('Modified Weights'!K29:K33,'Centered Ratings'!K18:K22)/SUM('Modified Weights'!K29:K33)</f>
        <v>5.0287194759914507E-2</v>
      </c>
      <c r="L19">
        <f ca="1">SUMPRODUCT('Modified Weights'!L29:L33,'Centered Ratings'!L18:L22)/SUM('Modified Weights'!L29:L33)</f>
        <v>0.54739104134208783</v>
      </c>
      <c r="M19">
        <f ca="1">SUMPRODUCT('Modified Weights'!M29:M33,'Centered Ratings'!M18:M22)/SUM('Modified Weights'!M29:M33)</f>
        <v>6.1631814929886383E-2</v>
      </c>
      <c r="N19" t="e">
        <f ca="1">SUMPRODUCT('Modified Weights'!N29:N33,'Centered Ratings'!N18:N22)/SUM('Modified Weights'!N29:N33)</f>
        <v>#DIV/0!</v>
      </c>
      <c r="O19" s="4">
        <f ca="1">SUMPRODUCT('Modified Weights'!O29:O33,'Centered Ratings'!O18:O22)/SUM('Modified Weights'!O29:O33)</f>
        <v>0.42827705160224805</v>
      </c>
      <c r="P19">
        <f ca="1">SUMPRODUCT('Modified Weights'!P29:P33,'Centered Ratings'!P18:P22)/SUM('Modified Weights'!P29:P33)</f>
        <v>0.79380393848674691</v>
      </c>
      <c r="Q19">
        <f ca="1">SUMPRODUCT('Modified Weights'!Q29:Q33,'Centered Ratings'!Q18:Q22)/SUM('Modified Weights'!Q29:Q33)</f>
        <v>3.3433169405055695E-3</v>
      </c>
      <c r="R19">
        <f ca="1">SUMPRODUCT('Modified Weights'!R29:R33,'Centered Ratings'!R18:R22)/SUM('Modified Weights'!R29:R33)</f>
        <v>0.20795835977898719</v>
      </c>
      <c r="S19">
        <f ca="1">SUMPRODUCT('Modified Weights'!S29:S33,'Centered Ratings'!S18:S22)/SUM('Modified Weights'!S29:S33)</f>
        <v>-0.18178698202619642</v>
      </c>
      <c r="T19">
        <f ca="1">SUMPRODUCT('Modified Weights'!T29:T33,'Centered Ratings'!T18:T22)/SUM('Modified Weights'!T29:T33)</f>
        <v>6.6414532305118526E-2</v>
      </c>
      <c r="U19">
        <f ca="1">SUMPRODUCT('Modified Weights'!U29:U33,'Centered Ratings'!U18:U22)/SUM('Modified Weights'!U29:U33)</f>
        <v>3.7276288345284458E-2</v>
      </c>
      <c r="V19">
        <f ca="1">SUMPRODUCT('Modified Weights'!V29:V33,'Centered Ratings'!V18:V22)/SUM('Modified Weights'!V29:V33)</f>
        <v>-0.97470351242777531</v>
      </c>
      <c r="W19">
        <f ca="1">SUMPRODUCT('Modified Weights'!W29:W33,'Centered Ratings'!W18:W22)/SUM('Modified Weights'!W29:W33)</f>
        <v>-1.0596267985069192E-2</v>
      </c>
      <c r="X19">
        <f ca="1">SUMPRODUCT('Modified Weights'!X29:X33,'Centered Ratings'!X18:X22)/SUM('Modified Weights'!X29:X33)</f>
        <v>0</v>
      </c>
      <c r="Y19">
        <f ca="1">SUMPRODUCT('Modified Weights'!Y29:Y33,'Centered Ratings'!Y18:Y22)/SUM('Modified Weights'!Y29:Y33)</f>
        <v>-0.1717865637613131</v>
      </c>
      <c r="Z19">
        <f ca="1">SUMPRODUCT('Modified Weights'!Z29:Z33,'Centered Ratings'!Z18:Z22)/SUM('Modified Weights'!Z29:Z33)</f>
        <v>0.8566572464590716</v>
      </c>
    </row>
    <row r="20" spans="1:26">
      <c r="A20" s="5" t="str">
        <f t="shared" si="3"/>
        <v>14: American Beauty (1999)</v>
      </c>
      <c r="B20">
        <f ca="1">SUMPRODUCT('Modified Weights'!B30:B34,'Centered Ratings'!B19:B23)/SUM('Modified Weights'!B30:B34)</f>
        <v>1.1171706834970547</v>
      </c>
      <c r="C20">
        <f ca="1">SUMPRODUCT('Modified Weights'!C30:C34,'Centered Ratings'!C19:C23)/SUM('Modified Weights'!C30:C34)</f>
        <v>-0.13069997946303444</v>
      </c>
      <c r="D20">
        <f ca="1">SUMPRODUCT('Modified Weights'!D30:D34,'Centered Ratings'!D19:D23)/SUM('Modified Weights'!D30:D34)</f>
        <v>-0.38749871878375208</v>
      </c>
      <c r="E20">
        <f ca="1">SUMPRODUCT('Modified Weights'!E30:E34,'Centered Ratings'!E19:E23)/SUM('Modified Weights'!E30:E34)</f>
        <v>0.22359884425262588</v>
      </c>
      <c r="F20" s="4">
        <f ca="1">SUMPRODUCT('Modified Weights'!F30:F34,'Centered Ratings'!F19:F23)/SUM('Modified Weights'!F30:F34)</f>
        <v>0.3330736161340655</v>
      </c>
      <c r="G20">
        <f ca="1">SUMPRODUCT('Modified Weights'!G30:G34,'Centered Ratings'!G19:G23)/SUM('Modified Weights'!G30:G34)</f>
        <v>0.6230527112373706</v>
      </c>
      <c r="H20">
        <f ca="1">SUMPRODUCT('Modified Weights'!H30:H34,'Centered Ratings'!H19:H23)/SUM('Modified Weights'!H30:H34)</f>
        <v>0.58003121217472908</v>
      </c>
      <c r="I20">
        <f ca="1">SUMPRODUCT('Modified Weights'!I30:I34,'Centered Ratings'!I19:I23)/SUM('Modified Weights'!I30:I34)</f>
        <v>0</v>
      </c>
      <c r="J20">
        <f ca="1">SUMPRODUCT('Modified Weights'!J30:J34,'Centered Ratings'!J19:J23)/SUM('Modified Weights'!J30:J34)</f>
        <v>-0.21344650602680842</v>
      </c>
      <c r="K20">
        <f ca="1">SUMPRODUCT('Modified Weights'!K30:K34,'Centered Ratings'!K19:K23)/SUM('Modified Weights'!K30:K34)</f>
        <v>5.0287194759914354E-2</v>
      </c>
      <c r="L20">
        <f ca="1">SUMPRODUCT('Modified Weights'!L30:L34,'Centered Ratings'!L19:L23)/SUM('Modified Weights'!L30:L34)</f>
        <v>0.43952191515153394</v>
      </c>
      <c r="M20">
        <f ca="1">SUMPRODUCT('Modified Weights'!M30:M34,'Centered Ratings'!M19:M23)/SUM('Modified Weights'!M30:M34)</f>
        <v>6.1631814929886383E-2</v>
      </c>
      <c r="N20" t="e">
        <f ca="1">SUMPRODUCT('Modified Weights'!N30:N34,'Centered Ratings'!N19:N23)/SUM('Modified Weights'!N30:N34)</f>
        <v>#DIV/0!</v>
      </c>
      <c r="O20" s="4">
        <f ca="1">SUMPRODUCT('Modified Weights'!O30:O34,'Centered Ratings'!O19:O23)/SUM('Modified Weights'!O30:O34)</f>
        <v>0.67392086148108321</v>
      </c>
      <c r="P20">
        <f ca="1">SUMPRODUCT('Modified Weights'!P30:P34,'Centered Ratings'!P19:P23)/SUM('Modified Weights'!P30:P34)</f>
        <v>0.39990176925419252</v>
      </c>
      <c r="Q20">
        <f ca="1">SUMPRODUCT('Modified Weights'!Q30:Q34,'Centered Ratings'!Q19:Q23)/SUM('Modified Weights'!Q30:Q34)</f>
        <v>0.55225383697826758</v>
      </c>
      <c r="R20">
        <f ca="1">SUMPRODUCT('Modified Weights'!R30:R34,'Centered Ratings'!R19:R23)/SUM('Modified Weights'!R30:R34)</f>
        <v>-6.0158548769284927E-2</v>
      </c>
      <c r="S20">
        <f ca="1">SUMPRODUCT('Modified Weights'!S30:S34,'Centered Ratings'!S19:S23)/SUM('Modified Weights'!S30:S34)</f>
        <v>6.8051805987790315E-2</v>
      </c>
      <c r="T20">
        <f ca="1">SUMPRODUCT('Modified Weights'!T30:T34,'Centered Ratings'!T19:T23)/SUM('Modified Weights'!T30:T34)</f>
        <v>6.6414532305118526E-2</v>
      </c>
      <c r="U20">
        <f ca="1">SUMPRODUCT('Modified Weights'!U30:U34,'Centered Ratings'!U19:U23)/SUM('Modified Weights'!U30:U34)</f>
        <v>0.17942629959691628</v>
      </c>
      <c r="V20">
        <f ca="1">SUMPRODUCT('Modified Weights'!V30:V34,'Centered Ratings'!V19:V23)/SUM('Modified Weights'!V30:V34)</f>
        <v>-0.97470351242777531</v>
      </c>
      <c r="W20">
        <f ca="1">SUMPRODUCT('Modified Weights'!W30:W34,'Centered Ratings'!W19:W23)/SUM('Modified Weights'!W30:W34)</f>
        <v>8.3832328015431279E-2</v>
      </c>
      <c r="X20">
        <f ca="1">SUMPRODUCT('Modified Weights'!X30:X34,'Centered Ratings'!X19:X23)/SUM('Modified Weights'!X30:X34)</f>
        <v>0</v>
      </c>
      <c r="Y20">
        <f ca="1">SUMPRODUCT('Modified Weights'!Y30:Y34,'Centered Ratings'!Y19:Y23)/SUM('Modified Weights'!Y30:Y34)</f>
        <v>0.25751348667520219</v>
      </c>
      <c r="Z20">
        <f ca="1">SUMPRODUCT('Modified Weights'!Z30:Z34,'Centered Ratings'!Z19:Z23)/SUM('Modified Weights'!Z30:Z34)</f>
        <v>1.3999999999999997</v>
      </c>
    </row>
    <row r="21" spans="1:26">
      <c r="A21" s="5" t="str">
        <f t="shared" si="3"/>
        <v>14: American Beauty (1999)</v>
      </c>
      <c r="B21">
        <f ca="1">SUMPRODUCT('Modified Weights'!B31:B35,'Centered Ratings'!B20:B24)/SUM('Modified Weights'!B31:B35)</f>
        <v>0.25151342700641183</v>
      </c>
      <c r="C21">
        <f ca="1">SUMPRODUCT('Modified Weights'!C31:C35,'Centered Ratings'!C20:C24)/SUM('Modified Weights'!C31:C35)</f>
        <v>0.11238964973723359</v>
      </c>
      <c r="D21">
        <f ca="1">SUMPRODUCT('Modified Weights'!D31:D35,'Centered Ratings'!D20:D24)/SUM('Modified Weights'!D31:D35)</f>
        <v>-0.27948212181150028</v>
      </c>
      <c r="E21">
        <f ca="1">SUMPRODUCT('Modified Weights'!E31:E35,'Centered Ratings'!E20:E24)/SUM('Modified Weights'!E31:E35)</f>
        <v>0.14024502215435572</v>
      </c>
      <c r="F21" s="4">
        <f ca="1">SUMPRODUCT('Modified Weights'!F31:F35,'Centered Ratings'!F20:F24)/SUM('Modified Weights'!F31:F35)</f>
        <v>0.1662770908677651</v>
      </c>
      <c r="G21">
        <f ca="1">SUMPRODUCT('Modified Weights'!G31:G35,'Centered Ratings'!G20:G24)/SUM('Modified Weights'!G31:G35)</f>
        <v>0.44846122685194695</v>
      </c>
      <c r="H21">
        <f ca="1">SUMPRODUCT('Modified Weights'!H31:H35,'Centered Ratings'!H20:H24)/SUM('Modified Weights'!H31:H35)</f>
        <v>0.6494515732905265</v>
      </c>
      <c r="I21">
        <f ca="1">SUMPRODUCT('Modified Weights'!I31:I35,'Centered Ratings'!I20:I24)/SUM('Modified Weights'!I31:I35)</f>
        <v>0</v>
      </c>
      <c r="J21">
        <f ca="1">SUMPRODUCT('Modified Weights'!J31:J35,'Centered Ratings'!J20:J24)/SUM('Modified Weights'!J31:J35)</f>
        <v>-0.42287408592014425</v>
      </c>
      <c r="K21">
        <f ca="1">SUMPRODUCT('Modified Weights'!K31:K35,'Centered Ratings'!K20:K24)/SUM('Modified Weights'!K31:K35)</f>
        <v>5.0287194759914354E-2</v>
      </c>
      <c r="L21">
        <f ca="1">SUMPRODUCT('Modified Weights'!L31:L35,'Centered Ratings'!L20:L24)/SUM('Modified Weights'!L31:L35)</f>
        <v>0.43952191515153394</v>
      </c>
      <c r="M21">
        <f ca="1">SUMPRODUCT('Modified Weights'!M31:M35,'Centered Ratings'!M20:M24)/SUM('Modified Weights'!M31:M35)</f>
        <v>0.409121225079082</v>
      </c>
      <c r="N21" t="e">
        <f ca="1">SUMPRODUCT('Modified Weights'!N31:N35,'Centered Ratings'!N20:N24)/SUM('Modified Weights'!N31:N35)</f>
        <v>#DIV/0!</v>
      </c>
      <c r="O21" s="4">
        <f ca="1">SUMPRODUCT('Modified Weights'!O31:O35,'Centered Ratings'!O20:O24)/SUM('Modified Weights'!O31:O35)</f>
        <v>0.27053874861065985</v>
      </c>
      <c r="P21">
        <f ca="1">SUMPRODUCT('Modified Weights'!P31:P35,'Centered Ratings'!P20:P24)/SUM('Modified Weights'!P31:P35)</f>
        <v>0.39990176925419252</v>
      </c>
      <c r="Q21">
        <f ca="1">SUMPRODUCT('Modified Weights'!Q31:Q35,'Centered Ratings'!Q20:Q24)/SUM('Modified Weights'!Q31:Q35)</f>
        <v>0.34670660109535573</v>
      </c>
      <c r="R21">
        <f ca="1">SUMPRODUCT('Modified Weights'!R31:R35,'Centered Ratings'!R20:R24)/SUM('Modified Weights'!R31:R35)</f>
        <v>0.38893901640349282</v>
      </c>
      <c r="S21">
        <f ca="1">SUMPRODUCT('Modified Weights'!S31:S35,'Centered Ratings'!S20:S24)/SUM('Modified Weights'!S31:S35)</f>
        <v>0.14636294664417077</v>
      </c>
      <c r="T21">
        <f ca="1">SUMPRODUCT('Modified Weights'!T31:T35,'Centered Ratings'!T20:T24)/SUM('Modified Weights'!T31:T35)</f>
        <v>0.42752397300620987</v>
      </c>
      <c r="U21">
        <f ca="1">SUMPRODUCT('Modified Weights'!U31:U35,'Centered Ratings'!U20:U24)/SUM('Modified Weights'!U31:U35)</f>
        <v>0.22652333692366464</v>
      </c>
      <c r="V21">
        <f ca="1">SUMPRODUCT('Modified Weights'!V31:V35,'Centered Ratings'!V20:V24)/SUM('Modified Weights'!V31:V35)</f>
        <v>-0.3223711523322873</v>
      </c>
      <c r="W21">
        <f ca="1">SUMPRODUCT('Modified Weights'!W31:W35,'Centered Ratings'!W20:W24)/SUM('Modified Weights'!W31:W35)</f>
        <v>6.5591505937586433E-2</v>
      </c>
      <c r="X21">
        <f ca="1">SUMPRODUCT('Modified Weights'!X31:X35,'Centered Ratings'!X20:X24)/SUM('Modified Weights'!X31:X35)</f>
        <v>0.59971495084215221</v>
      </c>
      <c r="Y21">
        <f ca="1">SUMPRODUCT('Modified Weights'!Y31:Y35,'Centered Ratings'!Y20:Y24)/SUM('Modified Weights'!Y31:Y35)</f>
        <v>7.0509200528679317E-2</v>
      </c>
      <c r="Z21">
        <f ca="1">SUMPRODUCT('Modified Weights'!Z31:Z35,'Centered Ratings'!Z20:Z24)/SUM('Modified Weights'!Z31:Z35)</f>
        <v>1.0848825255572383</v>
      </c>
    </row>
    <row r="22" spans="1:26">
      <c r="A22" s="5" t="str">
        <f t="shared" si="3"/>
        <v>14: American Beauty (1999)</v>
      </c>
      <c r="B22">
        <f ca="1">SUMPRODUCT('Modified Weights'!B32:B36,'Centered Ratings'!B21:B25)/SUM('Modified Weights'!B32:B36)</f>
        <v>4.5272175244640528E-2</v>
      </c>
      <c r="C22">
        <f ca="1">SUMPRODUCT('Modified Weights'!C32:C36,'Centered Ratings'!C21:C25)/SUM('Modified Weights'!C32:C36)</f>
        <v>-0.48411045294759419</v>
      </c>
      <c r="D22">
        <f ca="1">SUMPRODUCT('Modified Weights'!D32:D36,'Centered Ratings'!D21:D25)/SUM('Modified Weights'!D32:D36)</f>
        <v>-0.22394583567728096</v>
      </c>
      <c r="E22">
        <f ca="1">SUMPRODUCT('Modified Weights'!E32:E36,'Centered Ratings'!E21:E25)/SUM('Modified Weights'!E32:E36)</f>
        <v>0.18629617096176532</v>
      </c>
      <c r="F22" s="4">
        <f ca="1">SUMPRODUCT('Modified Weights'!F32:F36,'Centered Ratings'!F21:F25)/SUM('Modified Weights'!F32:F36)</f>
        <v>-5.2461244772388886E-2</v>
      </c>
      <c r="G22">
        <f ca="1">SUMPRODUCT('Modified Weights'!G32:G36,'Centered Ratings'!G21:G25)/SUM('Modified Weights'!G32:G36)</f>
        <v>2.8765200250404674E-2</v>
      </c>
      <c r="H22">
        <f ca="1">SUMPRODUCT('Modified Weights'!H32:H36,'Centered Ratings'!H21:H25)/SUM('Modified Weights'!H32:H36)</f>
        <v>0.28872796453042759</v>
      </c>
      <c r="I22">
        <f ca="1">SUMPRODUCT('Modified Weights'!I32:I36,'Centered Ratings'!I21:I25)/SUM('Modified Weights'!I32:I36)</f>
        <v>-9.6360016844330099E-2</v>
      </c>
      <c r="J22">
        <f ca="1">SUMPRODUCT('Modified Weights'!J32:J36,'Centered Ratings'!J21:J25)/SUM('Modified Weights'!J32:J36)</f>
        <v>-0.41181006713059992</v>
      </c>
      <c r="K22">
        <f ca="1">SUMPRODUCT('Modified Weights'!K32:K36,'Centered Ratings'!K21:K25)/SUM('Modified Weights'!K32:K36)</f>
        <v>5.0287194759914201E-2</v>
      </c>
      <c r="L22">
        <f ca="1">SUMPRODUCT('Modified Weights'!L32:L36,'Centered Ratings'!L21:L25)/SUM('Modified Weights'!L32:L36)</f>
        <v>0.46984543468953066</v>
      </c>
      <c r="M22">
        <f ca="1">SUMPRODUCT('Modified Weights'!M32:M36,'Centered Ratings'!M21:M25)/SUM('Modified Weights'!M32:M36)</f>
        <v>0.58594750928307338</v>
      </c>
      <c r="N22" t="e">
        <f ca="1">SUMPRODUCT('Modified Weights'!N32:N36,'Centered Ratings'!N21:N25)/SUM('Modified Weights'!N32:N36)</f>
        <v>#DIV/0!</v>
      </c>
      <c r="O22" s="4">
        <f ca="1">SUMPRODUCT('Modified Weights'!O32:O36,'Centered Ratings'!O21:O25)/SUM('Modified Weights'!O32:O36)</f>
        <v>0.17090194387183943</v>
      </c>
      <c r="P22">
        <f ca="1">SUMPRODUCT('Modified Weights'!P32:P36,'Centered Ratings'!P21:P25)/SUM('Modified Weights'!P32:P36)</f>
        <v>0.18939060039168151</v>
      </c>
      <c r="Q22">
        <f ca="1">SUMPRODUCT('Modified Weights'!Q32:Q36,'Centered Ratings'!Q21:Q25)/SUM('Modified Weights'!Q32:Q36)</f>
        <v>0.34670660109535573</v>
      </c>
      <c r="R22">
        <f ca="1">SUMPRODUCT('Modified Weights'!R32:R36,'Centered Ratings'!R21:R25)/SUM('Modified Weights'!R32:R36)</f>
        <v>6.1925339909004284E-2</v>
      </c>
      <c r="S22">
        <f ca="1">SUMPRODUCT('Modified Weights'!S32:S36,'Centered Ratings'!S21:S25)/SUM('Modified Weights'!S32:S36)</f>
        <v>0.14636294664417077</v>
      </c>
      <c r="T22">
        <f ca="1">SUMPRODUCT('Modified Weights'!T32:T36,'Centered Ratings'!T21:T25)/SUM('Modified Weights'!T32:T36)</f>
        <v>0.42752397300620987</v>
      </c>
      <c r="U22">
        <f ca="1">SUMPRODUCT('Modified Weights'!U32:U36,'Centered Ratings'!U21:U25)/SUM('Modified Weights'!U32:U36)</f>
        <v>0.58318780035434992</v>
      </c>
      <c r="V22">
        <f ca="1">SUMPRODUCT('Modified Weights'!V32:V36,'Centered Ratings'!V21:V25)/SUM('Modified Weights'!V32:V36)</f>
        <v>-0.43439542670123421</v>
      </c>
      <c r="W22">
        <f ca="1">SUMPRODUCT('Modified Weights'!W32:W36,'Centered Ratings'!W21:W25)/SUM('Modified Weights'!W32:W36)</f>
        <v>-0.25292767736893279</v>
      </c>
      <c r="X22">
        <f ca="1">SUMPRODUCT('Modified Weights'!X32:X36,'Centered Ratings'!X21:X25)/SUM('Modified Weights'!X32:X36)</f>
        <v>-0.20339169940629501</v>
      </c>
      <c r="Y22">
        <f ca="1">SUMPRODUCT('Modified Weights'!Y32:Y36,'Centered Ratings'!Y21:Y25)/SUM('Modified Weights'!Y32:Y36)</f>
        <v>0.148098431755259</v>
      </c>
      <c r="Z22">
        <f ca="1">SUMPRODUCT('Modified Weights'!Z32:Z36,'Centered Ratings'!Z21:Z25)/SUM('Modified Weights'!Z32:Z36)</f>
        <v>0.33032100438750395</v>
      </c>
    </row>
    <row r="23" spans="1:26">
      <c r="A23" s="20" t="s">
        <v>4</v>
      </c>
      <c r="B23">
        <f ca="1">SUMPRODUCT('Modified Weights'!B33:B37,'Centered Ratings'!B22:B26)/SUM('Modified Weights'!B33:B37)</f>
        <v>4.5272175244640528E-2</v>
      </c>
      <c r="C23">
        <f ca="1">SUMPRODUCT('Modified Weights'!C33:C37,'Centered Ratings'!C22:C26)/SUM('Modified Weights'!C33:C37)</f>
        <v>-1.0090662340095367E-2</v>
      </c>
      <c r="D23">
        <f ca="1">SUMPRODUCT('Modified Weights'!D33:D37,'Centered Ratings'!D22:D26)/SUM('Modified Weights'!D33:D37)</f>
        <v>-5.9862818135814448E-2</v>
      </c>
      <c r="E23">
        <f ca="1">SUMPRODUCT('Modified Weights'!E33:E37,'Centered Ratings'!E22:E26)/SUM('Modified Weights'!E33:E37)</f>
        <v>5.9427290037746473E-2</v>
      </c>
      <c r="F23" s="4">
        <f ca="1">SUMPRODUCT('Modified Weights'!F33:F37,'Centered Ratings'!F22:F26)/SUM('Modified Weights'!F33:F37)</f>
        <v>1.1788166146904077E-2</v>
      </c>
      <c r="G23">
        <f ca="1">SUMPRODUCT('Modified Weights'!G33:G37,'Centered Ratings'!G22:G26)/SUM('Modified Weights'!G33:G37)</f>
        <v>5.6649546247916897E-2</v>
      </c>
      <c r="H23">
        <f ca="1">SUMPRODUCT('Modified Weights'!H33:H37,'Centered Ratings'!H22:H26)/SUM('Modified Weights'!H33:H37)</f>
        <v>0.28872796453042759</v>
      </c>
      <c r="I23">
        <f ca="1">SUMPRODUCT('Modified Weights'!I33:I37,'Centered Ratings'!I22:I26)/SUM('Modified Weights'!I33:I37)</f>
        <v>-5.1487564441700315E-3</v>
      </c>
      <c r="J23">
        <f ca="1">SUMPRODUCT('Modified Weights'!J33:J37,'Centered Ratings'!J22:J26)/SUM('Modified Weights'!J33:J37)</f>
        <v>-4.3936147592813828E-2</v>
      </c>
      <c r="K23">
        <f ca="1">SUMPRODUCT('Modified Weights'!K33:K37,'Centered Ratings'!K22:K26)/SUM('Modified Weights'!K33:K37)</f>
        <v>5.028719475991409E-2</v>
      </c>
      <c r="L23">
        <f ca="1">SUMPRODUCT('Modified Weights'!L33:L37,'Centered Ratings'!L22:L26)/SUM('Modified Weights'!L33:L37)</f>
        <v>5.7857459814533878E-2</v>
      </c>
      <c r="M23">
        <f ca="1">SUMPRODUCT('Modified Weights'!M33:M37,'Centered Ratings'!M22:M26)/SUM('Modified Weights'!M33:M37)</f>
        <v>0.17189501856614675</v>
      </c>
      <c r="N23">
        <f ca="1">SUMPRODUCT('Modified Weights'!N33:N37,'Centered Ratings'!N22:N26)/SUM('Modified Weights'!N33:N37)</f>
        <v>-4.2255095248247124E-2</v>
      </c>
      <c r="O23" s="4">
        <f ca="1">SUMPRODUCT('Modified Weights'!O33:O37,'Centered Ratings'!O22:O26)/SUM('Modified Weights'!O33:O37)</f>
        <v>8.0830368617690745E-2</v>
      </c>
      <c r="P23">
        <f ca="1">SUMPRODUCT('Modified Weights'!P33:P37,'Centered Ratings'!P22:P26)/SUM('Modified Weights'!P33:P37)</f>
        <v>0.18939060039168151</v>
      </c>
      <c r="Q23">
        <f ca="1">SUMPRODUCT('Modified Weights'!Q33:Q37,'Centered Ratings'!Q22:Q26)/SUM('Modified Weights'!Q33:Q37)</f>
        <v>6.3936743786056752E-2</v>
      </c>
      <c r="R23">
        <f ca="1">SUMPRODUCT('Modified Weights'!R33:R37,'Centered Ratings'!R22:R26)/SUM('Modified Weights'!R33:R37)</f>
        <v>3.4290104513659679E-2</v>
      </c>
      <c r="S23">
        <f ca="1">SUMPRODUCT('Modified Weights'!S33:S37,'Centered Ratings'!S22:S26)/SUM('Modified Weights'!S33:S37)</f>
        <v>9.9305688626253937E-3</v>
      </c>
      <c r="T23">
        <f ca="1">SUMPRODUCT('Modified Weights'!T33:T37,'Centered Ratings'!T22:T26)/SUM('Modified Weights'!T33:T37)</f>
        <v>3.8203401772215512E-2</v>
      </c>
      <c r="U23">
        <f ca="1">SUMPRODUCT('Modified Weights'!U33:U37,'Centered Ratings'!U22:U26)/SUM('Modified Weights'!U33:U37)</f>
        <v>0.12534972839013597</v>
      </c>
      <c r="V23">
        <f ca="1">SUMPRODUCT('Modified Weights'!V33:V37,'Centered Ratings'!V22:V26)/SUM('Modified Weights'!V33:V37)</f>
        <v>-0.43439542670123421</v>
      </c>
      <c r="W23">
        <f ca="1">SUMPRODUCT('Modified Weights'!W33:W37,'Centered Ratings'!W22:W26)/SUM('Modified Weights'!W33:W37)</f>
        <v>1.1333252627415349E-2</v>
      </c>
      <c r="X23">
        <f ca="1">SUMPRODUCT('Modified Weights'!X33:X37,'Centered Ratings'!X22:X26)/SUM('Modified Weights'!X33:X37)</f>
        <v>1.3643088261755421E-2</v>
      </c>
      <c r="Y23">
        <f ca="1">SUMPRODUCT('Modified Weights'!Y33:Y37,'Centered Ratings'!Y22:Y26)/SUM('Modified Weights'!Y33:Y37)</f>
        <v>1.0815607118836754E-2</v>
      </c>
      <c r="Z23">
        <f ca="1">SUMPRODUCT('Modified Weights'!Z33:Z37,'Centered Ratings'!Z22:Z26)/SUM('Modified Weights'!Z33:Z37)</f>
        <v>0.11518097738549675</v>
      </c>
    </row>
    <row r="24" spans="1:26">
      <c r="A24" s="5" t="str">
        <f t="shared" ref="A24:A27" si="4">A23</f>
        <v>22: Pirates of the Caribbean: The Curse of the Black Pearl (2003)</v>
      </c>
      <c r="B24">
        <f ca="1">SUMPRODUCT('Modified Weights'!B34:B38,'Centered Ratings'!B23:B27)/SUM('Modified Weights'!B34:B38)</f>
        <v>-1.9504527283719267E-3</v>
      </c>
      <c r="C24">
        <f ca="1">SUMPRODUCT('Modified Weights'!C34:C38,'Centered Ratings'!C23:C27)/SUM('Modified Weights'!C34:C38)</f>
        <v>5.3529085960609096E-2</v>
      </c>
      <c r="D24">
        <f ca="1">SUMPRODUCT('Modified Weights'!D34:D38,'Centered Ratings'!D23:D27)/SUM('Modified Weights'!D34:D38)</f>
        <v>0.41192320667977655</v>
      </c>
      <c r="E24">
        <f ca="1">SUMPRODUCT('Modified Weights'!E34:E38,'Centered Ratings'!E23:E27)/SUM('Modified Weights'!E34:E38)</f>
        <v>-8.1076712809721604E-2</v>
      </c>
      <c r="F24" s="4">
        <f ca="1">SUMPRODUCT('Modified Weights'!F34:F38,'Centered Ratings'!F23:F27)/SUM('Modified Weights'!F34:F38)</f>
        <v>-0.27950106941830899</v>
      </c>
      <c r="G24">
        <f ca="1">SUMPRODUCT('Modified Weights'!G34:G38,'Centered Ratings'!G23:G27)/SUM('Modified Weights'!G34:G38)</f>
        <v>0.51723061710453366</v>
      </c>
      <c r="H24">
        <f ca="1">SUMPRODUCT('Modified Weights'!H34:H38,'Centered Ratings'!H23:H27)/SUM('Modified Weights'!H34:H38)</f>
        <v>-0.16968181895416426</v>
      </c>
      <c r="I24">
        <f ca="1">SUMPRODUCT('Modified Weights'!I34:I38,'Centered Ratings'!I23:I27)/SUM('Modified Weights'!I34:I38)</f>
        <v>-0.11435315507717306</v>
      </c>
      <c r="J24">
        <f ca="1">SUMPRODUCT('Modified Weights'!J34:J38,'Centered Ratings'!J23:J27)/SUM('Modified Weights'!J34:J38)</f>
        <v>0.21777750715550298</v>
      </c>
      <c r="K24">
        <f ca="1">SUMPRODUCT('Modified Weights'!K34:K38,'Centered Ratings'!K23:K27)/SUM('Modified Weights'!K34:K38)</f>
        <v>0.24699522241068947</v>
      </c>
      <c r="L24">
        <f ca="1">SUMPRODUCT('Modified Weights'!L34:L38,'Centered Ratings'!L23:L27)/SUM('Modified Weights'!L34:L38)</f>
        <v>-0.89493043073264267</v>
      </c>
      <c r="M24">
        <f ca="1">SUMPRODUCT('Modified Weights'!M34:M38,'Centered Ratings'!M23:M27)/SUM('Modified Weights'!M34:M38)</f>
        <v>0.25491454729468926</v>
      </c>
      <c r="N24">
        <f ca="1">SUMPRODUCT('Modified Weights'!N34:N38,'Centered Ratings'!N23:N27)/SUM('Modified Weights'!N34:N38)</f>
        <v>3.0045584118185916E-2</v>
      </c>
      <c r="O24" s="4">
        <f ca="1">SUMPRODUCT('Modified Weights'!O34:O38,'Centered Ratings'!O23:O27)/SUM('Modified Weights'!O34:O38)</f>
        <v>-0.2431502282525479</v>
      </c>
      <c r="P24">
        <f ca="1">SUMPRODUCT('Modified Weights'!P34:P38,'Centered Ratings'!P23:P27)/SUM('Modified Weights'!P34:P38)</f>
        <v>-0.38104972310625035</v>
      </c>
      <c r="Q24">
        <f ca="1">SUMPRODUCT('Modified Weights'!Q34:Q38,'Centered Ratings'!Q23:Q27)/SUM('Modified Weights'!Q34:Q38)</f>
        <v>0.14897716592293575</v>
      </c>
      <c r="R24">
        <f ca="1">SUMPRODUCT('Modified Weights'!R34:R38,'Centered Ratings'!R23:R27)/SUM('Modified Weights'!R34:R38)</f>
        <v>-5.56356602913059E-2</v>
      </c>
      <c r="S24">
        <f ca="1">SUMPRODUCT('Modified Weights'!S34:S38,'Centered Ratings'!S23:S27)/SUM('Modified Weights'!S34:S38)</f>
        <v>-0.12956562652178782</v>
      </c>
      <c r="T24">
        <f ca="1">SUMPRODUCT('Modified Weights'!T34:T38,'Centered Ratings'!T23:T27)/SUM('Modified Weights'!T34:T38)</f>
        <v>-0.57613102205013123</v>
      </c>
      <c r="U24">
        <f ca="1">SUMPRODUCT('Modified Weights'!U34:U38,'Centered Ratings'!U23:U27)/SUM('Modified Weights'!U34:U38)</f>
        <v>0.24326872785344009</v>
      </c>
      <c r="V24">
        <f ca="1">SUMPRODUCT('Modified Weights'!V34:V38,'Centered Ratings'!V23:V27)/SUM('Modified Weights'!V34:V38)</f>
        <v>-1.4821929494977359</v>
      </c>
      <c r="W24">
        <f ca="1">SUMPRODUCT('Modified Weights'!W34:W38,'Centered Ratings'!W23:W27)/SUM('Modified Weights'!W34:W38)</f>
        <v>0.21486510398079778</v>
      </c>
      <c r="X24">
        <f ca="1">SUMPRODUCT('Modified Weights'!X34:X38,'Centered Ratings'!X23:X27)/SUM('Modified Weights'!X34:X38)</f>
        <v>0.43358393832468545</v>
      </c>
      <c r="Y24">
        <f ca="1">SUMPRODUCT('Modified Weights'!Y34:Y38,'Centered Ratings'!Y23:Y27)/SUM('Modified Weights'!Y34:Y38)</f>
        <v>0.19000602105479394</v>
      </c>
      <c r="Z24">
        <f ca="1">SUMPRODUCT('Modified Weights'!Z34:Z38,'Centered Ratings'!Z23:Z27)/SUM('Modified Weights'!Z34:Z38)</f>
        <v>-0.27780941164478118</v>
      </c>
    </row>
    <row r="25" spans="1:26">
      <c r="A25" s="5" t="str">
        <f t="shared" si="4"/>
        <v>22: Pirates of the Caribbean: The Curse of the Black Pearl (2003)</v>
      </c>
      <c r="B25">
        <f ca="1">SUMPRODUCT('Modified Weights'!B35:B39,'Centered Ratings'!B24:B28)/SUM('Modified Weights'!B35:B39)</f>
        <v>-0.17303277887026758</v>
      </c>
      <c r="C25">
        <f ca="1">SUMPRODUCT('Modified Weights'!C35:C39,'Centered Ratings'!C24:C28)/SUM('Modified Weights'!C35:C39)</f>
        <v>0.15977540978731847</v>
      </c>
      <c r="D25">
        <f ca="1">SUMPRODUCT('Modified Weights'!D35:D39,'Centered Ratings'!D24:D28)/SUM('Modified Weights'!D35:D39)</f>
        <v>3.069387710305814E-2</v>
      </c>
      <c r="E25">
        <f ca="1">SUMPRODUCT('Modified Weights'!E35:E39,'Centered Ratings'!E24:E28)/SUM('Modified Weights'!E35:E39)</f>
        <v>-0.45346011480115972</v>
      </c>
      <c r="F25" s="4">
        <f ca="1">SUMPRODUCT('Modified Weights'!F35:F39,'Centered Ratings'!F24:F28)/SUM('Modified Weights'!F35:F39)</f>
        <v>2.5001716367303452E-2</v>
      </c>
      <c r="G25">
        <f ca="1">SUMPRODUCT('Modified Weights'!G35:G39,'Centered Ratings'!G24:G28)/SUM('Modified Weights'!G35:G39)</f>
        <v>0.27955089356234086</v>
      </c>
      <c r="H25">
        <f ca="1">SUMPRODUCT('Modified Weights'!H35:H39,'Centered Ratings'!H24:H28)/SUM('Modified Weights'!H35:H39)</f>
        <v>-0.71564353126541125</v>
      </c>
      <c r="I25">
        <f ca="1">SUMPRODUCT('Modified Weights'!I35:I39,'Centered Ratings'!I24:I28)/SUM('Modified Weights'!I35:I39)</f>
        <v>1.9210729069505949E-2</v>
      </c>
      <c r="J25">
        <f ca="1">SUMPRODUCT('Modified Weights'!J35:J39,'Centered Ratings'!J24:J28)/SUM('Modified Weights'!J35:J39)</f>
        <v>0.28273287685319071</v>
      </c>
      <c r="K25">
        <f ca="1">SUMPRODUCT('Modified Weights'!K35:K39,'Centered Ratings'!K24:K28)/SUM('Modified Weights'!K35:K39)</f>
        <v>0.12900352418233502</v>
      </c>
      <c r="L25">
        <f ca="1">SUMPRODUCT('Modified Weights'!L35:L39,'Centered Ratings'!L24:L28)/SUM('Modified Weights'!L35:L39)</f>
        <v>-0.73531955533413884</v>
      </c>
      <c r="M25">
        <f ca="1">SUMPRODUCT('Modified Weights'!M35:M39,'Centered Ratings'!M24:M28)/SUM('Modified Weights'!M35:M39)</f>
        <v>0.28391008783663624</v>
      </c>
      <c r="N25">
        <f ca="1">SUMPRODUCT('Modified Weights'!N35:N39,'Centered Ratings'!N24:N28)/SUM('Modified Weights'!N35:N39)</f>
        <v>-0.42044958654546388</v>
      </c>
      <c r="O25" s="4">
        <f ca="1">SUMPRODUCT('Modified Weights'!O35:O39,'Centered Ratings'!O24:O28)/SUM('Modified Weights'!O35:O39)</f>
        <v>-0.23646396137846878</v>
      </c>
      <c r="P25">
        <f ca="1">SUMPRODUCT('Modified Weights'!P35:P39,'Centered Ratings'!P24:P28)/SUM('Modified Weights'!P35:P39)</f>
        <v>-0.32898318240137703</v>
      </c>
      <c r="Q25">
        <f ca="1">SUMPRODUCT('Modified Weights'!Q35:Q39,'Centered Ratings'!Q24:Q28)/SUM('Modified Weights'!Q35:Q39)</f>
        <v>-0.10539635194392478</v>
      </c>
      <c r="R25">
        <f ca="1">SUMPRODUCT('Modified Weights'!R35:R39,'Centered Ratings'!R24:R28)/SUM('Modified Weights'!R35:R39)</f>
        <v>9.3251195590598315E-2</v>
      </c>
      <c r="S25">
        <f ca="1">SUMPRODUCT('Modified Weights'!S35:S39,'Centered Ratings'!S24:S28)/SUM('Modified Weights'!S35:S39)</f>
        <v>-0.3540011878820184</v>
      </c>
      <c r="T25">
        <f ca="1">SUMPRODUCT('Modified Weights'!T35:T39,'Centered Ratings'!T24:T28)/SUM('Modified Weights'!T35:T39)</f>
        <v>-0.24517117842900357</v>
      </c>
      <c r="U25">
        <f ca="1">SUMPRODUCT('Modified Weights'!U35:U39,'Centered Ratings'!U24:U28)/SUM('Modified Weights'!U35:U39)</f>
        <v>-0.19540961407761187</v>
      </c>
      <c r="V25">
        <f ca="1">SUMPRODUCT('Modified Weights'!V35:V39,'Centered Ratings'!V24:V28)/SUM('Modified Weights'!V35:V39)</f>
        <v>-0.63167851689832211</v>
      </c>
      <c r="W25">
        <f ca="1">SUMPRODUCT('Modified Weights'!W35:W39,'Centered Ratings'!W24:W28)/SUM('Modified Weights'!W35:W39)</f>
        <v>-0.21006357802145378</v>
      </c>
      <c r="X25">
        <f ca="1">SUMPRODUCT('Modified Weights'!X35:X39,'Centered Ratings'!X24:X28)/SUM('Modified Weights'!X35:X39)</f>
        <v>0.61496126601072509</v>
      </c>
      <c r="Y25">
        <f ca="1">SUMPRODUCT('Modified Weights'!Y35:Y39,'Centered Ratings'!Y24:Y28)/SUM('Modified Weights'!Y35:Y39)</f>
        <v>-0.33236695406201511</v>
      </c>
      <c r="Z25">
        <f ca="1">SUMPRODUCT('Modified Weights'!Z35:Z39,'Centered Ratings'!Z24:Z28)/SUM('Modified Weights'!Z35:Z39)</f>
        <v>-7.9196047448396159E-2</v>
      </c>
    </row>
    <row r="26" spans="1:26">
      <c r="A26" s="5" t="str">
        <f t="shared" si="4"/>
        <v>22: Pirates of the Caribbean: The Curse of the Black Pearl (2003)</v>
      </c>
      <c r="B26">
        <f ca="1">SUMPRODUCT('Modified Weights'!B36:B40,'Centered Ratings'!B25:B29)/SUM('Modified Weights'!B36:B40)</f>
        <v>-0.45668224781493955</v>
      </c>
      <c r="C26">
        <f ca="1">SUMPRODUCT('Modified Weights'!C36:C40,'Centered Ratings'!C25:C29)/SUM('Modified Weights'!C36:C40)</f>
        <v>-0.11566724478223747</v>
      </c>
      <c r="D26">
        <f ca="1">SUMPRODUCT('Modified Weights'!D36:D40,'Centered Ratings'!D25:D29)/SUM('Modified Weights'!D36:D40)</f>
        <v>-4.9115243890391611E-2</v>
      </c>
      <c r="E26">
        <f ca="1">SUMPRODUCT('Modified Weights'!E36:E40,'Centered Ratings'!E25:E29)/SUM('Modified Weights'!E36:E40)</f>
        <v>-0.45346011480115972</v>
      </c>
      <c r="F26" s="4">
        <f ca="1">SUMPRODUCT('Modified Weights'!F36:F40,'Centered Ratings'!F25:F29)/SUM('Modified Weights'!F36:F40)</f>
        <v>0.32645414533827083</v>
      </c>
      <c r="G26">
        <f ca="1">SUMPRODUCT('Modified Weights'!G36:G40,'Centered Ratings'!G25:G29)/SUM('Modified Weights'!G36:G40)</f>
        <v>0.31962534274649002</v>
      </c>
      <c r="H26">
        <f ca="1">SUMPRODUCT('Modified Weights'!H36:H40,'Centered Ratings'!H25:H29)/SUM('Modified Weights'!H36:H40)</f>
        <v>-0.86836832572016576</v>
      </c>
      <c r="I26">
        <f ca="1">SUMPRODUCT('Modified Weights'!I36:I40,'Centered Ratings'!I25:I29)/SUM('Modified Weights'!I36:I40)</f>
        <v>-5.6065966256375492E-2</v>
      </c>
      <c r="J26">
        <f ca="1">SUMPRODUCT('Modified Weights'!J36:J40,'Centered Ratings'!J25:J29)/SUM('Modified Weights'!J36:J40)</f>
        <v>0.16561655384168189</v>
      </c>
      <c r="K26">
        <f ca="1">SUMPRODUCT('Modified Weights'!K36:K40,'Centered Ratings'!K25:K29)/SUM('Modified Weights'!K36:K40)</f>
        <v>0.24256131142193529</v>
      </c>
      <c r="L26">
        <f ca="1">SUMPRODUCT('Modified Weights'!L36:L40,'Centered Ratings'!L25:L29)/SUM('Modified Weights'!L36:L40)</f>
        <v>-0.23605598703543987</v>
      </c>
      <c r="M26">
        <f ca="1">SUMPRODUCT('Modified Weights'!M36:M40,'Centered Ratings'!M25:M29)/SUM('Modified Weights'!M36:M40)</f>
        <v>-0.2060958693867268</v>
      </c>
      <c r="N26">
        <f ca="1">SUMPRODUCT('Modified Weights'!N36:N40,'Centered Ratings'!N25:N29)/SUM('Modified Weights'!N36:N40)</f>
        <v>-2.3230496632004542E-2</v>
      </c>
      <c r="O26" s="4">
        <f ca="1">SUMPRODUCT('Modified Weights'!O36:O40,'Centered Ratings'!O25:O29)/SUM('Modified Weights'!O36:O40)</f>
        <v>-0.10188974006091427</v>
      </c>
      <c r="P26">
        <f ca="1">SUMPRODUCT('Modified Weights'!P36:P40,'Centered Ratings'!P25:P29)/SUM('Modified Weights'!P36:P40)</f>
        <v>-0.1930953485760554</v>
      </c>
      <c r="Q26">
        <f ca="1">SUMPRODUCT('Modified Weights'!Q36:Q40,'Centered Ratings'!Q25:Q29)/SUM('Modified Weights'!Q36:Q40)</f>
        <v>-0.22384229222184862</v>
      </c>
      <c r="R26">
        <f ca="1">SUMPRODUCT('Modified Weights'!R36:R40,'Centered Ratings'!R25:R29)/SUM('Modified Weights'!R36:R40)</f>
        <v>-0.37641391284458431</v>
      </c>
      <c r="S26">
        <f ca="1">SUMPRODUCT('Modified Weights'!S36:S40,'Centered Ratings'!S25:S29)/SUM('Modified Weights'!S36:S40)</f>
        <v>-0.18638899520896332</v>
      </c>
      <c r="T26">
        <f ca="1">SUMPRODUCT('Modified Weights'!T36:T40,'Centered Ratings'!T25:T29)/SUM('Modified Weights'!T36:T40)</f>
        <v>-0.65326672706348332</v>
      </c>
      <c r="U26">
        <f ca="1">SUMPRODUCT('Modified Weights'!U36:U40,'Centered Ratings'!U25:U29)/SUM('Modified Weights'!U36:U40)</f>
        <v>-0.38655102922475776</v>
      </c>
      <c r="V26">
        <f ca="1">SUMPRODUCT('Modified Weights'!V36:V40,'Centered Ratings'!V25:V29)/SUM('Modified Weights'!V36:V40)</f>
        <v>-0.91232885831862232</v>
      </c>
      <c r="W26">
        <f ca="1">SUMPRODUCT('Modified Weights'!W36:W40,'Centered Ratings'!W25:W29)/SUM('Modified Weights'!W36:W40)</f>
        <v>-0.26478604425498847</v>
      </c>
      <c r="X26">
        <f ca="1">SUMPRODUCT('Modified Weights'!X36:X40,'Centered Ratings'!X25:X29)/SUM('Modified Weights'!X36:X40)</f>
        <v>0.45602421558342554</v>
      </c>
      <c r="Y26">
        <f ca="1">SUMPRODUCT('Modified Weights'!Y36:Y40,'Centered Ratings'!Y25:Y29)/SUM('Modified Weights'!Y36:Y40)</f>
        <v>0.13083539653560483</v>
      </c>
      <c r="Z26">
        <f ca="1">SUMPRODUCT('Modified Weights'!Z36:Z40,'Centered Ratings'!Z25:Z29)/SUM('Modified Weights'!Z36:Z40)</f>
        <v>-0.15256013450871175</v>
      </c>
    </row>
    <row r="27" spans="1:26">
      <c r="A27" s="5" t="str">
        <f t="shared" si="4"/>
        <v>22: Pirates of the Caribbean: The Curse of the Black Pearl (2003)</v>
      </c>
      <c r="B27">
        <f ca="1">SUMPRODUCT('Modified Weights'!B37:B41,'Centered Ratings'!B26:B30)/SUM('Modified Weights'!B37:B41)</f>
        <v>-0.38021062198771149</v>
      </c>
      <c r="C27">
        <f ca="1">SUMPRODUCT('Modified Weights'!C37:C41,'Centered Ratings'!C26:C30)/SUM('Modified Weights'!C37:C41)</f>
        <v>0.33492532684124582</v>
      </c>
      <c r="D27">
        <f ca="1">SUMPRODUCT('Modified Weights'!D37:D41,'Centered Ratings'!D26:D30)/SUM('Modified Weights'!D37:D41)</f>
        <v>0.12578959577364088</v>
      </c>
      <c r="E27">
        <f ca="1">SUMPRODUCT('Modified Weights'!E37:E41,'Centered Ratings'!E26:E30)/SUM('Modified Weights'!E37:E41)</f>
        <v>-0.29786074199001039</v>
      </c>
      <c r="F27" s="4">
        <f ca="1">SUMPRODUCT('Modified Weights'!F37:F41,'Centered Ratings'!F26:F30)/SUM('Modified Weights'!F37:F41)</f>
        <v>0.32645414533827083</v>
      </c>
      <c r="G27">
        <f ca="1">SUMPRODUCT('Modified Weights'!G37:G41,'Centered Ratings'!G26:G30)/SUM('Modified Weights'!G37:G41)</f>
        <v>7.0830599030810834E-2</v>
      </c>
      <c r="H27">
        <f ca="1">SUMPRODUCT('Modified Weights'!H37:H41,'Centered Ratings'!H26:H30)/SUM('Modified Weights'!H37:H41)</f>
        <v>-0.32940481616095912</v>
      </c>
      <c r="I27">
        <f ca="1">SUMPRODUCT('Modified Weights'!I37:I41,'Centered Ratings'!I26:I30)/SUM('Modified Weights'!I37:I41)</f>
        <v>-3.9741551035708984E-2</v>
      </c>
      <c r="J27">
        <f ca="1">SUMPRODUCT('Modified Weights'!J37:J41,'Centered Ratings'!J26:J30)/SUM('Modified Weights'!J37:J41)</f>
        <v>0.282617102814188</v>
      </c>
      <c r="K27">
        <f ca="1">SUMPRODUCT('Modified Weights'!K37:K41,'Centered Ratings'!K26:K30)/SUM('Modified Weights'!K37:K41)</f>
        <v>5.5020227540242737E-2</v>
      </c>
      <c r="L27">
        <f ca="1">SUMPRODUCT('Modified Weights'!L37:L41,'Centered Ratings'!L26:L30)/SUM('Modified Weights'!L37:L41)</f>
        <v>-0.44311660783930751</v>
      </c>
      <c r="M27">
        <f ca="1">SUMPRODUCT('Modified Weights'!M37:M41,'Centered Ratings'!M26:M30)/SUM('Modified Weights'!M37:M41)</f>
        <v>-0.31408692336045035</v>
      </c>
      <c r="N27">
        <f ca="1">SUMPRODUCT('Modified Weights'!N37:N41,'Centered Ratings'!N26:N30)/SUM('Modified Weights'!N37:N41)</f>
        <v>-0.30974211945677838</v>
      </c>
      <c r="O27" s="4">
        <f ca="1">SUMPRODUCT('Modified Weights'!O37:O41,'Centered Ratings'!O26:O30)/SUM('Modified Weights'!O37:O41)</f>
        <v>-9.5636881388778128E-2</v>
      </c>
      <c r="P27">
        <f ca="1">SUMPRODUCT('Modified Weights'!P37:P41,'Centered Ratings'!P26:P30)/SUM('Modified Weights'!P37:P41)</f>
        <v>-1.6375710478246826E-2</v>
      </c>
      <c r="Q27">
        <f ca="1">SUMPRODUCT('Modified Weights'!Q37:Q41,'Centered Ratings'!Q26:Q30)/SUM('Modified Weights'!Q37:Q41)</f>
        <v>-0.111897454832704</v>
      </c>
      <c r="R27">
        <f ca="1">SUMPRODUCT('Modified Weights'!R37:R41,'Centered Ratings'!R26:R30)/SUM('Modified Weights'!R37:R41)</f>
        <v>-2.9546181744066626E-2</v>
      </c>
      <c r="S27">
        <f ca="1">SUMPRODUCT('Modified Weights'!S37:S41,'Centered Ratings'!S26:S30)/SUM('Modified Weights'!S37:S41)</f>
        <v>8.4489333278931711E-2</v>
      </c>
      <c r="T27">
        <f ca="1">SUMPRODUCT('Modified Weights'!T37:T41,'Centered Ratings'!T26:T30)/SUM('Modified Weights'!T37:T41)</f>
        <v>-0.37766872646806326</v>
      </c>
      <c r="U27">
        <f ca="1">SUMPRODUCT('Modified Weights'!U37:U41,'Centered Ratings'!U26:U30)/SUM('Modified Weights'!U37:U41)</f>
        <v>-0.53130185463202895</v>
      </c>
      <c r="V27">
        <f ca="1">SUMPRODUCT('Modified Weights'!V37:V41,'Centered Ratings'!V26:V30)/SUM('Modified Weights'!V37:V41)</f>
        <v>-0.91232885831862232</v>
      </c>
      <c r="W27">
        <f ca="1">SUMPRODUCT('Modified Weights'!W37:W41,'Centered Ratings'!W26:W30)/SUM('Modified Weights'!W37:W41)</f>
        <v>0.14473861999625057</v>
      </c>
      <c r="X27">
        <f ca="1">SUMPRODUCT('Modified Weights'!X37:X41,'Centered Ratings'!X26:X30)/SUM('Modified Weights'!X37:X41)</f>
        <v>0.21578785468422904</v>
      </c>
      <c r="Y27">
        <f ca="1">SUMPRODUCT('Modified Weights'!Y37:Y41,'Centered Ratings'!Y26:Y30)/SUM('Modified Weights'!Y37:Y41)</f>
        <v>-0.43805448248454926</v>
      </c>
      <c r="Z27">
        <f ca="1">SUMPRODUCT('Modified Weights'!Z37:Z41,'Centered Ratings'!Z26:Z30)/SUM('Modified Weights'!Z37:Z41)</f>
        <v>-0.2248441124532444</v>
      </c>
    </row>
    <row r="28" spans="1:26">
      <c r="A28" s="20" t="s">
        <v>5</v>
      </c>
      <c r="B28">
        <f ca="1">SUMPRODUCT('Modified Weights'!B38:B42,'Centered Ratings'!B27:B31)/SUM('Modified Weights'!B38:B42)</f>
        <v>5.3256686840377496E-3</v>
      </c>
      <c r="C28">
        <f ca="1">SUMPRODUCT('Modified Weights'!C38:C42,'Centered Ratings'!C27:C31)/SUM('Modified Weights'!C38:C42)</f>
        <v>2.632587900061388E-2</v>
      </c>
      <c r="D28">
        <f ca="1">SUMPRODUCT('Modified Weights'!D38:D42,'Centered Ratings'!D27:D31)/SUM('Modified Weights'!D38:D42)</f>
        <v>6.3152057879463527E-2</v>
      </c>
      <c r="E28">
        <f ca="1">SUMPRODUCT('Modified Weights'!E38:E42,'Centered Ratings'!E27:E31)/SUM('Modified Weights'!E38:E42)</f>
        <v>-0.15497094218944993</v>
      </c>
      <c r="F28" s="4">
        <f ca="1">SUMPRODUCT('Modified Weights'!F38:F42,'Centered Ratings'!F27:F31)/SUM('Modified Weights'!F38:F42)</f>
        <v>4.7620220364834709E-2</v>
      </c>
      <c r="G28">
        <f ca="1">SUMPRODUCT('Modified Weights'!G38:G42,'Centered Ratings'!G27:G31)/SUM('Modified Weights'!G38:G42)</f>
        <v>0.15120765066924624</v>
      </c>
      <c r="H28">
        <f ca="1">SUMPRODUCT('Modified Weights'!H38:H42,'Centered Ratings'!H27:H31)/SUM('Modified Weights'!H38:H42)</f>
        <v>-0.18660612353264275</v>
      </c>
      <c r="I28">
        <f ca="1">SUMPRODUCT('Modified Weights'!I38:I42,'Centered Ratings'!I27:I31)/SUM('Modified Weights'!I38:I42)</f>
        <v>-2.444688710387646E-2</v>
      </c>
      <c r="J28">
        <f ca="1">SUMPRODUCT('Modified Weights'!J38:J42,'Centered Ratings'!J27:J31)/SUM('Modified Weights'!J38:J42)</f>
        <v>4.4119341614487183E-2</v>
      </c>
      <c r="K28">
        <f ca="1">SUMPRODUCT('Modified Weights'!K38:K42,'Centered Ratings'!K27:K31)/SUM('Modified Weights'!K38:K42)</f>
        <v>6.0420579929162853E-2</v>
      </c>
      <c r="L28">
        <f ca="1">SUMPRODUCT('Modified Weights'!L38:L42,'Centered Ratings'!L27:L31)/SUM('Modified Weights'!L38:L42)</f>
        <v>-8.9173744110043557E-2</v>
      </c>
      <c r="M28">
        <f ca="1">SUMPRODUCT('Modified Weights'!M38:M42,'Centered Ratings'!M27:M31)/SUM('Modified Weights'!M38:M42)</f>
        <v>2.30723405974133E-2</v>
      </c>
      <c r="N28">
        <f ca="1">SUMPRODUCT('Modified Weights'!N38:N42,'Centered Ratings'!N27:N31)/SUM('Modified Weights'!N38:N42)</f>
        <v>-0.10956205141345049</v>
      </c>
      <c r="O28" s="4">
        <f ca="1">SUMPRODUCT('Modified Weights'!O38:O42,'Centered Ratings'!O27:O31)/SUM('Modified Weights'!O38:O42)</f>
        <v>2.3067260823142584E-2</v>
      </c>
      <c r="P28">
        <f ca="1">SUMPRODUCT('Modified Weights'!P38:P42,'Centered Ratings'!P27:P31)/SUM('Modified Weights'!P38:P42)</f>
        <v>1.3216606058140084E-2</v>
      </c>
      <c r="Q28">
        <f ca="1">SUMPRODUCT('Modified Weights'!Q38:Q42,'Centered Ratings'!Q27:Q31)/SUM('Modified Weights'!Q38:Q42)</f>
        <v>-2.3907173298744122E-3</v>
      </c>
      <c r="R28">
        <f ca="1">SUMPRODUCT('Modified Weights'!R38:R42,'Centered Ratings'!R27:R31)/SUM('Modified Weights'!R38:R42)</f>
        <v>0</v>
      </c>
      <c r="S28">
        <f ca="1">SUMPRODUCT('Modified Weights'!S38:S42,'Centered Ratings'!S27:S31)/SUM('Modified Weights'!S38:S42)</f>
        <v>-2.5985859021718488E-2</v>
      </c>
      <c r="T28">
        <f ca="1">SUMPRODUCT('Modified Weights'!T38:T42,'Centered Ratings'!T27:T31)/SUM('Modified Weights'!T38:T42)</f>
        <v>-6.5746452470292871E-2</v>
      </c>
      <c r="U28">
        <f ca="1">SUMPRODUCT('Modified Weights'!U38:U42,'Centered Ratings'!U27:U31)/SUM('Modified Weights'!U38:U42)</f>
        <v>-7.4146025880392472E-2</v>
      </c>
      <c r="V28">
        <f ca="1">SUMPRODUCT('Modified Weights'!V38:V42,'Centered Ratings'!V27:V31)/SUM('Modified Weights'!V38:V42)</f>
        <v>-0.46939902588508409</v>
      </c>
      <c r="W28">
        <f ca="1">SUMPRODUCT('Modified Weights'!W38:W42,'Centered Ratings'!W27:W31)/SUM('Modified Weights'!W38:W42)</f>
        <v>-3.6071490001250719E-2</v>
      </c>
      <c r="X28">
        <f ca="1">SUMPRODUCT('Modified Weights'!X38:X42,'Centered Ratings'!X27:X31)/SUM('Modified Weights'!X38:X42)</f>
        <v>0.15221881008200791</v>
      </c>
      <c r="Y28">
        <f ca="1">SUMPRODUCT('Modified Weights'!Y38:Y42,'Centered Ratings'!Y27:Y31)/SUM('Modified Weights'!Y38:Y42)</f>
        <v>-2.3035402964959293E-2</v>
      </c>
      <c r="Z28">
        <f ca="1">SUMPRODUCT('Modified Weights'!Z38:Z42,'Centered Ratings'!Z27:Z31)/SUM('Modified Weights'!Z38:Z42)</f>
        <v>1.5771863491141434E-2</v>
      </c>
    </row>
    <row r="29" spans="1:26">
      <c r="A29" s="5" t="str">
        <f t="shared" ref="A29:A32" si="5">A28</f>
        <v>24: Kill Bill: Vol. 1 (2003)</v>
      </c>
      <c r="B29">
        <f ca="1">SUMPRODUCT('Modified Weights'!B39:B43,'Centered Ratings'!B28:B32)/SUM('Modified Weights'!B39:B43)</f>
        <v>-0.25847281283157697</v>
      </c>
      <c r="C29">
        <f ca="1">SUMPRODUCT('Modified Weights'!C39:C43,'Centered Ratings'!C28:C32)/SUM('Modified Weights'!C39:C43)</f>
        <v>0.15047159780294855</v>
      </c>
      <c r="D29">
        <f ca="1">SUMPRODUCT('Modified Weights'!D39:D43,'Centered Ratings'!D28:D32)/SUM('Modified Weights'!D39:D43)</f>
        <v>-0.24950307339216607</v>
      </c>
      <c r="E29">
        <f ca="1">SUMPRODUCT('Modified Weights'!E39:E43,'Centered Ratings'!E28:E32)/SUM('Modified Weights'!E39:E43)</f>
        <v>0.33333333333333348</v>
      </c>
      <c r="F29" s="4">
        <f ca="1">SUMPRODUCT('Modified Weights'!F39:F43,'Centered Ratings'!F28:F32)/SUM('Modified Weights'!F39:F43)</f>
        <v>0.11175729658672344</v>
      </c>
      <c r="G29">
        <f ca="1">SUMPRODUCT('Modified Weights'!G39:G43,'Centered Ratings'!G28:G32)/SUM('Modified Weights'!G39:G43)</f>
        <v>-0.34622189661552927</v>
      </c>
      <c r="H29">
        <f ca="1">SUMPRODUCT('Modified Weights'!H39:H43,'Centered Ratings'!H28:H32)/SUM('Modified Weights'!H39:H43)</f>
        <v>-0.1808048435296756</v>
      </c>
      <c r="I29" t="e">
        <f ca="1">SUMPRODUCT('Modified Weights'!I39:I43,'Centered Ratings'!I28:I32)/SUM('Modified Weights'!I39:I43)</f>
        <v>#DIV/0!</v>
      </c>
      <c r="J29">
        <f ca="1">SUMPRODUCT('Modified Weights'!J39:J43,'Centered Ratings'!J28:J32)/SUM('Modified Weights'!J39:J43)</f>
        <v>-0.13325063748561453</v>
      </c>
      <c r="K29">
        <f ca="1">SUMPRODUCT('Modified Weights'!K39:K43,'Centered Ratings'!K28:K32)/SUM('Modified Weights'!K39:K43)</f>
        <v>-0.59446267634351635</v>
      </c>
      <c r="L29">
        <f ca="1">SUMPRODUCT('Modified Weights'!L39:L43,'Centered Ratings'!L28:L32)/SUM('Modified Weights'!L39:L43)</f>
        <v>-0.19411596394594824</v>
      </c>
      <c r="M29">
        <f ca="1">SUMPRODUCT('Modified Weights'!M39:M43,'Centered Ratings'!M28:M32)/SUM('Modified Weights'!M39:M43)</f>
        <v>-0.71224954117876726</v>
      </c>
      <c r="N29">
        <f ca="1">SUMPRODUCT('Modified Weights'!N39:N43,'Centered Ratings'!N28:N32)/SUM('Modified Weights'!N39:N43)</f>
        <v>0.10454995726942434</v>
      </c>
      <c r="O29" s="4">
        <f ca="1">SUMPRODUCT('Modified Weights'!O39:O43,'Centered Ratings'!O28:O32)/SUM('Modified Weights'!O39:O43)</f>
        <v>0.1381079690442209</v>
      </c>
      <c r="P29">
        <f ca="1">SUMPRODUCT('Modified Weights'!P39:P43,'Centered Ratings'!P28:P32)/SUM('Modified Weights'!P39:P43)</f>
        <v>0.335401773556262</v>
      </c>
      <c r="Q29">
        <f ca="1">SUMPRODUCT('Modified Weights'!Q39:Q43,'Centered Ratings'!Q28:Q32)/SUM('Modified Weights'!Q39:Q43)</f>
        <v>-0.79420782667529222</v>
      </c>
      <c r="R29">
        <f ca="1">SUMPRODUCT('Modified Weights'!R39:R43,'Centered Ratings'!R28:R32)/SUM('Modified Weights'!R39:R43)</f>
        <v>0</v>
      </c>
      <c r="S29">
        <f ca="1">SUMPRODUCT('Modified Weights'!S39:S43,'Centered Ratings'!S28:S32)/SUM('Modified Weights'!S39:S43)</f>
        <v>0.37580886248856826</v>
      </c>
      <c r="T29">
        <f ca="1">SUMPRODUCT('Modified Weights'!T39:T43,'Centered Ratings'!T28:T32)/SUM('Modified Weights'!T39:T43)</f>
        <v>0.47396920494338912</v>
      </c>
      <c r="U29">
        <f ca="1">SUMPRODUCT('Modified Weights'!U39:U43,'Centered Ratings'!U28:U32)/SUM('Modified Weights'!U39:U43)</f>
        <v>-3.6881009978254602E-2</v>
      </c>
      <c r="V29">
        <f ca="1">SUMPRODUCT('Modified Weights'!V39:V43,'Centered Ratings'!V28:V32)/SUM('Modified Weights'!V39:V43)</f>
        <v>1.058132207265033</v>
      </c>
      <c r="W29">
        <f ca="1">SUMPRODUCT('Modified Weights'!W39:W43,'Centered Ratings'!W28:W32)/SUM('Modified Weights'!W39:W43)</f>
        <v>-0.13285124826507108</v>
      </c>
      <c r="X29">
        <f ca="1">SUMPRODUCT('Modified Weights'!X39:X43,'Centered Ratings'!X28:X32)/SUM('Modified Weights'!X39:X43)</f>
        <v>-0.18333225733710665</v>
      </c>
      <c r="Y29">
        <f ca="1">SUMPRODUCT('Modified Weights'!Y39:Y43,'Centered Ratings'!Y28:Y32)/SUM('Modified Weights'!Y39:Y43)</f>
        <v>0.20398891604275243</v>
      </c>
      <c r="Z29">
        <f ca="1">SUMPRODUCT('Modified Weights'!Z39:Z43,'Centered Ratings'!Z28:Z32)/SUM('Modified Weights'!Z39:Z43)</f>
        <v>1.2077647255317644E-2</v>
      </c>
    </row>
    <row r="30" spans="1:26">
      <c r="A30" s="5" t="str">
        <f t="shared" si="5"/>
        <v>24: Kill Bill: Vol. 1 (2003)</v>
      </c>
      <c r="B30">
        <f ca="1">SUMPRODUCT('Modified Weights'!B40:B44,'Centered Ratings'!B29:B33)/SUM('Modified Weights'!B40:B44)</f>
        <v>-0.50787648377451522</v>
      </c>
      <c r="C30">
        <f ca="1">SUMPRODUCT('Modified Weights'!C40:C44,'Centered Ratings'!C29:C33)/SUM('Modified Weights'!C40:C44)</f>
        <v>0.11571392493731303</v>
      </c>
      <c r="D30">
        <f ca="1">SUMPRODUCT('Modified Weights'!D40:D44,'Centered Ratings'!D29:D33)/SUM('Modified Weights'!D40:D44)</f>
        <v>0.4158028783577748</v>
      </c>
      <c r="E30">
        <f ca="1">SUMPRODUCT('Modified Weights'!E40:E44,'Centered Ratings'!E29:E33)/SUM('Modified Weights'!E40:E44)</f>
        <v>0.41114257066995363</v>
      </c>
      <c r="F30" s="4">
        <f ca="1">SUMPRODUCT('Modified Weights'!F40:F44,'Centered Ratings'!F29:F33)/SUM('Modified Weights'!F40:F44)</f>
        <v>0.15697605663473188</v>
      </c>
      <c r="G30">
        <f ca="1">SUMPRODUCT('Modified Weights'!G40:G44,'Centered Ratings'!G29:G33)/SUM('Modified Weights'!G40:G44)</f>
        <v>-0.47172575180142717</v>
      </c>
      <c r="H30">
        <f ca="1">SUMPRODUCT('Modified Weights'!H40:H44,'Centered Ratings'!H29:H33)/SUM('Modified Weights'!H40:H44)</f>
        <v>0.4294694569951556</v>
      </c>
      <c r="I30" t="e">
        <f ca="1">SUMPRODUCT('Modified Weights'!I40:I44,'Centered Ratings'!I29:I33)/SUM('Modified Weights'!I40:I44)</f>
        <v>#DIV/0!</v>
      </c>
      <c r="J30">
        <f ca="1">SUMPRODUCT('Modified Weights'!J40:J44,'Centered Ratings'!J29:J33)/SUM('Modified Weights'!J40:J44)</f>
        <v>-0.32769782602561004</v>
      </c>
      <c r="K30">
        <f ca="1">SUMPRODUCT('Modified Weights'!K40:K44,'Centered Ratings'!K29:K33)/SUM('Modified Weights'!K40:K44)</f>
        <v>-0.43241824053488637</v>
      </c>
      <c r="L30">
        <f ca="1">SUMPRODUCT('Modified Weights'!L40:L44,'Centered Ratings'!L29:L33)/SUM('Modified Weights'!L40:L44)</f>
        <v>-0.51413167739380938</v>
      </c>
      <c r="M30">
        <f ca="1">SUMPRODUCT('Modified Weights'!M40:M44,'Centered Ratings'!M29:M33)/SUM('Modified Weights'!M40:M44)</f>
        <v>-0.51739436099871172</v>
      </c>
      <c r="N30">
        <f ca="1">SUMPRODUCT('Modified Weights'!N40:N44,'Centered Ratings'!N29:N33)/SUM('Modified Weights'!N40:N44)</f>
        <v>0.48719378385307904</v>
      </c>
      <c r="O30" s="4">
        <f ca="1">SUMPRODUCT('Modified Weights'!O40:O44,'Centered Ratings'!O29:O33)/SUM('Modified Weights'!O40:O44)</f>
        <v>1.1271074666352771E-2</v>
      </c>
      <c r="P30">
        <f ca="1">SUMPRODUCT('Modified Weights'!P40:P44,'Centered Ratings'!P29:P33)/SUM('Modified Weights'!P40:P44)</f>
        <v>0.48462962777669794</v>
      </c>
      <c r="Q30">
        <f ca="1">SUMPRODUCT('Modified Weights'!Q40:Q44,'Centered Ratings'!Q29:Q33)/SUM('Modified Weights'!Q40:Q44)</f>
        <v>-0.65854032631104675</v>
      </c>
      <c r="R30">
        <f ca="1">SUMPRODUCT('Modified Weights'!R40:R44,'Centered Ratings'!R29:R33)/SUM('Modified Weights'!R40:R44)</f>
        <v>0</v>
      </c>
      <c r="S30">
        <f ca="1">SUMPRODUCT('Modified Weights'!S40:S44,'Centered Ratings'!S29:S33)/SUM('Modified Weights'!S40:S44)</f>
        <v>0.27064268372102895</v>
      </c>
      <c r="T30">
        <f ca="1">SUMPRODUCT('Modified Weights'!T40:T44,'Centered Ratings'!T29:T33)/SUM('Modified Weights'!T40:T44)</f>
        <v>0.42478705494131475</v>
      </c>
      <c r="U30">
        <f ca="1">SUMPRODUCT('Modified Weights'!U40:U44,'Centered Ratings'!U29:U33)/SUM('Modified Weights'!U40:U44)</f>
        <v>0.37231759123022484</v>
      </c>
      <c r="V30">
        <f ca="1">SUMPRODUCT('Modified Weights'!V40:V44,'Centered Ratings'!V29:V33)/SUM('Modified Weights'!V40:V44)</f>
        <v>0.53824412464058924</v>
      </c>
      <c r="W30">
        <f ca="1">SUMPRODUCT('Modified Weights'!W40:W44,'Centered Ratings'!W29:W33)/SUM('Modified Weights'!W40:W44)</f>
        <v>-0.19942149791808536</v>
      </c>
      <c r="X30">
        <f ca="1">SUMPRODUCT('Modified Weights'!X40:X44,'Centered Ratings'!X29:X33)/SUM('Modified Weights'!X40:X44)</f>
        <v>-0.45547694211583017</v>
      </c>
      <c r="Y30">
        <f ca="1">SUMPRODUCT('Modified Weights'!Y40:Y44,'Centered Ratings'!Y29:Y33)/SUM('Modified Weights'!Y40:Y44)</f>
        <v>0.30163574467158638</v>
      </c>
      <c r="Z30">
        <f ca="1">SUMPRODUCT('Modified Weights'!Z40:Z44,'Centered Ratings'!Z29:Z33)/SUM('Modified Weights'!Z40:Z44)</f>
        <v>-0.43371071572973319</v>
      </c>
    </row>
    <row r="31" spans="1:26">
      <c r="A31" s="5" t="str">
        <f t="shared" si="5"/>
        <v>24: Kill Bill: Vol. 1 (2003)</v>
      </c>
      <c r="B31">
        <f ca="1">SUMPRODUCT('Modified Weights'!B41:B45,'Centered Ratings'!B30:B34)/SUM('Modified Weights'!B41:B45)</f>
        <v>0.24737520947351804</v>
      </c>
      <c r="C31">
        <f ca="1">SUMPRODUCT('Modified Weights'!C41:C45,'Centered Ratings'!C30:C34)/SUM('Modified Weights'!C41:C45)</f>
        <v>0.48989842783893389</v>
      </c>
      <c r="D31">
        <f ca="1">SUMPRODUCT('Modified Weights'!D41:D45,'Centered Ratings'!D30:D34)/SUM('Modified Weights'!D41:D45)</f>
        <v>0.68716514298253994</v>
      </c>
      <c r="E31">
        <f ca="1">SUMPRODUCT('Modified Weights'!E41:E45,'Centered Ratings'!E30:E34)/SUM('Modified Weights'!E41:E45)</f>
        <v>0.41114257066995363</v>
      </c>
      <c r="F31" s="4">
        <f ca="1">SUMPRODUCT('Modified Weights'!F41:F45,'Centered Ratings'!F30:F34)/SUM('Modified Weights'!F41:F45)</f>
        <v>-0.33310228530088204</v>
      </c>
      <c r="G31">
        <f ca="1">SUMPRODUCT('Modified Weights'!G41:G45,'Centered Ratings'!G30:G34)/SUM('Modified Weights'!G41:G45)</f>
        <v>-0.2389914351876761</v>
      </c>
      <c r="H31">
        <f ca="1">SUMPRODUCT('Modified Weights'!H41:H45,'Centered Ratings'!H30:H34)/SUM('Modified Weights'!H41:H45)</f>
        <v>0.38093443197629656</v>
      </c>
      <c r="I31" t="e">
        <f ca="1">SUMPRODUCT('Modified Weights'!I41:I45,'Centered Ratings'!I30:I34)/SUM('Modified Weights'!I41:I45)</f>
        <v>#DIV/0!</v>
      </c>
      <c r="J31">
        <f ca="1">SUMPRODUCT('Modified Weights'!J41:J45,'Centered Ratings'!J30:J34)/SUM('Modified Weights'!J41:J45)</f>
        <v>0.21546035597591304</v>
      </c>
      <c r="K31">
        <f ca="1">SUMPRODUCT('Modified Weights'!K41:K45,'Centered Ratings'!K30:K34)/SUM('Modified Weights'!K41:K45)</f>
        <v>-0.19911198117283432</v>
      </c>
      <c r="L31">
        <f ca="1">SUMPRODUCT('Modified Weights'!L41:L45,'Centered Ratings'!L30:L34)/SUM('Modified Weights'!L41:L45)</f>
        <v>-0.55984054713048081</v>
      </c>
      <c r="M31">
        <f ca="1">SUMPRODUCT('Modified Weights'!M41:M45,'Centered Ratings'!M30:M34)/SUM('Modified Weights'!M41:M45)</f>
        <v>-0.26597980641724478</v>
      </c>
      <c r="N31">
        <f ca="1">SUMPRODUCT('Modified Weights'!N41:N45,'Centered Ratings'!N30:N34)/SUM('Modified Weights'!N41:N45)</f>
        <v>1.1015426861998636E-2</v>
      </c>
      <c r="O31" s="4">
        <f ca="1">SUMPRODUCT('Modified Weights'!O41:O45,'Centered Ratings'!O30:O34)/SUM('Modified Weights'!O41:O45)</f>
        <v>0.22527742379903934</v>
      </c>
      <c r="P31">
        <f ca="1">SUMPRODUCT('Modified Weights'!P41:P45,'Centered Ratings'!P30:P34)/SUM('Modified Weights'!P41:P45)</f>
        <v>0.70049834918515941</v>
      </c>
      <c r="Q31">
        <f ca="1">SUMPRODUCT('Modified Weights'!Q41:Q45,'Centered Ratings'!Q30:Q34)/SUM('Modified Weights'!Q41:Q45)</f>
        <v>-0.39634099627456032</v>
      </c>
      <c r="R31">
        <f ca="1">SUMPRODUCT('Modified Weights'!R41:R45,'Centered Ratings'!R30:R34)/SUM('Modified Weights'!R41:R45)</f>
        <v>0</v>
      </c>
      <c r="S31">
        <f ca="1">SUMPRODUCT('Modified Weights'!S41:S45,'Centered Ratings'!S30:S34)/SUM('Modified Weights'!S41:S45)</f>
        <v>7.2522688781163974E-3</v>
      </c>
      <c r="T31">
        <f ca="1">SUMPRODUCT('Modified Weights'!T41:T45,'Centered Ratings'!T30:T34)/SUM('Modified Weights'!T41:T45)</f>
        <v>0.44674177651257546</v>
      </c>
      <c r="U31">
        <f ca="1">SUMPRODUCT('Modified Weights'!U41:U45,'Centered Ratings'!U30:U34)/SUM('Modified Weights'!U41:U45)</f>
        <v>0.38401673526144164</v>
      </c>
      <c r="V31">
        <f ca="1">SUMPRODUCT('Modified Weights'!V41:V45,'Centered Ratings'!V30:V34)/SUM('Modified Weights'!V41:V45)</f>
        <v>0.61396417546194804</v>
      </c>
      <c r="W31">
        <f ca="1">SUMPRODUCT('Modified Weights'!W41:W45,'Centered Ratings'!W30:W34)/SUM('Modified Weights'!W41:W45)</f>
        <v>0.13801557308758475</v>
      </c>
      <c r="X31">
        <f ca="1">SUMPRODUCT('Modified Weights'!X41:X45,'Centered Ratings'!X30:X34)/SUM('Modified Weights'!X41:X45)</f>
        <v>-0.6251367586482427</v>
      </c>
      <c r="Y31">
        <f ca="1">SUMPRODUCT('Modified Weights'!Y41:Y45,'Centered Ratings'!Y30:Y34)/SUM('Modified Weights'!Y41:Y45)</f>
        <v>-9.8446347005003612E-2</v>
      </c>
      <c r="Z31">
        <f ca="1">SUMPRODUCT('Modified Weights'!Z41:Z45,'Centered Ratings'!Z30:Z34)/SUM('Modified Weights'!Z41:Z45)</f>
        <v>-0.57715495865835698</v>
      </c>
    </row>
    <row r="32" spans="1:26">
      <c r="A32" s="5" t="str">
        <f t="shared" si="5"/>
        <v>24: Kill Bill: Vol. 1 (2003)</v>
      </c>
      <c r="B32">
        <f ca="1">SUMPRODUCT('Modified Weights'!B42:B46,'Centered Ratings'!B31:B35)/SUM('Modified Weights'!B42:B46)</f>
        <v>0.50634353921103692</v>
      </c>
      <c r="C32">
        <f ca="1">SUMPRODUCT('Modified Weights'!C42:C46,'Centered Ratings'!C31:C35)/SUM('Modified Weights'!C42:C46)</f>
        <v>-0.26307848898365094</v>
      </c>
      <c r="D32">
        <f ca="1">SUMPRODUCT('Modified Weights'!D42:D46,'Centered Ratings'!D31:D35)/SUM('Modified Weights'!D42:D46)</f>
        <v>0.35790863326154343</v>
      </c>
      <c r="E32">
        <f ca="1">SUMPRODUCT('Modified Weights'!E42:E46,'Centered Ratings'!E31:E35)/SUM('Modified Weights'!E42:E46)</f>
        <v>0.44109084563030365</v>
      </c>
      <c r="F32" s="4">
        <f ca="1">SUMPRODUCT('Modified Weights'!F42:F46,'Centered Ratings'!F31:F35)/SUM('Modified Weights'!F42:F46)</f>
        <v>-0.33310228530088204</v>
      </c>
      <c r="G32">
        <f ca="1">SUMPRODUCT('Modified Weights'!G42:G46,'Centered Ratings'!G31:G35)/SUM('Modified Weights'!G42:G46)</f>
        <v>0.37736778193223391</v>
      </c>
      <c r="H32">
        <f ca="1">SUMPRODUCT('Modified Weights'!H42:H46,'Centered Ratings'!H31:H35)/SUM('Modified Weights'!H42:H46)</f>
        <v>-0.23215042766367547</v>
      </c>
      <c r="I32" t="e">
        <f ca="1">SUMPRODUCT('Modified Weights'!I42:I46,'Centered Ratings'!I31:I35)/SUM('Modified Weights'!I42:I46)</f>
        <v>#DIV/0!</v>
      </c>
      <c r="J32">
        <f ca="1">SUMPRODUCT('Modified Weights'!J42:J46,'Centered Ratings'!J31:J35)/SUM('Modified Weights'!J42:J46)</f>
        <v>0.13731642347018091</v>
      </c>
      <c r="K32">
        <f ca="1">SUMPRODUCT('Modified Weights'!K42:K46,'Centered Ratings'!K31:K35)/SUM('Modified Weights'!K42:K46)</f>
        <v>-0.23843212095528801</v>
      </c>
      <c r="L32">
        <f ca="1">SUMPRODUCT('Modified Weights'!L42:L46,'Centered Ratings'!L31:L35)/SUM('Modified Weights'!L42:L46)</f>
        <v>-8.4602165176364694E-2</v>
      </c>
      <c r="M32">
        <f ca="1">SUMPRODUCT('Modified Weights'!M42:M46,'Centered Ratings'!M31:M35)/SUM('Modified Weights'!M42:M46)</f>
        <v>-1.5696972041499821E-2</v>
      </c>
      <c r="N32">
        <f ca="1">SUMPRODUCT('Modified Weights'!N42:N46,'Centered Ratings'!N31:N35)/SUM('Modified Weights'!N42:N46)</f>
        <v>0.4308465280744877</v>
      </c>
      <c r="O32" s="4">
        <f ca="1">SUMPRODUCT('Modified Weights'!O42:O46,'Centered Ratings'!O31:O35)/SUM('Modified Weights'!O42:O46)</f>
        <v>6.8732353947211791E-2</v>
      </c>
      <c r="P32">
        <f ca="1">SUMPRODUCT('Modified Weights'!P42:P46,'Centered Ratings'!P31:P35)/SUM('Modified Weights'!P42:P46)</f>
        <v>0.59152896065911442</v>
      </c>
      <c r="Q32">
        <f ca="1">SUMPRODUCT('Modified Weights'!Q42:Q46,'Centered Ratings'!Q31:Q35)/SUM('Modified Weights'!Q42:Q46)</f>
        <v>-0.24160511318987607</v>
      </c>
      <c r="R32">
        <f ca="1">SUMPRODUCT('Modified Weights'!R42:R46,'Centered Ratings'!R31:R35)/SUM('Modified Weights'!R42:R46)</f>
        <v>0</v>
      </c>
      <c r="S32">
        <f ca="1">SUMPRODUCT('Modified Weights'!S42:S46,'Centered Ratings'!S31:S35)/SUM('Modified Weights'!S42:S46)</f>
        <v>-0.20781866932611642</v>
      </c>
      <c r="T32">
        <f ca="1">SUMPRODUCT('Modified Weights'!T42:T46,'Centered Ratings'!T31:T35)/SUM('Modified Weights'!T42:T46)</f>
        <v>0.42454534695352003</v>
      </c>
      <c r="U32">
        <f ca="1">SUMPRODUCT('Modified Weights'!U42:U46,'Centered Ratings'!U31:U35)/SUM('Modified Weights'!U42:U46)</f>
        <v>0.4408732289862346</v>
      </c>
      <c r="V32">
        <f ca="1">SUMPRODUCT('Modified Weights'!V42:V46,'Centered Ratings'!V31:V35)/SUM('Modified Weights'!V42:V46)</f>
        <v>0.61396417546194804</v>
      </c>
      <c r="W32">
        <f ca="1">SUMPRODUCT('Modified Weights'!W42:W46,'Centered Ratings'!W31:W35)/SUM('Modified Weights'!W42:W46)</f>
        <v>-0.17025319958778012</v>
      </c>
      <c r="X32">
        <f ca="1">SUMPRODUCT('Modified Weights'!X42:X46,'Centered Ratings'!X31:X35)/SUM('Modified Weights'!X42:X46)</f>
        <v>8.1162191151736923E-2</v>
      </c>
      <c r="Y32">
        <f ca="1">SUMPRODUCT('Modified Weights'!Y42:Y46,'Centered Ratings'!Y31:Y35)/SUM('Modified Weights'!Y42:Y46)</f>
        <v>0.11712979851427308</v>
      </c>
      <c r="Z32">
        <f ca="1">SUMPRODUCT('Modified Weights'!Z42:Z46,'Centered Ratings'!Z31:Z35)/SUM('Modified Weights'!Z42:Z46)</f>
        <v>3.1630115081263482E-2</v>
      </c>
    </row>
    <row r="33" spans="1:26">
      <c r="A33" s="20" t="s">
        <v>6</v>
      </c>
      <c r="B33">
        <f ca="1">SUMPRODUCT('Modified Weights'!B43:B47,'Centered Ratings'!B32:B36)/SUM('Modified Weights'!B43:B47)</f>
        <v>-2.7814112617123313E-2</v>
      </c>
      <c r="C33">
        <f ca="1">SUMPRODUCT('Modified Weights'!C43:C47,'Centered Ratings'!C32:C36)/SUM('Modified Weights'!C43:C47)</f>
        <v>3.3807280249352604E-3</v>
      </c>
      <c r="D33">
        <f ca="1">SUMPRODUCT('Modified Weights'!D43:D47,'Centered Ratings'!D32:D36)/SUM('Modified Weights'!D43:D47)</f>
        <v>8.7553803643829031E-2</v>
      </c>
      <c r="E33">
        <f ca="1">SUMPRODUCT('Modified Weights'!E43:E47,'Centered Ratings'!E32:E36)/SUM('Modified Weights'!E43:E47)</f>
        <v>6.4313121652247668E-3</v>
      </c>
      <c r="F33" s="4">
        <f ca="1">SUMPRODUCT('Modified Weights'!F43:F47,'Centered Ratings'!F32:F36)/SUM('Modified Weights'!F43:F47)</f>
        <v>-1.3364392651964728E-2</v>
      </c>
      <c r="G33">
        <f ca="1">SUMPRODUCT('Modified Weights'!G43:G47,'Centered Ratings'!G32:G36)/SUM('Modified Weights'!G43:G47)</f>
        <v>3.0492146994714843E-2</v>
      </c>
      <c r="H33">
        <f ca="1">SUMPRODUCT('Modified Weights'!H43:H47,'Centered Ratings'!H32:H36)/SUM('Modified Weights'!H43:H47)</f>
        <v>-0.13735194665784856</v>
      </c>
      <c r="I33" t="e">
        <f ca="1">SUMPRODUCT('Modified Weights'!I43:I47,'Centered Ratings'!I32:I36)/SUM('Modified Weights'!I43:I47)</f>
        <v>#DIV/0!</v>
      </c>
      <c r="J33">
        <f ca="1">SUMPRODUCT('Modified Weights'!J43:J47,'Centered Ratings'!J32:J36)/SUM('Modified Weights'!J43:J47)</f>
        <v>0</v>
      </c>
      <c r="K33">
        <f ca="1">SUMPRODUCT('Modified Weights'!K43:K47,'Centered Ratings'!K32:K36)/SUM('Modified Weights'!K43:K47)</f>
        <v>-2.0050221092596136E-2</v>
      </c>
      <c r="L33">
        <f ca="1">SUMPRODUCT('Modified Weights'!L43:L47,'Centered Ratings'!L32:L36)/SUM('Modified Weights'!L43:L47)</f>
        <v>-4.5385593056879933E-2</v>
      </c>
      <c r="M33">
        <f ca="1">SUMPRODUCT('Modified Weights'!M43:M47,'Centered Ratings'!M32:M36)/SUM('Modified Weights'!M43:M47)</f>
        <v>-0.21268722760006753</v>
      </c>
      <c r="N33">
        <f ca="1">SUMPRODUCT('Modified Weights'!N43:N47,'Centered Ratings'!N32:N36)/SUM('Modified Weights'!N43:N47)</f>
        <v>0</v>
      </c>
      <c r="O33" s="4">
        <f ca="1">SUMPRODUCT('Modified Weights'!O43:O47,'Centered Ratings'!O32:O36)/SUM('Modified Weights'!O43:O47)</f>
        <v>2.7749464528662601E-2</v>
      </c>
      <c r="P33">
        <f ca="1">SUMPRODUCT('Modified Weights'!P43:P47,'Centered Ratings'!P32:P36)/SUM('Modified Weights'!P43:P47)</f>
        <v>0.15006459358381921</v>
      </c>
      <c r="Q33">
        <f ca="1">SUMPRODUCT('Modified Weights'!Q43:Q47,'Centered Ratings'!Q32:Q36)/SUM('Modified Weights'!Q43:Q47)</f>
        <v>-2.0791134224485891E-2</v>
      </c>
      <c r="R33">
        <f ca="1">SUMPRODUCT('Modified Weights'!R43:R47,'Centered Ratings'!R32:R36)/SUM('Modified Weights'!R43:R47)</f>
        <v>0</v>
      </c>
      <c r="S33">
        <f ca="1">SUMPRODUCT('Modified Weights'!S43:S47,'Centered Ratings'!S32:S36)/SUM('Modified Weights'!S43:S47)</f>
        <v>0</v>
      </c>
      <c r="T33">
        <f ca="1">SUMPRODUCT('Modified Weights'!T43:T47,'Centered Ratings'!T32:T36)/SUM('Modified Weights'!T43:T47)</f>
        <v>7.8504677457415156E-2</v>
      </c>
      <c r="U33">
        <f ca="1">SUMPRODUCT('Modified Weights'!U43:U47,'Centered Ratings'!U32:U36)/SUM('Modified Weights'!U43:U47)</f>
        <v>3.3936849230974189E-2</v>
      </c>
      <c r="V33">
        <f ca="1">SUMPRODUCT('Modified Weights'!V43:V47,'Centered Ratings'!V32:V36)/SUM('Modified Weights'!V43:V47)</f>
        <v>0</v>
      </c>
      <c r="W33">
        <f ca="1">SUMPRODUCT('Modified Weights'!W43:W47,'Centered Ratings'!W32:W36)/SUM('Modified Weights'!W43:W47)</f>
        <v>1.08432932250188E-3</v>
      </c>
      <c r="X33">
        <f ca="1">SUMPRODUCT('Modified Weights'!X43:X47,'Centered Ratings'!X32:X36)/SUM('Modified Weights'!X43:X47)</f>
        <v>0</v>
      </c>
      <c r="Y33">
        <f ca="1">SUMPRODUCT('Modified Weights'!Y43:Y47,'Centered Ratings'!Y32:Y36)/SUM('Modified Weights'!Y43:Y47)</f>
        <v>-4.4399852515168772E-2</v>
      </c>
      <c r="Z33">
        <f ca="1">SUMPRODUCT('Modified Weights'!Z43:Z47,'Centered Ratings'!Z32:Z36)/SUM('Modified Weights'!Z43:Z47)</f>
        <v>0</v>
      </c>
    </row>
    <row r="34" spans="1:26">
      <c r="A34" s="5" t="str">
        <f t="shared" ref="A34:A37" si="6">A33</f>
        <v>38: Eternal Sunshine of the Spotless Mind (2004)</v>
      </c>
      <c r="B34">
        <f ca="1">SUMPRODUCT('Modified Weights'!B44:B48,'Centered Ratings'!B33:B37)/SUM('Modified Weights'!B44:B48)</f>
        <v>0.5</v>
      </c>
      <c r="C34">
        <f ca="1">SUMPRODUCT('Modified Weights'!C44:C48,'Centered Ratings'!C33:C37)/SUM('Modified Weights'!C44:C48)</f>
        <v>-0.40620047531889114</v>
      </c>
      <c r="D34">
        <f ca="1">SUMPRODUCT('Modified Weights'!D44:D48,'Centered Ratings'!D33:D37)/SUM('Modified Weights'!D44:D48)</f>
        <v>-0.22281670901022599</v>
      </c>
      <c r="E34" t="e">
        <f ca="1">SUMPRODUCT('Modified Weights'!E44:E48,'Centered Ratings'!E33:E37)/SUM('Modified Weights'!E44:E48)</f>
        <v>#DIV/0!</v>
      </c>
      <c r="F34" s="4">
        <f ca="1">SUMPRODUCT('Modified Weights'!F44:F48,'Centered Ratings'!F33:F37)/SUM('Modified Weights'!F44:F48)</f>
        <v>-4.6684768378852777E-2</v>
      </c>
      <c r="G34">
        <f ca="1">SUMPRODUCT('Modified Weights'!G44:G48,'Centered Ratings'!G33:G37)/SUM('Modified Weights'!G44:G48)</f>
        <v>-0.1315601464156369</v>
      </c>
      <c r="H34">
        <f ca="1">SUMPRODUCT('Modified Weights'!H44:H48,'Centered Ratings'!H33:H37)/SUM('Modified Weights'!H44:H48)</f>
        <v>-0.13735194665784856</v>
      </c>
      <c r="I34" t="e">
        <f ca="1">SUMPRODUCT('Modified Weights'!I44:I48,'Centered Ratings'!I33:I37)/SUM('Modified Weights'!I44:I48)</f>
        <v>#DIV/0!</v>
      </c>
      <c r="J34">
        <f ca="1">SUMPRODUCT('Modified Weights'!J44:J48,'Centered Ratings'!J33:J37)/SUM('Modified Weights'!J44:J48)</f>
        <v>0</v>
      </c>
      <c r="K34">
        <f ca="1">SUMPRODUCT('Modified Weights'!K44:K48,'Centered Ratings'!K33:K37)/SUM('Modified Weights'!K44:K48)</f>
        <v>0.54724402067105993</v>
      </c>
      <c r="L34">
        <f ca="1">SUMPRODUCT('Modified Weights'!L44:L48,'Centered Ratings'!L33:L37)/SUM('Modified Weights'!L44:L48)</f>
        <v>0.69043441624013557</v>
      </c>
      <c r="M34">
        <f ca="1">SUMPRODUCT('Modified Weights'!M44:M48,'Centered Ratings'!M33:M37)/SUM('Modified Weights'!M44:M48)</f>
        <v>0.73414831837632899</v>
      </c>
      <c r="N34">
        <f ca="1">SUMPRODUCT('Modified Weights'!N44:N48,'Centered Ratings'!N33:N37)/SUM('Modified Weights'!N44:N48)</f>
        <v>0</v>
      </c>
      <c r="O34" s="4">
        <f ca="1">SUMPRODUCT('Modified Weights'!O44:O48,'Centered Ratings'!O33:O37)/SUM('Modified Weights'!O44:O48)</f>
        <v>-0.16198249145185745</v>
      </c>
      <c r="P34">
        <f ca="1">SUMPRODUCT('Modified Weights'!P44:P48,'Centered Ratings'!P33:P37)/SUM('Modified Weights'!P44:P48)</f>
        <v>-0.16611365397980107</v>
      </c>
      <c r="Q34">
        <f ca="1">SUMPRODUCT('Modified Weights'!Q44:Q48,'Centered Ratings'!Q33:Q37)/SUM('Modified Weights'!Q44:Q48)</f>
        <v>0.64273892115402564</v>
      </c>
      <c r="R34">
        <f ca="1">SUMPRODUCT('Modified Weights'!R44:R48,'Centered Ratings'!R33:R37)/SUM('Modified Weights'!R44:R48)</f>
        <v>0</v>
      </c>
      <c r="S34">
        <f ca="1">SUMPRODUCT('Modified Weights'!S44:S48,'Centered Ratings'!S33:S37)/SUM('Modified Weights'!S44:S48)</f>
        <v>0</v>
      </c>
      <c r="T34">
        <f ca="1">SUMPRODUCT('Modified Weights'!T44:T48,'Centered Ratings'!T33:T37)/SUM('Modified Weights'!T44:T48)</f>
        <v>7.8504677457415156E-2</v>
      </c>
      <c r="U34">
        <f ca="1">SUMPRODUCT('Modified Weights'!U44:U48,'Centered Ratings'!U33:U37)/SUM('Modified Weights'!U44:U48)</f>
        <v>7.5237275667294195E-3</v>
      </c>
      <c r="V34">
        <f ca="1">SUMPRODUCT('Modified Weights'!V44:V48,'Centered Ratings'!V33:V37)/SUM('Modified Weights'!V44:V48)</f>
        <v>0</v>
      </c>
      <c r="W34">
        <f ca="1">SUMPRODUCT('Modified Weights'!W44:W48,'Centered Ratings'!W33:W37)/SUM('Modified Weights'!W44:W48)</f>
        <v>1.08432932250188E-3</v>
      </c>
      <c r="X34">
        <f ca="1">SUMPRODUCT('Modified Weights'!X44:X48,'Centered Ratings'!X33:X37)/SUM('Modified Weights'!X44:X48)</f>
        <v>0</v>
      </c>
      <c r="Y34">
        <f ca="1">SUMPRODUCT('Modified Weights'!Y44:Y48,'Centered Ratings'!Y33:Y37)/SUM('Modified Weights'!Y44:Y48)</f>
        <v>-0.43667424233117941</v>
      </c>
      <c r="Z34">
        <f ca="1">SUMPRODUCT('Modified Weights'!Z44:Z48,'Centered Ratings'!Z33:Z37)/SUM('Modified Weights'!Z44:Z48)</f>
        <v>0</v>
      </c>
    </row>
    <row r="35" spans="1:26">
      <c r="A35" s="5" t="str">
        <f t="shared" si="6"/>
        <v>38: Eternal Sunshine of the Spotless Mind (2004)</v>
      </c>
      <c r="B35">
        <f ca="1">SUMPRODUCT('Modified Weights'!B45:B49,'Centered Ratings'!B34:B38)/SUM('Modified Weights'!B45:B49)</f>
        <v>0.5</v>
      </c>
      <c r="C35">
        <f ca="1">SUMPRODUCT('Modified Weights'!C45:C49,'Centered Ratings'!C34:C38)/SUM('Modified Weights'!C45:C49)</f>
        <v>-0.40620047531889114</v>
      </c>
      <c r="D35">
        <f ca="1">SUMPRODUCT('Modified Weights'!D45:D49,'Centered Ratings'!D34:D38)/SUM('Modified Weights'!D45:D49)</f>
        <v>-0.11708242373208795</v>
      </c>
      <c r="E35" t="e">
        <f ca="1">SUMPRODUCT('Modified Weights'!E45:E49,'Centered Ratings'!E34:E38)/SUM('Modified Weights'!E45:E49)</f>
        <v>#DIV/0!</v>
      </c>
      <c r="F35" s="4">
        <f ca="1">SUMPRODUCT('Modified Weights'!F45:F49,'Centered Ratings'!F34:F38)/SUM('Modified Weights'!F45:F49)</f>
        <v>-0.45686919778317975</v>
      </c>
      <c r="G35">
        <f ca="1">SUMPRODUCT('Modified Weights'!G45:G49,'Centered Ratings'!G34:G38)/SUM('Modified Weights'!G45:G49)</f>
        <v>-0.1315601464156369</v>
      </c>
      <c r="H35">
        <f ca="1">SUMPRODUCT('Modified Weights'!H45:H49,'Centered Ratings'!H34:H38)/SUM('Modified Weights'!H45:H49)</f>
        <v>-0.13735194665784856</v>
      </c>
      <c r="I35" t="e">
        <f ca="1">SUMPRODUCT('Modified Weights'!I45:I49,'Centered Ratings'!I34:I38)/SUM('Modified Weights'!I45:I49)</f>
        <v>#DIV/0!</v>
      </c>
      <c r="J35">
        <f ca="1">SUMPRODUCT('Modified Weights'!J45:J49,'Centered Ratings'!J34:J38)/SUM('Modified Weights'!J45:J49)</f>
        <v>0</v>
      </c>
      <c r="K35">
        <f ca="1">SUMPRODUCT('Modified Weights'!K45:K49,'Centered Ratings'!K34:K38)/SUM('Modified Weights'!K45:K49)</f>
        <v>0.56210398120304728</v>
      </c>
      <c r="L35">
        <f ca="1">SUMPRODUCT('Modified Weights'!L45:L49,'Centered Ratings'!L34:L38)/SUM('Modified Weights'!L45:L49)</f>
        <v>0.69043441624013557</v>
      </c>
      <c r="M35">
        <f ca="1">SUMPRODUCT('Modified Weights'!M45:M49,'Centered Ratings'!M34:M38)/SUM('Modified Weights'!M45:M49)</f>
        <v>0.65113023330207365</v>
      </c>
      <c r="N35">
        <f ca="1">SUMPRODUCT('Modified Weights'!N45:N49,'Centered Ratings'!N34:N38)/SUM('Modified Weights'!N45:N49)</f>
        <v>0</v>
      </c>
      <c r="O35" s="4">
        <f ca="1">SUMPRODUCT('Modified Weights'!O45:O49,'Centered Ratings'!O34:O38)/SUM('Modified Weights'!O45:O49)</f>
        <v>-0.5</v>
      </c>
      <c r="P35">
        <f ca="1">SUMPRODUCT('Modified Weights'!P45:P49,'Centered Ratings'!P34:P38)/SUM('Modified Weights'!P45:P49)</f>
        <v>-0.46328594703270159</v>
      </c>
      <c r="Q35">
        <f ca="1">SUMPRODUCT('Modified Weights'!Q45:Q49,'Centered Ratings'!Q34:Q38)/SUM('Modified Weights'!Q45:Q49)</f>
        <v>0.34275954537381248</v>
      </c>
      <c r="R35">
        <f ca="1">SUMPRODUCT('Modified Weights'!R45:R49,'Centered Ratings'!R34:R38)/SUM('Modified Weights'!R45:R49)</f>
        <v>0</v>
      </c>
      <c r="S35">
        <f ca="1">SUMPRODUCT('Modified Weights'!S45:S49,'Centered Ratings'!S34:S38)/SUM('Modified Weights'!S45:S49)</f>
        <v>0</v>
      </c>
      <c r="T35">
        <f ca="1">SUMPRODUCT('Modified Weights'!T45:T49,'Centered Ratings'!T34:T38)/SUM('Modified Weights'!T45:T49)</f>
        <v>-6.879284568931153E-2</v>
      </c>
      <c r="U35">
        <f ca="1">SUMPRODUCT('Modified Weights'!U45:U49,'Centered Ratings'!U34:U38)/SUM('Modified Weights'!U45:U49)</f>
        <v>7.5237275667294195E-3</v>
      </c>
      <c r="V35">
        <f ca="1">SUMPRODUCT('Modified Weights'!V45:V49,'Centered Ratings'!V34:V38)/SUM('Modified Weights'!V45:V49)</f>
        <v>0</v>
      </c>
      <c r="W35">
        <f ca="1">SUMPRODUCT('Modified Weights'!W45:W49,'Centered Ratings'!W34:W38)/SUM('Modified Weights'!W45:W49)</f>
        <v>0.33429683336955451</v>
      </c>
      <c r="X35">
        <f ca="1">SUMPRODUCT('Modified Weights'!X45:X49,'Centered Ratings'!X34:X38)/SUM('Modified Weights'!X45:X49)</f>
        <v>0</v>
      </c>
      <c r="Y35">
        <f ca="1">SUMPRODUCT('Modified Weights'!Y45:Y49,'Centered Ratings'!Y34:Y38)/SUM('Modified Weights'!Y45:Y49)</f>
        <v>-1.333333333333333</v>
      </c>
      <c r="Z35">
        <f ca="1">SUMPRODUCT('Modified Weights'!Z45:Z49,'Centered Ratings'!Z34:Z38)/SUM('Modified Weights'!Z45:Z49)</f>
        <v>-0.66666666666666652</v>
      </c>
    </row>
    <row r="36" spans="1:26">
      <c r="A36" s="5" t="str">
        <f t="shared" si="6"/>
        <v>38: Eternal Sunshine of the Spotless Mind (2004)</v>
      </c>
      <c r="B36">
        <f ca="1">SUMPRODUCT('Modified Weights'!B46:B50,'Centered Ratings'!B35:B39)/SUM('Modified Weights'!B46:B50)</f>
        <v>0.23609294369143835</v>
      </c>
      <c r="C36">
        <f ca="1">SUMPRODUCT('Modified Weights'!C46:C50,'Centered Ratings'!C35:C39)/SUM('Modified Weights'!C46:C50)</f>
        <v>0.13063513114572087</v>
      </c>
      <c r="D36">
        <f ca="1">SUMPRODUCT('Modified Weights'!D46:D50,'Centered Ratings'!D35:D39)/SUM('Modified Weights'!D46:D50)</f>
        <v>-3.1003360193458722E-2</v>
      </c>
      <c r="E36" t="e">
        <f ca="1">SUMPRODUCT('Modified Weights'!E46:E50,'Centered Ratings'!E35:E39)/SUM('Modified Weights'!E46:E50)</f>
        <v>#DIV/0!</v>
      </c>
      <c r="F36" s="4">
        <f ca="1">SUMPRODUCT('Modified Weights'!F46:F50,'Centered Ratings'!F35:F39)/SUM('Modified Weights'!F46:F50)</f>
        <v>-0.31463954159038848</v>
      </c>
      <c r="G36">
        <f ca="1">SUMPRODUCT('Modified Weights'!G46:G50,'Centered Ratings'!G35:G39)/SUM('Modified Weights'!G46:G50)</f>
        <v>-0.66666666666666696</v>
      </c>
      <c r="H36">
        <f ca="1">SUMPRODUCT('Modified Weights'!H46:H50,'Centered Ratings'!H35:H39)/SUM('Modified Weights'!H46:H50)</f>
        <v>-0.23547657380844747</v>
      </c>
      <c r="I36" t="e">
        <f ca="1">SUMPRODUCT('Modified Weights'!I46:I50,'Centered Ratings'!I35:I39)/SUM('Modified Weights'!I46:I50)</f>
        <v>#DIV/0!</v>
      </c>
      <c r="J36">
        <f ca="1">SUMPRODUCT('Modified Weights'!J46:J50,'Centered Ratings'!J35:J39)/SUM('Modified Weights'!J46:J50)</f>
        <v>0.17772444605193535</v>
      </c>
      <c r="K36">
        <f ca="1">SUMPRODUCT('Modified Weights'!K46:K50,'Centered Ratings'!K35:K39)/SUM('Modified Weights'!K46:K50)</f>
        <v>-4.5823858791371342E-3</v>
      </c>
      <c r="L36">
        <f ca="1">SUMPRODUCT('Modified Weights'!L46:L50,'Centered Ratings'!L35:L39)/SUM('Modified Weights'!L46:L50)</f>
        <v>0.43253354795220761</v>
      </c>
      <c r="M36">
        <f ca="1">SUMPRODUCT('Modified Weights'!M46:M50,'Centered Ratings'!M35:M39)/SUM('Modified Weights'!M46:M50)</f>
        <v>0.65113023330207365</v>
      </c>
      <c r="N36">
        <f ca="1">SUMPRODUCT('Modified Weights'!N46:N50,'Centered Ratings'!N35:N39)/SUM('Modified Weights'!N46:N50)</f>
        <v>0</v>
      </c>
      <c r="O36" s="4">
        <f ca="1">SUMPRODUCT('Modified Weights'!O46:O50,'Centered Ratings'!O35:O39)/SUM('Modified Weights'!O46:O50)</f>
        <v>-0.20228973816028453</v>
      </c>
      <c r="P36">
        <f ca="1">SUMPRODUCT('Modified Weights'!P46:P50,'Centered Ratings'!P35:P39)/SUM('Modified Weights'!P46:P50)</f>
        <v>-1.1983853836762277</v>
      </c>
      <c r="Q36">
        <f ca="1">SUMPRODUCT('Modified Weights'!Q46:Q50,'Centered Ratings'!Q35:Q39)/SUM('Modified Weights'!Q46:Q50)</f>
        <v>0.3700981719836971</v>
      </c>
      <c r="R36" t="e">
        <f ca="1">SUMPRODUCT('Modified Weights'!R46:R50,'Centered Ratings'!R35:R39)/SUM('Modified Weights'!R46:R50)</f>
        <v>#DIV/0!</v>
      </c>
      <c r="S36">
        <f ca="1">SUMPRODUCT('Modified Weights'!S46:S50,'Centered Ratings'!S35:S39)/SUM('Modified Weights'!S46:S50)</f>
        <v>0</v>
      </c>
      <c r="T36">
        <f ca="1">SUMPRODUCT('Modified Weights'!T46:T50,'Centered Ratings'!T35:T39)/SUM('Modified Weights'!T46:T50)</f>
        <v>-0.39734687818933212</v>
      </c>
      <c r="U36">
        <f ca="1">SUMPRODUCT('Modified Weights'!U46:U50,'Centered Ratings'!U35:U39)/SUM('Modified Weights'!U46:U50)</f>
        <v>0.11342975237555623</v>
      </c>
      <c r="V36">
        <f ca="1">SUMPRODUCT('Modified Weights'!V46:V50,'Centered Ratings'!V35:V39)/SUM('Modified Weights'!V46:V50)</f>
        <v>0</v>
      </c>
      <c r="W36">
        <f ca="1">SUMPRODUCT('Modified Weights'!W46:W50,'Centered Ratings'!W35:W39)/SUM('Modified Weights'!W46:W50)</f>
        <v>-0.21231643016581753</v>
      </c>
      <c r="X36">
        <f ca="1">SUMPRODUCT('Modified Weights'!X46:X50,'Centered Ratings'!X35:X39)/SUM('Modified Weights'!X46:X50)</f>
        <v>0</v>
      </c>
      <c r="Y36">
        <f ca="1">SUMPRODUCT('Modified Weights'!Y46:Y50,'Centered Ratings'!Y35:Y39)/SUM('Modified Weights'!Y46:Y50)</f>
        <v>0</v>
      </c>
      <c r="Z36">
        <f ca="1">SUMPRODUCT('Modified Weights'!Z46:Z50,'Centered Ratings'!Z35:Z39)/SUM('Modified Weights'!Z46:Z50)</f>
        <v>-0.66666666666666652</v>
      </c>
    </row>
    <row r="37" spans="1:26">
      <c r="A37" s="5" t="str">
        <f t="shared" si="6"/>
        <v>38: Eternal Sunshine of the Spotless Mind (2004)</v>
      </c>
      <c r="B37">
        <f ca="1">SUMPRODUCT('Modified Weights'!B47:B51,'Centered Ratings'!B36:B40)/SUM('Modified Weights'!B47:B51)</f>
        <v>0.1578416073259673</v>
      </c>
      <c r="C37">
        <f ca="1">SUMPRODUCT('Modified Weights'!C47:C51,'Centered Ratings'!C36:C40)/SUM('Modified Weights'!C47:C51)</f>
        <v>0.24118278758600936</v>
      </c>
      <c r="D37">
        <f ca="1">SUMPRODUCT('Modified Weights'!D47:D51,'Centered Ratings'!D36:D40)/SUM('Modified Weights'!D47:D51)</f>
        <v>-3.1003360193458722E-2</v>
      </c>
      <c r="E37" t="e">
        <f ca="1">SUMPRODUCT('Modified Weights'!E47:E51,'Centered Ratings'!E36:E40)/SUM('Modified Weights'!E47:E51)</f>
        <v>#DIV/0!</v>
      </c>
      <c r="F37" s="4">
        <f ca="1">SUMPRODUCT('Modified Weights'!F47:F51,'Centered Ratings'!F36:F40)/SUM('Modified Weights'!F47:F51)</f>
        <v>-0.31463954159038848</v>
      </c>
      <c r="G37">
        <f ca="1">SUMPRODUCT('Modified Weights'!G47:G51,'Centered Ratings'!G36:G40)/SUM('Modified Weights'!G47:G51)</f>
        <v>-0.20243876046577225</v>
      </c>
      <c r="H37">
        <f ca="1">SUMPRODUCT('Modified Weights'!H47:H51,'Centered Ratings'!H36:H40)/SUM('Modified Weights'!H47:H51)</f>
        <v>-0.23547657380844747</v>
      </c>
      <c r="I37" t="e">
        <f ca="1">SUMPRODUCT('Modified Weights'!I47:I51,'Centered Ratings'!I36:I40)/SUM('Modified Weights'!I47:I51)</f>
        <v>#DIV/0!</v>
      </c>
      <c r="J37">
        <f ca="1">SUMPRODUCT('Modified Weights'!J47:J51,'Centered Ratings'!J36:J40)/SUM('Modified Weights'!J47:J51)</f>
        <v>0.27566463404094521</v>
      </c>
      <c r="K37">
        <f ca="1">SUMPRODUCT('Modified Weights'!K47:K51,'Centered Ratings'!K36:K40)/SUM('Modified Weights'!K47:K51)</f>
        <v>0.5</v>
      </c>
      <c r="L37">
        <f ca="1">SUMPRODUCT('Modified Weights'!L47:L51,'Centered Ratings'!L36:L40)/SUM('Modified Weights'!L47:L51)</f>
        <v>-5.4709338491085953E-2</v>
      </c>
      <c r="M37">
        <f ca="1">SUMPRODUCT('Modified Weights'!M47:M51,'Centered Ratings'!M36:M40)/SUM('Modified Weights'!M47:M51)</f>
        <v>-0.12048733856217976</v>
      </c>
      <c r="N37">
        <f ca="1">SUMPRODUCT('Modified Weights'!N47:N51,'Centered Ratings'!N36:N40)/SUM('Modified Weights'!N47:N51)</f>
        <v>0</v>
      </c>
      <c r="O37" s="4">
        <f ca="1">SUMPRODUCT('Modified Weights'!O47:O51,'Centered Ratings'!O36:O40)/SUM('Modified Weights'!O47:O51)</f>
        <v>-0.10280124453897475</v>
      </c>
      <c r="P37">
        <f ca="1">SUMPRODUCT('Modified Weights'!P47:P51,'Centered Ratings'!P36:P40)/SUM('Modified Weights'!P47:P51)</f>
        <v>-0.80154314518717085</v>
      </c>
      <c r="Q37">
        <f ca="1">SUMPRODUCT('Modified Weights'!Q47:Q51,'Centered Ratings'!Q36:Q40)/SUM('Modified Weights'!Q47:Q51)</f>
        <v>0.26392487756970301</v>
      </c>
      <c r="R37">
        <f ca="1">SUMPRODUCT('Modified Weights'!R47:R51,'Centered Ratings'!R36:R40)/SUM('Modified Weights'!R47:R51)</f>
        <v>-0.5</v>
      </c>
      <c r="S37">
        <f ca="1">SUMPRODUCT('Modified Weights'!S47:S51,'Centered Ratings'!S36:S40)/SUM('Modified Weights'!S47:S51)</f>
        <v>0</v>
      </c>
      <c r="T37">
        <f ca="1">SUMPRODUCT('Modified Weights'!T47:T51,'Centered Ratings'!T36:T40)/SUM('Modified Weights'!T47:T51)</f>
        <v>-0.53517851841566566</v>
      </c>
      <c r="U37">
        <f ca="1">SUMPRODUCT('Modified Weights'!U47:U51,'Centered Ratings'!U36:U40)/SUM('Modified Weights'!U47:U51)</f>
        <v>-0.17321712888678803</v>
      </c>
      <c r="V37">
        <f ca="1">SUMPRODUCT('Modified Weights'!V47:V51,'Centered Ratings'!V36:V40)/SUM('Modified Weights'!V47:V51)</f>
        <v>0</v>
      </c>
      <c r="W37">
        <f ca="1">SUMPRODUCT('Modified Weights'!W47:W51,'Centered Ratings'!W36:W40)/SUM('Modified Weights'!W47:W51)</f>
        <v>9.5846253776642638E-3</v>
      </c>
      <c r="X37">
        <f ca="1">SUMPRODUCT('Modified Weights'!X47:X51,'Centered Ratings'!X36:X40)/SUM('Modified Weights'!X47:X51)</f>
        <v>0</v>
      </c>
      <c r="Y37">
        <f ca="1">SUMPRODUCT('Modified Weights'!Y47:Y51,'Centered Ratings'!Y36:Y40)/SUM('Modified Weights'!Y47:Y51)</f>
        <v>0</v>
      </c>
      <c r="Z37">
        <f ca="1">SUMPRODUCT('Modified Weights'!Z47:Z51,'Centered Ratings'!Z36:Z40)/SUM('Modified Weights'!Z47:Z51)</f>
        <v>-8.4254786523385541E-2</v>
      </c>
    </row>
    <row r="38" spans="1:26">
      <c r="A38" s="20" t="s">
        <v>7</v>
      </c>
      <c r="B38">
        <f ca="1">SUMPRODUCT('Modified Weights'!B48:B52,'Centered Ratings'!B37:B41)/SUM('Modified Weights'!B48:B52)</f>
        <v>0</v>
      </c>
      <c r="C38">
        <f ca="1">SUMPRODUCT('Modified Weights'!C48:C52,'Centered Ratings'!C37:C41)/SUM('Modified Weights'!C48:C52)</f>
        <v>7.0254844349682044E-2</v>
      </c>
      <c r="D38">
        <f ca="1">SUMPRODUCT('Modified Weights'!D48:D52,'Centered Ratings'!D37:D41)/SUM('Modified Weights'!D48:D52)</f>
        <v>1.9731184523302185E-4</v>
      </c>
      <c r="E38" t="e">
        <f ca="1">SUMPRODUCT('Modified Weights'!E48:E52,'Centered Ratings'!E37:E41)/SUM('Modified Weights'!E48:E52)</f>
        <v>#DIV/0!</v>
      </c>
      <c r="F38" s="4">
        <f ca="1">SUMPRODUCT('Modified Weights'!F48:F52,'Centered Ratings'!F37:F41)/SUM('Modified Weights'!F48:F52)</f>
        <v>-6.6787056011782427E-3</v>
      </c>
      <c r="G38">
        <f ca="1">SUMPRODUCT('Modified Weights'!G48:G52,'Centered Ratings'!G37:G41)/SUM('Modified Weights'!G48:G52)</f>
        <v>3.2152215641243096E-3</v>
      </c>
      <c r="H38">
        <f ca="1">SUMPRODUCT('Modified Weights'!H48:H52,'Centered Ratings'!H37:H41)/SUM('Modified Weights'!H48:H52)</f>
        <v>-0.23547657380844747</v>
      </c>
      <c r="I38">
        <f ca="1">SUMPRODUCT('Modified Weights'!I48:I52,'Centered Ratings'!I37:I41)/SUM('Modified Weights'!I48:I52)</f>
        <v>0</v>
      </c>
      <c r="J38">
        <f ca="1">SUMPRODUCT('Modified Weights'!J48:J52,'Centered Ratings'!J37:J41)/SUM('Modified Weights'!J48:J52)</f>
        <v>5.1329268081890436E-2</v>
      </c>
      <c r="K38">
        <f ca="1">SUMPRODUCT('Modified Weights'!K48:K52,'Centered Ratings'!K37:K41)/SUM('Modified Weights'!K48:K52)</f>
        <v>0</v>
      </c>
      <c r="L38">
        <f ca="1">SUMPRODUCT('Modified Weights'!L48:L52,'Centered Ratings'!L37:L41)/SUM('Modified Weights'!L48:L52)</f>
        <v>8.9036131530446164E-3</v>
      </c>
      <c r="M38">
        <f ca="1">SUMPRODUCT('Modified Weights'!M48:M52,'Centered Ratings'!M37:M41)/SUM('Modified Weights'!M48:M52)</f>
        <v>-0.13533734701784453</v>
      </c>
      <c r="N38">
        <f ca="1">SUMPRODUCT('Modified Weights'!N48:N52,'Centered Ratings'!N37:N41)/SUM('Modified Weights'!N48:N52)</f>
        <v>0</v>
      </c>
      <c r="O38" s="4">
        <f ca="1">SUMPRODUCT('Modified Weights'!O48:O52,'Centered Ratings'!O37:O41)/SUM('Modified Weights'!O48:O52)</f>
        <v>5.7341743915790701E-2</v>
      </c>
      <c r="P38">
        <f ca="1">SUMPRODUCT('Modified Weights'!P48:P52,'Centered Ratings'!P37:P41)/SUM('Modified Weights'!P48:P52)</f>
        <v>1.0156297794765618E-2</v>
      </c>
      <c r="Q38">
        <f ca="1">SUMPRODUCT('Modified Weights'!Q48:Q52,'Centered Ratings'!Q37:Q41)/SUM('Modified Weights'!Q48:Q52)</f>
        <v>4.2261710582600955E-2</v>
      </c>
      <c r="R38">
        <f ca="1">SUMPRODUCT('Modified Weights'!R48:R52,'Centered Ratings'!R37:R41)/SUM('Modified Weights'!R48:R52)</f>
        <v>-8.4741750042929311E-3</v>
      </c>
      <c r="S38">
        <f ca="1">SUMPRODUCT('Modified Weights'!S48:S52,'Centered Ratings'!S37:S41)/SUM('Modified Weights'!S48:S52)</f>
        <v>0</v>
      </c>
      <c r="T38">
        <f ca="1">SUMPRODUCT('Modified Weights'!T48:T52,'Centered Ratings'!T37:T41)/SUM('Modified Weights'!T48:T52)</f>
        <v>2.5663280452666984E-2</v>
      </c>
      <c r="U38">
        <f ca="1">SUMPRODUCT('Modified Weights'!U48:U52,'Centered Ratings'!U37:U41)/SUM('Modified Weights'!U48:U52)</f>
        <v>-8.5325874753047828E-2</v>
      </c>
      <c r="V38">
        <f ca="1">SUMPRODUCT('Modified Weights'!V48:V52,'Centered Ratings'!V37:V41)/SUM('Modified Weights'!V48:V52)</f>
        <v>0</v>
      </c>
      <c r="W38">
        <f ca="1">SUMPRODUCT('Modified Weights'!W48:W52,'Centered Ratings'!W37:W41)/SUM('Modified Weights'!W48:W52)</f>
        <v>-7.6144864300085227E-2</v>
      </c>
      <c r="X38">
        <f ca="1">SUMPRODUCT('Modified Weights'!X48:X52,'Centered Ratings'!X37:X41)/SUM('Modified Weights'!X48:X52)</f>
        <v>0</v>
      </c>
      <c r="Y38">
        <f ca="1">SUMPRODUCT('Modified Weights'!Y48:Y52,'Centered Ratings'!Y37:Y41)/SUM('Modified Weights'!Y48:Y52)</f>
        <v>0</v>
      </c>
      <c r="Z38">
        <f ca="1">SUMPRODUCT('Modified Weights'!Z48:Z52,'Centered Ratings'!Z37:Z41)/SUM('Modified Weights'!Z48:Z52)</f>
        <v>6.6872740890995194E-2</v>
      </c>
    </row>
    <row r="39" spans="1:26">
      <c r="A39" s="5" t="str">
        <f t="shared" ref="A39:A42" si="7">A38</f>
        <v>63: Twelve Monkeys (a.k.a. 12 Monkeys) (1995)</v>
      </c>
      <c r="B39">
        <f ca="1">SUMPRODUCT('Modified Weights'!B49:B53,'Centered Ratings'!B38:B42)/SUM('Modified Weights'!B49:B53)</f>
        <v>-0.19385915662289518</v>
      </c>
      <c r="C39">
        <f ca="1">SUMPRODUCT('Modified Weights'!C49:C53,'Centered Ratings'!C38:C42)/SUM('Modified Weights'!C49:C53)</f>
        <v>7.0254844349682044E-2</v>
      </c>
      <c r="D39">
        <f ca="1">SUMPRODUCT('Modified Weights'!D49:D53,'Centered Ratings'!D38:D42)/SUM('Modified Weights'!D49:D53)</f>
        <v>-4.9531782431965349E-2</v>
      </c>
      <c r="E39" t="e">
        <f ca="1">SUMPRODUCT('Modified Weights'!E49:E53,'Centered Ratings'!E38:E42)/SUM('Modified Weights'!E49:E53)</f>
        <v>#DIV/0!</v>
      </c>
      <c r="F39" s="4">
        <f ca="1">SUMPRODUCT('Modified Weights'!F49:F53,'Centered Ratings'!F38:F42)/SUM('Modified Weights'!F49:F53)</f>
        <v>-9.5192942563354227E-2</v>
      </c>
      <c r="G39">
        <f ca="1">SUMPRODUCT('Modified Weights'!G49:G53,'Centered Ratings'!G38:G42)/SUM('Modified Weights'!G49:G53)</f>
        <v>3.2152215641243096E-3</v>
      </c>
      <c r="H39">
        <f ca="1">SUMPRODUCT('Modified Weights'!H49:H53,'Centered Ratings'!H38:H42)/SUM('Modified Weights'!H49:H53)</f>
        <v>-1.2141578121582721E-2</v>
      </c>
      <c r="I39">
        <f ca="1">SUMPRODUCT('Modified Weights'!I49:I53,'Centered Ratings'!I38:I42)/SUM('Modified Weights'!I49:I53)</f>
        <v>0</v>
      </c>
      <c r="J39">
        <f ca="1">SUMPRODUCT('Modified Weights'!J49:J53,'Centered Ratings'!J38:J42)/SUM('Modified Weights'!J49:J53)</f>
        <v>5.1329268081890436E-2</v>
      </c>
      <c r="K39">
        <f ca="1">SUMPRODUCT('Modified Weights'!K49:K53,'Centered Ratings'!K38:K42)/SUM('Modified Weights'!K49:K53)</f>
        <v>-6.1725520888617165E-2</v>
      </c>
      <c r="L39">
        <f ca="1">SUMPRODUCT('Modified Weights'!L49:L53,'Centered Ratings'!L38:L42)/SUM('Modified Weights'!L49:L53)</f>
        <v>-0.31849397807825908</v>
      </c>
      <c r="M39">
        <f ca="1">SUMPRODUCT('Modified Weights'!M49:M53,'Centered Ratings'!M38:M42)/SUM('Modified Weights'!M49:M53)</f>
        <v>-0.10097042459098914</v>
      </c>
      <c r="N39">
        <f ca="1">SUMPRODUCT('Modified Weights'!N49:N53,'Centered Ratings'!N38:N42)/SUM('Modified Weights'!N49:N53)</f>
        <v>0</v>
      </c>
      <c r="O39" s="4">
        <f ca="1">SUMPRODUCT('Modified Weights'!O49:O53,'Centered Ratings'!O38:O42)/SUM('Modified Weights'!O49:O53)</f>
        <v>5.7341743915790701E-2</v>
      </c>
      <c r="P39">
        <f ca="1">SUMPRODUCT('Modified Weights'!P49:P53,'Centered Ratings'!P38:P42)/SUM('Modified Weights'!P49:P53)</f>
        <v>0.25</v>
      </c>
      <c r="Q39">
        <f ca="1">SUMPRODUCT('Modified Weights'!Q49:Q53,'Centered Ratings'!Q38:Q42)/SUM('Modified Weights'!Q49:Q53)</f>
        <v>-8.6071324729420667E-2</v>
      </c>
      <c r="R39">
        <f ca="1">SUMPRODUCT('Modified Weights'!R49:R53,'Centered Ratings'!R38:R42)/SUM('Modified Weights'!R49:R53)</f>
        <v>-8.4741750042929311E-3</v>
      </c>
      <c r="S39" t="e">
        <f ca="1">SUMPRODUCT('Modified Weights'!S49:S53,'Centered Ratings'!S38:S42)/SUM('Modified Weights'!S49:S53)</f>
        <v>#DIV/0!</v>
      </c>
      <c r="T39">
        <f ca="1">SUMPRODUCT('Modified Weights'!T49:T53,'Centered Ratings'!T38:T42)/SUM('Modified Weights'!T49:T53)</f>
        <v>2.5663280452666984E-2</v>
      </c>
      <c r="U39">
        <f ca="1">SUMPRODUCT('Modified Weights'!U49:U53,'Centered Ratings'!U38:U42)/SUM('Modified Weights'!U49:U53)</f>
        <v>-0.26281863594099009</v>
      </c>
      <c r="V39">
        <f ca="1">SUMPRODUCT('Modified Weights'!V49:V53,'Centered Ratings'!V38:V42)/SUM('Modified Weights'!V49:V53)</f>
        <v>8.2420121167218599E-2</v>
      </c>
      <c r="W39">
        <f ca="1">SUMPRODUCT('Modified Weights'!W49:W53,'Centered Ratings'!W38:W42)/SUM('Modified Weights'!W49:W53)</f>
        <v>-7.6144864300085227E-2</v>
      </c>
      <c r="X39">
        <f ca="1">SUMPRODUCT('Modified Weights'!X49:X53,'Centered Ratings'!X38:X42)/SUM('Modified Weights'!X49:X53)</f>
        <v>0</v>
      </c>
      <c r="Y39">
        <f ca="1">SUMPRODUCT('Modified Weights'!Y49:Y53,'Centered Ratings'!Y38:Y42)/SUM('Modified Weights'!Y49:Y53)</f>
        <v>0.10256320355158849</v>
      </c>
      <c r="Z39">
        <f ca="1">SUMPRODUCT('Modified Weights'!Z49:Z53,'Centered Ratings'!Z38:Z42)/SUM('Modified Weights'!Z49:Z53)</f>
        <v>6.6872740890995194E-2</v>
      </c>
    </row>
    <row r="40" spans="1:26">
      <c r="A40" s="5" t="str">
        <f t="shared" si="7"/>
        <v>63: Twelve Monkeys (a.k.a. 12 Monkeys) (1995)</v>
      </c>
      <c r="B40">
        <f ca="1">SUMPRODUCT('Modified Weights'!B50:B54,'Centered Ratings'!B39:B43)/SUM('Modified Weights'!B50:B54)</f>
        <v>-6.2619515706740694E-2</v>
      </c>
      <c r="C40">
        <f ca="1">SUMPRODUCT('Modified Weights'!C50:C54,'Centered Ratings'!C39:C43)/SUM('Modified Weights'!C50:C54)</f>
        <v>7.0254844349682044E-2</v>
      </c>
      <c r="D40">
        <f ca="1">SUMPRODUCT('Modified Weights'!D50:D54,'Centered Ratings'!D39:D43)/SUM('Modified Weights'!D50:D54)</f>
        <v>-5.565963173919322E-4</v>
      </c>
      <c r="E40" t="e">
        <f ca="1">SUMPRODUCT('Modified Weights'!E50:E54,'Centered Ratings'!E39:E43)/SUM('Modified Weights'!E50:E54)</f>
        <v>#DIV/0!</v>
      </c>
      <c r="F40" s="4">
        <f ca="1">SUMPRODUCT('Modified Weights'!F50:F54,'Centered Ratings'!F39:F43)/SUM('Modified Weights'!F50:F54)</f>
        <v>-6.7193251437647442E-2</v>
      </c>
      <c r="G40">
        <f ca="1">SUMPRODUCT('Modified Weights'!G50:G54,'Centered Ratings'!G39:G43)/SUM('Modified Weights'!G50:G54)</f>
        <v>3.2152215641243096E-3</v>
      </c>
      <c r="H40">
        <f ca="1">SUMPRODUCT('Modified Weights'!H50:H54,'Centered Ratings'!H39:H43)/SUM('Modified Weights'!H50:H54)</f>
        <v>-1.2141578121582721E-2</v>
      </c>
      <c r="I40">
        <f ca="1">SUMPRODUCT('Modified Weights'!I50:I54,'Centered Ratings'!I39:I43)/SUM('Modified Weights'!I50:I54)</f>
        <v>-0.4072570138984033</v>
      </c>
      <c r="J40">
        <f ca="1">SUMPRODUCT('Modified Weights'!J50:J54,'Centered Ratings'!J39:J43)/SUM('Modified Weights'!J50:J54)</f>
        <v>5.1329268081890436E-2</v>
      </c>
      <c r="K40">
        <f ca="1">SUMPRODUCT('Modified Weights'!K50:K54,'Centered Ratings'!K39:K43)/SUM('Modified Weights'!K50:K54)</f>
        <v>-8.0199525278178002E-2</v>
      </c>
      <c r="L40">
        <f ca="1">SUMPRODUCT('Modified Weights'!L50:L54,'Centered Ratings'!L39:L43)/SUM('Modified Weights'!L50:L54)</f>
        <v>3.6119500499246081E-2</v>
      </c>
      <c r="M40">
        <f ca="1">SUMPRODUCT('Modified Weights'!M50:M54,'Centered Ratings'!M39:M43)/SUM('Modified Weights'!M50:M54)</f>
        <v>-0.26613962395566165</v>
      </c>
      <c r="N40">
        <f ca="1">SUMPRODUCT('Modified Weights'!N50:N54,'Centered Ratings'!N39:N43)/SUM('Modified Weights'!N50:N54)</f>
        <v>0</v>
      </c>
      <c r="O40" s="4">
        <f ca="1">SUMPRODUCT('Modified Weights'!O50:O54,'Centered Ratings'!O39:O43)/SUM('Modified Weights'!O50:O54)</f>
        <v>0.2767994478075429</v>
      </c>
      <c r="P40">
        <f ca="1">SUMPRODUCT('Modified Weights'!P50:P54,'Centered Ratings'!P39:P43)/SUM('Modified Weights'!P50:P54)</f>
        <v>0.36581929560449844</v>
      </c>
      <c r="Q40">
        <f ca="1">SUMPRODUCT('Modified Weights'!Q50:Q54,'Centered Ratings'!Q39:Q43)/SUM('Modified Weights'!Q50:Q54)</f>
        <v>2.3102024307058985E-2</v>
      </c>
      <c r="R40">
        <f ca="1">SUMPRODUCT('Modified Weights'!R50:R54,'Centered Ratings'!R39:R43)/SUM('Modified Weights'!R50:R54)</f>
        <v>4.1928276011496138E-2</v>
      </c>
      <c r="S40" t="e">
        <f ca="1">SUMPRODUCT('Modified Weights'!S50:S54,'Centered Ratings'!S39:S43)/SUM('Modified Weights'!S50:S54)</f>
        <v>#DIV/0!</v>
      </c>
      <c r="T40">
        <f ca="1">SUMPRODUCT('Modified Weights'!T50:T54,'Centered Ratings'!T39:T43)/SUM('Modified Weights'!T50:T54)</f>
        <v>2.5663280452666984E-2</v>
      </c>
      <c r="U40">
        <f ca="1">SUMPRODUCT('Modified Weights'!U50:U54,'Centered Ratings'!U39:U43)/SUM('Modified Weights'!U50:U54)</f>
        <v>-0.26281863594099009</v>
      </c>
      <c r="V40">
        <f ca="1">SUMPRODUCT('Modified Weights'!V50:V54,'Centered Ratings'!V39:V43)/SUM('Modified Weights'!V50:V54)</f>
        <v>8.2420121167218599E-2</v>
      </c>
      <c r="W40">
        <f ca="1">SUMPRODUCT('Modified Weights'!W50:W54,'Centered Ratings'!W39:W43)/SUM('Modified Weights'!W50:W54)</f>
        <v>-3.6335356327465713E-2</v>
      </c>
      <c r="X40">
        <f ca="1">SUMPRODUCT('Modified Weights'!X50:X54,'Centered Ratings'!X39:X43)/SUM('Modified Weights'!X50:X54)</f>
        <v>-3.8281617086300297E-2</v>
      </c>
      <c r="Y40">
        <f ca="1">SUMPRODUCT('Modified Weights'!Y50:Y54,'Centered Ratings'!Y39:Y43)/SUM('Modified Weights'!Y50:Y54)</f>
        <v>0.10256320355158849</v>
      </c>
      <c r="Z40">
        <f ca="1">SUMPRODUCT('Modified Weights'!Z50:Z54,'Centered Ratings'!Z39:Z43)/SUM('Modified Weights'!Z50:Z54)</f>
        <v>0.33333333333333348</v>
      </c>
    </row>
    <row r="41" spans="1:26">
      <c r="A41" s="5" t="str">
        <f t="shared" si="7"/>
        <v>63: Twelve Monkeys (a.k.a. 12 Monkeys) (1995)</v>
      </c>
      <c r="B41">
        <f ca="1">SUMPRODUCT('Modified Weights'!B51:B55,'Centered Ratings'!B40:B44)/SUM('Modified Weights'!B51:B55)</f>
        <v>3.9998742386252811E-2</v>
      </c>
      <c r="C41">
        <f ca="1">SUMPRODUCT('Modified Weights'!C51:C55,'Centered Ratings'!C40:C44)/SUM('Modified Weights'!C51:C55)</f>
        <v>-0.46487257782515895</v>
      </c>
      <c r="D41">
        <f ca="1">SUMPRODUCT('Modified Weights'!D51:D55,'Centered Ratings'!D40:D44)/SUM('Modified Weights'!D51:D55)</f>
        <v>-8.9450971848236693E-2</v>
      </c>
      <c r="E41" t="e">
        <f ca="1">SUMPRODUCT('Modified Weights'!E51:E55,'Centered Ratings'!E40:E44)/SUM('Modified Weights'!E51:E55)</f>
        <v>#DIV/0!</v>
      </c>
      <c r="F41" s="4">
        <f ca="1">SUMPRODUCT('Modified Weights'!F51:F55,'Centered Ratings'!F40:F44)/SUM('Modified Weights'!F51:F55)</f>
        <v>0.10849141996362528</v>
      </c>
      <c r="G41">
        <f ca="1">SUMPRODUCT('Modified Weights'!G51:G55,'Centered Ratings'!G40:G44)/SUM('Modified Weights'!G51:G55)</f>
        <v>6.2432222390500947E-2</v>
      </c>
      <c r="H41">
        <f ca="1">SUMPRODUCT('Modified Weights'!H51:H55,'Centered Ratings'!H40:H44)/SUM('Modified Weights'!H51:H55)</f>
        <v>-0.13767957858108909</v>
      </c>
      <c r="I41">
        <f ca="1">SUMPRODUCT('Modified Weights'!I51:I55,'Centered Ratings'!I40:I44)/SUM('Modified Weights'!I51:I55)</f>
        <v>-0.4072570138984033</v>
      </c>
      <c r="J41">
        <f ca="1">SUMPRODUCT('Modified Weights'!J51:J55,'Centered Ratings'!J40:J44)/SUM('Modified Weights'!J51:J55)</f>
        <v>-0.36216768297952739</v>
      </c>
      <c r="K41">
        <f ca="1">SUMPRODUCT('Modified Weights'!K51:K55,'Centered Ratings'!K40:K44)/SUM('Modified Weights'!K51:K55)</f>
        <v>-8.0199525278178002E-2</v>
      </c>
      <c r="L41">
        <f ca="1">SUMPRODUCT('Modified Weights'!L51:L55,'Centered Ratings'!L40:L44)/SUM('Modified Weights'!L51:L55)</f>
        <v>3.6119500499246081E-2</v>
      </c>
      <c r="M41">
        <f ca="1">SUMPRODUCT('Modified Weights'!M51:M55,'Centered Ratings'!M40:M44)/SUM('Modified Weights'!M51:M55)</f>
        <v>-0.26613962395566165</v>
      </c>
      <c r="N41">
        <f ca="1">SUMPRODUCT('Modified Weights'!N51:N55,'Centered Ratings'!N40:N44)/SUM('Modified Weights'!N51:N55)</f>
        <v>0</v>
      </c>
      <c r="O41" s="4">
        <f ca="1">SUMPRODUCT('Modified Weights'!O51:O55,'Centered Ratings'!O40:O44)/SUM('Modified Weights'!O51:O55)</f>
        <v>9.2266482602514466E-2</v>
      </c>
      <c r="P41">
        <f ca="1">SUMPRODUCT('Modified Weights'!P51:P55,'Centered Ratings'!P40:P44)/SUM('Modified Weights'!P51:P55)</f>
        <v>0.36581929560449844</v>
      </c>
      <c r="Q41">
        <f ca="1">SUMPRODUCT('Modified Weights'!Q51:Q55,'Centered Ratings'!Q40:Q44)/SUM('Modified Weights'!Q51:Q55)</f>
        <v>2.3102024307058985E-2</v>
      </c>
      <c r="R41">
        <f ca="1">SUMPRODUCT('Modified Weights'!R51:R55,'Centered Ratings'!R40:R44)/SUM('Modified Weights'!R51:R55)</f>
        <v>4.1928276011496138E-2</v>
      </c>
      <c r="S41" t="e">
        <f ca="1">SUMPRODUCT('Modified Weights'!S51:S55,'Centered Ratings'!S40:S44)/SUM('Modified Weights'!S51:S55)</f>
        <v>#DIV/0!</v>
      </c>
      <c r="T41">
        <f ca="1">SUMPRODUCT('Modified Weights'!T51:T55,'Centered Ratings'!T40:T44)/SUM('Modified Weights'!T51:T55)</f>
        <v>2.5663280452666984E-2</v>
      </c>
      <c r="U41">
        <f ca="1">SUMPRODUCT('Modified Weights'!U51:U55,'Centered Ratings'!U40:U44)/SUM('Modified Weights'!U51:U55)</f>
        <v>-0.23479926554871361</v>
      </c>
      <c r="V41">
        <f ca="1">SUMPRODUCT('Modified Weights'!V51:V55,'Centered Ratings'!V40:V44)/SUM('Modified Weights'!V51:V55)</f>
        <v>0.12273329870160739</v>
      </c>
      <c r="W41">
        <f ca="1">SUMPRODUCT('Modified Weights'!W51:W55,'Centered Ratings'!W40:W44)/SUM('Modified Weights'!W51:W55)</f>
        <v>-3.6335356327465693E-2</v>
      </c>
      <c r="X41">
        <f ca="1">SUMPRODUCT('Modified Weights'!X51:X55,'Centered Ratings'!X40:X44)/SUM('Modified Weights'!X51:X55)</f>
        <v>9.1143818768541413E-2</v>
      </c>
      <c r="Y41">
        <f ca="1">SUMPRODUCT('Modified Weights'!Y51:Y55,'Centered Ratings'!Y40:Y44)/SUM('Modified Weights'!Y51:Y55)</f>
        <v>-4.4873592896823009E-2</v>
      </c>
      <c r="Z41">
        <f ca="1">SUMPRODUCT('Modified Weights'!Z51:Z55,'Centered Ratings'!Z40:Z44)/SUM('Modified Weights'!Z51:Z55)</f>
        <v>0.33333333333333348</v>
      </c>
    </row>
    <row r="42" spans="1:26">
      <c r="A42" s="5" t="str">
        <f t="shared" si="7"/>
        <v>63: Twelve Monkeys (a.k.a. 12 Monkeys) (1995)</v>
      </c>
      <c r="B42">
        <f ca="1">SUMPRODUCT('Modified Weights'!B52:B56,'Centered Ratings'!B41:B45)/SUM('Modified Weights'!B52:B56)</f>
        <v>7.8700793379947696E-3</v>
      </c>
      <c r="C42">
        <f ca="1">SUMPRODUCT('Modified Weights'!C52:C56,'Centered Ratings'!C41:C45)/SUM('Modified Weights'!C52:C56)</f>
        <v>0</v>
      </c>
      <c r="D42">
        <f ca="1">SUMPRODUCT('Modified Weights'!D52:D56,'Centered Ratings'!D41:D45)/SUM('Modified Weights'!D52:D56)</f>
        <v>-8.9450971848236693E-2</v>
      </c>
      <c r="E42" t="e">
        <f ca="1">SUMPRODUCT('Modified Weights'!E52:E56,'Centered Ratings'!E41:E45)/SUM('Modified Weights'!E52:E56)</f>
        <v>#DIV/0!</v>
      </c>
      <c r="F42" s="4">
        <f ca="1">SUMPRODUCT('Modified Weights'!F52:F56,'Centered Ratings'!F41:F45)/SUM('Modified Weights'!F52:F56)</f>
        <v>0.10849141996362528</v>
      </c>
      <c r="G42">
        <f ca="1">SUMPRODUCT('Modified Weights'!G52:G56,'Centered Ratings'!G41:G45)/SUM('Modified Weights'!G52:G56)</f>
        <v>3.5519288210522401E-2</v>
      </c>
      <c r="H42">
        <f ca="1">SUMPRODUCT('Modified Weights'!H52:H56,'Centered Ratings'!H41:H45)/SUM('Modified Weights'!H52:H56)</f>
        <v>4.9293610566598263E-2</v>
      </c>
      <c r="I42">
        <f ca="1">SUMPRODUCT('Modified Weights'!I52:I56,'Centered Ratings'!I41:I45)/SUM('Modified Weights'!I52:I56)</f>
        <v>-0.11088552084760488</v>
      </c>
      <c r="J42">
        <f ca="1">SUMPRODUCT('Modified Weights'!J52:J56,'Centered Ratings'!J41:J45)/SUM('Modified Weights'!J52:J56)</f>
        <v>-0.14467218102512686</v>
      </c>
      <c r="K42">
        <f ca="1">SUMPRODUCT('Modified Weights'!K52:K56,'Centered Ratings'!K41:K45)/SUM('Modified Weights'!K52:K56)</f>
        <v>-9.2179955439324002E-2</v>
      </c>
      <c r="L42">
        <f ca="1">SUMPRODUCT('Modified Weights'!L52:L56,'Centered Ratings'!L41:L45)/SUM('Modified Weights'!L52:L56)</f>
        <v>3.6119500499246081E-2</v>
      </c>
      <c r="M42">
        <f ca="1">SUMPRODUCT('Modified Weights'!M52:M56,'Centered Ratings'!M41:M45)/SUM('Modified Weights'!M52:M56)</f>
        <v>-0.21914560971913796</v>
      </c>
      <c r="N42">
        <f ca="1">SUMPRODUCT('Modified Weights'!N52:N56,'Centered Ratings'!N41:N45)/SUM('Modified Weights'!N52:N56)</f>
        <v>0</v>
      </c>
      <c r="O42" s="4">
        <f ca="1">SUMPRODUCT('Modified Weights'!O52:O56,'Centered Ratings'!O41:O45)/SUM('Modified Weights'!O52:O56)</f>
        <v>-4.2973036583706582E-2</v>
      </c>
      <c r="P42">
        <f ca="1">SUMPRODUCT('Modified Weights'!P52:P56,'Centered Ratings'!P41:P45)/SUM('Modified Weights'!P52:P56)</f>
        <v>0.23163859120899699</v>
      </c>
      <c r="Q42">
        <f ca="1">SUMPRODUCT('Modified Weights'!Q52:Q56,'Centered Ratings'!Q41:Q45)/SUM('Modified Weights'!Q52:Q56)</f>
        <v>-0.14954104732787887</v>
      </c>
      <c r="R42">
        <f ca="1">SUMPRODUCT('Modified Weights'!R52:R56,'Centered Ratings'!R41:R45)/SUM('Modified Weights'!R52:R56)</f>
        <v>0.10228565246599484</v>
      </c>
      <c r="S42" t="e">
        <f ca="1">SUMPRODUCT('Modified Weights'!S52:S56,'Centered Ratings'!S41:S45)/SUM('Modified Weights'!S52:S56)</f>
        <v>#DIV/0!</v>
      </c>
      <c r="T42">
        <f ca="1">SUMPRODUCT('Modified Weights'!T52:T56,'Centered Ratings'!T41:T45)/SUM('Modified Weights'!T52:T56)</f>
        <v>-0.11216835977366652</v>
      </c>
      <c r="U42">
        <f ca="1">SUMPRODUCT('Modified Weights'!U52:U56,'Centered Ratings'!U41:U45)/SUM('Modified Weights'!U52:U56)</f>
        <v>-0.32200508279152251</v>
      </c>
      <c r="V42">
        <f ca="1">SUMPRODUCT('Modified Weights'!V52:V56,'Centered Ratings'!V41:V45)/SUM('Modified Weights'!V52:V56)</f>
        <v>0.12273329870160739</v>
      </c>
      <c r="W42">
        <f ca="1">SUMPRODUCT('Modified Weights'!W52:W56,'Centered Ratings'!W41:W45)/SUM('Modified Weights'!W52:W56)</f>
        <v>0.10280454469116114</v>
      </c>
      <c r="X42">
        <f ca="1">SUMPRODUCT('Modified Weights'!X52:X56,'Centered Ratings'!X41:X45)/SUM('Modified Weights'!X52:X56)</f>
        <v>0.18638966564699794</v>
      </c>
      <c r="Y42">
        <f ca="1">SUMPRODUCT('Modified Weights'!Y52:Y56,'Centered Ratings'!Y41:Y45)/SUM('Modified Weights'!Y52:Y56)</f>
        <v>-4.4873592896823009E-2</v>
      </c>
      <c r="Z42">
        <f ca="1">SUMPRODUCT('Modified Weights'!Z52:Z56,'Centered Ratings'!Z41:Z45)/SUM('Modified Weights'!Z52:Z56)</f>
        <v>0.29111409603477417</v>
      </c>
    </row>
    <row r="43" spans="1:26">
      <c r="A43" s="20" t="s">
        <v>8</v>
      </c>
      <c r="B43">
        <f ca="1">SUMPRODUCT('Modified Weights'!B53:B57,'Centered Ratings'!B42:B46)/SUM('Modified Weights'!B53:B57)</f>
        <v>7.8700793379947696E-3</v>
      </c>
      <c r="C43">
        <f ca="1">SUMPRODUCT('Modified Weights'!C53:C57,'Centered Ratings'!C42:C46)/SUM('Modified Weights'!C53:C57)</f>
        <v>0</v>
      </c>
      <c r="D43">
        <f ca="1">SUMPRODUCT('Modified Weights'!D53:D57,'Centered Ratings'!D42:D46)/SUM('Modified Weights'!D53:D57)</f>
        <v>-2.7049627770853193E-2</v>
      </c>
      <c r="E43">
        <f ca="1">SUMPRODUCT('Modified Weights'!E53:E57,'Centered Ratings'!E42:E46)/SUM('Modified Weights'!E53:E57)</f>
        <v>-3.2156560826123834E-3</v>
      </c>
      <c r="F43" s="4">
        <f ca="1">SUMPRODUCT('Modified Weights'!F53:F57,'Centered Ratings'!F42:F46)/SUM('Modified Weights'!F53:F57)</f>
        <v>1.1415533143685314E-2</v>
      </c>
      <c r="G43">
        <f ca="1">SUMPRODUCT('Modified Weights'!G53:G57,'Centered Ratings'!G42:G46)/SUM('Modified Weights'!G53:G57)</f>
        <v>9.2898125192936044E-3</v>
      </c>
      <c r="H43">
        <f ca="1">SUMPRODUCT('Modified Weights'!H53:H57,'Centered Ratings'!H42:H46)/SUM('Modified Weights'!H53:H57)</f>
        <v>-0.11268723203692925</v>
      </c>
      <c r="I43">
        <f ca="1">SUMPRODUCT('Modified Weights'!I53:I57,'Centered Ratings'!I42:I46)/SUM('Modified Weights'!I53:I57)</f>
        <v>9.304291917747351E-2</v>
      </c>
      <c r="J43">
        <f ca="1">SUMPRODUCT('Modified Weights'!J53:J57,'Centered Ratings'!J42:J46)/SUM('Modified Weights'!J53:J57)</f>
        <v>-5.6782954008945348E-5</v>
      </c>
      <c r="K43">
        <f ca="1">SUMPRODUCT('Modified Weights'!K53:K57,'Centered Ratings'!K42:K46)/SUM('Modified Weights'!K53:K57)</f>
        <v>6.2801782427039845E-3</v>
      </c>
      <c r="L43">
        <f ca="1">SUMPRODUCT('Modified Weights'!L53:L57,'Centered Ratings'!L42:L46)/SUM('Modified Weights'!L53:L57)</f>
        <v>-2.2585046030918186E-2</v>
      </c>
      <c r="M43">
        <f ca="1">SUMPRODUCT('Modified Weights'!M53:M57,'Centered Ratings'!M42:M46)/SUM('Modified Weights'!M53:M57)</f>
        <v>-4.1880523090767709E-2</v>
      </c>
      <c r="N43">
        <f ca="1">SUMPRODUCT('Modified Weights'!N53:N57,'Centered Ratings'!N42:N46)/SUM('Modified Weights'!N53:N57)</f>
        <v>0</v>
      </c>
      <c r="O43" s="4">
        <f ca="1">SUMPRODUCT('Modified Weights'!O53:O57,'Centered Ratings'!O42:O46)/SUM('Modified Weights'!O53:O57)</f>
        <v>7.7855838719715423E-3</v>
      </c>
      <c r="P43">
        <f ca="1">SUMPRODUCT('Modified Weights'!P53:P57,'Centered Ratings'!P42:P46)/SUM('Modified Weights'!P53:P57)</f>
        <v>-1.9864705017277443E-2</v>
      </c>
      <c r="Q43">
        <f ca="1">SUMPRODUCT('Modified Weights'!Q53:Q57,'Centered Ratings'!Q42:Q46)/SUM('Modified Weights'!Q53:Q57)</f>
        <v>1.3879460529631878E-2</v>
      </c>
      <c r="R43">
        <f ca="1">SUMPRODUCT('Modified Weights'!R53:R57,'Centered Ratings'!R42:R46)/SUM('Modified Weights'!R53:R57)</f>
        <v>-1.440546269682887E-2</v>
      </c>
      <c r="S43" t="e">
        <f ca="1">SUMPRODUCT('Modified Weights'!S53:S57,'Centered Ratings'!S42:S46)/SUM('Modified Weights'!S53:S57)</f>
        <v>#DIV/0!</v>
      </c>
      <c r="T43">
        <f ca="1">SUMPRODUCT('Modified Weights'!T53:T57,'Centered Ratings'!T42:T46)/SUM('Modified Weights'!T53:T57)</f>
        <v>0</v>
      </c>
      <c r="U43">
        <f ca="1">SUMPRODUCT('Modified Weights'!U53:U57,'Centered Ratings'!U42:U46)/SUM('Modified Weights'!U53:U57)</f>
        <v>-3.7305276590764921E-2</v>
      </c>
      <c r="V43">
        <f ca="1">SUMPRODUCT('Modified Weights'!V53:V57,'Centered Ratings'!V42:V46)/SUM('Modified Weights'!V53:V57)</f>
        <v>3.486656277148846E-2</v>
      </c>
      <c r="W43">
        <f ca="1">SUMPRODUCT('Modified Weights'!W53:W57,'Centered Ratings'!W42:W46)/SUM('Modified Weights'!W53:W57)</f>
        <v>-5.1649004835220877E-2</v>
      </c>
      <c r="X43">
        <f ca="1">SUMPRODUCT('Modified Weights'!X53:X57,'Centered Ratings'!X42:X46)/SUM('Modified Weights'!X53:X57)</f>
        <v>4.7326744203018294E-2</v>
      </c>
      <c r="Y43">
        <f ca="1">SUMPRODUCT('Modified Weights'!Y53:Y57,'Centered Ratings'!Y42:Y46)/SUM('Modified Weights'!Y53:Y57)</f>
        <v>-4.4873592896823009E-2</v>
      </c>
      <c r="Z43">
        <f ca="1">SUMPRODUCT('Modified Weights'!Z53:Z57,'Centered Ratings'!Z42:Z46)/SUM('Modified Weights'!Z53:Z57)</f>
        <v>3.3154237913554218E-3</v>
      </c>
    </row>
    <row r="44" spans="1:26">
      <c r="A44" s="5" t="str">
        <f t="shared" ref="A44:A47" si="8">A43</f>
        <v>77: Memento (2000)</v>
      </c>
      <c r="B44">
        <f ca="1">SUMPRODUCT('Modified Weights'!B54:B58,'Centered Ratings'!B43:B47)/SUM('Modified Weights'!B54:B58)</f>
        <v>0.15700462213110297</v>
      </c>
      <c r="C44">
        <f ca="1">SUMPRODUCT('Modified Weights'!C54:C58,'Centered Ratings'!C43:C47)/SUM('Modified Weights'!C54:C58)</f>
        <v>0</v>
      </c>
      <c r="D44">
        <f ca="1">SUMPRODUCT('Modified Weights'!D54:D58,'Centered Ratings'!D43:D47)/SUM('Modified Weights'!D54:D58)</f>
        <v>-2.1850806322540146E-3</v>
      </c>
      <c r="E44">
        <f ca="1">SUMPRODUCT('Modified Weights'!E54:E58,'Centered Ratings'!E43:E47)/SUM('Modified Weights'!E54:E58)</f>
        <v>-3.2156560826123834E-3</v>
      </c>
      <c r="F44" s="4">
        <f ca="1">SUMPRODUCT('Modified Weights'!F54:F58,'Centered Ratings'!F43:F47)/SUM('Modified Weights'!F54:F58)</f>
        <v>0.33596773533833063</v>
      </c>
      <c r="G44">
        <f ca="1">SUMPRODUCT('Modified Weights'!G54:G58,'Centered Ratings'!G43:G47)/SUM('Modified Weights'!G54:G58)</f>
        <v>9.2898125192936044E-3</v>
      </c>
      <c r="H44">
        <f ca="1">SUMPRODUCT('Modified Weights'!H54:H58,'Centered Ratings'!H43:H47)/SUM('Modified Weights'!H54:H58)</f>
        <v>-0.26351462041999241</v>
      </c>
      <c r="I44">
        <f ca="1">SUMPRODUCT('Modified Weights'!I54:I58,'Centered Ratings'!I43:I47)/SUM('Modified Weights'!I54:I58)</f>
        <v>9.304291917747351E-2</v>
      </c>
      <c r="J44">
        <f ca="1">SUMPRODUCT('Modified Weights'!J54:J58,'Centered Ratings'!J43:J47)/SUM('Modified Weights'!J54:J58)</f>
        <v>-0.13940060289344097</v>
      </c>
      <c r="K44">
        <f ca="1">SUMPRODUCT('Modified Weights'!K54:K58,'Centered Ratings'!K43:K47)/SUM('Modified Weights'!K54:K58)</f>
        <v>5.148337354956805E-2</v>
      </c>
      <c r="L44">
        <f ca="1">SUMPRODUCT('Modified Weights'!L54:L58,'Centered Ratings'!L43:L47)/SUM('Modified Weights'!L54:L58)</f>
        <v>0.20401653389366817</v>
      </c>
      <c r="M44">
        <f ca="1">SUMPRODUCT('Modified Weights'!M54:M58,'Centered Ratings'!M43:M47)/SUM('Modified Weights'!M54:M58)</f>
        <v>-5.6135238707611695E-2</v>
      </c>
      <c r="N44">
        <f ca="1">SUMPRODUCT('Modified Weights'!N54:N58,'Centered Ratings'!N43:N47)/SUM('Modified Weights'!N54:N58)</f>
        <v>0</v>
      </c>
      <c r="O44" s="4">
        <f ca="1">SUMPRODUCT('Modified Weights'!O54:O58,'Centered Ratings'!O43:O47)/SUM('Modified Weights'!O54:O58)</f>
        <v>7.7855838719715423E-3</v>
      </c>
      <c r="P44">
        <f ca="1">SUMPRODUCT('Modified Weights'!P54:P58,'Centered Ratings'!P43:P47)/SUM('Modified Weights'!P54:P58)</f>
        <v>4.6285708082085451E-2</v>
      </c>
      <c r="Q44">
        <f ca="1">SUMPRODUCT('Modified Weights'!Q54:Q58,'Centered Ratings'!Q43:Q47)/SUM('Modified Weights'!Q54:Q58)</f>
        <v>0.16207492998066805</v>
      </c>
      <c r="R44">
        <f ca="1">SUMPRODUCT('Modified Weights'!R54:R58,'Centered Ratings'!R43:R47)/SUM('Modified Weights'!R54:R58)</f>
        <v>-1.440546269682887E-2</v>
      </c>
      <c r="S44" t="e">
        <f ca="1">SUMPRODUCT('Modified Weights'!S54:S58,'Centered Ratings'!S43:S47)/SUM('Modified Weights'!S54:S58)</f>
        <v>#DIV/0!</v>
      </c>
      <c r="T44">
        <f ca="1">SUMPRODUCT('Modified Weights'!T54:T58,'Centered Ratings'!T43:T47)/SUM('Modified Weights'!T54:T58)</f>
        <v>0</v>
      </c>
      <c r="U44">
        <f ca="1">SUMPRODUCT('Modified Weights'!U54:U58,'Centered Ratings'!U43:U47)/SUM('Modified Weights'!U54:U58)</f>
        <v>-0.25290759338393493</v>
      </c>
      <c r="V44">
        <f ca="1">SUMPRODUCT('Modified Weights'!V54:V58,'Centered Ratings'!V43:V47)/SUM('Modified Weights'!V54:V58)</f>
        <v>-1.0934095549794007E-2</v>
      </c>
      <c r="W44">
        <f ca="1">SUMPRODUCT('Modified Weights'!W54:W58,'Centered Ratings'!W43:W47)/SUM('Modified Weights'!W54:W58)</f>
        <v>-0.17192804798667621</v>
      </c>
      <c r="X44">
        <f ca="1">SUMPRODUCT('Modified Weights'!X54:X58,'Centered Ratings'!X43:X47)/SUM('Modified Weights'!X54:X58)</f>
        <v>4.7326744203018294E-2</v>
      </c>
      <c r="Y44">
        <f ca="1">SUMPRODUCT('Modified Weights'!Y54:Y58,'Centered Ratings'!Y43:Y47)/SUM('Modified Weights'!Y54:Y58)</f>
        <v>-0.25</v>
      </c>
      <c r="Z44">
        <f ca="1">SUMPRODUCT('Modified Weights'!Z54:Z58,'Centered Ratings'!Z43:Z47)/SUM('Modified Weights'!Z54:Z58)</f>
        <v>3.3154237913554218E-3</v>
      </c>
    </row>
    <row r="45" spans="1:26">
      <c r="A45" s="5" t="str">
        <f t="shared" si="8"/>
        <v>77: Memento (2000)</v>
      </c>
      <c r="B45">
        <f ca="1">SUMPRODUCT('Modified Weights'!B55:B59,'Centered Ratings'!B44:B48)/SUM('Modified Weights'!B55:B59)</f>
        <v>9.1629029667654696E-2</v>
      </c>
      <c r="C45">
        <f ca="1">SUMPRODUCT('Modified Weights'!C55:C59,'Centered Ratings'!C44:C48)/SUM('Modified Weights'!C55:C59)</f>
        <v>-0.18762890793794026</v>
      </c>
      <c r="D45">
        <f ca="1">SUMPRODUCT('Modified Weights'!D55:D59,'Centered Ratings'!D44:D48)/SUM('Modified Weights'!D55:D59)</f>
        <v>-9.4077763762076355E-2</v>
      </c>
      <c r="E45">
        <f ca="1">SUMPRODUCT('Modified Weights'!E55:E59,'Centered Ratings'!E44:E48)/SUM('Modified Weights'!E55:E59)</f>
        <v>-3.2156560826123834E-3</v>
      </c>
      <c r="F45" s="4">
        <f ca="1">SUMPRODUCT('Modified Weights'!F55:F59,'Centered Ratings'!F44:F48)/SUM('Modified Weights'!F55:F59)</f>
        <v>0.3079680442126238</v>
      </c>
      <c r="G45">
        <f ca="1">SUMPRODUCT('Modified Weights'!G55:G59,'Centered Ratings'!G44:G48)/SUM('Modified Weights'!G55:G59)</f>
        <v>9.2898125192936044E-3</v>
      </c>
      <c r="H45">
        <f ca="1">SUMPRODUCT('Modified Weights'!H55:H59,'Centered Ratings'!H44:H48)/SUM('Modified Weights'!H55:H59)</f>
        <v>-0.20583932106258673</v>
      </c>
      <c r="I45">
        <f ca="1">SUMPRODUCT('Modified Weights'!I55:I59,'Centered Ratings'!I44:I48)/SUM('Modified Weights'!I55:I59)</f>
        <v>0.5</v>
      </c>
      <c r="J45">
        <f ca="1">SUMPRODUCT('Modified Weights'!J55:J59,'Centered Ratings'!J44:J48)/SUM('Modified Weights'!J55:J59)</f>
        <v>-0.13940060289344097</v>
      </c>
      <c r="K45">
        <f ca="1">SUMPRODUCT('Modified Weights'!K55:K59,'Centered Ratings'!K44:K48)/SUM('Modified Weights'!K55:K59)</f>
        <v>3.9502667528235585E-2</v>
      </c>
      <c r="L45">
        <f ca="1">SUMPRODUCT('Modified Weights'!L55:L59,'Centered Ratings'!L44:L48)/SUM('Modified Weights'!L55:L59)</f>
        <v>-7.5913655705796293E-2</v>
      </c>
      <c r="M45">
        <f ca="1">SUMPRODUCT('Modified Weights'!M55:M59,'Centered Ratings'!M44:M48)/SUM('Modified Weights'!M55:M59)</f>
        <v>-0.36607734183609125</v>
      </c>
      <c r="N45">
        <f ca="1">SUMPRODUCT('Modified Weights'!N55:N59,'Centered Ratings'!N44:N48)/SUM('Modified Weights'!N55:N59)</f>
        <v>9.602037815150162E-2</v>
      </c>
      <c r="O45" s="4">
        <f ca="1">SUMPRODUCT('Modified Weights'!O55:O59,'Centered Ratings'!O44:O48)/SUM('Modified Weights'!O55:O59)</f>
        <v>0.14730507614030891</v>
      </c>
      <c r="P45">
        <f ca="1">SUMPRODUCT('Modified Weights'!P55:P59,'Centered Ratings'!P44:P48)/SUM('Modified Weights'!P55:P59)</f>
        <v>-8.8857231686632704E-2</v>
      </c>
      <c r="Q45">
        <f ca="1">SUMPRODUCT('Modified Weights'!Q55:Q59,'Centered Ratings'!Q44:Q48)/SUM('Modified Weights'!Q55:Q59)</f>
        <v>0.26438241423395786</v>
      </c>
      <c r="R45">
        <f ca="1">SUMPRODUCT('Modified Weights'!R55:R59,'Centered Ratings'!R44:R48)/SUM('Modified Weights'!R55:R59)</f>
        <v>-8.7570420835479501E-2</v>
      </c>
      <c r="S45" t="e">
        <f ca="1">SUMPRODUCT('Modified Weights'!S55:S59,'Centered Ratings'!S44:S48)/SUM('Modified Weights'!S55:S59)</f>
        <v>#DIV/0!</v>
      </c>
      <c r="T45">
        <f ca="1">SUMPRODUCT('Modified Weights'!T55:T59,'Centered Ratings'!T44:T48)/SUM('Modified Weights'!T55:T59)</f>
        <v>0</v>
      </c>
      <c r="U45">
        <f ca="1">SUMPRODUCT('Modified Weights'!U55:U59,'Centered Ratings'!U44:U48)/SUM('Modified Weights'!U55:U59)</f>
        <v>-0.20441535666861765</v>
      </c>
      <c r="V45">
        <f ca="1">SUMPRODUCT('Modified Weights'!V55:V59,'Centered Ratings'!V44:V48)/SUM('Modified Weights'!V55:V59)</f>
        <v>-1.0934095549794007E-2</v>
      </c>
      <c r="W45">
        <f ca="1">SUMPRODUCT('Modified Weights'!W55:W59,'Centered Ratings'!W44:W48)/SUM('Modified Weights'!W55:W59)</f>
        <v>-0.2343035813869567</v>
      </c>
      <c r="X45">
        <f ca="1">SUMPRODUCT('Modified Weights'!X55:X59,'Centered Ratings'!X44:X48)/SUM('Modified Weights'!X55:X59)</f>
        <v>-3.1552691911942397E-2</v>
      </c>
      <c r="Y45">
        <f ca="1">SUMPRODUCT('Modified Weights'!Y55:Y59,'Centered Ratings'!Y44:Y48)/SUM('Modified Weights'!Y55:Y59)</f>
        <v>-0.25</v>
      </c>
      <c r="Z45">
        <f ca="1">SUMPRODUCT('Modified Weights'!Z55:Z59,'Centered Ratings'!Z44:Z48)/SUM('Modified Weights'!Z55:Z59)</f>
        <v>6.9047142114297994E-2</v>
      </c>
    </row>
    <row r="46" spans="1:26">
      <c r="A46" s="5" t="str">
        <f t="shared" si="8"/>
        <v>77: Memento (2000)</v>
      </c>
      <c r="B46">
        <f ca="1">SUMPRODUCT('Modified Weights'!B56:B60,'Centered Ratings'!B45:B49)/SUM('Modified Weights'!B56:B60)</f>
        <v>-6.4821980927156853E-2</v>
      </c>
      <c r="C46">
        <f ca="1">SUMPRODUCT('Modified Weights'!C56:C60,'Centered Ratings'!C45:C49)/SUM('Modified Weights'!C56:C60)</f>
        <v>-5.9455787461481967E-2</v>
      </c>
      <c r="D46">
        <f ca="1">SUMPRODUCT('Modified Weights'!D56:D60,'Centered Ratings'!D45:D49)/SUM('Modified Weights'!D56:D60)</f>
        <v>-6.9563341802045195E-2</v>
      </c>
      <c r="E46">
        <f ca="1">SUMPRODUCT('Modified Weights'!E56:E60,'Centered Ratings'!E45:E49)/SUM('Modified Weights'!E56:E60)</f>
        <v>-3.2156560826123834E-3</v>
      </c>
      <c r="F46" s="4">
        <f ca="1">SUMPRODUCT('Modified Weights'!F56:F60,'Centered Ratings'!F45:F49)/SUM('Modified Weights'!F56:F60)</f>
        <v>0.41337884705338745</v>
      </c>
      <c r="G46">
        <f ca="1">SUMPRODUCT('Modified Weights'!G56:G60,'Centered Ratings'!G45:G49)/SUM('Modified Weights'!G56:G60)</f>
        <v>-8.0118111769208716E-2</v>
      </c>
      <c r="H46">
        <f ca="1">SUMPRODUCT('Modified Weights'!H56:H60,'Centered Ratings'!H45:H49)/SUM('Modified Weights'!H56:H60)</f>
        <v>-0.20583932106258673</v>
      </c>
      <c r="I46">
        <f ca="1">SUMPRODUCT('Modified Weights'!I56:I60,'Centered Ratings'!I45:I49)/SUM('Modified Weights'!I56:I60)</f>
        <v>0.5998125621879824</v>
      </c>
      <c r="J46">
        <f ca="1">SUMPRODUCT('Modified Weights'!J56:J60,'Centered Ratings'!J45:J49)/SUM('Modified Weights'!J56:J60)</f>
        <v>-7.6993196692281926E-2</v>
      </c>
      <c r="K46">
        <f ca="1">SUMPRODUCT('Modified Weights'!K56:K60,'Centered Ratings'!K45:K49)/SUM('Modified Weights'!K56:K60)</f>
        <v>3.9502667528235585E-2</v>
      </c>
      <c r="L46">
        <f ca="1">SUMPRODUCT('Modified Weights'!L56:L60,'Centered Ratings'!L45:L49)/SUM('Modified Weights'!L56:L60)</f>
        <v>-7.5913655705796293E-2</v>
      </c>
      <c r="M46">
        <f ca="1">SUMPRODUCT('Modified Weights'!M56:M60,'Centered Ratings'!M45:M49)/SUM('Modified Weights'!M56:M60)</f>
        <v>-0.36607734183609125</v>
      </c>
      <c r="N46">
        <f ca="1">SUMPRODUCT('Modified Weights'!N56:N60,'Centered Ratings'!N45:N49)/SUM('Modified Weights'!N56:N60)</f>
        <v>9.602037815150162E-2</v>
      </c>
      <c r="O46" s="4">
        <f ca="1">SUMPRODUCT('Modified Weights'!O56:O60,'Centered Ratings'!O45:O49)/SUM('Modified Weights'!O56:O60)</f>
        <v>0.13909743209821437</v>
      </c>
      <c r="P46">
        <f ca="1">SUMPRODUCT('Modified Weights'!P56:P60,'Centered Ratings'!P45:P49)/SUM('Modified Weights'!P56:P60)</f>
        <v>-8.8857231686632704E-2</v>
      </c>
      <c r="Q46">
        <f ca="1">SUMPRODUCT('Modified Weights'!Q56:Q60,'Centered Ratings'!Q45:Q49)/SUM('Modified Weights'!Q56:Q60)</f>
        <v>0.17325365886767555</v>
      </c>
      <c r="R46">
        <f ca="1">SUMPRODUCT('Modified Weights'!R56:R60,'Centered Ratings'!R45:R49)/SUM('Modified Weights'!R56:R60)</f>
        <v>-8.7570420835479501E-2</v>
      </c>
      <c r="S46" t="e">
        <f ca="1">SUMPRODUCT('Modified Weights'!S56:S60,'Centered Ratings'!S45:S49)/SUM('Modified Weights'!S56:S60)</f>
        <v>#DIV/0!</v>
      </c>
      <c r="T46">
        <f ca="1">SUMPRODUCT('Modified Weights'!T56:T60,'Centered Ratings'!T45:T49)/SUM('Modified Weights'!T56:T60)</f>
        <v>0</v>
      </c>
      <c r="U46">
        <f ca="1">SUMPRODUCT('Modified Weights'!U56:U60,'Centered Ratings'!U45:U49)/SUM('Modified Weights'!U56:U60)</f>
        <v>-0.31208581880450903</v>
      </c>
      <c r="V46">
        <f ca="1">SUMPRODUCT('Modified Weights'!V56:V60,'Centered Ratings'!V45:V49)/SUM('Modified Weights'!V56:V60)</f>
        <v>-0.33333333333333304</v>
      </c>
      <c r="W46">
        <f ca="1">SUMPRODUCT('Modified Weights'!W56:W60,'Centered Ratings'!W45:W49)/SUM('Modified Weights'!W56:W60)</f>
        <v>-9.0715399328036364E-3</v>
      </c>
      <c r="X46">
        <f ca="1">SUMPRODUCT('Modified Weights'!X56:X60,'Centered Ratings'!X45:X49)/SUM('Modified Weights'!X56:X60)</f>
        <v>-0.21692212484233539</v>
      </c>
      <c r="Y46">
        <f ca="1">SUMPRODUCT('Modified Weights'!Y56:Y60,'Centered Ratings'!Y45:Y49)/SUM('Modified Weights'!Y56:Y60)</f>
        <v>0.16666666666666696</v>
      </c>
      <c r="Z46">
        <f ca="1">SUMPRODUCT('Modified Weights'!Z56:Z60,'Centered Ratings'!Z45:Z49)/SUM('Modified Weights'!Z56:Z60)</f>
        <v>-2.4515318201385163E-2</v>
      </c>
    </row>
    <row r="47" spans="1:26">
      <c r="A47" s="5" t="str">
        <f t="shared" si="8"/>
        <v>77: Memento (2000)</v>
      </c>
      <c r="B47">
        <f ca="1">SUMPRODUCT('Modified Weights'!B57:B61,'Centered Ratings'!B46:B50)/SUM('Modified Weights'!B57:B61)</f>
        <v>0</v>
      </c>
      <c r="C47">
        <f ca="1">SUMPRODUCT('Modified Weights'!C57:C61,'Centered Ratings'!C46:C50)/SUM('Modified Weights'!C57:C61)</f>
        <v>5.188997142642273E-2</v>
      </c>
      <c r="D47">
        <f ca="1">SUMPRODUCT('Modified Weights'!D57:D61,'Centered Ratings'!D46:D50)/SUM('Modified Weights'!D57:D61)</f>
        <v>-4.4602110610599266E-2</v>
      </c>
      <c r="E47">
        <f ca="1">SUMPRODUCT('Modified Weights'!E57:E61,'Centered Ratings'!E46:E50)/SUM('Modified Weights'!E57:E61)</f>
        <v>0.25</v>
      </c>
      <c r="F47" s="4">
        <f ca="1">SUMPRODUCT('Modified Weights'!F57:F61,'Centered Ratings'!F46:F50)/SUM('Modified Weights'!F57:F61)</f>
        <v>0.41337884705338745</v>
      </c>
      <c r="G47">
        <f ca="1">SUMPRODUCT('Modified Weights'!G57:G61,'Centered Ratings'!G46:G50)/SUM('Modified Weights'!G57:G61)</f>
        <v>-0.33333333333333304</v>
      </c>
      <c r="H47">
        <f ca="1">SUMPRODUCT('Modified Weights'!H57:H61,'Centered Ratings'!H46:H50)/SUM('Modified Weights'!H57:H61)</f>
        <v>0.10099319717662099</v>
      </c>
      <c r="I47">
        <f ca="1">SUMPRODUCT('Modified Weights'!I57:I61,'Centered Ratings'!I46:I50)/SUM('Modified Weights'!I57:I61)</f>
        <v>0.19288898098497048</v>
      </c>
      <c r="J47">
        <f ca="1">SUMPRODUCT('Modified Weights'!J57:J61,'Centered Ratings'!J46:J50)/SUM('Modified Weights'!J57:J61)</f>
        <v>-0.5</v>
      </c>
      <c r="K47">
        <f ca="1">SUMPRODUCT('Modified Weights'!K57:K61,'Centered Ratings'!K46:K50)/SUM('Modified Weights'!K57:K61)</f>
        <v>0.20427180887314181</v>
      </c>
      <c r="L47">
        <f ca="1">SUMPRODUCT('Modified Weights'!L57:L61,'Centered Ratings'!L46:L50)/SUM('Modified Weights'!L57:L61)</f>
        <v>-7.5913655705796293E-2</v>
      </c>
      <c r="M47">
        <f ca="1">SUMPRODUCT('Modified Weights'!M57:M61,'Centered Ratings'!M46:M50)/SUM('Modified Weights'!M57:M61)</f>
        <v>-5.1131394136396051E-2</v>
      </c>
      <c r="N47">
        <f ca="1">SUMPRODUCT('Modified Weights'!N57:N61,'Centered Ratings'!N46:N50)/SUM('Modified Weights'!N57:N61)</f>
        <v>9.602037815150162E-2</v>
      </c>
      <c r="O47" s="4">
        <f ca="1">SUMPRODUCT('Modified Weights'!O57:O61,'Centered Ratings'!O46:O50)/SUM('Modified Weights'!O57:O61)</f>
        <v>0.13909743209821437</v>
      </c>
      <c r="P47">
        <f ca="1">SUMPRODUCT('Modified Weights'!P57:P61,'Centered Ratings'!P46:P50)/SUM('Modified Weights'!P57:P61)</f>
        <v>-0.17512728353207985</v>
      </c>
      <c r="Q47">
        <f ca="1">SUMPRODUCT('Modified Weights'!Q57:Q61,'Centered Ratings'!Q46:Q50)/SUM('Modified Weights'!Q57:Q61)</f>
        <v>8.4775913522680657E-2</v>
      </c>
      <c r="R47">
        <f ca="1">SUMPRODUCT('Modified Weights'!R57:R61,'Centered Ratings'!R46:R50)/SUM('Modified Weights'!R57:R61)</f>
        <v>0.16666666666666696</v>
      </c>
      <c r="S47" t="e">
        <f ca="1">SUMPRODUCT('Modified Weights'!S57:S61,'Centered Ratings'!S46:S50)/SUM('Modified Weights'!S57:S61)</f>
        <v>#DIV/0!</v>
      </c>
      <c r="T47">
        <f ca="1">SUMPRODUCT('Modified Weights'!T57:T61,'Centered Ratings'!T46:T50)/SUM('Modified Weights'!T57:T61)</f>
        <v>-0.13783164022633348</v>
      </c>
      <c r="U47">
        <f ca="1">SUMPRODUCT('Modified Weights'!U57:U61,'Centered Ratings'!U46:U50)/SUM('Modified Weights'!U57:U61)</f>
        <v>-0.12458873433141292</v>
      </c>
      <c r="V47">
        <f ca="1">SUMPRODUCT('Modified Weights'!V57:V61,'Centered Ratings'!V46:V50)/SUM('Modified Weights'!V57:V61)</f>
        <v>-0.33333333333333304</v>
      </c>
      <c r="W47">
        <f ca="1">SUMPRODUCT('Modified Weights'!W57:W61,'Centered Ratings'!W46:W50)/SUM('Modified Weights'!W57:W61)</f>
        <v>2.9427133203076848E-2</v>
      </c>
      <c r="X47">
        <f ca="1">SUMPRODUCT('Modified Weights'!X57:X61,'Centered Ratings'!X46:X50)/SUM('Modified Weights'!X57:X61)</f>
        <v>-0.56425517330451636</v>
      </c>
      <c r="Y47">
        <f ca="1">SUMPRODUCT('Modified Weights'!Y57:Y61,'Centered Ratings'!Y46:Y50)/SUM('Modified Weights'!Y57:Y61)</f>
        <v>0.16666666666666699</v>
      </c>
      <c r="Z47">
        <f ca="1">SUMPRODUCT('Modified Weights'!Z57:Z61,'Centered Ratings'!Z46:Z50)/SUM('Modified Weights'!Z57:Z61)</f>
        <v>-0.12229983933470159</v>
      </c>
    </row>
    <row r="48" spans="1:26">
      <c r="A48" s="20" t="s">
        <v>9</v>
      </c>
      <c r="B48">
        <f ca="1">SUMPRODUCT('Modified Weights'!B58:B62,'Centered Ratings'!B47:B51)/SUM('Modified Weights'!B58:B62)</f>
        <v>0</v>
      </c>
      <c r="C48">
        <f ca="1">SUMPRODUCT('Modified Weights'!C58:C62,'Centered Ratings'!C47:C51)/SUM('Modified Weights'!C58:C62)</f>
        <v>5.188997142642273E-2</v>
      </c>
      <c r="D48">
        <f ca="1">SUMPRODUCT('Modified Weights'!D58:D62,'Centered Ratings'!D47:D51)/SUM('Modified Weights'!D58:D62)</f>
        <v>0</v>
      </c>
      <c r="E48">
        <f ca="1">SUMPRODUCT('Modified Weights'!E58:E62,'Centered Ratings'!E47:E51)/SUM('Modified Weights'!E58:E62)</f>
        <v>0</v>
      </c>
      <c r="F48" s="4">
        <f ca="1">SUMPRODUCT('Modified Weights'!F58:F62,'Centered Ratings'!F47:F51)/SUM('Modified Weights'!F58:F62)</f>
        <v>-7.283329166352436E-3</v>
      </c>
      <c r="G48">
        <f ca="1">SUMPRODUCT('Modified Weights'!G58:G62,'Centered Ratings'!G47:G51)/SUM('Modified Weights'!G58:G62)</f>
        <v>0</v>
      </c>
      <c r="H48">
        <f ca="1">SUMPRODUCT('Modified Weights'!H58:H62,'Centered Ratings'!H47:H51)/SUM('Modified Weights'!H58:H62)</f>
        <v>6.0579094163241533E-3</v>
      </c>
      <c r="I48">
        <f ca="1">SUMPRODUCT('Modified Weights'!I58:I62,'Centered Ratings'!I47:I51)/SUM('Modified Weights'!I58:I62)</f>
        <v>7.6275342435577639E-2</v>
      </c>
      <c r="J48">
        <f ca="1">SUMPRODUCT('Modified Weights'!J58:J62,'Centered Ratings'!J47:J51)/SUM('Modified Weights'!J58:J62)</f>
        <v>1.2962152357052257E-2</v>
      </c>
      <c r="K48">
        <f ca="1">SUMPRODUCT('Modified Weights'!K58:K62,'Centered Ratings'!K47:K51)/SUM('Modified Weights'!K58:K62)</f>
        <v>1.3081487527776315E-2</v>
      </c>
      <c r="L48">
        <f ca="1">SUMPRODUCT('Modified Weights'!L58:L62,'Centered Ratings'!L47:L51)/SUM('Modified Weights'!L58:L62)</f>
        <v>8.9036131530446164E-3</v>
      </c>
      <c r="M48">
        <f ca="1">SUMPRODUCT('Modified Weights'!M58:M62,'Centered Ratings'!M47:M51)/SUM('Modified Weights'!M58:M62)</f>
        <v>6.7668673508922056E-2</v>
      </c>
      <c r="N48">
        <f ca="1">SUMPRODUCT('Modified Weights'!N58:N62,'Centered Ratings'!N47:N51)/SUM('Modified Weights'!N58:N62)</f>
        <v>-5.7959243696996753E-2</v>
      </c>
      <c r="O48" s="4">
        <f ca="1">SUMPRODUCT('Modified Weights'!O58:O62,'Centered Ratings'!O47:O51)/SUM('Modified Weights'!O58:O62)</f>
        <v>-3.1816525959280341E-2</v>
      </c>
      <c r="P48">
        <f ca="1">SUMPRODUCT('Modified Weights'!P58:P62,'Centered Ratings'!P47:P51)/SUM('Modified Weights'!P58:P62)</f>
        <v>-1.0156297794765618E-2</v>
      </c>
      <c r="Q48">
        <f ca="1">SUMPRODUCT('Modified Weights'!Q58:Q62,'Centered Ratings'!Q47:Q51)/SUM('Modified Weights'!Q58:Q62)</f>
        <v>-5.9923796892381039E-2</v>
      </c>
      <c r="R48">
        <f ca="1">SUMPRODUCT('Modified Weights'!R58:R62,'Centered Ratings'!R47:R51)/SUM('Modified Weights'!R58:R62)</f>
        <v>0</v>
      </c>
      <c r="S48">
        <f ca="1">SUMPRODUCT('Modified Weights'!S58:S62,'Centered Ratings'!S47:S51)/SUM('Modified Weights'!S58:S62)</f>
        <v>3.0613588468082802E-2</v>
      </c>
      <c r="T48">
        <f ca="1">SUMPRODUCT('Modified Weights'!T58:T62,'Centered Ratings'!T47:T51)/SUM('Modified Weights'!T58:T62)</f>
        <v>-2.5663280452666984E-2</v>
      </c>
      <c r="U48">
        <f ca="1">SUMPRODUCT('Modified Weights'!U58:U62,'Centered Ratings'!U47:U51)/SUM('Modified Weights'!U58:U62)</f>
        <v>1.6997499110917413E-2</v>
      </c>
      <c r="V48">
        <f ca="1">SUMPRODUCT('Modified Weights'!V58:V62,'Centered Ratings'!V47:V51)/SUM('Modified Weights'!V58:V62)</f>
        <v>0</v>
      </c>
      <c r="W48">
        <f ca="1">SUMPRODUCT('Modified Weights'!W58:W62,'Centered Ratings'!W47:W51)/SUM('Modified Weights'!W58:W62)</f>
        <v>7.8781848426427881E-2</v>
      </c>
      <c r="X48">
        <f ca="1">SUMPRODUCT('Modified Weights'!X58:X62,'Centered Ratings'!X47:X51)/SUM('Modified Weights'!X58:X62)</f>
        <v>1.4041386436130553E-2</v>
      </c>
      <c r="Y48">
        <f ca="1">SUMPRODUCT('Modified Weights'!Y58:Y62,'Centered Ratings'!Y47:Y51)/SUM('Modified Weights'!Y58:Y62)</f>
        <v>2.6227008925947239E-2</v>
      </c>
      <c r="Z48">
        <f ca="1">SUMPRODUCT('Modified Weights'!Z58:Z62,'Centered Ratings'!Z47:Z51)/SUM('Modified Weights'!Z58:Z62)</f>
        <v>-5.447561853270852E-2</v>
      </c>
    </row>
    <row r="49" spans="1:26">
      <c r="A49" s="5" t="str">
        <f t="shared" ref="A49:A52" si="9">A48</f>
        <v>85: Raiders of the Lost Ark (Indiana Jones and the Raiders of the Lost Ark) (1981)</v>
      </c>
      <c r="B49">
        <f ca="1">SUMPRODUCT('Modified Weights'!B59:B63,'Centered Ratings'!B48:B52)/SUM('Modified Weights'!B59:B63)</f>
        <v>-0.125</v>
      </c>
      <c r="C49">
        <f ca="1">SUMPRODUCT('Modified Weights'!C59:C63,'Centered Ratings'!C48:C52)/SUM('Modified Weights'!C59:C63)</f>
        <v>5.188997142642273E-2</v>
      </c>
      <c r="D49">
        <f ca="1">SUMPRODUCT('Modified Weights'!D59:D63,'Centered Ratings'!D48:D52)/SUM('Modified Weights'!D59:D63)</f>
        <v>-0.14217787108982557</v>
      </c>
      <c r="E49">
        <f ca="1">SUMPRODUCT('Modified Weights'!E59:E63,'Centered Ratings'!E48:E52)/SUM('Modified Weights'!E59:E63)</f>
        <v>0</v>
      </c>
      <c r="F49" s="4">
        <f ca="1">SUMPRODUCT('Modified Weights'!F59:F63,'Centered Ratings'!F48:F52)/SUM('Modified Weights'!F59:F63)</f>
        <v>0.14024039910394087</v>
      </c>
      <c r="G49">
        <f ca="1">SUMPRODUCT('Modified Weights'!G59:G63,'Centered Ratings'!G48:G52)/SUM('Modified Weights'!G59:G63)</f>
        <v>0</v>
      </c>
      <c r="H49">
        <f ca="1">SUMPRODUCT('Modified Weights'!H59:H63,'Centered Ratings'!H48:H52)/SUM('Modified Weights'!H59:H63)</f>
        <v>0.15344888249855329</v>
      </c>
      <c r="I49">
        <f ca="1">SUMPRODUCT('Modified Weights'!I59:I63,'Centered Ratings'!I48:I52)/SUM('Modified Weights'!I59:I63)</f>
        <v>7.6275342435577639E-2</v>
      </c>
      <c r="J49">
        <f ca="1">SUMPRODUCT('Modified Weights'!J59:J63,'Centered Ratings'!J48:J52)/SUM('Modified Weights'!J59:J63)</f>
        <v>0.17530810157136825</v>
      </c>
      <c r="K49">
        <f ca="1">SUMPRODUCT('Modified Weights'!K59:K63,'Centered Ratings'!K48:K52)/SUM('Modified Weights'!K59:K63)</f>
        <v>-8.6318942795306317E-2</v>
      </c>
      <c r="L49">
        <f ca="1">SUMPRODUCT('Modified Weights'!L59:L63,'Centered Ratings'!L48:L52)/SUM('Modified Weights'!L59:L63)</f>
        <v>0.31583885493239167</v>
      </c>
      <c r="M49">
        <f ca="1">SUMPRODUCT('Modified Weights'!M59:M63,'Centered Ratings'!M48:M52)/SUM('Modified Weights'!M59:M63)</f>
        <v>-7.6482410404853207E-2</v>
      </c>
      <c r="N49">
        <f ca="1">SUMPRODUCT('Modified Weights'!N59:N63,'Centered Ratings'!N48:N52)/SUM('Modified Weights'!N59:N63)</f>
        <v>8.1498646922686907E-2</v>
      </c>
      <c r="O49" s="4">
        <f ca="1">SUMPRODUCT('Modified Weights'!O59:O63,'Centered Ratings'!O48:O52)/SUM('Modified Weights'!O59:O63)</f>
        <v>0.12620985178245764</v>
      </c>
      <c r="P49">
        <f ca="1">SUMPRODUCT('Modified Weights'!P59:P63,'Centered Ratings'!P48:P52)/SUM('Modified Weights'!P59:P63)</f>
        <v>0.18971345404292961</v>
      </c>
      <c r="Q49">
        <f ca="1">SUMPRODUCT('Modified Weights'!Q59:Q63,'Centered Ratings'!Q48:Q52)/SUM('Modified Weights'!Q59:Q63)</f>
        <v>-0.10490771445347416</v>
      </c>
      <c r="R49">
        <f ca="1">SUMPRODUCT('Modified Weights'!R59:R63,'Centered Ratings'!R48:R52)/SUM('Modified Weights'!R59:R63)</f>
        <v>0</v>
      </c>
      <c r="S49">
        <f ca="1">SUMPRODUCT('Modified Weights'!S59:S63,'Centered Ratings'!S48:S52)/SUM('Modified Weights'!S59:S63)</f>
        <v>0.14030679423404141</v>
      </c>
      <c r="T49">
        <f ca="1">SUMPRODUCT('Modified Weights'!T59:T63,'Centered Ratings'!T48:T52)/SUM('Modified Weights'!T59:T63)</f>
        <v>-2.5663280452666984E-2</v>
      </c>
      <c r="U49">
        <f ca="1">SUMPRODUCT('Modified Weights'!U59:U63,'Centered Ratings'!U48:U52)/SUM('Modified Weights'!U59:U63)</f>
        <v>-1.5169350979587303E-2</v>
      </c>
      <c r="V49">
        <f ca="1">SUMPRODUCT('Modified Weights'!V59:V63,'Centered Ratings'!V48:V52)/SUM('Modified Weights'!V59:V63)</f>
        <v>-0.164840242334437</v>
      </c>
      <c r="W49">
        <f ca="1">SUMPRODUCT('Modified Weights'!W59:W63,'Centered Ratings'!W48:W52)/SUM('Modified Weights'!W59:W63)</f>
        <v>0.16978732937114768</v>
      </c>
      <c r="X49">
        <f ca="1">SUMPRODUCT('Modified Weights'!X59:X63,'Centered Ratings'!X48:X52)/SUM('Modified Weights'!X59:X63)</f>
        <v>1.4041386436130553E-2</v>
      </c>
      <c r="Y49">
        <f ca="1">SUMPRODUCT('Modified Weights'!Y59:Y63,'Centered Ratings'!Y48:Y52)/SUM('Modified Weights'!Y59:Y63)</f>
        <v>2.6227008925947239E-2</v>
      </c>
      <c r="Z49">
        <f ca="1">SUMPRODUCT('Modified Weights'!Z59:Z63,'Centered Ratings'!Z48:Z52)/SUM('Modified Weights'!Z59:Z63)</f>
        <v>0.17035710820801517</v>
      </c>
    </row>
    <row r="50" spans="1:26">
      <c r="A50" s="5" t="str">
        <f t="shared" si="9"/>
        <v>85: Raiders of the Lost Ark (Indiana Jones and the Raiders of the Lost Ark) (1981)</v>
      </c>
      <c r="B50">
        <f ca="1">SUMPRODUCT('Modified Weights'!B60:B64,'Centered Ratings'!B49:B53)/SUM('Modified Weights'!B60:B64)</f>
        <v>0.36657451659215878</v>
      </c>
      <c r="C50">
        <f ca="1">SUMPRODUCT('Modified Weights'!C60:C64,'Centered Ratings'!C49:C53)/SUM('Modified Weights'!C60:C64)</f>
        <v>2.8436357934180263E-2</v>
      </c>
      <c r="D50">
        <f ca="1">SUMPRODUCT('Modified Weights'!D60:D64,'Centered Ratings'!D49:D53)/SUM('Modified Weights'!D60:D64)</f>
        <v>-0.11107257226843864</v>
      </c>
      <c r="E50">
        <f ca="1">SUMPRODUCT('Modified Weights'!E60:E64,'Centered Ratings'!E49:E53)/SUM('Modified Weights'!E60:E64)</f>
        <v>0</v>
      </c>
      <c r="F50" s="4">
        <f ca="1">SUMPRODUCT('Modified Weights'!F60:F64,'Centered Ratings'!F49:F53)/SUM('Modified Weights'!F60:F64)</f>
        <v>5.6241325726820522E-2</v>
      </c>
      <c r="G50">
        <f ca="1">SUMPRODUCT('Modified Weights'!G60:G64,'Centered Ratings'!G49:G53)/SUM('Modified Weights'!G60:G64)</f>
        <v>0</v>
      </c>
      <c r="H50">
        <f ca="1">SUMPRODUCT('Modified Weights'!H60:H64,'Centered Ratings'!H49:H53)/SUM('Modified Weights'!H60:H64)</f>
        <v>0.13764424245884263</v>
      </c>
      <c r="I50">
        <f ca="1">SUMPRODUCT('Modified Weights'!I60:I64,'Centered Ratings'!I49:I53)/SUM('Modified Weights'!I60:I64)</f>
        <v>0.17619956183600657</v>
      </c>
      <c r="J50">
        <f ca="1">SUMPRODUCT('Modified Weights'!J60:J64,'Centered Ratings'!J49:J53)/SUM('Modified Weights'!J60:J64)</f>
        <v>0.17530810157136825</v>
      </c>
      <c r="K50">
        <f ca="1">SUMPRODUCT('Modified Weights'!K60:K64,'Centered Ratings'!K49:K53)/SUM('Modified Weights'!K60:K64)</f>
        <v>8.3010068862167496E-2</v>
      </c>
      <c r="L50">
        <f ca="1">SUMPRODUCT('Modified Weights'!L60:L64,'Centered Ratings'!L49:L53)/SUM('Modified Weights'!L60:L64)</f>
        <v>0.41102040515893712</v>
      </c>
      <c r="M50">
        <f ca="1">SUMPRODUCT('Modified Weights'!M60:M64,'Centered Ratings'!M49:M53)/SUM('Modified Weights'!M60:M64)</f>
        <v>-4.344857053191864E-2</v>
      </c>
      <c r="N50">
        <f ca="1">SUMPRODUCT('Modified Weights'!N60:N64,'Centered Ratings'!N49:N53)/SUM('Modified Weights'!N60:N64)</f>
        <v>0.10209811923599275</v>
      </c>
      <c r="O50" s="4">
        <f ca="1">SUMPRODUCT('Modified Weights'!O60:O64,'Centered Ratings'!O49:O53)/SUM('Modified Weights'!O60:O64)</f>
        <v>-0.11496681810842897</v>
      </c>
      <c r="P50">
        <f ca="1">SUMPRODUCT('Modified Weights'!P60:P64,'Centered Ratings'!P49:P53)/SUM('Modified Weights'!P60:P64)</f>
        <v>0.18971345404292961</v>
      </c>
      <c r="Q50">
        <f ca="1">SUMPRODUCT('Modified Weights'!Q60:Q64,'Centered Ratings'!Q49:Q53)/SUM('Modified Weights'!Q60:Q64)</f>
        <v>-0.19186760624919916</v>
      </c>
      <c r="R50">
        <f ca="1">SUMPRODUCT('Modified Weights'!R60:R64,'Centered Ratings'!R49:R53)/SUM('Modified Weights'!R60:R64)</f>
        <v>0</v>
      </c>
      <c r="S50">
        <f ca="1">SUMPRODUCT('Modified Weights'!S60:S64,'Centered Ratings'!S49:S53)/SUM('Modified Weights'!S60:S64)</f>
        <v>0.24751411368478005</v>
      </c>
      <c r="T50">
        <f ca="1">SUMPRODUCT('Modified Weights'!T60:T64,'Centered Ratings'!T49:T53)/SUM('Modified Weights'!T60:T64)</f>
        <v>-2.5663280452666984E-2</v>
      </c>
      <c r="U50">
        <f ca="1">SUMPRODUCT('Modified Weights'!U60:U64,'Centered Ratings'!U49:U53)/SUM('Modified Weights'!U60:U64)</f>
        <v>2.907153567379684E-2</v>
      </c>
      <c r="V50">
        <f ca="1">SUMPRODUCT('Modified Weights'!V60:V64,'Centered Ratings'!V49:V53)/SUM('Modified Weights'!V60:V64)</f>
        <v>-0.164840242334437</v>
      </c>
      <c r="W50">
        <f ca="1">SUMPRODUCT('Modified Weights'!W60:W64,'Centered Ratings'!W49:W53)/SUM('Modified Weights'!W60:W64)</f>
        <v>0.11415344937191652</v>
      </c>
      <c r="X50">
        <f ca="1">SUMPRODUCT('Modified Weights'!X60:X64,'Centered Ratings'!X49:X53)/SUM('Modified Weights'!X60:X64)</f>
        <v>-0.28968274704128788</v>
      </c>
      <c r="Y50">
        <f ca="1">SUMPRODUCT('Modified Weights'!Y60:Y64,'Centered Ratings'!Y49:Y53)/SUM('Modified Weights'!Y60:Y64)</f>
        <v>0.22201580667152784</v>
      </c>
      <c r="Z50">
        <f ca="1">SUMPRODUCT('Modified Weights'!Z60:Z64,'Centered Ratings'!Z49:Z53)/SUM('Modified Weights'!Z60:Z64)</f>
        <v>3.4947289567973656E-3</v>
      </c>
    </row>
    <row r="51" spans="1:26">
      <c r="A51" s="5" t="str">
        <f t="shared" si="9"/>
        <v>85: Raiders of the Lost Ark (Indiana Jones and the Raiders of the Lost Ark) (1981)</v>
      </c>
      <c r="B51">
        <f ca="1">SUMPRODUCT('Modified Weights'!B61:B65,'Centered Ratings'!B50:B54)/SUM('Modified Weights'!B61:B65)</f>
        <v>1.3608313587808141E-3</v>
      </c>
      <c r="C51">
        <f ca="1">SUMPRODUCT('Modified Weights'!C61:C65,'Centered Ratings'!C50:C54)/SUM('Modified Weights'!C61:C65)</f>
        <v>0.18865275852975336</v>
      </c>
      <c r="D51">
        <f ca="1">SUMPRODUCT('Modified Weights'!D61:D65,'Centered Ratings'!D50:D54)/SUM('Modified Weights'!D61:D65)</f>
        <v>6.261376891254411E-2</v>
      </c>
      <c r="E51">
        <f ca="1">SUMPRODUCT('Modified Weights'!E61:E65,'Centered Ratings'!E50:E54)/SUM('Modified Weights'!E61:E65)</f>
        <v>0</v>
      </c>
      <c r="F51" s="4">
        <f ca="1">SUMPRODUCT('Modified Weights'!F61:F65,'Centered Ratings'!F50:F54)/SUM('Modified Weights'!F61:F65)</f>
        <v>-0.47081268847699775</v>
      </c>
      <c r="G51">
        <f ca="1">SUMPRODUCT('Modified Weights'!G61:G65,'Centered Ratings'!G50:G54)/SUM('Modified Weights'!G61:G65)</f>
        <v>0</v>
      </c>
      <c r="H51">
        <f ca="1">SUMPRODUCT('Modified Weights'!H61:H65,'Centered Ratings'!H50:H54)/SUM('Modified Weights'!H61:H65)</f>
        <v>0.2509790831763935</v>
      </c>
      <c r="I51">
        <f ca="1">SUMPRODUCT('Modified Weights'!I61:I65,'Centered Ratings'!I50:I54)/SUM('Modified Weights'!I61:I65)</f>
        <v>-0.34998395763513757</v>
      </c>
      <c r="J51">
        <f ca="1">SUMPRODUCT('Modified Weights'!J61:J65,'Centered Ratings'!J50:J54)/SUM('Modified Weights'!J61:J65)</f>
        <v>0.23640501831382074</v>
      </c>
      <c r="K51">
        <f ca="1">SUMPRODUCT('Modified Weights'!K61:K65,'Centered Ratings'!K50:K54)/SUM('Modified Weights'!K61:K65)</f>
        <v>8.3010068862167496E-2</v>
      </c>
      <c r="L51">
        <f ca="1">SUMPRODUCT('Modified Weights'!L61:L65,'Centered Ratings'!L50:L54)/SUM('Modified Weights'!L61:L65)</f>
        <v>0.41102040515893712</v>
      </c>
      <c r="M51">
        <f ca="1">SUMPRODUCT('Modified Weights'!M61:M65,'Centered Ratings'!M50:M54)/SUM('Modified Weights'!M61:M65)</f>
        <v>-4.344857053191864E-2</v>
      </c>
      <c r="N51">
        <f ca="1">SUMPRODUCT('Modified Weights'!N61:N65,'Centered Ratings'!N50:N54)/SUM('Modified Weights'!N61:N65)</f>
        <v>0.10209811923599275</v>
      </c>
      <c r="O51" s="4">
        <f ca="1">SUMPRODUCT('Modified Weights'!O61:O65,'Centered Ratings'!O50:O54)/SUM('Modified Weights'!O61:O65)</f>
        <v>-6.311477909364667E-2</v>
      </c>
      <c r="P51">
        <f ca="1">SUMPRODUCT('Modified Weights'!P61:P65,'Centered Ratings'!P50:P54)/SUM('Modified Weights'!P61:P65)</f>
        <v>0.18971345404292961</v>
      </c>
      <c r="Q51">
        <f ca="1">SUMPRODUCT('Modified Weights'!Q61:Q65,'Centered Ratings'!Q50:Q54)/SUM('Modified Weights'!Q61:Q65)</f>
        <v>-2.7711724407905956E-2</v>
      </c>
      <c r="R51">
        <f ca="1">SUMPRODUCT('Modified Weights'!R61:R65,'Centered Ratings'!R50:R54)/SUM('Modified Weights'!R61:R65)</f>
        <v>0.17329863314915589</v>
      </c>
      <c r="S51">
        <f ca="1">SUMPRODUCT('Modified Weights'!S61:S65,'Centered Ratings'!S50:S54)/SUM('Modified Weights'!S61:S65)</f>
        <v>-4.7950060203003249E-2</v>
      </c>
      <c r="T51">
        <f ca="1">SUMPRODUCT('Modified Weights'!T61:T65,'Centered Ratings'!T50:T54)/SUM('Modified Weights'!T61:T65)</f>
        <v>0.47191890149487559</v>
      </c>
      <c r="U51">
        <f ca="1">SUMPRODUCT('Modified Weights'!U61:U65,'Centered Ratings'!U50:U54)/SUM('Modified Weights'!U61:U65)</f>
        <v>0.22781828715186525</v>
      </c>
      <c r="V51">
        <f ca="1">SUMPRODUCT('Modified Weights'!V61:V65,'Centered Ratings'!V50:V54)/SUM('Modified Weights'!V61:V65)</f>
        <v>0.47230486661460835</v>
      </c>
      <c r="W51">
        <f ca="1">SUMPRODUCT('Modified Weights'!W61:W65,'Centered Ratings'!W50:W54)/SUM('Modified Weights'!W61:W65)</f>
        <v>0.14322942813668543</v>
      </c>
      <c r="X51">
        <f ca="1">SUMPRODUCT('Modified Weights'!X61:X65,'Centered Ratings'!X50:X54)/SUM('Modified Weights'!X61:X65)</f>
        <v>0.1992351277170066</v>
      </c>
      <c r="Y51">
        <f ca="1">SUMPRODUCT('Modified Weights'!Y61:Y65,'Centered Ratings'!Y50:Y54)/SUM('Modified Weights'!Y61:Y65)</f>
        <v>-0.30623881388002866</v>
      </c>
      <c r="Z51">
        <f ca="1">SUMPRODUCT('Modified Weights'!Z61:Z65,'Centered Ratings'!Z50:Z54)/SUM('Modified Weights'!Z61:Z65)</f>
        <v>0.14340987180639447</v>
      </c>
    </row>
    <row r="52" spans="1:26">
      <c r="A52" s="5" t="str">
        <f t="shared" si="9"/>
        <v>85: Raiders of the Lost Ark (Indiana Jones and the Raiders of the Lost Ark) (1981)</v>
      </c>
      <c r="B52">
        <f ca="1">SUMPRODUCT('Modified Weights'!B62:B66,'Centered Ratings'!B51:B55)/SUM('Modified Weights'!B62:B66)</f>
        <v>-3.1117605227011399E-2</v>
      </c>
      <c r="C52">
        <f ca="1">SUMPRODUCT('Modified Weights'!C62:C66,'Centered Ratings'!C51:C55)/SUM('Modified Weights'!C62:C66)</f>
        <v>-6.2023195240799309E-3</v>
      </c>
      <c r="D52">
        <f ca="1">SUMPRODUCT('Modified Weights'!D62:D66,'Centered Ratings'!D51:D55)/SUM('Modified Weights'!D62:D66)</f>
        <v>6.2613768912544096E-2</v>
      </c>
      <c r="E52">
        <f ca="1">SUMPRODUCT('Modified Weights'!E62:E66,'Centered Ratings'!E51:E55)/SUM('Modified Weights'!E62:E66)</f>
        <v>0.19831165240139598</v>
      </c>
      <c r="F52" s="4">
        <f ca="1">SUMPRODUCT('Modified Weights'!F62:F66,'Centered Ratings'!F51:F55)/SUM('Modified Weights'!F62:F66)</f>
        <v>-0.47081268847699775</v>
      </c>
      <c r="G52">
        <f ca="1">SUMPRODUCT('Modified Weights'!G62:G66,'Centered Ratings'!G51:G55)/SUM('Modified Weights'!G62:G66)</f>
        <v>0</v>
      </c>
      <c r="H52">
        <f ca="1">SUMPRODUCT('Modified Weights'!H62:H66,'Centered Ratings'!H51:H55)/SUM('Modified Weights'!H62:H66)</f>
        <v>8.7646245641153628E-2</v>
      </c>
      <c r="I52">
        <f ca="1">SUMPRODUCT('Modified Weights'!I62:I66,'Centered Ratings'!I51:I55)/SUM('Modified Weights'!I62:I66)</f>
        <v>-0.26417652922349316</v>
      </c>
      <c r="J52">
        <f ca="1">SUMPRODUCT('Modified Weights'!J62:J66,'Centered Ratings'!J51:J55)/SUM('Modified Weights'!J62:J66)</f>
        <v>0.23640501831382074</v>
      </c>
      <c r="K52">
        <f ca="1">SUMPRODUCT('Modified Weights'!K62:K66,'Centered Ratings'!K51:K55)/SUM('Modified Weights'!K62:K66)</f>
        <v>-0.106410647849082</v>
      </c>
      <c r="L52">
        <f ca="1">SUMPRODUCT('Modified Weights'!L62:L66,'Centered Ratings'!L51:L55)/SUM('Modified Weights'!L62:L66)</f>
        <v>0.33564646272825538</v>
      </c>
      <c r="M52">
        <f ca="1">SUMPRODUCT('Modified Weights'!M62:M66,'Centered Ratings'!M51:M55)/SUM('Modified Weights'!M62:M66)</f>
        <v>3.5454437046051413E-3</v>
      </c>
      <c r="N52">
        <f ca="1">SUMPRODUCT('Modified Weights'!N62:N66,'Centered Ratings'!N51:N55)/SUM('Modified Weights'!N62:N66)</f>
        <v>0.10209811923599275</v>
      </c>
      <c r="O52" s="4">
        <f ca="1">SUMPRODUCT('Modified Weights'!O62:O66,'Centered Ratings'!O51:O55)/SUM('Modified Weights'!O62:O66)</f>
        <v>2.4825467675008549E-2</v>
      </c>
      <c r="P52">
        <f ca="1">SUMPRODUCT('Modified Weights'!P62:P66,'Centered Ratings'!P51:P55)/SUM('Modified Weights'!P62:P66)</f>
        <v>-0.11380222671763031</v>
      </c>
      <c r="Q52">
        <f ca="1">SUMPRODUCT('Modified Weights'!Q62:Q66,'Centered Ratings'!Q51:Q55)/SUM('Modified Weights'!Q62:Q66)</f>
        <v>-4.9430882668786988E-3</v>
      </c>
      <c r="R52">
        <f ca="1">SUMPRODUCT('Modified Weights'!R62:R66,'Centered Ratings'!R51:R55)/SUM('Modified Weights'!R62:R66)</f>
        <v>6.048286226556901E-2</v>
      </c>
      <c r="S52">
        <f ca="1">SUMPRODUCT('Modified Weights'!S62:S66,'Centered Ratings'!S51:S55)/SUM('Modified Weights'!S62:S66)</f>
        <v>-4.7950060203003249E-2</v>
      </c>
      <c r="T52">
        <f ca="1">SUMPRODUCT('Modified Weights'!T62:T66,'Centered Ratings'!T51:T55)/SUM('Modified Weights'!T62:T66)</f>
        <v>0.50104091765751146</v>
      </c>
      <c r="U52">
        <f ca="1">SUMPRODUCT('Modified Weights'!U62:U66,'Centered Ratings'!U51:U55)/SUM('Modified Weights'!U62:U66)</f>
        <v>6.6199950650951356E-2</v>
      </c>
      <c r="V52">
        <f ca="1">SUMPRODUCT('Modified Weights'!V62:V66,'Centered Ratings'!V51:V55)/SUM('Modified Weights'!V62:V66)</f>
        <v>0.47230486661460835</v>
      </c>
      <c r="W52">
        <f ca="1">SUMPRODUCT('Modified Weights'!W62:W66,'Centered Ratings'!W51:W55)/SUM('Modified Weights'!W62:W66)</f>
        <v>0.16683657713681058</v>
      </c>
      <c r="X52">
        <f ca="1">SUMPRODUCT('Modified Weights'!X62:X66,'Centered Ratings'!X51:X55)/SUM('Modified Weights'!X62:X66)</f>
        <v>-1.0111466326670928E-2</v>
      </c>
      <c r="Y52">
        <f ca="1">SUMPRODUCT('Modified Weights'!Y62:Y66,'Centered Ratings'!Y51:Y55)/SUM('Modified Weights'!Y62:Y66)</f>
        <v>-0.22037880379272556</v>
      </c>
      <c r="Z52">
        <f ca="1">SUMPRODUCT('Modified Weights'!Z62:Z66,'Centered Ratings'!Z51:Z55)/SUM('Modified Weights'!Z62:Z66)</f>
        <v>1.4382318066873354E-4</v>
      </c>
    </row>
    <row r="53" spans="1:26">
      <c r="A53" s="20" t="s">
        <v>10</v>
      </c>
      <c r="B53">
        <f ca="1">SUMPRODUCT('Modified Weights'!B63:B67,'Centered Ratings'!B52:B56)/SUM('Modified Weights'!B63:B67)</f>
        <v>-3.1117605227011399E-2</v>
      </c>
      <c r="C53">
        <f ca="1">SUMPRODUCT('Modified Weights'!C63:C67,'Centered Ratings'!C52:C56)/SUM('Modified Weights'!C63:C67)</f>
        <v>5.1187478472710601E-2</v>
      </c>
      <c r="D53">
        <f ca="1">SUMPRODUCT('Modified Weights'!D63:D67,'Centered Ratings'!D52:D56)/SUM('Modified Weights'!D63:D67)</f>
        <v>6.261376891254411E-2</v>
      </c>
      <c r="E53">
        <f ca="1">SUMPRODUCT('Modified Weights'!E63:E67,'Centered Ratings'!E52:E56)/SUM('Modified Weights'!E63:E67)</f>
        <v>5.0368297218510794E-3</v>
      </c>
      <c r="F53" s="4">
        <f ca="1">SUMPRODUCT('Modified Weights'!F63:F67,'Centered Ratings'!F52:F56)/SUM('Modified Weights'!F63:F67)</f>
        <v>-5.0150512257257807E-2</v>
      </c>
      <c r="G53">
        <f ca="1">SUMPRODUCT('Modified Weights'!G63:G67,'Centered Ratings'!G52:G56)/SUM('Modified Weights'!G63:G67)</f>
        <v>0</v>
      </c>
      <c r="H53">
        <f ca="1">SUMPRODUCT('Modified Weights'!H63:H67,'Centered Ratings'!H52:H56)/SUM('Modified Weights'!H63:H67)</f>
        <v>-1.3425505300350143E-2</v>
      </c>
      <c r="I53">
        <f ca="1">SUMPRODUCT('Modified Weights'!I63:I67,'Centered Ratings'!I52:I56)/SUM('Modified Weights'!I63:I67)</f>
        <v>-9.2308343547681443E-2</v>
      </c>
      <c r="J53">
        <f ca="1">SUMPRODUCT('Modified Weights'!J63:J67,'Centered Ratings'!J52:J56)/SUM('Modified Weights'!J63:J67)</f>
        <v>2.6647135380095437E-2</v>
      </c>
      <c r="K53">
        <f ca="1">SUMPRODUCT('Modified Weights'!K63:K67,'Centered Ratings'!K52:K56)/SUM('Modified Weights'!K63:K67)</f>
        <v>-2.9830543874171257E-2</v>
      </c>
      <c r="L53">
        <f ca="1">SUMPRODUCT('Modified Weights'!L63:L67,'Centered Ratings'!L52:L56)/SUM('Modified Weights'!L63:L67)</f>
        <v>-2.1036889260683898E-2</v>
      </c>
      <c r="M53">
        <f ca="1">SUMPRODUCT('Modified Weights'!M63:M67,'Centered Ratings'!M52:M56)/SUM('Modified Weights'!M63:M67)</f>
        <v>4.7861715361697831E-2</v>
      </c>
      <c r="N53">
        <f ca="1">SUMPRODUCT('Modified Weights'!N63:N67,'Centered Ratings'!N52:N56)/SUM('Modified Weights'!N63:N67)</f>
        <v>-6.3069890833536243E-2</v>
      </c>
      <c r="O53" s="4">
        <f ca="1">SUMPRODUCT('Modified Weights'!O63:O67,'Centered Ratings'!O52:O56)/SUM('Modified Weights'!O63:O67)</f>
        <v>1.1858656184032276E-2</v>
      </c>
      <c r="P53">
        <f ca="1">SUMPRODUCT('Modified Weights'!P63:P67,'Centered Ratings'!P52:P56)/SUM('Modified Weights'!P63:P67)</f>
        <v>-1.9345097633473404E-2</v>
      </c>
      <c r="Q53">
        <f ca="1">SUMPRODUCT('Modified Weights'!Q63:Q67,'Centered Ratings'!Q52:Q56)/SUM('Modified Weights'!Q63:Q67)</f>
        <v>-4.9430882668786988E-3</v>
      </c>
      <c r="R53">
        <f ca="1">SUMPRODUCT('Modified Weights'!R63:R67,'Centered Ratings'!R52:R56)/SUM('Modified Weights'!R63:R67)</f>
        <v>7.0188664116667921E-3</v>
      </c>
      <c r="S53">
        <f ca="1">SUMPRODUCT('Modified Weights'!S63:S67,'Centered Ratings'!S52:S56)/SUM('Modified Weights'!S63:S67)</f>
        <v>-4.7950060203003249E-2</v>
      </c>
      <c r="T53">
        <f ca="1">SUMPRODUCT('Modified Weights'!T63:T67,'Centered Ratings'!T52:T56)/SUM('Modified Weights'!T63:T67)</f>
        <v>9.8145985294249241E-2</v>
      </c>
      <c r="U53">
        <f ca="1">SUMPRODUCT('Modified Weights'!U63:U67,'Centered Ratings'!U52:U56)/SUM('Modified Weights'!U63:U67)</f>
        <v>2.3724080618252257E-2</v>
      </c>
      <c r="V53">
        <f ca="1">SUMPRODUCT('Modified Weights'!V63:V67,'Centered Ratings'!V52:V56)/SUM('Modified Weights'!V63:V67)</f>
        <v>0.2526380267893108</v>
      </c>
      <c r="W53">
        <f ca="1">SUMPRODUCT('Modified Weights'!W63:W67,'Centered Ratings'!W52:W56)/SUM('Modified Weights'!W63:W67)</f>
        <v>9.3873288825430945E-2</v>
      </c>
      <c r="X53">
        <f ca="1">SUMPRODUCT('Modified Weights'!X63:X67,'Centered Ratings'!X52:X56)/SUM('Modified Weights'!X63:X67)</f>
        <v>7.3326286539716845E-2</v>
      </c>
      <c r="Y53">
        <f ca="1">SUMPRODUCT('Modified Weights'!Y63:Y67,'Centered Ratings'!Y52:Y56)/SUM('Modified Weights'!Y63:Y67)</f>
        <v>-0.14557708933411651</v>
      </c>
      <c r="Z53">
        <f ca="1">SUMPRODUCT('Modified Weights'!Z63:Z67,'Centered Ratings'!Z52:Z56)/SUM('Modified Weights'!Z63:Z67)</f>
        <v>2.0543584670589667E-2</v>
      </c>
    </row>
    <row r="54" spans="1:26">
      <c r="A54" s="5" t="str">
        <f t="shared" ref="A54:A57" si="10">A53</f>
        <v>98: Gladiator (2000)</v>
      </c>
      <c r="B54">
        <f ca="1">SUMPRODUCT('Modified Weights'!B64:B68,'Centered Ratings'!B53:B57)/SUM('Modified Weights'!B64:B68)</f>
        <v>-6.0944513785633037E-2</v>
      </c>
      <c r="C54">
        <f ca="1">SUMPRODUCT('Modified Weights'!C64:C68,'Centered Ratings'!C53:C57)/SUM('Modified Weights'!C64:C68)</f>
        <v>0.15460974235460528</v>
      </c>
      <c r="D54">
        <f ca="1">SUMPRODUCT('Modified Weights'!D64:D68,'Centered Ratings'!D53:D57)/SUM('Modified Weights'!D64:D68)</f>
        <v>0.16898538911287914</v>
      </c>
      <c r="E54">
        <f ca="1">SUMPRODUCT('Modified Weights'!E64:E68,'Centered Ratings'!E53:E57)/SUM('Modified Weights'!E64:E68)</f>
        <v>4.0747321096282338E-3</v>
      </c>
      <c r="F54" s="4">
        <f ca="1">SUMPRODUCT('Modified Weights'!F64:F68,'Centered Ratings'!F53:F57)/SUM('Modified Weights'!F64:F68)</f>
        <v>-0.36486779923388357</v>
      </c>
      <c r="G54">
        <f ca="1">SUMPRODUCT('Modified Weights'!G64:G68,'Centered Ratings'!G53:G57)/SUM('Modified Weights'!G64:G68)</f>
        <v>8.8875151295439575E-2</v>
      </c>
      <c r="H54">
        <f ca="1">SUMPRODUCT('Modified Weights'!H64:H68,'Centered Ratings'!H53:H57)/SUM('Modified Weights'!H64:H68)</f>
        <v>-0.18987057552059364</v>
      </c>
      <c r="I54">
        <f ca="1">SUMPRODUCT('Modified Weights'!I64:I68,'Centered Ratings'!I53:I57)/SUM('Modified Weights'!I64:I68)</f>
        <v>0.12681564399469294</v>
      </c>
      <c r="J54">
        <f ca="1">SUMPRODUCT('Modified Weights'!J64:J68,'Centered Ratings'!J53:J57)/SUM('Modified Weights'!J64:J68)</f>
        <v>-0.13267850275637835</v>
      </c>
      <c r="K54">
        <f ca="1">SUMPRODUCT('Modified Weights'!K64:K68,'Centered Ratings'!K53:K57)/SUM('Modified Weights'!K64:K68)</f>
        <v>8.9020318061545395E-2</v>
      </c>
      <c r="L54">
        <f ca="1">SUMPRODUCT('Modified Weights'!L64:L68,'Centered Ratings'!L53:L57)/SUM('Modified Weights'!L64:L68)</f>
        <v>3.1115007508298032E-2</v>
      </c>
      <c r="M54">
        <f ca="1">SUMPRODUCT('Modified Weights'!M64:M68,'Centered Ratings'!M53:M57)/SUM('Modified Weights'!M64:M68)</f>
        <v>0.23433534017558902</v>
      </c>
      <c r="N54">
        <f ca="1">SUMPRODUCT('Modified Weights'!N64:N68,'Centered Ratings'!N53:N57)/SUM('Modified Weights'!N64:N68)</f>
        <v>-0.24127144487026664</v>
      </c>
      <c r="O54" s="4">
        <f ca="1">SUMPRODUCT('Modified Weights'!O64:O68,'Centered Ratings'!O53:O57)/SUM('Modified Weights'!O64:O68)</f>
        <v>-0.12590719870295994</v>
      </c>
      <c r="P54">
        <f ca="1">SUMPRODUCT('Modified Weights'!P64:P68,'Centered Ratings'!P53:P57)/SUM('Modified Weights'!P64:P68)</f>
        <v>-0.19166924430525939</v>
      </c>
      <c r="Q54">
        <f ca="1">SUMPRODUCT('Modified Weights'!Q64:Q68,'Centered Ratings'!Q53:Q57)/SUM('Modified Weights'!Q64:Q68)</f>
        <v>7.103352119692305E-2</v>
      </c>
      <c r="R54">
        <f ca="1">SUMPRODUCT('Modified Weights'!R64:R68,'Centered Ratings'!R53:R57)/SUM('Modified Weights'!R64:R68)</f>
        <v>0.1152916506970469</v>
      </c>
      <c r="S54">
        <f ca="1">SUMPRODUCT('Modified Weights'!S64:S68,'Centered Ratings'!S53:S57)/SUM('Modified Weights'!S64:S68)</f>
        <v>-6.9291559608867417E-2</v>
      </c>
      <c r="T54">
        <f ca="1">SUMPRODUCT('Modified Weights'!T64:T68,'Centered Ratings'!T53:T57)/SUM('Modified Weights'!T64:T68)</f>
        <v>4.1775552171221288E-2</v>
      </c>
      <c r="U54">
        <f ca="1">SUMPRODUCT('Modified Weights'!U64:U68,'Centered Ratings'!U53:U57)/SUM('Modified Weights'!U64:U68)</f>
        <v>0.16243281617311398</v>
      </c>
      <c r="V54">
        <f ca="1">SUMPRODUCT('Modified Weights'!V64:V68,'Centered Ratings'!V53:V57)/SUM('Modified Weights'!V64:V68)</f>
        <v>0.33859985441078672</v>
      </c>
      <c r="W54">
        <f ca="1">SUMPRODUCT('Modified Weights'!W64:W68,'Centered Ratings'!W53:W57)/SUM('Modified Weights'!W64:W68)</f>
        <v>3.3202968195617764E-2</v>
      </c>
      <c r="X54">
        <f ca="1">SUMPRODUCT('Modified Weights'!X64:X68,'Centered Ratings'!X53:X57)/SUM('Modified Weights'!X64:X68)</f>
        <v>0.14832814523218876</v>
      </c>
      <c r="Y54">
        <f ca="1">SUMPRODUCT('Modified Weights'!Y64:Y68,'Centered Ratings'!Y53:Y57)/SUM('Modified Weights'!Y64:Y68)</f>
        <v>-2.8951005328161465E-2</v>
      </c>
      <c r="Z54">
        <f ca="1">SUMPRODUCT('Modified Weights'!Z64:Z68,'Centered Ratings'!Z53:Z57)/SUM('Modified Weights'!Z64:Z68)</f>
        <v>-0.12548468179861474</v>
      </c>
    </row>
    <row r="55" spans="1:26">
      <c r="A55" s="5" t="str">
        <f t="shared" si="10"/>
        <v>98: Gladiator (2000)</v>
      </c>
      <c r="B55">
        <f ca="1">SUMPRODUCT('Modified Weights'!B65:B69,'Centered Ratings'!B54:B58)/SUM('Modified Weights'!B65:B69)</f>
        <v>-0.34162902966765474</v>
      </c>
      <c r="C55">
        <f ca="1">SUMPRODUCT('Modified Weights'!C65:C69,'Centered Ratings'!C54:C58)/SUM('Modified Weights'!C65:C69)</f>
        <v>0.22174818315984274</v>
      </c>
      <c r="D55">
        <f ca="1">SUMPRODUCT('Modified Weights'!D65:D69,'Centered Ratings'!D54:D58)/SUM('Modified Weights'!D65:D69)</f>
        <v>0.28536073391148242</v>
      </c>
      <c r="E55">
        <f ca="1">SUMPRODUCT('Modified Weights'!E65:E69,'Centered Ratings'!E54:E58)/SUM('Modified Weights'!E65:E69)</f>
        <v>4.9415272020052661E-3</v>
      </c>
      <c r="F55" s="4">
        <f ca="1">SUMPRODUCT('Modified Weights'!F65:F69,'Centered Ratings'!F54:F58)/SUM('Modified Weights'!F65:F69)</f>
        <v>-0.32586112052844091</v>
      </c>
      <c r="G55">
        <f ca="1">SUMPRODUCT('Modified Weights'!G65:G69,'Centered Ratings'!G54:G58)/SUM('Modified Weights'!G65:G69)</f>
        <v>2.4434393944993721E-2</v>
      </c>
      <c r="H55">
        <f ca="1">SUMPRODUCT('Modified Weights'!H65:H69,'Centered Ratings'!H54:H58)/SUM('Modified Weights'!H65:H69)</f>
        <v>-0.2229707591600151</v>
      </c>
      <c r="I55">
        <f ca="1">SUMPRODUCT('Modified Weights'!I65:I69,'Centered Ratings'!I54:I58)/SUM('Modified Weights'!I65:I69)</f>
        <v>5.9432293964357626E-2</v>
      </c>
      <c r="J55">
        <f ca="1">SUMPRODUCT('Modified Weights'!J65:J69,'Centered Ratings'!J54:J58)/SUM('Modified Weights'!J65:J69)</f>
        <v>-3.4727034012544747E-2</v>
      </c>
      <c r="K55">
        <f ca="1">SUMPRODUCT('Modified Weights'!K65:K69,'Centered Ratings'!K54:K58)/SUM('Modified Weights'!K65:K69)</f>
        <v>-1.8806036130446104E-2</v>
      </c>
      <c r="L55">
        <f ca="1">SUMPRODUCT('Modified Weights'!L65:L69,'Centered Ratings'!L54:L58)/SUM('Modified Weights'!L65:L69)</f>
        <v>-0.14302594273066926</v>
      </c>
      <c r="M55">
        <f ca="1">SUMPRODUCT('Modified Weights'!M65:M69,'Centered Ratings'!M54:M58)/SUM('Modified Weights'!M65:M69)</f>
        <v>0.5</v>
      </c>
      <c r="N55">
        <f ca="1">SUMPRODUCT('Modified Weights'!N65:N69,'Centered Ratings'!N54:N58)/SUM('Modified Weights'!N65:N69)</f>
        <v>-0.42995033418523354</v>
      </c>
      <c r="O55" s="4">
        <f ca="1">SUMPRODUCT('Modified Weights'!O65:O69,'Centered Ratings'!O54:O58)/SUM('Modified Weights'!O65:O69)</f>
        <v>6.4669745028523629E-2</v>
      </c>
      <c r="P55">
        <f ca="1">SUMPRODUCT('Modified Weights'!P65:P69,'Centered Ratings'!P54:P58)/SUM('Modified Weights'!P65:P69)</f>
        <v>-0.1189935424425618</v>
      </c>
      <c r="Q55">
        <f ca="1">SUMPRODUCT('Modified Weights'!Q65:Q69,'Centered Ratings'!Q54:Q58)/SUM('Modified Weights'!Q65:Q69)</f>
        <v>9.3817649233668976E-2</v>
      </c>
      <c r="R55">
        <f ca="1">SUMPRODUCT('Modified Weights'!R65:R69,'Centered Ratings'!R54:R58)/SUM('Modified Weights'!R65:R69)</f>
        <v>0.26628175207928456</v>
      </c>
      <c r="S55">
        <f ca="1">SUMPRODUCT('Modified Weights'!S65:S69,'Centered Ratings'!S54:S58)/SUM('Modified Weights'!S65:S69)</f>
        <v>-0.5</v>
      </c>
      <c r="T55">
        <f ca="1">SUMPRODUCT('Modified Weights'!T65:T69,'Centered Ratings'!T54:T58)/SUM('Modified Weights'!T65:T69)</f>
        <v>9.2610746739285058E-2</v>
      </c>
      <c r="U55">
        <f ca="1">SUMPRODUCT('Modified Weights'!U65:U69,'Centered Ratings'!U54:U58)/SUM('Modified Weights'!U65:U69)</f>
        <v>0.13310349102540059</v>
      </c>
      <c r="V55">
        <f ca="1">SUMPRODUCT('Modified Weights'!V65:V69,'Centered Ratings'!V54:V58)/SUM('Modified Weights'!V65:V69)</f>
        <v>0.27006883214523036</v>
      </c>
      <c r="W55">
        <f ca="1">SUMPRODUCT('Modified Weights'!W65:W69,'Centered Ratings'!W54:W58)/SUM('Modified Weights'!W65:W69)</f>
        <v>-2.2430911803613399E-2</v>
      </c>
      <c r="X55">
        <f ca="1">SUMPRODUCT('Modified Weights'!X65:X69,'Centered Ratings'!X54:X58)/SUM('Modified Weights'!X65:X69)</f>
        <v>0.41538485490283678</v>
      </c>
      <c r="Y55">
        <f ca="1">SUMPRODUCT('Modified Weights'!Y65:Y69,'Centered Ratings'!Y54:Y58)/SUM('Modified Weights'!Y65:Y69)</f>
        <v>-0.23189216930832537</v>
      </c>
      <c r="Z55">
        <f ca="1">SUMPRODUCT('Modified Weights'!Z65:Z69,'Centered Ratings'!Z54:Z58)/SUM('Modified Weights'!Z65:Z69)</f>
        <v>-1.8770327559337375E-2</v>
      </c>
    </row>
    <row r="56" spans="1:26">
      <c r="A56" s="5" t="str">
        <f t="shared" si="10"/>
        <v>98: Gladiator (2000)</v>
      </c>
      <c r="B56">
        <f ca="1">SUMPRODUCT('Modified Weights'!B66:B70,'Centered Ratings'!B55:B59)/SUM('Modified Weights'!B66:B70)</f>
        <v>-3.0378932567272296E-2</v>
      </c>
      <c r="C56">
        <f ca="1">SUMPRODUCT('Modified Weights'!C66:C70,'Centered Ratings'!C55:C59)/SUM('Modified Weights'!C66:C70)</f>
        <v>-0.17573664024170635</v>
      </c>
      <c r="D56">
        <f ca="1">SUMPRODUCT('Modified Weights'!D66:D70,'Centered Ratings'!D55:D59)/SUM('Modified Weights'!D66:D70)</f>
        <v>0.15862169207682303</v>
      </c>
      <c r="E56">
        <f ca="1">SUMPRODUCT('Modified Weights'!E66:E70,'Centered Ratings'!E55:E59)/SUM('Modified Weights'!E66:E70)</f>
        <v>4.9415272020052661E-3</v>
      </c>
      <c r="F56" s="4">
        <f ca="1">SUMPRODUCT('Modified Weights'!F66:F70,'Centered Ratings'!F55:F59)/SUM('Modified Weights'!F66:F70)</f>
        <v>0.64009963260111824</v>
      </c>
      <c r="G56">
        <f ca="1">SUMPRODUCT('Modified Weights'!G66:G70,'Centered Ratings'!G55:G59)/SUM('Modified Weights'!G66:G70)</f>
        <v>8.9744437063062621E-2</v>
      </c>
      <c r="H56">
        <f ca="1">SUMPRODUCT('Modified Weights'!H66:H70,'Centered Ratings'!H55:H59)/SUM('Modified Weights'!H66:H70)</f>
        <v>-0.3271473929155454</v>
      </c>
      <c r="I56">
        <f ca="1">SUMPRODUCT('Modified Weights'!I66:I70,'Centered Ratings'!I55:I59)/SUM('Modified Weights'!I66:I70)</f>
        <v>0.32549483158791004</v>
      </c>
      <c r="J56">
        <f ca="1">SUMPRODUCT('Modified Weights'!J66:J70,'Centered Ratings'!J55:J59)/SUM('Modified Weights'!J66:J70)</f>
        <v>-0.19424773785913796</v>
      </c>
      <c r="K56">
        <f ca="1">SUMPRODUCT('Modified Weights'!K66:K70,'Centered Ratings'!K55:K59)/SUM('Modified Weights'!K66:K70)</f>
        <v>0.21255285039636965</v>
      </c>
      <c r="L56">
        <f ca="1">SUMPRODUCT('Modified Weights'!L66:L70,'Centered Ratings'!L55:L59)/SUM('Modified Weights'!L66:L70)</f>
        <v>-1.267279260317262E-2</v>
      </c>
      <c r="M56">
        <f ca="1">SUMPRODUCT('Modified Weights'!M66:M70,'Centered Ratings'!M55:M59)/SUM('Modified Weights'!M66:M70)</f>
        <v>0.14287107792101966</v>
      </c>
      <c r="N56">
        <f ca="1">SUMPRODUCT('Modified Weights'!N66:N70,'Centered Ratings'!N55:N59)/SUM('Modified Weights'!N66:N70)</f>
        <v>-0.14786987604153845</v>
      </c>
      <c r="O56" s="4">
        <f ca="1">SUMPRODUCT('Modified Weights'!O66:O70,'Centered Ratings'!O55:O59)/SUM('Modified Weights'!O66:O70)</f>
        <v>3.4898718844552055E-2</v>
      </c>
      <c r="P56">
        <f ca="1">SUMPRODUCT('Modified Weights'!P66:P70,'Centered Ratings'!P55:P59)/SUM('Modified Weights'!P66:P70)</f>
        <v>-5.410282795809352E-2</v>
      </c>
      <c r="Q56">
        <f ca="1">SUMPRODUCT('Modified Weights'!Q66:Q70,'Centered Ratings'!Q55:Q59)/SUM('Modified Weights'!Q66:Q70)</f>
        <v>-0.24411839788981743</v>
      </c>
      <c r="R56">
        <f ca="1">SUMPRODUCT('Modified Weights'!R66:R70,'Centered Ratings'!R55:R59)/SUM('Modified Weights'!R66:R70)</f>
        <v>0.24683587737815055</v>
      </c>
      <c r="S56">
        <f ca="1">SUMPRODUCT('Modified Weights'!S66:S70,'Centered Ratings'!S55:S59)/SUM('Modified Weights'!S66:S70)</f>
        <v>0.16666666666666699</v>
      </c>
      <c r="T56">
        <f ca="1">SUMPRODUCT('Modified Weights'!T66:T70,'Centered Ratings'!T55:T59)/SUM('Modified Weights'!T66:T70)</f>
        <v>-0.29480457866205573</v>
      </c>
      <c r="U56">
        <f ca="1">SUMPRODUCT('Modified Weights'!U66:U70,'Centered Ratings'!U55:U59)/SUM('Modified Weights'!U66:U70)</f>
        <v>-9.4368041671808428E-2</v>
      </c>
      <c r="V56">
        <f ca="1">SUMPRODUCT('Modified Weights'!V66:V70,'Centered Ratings'!V55:V59)/SUM('Modified Weights'!V66:V70)</f>
        <v>-0.2833534812893021</v>
      </c>
      <c r="W56">
        <f ca="1">SUMPRODUCT('Modified Weights'!W66:W70,'Centered Ratings'!W55:W59)/SUM('Modified Weights'!W66:W70)</f>
        <v>6.6450669611555291E-3</v>
      </c>
      <c r="X56">
        <f ca="1">SUMPRODUCT('Modified Weights'!X66:X70,'Centered Ratings'!X55:X59)/SUM('Modified Weights'!X66:X70)</f>
        <v>0.20671068742881235</v>
      </c>
      <c r="Y56">
        <f ca="1">SUMPRODUCT('Modified Weights'!Y66:Y70,'Centered Ratings'!Y55:Y59)/SUM('Modified Weights'!Y66:Y70)</f>
        <v>0.23447841498007099</v>
      </c>
      <c r="Z56">
        <f ca="1">SUMPRODUCT('Modified Weights'!Z66:Z70,'Centered Ratings'!Z55:Z59)/SUM('Modified Weights'!Z66:Z70)</f>
        <v>-6.8052806396972837E-2</v>
      </c>
    </row>
    <row r="57" spans="1:26">
      <c r="A57" s="5" t="str">
        <f t="shared" si="10"/>
        <v>98: Gladiator (2000)</v>
      </c>
      <c r="B57">
        <f ca="1">SUMPRODUCT('Modified Weights'!B67:B71,'Centered Ratings'!B56:B60)/SUM('Modified Weights'!B67:B71)</f>
        <v>-7.2142801656924327E-2</v>
      </c>
      <c r="C57">
        <f ca="1">SUMPRODUCT('Modified Weights'!C67:C71,'Centered Ratings'!C56:C60)/SUM('Modified Weights'!C67:C71)</f>
        <v>1.019442645503502E-2</v>
      </c>
      <c r="D57">
        <f ca="1">SUMPRODUCT('Modified Weights'!D67:D71,'Centered Ratings'!D56:D60)/SUM('Modified Weights'!D67:D71)</f>
        <v>6.9153173085541392E-2</v>
      </c>
      <c r="E57">
        <f ca="1">SUMPRODUCT('Modified Weights'!E67:E71,'Centered Ratings'!E56:E60)/SUM('Modified Weights'!E67:E71)</f>
        <v>-0.31040049445694468</v>
      </c>
      <c r="F57" s="4">
        <f ca="1">SUMPRODUCT('Modified Weights'!F67:F71,'Centered Ratings'!F56:F60)/SUM('Modified Weights'!F67:F71)</f>
        <v>0.64009963260111824</v>
      </c>
      <c r="G57">
        <f ca="1">SUMPRODUCT('Modified Weights'!G67:G71,'Centered Ratings'!G56:G60)/SUM('Modified Weights'!G67:G71)</f>
        <v>0.15312569667431397</v>
      </c>
      <c r="H57">
        <f ca="1">SUMPRODUCT('Modified Weights'!H67:H71,'Centered Ratings'!H56:H60)/SUM('Modified Weights'!H67:H71)</f>
        <v>-0.23706671646107957</v>
      </c>
      <c r="I57">
        <f ca="1">SUMPRODUCT('Modified Weights'!I67:I71,'Centered Ratings'!I56:I60)/SUM('Modified Weights'!I67:I71)</f>
        <v>3.4654180052813836E-2</v>
      </c>
      <c r="J57">
        <f ca="1">SUMPRODUCT('Modified Weights'!J67:J71,'Centered Ratings'!J56:J60)/SUM('Modified Weights'!J67:J71)</f>
        <v>-8.0493358428525716E-2</v>
      </c>
      <c r="K57">
        <f ca="1">SUMPRODUCT('Modified Weights'!K67:K71,'Centered Ratings'!K56:K60)/SUM('Modified Weights'!K67:K71)</f>
        <v>0.11831080957757911</v>
      </c>
      <c r="L57">
        <f ca="1">SUMPRODUCT('Modified Weights'!L67:L71,'Centered Ratings'!L56:L60)/SUM('Modified Weights'!L67:L71)</f>
        <v>-5.7963814645939069E-2</v>
      </c>
      <c r="M57">
        <f ca="1">SUMPRODUCT('Modified Weights'!M67:M71,'Centered Ratings'!M56:M60)/SUM('Modified Weights'!M67:M71)</f>
        <v>4.4837185406191866E-2</v>
      </c>
      <c r="N57">
        <f ca="1">SUMPRODUCT('Modified Weights'!N67:N71,'Centered Ratings'!N56:N60)/SUM('Modified Weights'!N67:N71)</f>
        <v>-0.15278691067141789</v>
      </c>
      <c r="O57" s="4">
        <f ca="1">SUMPRODUCT('Modified Weights'!O67:O71,'Centered Ratings'!O56:O60)/SUM('Modified Weights'!O67:O71)</f>
        <v>9.8511847691155879E-3</v>
      </c>
      <c r="P57">
        <f ca="1">SUMPRODUCT('Modified Weights'!P67:P71,'Centered Ratings'!P56:P60)/SUM('Modified Weights'!P67:P71)</f>
        <v>3.5350819049634656E-2</v>
      </c>
      <c r="Q57">
        <f ca="1">SUMPRODUCT('Modified Weights'!Q67:Q71,'Centered Ratings'!Q56:Q60)/SUM('Modified Weights'!Q67:Q71)</f>
        <v>-0.24083958259521629</v>
      </c>
      <c r="R57">
        <f ca="1">SUMPRODUCT('Modified Weights'!R67:R71,'Centered Ratings'!R56:R60)/SUM('Modified Weights'!R67:R71)</f>
        <v>0.43153667998898859</v>
      </c>
      <c r="S57">
        <f ca="1">SUMPRODUCT('Modified Weights'!S67:S71,'Centered Ratings'!S56:S60)/SUM('Modified Weights'!S67:S71)</f>
        <v>0.16666666666666699</v>
      </c>
      <c r="T57">
        <f ca="1">SUMPRODUCT('Modified Weights'!T67:T71,'Centered Ratings'!T56:T60)/SUM('Modified Weights'!T67:T71)</f>
        <v>-0.34920681384448737</v>
      </c>
      <c r="U57">
        <f ca="1">SUMPRODUCT('Modified Weights'!U67:U71,'Centered Ratings'!U56:U60)/SUM('Modified Weights'!U67:U71)</f>
        <v>2.8022731576231155E-2</v>
      </c>
      <c r="V57">
        <f ca="1">SUMPRODUCT('Modified Weights'!V67:V71,'Centered Ratings'!V56:V60)/SUM('Modified Weights'!V67:V71)</f>
        <v>-0.2833534812893021</v>
      </c>
      <c r="W57">
        <f ca="1">SUMPRODUCT('Modified Weights'!W67:W71,'Centered Ratings'!W56:W60)/SUM('Modified Weights'!W67:W71)</f>
        <v>3.0252215961280634E-2</v>
      </c>
      <c r="X57">
        <f ca="1">SUMPRODUCT('Modified Weights'!X67:X71,'Centered Ratings'!X56:X60)/SUM('Modified Weights'!X67:X71)</f>
        <v>0.62096602497978337</v>
      </c>
      <c r="Y57">
        <f ca="1">SUMPRODUCT('Modified Weights'!Y67:Y71,'Centered Ratings'!Y56:Y60)/SUM('Modified Weights'!Y67:Y71)</f>
        <v>0.14470531095356393</v>
      </c>
      <c r="Z57">
        <f ca="1">SUMPRODUCT('Modified Weights'!Z67:Z71,'Centered Ratings'!Z56:Z60)/SUM('Modified Weights'!Z67:Z71)</f>
        <v>0.14253961894857328</v>
      </c>
    </row>
    <row r="58" spans="1:26">
      <c r="A58" s="20" t="s">
        <v>11</v>
      </c>
      <c r="B58">
        <f ca="1">SUMPRODUCT('Modified Weights'!B68:B72,'Centered Ratings'!B57:B61)/SUM('Modified Weights'!B68:B72)</f>
        <v>5.6236958871909012E-3</v>
      </c>
      <c r="C58">
        <f ca="1">SUMPRODUCT('Modified Weights'!C68:C72,'Centered Ratings'!C57:C61)/SUM('Modified Weights'!C68:C72)</f>
        <v>-4.3745622987550983E-2</v>
      </c>
      <c r="D58">
        <f ca="1">SUMPRODUCT('Modified Weights'!D68:D72,'Centered Ratings'!D57:D61)/SUM('Modified Weights'!D68:D72)</f>
        <v>-1.9814059209355687E-2</v>
      </c>
      <c r="E58">
        <f ca="1">SUMPRODUCT('Modified Weights'!E68:E72,'Centered Ratings'!E57:E61)/SUM('Modified Weights'!E68:E72)</f>
        <v>0</v>
      </c>
      <c r="F58" s="4">
        <f ca="1">SUMPRODUCT('Modified Weights'!F68:F72,'Centered Ratings'!F57:F61)/SUM('Modified Weights'!F68:F72)</f>
        <v>2.8512373291349879E-2</v>
      </c>
      <c r="G58">
        <f ca="1">SUMPRODUCT('Modified Weights'!G68:G72,'Centered Ratings'!G57:G61)/SUM('Modified Weights'!G68:G72)</f>
        <v>8.9917723197462471E-3</v>
      </c>
      <c r="H58">
        <f ca="1">SUMPRODUCT('Modified Weights'!H68:H72,'Centered Ratings'!H57:H61)/SUM('Modified Weights'!H68:H72)</f>
        <v>-1.8140832494059497E-2</v>
      </c>
      <c r="I58">
        <f ca="1">SUMPRODUCT('Modified Weights'!I68:I72,'Centered Ratings'!I57:I61)/SUM('Modified Weights'!I68:I72)</f>
        <v>-0.19230991672763584</v>
      </c>
      <c r="J58">
        <f ca="1">SUMPRODUCT('Modified Weights'!J68:J72,'Centered Ratings'!J57:J61)/SUM('Modified Weights'!J68:J72)</f>
        <v>6.9534960867341572E-3</v>
      </c>
      <c r="K58">
        <f ca="1">SUMPRODUCT('Modified Weights'!K68:K72,'Centered Ratings'!K57:K61)/SUM('Modified Weights'!K68:K72)</f>
        <v>2.5780494768869924E-2</v>
      </c>
      <c r="L58">
        <f ca="1">SUMPRODUCT('Modified Weights'!L68:L72,'Centered Ratings'!L57:L61)/SUM('Modified Weights'!L68:L72)</f>
        <v>9.501210867728432E-3</v>
      </c>
      <c r="M58">
        <f ca="1">SUMPRODUCT('Modified Weights'!M68:M72,'Centered Ratings'!M57:M61)/SUM('Modified Weights'!M68:M72)</f>
        <v>-4.7610686580721318E-2</v>
      </c>
      <c r="N58">
        <f ca="1">SUMPRODUCT('Modified Weights'!N68:N72,'Centered Ratings'!N57:N61)/SUM('Modified Weights'!N68:N72)</f>
        <v>1.4085031749415406E-2</v>
      </c>
      <c r="O58" s="4">
        <f ca="1">SUMPRODUCT('Modified Weights'!O68:O72,'Centered Ratings'!O57:O61)/SUM('Modified Weights'!O68:O72)</f>
        <v>-1.4155039001311593E-2</v>
      </c>
      <c r="P58">
        <f ca="1">SUMPRODUCT('Modified Weights'!P68:P72,'Centered Ratings'!P57:P61)/SUM('Modified Weights'!P68:P72)</f>
        <v>4.4524538876862096E-3</v>
      </c>
      <c r="Q58">
        <f ca="1">SUMPRODUCT('Modified Weights'!Q68:Q72,'Centered Ratings'!Q57:Q61)/SUM('Modified Weights'!Q68:Q72)</f>
        <v>-3.8840142938821959E-2</v>
      </c>
      <c r="R58">
        <f ca="1">SUMPRODUCT('Modified Weights'!R68:R72,'Centered Ratings'!R57:R61)/SUM('Modified Weights'!R68:R72)</f>
        <v>-5.9460408594145274E-2</v>
      </c>
      <c r="S58">
        <f ca="1">SUMPRODUCT('Modified Weights'!S68:S72,'Centered Ratings'!S57:S61)/SUM('Modified Weights'!S68:S72)</f>
        <v>1.0044385353906112E-2</v>
      </c>
      <c r="T58">
        <f ca="1">SUMPRODUCT('Modified Weights'!T68:T72,'Centered Ratings'!T57:T61)/SUM('Modified Weights'!T68:T72)</f>
        <v>-3.6968742835619267E-3</v>
      </c>
      <c r="U58">
        <f ca="1">SUMPRODUCT('Modified Weights'!U68:U72,'Centered Ratings'!U57:U61)/SUM('Modified Weights'!U68:U72)</f>
        <v>-1.291612230481399E-2</v>
      </c>
      <c r="V58">
        <f ca="1">SUMPRODUCT('Modified Weights'!V68:V72,'Centered Ratings'!V57:V61)/SUM('Modified Weights'!V68:V72)</f>
        <v>0</v>
      </c>
      <c r="W58">
        <f ca="1">SUMPRODUCT('Modified Weights'!W68:W72,'Centered Ratings'!W57:W61)/SUM('Modified Weights'!W68:W72)</f>
        <v>0.1396971484283501</v>
      </c>
      <c r="X58">
        <f ca="1">SUMPRODUCT('Modified Weights'!X68:X72,'Centered Ratings'!X57:X61)/SUM('Modified Weights'!X68:X72)</f>
        <v>1.6135900080866718E-2</v>
      </c>
      <c r="Y58">
        <f ca="1">SUMPRODUCT('Modified Weights'!Y68:Y72,'Centered Ratings'!Y57:Y61)/SUM('Modified Weights'!Y68:Y72)</f>
        <v>-2.5724018550597892E-3</v>
      </c>
      <c r="Z58">
        <f ca="1">SUMPRODUCT('Modified Weights'!Z68:Z72,'Centered Ratings'!Z57:Z61)/SUM('Modified Weights'!Z68:Z72)</f>
        <v>-1.4286191219035044E-2</v>
      </c>
    </row>
    <row r="59" spans="1:26">
      <c r="A59" s="5" t="str">
        <f t="shared" ref="A59:A62" si="11">A58</f>
        <v>105: Back to the Future (1985)</v>
      </c>
      <c r="B59">
        <f ca="1">SUMPRODUCT('Modified Weights'!B69:B73,'Centered Ratings'!B58:B62)/SUM('Modified Weights'!B69:B73)</f>
        <v>6.4448023446597086E-2</v>
      </c>
      <c r="C59" t="e">
        <f ca="1">SUMPRODUCT('Modified Weights'!C69:C73,'Centered Ratings'!C58:C62)/SUM('Modified Weights'!C69:C73)</f>
        <v>#DIV/0!</v>
      </c>
      <c r="D59">
        <f ca="1">SUMPRODUCT('Modified Weights'!D69:D73,'Centered Ratings'!D58:D62)/SUM('Modified Weights'!D69:D73)</f>
        <v>-1.9814059209355687E-2</v>
      </c>
      <c r="E59">
        <f ca="1">SUMPRODUCT('Modified Weights'!E69:E73,'Centered Ratings'!E58:E62)/SUM('Modified Weights'!E69:E73)</f>
        <v>0</v>
      </c>
      <c r="F59" s="4">
        <f ca="1">SUMPRODUCT('Modified Weights'!F69:F73,'Centered Ratings'!F58:F62)/SUM('Modified Weights'!F69:F73)</f>
        <v>-3.1879852398425737E-2</v>
      </c>
      <c r="G59">
        <f ca="1">SUMPRODUCT('Modified Weights'!G69:G73,'Centered Ratings'!G58:G62)/SUM('Modified Weights'!G69:G73)</f>
        <v>-5.3000252944356806E-2</v>
      </c>
      <c r="H59">
        <f ca="1">SUMPRODUCT('Modified Weights'!H69:H73,'Centered Ratings'!H58:H62)/SUM('Modified Weights'!H69:H73)</f>
        <v>8.9796158195092735E-2</v>
      </c>
      <c r="I59">
        <f ca="1">SUMPRODUCT('Modified Weights'!I69:I73,'Centered Ratings'!I58:I62)/SUM('Modified Weights'!I69:I73)</f>
        <v>-1.25</v>
      </c>
      <c r="J59">
        <f ca="1">SUMPRODUCT('Modified Weights'!J69:J73,'Centered Ratings'!J58:J62)/SUM('Modified Weights'!J69:J73)</f>
        <v>0.15995278283148098</v>
      </c>
      <c r="K59">
        <f ca="1">SUMPRODUCT('Modified Weights'!K69:K73,'Centered Ratings'!K58:K62)/SUM('Modified Weights'!K69:K73)</f>
        <v>2.5780494768869924E-2</v>
      </c>
      <c r="L59">
        <f ca="1">SUMPRODUCT('Modified Weights'!L69:L73,'Centered Ratings'!L58:L62)/SUM('Modified Weights'!L69:L73)</f>
        <v>-9.4665721846379627E-2</v>
      </c>
      <c r="M59" t="e">
        <f ca="1">SUMPRODUCT('Modified Weights'!M69:M73,'Centered Ratings'!M58:M62)/SUM('Modified Weights'!M69:M73)</f>
        <v>#DIV/0!</v>
      </c>
      <c r="N59">
        <f ca="1">SUMPRODUCT('Modified Weights'!N69:N73,'Centered Ratings'!N58:N62)/SUM('Modified Weights'!N69:N73)</f>
        <v>6.2745341166663693E-2</v>
      </c>
      <c r="O59" s="4">
        <f ca="1">SUMPRODUCT('Modified Weights'!O69:O73,'Centered Ratings'!O58:O62)/SUM('Modified Weights'!O69:O73)</f>
        <v>-1.4155039001311593E-2</v>
      </c>
      <c r="P59">
        <f ca="1">SUMPRODUCT('Modified Weights'!P69:P73,'Centered Ratings'!P58:P62)/SUM('Modified Weights'!P69:P73)</f>
        <v>-2.9999376119560672E-2</v>
      </c>
      <c r="Q59">
        <f ca="1">SUMPRODUCT('Modified Weights'!Q69:Q73,'Centered Ratings'!Q58:Q62)/SUM('Modified Weights'!Q69:Q73)</f>
        <v>-3.8840142938821959E-2</v>
      </c>
      <c r="R59">
        <f ca="1">SUMPRODUCT('Modified Weights'!R69:R73,'Centered Ratings'!R58:R62)/SUM('Modified Weights'!R69:R73)</f>
        <v>-0.23129216582891043</v>
      </c>
      <c r="S59" t="e">
        <f ca="1">SUMPRODUCT('Modified Weights'!S69:S73,'Centered Ratings'!S58:S62)/SUM('Modified Weights'!S69:S73)</f>
        <v>#DIV/0!</v>
      </c>
      <c r="T59">
        <f ca="1">SUMPRODUCT('Modified Weights'!T69:T73,'Centered Ratings'!T58:T62)/SUM('Modified Weights'!T69:T73)</f>
        <v>7.6046726490351393E-2</v>
      </c>
      <c r="U59">
        <f ca="1">SUMPRODUCT('Modified Weights'!U69:U73,'Centered Ratings'!U58:U62)/SUM('Modified Weights'!U69:U73)</f>
        <v>-1.291612230481399E-2</v>
      </c>
      <c r="V59">
        <f ca="1">SUMPRODUCT('Modified Weights'!V69:V73,'Centered Ratings'!V58:V62)/SUM('Modified Weights'!V69:V73)</f>
        <v>-0.37802818674715977</v>
      </c>
      <c r="W59" t="e">
        <f ca="1">SUMPRODUCT('Modified Weights'!W69:W73,'Centered Ratings'!W58:W62)/SUM('Modified Weights'!W69:W73)</f>
        <v>#DIV/0!</v>
      </c>
      <c r="X59">
        <f ca="1">SUMPRODUCT('Modified Weights'!X69:X73,'Centered Ratings'!X58:X62)/SUM('Modified Weights'!X69:X73)</f>
        <v>-0.20043713848558126</v>
      </c>
      <c r="Y59">
        <f ca="1">SUMPRODUCT('Modified Weights'!Y69:Y73,'Centered Ratings'!Y58:Y62)/SUM('Modified Weights'!Y69:Y73)</f>
        <v>-0.20726134860599466</v>
      </c>
      <c r="Z59">
        <f ca="1">SUMPRODUCT('Modified Weights'!Z69:Z73,'Centered Ratings'!Z58:Z62)/SUM('Modified Weights'!Z69:Z73)</f>
        <v>-1.4286191219035044E-2</v>
      </c>
    </row>
    <row r="60" spans="1:26">
      <c r="A60" s="5" t="str">
        <f t="shared" si="11"/>
        <v>105: Back to the Future (1985)</v>
      </c>
      <c r="B60">
        <f ca="1">SUMPRODUCT('Modified Weights'!B70:B74,'Centered Ratings'!B59:B63)/SUM('Modified Weights'!B70:B74)</f>
        <v>0.23783875367292939</v>
      </c>
      <c r="C60" t="e">
        <f ca="1">SUMPRODUCT('Modified Weights'!C70:C74,'Centered Ratings'!C59:C63)/SUM('Modified Weights'!C70:C74)</f>
        <v>#DIV/0!</v>
      </c>
      <c r="D60">
        <f ca="1">SUMPRODUCT('Modified Weights'!D70:D74,'Centered Ratings'!D59:D63)/SUM('Modified Weights'!D70:D74)</f>
        <v>-0.16722282928758644</v>
      </c>
      <c r="E60">
        <f ca="1">SUMPRODUCT('Modified Weights'!E70:E74,'Centered Ratings'!E59:E63)/SUM('Modified Weights'!E70:E74)</f>
        <v>0</v>
      </c>
      <c r="F60" s="4">
        <f ca="1">SUMPRODUCT('Modified Weights'!F70:F74,'Centered Ratings'!F59:F63)/SUM('Modified Weights'!F70:F74)</f>
        <v>-3.1879852398425737E-2</v>
      </c>
      <c r="G60">
        <f ca="1">SUMPRODUCT('Modified Weights'!G70:G74,'Centered Ratings'!G59:G63)/SUM('Modified Weights'!G70:G74)</f>
        <v>-1.4753708294746906E-2</v>
      </c>
      <c r="H60">
        <f ca="1">SUMPRODUCT('Modified Weights'!H70:H74,'Centered Ratings'!H59:H63)/SUM('Modified Weights'!H70:H74)</f>
        <v>8.9796158195092735E-2</v>
      </c>
      <c r="I60">
        <f ca="1">SUMPRODUCT('Modified Weights'!I70:I74,'Centered Ratings'!I59:I63)/SUM('Modified Weights'!I70:I74)</f>
        <v>-1.25</v>
      </c>
      <c r="J60">
        <f ca="1">SUMPRODUCT('Modified Weights'!J70:J74,'Centered Ratings'!J59:J63)/SUM('Modified Weights'!J70:J74)</f>
        <v>0.12227555394806448</v>
      </c>
      <c r="K60">
        <f ca="1">SUMPRODUCT('Modified Weights'!K70:K74,'Centered Ratings'!K59:K63)/SUM('Modified Weights'!K70:K74)</f>
        <v>-2.4471423130835147E-2</v>
      </c>
      <c r="L60">
        <f ca="1">SUMPRODUCT('Modified Weights'!L70:L74,'Centered Ratings'!L59:L63)/SUM('Modified Weights'!L70:L74)</f>
        <v>3.6522173960668425E-2</v>
      </c>
      <c r="M60" t="e">
        <f ca="1">SUMPRODUCT('Modified Weights'!M70:M74,'Centered Ratings'!M59:M63)/SUM('Modified Weights'!M70:M74)</f>
        <v>#DIV/0!</v>
      </c>
      <c r="N60">
        <f ca="1">SUMPRODUCT('Modified Weights'!N70:N74,'Centered Ratings'!N59:N63)/SUM('Modified Weights'!N70:N74)</f>
        <v>6.2745341166663693E-2</v>
      </c>
      <c r="O60" s="4">
        <f ca="1">SUMPRODUCT('Modified Weights'!O70:O74,'Centered Ratings'!O59:O63)/SUM('Modified Weights'!O70:O74)</f>
        <v>-0.15227586136703408</v>
      </c>
      <c r="P60">
        <f ca="1">SUMPRODUCT('Modified Weights'!P70:P74,'Centered Ratings'!P59:P63)/SUM('Modified Weights'!P70:P74)</f>
        <v>-8.6625848948101977E-2</v>
      </c>
      <c r="Q60">
        <f ca="1">SUMPRODUCT('Modified Weights'!Q70:Q74,'Centered Ratings'!Q59:Q63)/SUM('Modified Weights'!Q70:Q74)</f>
        <v>-0.18073057476853219</v>
      </c>
      <c r="R60">
        <f ca="1">SUMPRODUCT('Modified Weights'!R70:R74,'Centered Ratings'!R59:R63)/SUM('Modified Weights'!R70:R74)</f>
        <v>-0.72881456248926768</v>
      </c>
      <c r="S60" t="e">
        <f ca="1">SUMPRODUCT('Modified Weights'!S70:S74,'Centered Ratings'!S59:S63)/SUM('Modified Weights'!S70:S74)</f>
        <v>#DIV/0!</v>
      </c>
      <c r="T60">
        <f ca="1">SUMPRODUCT('Modified Weights'!T70:T74,'Centered Ratings'!T59:T63)/SUM('Modified Weights'!T70:T74)</f>
        <v>-0.16666666666666693</v>
      </c>
      <c r="U60">
        <f ca="1">SUMPRODUCT('Modified Weights'!U70:U74,'Centered Ratings'!U59:U63)/SUM('Modified Weights'!U70:U74)</f>
        <v>-1.291612230481399E-2</v>
      </c>
      <c r="V60">
        <f ca="1">SUMPRODUCT('Modified Weights'!V70:V74,'Centered Ratings'!V59:V63)/SUM('Modified Weights'!V70:V74)</f>
        <v>-0.75</v>
      </c>
      <c r="W60" t="e">
        <f ca="1">SUMPRODUCT('Modified Weights'!W70:W74,'Centered Ratings'!W59:W63)/SUM('Modified Weights'!W70:W74)</f>
        <v>#DIV/0!</v>
      </c>
      <c r="X60">
        <f ca="1">SUMPRODUCT('Modified Weights'!X70:X74,'Centered Ratings'!X59:X63)/SUM('Modified Weights'!X70:X74)</f>
        <v>-0.20043713848558126</v>
      </c>
      <c r="Y60">
        <f ca="1">SUMPRODUCT('Modified Weights'!Y70:Y74,'Centered Ratings'!Y59:Y63)/SUM('Modified Weights'!Y70:Y74)</f>
        <v>-0.20726134860599466</v>
      </c>
      <c r="Z60">
        <f ca="1">SUMPRODUCT('Modified Weights'!Z70:Z74,'Centered Ratings'!Z59:Z63)/SUM('Modified Weights'!Z70:Z74)</f>
        <v>-8.0017909541977628E-2</v>
      </c>
    </row>
    <row r="61" spans="1:26">
      <c r="A61" s="5" t="str">
        <f t="shared" si="11"/>
        <v>105: Back to the Future (1985)</v>
      </c>
      <c r="B61">
        <f ca="1">SUMPRODUCT('Modified Weights'!B71:B75,'Centered Ratings'!B60:B64)/SUM('Modified Weights'!B71:B75)</f>
        <v>7.2964702725670252E-2</v>
      </c>
      <c r="C61" t="e">
        <f ca="1">SUMPRODUCT('Modified Weights'!C71:C75,'Centered Ratings'!C60:C64)/SUM('Modified Weights'!C71:C75)</f>
        <v>#DIV/0!</v>
      </c>
      <c r="D61">
        <f ca="1">SUMPRODUCT('Modified Weights'!D71:D75,'Centered Ratings'!D60:D64)/SUM('Modified Weights'!D71:D75)</f>
        <v>-0.26579763960343256</v>
      </c>
      <c r="E61">
        <f ca="1">SUMPRODUCT('Modified Weights'!E71:E75,'Centered Ratings'!E60:E64)/SUM('Modified Weights'!E71:E75)</f>
        <v>0</v>
      </c>
      <c r="F61" s="4">
        <f ca="1">SUMPRODUCT('Modified Weights'!F71:F75,'Centered Ratings'!F60:F64)/SUM('Modified Weights'!F71:F75)</f>
        <v>-0.63922481016804922</v>
      </c>
      <c r="G61">
        <f ca="1">SUMPRODUCT('Modified Weights'!G71:G75,'Centered Ratings'!G60:G64)/SUM('Modified Weights'!G71:G75)</f>
        <v>-0.19356955687175156</v>
      </c>
      <c r="H61">
        <f ca="1">SUMPRODUCT('Modified Weights'!H71:H75,'Centered Ratings'!H60:H64)/SUM('Modified Weights'!H71:H75)</f>
        <v>-1.6345254270301372E-2</v>
      </c>
      <c r="I61">
        <f ca="1">SUMPRODUCT('Modified Weights'!I71:I75,'Centered Ratings'!I60:I64)/SUM('Modified Weights'!I71:I75)</f>
        <v>-1.25</v>
      </c>
      <c r="J61">
        <f ca="1">SUMPRODUCT('Modified Weights'!J71:J75,'Centered Ratings'!J60:J64)/SUM('Modified Weights'!J71:J75)</f>
        <v>0.19336533236883868</v>
      </c>
      <c r="K61">
        <f ca="1">SUMPRODUCT('Modified Weights'!K71:K75,'Centered Ratings'!K60:K64)/SUM('Modified Weights'!K71:K75)</f>
        <v>-0.35786391806644896</v>
      </c>
      <c r="L61">
        <f ca="1">SUMPRODUCT('Modified Weights'!L71:L75,'Centered Ratings'!L60:L64)/SUM('Modified Weights'!L71:L75)</f>
        <v>-8.0883010654588916E-2</v>
      </c>
      <c r="M61" t="e">
        <f ca="1">SUMPRODUCT('Modified Weights'!M71:M75,'Centered Ratings'!M60:M64)/SUM('Modified Weights'!M71:M75)</f>
        <v>#DIV/0!</v>
      </c>
      <c r="N61">
        <f ca="1">SUMPRODUCT('Modified Weights'!N71:N75,'Centered Ratings'!N60:N64)/SUM('Modified Weights'!N71:N75)</f>
        <v>-9.0455909748266519E-2</v>
      </c>
      <c r="O61" s="4">
        <f ca="1">SUMPRODUCT('Modified Weights'!O71:O75,'Centered Ratings'!O60:O64)/SUM('Modified Weights'!O71:O75)</f>
        <v>-0.27817123192588117</v>
      </c>
      <c r="P61">
        <f ca="1">SUMPRODUCT('Modified Weights'!P71:P75,'Centered Ratings'!P60:P64)/SUM('Modified Weights'!P71:P75)</f>
        <v>-0.375</v>
      </c>
      <c r="Q61">
        <f ca="1">SUMPRODUCT('Modified Weights'!Q71:Q75,'Centered Ratings'!Q60:Q64)/SUM('Modified Weights'!Q71:Q75)</f>
        <v>0.16197869729937811</v>
      </c>
      <c r="R61">
        <f ca="1">SUMPRODUCT('Modified Weights'!R71:R75,'Centered Ratings'!R60:R64)/SUM('Modified Weights'!R71:R75)</f>
        <v>-0.72881456248926768</v>
      </c>
      <c r="S61" t="e">
        <f ca="1">SUMPRODUCT('Modified Weights'!S71:S75,'Centered Ratings'!S60:S64)/SUM('Modified Weights'!S71:S75)</f>
        <v>#DIV/0!</v>
      </c>
      <c r="T61">
        <f ca="1">SUMPRODUCT('Modified Weights'!T71:T75,'Centered Ratings'!T60:T64)/SUM('Modified Weights'!T71:T75)</f>
        <v>-0.16666666666666693</v>
      </c>
      <c r="U61">
        <f ca="1">SUMPRODUCT('Modified Weights'!U71:U75,'Centered Ratings'!U60:U64)/SUM('Modified Weights'!U71:U75)</f>
        <v>0.10680573700950652</v>
      </c>
      <c r="V61">
        <f ca="1">SUMPRODUCT('Modified Weights'!V71:V75,'Centered Ratings'!V60:V64)/SUM('Modified Weights'!V71:V75)</f>
        <v>0.22470351242777523</v>
      </c>
      <c r="W61" t="e">
        <f ca="1">SUMPRODUCT('Modified Weights'!W71:W75,'Centered Ratings'!W60:W64)/SUM('Modified Weights'!W71:W75)</f>
        <v>#DIV/0!</v>
      </c>
      <c r="X61">
        <f ca="1">SUMPRODUCT('Modified Weights'!X71:X75,'Centered Ratings'!X60:X64)/SUM('Modified Weights'!X71:X75)</f>
        <v>0.17649194298534551</v>
      </c>
      <c r="Y61">
        <f ca="1">SUMPRODUCT('Modified Weights'!Y71:Y75,'Centered Ratings'!Y60:Y64)/SUM('Modified Weights'!Y71:Y75)</f>
        <v>-0.20726134860599466</v>
      </c>
      <c r="Z61">
        <f ca="1">SUMPRODUCT('Modified Weights'!Z71:Z75,'Centered Ratings'!Z60:Z64)/SUM('Modified Weights'!Z71:Z75)</f>
        <v>-8.0017909541977628E-2</v>
      </c>
    </row>
    <row r="62" spans="1:26">
      <c r="A62" s="5" t="str">
        <f t="shared" si="11"/>
        <v>105: Back to the Future (1985)</v>
      </c>
      <c r="B62">
        <f ca="1">SUMPRODUCT('Modified Weights'!B72:B76,'Centered Ratings'!B61:B65)/SUM('Modified Weights'!B72:B76)</f>
        <v>2.134442650264699E-2</v>
      </c>
      <c r="C62" t="e">
        <f ca="1">SUMPRODUCT('Modified Weights'!C72:C76,'Centered Ratings'!C61:C65)/SUM('Modified Weights'!C72:C76)</f>
        <v>#DIV/0!</v>
      </c>
      <c r="D62">
        <f ca="1">SUMPRODUCT('Modified Weights'!D72:D76,'Centered Ratings'!D61:D65)/SUM('Modified Weights'!D72:D76)</f>
        <v>-0.23158013959076404</v>
      </c>
      <c r="E62">
        <f ca="1">SUMPRODUCT('Modified Weights'!E72:E76,'Centered Ratings'!E61:E65)/SUM('Modified Weights'!E72:E76)</f>
        <v>0</v>
      </c>
      <c r="F62" s="4">
        <f ca="1">SUMPRODUCT('Modified Weights'!F72:F76,'Centered Ratings'!F61:F65)/SUM('Modified Weights'!F72:F76)</f>
        <v>-0.63922481016804922</v>
      </c>
      <c r="G62">
        <f ca="1">SUMPRODUCT('Modified Weights'!G72:G76,'Centered Ratings'!G61:G65)/SUM('Modified Weights'!G72:G76)</f>
        <v>-0.47210630059228825</v>
      </c>
      <c r="H62">
        <f ca="1">SUMPRODUCT('Modified Weights'!H72:H76,'Centered Ratings'!H61:H65)/SUM('Modified Weights'!H72:H76)</f>
        <v>-0.17084532350421683</v>
      </c>
      <c r="I62">
        <f ca="1">SUMPRODUCT('Modified Weights'!I72:I76,'Centered Ratings'!I61:I65)/SUM('Modified Weights'!I72:I76)</f>
        <v>-1</v>
      </c>
      <c r="J62">
        <f ca="1">SUMPRODUCT('Modified Weights'!J72:J76,'Centered Ratings'!J61:J65)/SUM('Modified Weights'!J72:J76)</f>
        <v>0.13460121957543278</v>
      </c>
      <c r="K62">
        <f ca="1">SUMPRODUCT('Modified Weights'!K72:K76,'Centered Ratings'!K61:K65)/SUM('Modified Weights'!K72:K76)</f>
        <v>-0.13776920871887904</v>
      </c>
      <c r="L62">
        <f ca="1">SUMPRODUCT('Modified Weights'!L72:L76,'Centered Ratings'!L61:L65)/SUM('Modified Weights'!L72:L76)</f>
        <v>-8.0883010654588916E-2</v>
      </c>
      <c r="M62" t="e">
        <f ca="1">SUMPRODUCT('Modified Weights'!M72:M76,'Centered Ratings'!M61:M65)/SUM('Modified Weights'!M72:M76)</f>
        <v>#DIV/0!</v>
      </c>
      <c r="N62">
        <f ca="1">SUMPRODUCT('Modified Weights'!N72:N76,'Centered Ratings'!N61:N65)/SUM('Modified Weights'!N72:N76)</f>
        <v>0</v>
      </c>
      <c r="O62" s="4">
        <f ca="1">SUMPRODUCT('Modified Weights'!O72:O76,'Centered Ratings'!O61:O65)/SUM('Modified Weights'!O72:O76)</f>
        <v>-0.22521087099431608</v>
      </c>
      <c r="P62">
        <f ca="1">SUMPRODUCT('Modified Weights'!P72:P76,'Centered Ratings'!P61:P65)/SUM('Modified Weights'!P72:P76)</f>
        <v>0</v>
      </c>
      <c r="Q62">
        <f ca="1">SUMPRODUCT('Modified Weights'!Q72:Q76,'Centered Ratings'!Q61:Q65)/SUM('Modified Weights'!Q72:Q76)</f>
        <v>0.16197869729937811</v>
      </c>
      <c r="R62">
        <f ca="1">SUMPRODUCT('Modified Weights'!R72:R76,'Centered Ratings'!R61:R65)/SUM('Modified Weights'!R72:R76)</f>
        <v>-0.85593310624034091</v>
      </c>
      <c r="S62" t="e">
        <f ca="1">SUMPRODUCT('Modified Weights'!S72:S76,'Centered Ratings'!S61:S65)/SUM('Modified Weights'!S72:S76)</f>
        <v>#DIV/0!</v>
      </c>
      <c r="T62">
        <f ca="1">SUMPRODUCT('Modified Weights'!T72:T76,'Centered Ratings'!T61:T65)/SUM('Modified Weights'!T72:T76)</f>
        <v>-0.16666666666666693</v>
      </c>
      <c r="U62">
        <f ca="1">SUMPRODUCT('Modified Weights'!U72:U76,'Centered Ratings'!U61:U65)/SUM('Modified Weights'!U72:U76)</f>
        <v>7.6813315876362975E-2</v>
      </c>
      <c r="V62">
        <f ca="1">SUMPRODUCT('Modified Weights'!V72:V76,'Centered Ratings'!V61:V65)/SUM('Modified Weights'!V72:V76)</f>
        <v>0.22470351242777523</v>
      </c>
      <c r="W62" t="e">
        <f ca="1">SUMPRODUCT('Modified Weights'!W72:W76,'Centered Ratings'!W61:W65)/SUM('Modified Weights'!W72:W76)</f>
        <v>#DIV/0!</v>
      </c>
      <c r="X62">
        <f ca="1">SUMPRODUCT('Modified Weights'!X72:X76,'Centered Ratings'!X61:X65)/SUM('Modified Weights'!X72:X76)</f>
        <v>-0.22556493221461998</v>
      </c>
      <c r="Y62">
        <f ca="1">SUMPRODUCT('Modified Weights'!Y72:Y76,'Centered Ratings'!Y61:Y65)/SUM('Modified Weights'!Y72:Y76)</f>
        <v>-0.20726134860599466</v>
      </c>
      <c r="Z62">
        <f ca="1">SUMPRODUCT('Modified Weights'!Z72:Z76,'Centered Ratings'!Z61:Z65)/SUM('Modified Weights'!Z72:Z76)</f>
        <v>-0.16445638413909625</v>
      </c>
    </row>
    <row r="63" spans="1:26">
      <c r="A63" s="20" t="s">
        <v>12</v>
      </c>
      <c r="B63">
        <f ca="1">SUMPRODUCT('Modified Weights'!B73:B77,'Centered Ratings'!B62:B66)/SUM('Modified Weights'!B73:B77)</f>
        <v>-3.4632257420043534E-2</v>
      </c>
      <c r="C63" t="e">
        <f ca="1">SUMPRODUCT('Modified Weights'!C73:C77,'Centered Ratings'!C62:C66)/SUM('Modified Weights'!C73:C77)</f>
        <v>#DIV/0!</v>
      </c>
      <c r="D63">
        <f ca="1">SUMPRODUCT('Modified Weights'!D73:D77,'Centered Ratings'!D62:D66)/SUM('Modified Weights'!D73:D77)</f>
        <v>2.9339754455196945E-2</v>
      </c>
      <c r="E63">
        <f ca="1">SUMPRODUCT('Modified Weights'!E73:E77,'Centered Ratings'!E62:E66)/SUM('Modified Weights'!E73:E77)</f>
        <v>0</v>
      </c>
      <c r="F63" s="4">
        <f ca="1">SUMPRODUCT('Modified Weights'!F73:F77,'Centered Ratings'!F62:F66)/SUM('Modified Weights'!F73:F77)</f>
        <v>0</v>
      </c>
      <c r="G63">
        <f ca="1">SUMPRODUCT('Modified Weights'!G73:G77,'Centered Ratings'!G62:G66)/SUM('Modified Weights'!G73:G77)</f>
        <v>1.4350997539832456E-2</v>
      </c>
      <c r="H63">
        <f ca="1">SUMPRODUCT('Modified Weights'!H73:H77,'Centered Ratings'!H62:H66)/SUM('Modified Weights'!H73:H77)</f>
        <v>-0.17084532350421683</v>
      </c>
      <c r="I63">
        <f ca="1">SUMPRODUCT('Modified Weights'!I73:I77,'Centered Ratings'!I62:I66)/SUM('Modified Weights'!I73:I77)</f>
        <v>0.10170045658077016</v>
      </c>
      <c r="J63">
        <f ca="1">SUMPRODUCT('Modified Weights'!J73:J77,'Centered Ratings'!J62:J66)/SUM('Modified Weights'!J73:J77)</f>
        <v>0</v>
      </c>
      <c r="K63">
        <f ca="1">SUMPRODUCT('Modified Weights'!K73:K77,'Centered Ratings'!K62:K66)/SUM('Modified Weights'!K73:K77)</f>
        <v>0</v>
      </c>
      <c r="L63">
        <f ca="1">SUMPRODUCT('Modified Weights'!L73:L77,'Centered Ratings'!L62:L66)/SUM('Modified Weights'!L73:L77)</f>
        <v>-4.2021692092977209E-2</v>
      </c>
      <c r="M63" t="e">
        <f ca="1">SUMPRODUCT('Modified Weights'!M73:M77,'Centered Ratings'!M62:M66)/SUM('Modified Weights'!M73:M77)</f>
        <v>#DIV/0!</v>
      </c>
      <c r="N63">
        <f ca="1">SUMPRODUCT('Modified Weights'!N73:N77,'Centered Ratings'!N62:N66)/SUM('Modified Weights'!N73:N77)</f>
        <v>0</v>
      </c>
      <c r="O63" s="4">
        <f ca="1">SUMPRODUCT('Modified Weights'!O73:O77,'Centered Ratings'!O62:O66)/SUM('Modified Weights'!O73:O77)</f>
        <v>-9.3066855845525386E-3</v>
      </c>
      <c r="P63">
        <f ca="1">SUMPRODUCT('Modified Weights'!P73:P77,'Centered Ratings'!P62:P66)/SUM('Modified Weights'!P73:P77)</f>
        <v>0</v>
      </c>
      <c r="Q63">
        <f ca="1">SUMPRODUCT('Modified Weights'!Q73:Q77,'Centered Ratings'!Q62:Q66)/SUM('Modified Weights'!Q73:Q77)</f>
        <v>0</v>
      </c>
      <c r="R63">
        <f ca="1">SUMPRODUCT('Modified Weights'!R73:R77,'Centered Ratings'!R62:R66)/SUM('Modified Weights'!R73:R77)</f>
        <v>-5.7147162567199594E-3</v>
      </c>
      <c r="S63" t="e">
        <f ca="1">SUMPRODUCT('Modified Weights'!S73:S77,'Centered Ratings'!S62:S66)/SUM('Modified Weights'!S73:S77)</f>
        <v>#DIV/0!</v>
      </c>
      <c r="T63">
        <f ca="1">SUMPRODUCT('Modified Weights'!T73:T77,'Centered Ratings'!T62:T66)/SUM('Modified Weights'!T73:T77)</f>
        <v>0</v>
      </c>
      <c r="U63">
        <f ca="1">SUMPRODUCT('Modified Weights'!U73:U77,'Centered Ratings'!U62:U66)/SUM('Modified Weights'!U73:U77)</f>
        <v>0</v>
      </c>
      <c r="V63">
        <f ca="1">SUMPRODUCT('Modified Weights'!V73:V77,'Centered Ratings'!V62:V66)/SUM('Modified Weights'!V73:V77)</f>
        <v>0.22470351242777523</v>
      </c>
      <c r="W63" t="e">
        <f ca="1">SUMPRODUCT('Modified Weights'!W73:W77,'Centered Ratings'!W62:W66)/SUM('Modified Weights'!W73:W77)</f>
        <v>#DIV/0!</v>
      </c>
      <c r="X63">
        <f ca="1">SUMPRODUCT('Modified Weights'!X73:X77,'Centered Ratings'!X62:X66)/SUM('Modified Weights'!X73:X77)</f>
        <v>7.8254269193594087E-2</v>
      </c>
      <c r="Y63">
        <f ca="1">SUMPRODUCT('Modified Weights'!Y73:Y77,'Centered Ratings'!Y62:Y66)/SUM('Modified Weights'!Y73:Y77)</f>
        <v>0</v>
      </c>
      <c r="Z63">
        <f ca="1">SUMPRODUCT('Modified Weights'!Z73:Z77,'Centered Ratings'!Z62:Z66)/SUM('Modified Weights'!Z73:Z77)</f>
        <v>0</v>
      </c>
    </row>
    <row r="64" spans="1:26">
      <c r="A64" s="5" t="str">
        <f t="shared" ref="A64:A67" si="12">A63</f>
        <v>107: Snatch (2000)</v>
      </c>
      <c r="B64">
        <f ca="1">SUMPRODUCT('Modified Weights'!B74:B78,'Centered Ratings'!B63:B67)/SUM('Modified Weights'!B74:B78)</f>
        <v>-4.5485883792814472E-2</v>
      </c>
      <c r="C64" t="e">
        <f ca="1">SUMPRODUCT('Modified Weights'!C74:C78,'Centered Ratings'!C63:C67)/SUM('Modified Weights'!C74:C78)</f>
        <v>#DIV/0!</v>
      </c>
      <c r="D64">
        <f ca="1">SUMPRODUCT('Modified Weights'!D74:D78,'Centered Ratings'!D63:D67)/SUM('Modified Weights'!D74:D78)</f>
        <v>2.9339754455196945E-2</v>
      </c>
      <c r="E64">
        <f ca="1">SUMPRODUCT('Modified Weights'!E74:E78,'Centered Ratings'!E63:E67)/SUM('Modified Weights'!E74:E78)</f>
        <v>0</v>
      </c>
      <c r="F64" s="4">
        <f ca="1">SUMPRODUCT('Modified Weights'!F74:F78,'Centered Ratings'!F63:F67)/SUM('Modified Weights'!F74:F78)</f>
        <v>0.28649245293223996</v>
      </c>
      <c r="G64">
        <f ca="1">SUMPRODUCT('Modified Weights'!G74:G78,'Centered Ratings'!G63:G67)/SUM('Modified Weights'!G74:G78)</f>
        <v>9.7539706380622097E-3</v>
      </c>
      <c r="H64">
        <f ca="1">SUMPRODUCT('Modified Weights'!H74:H78,'Centered Ratings'!H63:H67)/SUM('Modified Weights'!H74:H78)</f>
        <v>-0.5</v>
      </c>
      <c r="I64">
        <f ca="1">SUMPRODUCT('Modified Weights'!I74:I78,'Centered Ratings'!I63:I67)/SUM('Modified Weights'!I74:I78)</f>
        <v>0.10170045658077016</v>
      </c>
      <c r="J64">
        <f ca="1">SUMPRODUCT('Modified Weights'!J74:J78,'Centered Ratings'!J63:J67)/SUM('Modified Weights'!J74:J78)</f>
        <v>0</v>
      </c>
      <c r="K64">
        <f ca="1">SUMPRODUCT('Modified Weights'!K74:K78,'Centered Ratings'!K63:K67)/SUM('Modified Weights'!K74:K78)</f>
        <v>0</v>
      </c>
      <c r="L64">
        <f ca="1">SUMPRODUCT('Modified Weights'!L74:L78,'Centered Ratings'!L63:L67)/SUM('Modified Weights'!L74:L78)</f>
        <v>-0.26609288420611821</v>
      </c>
      <c r="M64" t="e">
        <f ca="1">SUMPRODUCT('Modified Weights'!M74:M78,'Centered Ratings'!M63:M67)/SUM('Modified Weights'!M74:M78)</f>
        <v>#DIV/0!</v>
      </c>
      <c r="N64" t="e">
        <f ca="1">SUMPRODUCT('Modified Weights'!N74:N78,'Centered Ratings'!N63:N67)/SUM('Modified Weights'!N74:N78)</f>
        <v>#DIV/0!</v>
      </c>
      <c r="O64" s="4">
        <f ca="1">SUMPRODUCT('Modified Weights'!O74:O78,'Centered Ratings'!O63:O67)/SUM('Modified Weights'!O74:O78)</f>
        <v>-9.3066855845525386E-3</v>
      </c>
      <c r="P64">
        <f ca="1">SUMPRODUCT('Modified Weights'!P74:P78,'Centered Ratings'!P63:P67)/SUM('Modified Weights'!P74:P78)</f>
        <v>0.16666666666666674</v>
      </c>
      <c r="Q64">
        <f ca="1">SUMPRODUCT('Modified Weights'!Q74:Q78,'Centered Ratings'!Q63:Q67)/SUM('Modified Weights'!Q74:Q78)</f>
        <v>0</v>
      </c>
      <c r="R64">
        <f ca="1">SUMPRODUCT('Modified Weights'!R74:R78,'Centered Ratings'!R63:R67)/SUM('Modified Weights'!R74:R78)</f>
        <v>-5.7147162567199594E-3</v>
      </c>
      <c r="S64" t="e">
        <f ca="1">SUMPRODUCT('Modified Weights'!S74:S78,'Centered Ratings'!S63:S67)/SUM('Modified Weights'!S74:S78)</f>
        <v>#DIV/0!</v>
      </c>
      <c r="T64">
        <f ca="1">SUMPRODUCT('Modified Weights'!T74:T78,'Centered Ratings'!T63:T67)/SUM('Modified Weights'!T74:T78)</f>
        <v>0</v>
      </c>
      <c r="U64">
        <f ca="1">SUMPRODUCT('Modified Weights'!U74:U78,'Centered Ratings'!U63:U67)/SUM('Modified Weights'!U74:U78)</f>
        <v>0</v>
      </c>
      <c r="V64">
        <f ca="1">SUMPRODUCT('Modified Weights'!V74:V78,'Centered Ratings'!V63:V67)/SUM('Modified Weights'!V74:V78)</f>
        <v>0.75</v>
      </c>
      <c r="W64" t="e">
        <f ca="1">SUMPRODUCT('Modified Weights'!W74:W78,'Centered Ratings'!W63:W67)/SUM('Modified Weights'!W74:W78)</f>
        <v>#DIV/0!</v>
      </c>
      <c r="X64">
        <f ca="1">SUMPRODUCT('Modified Weights'!X74:X78,'Centered Ratings'!X63:X67)/SUM('Modified Weights'!X74:X78)</f>
        <v>-2.3278521142729915E-2</v>
      </c>
      <c r="Y64">
        <f ca="1">SUMPRODUCT('Modified Weights'!Y74:Y78,'Centered Ratings'!Y63:Y67)/SUM('Modified Weights'!Y74:Y78)</f>
        <v>0</v>
      </c>
      <c r="Z64">
        <f ca="1">SUMPRODUCT('Modified Weights'!Z74:Z78,'Centered Ratings'!Z63:Z67)/SUM('Modified Weights'!Z74:Z78)</f>
        <v>0</v>
      </c>
    </row>
    <row r="65" spans="1:26">
      <c r="A65" s="5" t="str">
        <f t="shared" si="12"/>
        <v>107: Snatch (2000)</v>
      </c>
      <c r="B65">
        <f ca="1">SUMPRODUCT('Modified Weights'!B75:B79,'Centered Ratings'!B64:B68)/SUM('Modified Weights'!B75:B79)</f>
        <v>-0.5</v>
      </c>
      <c r="C65" t="e">
        <f ca="1">SUMPRODUCT('Modified Weights'!C75:C79,'Centered Ratings'!C64:C68)/SUM('Modified Weights'!C75:C79)</f>
        <v>#DIV/0!</v>
      </c>
      <c r="D65">
        <f ca="1">SUMPRODUCT('Modified Weights'!D75:D79,'Centered Ratings'!D64:D68)/SUM('Modified Weights'!D75:D79)</f>
        <v>8.3333333333333495E-2</v>
      </c>
      <c r="E65">
        <f ca="1">SUMPRODUCT('Modified Weights'!E75:E79,'Centered Ratings'!E64:E68)/SUM('Modified Weights'!E75:E79)</f>
        <v>0</v>
      </c>
      <c r="F65" s="4">
        <f ca="1">SUMPRODUCT('Modified Weights'!F75:F79,'Centered Ratings'!F64:F68)/SUM('Modified Weights'!F75:F79)</f>
        <v>0.28649245293223996</v>
      </c>
      <c r="G65">
        <f ca="1">SUMPRODUCT('Modified Weights'!G75:G79,'Centered Ratings'!G64:G68)/SUM('Modified Weights'!G75:G79)</f>
        <v>9.7539706380622097E-3</v>
      </c>
      <c r="H65">
        <f ca="1">SUMPRODUCT('Modified Weights'!H75:H79,'Centered Ratings'!H64:H68)/SUM('Modified Weights'!H75:H79)</f>
        <v>-0.32571621567004666</v>
      </c>
      <c r="I65">
        <f ca="1">SUMPRODUCT('Modified Weights'!I75:I79,'Centered Ratings'!I64:I68)/SUM('Modified Weights'!I75:I79)</f>
        <v>0.10170045658077016</v>
      </c>
      <c r="J65">
        <f ca="1">SUMPRODUCT('Modified Weights'!J75:J79,'Centered Ratings'!J64:J68)/SUM('Modified Weights'!J75:J79)</f>
        <v>0</v>
      </c>
      <c r="K65">
        <f ca="1">SUMPRODUCT('Modified Weights'!K75:K79,'Centered Ratings'!K64:K68)/SUM('Modified Weights'!K75:K79)</f>
        <v>0</v>
      </c>
      <c r="L65">
        <f ca="1">SUMPRODUCT('Modified Weights'!L75:L79,'Centered Ratings'!L64:L68)/SUM('Modified Weights'!L75:L79)</f>
        <v>-0.57915955650832518</v>
      </c>
      <c r="M65" t="e">
        <f ca="1">SUMPRODUCT('Modified Weights'!M75:M79,'Centered Ratings'!M64:M68)/SUM('Modified Weights'!M75:M79)</f>
        <v>#DIV/0!</v>
      </c>
      <c r="N65">
        <f ca="1">SUMPRODUCT('Modified Weights'!N75:N79,'Centered Ratings'!N64:N68)/SUM('Modified Weights'!N75:N79)</f>
        <v>0.25</v>
      </c>
      <c r="O65" s="4">
        <f ca="1">SUMPRODUCT('Modified Weights'!O75:O79,'Centered Ratings'!O64:O68)/SUM('Modified Weights'!O75:O79)</f>
        <v>-7.2493467584605915E-3</v>
      </c>
      <c r="P65">
        <f ca="1">SUMPRODUCT('Modified Weights'!P75:P79,'Centered Ratings'!P64:P68)/SUM('Modified Weights'!P75:P79)</f>
        <v>0.16666666666666674</v>
      </c>
      <c r="Q65">
        <f ca="1">SUMPRODUCT('Modified Weights'!Q75:Q79,'Centered Ratings'!Q64:Q68)/SUM('Modified Weights'!Q75:Q79)</f>
        <v>0</v>
      </c>
      <c r="R65">
        <f ca="1">SUMPRODUCT('Modified Weights'!R75:R79,'Centered Ratings'!R64:R68)/SUM('Modified Weights'!R75:R79)</f>
        <v>-5.7147162567199594E-3</v>
      </c>
      <c r="S65" t="e">
        <f ca="1">SUMPRODUCT('Modified Weights'!S75:S79,'Centered Ratings'!S64:S68)/SUM('Modified Weights'!S75:S79)</f>
        <v>#DIV/0!</v>
      </c>
      <c r="T65">
        <f ca="1">SUMPRODUCT('Modified Weights'!T75:T79,'Centered Ratings'!T64:T68)/SUM('Modified Weights'!T75:T79)</f>
        <v>0.21858629471312271</v>
      </c>
      <c r="U65">
        <f ca="1">SUMPRODUCT('Modified Weights'!U75:U79,'Centered Ratings'!U64:U68)/SUM('Modified Weights'!U75:U79)</f>
        <v>0.11521997381454427</v>
      </c>
      <c r="V65">
        <f ca="1">SUMPRODUCT('Modified Weights'!V75:V79,'Centered Ratings'!V64:V68)/SUM('Modified Weights'!V75:V79)</f>
        <v>0.39479847556707809</v>
      </c>
      <c r="W65" t="e">
        <f ca="1">SUMPRODUCT('Modified Weights'!W75:W79,'Centered Ratings'!W64:W68)/SUM('Modified Weights'!W75:W79)</f>
        <v>#DIV/0!</v>
      </c>
      <c r="X65">
        <f ca="1">SUMPRODUCT('Modified Weights'!X75:X79,'Centered Ratings'!X64:X68)/SUM('Modified Weights'!X75:X79)</f>
        <v>-2.3278521142729915E-2</v>
      </c>
      <c r="Y65">
        <f ca="1">SUMPRODUCT('Modified Weights'!Y75:Y79,'Centered Ratings'!Y64:Y68)/SUM('Modified Weights'!Y75:Y79)</f>
        <v>0</v>
      </c>
      <c r="Z65">
        <f ca="1">SUMPRODUCT('Modified Weights'!Z75:Z79,'Centered Ratings'!Z64:Z68)/SUM('Modified Weights'!Z75:Z79)</f>
        <v>-7.8779368610690334E-2</v>
      </c>
    </row>
    <row r="66" spans="1:26">
      <c r="A66" s="5" t="str">
        <f t="shared" si="12"/>
        <v>107: Snatch (2000)</v>
      </c>
      <c r="B66">
        <f ca="1">SUMPRODUCT('Modified Weights'!B76:B80,'Centered Ratings'!B65:B69)/SUM('Modified Weights'!B76:B80)</f>
        <v>-0.5</v>
      </c>
      <c r="C66" t="e">
        <f ca="1">SUMPRODUCT('Modified Weights'!C76:C80,'Centered Ratings'!C65:C69)/SUM('Modified Weights'!C76:C80)</f>
        <v>#DIV/0!</v>
      </c>
      <c r="D66">
        <f ca="1">SUMPRODUCT('Modified Weights'!D76:D80,'Centered Ratings'!D65:D69)/SUM('Modified Weights'!D76:D80)</f>
        <v>0.33333333333333348</v>
      </c>
      <c r="E66">
        <f ca="1">SUMPRODUCT('Modified Weights'!E76:E80,'Centered Ratings'!E65:E69)/SUM('Modified Weights'!E76:E80)</f>
        <v>0</v>
      </c>
      <c r="F66" s="4">
        <f ca="1">SUMPRODUCT('Modified Weights'!F76:F80,'Centered Ratings'!F65:F69)/SUM('Modified Weights'!F76:F80)</f>
        <v>0.11626913920573517</v>
      </c>
      <c r="G66">
        <f ca="1">SUMPRODUCT('Modified Weights'!G76:G80,'Centered Ratings'!G65:G69)/SUM('Modified Weights'!G76:G80)</f>
        <v>9.7539706380622097E-3</v>
      </c>
      <c r="H66">
        <f ca="1">SUMPRODUCT('Modified Weights'!H76:H80,'Centered Ratings'!H65:H69)/SUM('Modified Weights'!H76:H80)</f>
        <v>0</v>
      </c>
      <c r="I66">
        <f ca="1">SUMPRODUCT('Modified Weights'!I76:I80,'Centered Ratings'!I65:I69)/SUM('Modified Weights'!I76:I80)</f>
        <v>0.32426941858267322</v>
      </c>
      <c r="J66">
        <f ca="1">SUMPRODUCT('Modified Weights'!J76:J80,'Centered Ratings'!J65:J69)/SUM('Modified Weights'!J76:J80)</f>
        <v>0</v>
      </c>
      <c r="K66">
        <f ca="1">SUMPRODUCT('Modified Weights'!K76:K80,'Centered Ratings'!K65:K69)/SUM('Modified Weights'!K76:K80)</f>
        <v>-0.14813480064645834</v>
      </c>
      <c r="L66">
        <f ca="1">SUMPRODUCT('Modified Weights'!L76:L80,'Centered Ratings'!L65:L69)/SUM('Modified Weights'!L76:L80)</f>
        <v>-0.29546404856095504</v>
      </c>
      <c r="M66" t="e">
        <f ca="1">SUMPRODUCT('Modified Weights'!M76:M80,'Centered Ratings'!M65:M69)/SUM('Modified Weights'!M76:M80)</f>
        <v>#DIV/0!</v>
      </c>
      <c r="N66">
        <f ca="1">SUMPRODUCT('Modified Weights'!N76:N80,'Centered Ratings'!N65:N69)/SUM('Modified Weights'!N76:N80)</f>
        <v>1.3283667518566812E-2</v>
      </c>
      <c r="O66" s="4">
        <f ca="1">SUMPRODUCT('Modified Weights'!O76:O80,'Centered Ratings'!O65:O69)/SUM('Modified Weights'!O76:O80)</f>
        <v>0.11590804621098855</v>
      </c>
      <c r="P66">
        <f ca="1">SUMPRODUCT('Modified Weights'!P76:P80,'Centered Ratings'!P65:P69)/SUM('Modified Weights'!P76:P80)</f>
        <v>0.21925315510793153</v>
      </c>
      <c r="Q66">
        <f ca="1">SUMPRODUCT('Modified Weights'!Q76:Q80,'Centered Ratings'!Q65:Q69)/SUM('Modified Weights'!Q76:Q80)</f>
        <v>0</v>
      </c>
      <c r="R66">
        <f ca="1">SUMPRODUCT('Modified Weights'!R76:R80,'Centered Ratings'!R65:R69)/SUM('Modified Weights'!R76:R80)</f>
        <v>-5.7147162567199594E-3</v>
      </c>
      <c r="S66" t="e">
        <f ca="1">SUMPRODUCT('Modified Weights'!S76:S80,'Centered Ratings'!S65:S69)/SUM('Modified Weights'!S76:S80)</f>
        <v>#DIV/0!</v>
      </c>
      <c r="T66">
        <f ca="1">SUMPRODUCT('Modified Weights'!T76:T80,'Centered Ratings'!T65:T69)/SUM('Modified Weights'!T76:T80)</f>
        <v>0.21858629471312271</v>
      </c>
      <c r="U66">
        <f ca="1">SUMPRODUCT('Modified Weights'!U76:U80,'Centered Ratings'!U65:U69)/SUM('Modified Weights'!U76:U80)</f>
        <v>0.25</v>
      </c>
      <c r="V66">
        <f ca="1">SUMPRODUCT('Modified Weights'!V76:V80,'Centered Ratings'!V65:V69)/SUM('Modified Weights'!V76:V80)</f>
        <v>-0.25</v>
      </c>
      <c r="W66" t="e">
        <f ca="1">SUMPRODUCT('Modified Weights'!W76:W80,'Centered Ratings'!W65:W69)/SUM('Modified Weights'!W76:W80)</f>
        <v>#DIV/0!</v>
      </c>
      <c r="X66">
        <f ca="1">SUMPRODUCT('Modified Weights'!X76:X80,'Centered Ratings'!X65:X69)/SUM('Modified Weights'!X76:X80)</f>
        <v>-0.5</v>
      </c>
      <c r="Y66">
        <f ca="1">SUMPRODUCT('Modified Weights'!Y76:Y80,'Centered Ratings'!Y65:Y69)/SUM('Modified Weights'!Y76:Y80)</f>
        <v>-0.83333333333333348</v>
      </c>
      <c r="Z66">
        <f ca="1">SUMPRODUCT('Modified Weights'!Z76:Z80,'Centered Ratings'!Z65:Z69)/SUM('Modified Weights'!Z76:Z80)</f>
        <v>-8.8504801413972481E-4</v>
      </c>
    </row>
    <row r="67" spans="1:26">
      <c r="A67" s="5" t="str">
        <f t="shared" si="12"/>
        <v>107: Snatch (2000)</v>
      </c>
      <c r="B67" t="e">
        <f ca="1">SUMPRODUCT('Modified Weights'!B77:B81,'Centered Ratings'!B66:B70)/SUM('Modified Weights'!B77:B81)</f>
        <v>#DIV/0!</v>
      </c>
      <c r="C67" t="e">
        <f ca="1">SUMPRODUCT('Modified Weights'!C77:C81,'Centered Ratings'!C66:C70)/SUM('Modified Weights'!C77:C81)</f>
        <v>#DIV/0!</v>
      </c>
      <c r="D67">
        <f ca="1">SUMPRODUCT('Modified Weights'!D77:D81,'Centered Ratings'!D66:D70)/SUM('Modified Weights'!D77:D81)</f>
        <v>0.21492386105128627</v>
      </c>
      <c r="E67">
        <f ca="1">SUMPRODUCT('Modified Weights'!E77:E81,'Centered Ratings'!E66:E70)/SUM('Modified Weights'!E77:E81)</f>
        <v>0</v>
      </c>
      <c r="F67" s="4">
        <f ca="1">SUMPRODUCT('Modified Weights'!F77:F81,'Centered Ratings'!F66:F70)/SUM('Modified Weights'!F77:F81)</f>
        <v>0.28374233258815817</v>
      </c>
      <c r="G67">
        <f ca="1">SUMPRODUCT('Modified Weights'!G77:G81,'Centered Ratings'!G66:G70)/SUM('Modified Weights'!G77:G81)</f>
        <v>0.13217549876991622</v>
      </c>
      <c r="H67">
        <f ca="1">SUMPRODUCT('Modified Weights'!H77:H81,'Centered Ratings'!H66:H70)/SUM('Modified Weights'!H77:H81)</f>
        <v>0</v>
      </c>
      <c r="I67">
        <f ca="1">SUMPRODUCT('Modified Weights'!I77:I81,'Centered Ratings'!I66:I70)/SUM('Modified Weights'!I77:I81)</f>
        <v>0.4808344359931897</v>
      </c>
      <c r="J67">
        <f ca="1">SUMPRODUCT('Modified Weights'!J77:J81,'Centered Ratings'!J66:J70)/SUM('Modified Weights'!J77:J81)</f>
        <v>0</v>
      </c>
      <c r="K67">
        <f ca="1">SUMPRODUCT('Modified Weights'!K77:K81,'Centered Ratings'!K66:K70)/SUM('Modified Weights'!K77:K81)</f>
        <v>7.2402321187613347E-2</v>
      </c>
      <c r="L67">
        <f ca="1">SUMPRODUCT('Modified Weights'!L77:L81,'Centered Ratings'!L66:L70)/SUM('Modified Weights'!L77:L81)</f>
        <v>-0.29546404856095504</v>
      </c>
      <c r="M67" t="e">
        <f ca="1">SUMPRODUCT('Modified Weights'!M77:M81,'Centered Ratings'!M66:M70)/SUM('Modified Weights'!M77:M81)</f>
        <v>#DIV/0!</v>
      </c>
      <c r="N67">
        <f ca="1">SUMPRODUCT('Modified Weights'!N77:N81,'Centered Ratings'!N66:N70)/SUM('Modified Weights'!N77:N81)</f>
        <v>1.3283667518566812E-2</v>
      </c>
      <c r="O67" s="4">
        <f ca="1">SUMPRODUCT('Modified Weights'!O77:O81,'Centered Ratings'!O66:O70)/SUM('Modified Weights'!O77:O81)</f>
        <v>9.2266482602514216E-2</v>
      </c>
      <c r="P67">
        <f ca="1">SUMPRODUCT('Modified Weights'!P77:P81,'Centered Ratings'!P66:P70)/SUM('Modified Weights'!P77:P81)</f>
        <v>2.3410856975071934E-2</v>
      </c>
      <c r="Q67">
        <f ca="1">SUMPRODUCT('Modified Weights'!Q77:Q81,'Centered Ratings'!Q66:Q70)/SUM('Modified Weights'!Q77:Q81)</f>
        <v>0</v>
      </c>
      <c r="R67">
        <f ca="1">SUMPRODUCT('Modified Weights'!R77:R81,'Centered Ratings'!R66:R70)/SUM('Modified Weights'!R77:R81)</f>
        <v>-0.25</v>
      </c>
      <c r="S67" t="e">
        <f ca="1">SUMPRODUCT('Modified Weights'!S77:S81,'Centered Ratings'!S66:S70)/SUM('Modified Weights'!S77:S81)</f>
        <v>#DIV/0!</v>
      </c>
      <c r="T67">
        <f ca="1">SUMPRODUCT('Modified Weights'!T77:T81,'Centered Ratings'!T66:T70)/SUM('Modified Weights'!T77:T81)</f>
        <v>0.21858629471312271</v>
      </c>
      <c r="U67">
        <f ca="1">SUMPRODUCT('Modified Weights'!U77:U81,'Centered Ratings'!U66:U70)/SUM('Modified Weights'!U77:U81)</f>
        <v>4.5095118351455625E-2</v>
      </c>
      <c r="V67">
        <f ca="1">SUMPRODUCT('Modified Weights'!V77:V81,'Centered Ratings'!V66:V70)/SUM('Modified Weights'!V77:V81)</f>
        <v>-4.7580066172949421E-3</v>
      </c>
      <c r="W67" t="e">
        <f ca="1">SUMPRODUCT('Modified Weights'!W77:W81,'Centered Ratings'!W66:W70)/SUM('Modified Weights'!W77:W81)</f>
        <v>#DIV/0!</v>
      </c>
      <c r="X67">
        <f ca="1">SUMPRODUCT('Modified Weights'!X77:X81,'Centered Ratings'!X66:X70)/SUM('Modified Weights'!X77:X81)</f>
        <v>-0.25</v>
      </c>
      <c r="Y67">
        <f ca="1">SUMPRODUCT('Modified Weights'!Y77:Y81,'Centered Ratings'!Y66:Y70)/SUM('Modified Weights'!Y77:Y81)</f>
        <v>-0.11789090957071807</v>
      </c>
      <c r="Z67">
        <f ca="1">SUMPRODUCT('Modified Weights'!Z77:Z81,'Centered Ratings'!Z66:Z70)/SUM('Modified Weights'!Z77:Z81)</f>
        <v>-1.1752431027348986E-3</v>
      </c>
    </row>
    <row r="68" spans="1:26">
      <c r="A68" s="20" t="s">
        <v>13</v>
      </c>
      <c r="B68">
        <f ca="1">SUMPRODUCT('Modified Weights'!B78:B82,'Centered Ratings'!B67:B71)/SUM('Modified Weights'!B78:B82)</f>
        <v>0</v>
      </c>
      <c r="C68">
        <f ca="1">SUMPRODUCT('Modified Weights'!C78:C82,'Centered Ratings'!C67:C71)/SUM('Modified Weights'!C78:C82)</f>
        <v>-1.0308124396371457E-2</v>
      </c>
      <c r="D68">
        <f ca="1">SUMPRODUCT('Modified Weights'!D78:D82,'Centered Ratings'!D67:D71)/SUM('Modified Weights'!D78:D82)</f>
        <v>0</v>
      </c>
      <c r="E68">
        <f ca="1">SUMPRODUCT('Modified Weights'!E78:E82,'Centered Ratings'!E67:E71)/SUM('Modified Weights'!E78:E82)</f>
        <v>0</v>
      </c>
      <c r="F68" s="4">
        <f ca="1">SUMPRODUCT('Modified Weights'!F78:F82,'Centered Ratings'!F67:F71)/SUM('Modified Weights'!F78:F82)</f>
        <v>-2.7874350683147912E-2</v>
      </c>
      <c r="G68">
        <f ca="1">SUMPRODUCT('Modified Weights'!G78:G82,'Centered Ratings'!G67:G71)/SUM('Modified Weights'!G78:G82)</f>
        <v>0</v>
      </c>
      <c r="H68">
        <f ca="1">SUMPRODUCT('Modified Weights'!H78:H82,'Centered Ratings'!H67:H71)/SUM('Modified Weights'!H78:H82)</f>
        <v>0</v>
      </c>
      <c r="I68">
        <f ca="1">SUMPRODUCT('Modified Weights'!I78:I82,'Centered Ratings'!I67:I71)/SUM('Modified Weights'!I78:I82)</f>
        <v>3.2567402860390351E-2</v>
      </c>
      <c r="J68">
        <f ca="1">SUMPRODUCT('Modified Weights'!J78:J82,'Centered Ratings'!J67:J71)/SUM('Modified Weights'!J78:J82)</f>
        <v>0</v>
      </c>
      <c r="K68">
        <f ca="1">SUMPRODUCT('Modified Weights'!K78:K82,'Centered Ratings'!K67:K71)/SUM('Modified Weights'!K78:K82)</f>
        <v>-6.2669704607539622E-2</v>
      </c>
      <c r="L68">
        <f ca="1">SUMPRODUCT('Modified Weights'!L78:L82,'Centered Ratings'!L67:L71)/SUM('Modified Weights'!L78:L82)</f>
        <v>6.040995353679246E-3</v>
      </c>
      <c r="M68">
        <f ca="1">SUMPRODUCT('Modified Weights'!M78:M82,'Centered Ratings'!M67:M71)/SUM('Modified Weights'!M78:M82)</f>
        <v>0</v>
      </c>
      <c r="N68">
        <f ca="1">SUMPRODUCT('Modified Weights'!N78:N82,'Centered Ratings'!N67:N71)/SUM('Modified Weights'!N78:N82)</f>
        <v>1.3283667518566812E-2</v>
      </c>
      <c r="O68" s="4">
        <f ca="1">SUMPRODUCT('Modified Weights'!O78:O82,'Centered Ratings'!O67:O71)/SUM('Modified Weights'!O78:O82)</f>
        <v>0</v>
      </c>
      <c r="P68">
        <f ca="1">SUMPRODUCT('Modified Weights'!P78:P82,'Centered Ratings'!P67:P71)/SUM('Modified Weights'!P78:P82)</f>
        <v>2.3410856975071934E-2</v>
      </c>
      <c r="Q68">
        <f ca="1">SUMPRODUCT('Modified Weights'!Q78:Q82,'Centered Ratings'!Q67:Q71)/SUM('Modified Weights'!Q78:Q82)</f>
        <v>0</v>
      </c>
      <c r="R68">
        <f ca="1">SUMPRODUCT('Modified Weights'!R78:R82,'Centered Ratings'!R67:R71)/SUM('Modified Weights'!R78:R82)</f>
        <v>0</v>
      </c>
      <c r="S68">
        <f ca="1">SUMPRODUCT('Modified Weights'!S78:S82,'Centered Ratings'!S67:S71)/SUM('Modified Weights'!S78:S82)</f>
        <v>2.3220953252785878E-2</v>
      </c>
      <c r="T68">
        <f ca="1">SUMPRODUCT('Modified Weights'!T78:T82,'Centered Ratings'!T67:T71)/SUM('Modified Weights'!T78:T82)</f>
        <v>-6.2827410573754558E-2</v>
      </c>
      <c r="U68">
        <f ca="1">SUMPRODUCT('Modified Weights'!U78:U82,'Centered Ratings'!U67:U71)/SUM('Modified Weights'!U78:U82)</f>
        <v>4.5095118351455625E-2</v>
      </c>
      <c r="V68">
        <f ca="1">SUMPRODUCT('Modified Weights'!V78:V82,'Centered Ratings'!V67:V71)/SUM('Modified Weights'!V78:V82)</f>
        <v>-4.7580066172949421E-3</v>
      </c>
      <c r="W68">
        <f ca="1">SUMPRODUCT('Modified Weights'!W78:W82,'Centered Ratings'!W67:W71)/SUM('Modified Weights'!W78:W82)</f>
        <v>-0.14885336497175347</v>
      </c>
      <c r="X68">
        <f ca="1">SUMPRODUCT('Modified Weights'!X78:X82,'Centered Ratings'!X67:X71)/SUM('Modified Weights'!X78:X82)</f>
        <v>2.6084756397864697E-2</v>
      </c>
      <c r="Y68">
        <f ca="1">SUMPRODUCT('Modified Weights'!Y78:Y82,'Centered Ratings'!Y67:Y71)/SUM('Modified Weights'!Y78:Y82)</f>
        <v>4.2367270304559937E-3</v>
      </c>
      <c r="Z68">
        <f ca="1">SUMPRODUCT('Modified Weights'!Z78:Z82,'Centered Ratings'!Z67:Z71)/SUM('Modified Weights'!Z78:Z82)</f>
        <v>-1.8539709328562121E-3</v>
      </c>
    </row>
    <row r="69" spans="1:26">
      <c r="A69" s="5" t="str">
        <f t="shared" ref="A69:A72" si="13">A68</f>
        <v>114: Pretty Woman (1990)</v>
      </c>
      <c r="B69">
        <f ca="1">SUMPRODUCT('Modified Weights'!B79:B83,'Centered Ratings'!B68:B72)/SUM('Modified Weights'!B79:B83)</f>
        <v>0.12108534174852736</v>
      </c>
      <c r="C69">
        <f ca="1">SUMPRODUCT('Modified Weights'!C79:C83,'Centered Ratings'!C68:C72)/SUM('Modified Weights'!C79:C83)</f>
        <v>8.1003208564526807E-2</v>
      </c>
      <c r="D69">
        <f ca="1">SUMPRODUCT('Modified Weights'!D79:D83,'Centered Ratings'!D68:D72)/SUM('Modified Weights'!D79:D83)</f>
        <v>0.26065929354034362</v>
      </c>
      <c r="E69">
        <f ca="1">SUMPRODUCT('Modified Weights'!E79:E83,'Centered Ratings'!E68:E72)/SUM('Modified Weights'!E79:E83)</f>
        <v>0</v>
      </c>
      <c r="F69" s="4">
        <f ca="1">SUMPRODUCT('Modified Weights'!F79:F83,'Centered Ratings'!F68:F72)/SUM('Modified Weights'!F79:F83)</f>
        <v>-0.47959935902241402</v>
      </c>
      <c r="G69">
        <f ca="1">SUMPRODUCT('Modified Weights'!G79:G83,'Centered Ratings'!G68:G72)/SUM('Modified Weights'!G79:G83)</f>
        <v>0</v>
      </c>
      <c r="H69">
        <f ca="1">SUMPRODUCT('Modified Weights'!H79:H83,'Centered Ratings'!H68:H72)/SUM('Modified Weights'!H79:H83)</f>
        <v>-0.43241680083295669</v>
      </c>
      <c r="I69">
        <f ca="1">SUMPRODUCT('Modified Weights'!I79:I83,'Centered Ratings'!I68:I72)/SUM('Modified Weights'!I79:I83)</f>
        <v>3.2567402860390351E-2</v>
      </c>
      <c r="J69">
        <f ca="1">SUMPRODUCT('Modified Weights'!J79:J83,'Centered Ratings'!J68:J72)/SUM('Modified Weights'!J79:J83)</f>
        <v>-0.26646559594890551</v>
      </c>
      <c r="K69">
        <f ca="1">SUMPRODUCT('Modified Weights'!K79:K83,'Centered Ratings'!K68:K72)/SUM('Modified Weights'!K79:K83)</f>
        <v>-0.29966369036662865</v>
      </c>
      <c r="L69">
        <f ca="1">SUMPRODUCT('Modified Weights'!L79:L83,'Centered Ratings'!L68:L72)/SUM('Modified Weights'!L79:L83)</f>
        <v>0.44243077932655156</v>
      </c>
      <c r="M69">
        <f ca="1">SUMPRODUCT('Modified Weights'!M79:M83,'Centered Ratings'!M68:M72)/SUM('Modified Weights'!M79:M83)</f>
        <v>-0.44041554118376952</v>
      </c>
      <c r="N69">
        <f ca="1">SUMPRODUCT('Modified Weights'!N79:N83,'Centered Ratings'!N68:N72)/SUM('Modified Weights'!N79:N83)</f>
        <v>1.3283667518566812E-2</v>
      </c>
      <c r="O69" s="4">
        <f ca="1">SUMPRODUCT('Modified Weights'!O79:O83,'Centered Ratings'!O68:O72)/SUM('Modified Weights'!O79:O83)</f>
        <v>0</v>
      </c>
      <c r="P69">
        <f ca="1">SUMPRODUCT('Modified Weights'!P79:P83,'Centered Ratings'!P68:P72)/SUM('Modified Weights'!P79:P83)</f>
        <v>0.32262421321176277</v>
      </c>
      <c r="Q69">
        <f ca="1">SUMPRODUCT('Modified Weights'!Q79:Q83,'Centered Ratings'!Q68:Q72)/SUM('Modified Weights'!Q79:Q83)</f>
        <v>-0.57222487918981613</v>
      </c>
      <c r="R69">
        <f ca="1">SUMPRODUCT('Modified Weights'!R79:R83,'Centered Ratings'!R68:R72)/SUM('Modified Weights'!R79:R83)</f>
        <v>0</v>
      </c>
      <c r="S69">
        <f ca="1">SUMPRODUCT('Modified Weights'!S79:S83,'Centered Ratings'!S68:S72)/SUM('Modified Weights'!S79:S83)</f>
        <v>-0.10337079336018244</v>
      </c>
      <c r="T69">
        <f ca="1">SUMPRODUCT('Modified Weights'!T79:T83,'Centered Ratings'!T68:T72)/SUM('Modified Weights'!T79:T83)</f>
        <v>-6.2827410573754558E-2</v>
      </c>
      <c r="U69">
        <f ca="1">SUMPRODUCT('Modified Weights'!U79:U83,'Centered Ratings'!U68:U72)/SUM('Modified Weights'!U79:U83)</f>
        <v>6.6554283731201674E-2</v>
      </c>
      <c r="V69">
        <f ca="1">SUMPRODUCT('Modified Weights'!V79:V83,'Centered Ratings'!V68:V72)/SUM('Modified Weights'!V79:V83)</f>
        <v>-4.7580066172949421E-3</v>
      </c>
      <c r="W69">
        <f ca="1">SUMPRODUCT('Modified Weights'!W79:W83,'Centered Ratings'!W68:W72)/SUM('Modified Weights'!W79:W83)</f>
        <v>4.9948805521121784E-2</v>
      </c>
      <c r="X69">
        <f ca="1">SUMPRODUCT('Modified Weights'!X79:X83,'Centered Ratings'!X68:X72)/SUM('Modified Weights'!X79:X83)</f>
        <v>0.25</v>
      </c>
      <c r="Y69">
        <f ca="1">SUMPRODUCT('Modified Weights'!Y79:Y83,'Centered Ratings'!Y68:Y72)/SUM('Modified Weights'!Y79:Y83)</f>
        <v>4.2367270304559937E-3</v>
      </c>
      <c r="Z69">
        <f ca="1">SUMPRODUCT('Modified Weights'!Z79:Z83,'Centered Ratings'!Z68:Z72)/SUM('Modified Weights'!Z79:Z83)</f>
        <v>-1.8539709328562121E-3</v>
      </c>
    </row>
    <row r="70" spans="1:26">
      <c r="A70" s="5" t="str">
        <f t="shared" si="13"/>
        <v>114: Pretty Woman (1990)</v>
      </c>
      <c r="B70">
        <f ca="1">SUMPRODUCT('Modified Weights'!B80:B84,'Centered Ratings'!B69:B73)/SUM('Modified Weights'!B80:B84)</f>
        <v>3.9399281551405008E-3</v>
      </c>
      <c r="C70">
        <f ca="1">SUMPRODUCT('Modified Weights'!C80:C84,'Centered Ratings'!C69:C73)/SUM('Modified Weights'!C80:C84)</f>
        <v>-8.7216874614677711E-2</v>
      </c>
      <c r="D70">
        <f ca="1">SUMPRODUCT('Modified Weights'!D80:D84,'Centered Ratings'!D69:D73)/SUM('Modified Weights'!D80:D84)</f>
        <v>0.26065929354034362</v>
      </c>
      <c r="E70">
        <f ca="1">SUMPRODUCT('Modified Weights'!E80:E84,'Centered Ratings'!E69:E73)/SUM('Modified Weights'!E80:E84)</f>
        <v>0</v>
      </c>
      <c r="F70" s="4">
        <f ca="1">SUMPRODUCT('Modified Weights'!F80:F84,'Centered Ratings'!F69:F73)/SUM('Modified Weights'!F80:F84)</f>
        <v>-0.23985197270703434</v>
      </c>
      <c r="G70">
        <f ca="1">SUMPRODUCT('Modified Weights'!G80:G84,'Centered Ratings'!G69:G73)/SUM('Modified Weights'!G80:G84)</f>
        <v>0</v>
      </c>
      <c r="H70">
        <f ca="1">SUMPRODUCT('Modified Weights'!H80:H84,'Centered Ratings'!H69:H73)/SUM('Modified Weights'!H80:H84)</f>
        <v>-0.3177382869042239</v>
      </c>
      <c r="I70">
        <f ca="1">SUMPRODUCT('Modified Weights'!I80:I84,'Centered Ratings'!I69:I73)/SUM('Modified Weights'!I80:I84)</f>
        <v>3.2567402860390351E-2</v>
      </c>
      <c r="J70">
        <f ca="1">SUMPRODUCT('Modified Weights'!J80:J84,'Centered Ratings'!J69:J73)/SUM('Modified Weights'!J80:J84)</f>
        <v>-0.37491482556898659</v>
      </c>
      <c r="K70">
        <f ca="1">SUMPRODUCT('Modified Weights'!K80:K84,'Centered Ratings'!K69:K73)/SUM('Modified Weights'!K80:K84)</f>
        <v>-4.1191109389060759E-2</v>
      </c>
      <c r="L70">
        <f ca="1">SUMPRODUCT('Modified Weights'!L80:L84,'Centered Ratings'!L69:L73)/SUM('Modified Weights'!L80:L84)</f>
        <v>0.25339999913636468</v>
      </c>
      <c r="M70">
        <f ca="1">SUMPRODUCT('Modified Weights'!M80:M84,'Centered Ratings'!M69:M73)/SUM('Modified Weights'!M80:M84)</f>
        <v>0.34024900220819498</v>
      </c>
      <c r="N70">
        <f ca="1">SUMPRODUCT('Modified Weights'!N80:N84,'Centered Ratings'!N69:N73)/SUM('Modified Weights'!N80:N84)</f>
        <v>-0.1183581662407166</v>
      </c>
      <c r="O70" s="4">
        <f ca="1">SUMPRODUCT('Modified Weights'!O80:O84,'Centered Ratings'!O69:O73)/SUM('Modified Weights'!O80:O84)</f>
        <v>0.2232005521924571</v>
      </c>
      <c r="P70">
        <f ca="1">SUMPRODUCT('Modified Weights'!P80:P84,'Centered Ratings'!P69:P73)/SUM('Modified Weights'!P80:P84)</f>
        <v>0.32262421321176277</v>
      </c>
      <c r="Q70">
        <f ca="1">SUMPRODUCT('Modified Weights'!Q80:Q84,'Centered Ratings'!Q69:Q73)/SUM('Modified Weights'!Q80:Q84)</f>
        <v>-0.27223620508327545</v>
      </c>
      <c r="R70">
        <f ca="1">SUMPRODUCT('Modified Weights'!R80:R84,'Centered Ratings'!R69:R73)/SUM('Modified Weights'!R80:R84)</f>
        <v>0</v>
      </c>
      <c r="S70">
        <f ca="1">SUMPRODUCT('Modified Weights'!S80:S84,'Centered Ratings'!S69:S73)/SUM('Modified Weights'!S80:S84)</f>
        <v>-0.10337079336018244</v>
      </c>
      <c r="T70">
        <f ca="1">SUMPRODUCT('Modified Weights'!T80:T84,'Centered Ratings'!T69:T73)/SUM('Modified Weights'!T80:T84)</f>
        <v>-0.5</v>
      </c>
      <c r="U70">
        <f ca="1">SUMPRODUCT('Modified Weights'!U80:U84,'Centered Ratings'!U69:U73)/SUM('Modified Weights'!U80:U84)</f>
        <v>1.262646909423913E-2</v>
      </c>
      <c r="V70">
        <f ca="1">SUMPRODUCT('Modified Weights'!V80:V84,'Centered Ratings'!V69:V73)/SUM('Modified Weights'!V80:V84)</f>
        <v>0.25</v>
      </c>
      <c r="W70">
        <f ca="1">SUMPRODUCT('Modified Weights'!W80:W84,'Centered Ratings'!W69:W73)/SUM('Modified Weights'!W80:W84)</f>
        <v>-0.11425593227710582</v>
      </c>
      <c r="X70">
        <f ca="1">SUMPRODUCT('Modified Weights'!X80:X84,'Centered Ratings'!X69:X73)/SUM('Modified Weights'!X80:X84)</f>
        <v>0.49230039116270585</v>
      </c>
      <c r="Y70">
        <f ca="1">SUMPRODUCT('Modified Weights'!Y80:Y84,'Centered Ratings'!Y69:Y73)/SUM('Modified Weights'!Y80:Y84)</f>
        <v>4.2367270304559937E-3</v>
      </c>
      <c r="Z70">
        <f ca="1">SUMPRODUCT('Modified Weights'!Z80:Z84,'Centered Ratings'!Z69:Z73)/SUM('Modified Weights'!Z80:Z84)</f>
        <v>0.12407301453357189</v>
      </c>
    </row>
    <row r="71" spans="1:26">
      <c r="A71" s="5" t="str">
        <f t="shared" si="13"/>
        <v>114: Pretty Woman (1990)</v>
      </c>
      <c r="B71">
        <f ca="1">SUMPRODUCT('Modified Weights'!B81:B85,'Centered Ratings'!B70:B74)/SUM('Modified Weights'!B81:B85)</f>
        <v>3.9399281551405008E-3</v>
      </c>
      <c r="C71">
        <f ca="1">SUMPRODUCT('Modified Weights'!C81:C85,'Centered Ratings'!C70:C74)/SUM('Modified Weights'!C81:C85)</f>
        <v>-0.5</v>
      </c>
      <c r="D71">
        <f ca="1">SUMPRODUCT('Modified Weights'!D81:D85,'Centered Ratings'!D70:D74)/SUM('Modified Weights'!D81:D85)</f>
        <v>0.26065929354034362</v>
      </c>
      <c r="E71">
        <f ca="1">SUMPRODUCT('Modified Weights'!E81:E85,'Centered Ratings'!E70:E74)/SUM('Modified Weights'!E81:E85)</f>
        <v>0.25</v>
      </c>
      <c r="F71" s="4">
        <f ca="1">SUMPRODUCT('Modified Weights'!F81:F85,'Centered Ratings'!F70:F74)/SUM('Modified Weights'!F81:F85)</f>
        <v>-0.1796231356507986</v>
      </c>
      <c r="G71">
        <f ca="1">SUMPRODUCT('Modified Weights'!G81:G85,'Centered Ratings'!G70:G74)/SUM('Modified Weights'!G81:G85)</f>
        <v>0</v>
      </c>
      <c r="H71">
        <f ca="1">SUMPRODUCT('Modified Weights'!H81:H85,'Centered Ratings'!H70:H74)/SUM('Modified Weights'!H81:H85)</f>
        <v>-0.28717954701714915</v>
      </c>
      <c r="I71">
        <f ca="1">SUMPRODUCT('Modified Weights'!I81:I85,'Centered Ratings'!I70:I74)/SUM('Modified Weights'!I81:I85)</f>
        <v>-0.1395271642830079</v>
      </c>
      <c r="J71">
        <f ca="1">SUMPRODUCT('Modified Weights'!J81:J85,'Centered Ratings'!J70:J74)/SUM('Modified Weights'!J81:J85)</f>
        <v>-0.37491482556898659</v>
      </c>
      <c r="K71">
        <f ca="1">SUMPRODUCT('Modified Weights'!K81:K85,'Centered Ratings'!K70:K74)/SUM('Modified Weights'!K81:K85)</f>
        <v>2.912960724082542E-2</v>
      </c>
      <c r="L71">
        <f ca="1">SUMPRODUCT('Modified Weights'!L81:L85,'Centered Ratings'!L70:L74)/SUM('Modified Weights'!L81:L85)</f>
        <v>0.22882563203033551</v>
      </c>
      <c r="M71">
        <f ca="1">SUMPRODUCT('Modified Weights'!M81:M85,'Centered Ratings'!M70:M74)/SUM('Modified Weights'!M81:M85)</f>
        <v>0.34024900220819498</v>
      </c>
      <c r="N71">
        <f ca="1">SUMPRODUCT('Modified Weights'!N81:N85,'Centered Ratings'!N70:N74)/SUM('Modified Weights'!N81:N85)</f>
        <v>0</v>
      </c>
      <c r="O71" s="4">
        <f ca="1">SUMPRODUCT('Modified Weights'!O81:O85,'Centered Ratings'!O70:O74)/SUM('Modified Weights'!O81:O85)</f>
        <v>0.2232005521924571</v>
      </c>
      <c r="P71">
        <f ca="1">SUMPRODUCT('Modified Weights'!P81:P85,'Centered Ratings'!P70:P74)/SUM('Modified Weights'!P81:P85)</f>
        <v>0.31732516556701107</v>
      </c>
      <c r="Q71">
        <f ca="1">SUMPRODUCT('Modified Weights'!Q81:Q85,'Centered Ratings'!Q70:Q74)/SUM('Modified Weights'!Q81:Q85)</f>
        <v>-0.31036338181169587</v>
      </c>
      <c r="R71">
        <f ca="1">SUMPRODUCT('Modified Weights'!R81:R85,'Centered Ratings'!R70:R74)/SUM('Modified Weights'!R81:R85)</f>
        <v>0</v>
      </c>
      <c r="S71">
        <f ca="1">SUMPRODUCT('Modified Weights'!S81:S85,'Centered Ratings'!S70:S74)/SUM('Modified Weights'!S81:S85)</f>
        <v>-5.0837384183016671E-2</v>
      </c>
      <c r="T71">
        <f ca="1">SUMPRODUCT('Modified Weights'!T81:T85,'Centered Ratings'!T70:T74)/SUM('Modified Weights'!T81:T85)</f>
        <v>-0.5</v>
      </c>
      <c r="U71">
        <f ca="1">SUMPRODUCT('Modified Weights'!U81:U85,'Centered Ratings'!U70:U74)/SUM('Modified Weights'!U81:U85)</f>
        <v>-7.5675049823837964E-2</v>
      </c>
      <c r="V71">
        <f ca="1">SUMPRODUCT('Modified Weights'!V81:V85,'Centered Ratings'!V70:V74)/SUM('Modified Weights'!V81:V85)</f>
        <v>-0.21203445046875094</v>
      </c>
      <c r="W71">
        <f ca="1">SUMPRODUCT('Modified Weights'!W81:W85,'Centered Ratings'!W70:W74)/SUM('Modified Weights'!W81:W85)</f>
        <v>-0.77933430983943253</v>
      </c>
      <c r="X71">
        <f ca="1">SUMPRODUCT('Modified Weights'!X81:X85,'Centered Ratings'!X70:X74)/SUM('Modified Weights'!X81:X85)</f>
        <v>0.3046488480562824</v>
      </c>
      <c r="Y71">
        <f ca="1">SUMPRODUCT('Modified Weights'!Y81:Y85,'Centered Ratings'!Y70:Y74)/SUM('Modified Weights'!Y81:Y85)</f>
        <v>0.20327575055510924</v>
      </c>
      <c r="Z71">
        <f ca="1">SUMPRODUCT('Modified Weights'!Z81:Z85,'Centered Ratings'!Z70:Z74)/SUM('Modified Weights'!Z81:Z85)</f>
        <v>0</v>
      </c>
    </row>
    <row r="72" spans="1:26">
      <c r="A72" s="5" t="str">
        <f t="shared" si="13"/>
        <v>114: Pretty Woman (1990)</v>
      </c>
      <c r="B72">
        <f ca="1">SUMPRODUCT('Modified Weights'!B82:B86,'Centered Ratings'!B71:B75)/SUM('Modified Weights'!B82:B86)</f>
        <v>3.9399281551405008E-3</v>
      </c>
      <c r="C72">
        <f ca="1">SUMPRODUCT('Modified Weights'!C82:C86,'Centered Ratings'!C71:C75)/SUM('Modified Weights'!C82:C86)</f>
        <v>-5.3359428849331231E-3</v>
      </c>
      <c r="D72">
        <f ca="1">SUMPRODUCT('Modified Weights'!D82:D86,'Centered Ratings'!D71:D75)/SUM('Modified Weights'!D82:D86)</f>
        <v>9.7915219520705171E-2</v>
      </c>
      <c r="E72">
        <f ca="1">SUMPRODUCT('Modified Weights'!E82:E86,'Centered Ratings'!E71:E75)/SUM('Modified Weights'!E82:E86)</f>
        <v>0.25</v>
      </c>
      <c r="F72" s="4">
        <f ca="1">SUMPRODUCT('Modified Weights'!F82:F86,'Centered Ratings'!F71:F75)/SUM('Modified Weights'!F82:F86)</f>
        <v>-0.21039972789399872</v>
      </c>
      <c r="G72">
        <f ca="1">SUMPRODUCT('Modified Weights'!G82:G86,'Centered Ratings'!G71:G75)/SUM('Modified Weights'!G82:G86)</f>
        <v>0</v>
      </c>
      <c r="H72">
        <f ca="1">SUMPRODUCT('Modified Weights'!H82:H86,'Centered Ratings'!H71:H75)/SUM('Modified Weights'!H82:H86)</f>
        <v>-0.18078217942642852</v>
      </c>
      <c r="I72">
        <f ca="1">SUMPRODUCT('Modified Weights'!I82:I86,'Centered Ratings'!I71:I75)/SUM('Modified Weights'!I82:I86)</f>
        <v>0.1829503680968621</v>
      </c>
      <c r="J72">
        <f ca="1">SUMPRODUCT('Modified Weights'!J82:J86,'Centered Ratings'!J71:J75)/SUM('Modified Weights'!J82:J86)</f>
        <v>-0.37491482556898659</v>
      </c>
      <c r="K72">
        <f ca="1">SUMPRODUCT('Modified Weights'!K82:K86,'Centered Ratings'!K71:K75)/SUM('Modified Weights'!K82:K86)</f>
        <v>-0.20537934295779814</v>
      </c>
      <c r="L72">
        <f ca="1">SUMPRODUCT('Modified Weights'!L82:L86,'Centered Ratings'!L71:L75)/SUM('Modified Weights'!L82:L86)</f>
        <v>0.22882563203033551</v>
      </c>
      <c r="M72">
        <f ca="1">SUMPRODUCT('Modified Weights'!M82:M86,'Centered Ratings'!M71:M75)/SUM('Modified Weights'!M82:M86)</f>
        <v>-0.39032881230893529</v>
      </c>
      <c r="N72">
        <f ca="1">SUMPRODUCT('Modified Weights'!N82:N86,'Centered Ratings'!N71:N75)/SUM('Modified Weights'!N82:N86)</f>
        <v>0</v>
      </c>
      <c r="O72" s="4">
        <f ca="1">SUMPRODUCT('Modified Weights'!O82:O86,'Centered Ratings'!O71:O75)/SUM('Modified Weights'!O82:O86)</f>
        <v>0.16014298845476543</v>
      </c>
      <c r="P72">
        <f ca="1">SUMPRODUCT('Modified Weights'!P82:P86,'Centered Ratings'!P71:P75)/SUM('Modified Weights'!P82:P86)</f>
        <v>0.70338948424867254</v>
      </c>
      <c r="Q72">
        <f ca="1">SUMPRODUCT('Modified Weights'!Q82:Q86,'Centered Ratings'!Q71:Q75)/SUM('Modified Weights'!Q82:Q86)</f>
        <v>-5.9104781779333003E-2</v>
      </c>
      <c r="R72">
        <f ca="1">SUMPRODUCT('Modified Weights'!R82:R86,'Centered Ratings'!R71:R75)/SUM('Modified Weights'!R82:R86)</f>
        <v>0</v>
      </c>
      <c r="S72">
        <f ca="1">SUMPRODUCT('Modified Weights'!S82:S86,'Centered Ratings'!S71:S75)/SUM('Modified Weights'!S82:S86)</f>
        <v>0</v>
      </c>
      <c r="T72">
        <f ca="1">SUMPRODUCT('Modified Weights'!T82:T86,'Centered Ratings'!T71:T75)/SUM('Modified Weights'!T82:T86)</f>
        <v>-7.7118187449164932E-2</v>
      </c>
      <c r="U72">
        <f ca="1">SUMPRODUCT('Modified Weights'!U82:U86,'Centered Ratings'!U71:U75)/SUM('Modified Weights'!U82:U86)</f>
        <v>-6.9993390292059417E-3</v>
      </c>
      <c r="V72">
        <f ca="1">SUMPRODUCT('Modified Weights'!V82:V86,'Centered Ratings'!V71:V75)/SUM('Modified Weights'!V82:V86)</f>
        <v>-0.17070424899621328</v>
      </c>
      <c r="W72">
        <f ca="1">SUMPRODUCT('Modified Weights'!W82:W86,'Centered Ratings'!W71:W75)/SUM('Modified Weights'!W82:W86)</f>
        <v>-0.44840531116028121</v>
      </c>
      <c r="X72">
        <f ca="1">SUMPRODUCT('Modified Weights'!X82:X86,'Centered Ratings'!X71:X75)/SUM('Modified Weights'!X82:X86)</f>
        <v>0.3046488480562824</v>
      </c>
      <c r="Y72">
        <f ca="1">SUMPRODUCT('Modified Weights'!Y82:Y86,'Centered Ratings'!Y71:Y75)/SUM('Modified Weights'!Y82:Y86)</f>
        <v>0.24865194910536567</v>
      </c>
      <c r="Z72">
        <f ca="1">SUMPRODUCT('Modified Weights'!Z82:Z86,'Centered Ratings'!Z71:Z75)/SUM('Modified Weights'!Z82:Z86)</f>
        <v>0</v>
      </c>
    </row>
    <row r="73" spans="1:26">
      <c r="A73" s="20" t="s">
        <v>14</v>
      </c>
      <c r="B73">
        <f ca="1">SUMPRODUCT('Modified Weights'!B83:B87,'Centered Ratings'!B72:B76)/SUM('Modified Weights'!B83:B87)</f>
        <v>6.0883464596622489E-3</v>
      </c>
      <c r="C73">
        <f ca="1">SUMPRODUCT('Modified Weights'!C83:C87,'Centered Ratings'!C72:C76)/SUM('Modified Weights'!C83:C87)</f>
        <v>-5.3359428849331231E-3</v>
      </c>
      <c r="D73">
        <f ca="1">SUMPRODUCT('Modified Weights'!D83:D87,'Centered Ratings'!D72:D76)/SUM('Modified Weights'!D83:D87)</f>
        <v>2.4066430067016691E-2</v>
      </c>
      <c r="E73">
        <f ca="1">SUMPRODUCT('Modified Weights'!E83:E87,'Centered Ratings'!E72:E76)/SUM('Modified Weights'!E83:E87)</f>
        <v>-7.3360588855629891E-2</v>
      </c>
      <c r="F73" s="4">
        <f ca="1">SUMPRODUCT('Modified Weights'!F83:F87,'Centered Ratings'!F72:F76)/SUM('Modified Weights'!F83:F87)</f>
        <v>-2.8326095584327589E-2</v>
      </c>
      <c r="G73">
        <f ca="1">SUMPRODUCT('Modified Weights'!G83:G87,'Centered Ratings'!G72:G76)/SUM('Modified Weights'!G83:G87)</f>
        <v>0</v>
      </c>
      <c r="H73">
        <f ca="1">SUMPRODUCT('Modified Weights'!H83:H87,'Centered Ratings'!H72:H76)/SUM('Modified Weights'!H83:H87)</f>
        <v>-3.5477188159411928E-2</v>
      </c>
      <c r="I73">
        <f ca="1">SUMPRODUCT('Modified Weights'!I83:I87,'Centered Ratings'!I72:I76)/SUM('Modified Weights'!I83:I87)</f>
        <v>-5.627349491871874E-2</v>
      </c>
      <c r="J73">
        <f ca="1">SUMPRODUCT('Modified Weights'!J83:J87,'Centered Ratings'!J72:J76)/SUM('Modified Weights'!J83:J87)</f>
        <v>1.7034886202683605E-4</v>
      </c>
      <c r="K73">
        <f ca="1">SUMPRODUCT('Modified Weights'!K83:K87,'Centered Ratings'!K72:K76)/SUM('Modified Weights'!K83:K87)</f>
        <v>4.5397918204296735E-2</v>
      </c>
      <c r="L73">
        <f ca="1">SUMPRODUCT('Modified Weights'!L83:L87,'Centered Ratings'!L72:L76)/SUM('Modified Weights'!L83:L87)</f>
        <v>-9.6895410552474397E-3</v>
      </c>
      <c r="M73">
        <f ca="1">SUMPRODUCT('Modified Weights'!M83:M87,'Centered Ratings'!M72:M76)/SUM('Modified Weights'!M83:M87)</f>
        <v>0.36977840501839615</v>
      </c>
      <c r="N73">
        <f ca="1">SUMPRODUCT('Modified Weights'!N83:N87,'Centered Ratings'!N72:N76)/SUM('Modified Weights'!N83:N87)</f>
        <v>0</v>
      </c>
      <c r="O73" s="4">
        <f ca="1">SUMPRODUCT('Modified Weights'!O83:O87,'Centered Ratings'!O72:O76)/SUM('Modified Weights'!O83:O87)</f>
        <v>-3.845638927574719E-2</v>
      </c>
      <c r="P73">
        <f ca="1">SUMPRODUCT('Modified Weights'!P83:P87,'Centered Ratings'!P72:P76)/SUM('Modified Weights'!P83:P87)</f>
        <v>-0.15696908828071754</v>
      </c>
      <c r="Q73">
        <f ca="1">SUMPRODUCT('Modified Weights'!Q83:Q87,'Centered Ratings'!Q72:Q76)/SUM('Modified Weights'!Q83:Q87)</f>
        <v>-5.9104781779333003E-2</v>
      </c>
      <c r="R73">
        <f ca="1">SUMPRODUCT('Modified Weights'!R83:R87,'Centered Ratings'!R72:R76)/SUM('Modified Weights'!R83:R87)</f>
        <v>0</v>
      </c>
      <c r="S73">
        <f ca="1">SUMPRODUCT('Modified Weights'!S83:S87,'Centered Ratings'!S72:S76)/SUM('Modified Weights'!S83:S87)</f>
        <v>0</v>
      </c>
      <c r="T73">
        <f ca="1">SUMPRODUCT('Modified Weights'!T83:T87,'Centered Ratings'!T72:T76)/SUM('Modified Weights'!T83:T87)</f>
        <v>-7.7118187449164932E-2</v>
      </c>
      <c r="U73">
        <f ca="1">SUMPRODUCT('Modified Weights'!U83:U87,'Centered Ratings'!U72:U76)/SUM('Modified Weights'!U83:U87)</f>
        <v>1.9582874773737956E-2</v>
      </c>
      <c r="V73">
        <f ca="1">SUMPRODUCT('Modified Weights'!V83:V87,'Centered Ratings'!V72:V76)/SUM('Modified Weights'!V83:V87)</f>
        <v>7.288338283137881E-2</v>
      </c>
      <c r="W73">
        <f ca="1">SUMPRODUCT('Modified Weights'!W83:W87,'Centered Ratings'!W72:W76)/SUM('Modified Weights'!W83:W87)</f>
        <v>0.19853521635582716</v>
      </c>
      <c r="X73">
        <f ca="1">SUMPRODUCT('Modified Weights'!X83:X87,'Centered Ratings'!X72:X76)/SUM('Modified Weights'!X83:X87)</f>
        <v>-7.8651318997581418E-2</v>
      </c>
      <c r="Y73">
        <f ca="1">SUMPRODUCT('Modified Weights'!Y83:Y87,'Centered Ratings'!Y72:Y76)/SUM('Modified Weights'!Y83:Y87)</f>
        <v>-0.1090016120708687</v>
      </c>
      <c r="Z73">
        <f ca="1">SUMPRODUCT('Modified Weights'!Z83:Z87,'Centered Ratings'!Z72:Z76)/SUM('Modified Weights'!Z83:Z87)</f>
        <v>0</v>
      </c>
    </row>
    <row r="74" spans="1:26">
      <c r="A74" s="5" t="str">
        <f t="shared" ref="A74:A77" si="14">A73</f>
        <v>120: The Lord of the Rings: The Fellowship of the Ring (2001)</v>
      </c>
      <c r="B74">
        <f ca="1">SUMPRODUCT('Modified Weights'!B84:B88,'Centered Ratings'!B73:B77)/SUM('Modified Weights'!B84:B88)</f>
        <v>0.56094643045559733</v>
      </c>
      <c r="C74">
        <f ca="1">SUMPRODUCT('Modified Weights'!C84:C88,'Centered Ratings'!C73:C77)/SUM('Modified Weights'!C84:C88)</f>
        <v>-5.3359428849331231E-3</v>
      </c>
      <c r="D74">
        <f ca="1">SUMPRODUCT('Modified Weights'!D84:D88,'Centered Ratings'!D73:D77)/SUM('Modified Weights'!D84:D88)</f>
        <v>0.31079165296139488</v>
      </c>
      <c r="E74">
        <f ca="1">SUMPRODUCT('Modified Weights'!E84:E88,'Centered Ratings'!E73:E77)/SUM('Modified Weights'!E84:E88)</f>
        <v>-7.3360588855629891E-2</v>
      </c>
      <c r="F74" s="4">
        <f ca="1">SUMPRODUCT('Modified Weights'!F84:F88,'Centered Ratings'!F73:F77)/SUM('Modified Weights'!F84:F88)</f>
        <v>5.7623580431471158E-2</v>
      </c>
      <c r="G74">
        <f ca="1">SUMPRODUCT('Modified Weights'!G84:G88,'Centered Ratings'!G73:G77)/SUM('Modified Weights'!G84:G88)</f>
        <v>0</v>
      </c>
      <c r="H74">
        <f ca="1">SUMPRODUCT('Modified Weights'!H84:H88,'Centered Ratings'!H73:H77)/SUM('Modified Weights'!H84:H88)</f>
        <v>-3.5477188159411921E-2</v>
      </c>
      <c r="I74">
        <f ca="1">SUMPRODUCT('Modified Weights'!I84:I88,'Centered Ratings'!I73:I77)/SUM('Modified Weights'!I84:I88)</f>
        <v>-5.627349491871874E-2</v>
      </c>
      <c r="J74">
        <f ca="1">SUMPRODUCT('Modified Weights'!J84:J88,'Centered Ratings'!J73:J77)/SUM('Modified Weights'!J84:J88)</f>
        <v>-0.20811566534296586</v>
      </c>
      <c r="K74">
        <f ca="1">SUMPRODUCT('Modified Weights'!K84:K88,'Centered Ratings'!K73:K77)/SUM('Modified Weights'!K84:K88)</f>
        <v>0.396306699442801</v>
      </c>
      <c r="L74">
        <f ca="1">SUMPRODUCT('Modified Weights'!L84:L88,'Centered Ratings'!L73:L77)/SUM('Modified Weights'!L84:L88)</f>
        <v>-0.11757080514794283</v>
      </c>
      <c r="M74">
        <f ca="1">SUMPRODUCT('Modified Weights'!M84:M88,'Centered Ratings'!M73:M77)/SUM('Modified Weights'!M84:M88)</f>
        <v>0.73063385247812473</v>
      </c>
      <c r="N74">
        <f ca="1">SUMPRODUCT('Modified Weights'!N84:N88,'Centered Ratings'!N73:N77)/SUM('Modified Weights'!N84:N88)</f>
        <v>0</v>
      </c>
      <c r="O74" s="4">
        <f ca="1">SUMPRODUCT('Modified Weights'!O84:O88,'Centered Ratings'!O73:O77)/SUM('Modified Weights'!O84:O88)</f>
        <v>-3.845638927574719E-2</v>
      </c>
      <c r="P74">
        <f ca="1">SUMPRODUCT('Modified Weights'!P84:P88,'Centered Ratings'!P73:P77)/SUM('Modified Weights'!P84:P88)</f>
        <v>-0.36363492310679835</v>
      </c>
      <c r="Q74">
        <f ca="1">SUMPRODUCT('Modified Weights'!Q84:Q88,'Centered Ratings'!Q73:Q77)/SUM('Modified Weights'!Q84:Q88)</f>
        <v>0.54231842557448295</v>
      </c>
      <c r="R74">
        <f ca="1">SUMPRODUCT('Modified Weights'!R84:R88,'Centered Ratings'!R73:R77)/SUM('Modified Weights'!R84:R88)</f>
        <v>0</v>
      </c>
      <c r="S74">
        <f ca="1">SUMPRODUCT('Modified Weights'!S84:S88,'Centered Ratings'!S73:S77)/SUM('Modified Weights'!S84:S88)</f>
        <v>0</v>
      </c>
      <c r="T74">
        <f ca="1">SUMPRODUCT('Modified Weights'!T84:T88,'Centered Ratings'!T73:T77)/SUM('Modified Weights'!T84:T88)</f>
        <v>-7.7118187449164932E-2</v>
      </c>
      <c r="U74">
        <f ca="1">SUMPRODUCT('Modified Weights'!U84:U88,'Centered Ratings'!U73:U77)/SUM('Modified Weights'!U84:U88)</f>
        <v>1.9582874773737949E-2</v>
      </c>
      <c r="V74">
        <f ca="1">SUMPRODUCT('Modified Weights'!V84:V88,'Centered Ratings'!V73:V77)/SUM('Modified Weights'!V84:V88)</f>
        <v>-0.60766568331195447</v>
      </c>
      <c r="W74">
        <f ca="1">SUMPRODUCT('Modified Weights'!W84:W88,'Centered Ratings'!W73:W77)/SUM('Modified Weights'!W84:W88)</f>
        <v>3.3285173354951479E-2</v>
      </c>
      <c r="X74">
        <f ca="1">SUMPRODUCT('Modified Weights'!X84:X88,'Centered Ratings'!X73:X77)/SUM('Modified Weights'!X84:X88)</f>
        <v>-7.8651318997581418E-2</v>
      </c>
      <c r="Y74">
        <f ca="1">SUMPRODUCT('Modified Weights'!Y84:Y88,'Centered Ratings'!Y73:Y77)/SUM('Modified Weights'!Y84:Y88)</f>
        <v>1.6158105756238623E-2</v>
      </c>
      <c r="Z74">
        <f ca="1">SUMPRODUCT('Modified Weights'!Z84:Z88,'Centered Ratings'!Z73:Z77)/SUM('Modified Weights'!Z84:Z88)</f>
        <v>0</v>
      </c>
    </row>
    <row r="75" spans="1:26">
      <c r="A75" s="5" t="str">
        <f t="shared" si="14"/>
        <v>120: The Lord of the Rings: The Fellowship of the Ring (2001)</v>
      </c>
      <c r="B75">
        <f ca="1">SUMPRODUCT('Modified Weights'!B85:B89,'Centered Ratings'!B74:B78)/SUM('Modified Weights'!B85:B89)</f>
        <v>1.0894216797929959</v>
      </c>
      <c r="C75">
        <f ca="1">SUMPRODUCT('Modified Weights'!C85:C89,'Centered Ratings'!C74:C78)/SUM('Modified Weights'!C85:C89)</f>
        <v>-0.17445363882008053</v>
      </c>
      <c r="D75">
        <f ca="1">SUMPRODUCT('Modified Weights'!D85:D89,'Centered Ratings'!D74:D78)/SUM('Modified Weights'!D85:D89)</f>
        <v>-0.29674580263287148</v>
      </c>
      <c r="E75">
        <f ca="1">SUMPRODUCT('Modified Weights'!E85:E89,'Centered Ratings'!E74:E78)/SUM('Modified Weights'!E85:E89)</f>
        <v>-7.3360588855629891E-2</v>
      </c>
      <c r="F75" s="4">
        <f ca="1">SUMPRODUCT('Modified Weights'!F85:F89,'Centered Ratings'!F74:F78)/SUM('Modified Weights'!F85:F89)</f>
        <v>3.7299104626900531E-2</v>
      </c>
      <c r="G75">
        <f ca="1">SUMPRODUCT('Modified Weights'!G85:G89,'Centered Ratings'!G74:G78)/SUM('Modified Weights'!G85:G89)</f>
        <v>0</v>
      </c>
      <c r="H75">
        <f ca="1">SUMPRODUCT('Modified Weights'!H85:H89,'Centered Ratings'!H74:H78)/SUM('Modified Weights'!H85:H89)</f>
        <v>-3.5477188159411921E-2</v>
      </c>
      <c r="I75">
        <f ca="1">SUMPRODUCT('Modified Weights'!I85:I89,'Centered Ratings'!I74:I78)/SUM('Modified Weights'!I85:I89)</f>
        <v>-5.627349491871874E-2</v>
      </c>
      <c r="J75">
        <f ca="1">SUMPRODUCT('Modified Weights'!J85:J89,'Centered Ratings'!J74:J78)/SUM('Modified Weights'!J85:J89)</f>
        <v>-0.20811566534296586</v>
      </c>
      <c r="K75">
        <f ca="1">SUMPRODUCT('Modified Weights'!K85:K89,'Centered Ratings'!K74:K78)/SUM('Modified Weights'!K85:K89)</f>
        <v>0.17659119531589931</v>
      </c>
      <c r="L75">
        <f ca="1">SUMPRODUCT('Modified Weights'!L85:L89,'Centered Ratings'!L74:L78)/SUM('Modified Weights'!L85:L89)</f>
        <v>-6.4473563799019709E-2</v>
      </c>
      <c r="M75">
        <f ca="1">SUMPRODUCT('Modified Weights'!M85:M89,'Centered Ratings'!M74:M78)/SUM('Modified Weights'!M85:M89)</f>
        <v>0.60401143290331738</v>
      </c>
      <c r="N75">
        <f ca="1">SUMPRODUCT('Modified Weights'!N85:N89,'Centered Ratings'!N74:N78)/SUM('Modified Weights'!N85:N89)</f>
        <v>0</v>
      </c>
      <c r="O75" s="4">
        <f ca="1">SUMPRODUCT('Modified Weights'!O85:O89,'Centered Ratings'!O74:O78)/SUM('Modified Weights'!O85:O89)</f>
        <v>-3.845638927574719E-2</v>
      </c>
      <c r="P75">
        <f ca="1">SUMPRODUCT('Modified Weights'!P85:P89,'Centered Ratings'!P74:P78)/SUM('Modified Weights'!P85:P89)</f>
        <v>-0.27917264405808889</v>
      </c>
      <c r="Q75">
        <f ca="1">SUMPRODUCT('Modified Weights'!Q85:Q89,'Centered Ratings'!Q74:Q78)/SUM('Modified Weights'!Q85:Q89)</f>
        <v>0.35534885805413058</v>
      </c>
      <c r="R75">
        <f ca="1">SUMPRODUCT('Modified Weights'!R85:R89,'Centered Ratings'!R74:R78)/SUM('Modified Weights'!R85:R89)</f>
        <v>0.12002602513813296</v>
      </c>
      <c r="S75">
        <f ca="1">SUMPRODUCT('Modified Weights'!S85:S89,'Centered Ratings'!S74:S78)/SUM('Modified Weights'!S85:S89)</f>
        <v>0</v>
      </c>
      <c r="T75">
        <f ca="1">SUMPRODUCT('Modified Weights'!T85:T89,'Centered Ratings'!T74:T78)/SUM('Modified Weights'!T85:T89)</f>
        <v>-7.7118187449164932E-2</v>
      </c>
      <c r="U75">
        <f ca="1">SUMPRODUCT('Modified Weights'!U85:U89,'Centered Ratings'!U74:U78)/SUM('Modified Weights'!U85:U89)</f>
        <v>1.9582874773737952E-2</v>
      </c>
      <c r="V75">
        <f ca="1">SUMPRODUCT('Modified Weights'!V85:V89,'Centered Ratings'!V74:V78)/SUM('Modified Weights'!V85:V89)</f>
        <v>-0.60766568331195447</v>
      </c>
      <c r="W75">
        <f ca="1">SUMPRODUCT('Modified Weights'!W85:W89,'Centered Ratings'!W74:W78)/SUM('Modified Weights'!W85:W89)</f>
        <v>0.17921174997771075</v>
      </c>
      <c r="X75">
        <f ca="1">SUMPRODUCT('Modified Weights'!X85:X89,'Centered Ratings'!X74:X78)/SUM('Modified Weights'!X85:X89)</f>
        <v>0.11940745837715343</v>
      </c>
      <c r="Y75">
        <f ca="1">SUMPRODUCT('Modified Weights'!Y85:Y89,'Centered Ratings'!Y74:Y78)/SUM('Modified Weights'!Y85:Y89)</f>
        <v>1.6158105756238623E-2</v>
      </c>
      <c r="Z75">
        <f ca="1">SUMPRODUCT('Modified Weights'!Z85:Z89,'Centered Ratings'!Z74:Z78)/SUM('Modified Weights'!Z85:Z89)</f>
        <v>0.67161058915428318</v>
      </c>
    </row>
    <row r="76" spans="1:26">
      <c r="A76" s="5" t="str">
        <f t="shared" si="14"/>
        <v>120: The Lord of the Rings: The Fellowship of the Ring (2001)</v>
      </c>
      <c r="B76">
        <f ca="1">SUMPRODUCT('Modified Weights'!B86:B90,'Centered Ratings'!B75:B79)/SUM('Modified Weights'!B86:B90)</f>
        <v>4.0127559157629916E-2</v>
      </c>
      <c r="C76">
        <f ca="1">SUMPRODUCT('Modified Weights'!C86:C90,'Centered Ratings'!C75:C79)/SUM('Modified Weights'!C86:C90)</f>
        <v>-8.4593537935835263E-3</v>
      </c>
      <c r="D76">
        <f ca="1">SUMPRODUCT('Modified Weights'!D86:D90,'Centered Ratings'!D75:D79)/SUM('Modified Weights'!D86:D90)</f>
        <v>-0.29674580263287148</v>
      </c>
      <c r="E76">
        <f ca="1">SUMPRODUCT('Modified Weights'!E86:E90,'Centered Ratings'!E75:E79)/SUM('Modified Weights'!E86:E90)</f>
        <v>-7.3360588855629891E-2</v>
      </c>
      <c r="F76" s="4">
        <f ca="1">SUMPRODUCT('Modified Weights'!F86:F90,'Centered Ratings'!F75:F79)/SUM('Modified Weights'!F86:F90)</f>
        <v>1.8767154763443292E-2</v>
      </c>
      <c r="G76">
        <f ca="1">SUMPRODUCT('Modified Weights'!G86:G90,'Centered Ratings'!G75:G79)/SUM('Modified Weights'!G86:G90)</f>
        <v>0.56748067252769452</v>
      </c>
      <c r="H76">
        <f ca="1">SUMPRODUCT('Modified Weights'!H86:H90,'Centered Ratings'!H75:H79)/SUM('Modified Weights'!H86:H90)</f>
        <v>-3.5477188159411914E-2</v>
      </c>
      <c r="I76">
        <f ca="1">SUMPRODUCT('Modified Weights'!I86:I90,'Centered Ratings'!I75:I79)/SUM('Modified Weights'!I86:I90)</f>
        <v>-5.627349491871874E-2</v>
      </c>
      <c r="J76">
        <f ca="1">SUMPRODUCT('Modified Weights'!J86:J90,'Centered Ratings'!J75:J79)/SUM('Modified Weights'!J86:J90)</f>
        <v>-0.20811566534296586</v>
      </c>
      <c r="K76">
        <f ca="1">SUMPRODUCT('Modified Weights'!K86:K90,'Centered Ratings'!K75:K79)/SUM('Modified Weights'!K86:K90)</f>
        <v>0.17659119531589931</v>
      </c>
      <c r="L76">
        <f ca="1">SUMPRODUCT('Modified Weights'!L86:L90,'Centered Ratings'!L75:L79)/SUM('Modified Weights'!L86:L90)</f>
        <v>-6.4473563799019709E-2</v>
      </c>
      <c r="M76">
        <f ca="1">SUMPRODUCT('Modified Weights'!M86:M90,'Centered Ratings'!M75:M79)/SUM('Modified Weights'!M86:M90)</f>
        <v>0.60401143290331738</v>
      </c>
      <c r="N76">
        <f ca="1">SUMPRODUCT('Modified Weights'!N86:N90,'Centered Ratings'!N75:N79)/SUM('Modified Weights'!N86:N90)</f>
        <v>0</v>
      </c>
      <c r="O76" s="4">
        <f ca="1">SUMPRODUCT('Modified Weights'!O86:O90,'Centered Ratings'!O75:O79)/SUM('Modified Weights'!O86:O90)</f>
        <v>-3.845638927574719E-2</v>
      </c>
      <c r="P76">
        <f ca="1">SUMPRODUCT('Modified Weights'!P86:P90,'Centered Ratings'!P75:P79)/SUM('Modified Weights'!P86:P90)</f>
        <v>-0.27917264405808889</v>
      </c>
      <c r="Q76">
        <f ca="1">SUMPRODUCT('Modified Weights'!Q86:Q90,'Centered Ratings'!Q75:Q79)/SUM('Modified Weights'!Q86:Q90)</f>
        <v>0.18900807084137206</v>
      </c>
      <c r="R76">
        <f ca="1">SUMPRODUCT('Modified Weights'!R86:R90,'Centered Ratings'!R75:R79)/SUM('Modified Weights'!R86:R90)</f>
        <v>0.12002602513813296</v>
      </c>
      <c r="S76">
        <f ca="1">SUMPRODUCT('Modified Weights'!S86:S90,'Centered Ratings'!S75:S79)/SUM('Modified Weights'!S86:S90)</f>
        <v>0</v>
      </c>
      <c r="T76">
        <f ca="1">SUMPRODUCT('Modified Weights'!T86:T90,'Centered Ratings'!T75:T79)/SUM('Modified Weights'!T86:T90)</f>
        <v>-7.7118187449164932E-2</v>
      </c>
      <c r="U76">
        <f ca="1">SUMPRODUCT('Modified Weights'!U86:U90,'Centered Ratings'!U75:U79)/SUM('Modified Weights'!U86:U90)</f>
        <v>1.9582874773737949E-2</v>
      </c>
      <c r="V76">
        <f ca="1">SUMPRODUCT('Modified Weights'!V86:V90,'Centered Ratings'!V75:V79)/SUM('Modified Weights'!V86:V90)</f>
        <v>-0.42647743528780463</v>
      </c>
      <c r="W76">
        <f ca="1">SUMPRODUCT('Modified Weights'!W86:W90,'Centered Ratings'!W75:W79)/SUM('Modified Weights'!W86:W90)</f>
        <v>0.22471449045007058</v>
      </c>
      <c r="X76">
        <f ca="1">SUMPRODUCT('Modified Weights'!X86:X90,'Centered Ratings'!X75:X79)/SUM('Modified Weights'!X86:X90)</f>
        <v>0.30925158981172995</v>
      </c>
      <c r="Y76">
        <f ca="1">SUMPRODUCT('Modified Weights'!Y86:Y90,'Centered Ratings'!Y75:Y79)/SUM('Modified Weights'!Y86:Y90)</f>
        <v>2.5381156161538406E-2</v>
      </c>
      <c r="Z76">
        <f ca="1">SUMPRODUCT('Modified Weights'!Z86:Z90,'Centered Ratings'!Z75:Z79)/SUM('Modified Weights'!Z86:Z90)</f>
        <v>1.3333333333333335</v>
      </c>
    </row>
    <row r="77" spans="1:26">
      <c r="A77" s="5" t="str">
        <f t="shared" si="14"/>
        <v>120: The Lord of the Rings: The Fellowship of the Ring (2001)</v>
      </c>
      <c r="B77">
        <f ca="1">SUMPRODUCT('Modified Weights'!B87:B91,'Centered Ratings'!B76:B80)/SUM('Modified Weights'!B87:B91)</f>
        <v>4.0127559157629916E-2</v>
      </c>
      <c r="C77">
        <f ca="1">SUMPRODUCT('Modified Weights'!C87:C91,'Centered Ratings'!C76:C80)/SUM('Modified Weights'!C87:C91)</f>
        <v>-8.4593537935835263E-3</v>
      </c>
      <c r="D77">
        <f ca="1">SUMPRODUCT('Modified Weights'!D87:D91,'Centered Ratings'!D76:D80)/SUM('Modified Weights'!D87:D91)</f>
        <v>-0.21916223943380259</v>
      </c>
      <c r="E77">
        <f ca="1">SUMPRODUCT('Modified Weights'!E87:E91,'Centered Ratings'!E76:E80)/SUM('Modified Weights'!E87:E91)</f>
        <v>-7.3360588855629891E-2</v>
      </c>
      <c r="F77" s="4">
        <f ca="1">SUMPRODUCT('Modified Weights'!F87:F91,'Centered Ratings'!F76:F80)/SUM('Modified Weights'!F87:F91)</f>
        <v>1.1805306244716269E-3</v>
      </c>
      <c r="G77">
        <f ca="1">SUMPRODUCT('Modified Weights'!G87:G91,'Centered Ratings'!G76:G80)/SUM('Modified Weights'!G87:G91)</f>
        <v>-0.23098779924879867</v>
      </c>
      <c r="H77">
        <f ca="1">SUMPRODUCT('Modified Weights'!H87:H91,'Centered Ratings'!H76:H80)/SUM('Modified Weights'!H87:H91)</f>
        <v>-3.5477188159411914E-2</v>
      </c>
      <c r="I77">
        <f ca="1">SUMPRODUCT('Modified Weights'!I87:I91,'Centered Ratings'!I76:I80)/SUM('Modified Weights'!I87:I91)</f>
        <v>-5.627349491871874E-2</v>
      </c>
      <c r="J77">
        <f ca="1">SUMPRODUCT('Modified Weights'!J87:J91,'Centered Ratings'!J76:J80)/SUM('Modified Weights'!J87:J91)</f>
        <v>-5.9440485752711485E-2</v>
      </c>
      <c r="K77">
        <f ca="1">SUMPRODUCT('Modified Weights'!K87:K91,'Centered Ratings'!K76:K80)/SUM('Modified Weights'!K87:K91)</f>
        <v>0.26608450486669094</v>
      </c>
      <c r="L77">
        <f ca="1">SUMPRODUCT('Modified Weights'!L87:L91,'Centered Ratings'!L76:L80)/SUM('Modified Weights'!L87:L91)</f>
        <v>-6.4473563799019709E-2</v>
      </c>
      <c r="M77">
        <f ca="1">SUMPRODUCT('Modified Weights'!M87:M91,'Centered Ratings'!M76:M80)/SUM('Modified Weights'!M87:M91)</f>
        <v>0.6228885837833521</v>
      </c>
      <c r="N77">
        <f ca="1">SUMPRODUCT('Modified Weights'!N87:N91,'Centered Ratings'!N76:N80)/SUM('Modified Weights'!N87:N91)</f>
        <v>0</v>
      </c>
      <c r="O77" s="4">
        <f ca="1">SUMPRODUCT('Modified Weights'!O87:O91,'Centered Ratings'!O76:O80)/SUM('Modified Weights'!O87:O91)</f>
        <v>-3.845638927574719E-2</v>
      </c>
      <c r="P77">
        <f ca="1">SUMPRODUCT('Modified Weights'!P87:P91,'Centered Ratings'!P76:P80)/SUM('Modified Weights'!P87:P91)</f>
        <v>-0.41612415015307863</v>
      </c>
      <c r="Q77">
        <f ca="1">SUMPRODUCT('Modified Weights'!Q87:Q91,'Centered Ratings'!Q76:Q80)/SUM('Modified Weights'!Q87:Q91)</f>
        <v>4.231842557448294E-2</v>
      </c>
      <c r="R77">
        <f ca="1">SUMPRODUCT('Modified Weights'!R87:R91,'Centered Ratings'!R76:R80)/SUM('Modified Weights'!R87:R91)</f>
        <v>0.12002602513813296</v>
      </c>
      <c r="S77">
        <f ca="1">SUMPRODUCT('Modified Weights'!S87:S91,'Centered Ratings'!S76:S80)/SUM('Modified Weights'!S87:S91)</f>
        <v>0</v>
      </c>
      <c r="T77">
        <f ca="1">SUMPRODUCT('Modified Weights'!T87:T91,'Centered Ratings'!T76:T80)/SUM('Modified Weights'!T87:T91)</f>
        <v>-7.7118187449164932E-2</v>
      </c>
      <c r="U77">
        <f ca="1">SUMPRODUCT('Modified Weights'!U87:U91,'Centered Ratings'!U76:U80)/SUM('Modified Weights'!U87:U91)</f>
        <v>1.9582874773737952E-2</v>
      </c>
      <c r="V77">
        <f ca="1">SUMPRODUCT('Modified Weights'!V87:V91,'Centered Ratings'!V76:V80)/SUM('Modified Weights'!V87:V91)</f>
        <v>-0.24819199647547055</v>
      </c>
      <c r="W77">
        <f ca="1">SUMPRODUCT('Modified Weights'!W87:W91,'Centered Ratings'!W76:W80)/SUM('Modified Weights'!W87:W91)</f>
        <v>0.19689755045045501</v>
      </c>
      <c r="X77">
        <f ca="1">SUMPRODUCT('Modified Weights'!X87:X91,'Centered Ratings'!X76:X80)/SUM('Modified Weights'!X87:X91)</f>
        <v>-0.30674208889826132</v>
      </c>
      <c r="Y77">
        <f ca="1">SUMPRODUCT('Modified Weights'!Y87:Y91,'Centered Ratings'!Y76:Y80)/SUM('Modified Weights'!Y87:Y91)</f>
        <v>3.3791707198593104E-2</v>
      </c>
      <c r="Z77">
        <f ca="1">SUMPRODUCT('Modified Weights'!Z87:Z91,'Centered Ratings'!Z76:Z80)/SUM('Modified Weights'!Z87:Z91)</f>
        <v>0.25119815867639461</v>
      </c>
    </row>
    <row r="78" spans="1:26">
      <c r="A78" s="20" t="s">
        <v>15</v>
      </c>
      <c r="B78">
        <f ca="1">SUMPRODUCT('Modified Weights'!B88:B92,'Centered Ratings'!B77:B81)/SUM('Modified Weights'!B88:B92)</f>
        <v>4.0127559157629916E-2</v>
      </c>
      <c r="C78">
        <f ca="1">SUMPRODUCT('Modified Weights'!C88:C92,'Centered Ratings'!C77:C81)/SUM('Modified Weights'!C88:C92)</f>
        <v>-8.4593537935835263E-3</v>
      </c>
      <c r="D78">
        <f ca="1">SUMPRODUCT('Modified Weights'!D88:D92,'Centered Ratings'!D77:D81)/SUM('Modified Weights'!D88:D92)</f>
        <v>9.0644307273142585E-2</v>
      </c>
      <c r="E78">
        <f ca="1">SUMPRODUCT('Modified Weights'!E88:E92,'Centered Ratings'!E77:E81)/SUM('Modified Weights'!E88:E92)</f>
        <v>-7.3360588855629891E-2</v>
      </c>
      <c r="F78" s="4">
        <f ca="1">SUMPRODUCT('Modified Weights'!F88:F92,'Centered Ratings'!F77:F81)/SUM('Modified Weights'!F88:F92)</f>
        <v>-2.0889000564579523E-2</v>
      </c>
      <c r="G78">
        <f ca="1">SUMPRODUCT('Modified Weights'!G88:G92,'Centered Ratings'!G77:G81)/SUM('Modified Weights'!G88:G92)</f>
        <v>0.1078849431383294</v>
      </c>
      <c r="H78">
        <f ca="1">SUMPRODUCT('Modified Weights'!H88:H92,'Centered Ratings'!H77:H81)/SUM('Modified Weights'!H88:H92)</f>
        <v>-3.5477188159411928E-2</v>
      </c>
      <c r="I78">
        <f ca="1">SUMPRODUCT('Modified Weights'!I88:I92,'Centered Ratings'!I77:I81)/SUM('Modified Weights'!I88:I92)</f>
        <v>-5.627349491871874E-2</v>
      </c>
      <c r="J78">
        <f ca="1">SUMPRODUCT('Modified Weights'!J88:J92,'Centered Ratings'!J77:J81)/SUM('Modified Weights'!J88:J92)</f>
        <v>-2.9208103795738117E-2</v>
      </c>
      <c r="K78">
        <f ca="1">SUMPRODUCT('Modified Weights'!K88:K92,'Centered Ratings'!K77:K81)/SUM('Modified Weights'!K88:K92)</f>
        <v>-1.8800385714908216E-3</v>
      </c>
      <c r="L78">
        <f ca="1">SUMPRODUCT('Modified Weights'!L88:L92,'Centered Ratings'!L77:L81)/SUM('Modified Weights'!L88:L92)</f>
        <v>-4.8447705276241648E-3</v>
      </c>
      <c r="M78">
        <f ca="1">SUMPRODUCT('Modified Weights'!M88:M92,'Centered Ratings'!M77:M81)/SUM('Modified Weights'!M88:M92)</f>
        <v>0.42723009109166649</v>
      </c>
      <c r="N78">
        <f ca="1">SUMPRODUCT('Modified Weights'!N88:N92,'Centered Ratings'!N77:N81)/SUM('Modified Weights'!N88:N92)</f>
        <v>0</v>
      </c>
      <c r="O78" s="4">
        <f ca="1">SUMPRODUCT('Modified Weights'!O88:O92,'Centered Ratings'!O77:O81)/SUM('Modified Weights'!O88:O92)</f>
        <v>-3.845638927574719E-2</v>
      </c>
      <c r="P78">
        <f ca="1">SUMPRODUCT('Modified Weights'!P88:P92,'Centered Ratings'!P77:P81)/SUM('Modified Weights'!P88:P92)</f>
        <v>2.4099222025996868E-2</v>
      </c>
      <c r="Q78">
        <f ca="1">SUMPRODUCT('Modified Weights'!Q88:Q92,'Centered Ratings'!Q77:Q81)/SUM('Modified Weights'!Q88:Q92)</f>
        <v>-5.1086797634334706E-3</v>
      </c>
      <c r="R78">
        <f ca="1">SUMPRODUCT('Modified Weights'!R88:R92,'Centered Ratings'!R77:R81)/SUM('Modified Weights'!R88:R92)</f>
        <v>-9.9479497237340651E-3</v>
      </c>
      <c r="S78">
        <f ca="1">SUMPRODUCT('Modified Weights'!S88:S92,'Centered Ratings'!S77:S81)/SUM('Modified Weights'!S88:S92)</f>
        <v>0</v>
      </c>
      <c r="T78">
        <f ca="1">SUMPRODUCT('Modified Weights'!T88:T92,'Centered Ratings'!T77:T81)/SUM('Modified Weights'!T88:T92)</f>
        <v>-7.7118187449164932E-2</v>
      </c>
      <c r="U78">
        <f ca="1">SUMPRODUCT('Modified Weights'!U88:U92,'Centered Ratings'!U77:U81)/SUM('Modified Weights'!U88:U92)</f>
        <v>1.9582874773737956E-2</v>
      </c>
      <c r="V78">
        <f ca="1">SUMPRODUCT('Modified Weights'!V88:V92,'Centered Ratings'!V77:V81)/SUM('Modified Weights'!V88:V92)</f>
        <v>8.8008275062594343E-2</v>
      </c>
      <c r="W78">
        <f ca="1">SUMPRODUCT('Modified Weights'!W88:W92,'Centered Ratings'!W77:W81)/SUM('Modified Weights'!W88:W92)</f>
        <v>0.13874559292091709</v>
      </c>
      <c r="X78">
        <f ca="1">SUMPRODUCT('Modified Weights'!X88:X92,'Centered Ratings'!X77:X81)/SUM('Modified Weights'!X88:X92)</f>
        <v>7.4124984049669718E-2</v>
      </c>
      <c r="Y78">
        <f ca="1">SUMPRODUCT('Modified Weights'!Y88:Y92,'Centered Ratings'!Y77:Y81)/SUM('Modified Weights'!Y88:Y92)</f>
        <v>-0.11204994496969171</v>
      </c>
      <c r="Z78">
        <f ca="1">SUMPRODUCT('Modified Weights'!Z88:Z92,'Centered Ratings'!Z77:Z81)/SUM('Modified Weights'!Z88:Z92)</f>
        <v>0.25119815867639461</v>
      </c>
    </row>
    <row r="79" spans="1:26">
      <c r="A79" s="5" t="str">
        <f t="shared" ref="A79:A82" si="15">A78</f>
        <v>121: The Lord of the Rings: The Two Towers (2002)</v>
      </c>
      <c r="B79">
        <f ca="1">SUMPRODUCT('Modified Weights'!B89:B93,'Centered Ratings'!B78:B82)/SUM('Modified Weights'!B89:B93)</f>
        <v>-0.24914299297718548</v>
      </c>
      <c r="C79">
        <f ca="1">SUMPRODUCT('Modified Weights'!C89:C93,'Centered Ratings'!C78:C82)/SUM('Modified Weights'!C89:C93)</f>
        <v>-8.4593537935835263E-3</v>
      </c>
      <c r="D79">
        <f ca="1">SUMPRODUCT('Modified Weights'!D89:D93,'Centered Ratings'!D78:D82)/SUM('Modified Weights'!D89:D93)</f>
        <v>-0.28711166180115777</v>
      </c>
      <c r="E79">
        <f ca="1">SUMPRODUCT('Modified Weights'!E89:E93,'Centered Ratings'!E78:E82)/SUM('Modified Weights'!E89:E93)</f>
        <v>-7.3360588855629891E-2</v>
      </c>
      <c r="F79" s="4">
        <f ca="1">SUMPRODUCT('Modified Weights'!F89:F93,'Centered Ratings'!F78:F82)/SUM('Modified Weights'!F89:F93)</f>
        <v>0.17249777047096804</v>
      </c>
      <c r="G79">
        <f ca="1">SUMPRODUCT('Modified Weights'!G89:G93,'Centered Ratings'!G78:G82)/SUM('Modified Weights'!G89:G93)</f>
        <v>0.1078849431383294</v>
      </c>
      <c r="H79">
        <f ca="1">SUMPRODUCT('Modified Weights'!H89:H93,'Centered Ratings'!H78:H82)/SUM('Modified Weights'!H89:H93)</f>
        <v>-9.3439341537734158E-3</v>
      </c>
      <c r="I79">
        <f ca="1">SUMPRODUCT('Modified Weights'!I89:I93,'Centered Ratings'!I78:I82)/SUM('Modified Weights'!I89:I93)</f>
        <v>-5.627349491871874E-2</v>
      </c>
      <c r="J79">
        <f ca="1">SUMPRODUCT('Modified Weights'!J89:J93,'Centered Ratings'!J78:J82)/SUM('Modified Weights'!J89:J93)</f>
        <v>0.12188515422395979</v>
      </c>
      <c r="K79">
        <f ca="1">SUMPRODUCT('Modified Weights'!K89:K93,'Centered Ratings'!K78:K82)/SUM('Modified Weights'!K89:K93)</f>
        <v>-0.28413368456974142</v>
      </c>
      <c r="L79">
        <f ca="1">SUMPRODUCT('Modified Weights'!L89:L93,'Centered Ratings'!L78:L82)/SUM('Modified Weights'!L89:L93)</f>
        <v>0.10303649356507122</v>
      </c>
      <c r="M79">
        <f ca="1">SUMPRODUCT('Modified Weights'!M89:M93,'Centered Ratings'!M78:M82)/SUM('Modified Weights'!M89:M93)</f>
        <v>0.20124847594826181</v>
      </c>
      <c r="N79">
        <f ca="1">SUMPRODUCT('Modified Weights'!N89:N93,'Centered Ratings'!N78:N82)/SUM('Modified Weights'!N89:N93)</f>
        <v>0</v>
      </c>
      <c r="O79" s="4">
        <f ca="1">SUMPRODUCT('Modified Weights'!O89:O93,'Centered Ratings'!O78:O82)/SUM('Modified Weights'!O89:O93)</f>
        <v>-3.845638927574719E-2</v>
      </c>
      <c r="P79">
        <f ca="1">SUMPRODUCT('Modified Weights'!P89:P93,'Centered Ratings'!P78:P82)/SUM('Modified Weights'!P89:P93)</f>
        <v>0.20021046837090231</v>
      </c>
      <c r="Q79">
        <f ca="1">SUMPRODUCT('Modified Weights'!Q89:Q93,'Centered Ratings'!Q78:Q82)/SUM('Modified Weights'!Q89:Q93)</f>
        <v>-0.30075090063550008</v>
      </c>
      <c r="R79">
        <f ca="1">SUMPRODUCT('Modified Weights'!R89:R93,'Centered Ratings'!R78:R82)/SUM('Modified Weights'!R89:R93)</f>
        <v>-9.9479497237340651E-3</v>
      </c>
      <c r="S79">
        <f ca="1">SUMPRODUCT('Modified Weights'!S89:S93,'Centered Ratings'!S78:S82)/SUM('Modified Weights'!S89:S93)</f>
        <v>0</v>
      </c>
      <c r="T79">
        <f ca="1">SUMPRODUCT('Modified Weights'!T89:T93,'Centered Ratings'!T78:T82)/SUM('Modified Weights'!T89:T93)</f>
        <v>-7.7118187449164932E-2</v>
      </c>
      <c r="U79">
        <f ca="1">SUMPRODUCT('Modified Weights'!U89:U93,'Centered Ratings'!U78:U82)/SUM('Modified Weights'!U89:U93)</f>
        <v>-0.18821212929886541</v>
      </c>
      <c r="V79">
        <f ca="1">SUMPRODUCT('Modified Weights'!V89:V93,'Centered Ratings'!V78:V82)/SUM('Modified Weights'!V89:V93)</f>
        <v>0.9895500494980457</v>
      </c>
      <c r="W79">
        <f ca="1">SUMPRODUCT('Modified Weights'!W89:W93,'Centered Ratings'!W78:W82)/SUM('Modified Weights'!W89:W93)</f>
        <v>0.30399563592179274</v>
      </c>
      <c r="X79">
        <f ca="1">SUMPRODUCT('Modified Weights'!X89:X93,'Centered Ratings'!X78:X82)/SUM('Modified Weights'!X89:X93)</f>
        <v>7.4124984049669718E-2</v>
      </c>
      <c r="Y79">
        <f ca="1">SUMPRODUCT('Modified Weights'!Y89:Y93,'Centered Ratings'!Y78:Y82)/SUM('Modified Weights'!Y89:Y93)</f>
        <v>-0.28192708210994238</v>
      </c>
      <c r="Z79">
        <f ca="1">SUMPRODUCT('Modified Weights'!Z89:Z93,'Centered Ratings'!Z78:Z82)/SUM('Modified Weights'!Z89:Z93)</f>
        <v>0.25119815867639461</v>
      </c>
    </row>
    <row r="80" spans="1:26">
      <c r="A80" s="5" t="str">
        <f t="shared" si="15"/>
        <v>121: The Lord of the Rings: The Two Towers (2002)</v>
      </c>
      <c r="B80">
        <f ca="1">SUMPRODUCT('Modified Weights'!B90:B94,'Centered Ratings'!B79:B83)/SUM('Modified Weights'!B90:B94)</f>
        <v>-0.6899687293585508</v>
      </c>
      <c r="C80">
        <f ca="1">SUMPRODUCT('Modified Weights'!C90:C94,'Centered Ratings'!C79:C83)/SUM('Modified Weights'!C90:C94)</f>
        <v>-8.4593537935835263E-3</v>
      </c>
      <c r="D80">
        <f ca="1">SUMPRODUCT('Modified Weights'!D90:D94,'Centered Ratings'!D79:D83)/SUM('Modified Weights'!D90:D94)</f>
        <v>0.32342238349230179</v>
      </c>
      <c r="E80">
        <f ca="1">SUMPRODUCT('Modified Weights'!E90:E94,'Centered Ratings'!E79:E83)/SUM('Modified Weights'!E90:E94)</f>
        <v>-7.3360588855629891E-2</v>
      </c>
      <c r="F80" s="4">
        <f ca="1">SUMPRODUCT('Modified Weights'!F90:F94,'Centered Ratings'!F79:F83)/SUM('Modified Weights'!F90:F94)</f>
        <v>-5.1071463379307742E-2</v>
      </c>
      <c r="G80">
        <f ca="1">SUMPRODUCT('Modified Weights'!G90:G94,'Centered Ratings'!G79:G83)/SUM('Modified Weights'!G90:G94)</f>
        <v>0.1078849431383294</v>
      </c>
      <c r="H80">
        <f ca="1">SUMPRODUCT('Modified Weights'!H90:H94,'Centered Ratings'!H79:H83)/SUM('Modified Weights'!H90:H94)</f>
        <v>6.8275459968672667E-3</v>
      </c>
      <c r="I80">
        <f ca="1">SUMPRODUCT('Modified Weights'!I90:I94,'Centered Ratings'!I79:I83)/SUM('Modified Weights'!I90:I94)</f>
        <v>-5.627349491871874E-2</v>
      </c>
      <c r="J80">
        <f ca="1">SUMPRODUCT('Modified Weights'!J90:J94,'Centered Ratings'!J79:J83)/SUM('Modified Weights'!J90:J94)</f>
        <v>0.12188515422395979</v>
      </c>
      <c r="K80">
        <f ca="1">SUMPRODUCT('Modified Weights'!K90:K94,'Centered Ratings'!K79:K83)/SUM('Modified Weights'!K90:K94)</f>
        <v>-2.7105032323326804E-2</v>
      </c>
      <c r="L80">
        <f ca="1">SUMPRODUCT('Modified Weights'!L90:L94,'Centered Ratings'!L79:L83)/SUM('Modified Weights'!L90:L94)</f>
        <v>4.9939252216148096E-2</v>
      </c>
      <c r="M80">
        <f ca="1">SUMPRODUCT('Modified Weights'!M90:M94,'Centered Ratings'!M79:M83)/SUM('Modified Weights'!M90:M94)</f>
        <v>0.12463855605821637</v>
      </c>
      <c r="N80">
        <f ca="1">SUMPRODUCT('Modified Weights'!N90:N94,'Centered Ratings'!N79:N83)/SUM('Modified Weights'!N90:N94)</f>
        <v>0.23660300195003062</v>
      </c>
      <c r="O80" s="4">
        <f ca="1">SUMPRODUCT('Modified Weights'!O90:O94,'Centered Ratings'!O79:O83)/SUM('Modified Weights'!O90:O94)</f>
        <v>-9.1837385427335771E-2</v>
      </c>
      <c r="P80">
        <f ca="1">SUMPRODUCT('Modified Weights'!P90:P94,'Centered Ratings'!P79:P83)/SUM('Modified Weights'!P90:P94)</f>
        <v>0.30508422637300903</v>
      </c>
      <c r="Q80">
        <f ca="1">SUMPRODUCT('Modified Weights'!Q90:Q94,'Centered Ratings'!Q79:Q83)/SUM('Modified Weights'!Q90:Q94)</f>
        <v>-0.14316221251908084</v>
      </c>
      <c r="R80">
        <f ca="1">SUMPRODUCT('Modified Weights'!R90:R94,'Centered Ratings'!R79:R83)/SUM('Modified Weights'!R90:R94)</f>
        <v>-0.25</v>
      </c>
      <c r="S80">
        <f ca="1">SUMPRODUCT('Modified Weights'!S90:S94,'Centered Ratings'!S79:S83)/SUM('Modified Weights'!S90:S94)</f>
        <v>0</v>
      </c>
      <c r="T80">
        <f ca="1">SUMPRODUCT('Modified Weights'!T90:T94,'Centered Ratings'!T79:T83)/SUM('Modified Weights'!T90:T94)</f>
        <v>-7.7118187449164932E-2</v>
      </c>
      <c r="U80">
        <f ca="1">SUMPRODUCT('Modified Weights'!U90:U94,'Centered Ratings'!U79:U83)/SUM('Modified Weights'!U90:U94)</f>
        <v>-0.16697419428251584</v>
      </c>
      <c r="V80">
        <f ca="1">SUMPRODUCT('Modified Weights'!V90:V94,'Centered Ratings'!V79:V83)/SUM('Modified Weights'!V90:V94)</f>
        <v>0.9895500494980457</v>
      </c>
      <c r="W80">
        <f ca="1">SUMPRODUCT('Modified Weights'!W90:W94,'Centered Ratings'!W79:W83)/SUM('Modified Weights'!W90:W94)</f>
        <v>0.15806905929903348</v>
      </c>
      <c r="X80">
        <f ca="1">SUMPRODUCT('Modified Weights'!X90:X94,'Centered Ratings'!X79:X83)/SUM('Modified Weights'!X90:X94)</f>
        <v>-0.35110693546516969</v>
      </c>
      <c r="Y80">
        <f ca="1">SUMPRODUCT('Modified Weights'!Y90:Y94,'Centered Ratings'!Y79:Y83)/SUM('Modified Weights'!Y90:Y94)</f>
        <v>-0.28192708210994238</v>
      </c>
      <c r="Z80">
        <f ca="1">SUMPRODUCT('Modified Weights'!Z90:Z94,'Centered Ratings'!Z79:Z83)/SUM('Modified Weights'!Z90:Z94)</f>
        <v>-0.23871906992890876</v>
      </c>
    </row>
    <row r="81" spans="1:26">
      <c r="A81" s="5" t="str">
        <f t="shared" si="15"/>
        <v>121: The Lord of the Rings: The Two Towers (2002)</v>
      </c>
      <c r="B81">
        <f ca="1">SUMPRODUCT('Modified Weights'!B91:B95,'Centered Ratings'!B80:B84)/SUM('Modified Weights'!B91:B95)</f>
        <v>1.2176692919324498E-2</v>
      </c>
      <c r="C81">
        <f ca="1">SUMPRODUCT('Modified Weights'!C91:C95,'Centered Ratings'!C80:C84)/SUM('Modified Weights'!C91:C95)</f>
        <v>0.15753493123291346</v>
      </c>
      <c r="D81">
        <f ca="1">SUMPRODUCT('Modified Weights'!D91:D95,'Centered Ratings'!D80:D84)/SUM('Modified Weights'!D91:D95)</f>
        <v>0.32342238349230179</v>
      </c>
      <c r="E81">
        <f ca="1">SUMPRODUCT('Modified Weights'!E91:E95,'Centered Ratings'!E80:E84)/SUM('Modified Weights'!E91:E95)</f>
        <v>-0.16168029442781495</v>
      </c>
      <c r="F81" s="4">
        <f ca="1">SUMPRODUCT('Modified Weights'!F91:F95,'Centered Ratings'!F80:F84)/SUM('Modified Weights'!F91:F95)</f>
        <v>2.305633607452091E-2</v>
      </c>
      <c r="G81">
        <f ca="1">SUMPRODUCT('Modified Weights'!G91:G95,'Centered Ratings'!G80:G84)/SUM('Modified Weights'!G91:G95)</f>
        <v>-0.42060730794138951</v>
      </c>
      <c r="H81">
        <f ca="1">SUMPRODUCT('Modified Weights'!H91:H95,'Centered Ratings'!H80:H84)/SUM('Modified Weights'!H91:H95)</f>
        <v>9.5801123720500883E-2</v>
      </c>
      <c r="I81">
        <f ca="1">SUMPRODUCT('Modified Weights'!I91:I95,'Centered Ratings'!I80:I84)/SUM('Modified Weights'!I91:I95)</f>
        <v>-5.627349491871874E-2</v>
      </c>
      <c r="J81">
        <f ca="1">SUMPRODUCT('Modified Weights'!J91:J95,'Centered Ratings'!J80:J84)/SUM('Modified Weights'!J91:J95)</f>
        <v>0.12188515422395979</v>
      </c>
      <c r="K81">
        <f ca="1">SUMPRODUCT('Modified Weights'!K91:K95,'Centered Ratings'!K80:K84)/SUM('Modified Weights'!K91:K95)</f>
        <v>-2.7105032323326804E-2</v>
      </c>
      <c r="L81">
        <f ca="1">SUMPRODUCT('Modified Weights'!L91:L95,'Centered Ratings'!L80:L84)/SUM('Modified Weights'!L91:L95)</f>
        <v>4.9939252216148096E-2</v>
      </c>
      <c r="M81">
        <f ca="1">SUMPRODUCT('Modified Weights'!M91:M95,'Centered Ratings'!M80:M84)/SUM('Modified Weights'!M91:M95)</f>
        <v>0.12463855605821637</v>
      </c>
      <c r="N81">
        <f ca="1">SUMPRODUCT('Modified Weights'!N91:N95,'Centered Ratings'!N80:N84)/SUM('Modified Weights'!N91:N95)</f>
        <v>0.23660300195003062</v>
      </c>
      <c r="O81" s="4">
        <f ca="1">SUMPRODUCT('Modified Weights'!O91:O95,'Centered Ratings'!O80:O84)/SUM('Modified Weights'!O91:O95)</f>
        <v>-9.1837385427335771E-2</v>
      </c>
      <c r="P81">
        <f ca="1">SUMPRODUCT('Modified Weights'!P91:P95,'Centered Ratings'!P80:P84)/SUM('Modified Weights'!P91:P95)</f>
        <v>0.30508422637300903</v>
      </c>
      <c r="Q81">
        <f ca="1">SUMPRODUCT('Modified Weights'!Q91:Q95,'Centered Ratings'!Q80:Q84)/SUM('Modified Weights'!Q91:Q95)</f>
        <v>-2.9606450406855023E-3</v>
      </c>
      <c r="R81">
        <f ca="1">SUMPRODUCT('Modified Weights'!R91:R95,'Centered Ratings'!R80:R84)/SUM('Modified Weights'!R91:R95)</f>
        <v>-0.25</v>
      </c>
      <c r="S81">
        <f ca="1">SUMPRODUCT('Modified Weights'!S91:S95,'Centered Ratings'!S80:S84)/SUM('Modified Weights'!S91:S95)</f>
        <v>0</v>
      </c>
      <c r="T81">
        <f ca="1">SUMPRODUCT('Modified Weights'!T91:T95,'Centered Ratings'!T80:T84)/SUM('Modified Weights'!T91:T95)</f>
        <v>-7.7118187449164932E-2</v>
      </c>
      <c r="U81">
        <f ca="1">SUMPRODUCT('Modified Weights'!U91:U95,'Centered Ratings'!U80:U84)/SUM('Modified Weights'!U91:U95)</f>
        <v>-7.0473644011001674E-2</v>
      </c>
      <c r="V81">
        <f ca="1">SUMPRODUCT('Modified Weights'!V91:V95,'Centered Ratings'!V80:V84)/SUM('Modified Weights'!V91:V95)</f>
        <v>0.83762091170523911</v>
      </c>
      <c r="W81">
        <f ca="1">SUMPRODUCT('Modified Weights'!W91:W95,'Centered Ratings'!W80:W84)/SUM('Modified Weights'!W91:W95)</f>
        <v>0.11256631882667363</v>
      </c>
      <c r="X81">
        <f ca="1">SUMPRODUCT('Modified Weights'!X91:X95,'Centered Ratings'!X80:X84)/SUM('Modified Weights'!X91:X95)</f>
        <v>-0.53637742915074405</v>
      </c>
      <c r="Y81">
        <f ca="1">SUMPRODUCT('Modified Weights'!Y91:Y95,'Centered Ratings'!Y80:Y84)/SUM('Modified Weights'!Y91:Y95)</f>
        <v>-0.19484750931790643</v>
      </c>
      <c r="Z81">
        <f ca="1">SUMPRODUCT('Modified Weights'!Z91:Z95,'Centered Ratings'!Z80:Z84)/SUM('Modified Weights'!Z91:Z95)</f>
        <v>-0.72142344977129247</v>
      </c>
    </row>
    <row r="82" spans="1:26">
      <c r="A82" s="5" t="str">
        <f t="shared" si="15"/>
        <v>121: The Lord of the Rings: The Two Towers (2002)</v>
      </c>
      <c r="B82">
        <f ca="1">SUMPRODUCT('Modified Weights'!B92:B96,'Centered Ratings'!B81:B85)/SUM('Modified Weights'!B92:B96)</f>
        <v>1.2176692919324498E-2</v>
      </c>
      <c r="C82">
        <f ca="1">SUMPRODUCT('Modified Weights'!C92:C96,'Centered Ratings'!C81:C85)/SUM('Modified Weights'!C92:C96)</f>
        <v>-7.3530878054421673E-3</v>
      </c>
      <c r="D82">
        <f ca="1">SUMPRODUCT('Modified Weights'!D92:D96,'Centered Ratings'!D81:D85)/SUM('Modified Weights'!D92:D96)</f>
        <v>0.30307937423984699</v>
      </c>
      <c r="E82">
        <f ca="1">SUMPRODUCT('Modified Weights'!E92:E96,'Centered Ratings'!E81:E85)/SUM('Modified Weights'!E92:E96)</f>
        <v>-0.16168029442781495</v>
      </c>
      <c r="F82" s="4">
        <f ca="1">SUMPRODUCT('Modified Weights'!F92:F96,'Centered Ratings'!F81:F85)/SUM('Modified Weights'!F92:F96)</f>
        <v>5.4697119355494265E-3</v>
      </c>
      <c r="G82">
        <f ca="1">SUMPRODUCT('Modified Weights'!G92:G96,'Centered Ratings'!G81:G85)/SUM('Modified Weights'!G92:G96)</f>
        <v>0.83333333333333348</v>
      </c>
      <c r="H82">
        <f ca="1">SUMPRODUCT('Modified Weights'!H92:H96,'Centered Ratings'!H81:H85)/SUM('Modified Weights'!H92:H96)</f>
        <v>0.10844483575226946</v>
      </c>
      <c r="I82">
        <f ca="1">SUMPRODUCT('Modified Weights'!I92:I96,'Centered Ratings'!I81:I85)/SUM('Modified Weights'!I92:I96)</f>
        <v>-5.627349491871874E-2</v>
      </c>
      <c r="J82">
        <f ca="1">SUMPRODUCT('Modified Weights'!J92:J96,'Centered Ratings'!J81:J85)/SUM('Modified Weights'!J92:J96)</f>
        <v>4.1846479354361518E-2</v>
      </c>
      <c r="K82">
        <f ca="1">SUMPRODUCT('Modified Weights'!K92:K96,'Centered Ratings'!K81:K85)/SUM('Modified Weights'!K92:K96)</f>
        <v>-0.119233548472786</v>
      </c>
      <c r="L82">
        <f ca="1">SUMPRODUCT('Modified Weights'!L92:L96,'Centered Ratings'!L81:L85)/SUM('Modified Weights'!L92:L96)</f>
        <v>4.9939252216148096E-2</v>
      </c>
      <c r="M82">
        <f ca="1">SUMPRODUCT('Modified Weights'!M92:M96,'Centered Ratings'!M81:M85)/SUM('Modified Weights'!M92:M96)</f>
        <v>0.15319149758168354</v>
      </c>
      <c r="N82">
        <f ca="1">SUMPRODUCT('Modified Weights'!N92:N96,'Centered Ratings'!N81:N85)/SUM('Modified Weights'!N92:N96)</f>
        <v>0.23660300195003062</v>
      </c>
      <c r="O82" s="4">
        <f ca="1">SUMPRODUCT('Modified Weights'!O92:O96,'Centered Ratings'!O81:O85)/SUM('Modified Weights'!O92:O96)</f>
        <v>2.3343704491454393E-3</v>
      </c>
      <c r="P82">
        <f ca="1">SUMPRODUCT('Modified Weights'!P92:P96,'Centered Ratings'!P81:P85)/SUM('Modified Weights'!P92:P96)</f>
        <v>0.76836140879100312</v>
      </c>
      <c r="Q82">
        <f ca="1">SUMPRODUCT('Modified Weights'!Q92:Q96,'Centered Ratings'!Q81:Q85)/SUM('Modified Weights'!Q92:Q96)</f>
        <v>-4.4173463904653223E-2</v>
      </c>
      <c r="R82">
        <f ca="1">SUMPRODUCT('Modified Weights'!R92:R96,'Centered Ratings'!R81:R85)/SUM('Modified Weights'!R92:R96)</f>
        <v>-0.25</v>
      </c>
      <c r="S82">
        <f ca="1">SUMPRODUCT('Modified Weights'!S92:S96,'Centered Ratings'!S81:S85)/SUM('Modified Weights'!S92:S96)</f>
        <v>0</v>
      </c>
      <c r="T82">
        <f ca="1">SUMPRODUCT('Modified Weights'!T92:T96,'Centered Ratings'!T81:T85)/SUM('Modified Weights'!T92:T96)</f>
        <v>-0.39427954686229122</v>
      </c>
      <c r="U82">
        <f ca="1">SUMPRODUCT('Modified Weights'!U92:U96,'Centered Ratings'!U81:U85)/SUM('Modified Weights'!U92:U96)</f>
        <v>-5.5726681793206868E-2</v>
      </c>
      <c r="V82">
        <f ca="1">SUMPRODUCT('Modified Weights'!V92:V96,'Centered Ratings'!V81:V85)/SUM('Modified Weights'!V92:V96)</f>
        <v>0.68812582416424251</v>
      </c>
      <c r="W82">
        <f ca="1">SUMPRODUCT('Modified Weights'!W92:W96,'Centered Ratings'!W81:W85)/SUM('Modified Weights'!W92:W96)</f>
        <v>0.14038325882628924</v>
      </c>
      <c r="X82">
        <f ca="1">SUMPRODUCT('Modified Weights'!X92:X96,'Centered Ratings'!X81:X85)/SUM('Modified Weights'!X92:X96)</f>
        <v>1.5121363988361126E-2</v>
      </c>
      <c r="Y82">
        <f ca="1">SUMPRODUCT('Modified Weights'!Y92:Y96,'Centered Ratings'!Y81:Y85)/SUM('Modified Weights'!Y92:Y96)</f>
        <v>-0.25156775750572691</v>
      </c>
      <c r="Z82">
        <f ca="1">SUMPRODUCT('Modified Weights'!Z92:Z96,'Centered Ratings'!Z81:Z85)/SUM('Modified Weights'!Z92:Z96)</f>
        <v>0</v>
      </c>
    </row>
    <row r="83" spans="1:26">
      <c r="A83" s="20" t="s">
        <v>16</v>
      </c>
      <c r="B83">
        <f ca="1">SUMPRODUCT('Modified Weights'!B93:B97,'Centered Ratings'!B82:B86)/SUM('Modified Weights'!B93:B97)</f>
        <v>1.2176692919324498E-2</v>
      </c>
      <c r="C83">
        <f ca="1">SUMPRODUCT('Modified Weights'!C93:C97,'Centered Ratings'!C82:C86)/SUM('Modified Weights'!C93:C97)</f>
        <v>-7.3530878054421673E-3</v>
      </c>
      <c r="D83">
        <f ca="1">SUMPRODUCT('Modified Weights'!D93:D97,'Centered Ratings'!D82:D86)/SUM('Modified Weights'!D93:D97)</f>
        <v>4.4608611151937747E-2</v>
      </c>
      <c r="E83">
        <f ca="1">SUMPRODUCT('Modified Weights'!E93:E97,'Centered Ratings'!E82:E86)/SUM('Modified Weights'!E93:E97)</f>
        <v>0</v>
      </c>
      <c r="F83" s="4">
        <f ca="1">SUMPRODUCT('Modified Weights'!F93:F97,'Centered Ratings'!F82:F86)/SUM('Modified Weights'!F93:F97)</f>
        <v>-1.6599819253501544E-2</v>
      </c>
      <c r="G83">
        <f ca="1">SUMPRODUCT('Modified Weights'!G93:G97,'Centered Ratings'!G82:G86)/SUM('Modified Weights'!G93:G97)</f>
        <v>0</v>
      </c>
      <c r="H83">
        <f ca="1">SUMPRODUCT('Modified Weights'!H93:H97,'Centered Ratings'!H82:H86)/SUM('Modified Weights'!H93:H97)</f>
        <v>-0.16355878196985243</v>
      </c>
      <c r="I83">
        <f ca="1">SUMPRODUCT('Modified Weights'!I93:I97,'Centered Ratings'!I82:I86)/SUM('Modified Weights'!I93:I97)</f>
        <v>-5.627349491871874E-2</v>
      </c>
      <c r="J83">
        <f ca="1">SUMPRODUCT('Modified Weights'!J93:J97,'Centered Ratings'!J82:J86)/SUM('Modified Weights'!J93:J97)</f>
        <v>1.7034886202683605E-4</v>
      </c>
      <c r="K83">
        <f ca="1">SUMPRODUCT('Modified Weights'!K93:K97,'Centered Ratings'!K82:K86)/SUM('Modified Weights'!K93:K97)</f>
        <v>4.3771671282575704E-2</v>
      </c>
      <c r="L83">
        <f ca="1">SUMPRODUCT('Modified Weights'!L93:L97,'Centered Ratings'!L82:L86)/SUM('Modified Weights'!L93:L97)</f>
        <v>-9.6895410552474397E-3</v>
      </c>
      <c r="M83">
        <f ca="1">SUMPRODUCT('Modified Weights'!M93:M97,'Centered Ratings'!M82:M86)/SUM('Modified Weights'!M93:M97)</f>
        <v>0.38994864534825996</v>
      </c>
      <c r="N83">
        <f ca="1">SUMPRODUCT('Modified Weights'!N93:N97,'Centered Ratings'!N82:N86)/SUM('Modified Weights'!N93:N97)</f>
        <v>-2.6793996099938835E-2</v>
      </c>
      <c r="O83" s="4">
        <f ca="1">SUMPRODUCT('Modified Weights'!O93:O97,'Centered Ratings'!O82:O86)/SUM('Modified Weights'!O93:O97)</f>
        <v>-6.3865422127692223E-2</v>
      </c>
      <c r="P83">
        <f ca="1">SUMPRODUCT('Modified Weights'!P93:P97,'Centered Ratings'!P82:P86)/SUM('Modified Weights'!P93:P97)</f>
        <v>-0.18984663346244651</v>
      </c>
      <c r="Q83">
        <f ca="1">SUMPRODUCT('Modified Weights'!Q93:Q97,'Centered Ratings'!Q82:Q86)/SUM('Modified Weights'!Q93:Q97)</f>
        <v>-2.1072355510472037E-2</v>
      </c>
      <c r="R83">
        <f ca="1">SUMPRODUCT('Modified Weights'!R93:R97,'Centered Ratings'!R82:R86)/SUM('Modified Weights'!R93:R97)</f>
        <v>0</v>
      </c>
      <c r="S83">
        <f ca="1">SUMPRODUCT('Modified Weights'!S93:S97,'Centered Ratings'!S82:S86)/SUM('Modified Weights'!S93:S97)</f>
        <v>0</v>
      </c>
      <c r="T83">
        <f ca="1">SUMPRODUCT('Modified Weights'!T93:T97,'Centered Ratings'!T82:T86)/SUM('Modified Weights'!T93:T97)</f>
        <v>3.8559093724582466E-2</v>
      </c>
      <c r="U83">
        <f ca="1">SUMPRODUCT('Modified Weights'!U93:U97,'Centered Ratings'!U82:U86)/SUM('Modified Weights'!U93:U97)</f>
        <v>-3.0883337858448198E-2</v>
      </c>
      <c r="V83">
        <f ca="1">SUMPRODUCT('Modified Weights'!V93:V97,'Centered Ratings'!V82:V86)/SUM('Modified Weights'!V93:V97)</f>
        <v>-7.705604040591009E-2</v>
      </c>
      <c r="W83">
        <f ca="1">SUMPRODUCT('Modified Weights'!W93:W97,'Centered Ratings'!W82:W86)/SUM('Modified Weights'!W93:W97)</f>
        <v>0.19853521635582716</v>
      </c>
      <c r="X83">
        <f ca="1">SUMPRODUCT('Modified Weights'!X93:X97,'Centered Ratings'!X82:X86)/SUM('Modified Weights'!X93:X97)</f>
        <v>8.4812303452700133E-2</v>
      </c>
      <c r="Y83">
        <f ca="1">SUMPRODUCT('Modified Weights'!Y93:Y97,'Centered Ratings'!Y82:Y86)/SUM('Modified Weights'!Y93:Y97)</f>
        <v>-0.1263890110940448</v>
      </c>
      <c r="Z83">
        <f ca="1">SUMPRODUCT('Modified Weights'!Z93:Z97,'Centered Ratings'!Z82:Z86)/SUM('Modified Weights'!Z93:Z97)</f>
        <v>0</v>
      </c>
    </row>
    <row r="84" spans="1:26">
      <c r="A84" s="5" t="str">
        <f t="shared" ref="A84:A87" si="16">A83</f>
        <v>122: The Lord of the Rings: The Return of the King (2003)</v>
      </c>
      <c r="B84">
        <f ca="1">SUMPRODUCT('Modified Weights'!B94:B98,'Centered Ratings'!B83:B87)/SUM('Modified Weights'!B94:B98)</f>
        <v>-0.24391165354033778</v>
      </c>
      <c r="C84">
        <f ca="1">SUMPRODUCT('Modified Weights'!C94:C98,'Centered Ratings'!C83:C87)/SUM('Modified Weights'!C94:C98)</f>
        <v>-7.3530878054421673E-3</v>
      </c>
      <c r="D84">
        <f ca="1">SUMPRODUCT('Modified Weights'!D94:D98,'Centered Ratings'!D83:D87)/SUM('Modified Weights'!D94:D98)</f>
        <v>-1.0947541756404229E-2</v>
      </c>
      <c r="E84">
        <f ca="1">SUMPRODUCT('Modified Weights'!E94:E98,'Centered Ratings'!E83:E87)/SUM('Modified Weights'!E94:E98)</f>
        <v>0</v>
      </c>
      <c r="F84" s="4">
        <f ca="1">SUMPRODUCT('Modified Weights'!F94:F98,'Centered Ratings'!F83:F87)/SUM('Modified Weights'!F94:F98)</f>
        <v>-0.15798348837811105</v>
      </c>
      <c r="G84" t="e">
        <f ca="1">SUMPRODUCT('Modified Weights'!G94:G98,'Centered Ratings'!G83:G87)/SUM('Modified Weights'!G94:G98)</f>
        <v>#DIV/0!</v>
      </c>
      <c r="H84">
        <f ca="1">SUMPRODUCT('Modified Weights'!H94:H98,'Centered Ratings'!H83:H87)/SUM('Modified Weights'!H94:H98)</f>
        <v>-9.1506101223657599E-3</v>
      </c>
      <c r="I84" t="e">
        <f ca="1">SUMPRODUCT('Modified Weights'!I94:I98,'Centered Ratings'!I83:I87)/SUM('Modified Weights'!I94:I98)</f>
        <v>#DIV/0!</v>
      </c>
      <c r="J84">
        <f ca="1">SUMPRODUCT('Modified Weights'!J94:J98,'Centered Ratings'!J83:J87)/SUM('Modified Weights'!J94:J98)</f>
        <v>0.37508517443101341</v>
      </c>
      <c r="K84">
        <f ca="1">SUMPRODUCT('Modified Weights'!K94:K98,'Centered Ratings'!K83:K87)/SUM('Modified Weights'!K94:K98)</f>
        <v>0.1380137121013662</v>
      </c>
      <c r="L84">
        <f ca="1">SUMPRODUCT('Modified Weights'!L94:L98,'Centered Ratings'!L83:L87)/SUM('Modified Weights'!L94:L98)</f>
        <v>-0.22545206924063793</v>
      </c>
      <c r="M84">
        <f ca="1">SUMPRODUCT('Modified Weights'!M94:M98,'Centered Ratings'!M83:M87)/SUM('Modified Weights'!M94:M98)</f>
        <v>0.51180708011785803</v>
      </c>
      <c r="N84" t="e">
        <f ca="1">SUMPRODUCT('Modified Weights'!N94:N98,'Centered Ratings'!N83:N87)/SUM('Modified Weights'!N94:N98)</f>
        <v>#DIV/0!</v>
      </c>
      <c r="O84" s="4">
        <f ca="1">SUMPRODUCT('Modified Weights'!O94:O98,'Centered Ratings'!O83:O87)/SUM('Modified Weights'!O94:O98)</f>
        <v>-6.3865422127692223E-2</v>
      </c>
      <c r="P84">
        <f ca="1">SUMPRODUCT('Modified Weights'!P94:P98,'Centered Ratings'!P83:P87)/SUM('Modified Weights'!P94:P98)</f>
        <v>-0.7244122924757237</v>
      </c>
      <c r="Q84">
        <f ca="1">SUMPRODUCT('Modified Weights'!Q94:Q98,'Centered Ratings'!Q83:Q87)/SUM('Modified Weights'!Q94:Q98)</f>
        <v>0.36048528749821446</v>
      </c>
      <c r="R84" t="e">
        <f ca="1">SUMPRODUCT('Modified Weights'!R94:R98,'Centered Ratings'!R83:R87)/SUM('Modified Weights'!R94:R98)</f>
        <v>#DIV/0!</v>
      </c>
      <c r="S84" t="e">
        <f ca="1">SUMPRODUCT('Modified Weights'!S94:S98,'Centered Ratings'!S83:S87)/SUM('Modified Weights'!S94:S98)</f>
        <v>#DIV/0!</v>
      </c>
      <c r="T84">
        <f ca="1">SUMPRODUCT('Modified Weights'!T94:T98,'Centered Ratings'!T83:T87)/SUM('Modified Weights'!T94:T98)</f>
        <v>3.8559093724582466E-2</v>
      </c>
      <c r="U84">
        <f ca="1">SUMPRODUCT('Modified Weights'!U94:U98,'Centered Ratings'!U83:U87)/SUM('Modified Weights'!U94:U98)</f>
        <v>0.20000000000000018</v>
      </c>
      <c r="V84" t="e">
        <f ca="1">SUMPRODUCT('Modified Weights'!V94:V98,'Centered Ratings'!V83:V87)/SUM('Modified Weights'!V94:V98)</f>
        <v>#DIV/0!</v>
      </c>
      <c r="W84">
        <f ca="1">SUMPRODUCT('Modified Weights'!W94:W98,'Centered Ratings'!W83:W87)/SUM('Modified Weights'!W94:W98)</f>
        <v>0.17492806735570204</v>
      </c>
      <c r="X84" t="e">
        <f ca="1">SUMPRODUCT('Modified Weights'!X94:X98,'Centered Ratings'!X83:X87)/SUM('Modified Weights'!X94:X98)</f>
        <v>#DIV/0!</v>
      </c>
      <c r="Y84">
        <f ca="1">SUMPRODUCT('Modified Weights'!Y94:Y98,'Centered Ratings'!Y83:Y87)/SUM('Modified Weights'!Y94:Y98)</f>
        <v>-0.1263890110940448</v>
      </c>
      <c r="Z84" t="e">
        <f ca="1">SUMPRODUCT('Modified Weights'!Z94:Z98,'Centered Ratings'!Z83:Z87)/SUM('Modified Weights'!Z94:Z98)</f>
        <v>#DIV/0!</v>
      </c>
    </row>
    <row r="85" spans="1:26">
      <c r="A85" s="5" t="str">
        <f t="shared" si="16"/>
        <v>122: The Lord of the Rings: The Return of the King (2003)</v>
      </c>
      <c r="B85">
        <f ca="1">SUMPRODUCT('Modified Weights'!B95:B99,'Centered Ratings'!B84:B88)/SUM('Modified Weights'!B95:B99)</f>
        <v>0</v>
      </c>
      <c r="C85">
        <f ca="1">SUMPRODUCT('Modified Weights'!C95:C99,'Centered Ratings'!C84:C88)/SUM('Modified Weights'!C95:C99)</f>
        <v>0.33088230406485264</v>
      </c>
      <c r="D85">
        <f ca="1">SUMPRODUCT('Modified Weights'!D95:D99,'Centered Ratings'!D84:D88)/SUM('Modified Weights'!D95:D99)</f>
        <v>-1.0947541756404229E-2</v>
      </c>
      <c r="E85">
        <f ca="1">SUMPRODUCT('Modified Weights'!E95:E99,'Centered Ratings'!E84:E88)/SUM('Modified Weights'!E95:E99)</f>
        <v>0</v>
      </c>
      <c r="F85" s="4">
        <f ca="1">SUMPRODUCT('Modified Weights'!F95:F99,'Centered Ratings'!F84:F88)/SUM('Modified Weights'!F95:F99)</f>
        <v>-3.8520819979681251E-2</v>
      </c>
      <c r="G85" t="e">
        <f ca="1">SUMPRODUCT('Modified Weights'!G95:G99,'Centered Ratings'!G84:G88)/SUM('Modified Weights'!G95:G99)</f>
        <v>#DIV/0!</v>
      </c>
      <c r="H85">
        <f ca="1">SUMPRODUCT('Modified Weights'!H95:H99,'Centered Ratings'!H84:H88)/SUM('Modified Weights'!H95:H99)</f>
        <v>-0.12383196002962885</v>
      </c>
      <c r="I85" t="e">
        <f ca="1">SUMPRODUCT('Modified Weights'!I95:I99,'Centered Ratings'!I84:I88)/SUM('Modified Weights'!I95:I99)</f>
        <v>#DIV/0!</v>
      </c>
      <c r="J85">
        <f ca="1">SUMPRODUCT('Modified Weights'!J95:J99,'Centered Ratings'!J84:J88)/SUM('Modified Weights'!J95:J99)</f>
        <v>0.37508517443101341</v>
      </c>
      <c r="K85">
        <f ca="1">SUMPRODUCT('Modified Weights'!K95:K99,'Centered Ratings'!K84:K88)/SUM('Modified Weights'!K95:K99)</f>
        <v>-1.6203479246482539E-2</v>
      </c>
      <c r="L85">
        <f ca="1">SUMPRODUCT('Modified Weights'!L95:L99,'Centered Ratings'!L84:L88)/SUM('Modified Weights'!L95:L99)</f>
        <v>-0.17501422031668259</v>
      </c>
      <c r="M85">
        <f ca="1">SUMPRODUCT('Modified Weights'!M95:M99,'Centered Ratings'!M84:M88)/SUM('Modified Weights'!M95:M99)</f>
        <v>0.36612336556519115</v>
      </c>
      <c r="N85" t="e">
        <f ca="1">SUMPRODUCT('Modified Weights'!N95:N99,'Centered Ratings'!N84:N88)/SUM('Modified Weights'!N95:N99)</f>
        <v>#DIV/0!</v>
      </c>
      <c r="O85" s="4">
        <f ca="1">SUMPRODUCT('Modified Weights'!O95:O99,'Centered Ratings'!O84:O88)/SUM('Modified Weights'!O95:O99)</f>
        <v>-0.25102823928079937</v>
      </c>
      <c r="P85">
        <f ca="1">SUMPRODUCT('Modified Weights'!P95:P99,'Centered Ratings'!P84:P88)/SUM('Modified Weights'!P95:P99)</f>
        <v>-0.7244122924757237</v>
      </c>
      <c r="Q85">
        <f ca="1">SUMPRODUCT('Modified Weights'!Q95:Q99,'Centered Ratings'!Q84:Q88)/SUM('Modified Weights'!Q95:Q99)</f>
        <v>7.7472260727561512E-2</v>
      </c>
      <c r="R85" t="e">
        <f ca="1">SUMPRODUCT('Modified Weights'!R95:R99,'Centered Ratings'!R84:R88)/SUM('Modified Weights'!R95:R99)</f>
        <v>#DIV/0!</v>
      </c>
      <c r="S85" t="e">
        <f ca="1">SUMPRODUCT('Modified Weights'!S95:S99,'Centered Ratings'!S84:S88)/SUM('Modified Weights'!S95:S99)</f>
        <v>#DIV/0!</v>
      </c>
      <c r="T85">
        <f ca="1">SUMPRODUCT('Modified Weights'!T95:T99,'Centered Ratings'!T84:T88)/SUM('Modified Weights'!T95:T99)</f>
        <v>3.8559093724582466E-2</v>
      </c>
      <c r="U85">
        <f ca="1">SUMPRODUCT('Modified Weights'!U95:U99,'Centered Ratings'!U84:U88)/SUM('Modified Weights'!U95:U99)</f>
        <v>0.20000000000000018</v>
      </c>
      <c r="V85" t="e">
        <f ca="1">SUMPRODUCT('Modified Weights'!V95:V99,'Centered Ratings'!V84:V88)/SUM('Modified Weights'!V95:V99)</f>
        <v>#DIV/0!</v>
      </c>
      <c r="W85">
        <f ca="1">SUMPRODUCT('Modified Weights'!W95:W99,'Centered Ratings'!W84:W88)/SUM('Modified Weights'!W95:W99)</f>
        <v>0.30319697673954732</v>
      </c>
      <c r="X85" t="e">
        <f ca="1">SUMPRODUCT('Modified Weights'!X95:X99,'Centered Ratings'!X84:X88)/SUM('Modified Weights'!X95:X99)</f>
        <v>#DIV/0!</v>
      </c>
      <c r="Y85">
        <f ca="1">SUMPRODUCT('Modified Weights'!Y95:Y99,'Centered Ratings'!Y84:Y88)/SUM('Modified Weights'!Y95:Y99)</f>
        <v>-0.1263890110940448</v>
      </c>
      <c r="Z85" t="e">
        <f ca="1">SUMPRODUCT('Modified Weights'!Z95:Z99,'Centered Ratings'!Z84:Z88)/SUM('Modified Weights'!Z95:Z99)</f>
        <v>#DIV/0!</v>
      </c>
    </row>
    <row r="86" spans="1:26">
      <c r="A86" s="5" t="str">
        <f t="shared" si="16"/>
        <v>122: The Lord of the Rings: The Return of the King (2003)</v>
      </c>
      <c r="B86">
        <f ca="1">SUMPRODUCT('Modified Weights'!B96:B100,'Centered Ratings'!B85:B89)/SUM('Modified Weights'!B96:B100)</f>
        <v>0</v>
      </c>
      <c r="C86">
        <f ca="1">SUMPRODUCT('Modified Weights'!C96:C100,'Centered Ratings'!C85:C89)/SUM('Modified Weights'!C96:C100)</f>
        <v>0.2468341283493253</v>
      </c>
      <c r="D86">
        <f ca="1">SUMPRODUCT('Modified Weights'!D96:D100,'Centered Ratings'!D85:D89)/SUM('Modified Weights'!D96:D100)</f>
        <v>-1.0947541756404229E-2</v>
      </c>
      <c r="E86">
        <f ca="1">SUMPRODUCT('Modified Weights'!E96:E100,'Centered Ratings'!E85:E89)/SUM('Modified Weights'!E96:E100)</f>
        <v>0</v>
      </c>
      <c r="F86" s="4">
        <f ca="1">SUMPRODUCT('Modified Weights'!F96:F100,'Centered Ratings'!F85:F89)/SUM('Modified Weights'!F96:F100)</f>
        <v>-3.8520819979681251E-2</v>
      </c>
      <c r="G86" t="e">
        <f ca="1">SUMPRODUCT('Modified Weights'!G96:G100,'Centered Ratings'!G85:G89)/SUM('Modified Weights'!G96:G100)</f>
        <v>#DIV/0!</v>
      </c>
      <c r="H86">
        <f ca="1">SUMPRODUCT('Modified Weights'!H96:H100,'Centered Ratings'!H85:H89)/SUM('Modified Weights'!H96:H100)</f>
        <v>-0.2266406005913878</v>
      </c>
      <c r="I86" t="e">
        <f ca="1">SUMPRODUCT('Modified Weights'!I96:I100,'Centered Ratings'!I85:I89)/SUM('Modified Weights'!I96:I100)</f>
        <v>#DIV/0!</v>
      </c>
      <c r="J86">
        <f ca="1">SUMPRODUCT('Modified Weights'!J96:J100,'Centered Ratings'!J85:J89)/SUM('Modified Weights'!J96:J100)</f>
        <v>0.37508517443101341</v>
      </c>
      <c r="K86">
        <f ca="1">SUMPRODUCT('Modified Weights'!K96:K100,'Centered Ratings'!K85:K89)/SUM('Modified Weights'!K96:K100)</f>
        <v>-1.6203479246482539E-2</v>
      </c>
      <c r="L86">
        <f ca="1">SUMPRODUCT('Modified Weights'!L96:L100,'Centered Ratings'!L85:L89)/SUM('Modified Weights'!L96:L100)</f>
        <v>-0.17501422031668259</v>
      </c>
      <c r="M86">
        <f ca="1">SUMPRODUCT('Modified Weights'!M96:M100,'Centered Ratings'!M85:M89)/SUM('Modified Weights'!M96:M100)</f>
        <v>0.36612336556519115</v>
      </c>
      <c r="N86" t="e">
        <f ca="1">SUMPRODUCT('Modified Weights'!N96:N100,'Centered Ratings'!N85:N89)/SUM('Modified Weights'!N96:N100)</f>
        <v>#DIV/0!</v>
      </c>
      <c r="O86" s="4">
        <f ca="1">SUMPRODUCT('Modified Weights'!O96:O100,'Centered Ratings'!O85:O89)/SUM('Modified Weights'!O96:O100)</f>
        <v>-0.25102823928079937</v>
      </c>
      <c r="P86">
        <f ca="1">SUMPRODUCT('Modified Weights'!P96:P100,'Centered Ratings'!P85:P89)/SUM('Modified Weights'!P96:P100)</f>
        <v>-0.7244122924757237</v>
      </c>
      <c r="Q86">
        <f ca="1">SUMPRODUCT('Modified Weights'!Q96:Q100,'Centered Ratings'!Q85:Q89)/SUM('Modified Weights'!Q96:Q100)</f>
        <v>5.4132570478566643E-2</v>
      </c>
      <c r="R86" t="e">
        <f ca="1">SUMPRODUCT('Modified Weights'!R96:R100,'Centered Ratings'!R85:R89)/SUM('Modified Weights'!R96:R100)</f>
        <v>#DIV/0!</v>
      </c>
      <c r="S86" t="e">
        <f ca="1">SUMPRODUCT('Modified Weights'!S96:S100,'Centered Ratings'!S85:S89)/SUM('Modified Weights'!S96:S100)</f>
        <v>#DIV/0!</v>
      </c>
      <c r="T86">
        <f ca="1">SUMPRODUCT('Modified Weights'!T96:T100,'Centered Ratings'!T85:T89)/SUM('Modified Weights'!T96:T100)</f>
        <v>3.8559093724582466E-2</v>
      </c>
      <c r="U86">
        <f ca="1">SUMPRODUCT('Modified Weights'!U96:U100,'Centered Ratings'!U85:U89)/SUM('Modified Weights'!U96:U100)</f>
        <v>0.14222257176150527</v>
      </c>
      <c r="V86" t="e">
        <f ca="1">SUMPRODUCT('Modified Weights'!V96:V100,'Centered Ratings'!V85:V89)/SUM('Modified Weights'!V96:V100)</f>
        <v>#DIV/0!</v>
      </c>
      <c r="W86">
        <f ca="1">SUMPRODUCT('Modified Weights'!W96:W100,'Centered Ratings'!W85:W89)/SUM('Modified Weights'!W96:W100)</f>
        <v>1.0327897262104493</v>
      </c>
      <c r="X86" t="e">
        <f ca="1">SUMPRODUCT('Modified Weights'!X96:X100,'Centered Ratings'!X85:X89)/SUM('Modified Weights'!X96:X100)</f>
        <v>#DIV/0!</v>
      </c>
      <c r="Y86">
        <f ca="1">SUMPRODUCT('Modified Weights'!Y96:Y100,'Centered Ratings'!Y85:Y89)/SUM('Modified Weights'!Y96:Y100)</f>
        <v>-0.54934693608393326</v>
      </c>
      <c r="Z86" t="e">
        <f ca="1">SUMPRODUCT('Modified Weights'!Z96:Z100,'Centered Ratings'!Z85:Z89)/SUM('Modified Weights'!Z96:Z100)</f>
        <v>#DIV/0!</v>
      </c>
    </row>
    <row r="87" spans="1:26">
      <c r="A87" s="5" t="str">
        <f t="shared" si="16"/>
        <v>122: The Lord of the Rings: The Return of the King (2003)</v>
      </c>
      <c r="B87">
        <f ca="1">SUMPRODUCT('Modified Weights'!B97:B101,'Centered Ratings'!B86:B90)/SUM('Modified Weights'!B97:B101)</f>
        <v>0</v>
      </c>
      <c r="C87">
        <f ca="1">SUMPRODUCT('Modified Weights'!C97:C101,'Centered Ratings'!C86:C90)/SUM('Modified Weights'!C97:C101)</f>
        <v>0</v>
      </c>
      <c r="D87">
        <f ca="1">SUMPRODUCT('Modified Weights'!D97:D101,'Centered Ratings'!D86:D90)/SUM('Modified Weights'!D97:D101)</f>
        <v>0.107461930525643</v>
      </c>
      <c r="E87">
        <f ca="1">SUMPRODUCT('Modified Weights'!E97:E101,'Centered Ratings'!E86:E90)/SUM('Modified Weights'!E97:E101)</f>
        <v>0</v>
      </c>
      <c r="F87" s="4">
        <f ca="1">SUMPRODUCT('Modified Weights'!F97:F101,'Centered Ratings'!F86:F90)/SUM('Modified Weights'!F97:F101)</f>
        <v>-0.27178234164056042</v>
      </c>
      <c r="G87" t="e">
        <f ca="1">SUMPRODUCT('Modified Weights'!G97:G101,'Centered Ratings'!G86:G90)/SUM('Modified Weights'!G97:G101)</f>
        <v>#DIV/0!</v>
      </c>
      <c r="H87">
        <f ca="1">SUMPRODUCT('Modified Weights'!H97:H101,'Centered Ratings'!H86:H90)/SUM('Modified Weights'!H97:H101)</f>
        <v>-0.40250719410252983</v>
      </c>
      <c r="I87" t="e">
        <f ca="1">SUMPRODUCT('Modified Weights'!I97:I101,'Centered Ratings'!I86:I90)/SUM('Modified Weights'!I97:I101)</f>
        <v>#DIV/0!</v>
      </c>
      <c r="J87">
        <f ca="1">SUMPRODUCT('Modified Weights'!J97:J101,'Centered Ratings'!J86:J90)/SUM('Modified Weights'!J97:J101)</f>
        <v>0.37508517443101341</v>
      </c>
      <c r="K87">
        <f ca="1">SUMPRODUCT('Modified Weights'!K97:K101,'Centered Ratings'!K86:K90)/SUM('Modified Weights'!K97:K101)</f>
        <v>0.13695540196455602</v>
      </c>
      <c r="L87">
        <f ca="1">SUMPRODUCT('Modified Weights'!L97:L101,'Centered Ratings'!L86:L90)/SUM('Modified Weights'!L97:L101)</f>
        <v>-0.17501422031668259</v>
      </c>
      <c r="M87">
        <f ca="1">SUMPRODUCT('Modified Weights'!M97:M101,'Centered Ratings'!M86:M90)/SUM('Modified Weights'!M97:M101)</f>
        <v>1.1860538866325001</v>
      </c>
      <c r="N87" t="e">
        <f ca="1">SUMPRODUCT('Modified Weights'!N97:N101,'Centered Ratings'!N86:N90)/SUM('Modified Weights'!N97:N101)</f>
        <v>#DIV/0!</v>
      </c>
      <c r="O87" s="4">
        <f ca="1">SUMPRODUCT('Modified Weights'!O97:O101,'Centered Ratings'!O86:O90)/SUM('Modified Weights'!O97:O101)</f>
        <v>-0.3895743817427551</v>
      </c>
      <c r="P87">
        <f ca="1">SUMPRODUCT('Modified Weights'!P97:P101,'Centered Ratings'!P86:P90)/SUM('Modified Weights'!P97:P101)</f>
        <v>-1.0152576827973272</v>
      </c>
      <c r="Q87">
        <f ca="1">SUMPRODUCT('Modified Weights'!Q97:Q101,'Centered Ratings'!Q86:Q90)/SUM('Modified Weights'!Q97:Q101)</f>
        <v>0</v>
      </c>
      <c r="R87" t="e">
        <f ca="1">SUMPRODUCT('Modified Weights'!R97:R101,'Centered Ratings'!R86:R90)/SUM('Modified Weights'!R97:R101)</f>
        <v>#DIV/0!</v>
      </c>
      <c r="S87" t="e">
        <f ca="1">SUMPRODUCT('Modified Weights'!S97:S101,'Centered Ratings'!S86:S90)/SUM('Modified Weights'!S97:S101)</f>
        <v>#DIV/0!</v>
      </c>
      <c r="T87">
        <f ca="1">SUMPRODUCT('Modified Weights'!T97:T101,'Centered Ratings'!T86:T90)/SUM('Modified Weights'!T97:T101)</f>
        <v>0.25</v>
      </c>
      <c r="U87">
        <f ca="1">SUMPRODUCT('Modified Weights'!U97:U101,'Centered Ratings'!U86:U90)/SUM('Modified Weights'!U97:U101)</f>
        <v>0.12140388578874797</v>
      </c>
      <c r="V87" t="e">
        <f ca="1">SUMPRODUCT('Modified Weights'!V97:V101,'Centered Ratings'!V86:V90)/SUM('Modified Weights'!V97:V101)</f>
        <v>#DIV/0!</v>
      </c>
      <c r="W87">
        <f ca="1">SUMPRODUCT('Modified Weights'!W97:W101,'Centered Ratings'!W86:W90)/SUM('Modified Weights'!W97:W101)</f>
        <v>0.88304487598457349</v>
      </c>
      <c r="X87" t="e">
        <f ca="1">SUMPRODUCT('Modified Weights'!X97:X101,'Centered Ratings'!X86:X90)/SUM('Modified Weights'!X97:X101)</f>
        <v>#DIV/0!</v>
      </c>
      <c r="Y87">
        <f ca="1">SUMPRODUCT('Modified Weights'!Y97:Y101,'Centered Ratings'!Y86:Y90)/SUM('Modified Weights'!Y97:Y101)</f>
        <v>-1.0042720059193138</v>
      </c>
      <c r="Z87" t="e">
        <f ca="1">SUMPRODUCT('Modified Weights'!Z97:Z101,'Centered Ratings'!Z86:Z90)/SUM('Modified Weights'!Z97:Z101)</f>
        <v>#DIV/0!</v>
      </c>
    </row>
    <row r="88" spans="1:26">
      <c r="A88" s="20" t="s">
        <v>17</v>
      </c>
      <c r="B88">
        <f ca="1">SUMPRODUCT('Modified Weights'!B98:B102,'Centered Ratings'!B87:B91)/SUM('Modified Weights'!B98:B102)</f>
        <v>0</v>
      </c>
      <c r="C88">
        <f ca="1">SUMPRODUCT('Modified Weights'!C98:C102,'Centered Ratings'!C87:C91)/SUM('Modified Weights'!C98:C102)</f>
        <v>0</v>
      </c>
      <c r="D88">
        <f ca="1">SUMPRODUCT('Modified Weights'!D98:D102,'Centered Ratings'!D87:D91)/SUM('Modified Weights'!D98:D102)</f>
        <v>0</v>
      </c>
      <c r="E88">
        <f ca="1">SUMPRODUCT('Modified Weights'!E98:E102,'Centered Ratings'!E87:E91)/SUM('Modified Weights'!E98:E102)</f>
        <v>0</v>
      </c>
      <c r="F88" s="4">
        <f ca="1">SUMPRODUCT('Modified Weights'!F98:F102,'Centered Ratings'!F87:F91)/SUM('Modified Weights'!F98:F102)</f>
        <v>0</v>
      </c>
      <c r="G88" t="e">
        <f ca="1">SUMPRODUCT('Modified Weights'!G98:G102,'Centered Ratings'!G87:G91)/SUM('Modified Weights'!G98:G102)</f>
        <v>#DIV/0!</v>
      </c>
      <c r="H88">
        <f ca="1">SUMPRODUCT('Modified Weights'!H98:H102,'Centered Ratings'!H87:H91)/SUM('Modified Weights'!H98:H102)</f>
        <v>0</v>
      </c>
      <c r="I88" t="e">
        <f ca="1">SUMPRODUCT('Modified Weights'!I98:I102,'Centered Ratings'!I87:I91)/SUM('Modified Weights'!I98:I102)</f>
        <v>#DIV/0!</v>
      </c>
      <c r="J88">
        <f ca="1">SUMPRODUCT('Modified Weights'!J98:J102,'Centered Ratings'!J87:J91)/SUM('Modified Weights'!J98:J102)</f>
        <v>0</v>
      </c>
      <c r="K88">
        <f ca="1">SUMPRODUCT('Modified Weights'!K98:K102,'Centered Ratings'!K87:K91)/SUM('Modified Weights'!K98:K102)</f>
        <v>-6.8735788187057542E-3</v>
      </c>
      <c r="L88">
        <f ca="1">SUMPRODUCT('Modified Weights'!L98:L102,'Centered Ratings'!L87:L91)/SUM('Modified Weights'!L98:L102)</f>
        <v>0</v>
      </c>
      <c r="M88">
        <f ca="1">SUMPRODUCT('Modified Weights'!M98:M102,'Centered Ratings'!M87:M91)/SUM('Modified Weights'!M98:M102)</f>
        <v>0</v>
      </c>
      <c r="N88" t="e">
        <f ca="1">SUMPRODUCT('Modified Weights'!N98:N102,'Centered Ratings'!N87:N91)/SUM('Modified Weights'!N98:N102)</f>
        <v>#DIV/0!</v>
      </c>
      <c r="O88" s="4">
        <f ca="1">SUMPRODUCT('Modified Weights'!O98:O102,'Centered Ratings'!O87:O91)/SUM('Modified Weights'!O98:O102)</f>
        <v>0</v>
      </c>
      <c r="P88">
        <f ca="1">SUMPRODUCT('Modified Weights'!P98:P102,'Centered Ratings'!P87:P91)/SUM('Modified Weights'!P98:P102)</f>
        <v>5.6103073118930903E-2</v>
      </c>
      <c r="Q88">
        <f ca="1">SUMPRODUCT('Modified Weights'!Q98:Q102,'Centered Ratings'!Q87:Q91)/SUM('Modified Weights'!Q98:Q102)</f>
        <v>0</v>
      </c>
      <c r="R88" t="e">
        <f ca="1">SUMPRODUCT('Modified Weights'!R98:R102,'Centered Ratings'!R87:R91)/SUM('Modified Weights'!R98:R102)</f>
        <v>#DIV/0!</v>
      </c>
      <c r="S88" t="e">
        <f ca="1">SUMPRODUCT('Modified Weights'!S98:S102,'Centered Ratings'!S87:S91)/SUM('Modified Weights'!S98:S102)</f>
        <v>#DIV/0!</v>
      </c>
      <c r="T88">
        <f ca="1">SUMPRODUCT('Modified Weights'!T98:T102,'Centered Ratings'!T87:T91)/SUM('Modified Weights'!T98:T102)</f>
        <v>0</v>
      </c>
      <c r="U88">
        <f ca="1">SUMPRODUCT('Modified Weights'!U98:U102,'Centered Ratings'!U87:U91)/SUM('Modified Weights'!U98:U102)</f>
        <v>0</v>
      </c>
      <c r="V88" t="e">
        <f ca="1">SUMPRODUCT('Modified Weights'!V98:V102,'Centered Ratings'!V87:V91)/SUM('Modified Weights'!V98:V102)</f>
        <v>#DIV/0!</v>
      </c>
      <c r="W88">
        <f ca="1">SUMPRODUCT('Modified Weights'!W98:W102,'Centered Ratings'!W87:W91)/SUM('Modified Weights'!W98:W102)</f>
        <v>0</v>
      </c>
      <c r="X88" t="e">
        <f ca="1">SUMPRODUCT('Modified Weights'!X98:X102,'Centered Ratings'!X87:X91)/SUM('Modified Weights'!X98:X102)</f>
        <v>#DIV/0!</v>
      </c>
      <c r="Y88">
        <f ca="1">SUMPRODUCT('Modified Weights'!Y98:Y102,'Centered Ratings'!Y87:Y91)/SUM('Modified Weights'!Y98:Y102)</f>
        <v>0.22436796448411514</v>
      </c>
      <c r="Z88" t="e">
        <f ca="1">SUMPRODUCT('Modified Weights'!Z98:Z102,'Centered Ratings'!Z87:Z91)/SUM('Modified Weights'!Z98:Z102)</f>
        <v>#DIV/0!</v>
      </c>
    </row>
    <row r="89" spans="1:26">
      <c r="A89" s="5" t="str">
        <f t="shared" ref="A89:A92" si="17">A88</f>
        <v>134: O Brother Where Art Thou? (2000)</v>
      </c>
      <c r="B89">
        <f ca="1">SUMPRODUCT('Modified Weights'!B99:B103,'Centered Ratings'!B88:B92)/SUM('Modified Weights'!B99:B103)</f>
        <v>0.75</v>
      </c>
      <c r="C89">
        <f ca="1">SUMPRODUCT('Modified Weights'!C99:C103,'Centered Ratings'!C88:C92)/SUM('Modified Weights'!C99:C103)</f>
        <v>0.40232517824458425</v>
      </c>
      <c r="D89">
        <f ca="1">SUMPRODUCT('Modified Weights'!D99:D103,'Centered Ratings'!D88:D92)/SUM('Modified Weights'!D99:D103)</f>
        <v>0.21062156992308656</v>
      </c>
      <c r="E89">
        <f ca="1">SUMPRODUCT('Modified Weights'!E99:E103,'Centered Ratings'!E88:E92)/SUM('Modified Weights'!E99:E103)</f>
        <v>0</v>
      </c>
      <c r="F89" s="4">
        <f ca="1">SUMPRODUCT('Modified Weights'!F99:F103,'Centered Ratings'!F88:F92)/SUM('Modified Weights'!F99:F103)</f>
        <v>0</v>
      </c>
      <c r="G89" t="e">
        <f ca="1">SUMPRODUCT('Modified Weights'!G99:G103,'Centered Ratings'!G88:G92)/SUM('Modified Weights'!G99:G103)</f>
        <v>#DIV/0!</v>
      </c>
      <c r="H89">
        <f ca="1">SUMPRODUCT('Modified Weights'!H99:H103,'Centered Ratings'!H88:H92)/SUM('Modified Weights'!H99:H103)</f>
        <v>0</v>
      </c>
      <c r="I89" t="e">
        <f ca="1">SUMPRODUCT('Modified Weights'!I99:I103,'Centered Ratings'!I88:I92)/SUM('Modified Weights'!I99:I103)</f>
        <v>#DIV/0!</v>
      </c>
      <c r="J89" t="e">
        <f ca="1">SUMPRODUCT('Modified Weights'!J99:J103,'Centered Ratings'!J88:J92)/SUM('Modified Weights'!J99:J103)</f>
        <v>#DIV/0!</v>
      </c>
      <c r="K89">
        <f ca="1">SUMPRODUCT('Modified Weights'!K99:K103,'Centered Ratings'!K88:K92)/SUM('Modified Weights'!K99:K103)</f>
        <v>0.75</v>
      </c>
      <c r="L89">
        <f ca="1">SUMPRODUCT('Modified Weights'!L99:L103,'Centered Ratings'!L88:L92)/SUM('Modified Weights'!L99:L103)</f>
        <v>-1.3333333333333335</v>
      </c>
      <c r="M89" t="e">
        <f ca="1">SUMPRODUCT('Modified Weights'!M99:M103,'Centered Ratings'!M88:M92)/SUM('Modified Weights'!M99:M103)</f>
        <v>#DIV/0!</v>
      </c>
      <c r="N89" t="e">
        <f ca="1">SUMPRODUCT('Modified Weights'!N99:N103,'Centered Ratings'!N88:N92)/SUM('Modified Weights'!N99:N103)</f>
        <v>#DIV/0!</v>
      </c>
      <c r="O89" s="4">
        <f ca="1">SUMPRODUCT('Modified Weights'!O99:O103,'Centered Ratings'!O88:O92)/SUM('Modified Weights'!O99:O103)</f>
        <v>0</v>
      </c>
      <c r="P89">
        <f ca="1">SUMPRODUCT('Modified Weights'!P99:P103,'Centered Ratings'!P88:P92)/SUM('Modified Weights'!P99:P103)</f>
        <v>-1.2955268251238052E-2</v>
      </c>
      <c r="Q89" t="e">
        <f ca="1">SUMPRODUCT('Modified Weights'!Q99:Q103,'Centered Ratings'!Q88:Q92)/SUM('Modified Weights'!Q99:Q103)</f>
        <v>#DIV/0!</v>
      </c>
      <c r="R89" t="e">
        <f ca="1">SUMPRODUCT('Modified Weights'!R99:R103,'Centered Ratings'!R88:R92)/SUM('Modified Weights'!R99:R103)</f>
        <v>#DIV/0!</v>
      </c>
      <c r="S89" t="e">
        <f ca="1">SUMPRODUCT('Modified Weights'!S99:S103,'Centered Ratings'!S88:S92)/SUM('Modified Weights'!S99:S103)</f>
        <v>#DIV/0!</v>
      </c>
      <c r="T89">
        <f ca="1">SUMPRODUCT('Modified Weights'!T99:T103,'Centered Ratings'!T88:T92)/SUM('Modified Weights'!T99:T103)</f>
        <v>0</v>
      </c>
      <c r="U89">
        <f ca="1">SUMPRODUCT('Modified Weights'!U99:U103,'Centered Ratings'!U88:U92)/SUM('Modified Weights'!U99:U103)</f>
        <v>0.22102977829063963</v>
      </c>
      <c r="V89" t="e">
        <f ca="1">SUMPRODUCT('Modified Weights'!V99:V103,'Centered Ratings'!V88:V92)/SUM('Modified Weights'!V99:V103)</f>
        <v>#DIV/0!</v>
      </c>
      <c r="W89" t="e">
        <f ca="1">SUMPRODUCT('Modified Weights'!W99:W103,'Centered Ratings'!W88:W92)/SUM('Modified Weights'!W99:W103)</f>
        <v>#DIV/0!</v>
      </c>
      <c r="X89" t="e">
        <f ca="1">SUMPRODUCT('Modified Weights'!X99:X103,'Centered Ratings'!X88:X92)/SUM('Modified Weights'!X99:X103)</f>
        <v>#DIV/0!</v>
      </c>
      <c r="Y89">
        <f ca="1">SUMPRODUCT('Modified Weights'!Y99:Y103,'Centered Ratings'!Y88:Y92)/SUM('Modified Weights'!Y99:Y103)</f>
        <v>0.22436796448411514</v>
      </c>
      <c r="Z89" t="e">
        <f ca="1">SUMPRODUCT('Modified Weights'!Z99:Z103,'Centered Ratings'!Z88:Z92)/SUM('Modified Weights'!Z99:Z103)</f>
        <v>#DIV/0!</v>
      </c>
    </row>
    <row r="90" spans="1:26">
      <c r="A90" s="5" t="str">
        <f t="shared" si="17"/>
        <v>134: O Brother Where Art Thou? (2000)</v>
      </c>
      <c r="B90">
        <f ca="1">SUMPRODUCT('Modified Weights'!B100:B104,'Centered Ratings'!B89:B93)/SUM('Modified Weights'!B100:B104)</f>
        <v>0.75</v>
      </c>
      <c r="C90">
        <f ca="1">SUMPRODUCT('Modified Weights'!C100:C104,'Centered Ratings'!C89:C93)/SUM('Modified Weights'!C100:C104)</f>
        <v>0.74999999999999989</v>
      </c>
      <c r="D90">
        <f ca="1">SUMPRODUCT('Modified Weights'!D100:D104,'Centered Ratings'!D89:D93)/SUM('Modified Weights'!D100:D104)</f>
        <v>9.0347635611437327E-2</v>
      </c>
      <c r="E90">
        <f ca="1">SUMPRODUCT('Modified Weights'!E100:E104,'Centered Ratings'!E89:E93)/SUM('Modified Weights'!E100:E104)</f>
        <v>0</v>
      </c>
      <c r="F90" s="4">
        <f ca="1">SUMPRODUCT('Modified Weights'!F100:F104,'Centered Ratings'!F89:F93)/SUM('Modified Weights'!F100:F104)</f>
        <v>0.52306601688518573</v>
      </c>
      <c r="G90" t="e">
        <f ca="1">SUMPRODUCT('Modified Weights'!G100:G104,'Centered Ratings'!G89:G93)/SUM('Modified Weights'!G100:G104)</f>
        <v>#DIV/0!</v>
      </c>
      <c r="H90">
        <f ca="1">SUMPRODUCT('Modified Weights'!H100:H104,'Centered Ratings'!H89:H93)/SUM('Modified Weights'!H100:H104)</f>
        <v>0</v>
      </c>
      <c r="I90" t="e">
        <f ca="1">SUMPRODUCT('Modified Weights'!I100:I104,'Centered Ratings'!I89:I93)/SUM('Modified Weights'!I100:I104)</f>
        <v>#DIV/0!</v>
      </c>
      <c r="J90">
        <f ca="1">SUMPRODUCT('Modified Weights'!J100:J104,'Centered Ratings'!J89:J93)/SUM('Modified Weights'!J100:J104)</f>
        <v>1.1666666666666665</v>
      </c>
      <c r="K90">
        <f ca="1">SUMPRODUCT('Modified Weights'!K100:K104,'Centered Ratings'!K89:K93)/SUM('Modified Weights'!K100:K104)</f>
        <v>0</v>
      </c>
      <c r="L90">
        <f ca="1">SUMPRODUCT('Modified Weights'!L100:L104,'Centered Ratings'!L89:L93)/SUM('Modified Weights'!L100:L104)</f>
        <v>-1.3333333333333335</v>
      </c>
      <c r="M90">
        <f ca="1">SUMPRODUCT('Modified Weights'!M100:M104,'Centered Ratings'!M89:M93)/SUM('Modified Weights'!M100:M104)</f>
        <v>0.5</v>
      </c>
      <c r="N90" t="e">
        <f ca="1">SUMPRODUCT('Modified Weights'!N100:N104,'Centered Ratings'!N89:N93)/SUM('Modified Weights'!N100:N104)</f>
        <v>#DIV/0!</v>
      </c>
      <c r="O90" s="4">
        <f ca="1">SUMPRODUCT('Modified Weights'!O100:O104,'Centered Ratings'!O89:O93)/SUM('Modified Weights'!O100:O104)</f>
        <v>-0.33208082661069227</v>
      </c>
      <c r="P90">
        <f ca="1">SUMPRODUCT('Modified Weights'!P100:P104,'Centered Ratings'!P89:P93)/SUM('Modified Weights'!P100:P104)</f>
        <v>-1.2955268251238052E-2</v>
      </c>
      <c r="Q90">
        <f ca="1">SUMPRODUCT('Modified Weights'!Q100:Q104,'Centered Ratings'!Q89:Q93)/SUM('Modified Weights'!Q100:Q104)</f>
        <v>-0.83333333333333348</v>
      </c>
      <c r="R90" t="e">
        <f ca="1">SUMPRODUCT('Modified Weights'!R100:R104,'Centered Ratings'!R89:R93)/SUM('Modified Weights'!R100:R104)</f>
        <v>#DIV/0!</v>
      </c>
      <c r="S90" t="e">
        <f ca="1">SUMPRODUCT('Modified Weights'!S100:S104,'Centered Ratings'!S89:S93)/SUM('Modified Weights'!S100:S104)</f>
        <v>#DIV/0!</v>
      </c>
      <c r="T90">
        <f ca="1">SUMPRODUCT('Modified Weights'!T100:T104,'Centered Ratings'!T89:T93)/SUM('Modified Weights'!T100:T104)</f>
        <v>0.43717258942624543</v>
      </c>
      <c r="U90">
        <f ca="1">SUMPRODUCT('Modified Weights'!U100:U104,'Centered Ratings'!U89:U93)/SUM('Modified Weights'!U100:U104)</f>
        <v>0.22102977829063963</v>
      </c>
      <c r="V90" t="e">
        <f ca="1">SUMPRODUCT('Modified Weights'!V100:V104,'Centered Ratings'!V89:V93)/SUM('Modified Weights'!V100:V104)</f>
        <v>#DIV/0!</v>
      </c>
      <c r="W90" t="e">
        <f ca="1">SUMPRODUCT('Modified Weights'!W100:W104,'Centered Ratings'!W89:W93)/SUM('Modified Weights'!W100:W104)</f>
        <v>#DIV/0!</v>
      </c>
      <c r="X90" t="e">
        <f ca="1">SUMPRODUCT('Modified Weights'!X100:X104,'Centered Ratings'!X89:X93)/SUM('Modified Weights'!X100:X104)</f>
        <v>#DIV/0!</v>
      </c>
      <c r="Y90">
        <f ca="1">SUMPRODUCT('Modified Weights'!Y100:Y104,'Centered Ratings'!Y89:Y93)/SUM('Modified Weights'!Y100:Y104)</f>
        <v>0.22436796448411514</v>
      </c>
      <c r="Z90" t="e">
        <f ca="1">SUMPRODUCT('Modified Weights'!Z100:Z104,'Centered Ratings'!Z89:Z93)/SUM('Modified Weights'!Z100:Z104)</f>
        <v>#DIV/0!</v>
      </c>
    </row>
    <row r="91" spans="1:26">
      <c r="A91" s="5" t="str">
        <f t="shared" si="17"/>
        <v>134: O Brother Where Art Thou? (2000)</v>
      </c>
      <c r="B91">
        <f ca="1">SUMPRODUCT('Modified Weights'!B101:B105,'Centered Ratings'!B90:B94)/SUM('Modified Weights'!B101:B105)</f>
        <v>0.26857584741725476</v>
      </c>
      <c r="C91">
        <f ca="1">SUMPRODUCT('Modified Weights'!C101:C105,'Centered Ratings'!C90:C94)/SUM('Modified Weights'!C101:C105)</f>
        <v>0.74999999999999989</v>
      </c>
      <c r="D91">
        <f ca="1">SUMPRODUCT('Modified Weights'!D101:D105,'Centered Ratings'!D90:D94)/SUM('Modified Weights'!D101:D105)</f>
        <v>-0.17963594056401749</v>
      </c>
      <c r="E91">
        <f ca="1">SUMPRODUCT('Modified Weights'!E101:E105,'Centered Ratings'!E90:E94)/SUM('Modified Weights'!E101:E105)</f>
        <v>0</v>
      </c>
      <c r="F91" s="4">
        <f ca="1">SUMPRODUCT('Modified Weights'!F101:F105,'Centered Ratings'!F90:F94)/SUM('Modified Weights'!F101:F105)</f>
        <v>4.6132033770371408E-2</v>
      </c>
      <c r="G91" t="e">
        <f ca="1">SUMPRODUCT('Modified Weights'!G101:G105,'Centered Ratings'!G90:G94)/SUM('Modified Weights'!G101:G105)</f>
        <v>#DIV/0!</v>
      </c>
      <c r="H91">
        <f ca="1">SUMPRODUCT('Modified Weights'!H101:H105,'Centered Ratings'!H90:H94)/SUM('Modified Weights'!H101:H105)</f>
        <v>0.66666666666666652</v>
      </c>
      <c r="I91" t="e">
        <f ca="1">SUMPRODUCT('Modified Weights'!I101:I105,'Centered Ratings'!I90:I94)/SUM('Modified Weights'!I101:I105)</f>
        <v>#DIV/0!</v>
      </c>
      <c r="J91">
        <f ca="1">SUMPRODUCT('Modified Weights'!J101:J105,'Centered Ratings'!J90:J94)/SUM('Modified Weights'!J101:J105)</f>
        <v>0.19259097138077103</v>
      </c>
      <c r="K91">
        <f ca="1">SUMPRODUCT('Modified Weights'!K101:K105,'Centered Ratings'!K90:K94)/SUM('Modified Weights'!K101:K105)</f>
        <v>0</v>
      </c>
      <c r="L91">
        <f ca="1">SUMPRODUCT('Modified Weights'!L101:L105,'Centered Ratings'!L90:L94)/SUM('Modified Weights'!L101:L105)</f>
        <v>-0.35901632316134902</v>
      </c>
      <c r="M91">
        <f ca="1">SUMPRODUCT('Modified Weights'!M101:M105,'Centered Ratings'!M90:M94)/SUM('Modified Weights'!M101:M105)</f>
        <v>0.5</v>
      </c>
      <c r="N91" t="e">
        <f ca="1">SUMPRODUCT('Modified Weights'!N101:N105,'Centered Ratings'!N90:N94)/SUM('Modified Weights'!N101:N105)</f>
        <v>#DIV/0!</v>
      </c>
      <c r="O91" s="4">
        <f ca="1">SUMPRODUCT('Modified Weights'!O101:O105,'Centered Ratings'!O90:O94)/SUM('Modified Weights'!O101:O105)</f>
        <v>-0.60280725336051577</v>
      </c>
      <c r="P91">
        <f ca="1">SUMPRODUCT('Modified Weights'!P101:P105,'Centered Ratings'!P90:P94)/SUM('Modified Weights'!P101:P105)</f>
        <v>0.28628533002516005</v>
      </c>
      <c r="Q91">
        <f ca="1">SUMPRODUCT('Modified Weights'!Q101:Q105,'Centered Ratings'!Q90:Q94)/SUM('Modified Weights'!Q101:Q105)</f>
        <v>-0.12712368655517017</v>
      </c>
      <c r="R91" t="e">
        <f ca="1">SUMPRODUCT('Modified Weights'!R101:R105,'Centered Ratings'!R90:R94)/SUM('Modified Weights'!R101:R105)</f>
        <v>#DIV/0!</v>
      </c>
      <c r="S91" t="e">
        <f ca="1">SUMPRODUCT('Modified Weights'!S101:S105,'Centered Ratings'!S90:S94)/SUM('Modified Weights'!S101:S105)</f>
        <v>#DIV/0!</v>
      </c>
      <c r="T91">
        <f ca="1">SUMPRODUCT('Modified Weights'!T101:T105,'Centered Ratings'!T90:T94)/SUM('Modified Weights'!T101:T105)</f>
        <v>0.43717258942624543</v>
      </c>
      <c r="U91">
        <f ca="1">SUMPRODUCT('Modified Weights'!U101:U105,'Centered Ratings'!U90:U94)/SUM('Modified Weights'!U101:U105)</f>
        <v>0.58029362894581382</v>
      </c>
      <c r="V91" t="e">
        <f ca="1">SUMPRODUCT('Modified Weights'!V101:V105,'Centered Ratings'!V90:V94)/SUM('Modified Weights'!V101:V105)</f>
        <v>#DIV/0!</v>
      </c>
      <c r="W91" t="e">
        <f ca="1">SUMPRODUCT('Modified Weights'!W101:W105,'Centered Ratings'!W90:W94)/SUM('Modified Weights'!W101:W105)</f>
        <v>#DIV/0!</v>
      </c>
      <c r="X91" t="e">
        <f ca="1">SUMPRODUCT('Modified Weights'!X101:X105,'Centered Ratings'!X90:X94)/SUM('Modified Weights'!X101:X105)</f>
        <v>#DIV/0!</v>
      </c>
      <c r="Y91">
        <f ca="1">SUMPRODUCT('Modified Weights'!Y101:Y105,'Centered Ratings'!Y90:Y94)/SUM('Modified Weights'!Y101:Y105)</f>
        <v>0.7371839822420575</v>
      </c>
      <c r="Z91" t="e">
        <f ca="1">SUMPRODUCT('Modified Weights'!Z101:Z105,'Centered Ratings'!Z90:Z94)/SUM('Modified Weights'!Z101:Z105)</f>
        <v>#DIV/0!</v>
      </c>
    </row>
    <row r="92" spans="1:26">
      <c r="A92" s="5" t="str">
        <f t="shared" si="17"/>
        <v>134: O Brother Where Art Thou? (2000)</v>
      </c>
      <c r="B92">
        <f ca="1">SUMPRODUCT('Modified Weights'!B102:B106,'Centered Ratings'!B91:B95)/SUM('Modified Weights'!B102:B106)</f>
        <v>-0.21376055902536725</v>
      </c>
      <c r="C92">
        <f ca="1">SUMPRODUCT('Modified Weights'!C102:C106,'Centered Ratings'!C91:C95)/SUM('Modified Weights'!C102:C106)</f>
        <v>6.4088833337162393E-2</v>
      </c>
      <c r="D92">
        <f ca="1">SUMPRODUCT('Modified Weights'!D102:D106,'Centered Ratings'!D91:D95)/SUM('Modified Weights'!D102:D106)</f>
        <v>-0.22994205571187384</v>
      </c>
      <c r="E92">
        <f ca="1">SUMPRODUCT('Modified Weights'!E102:E106,'Centered Ratings'!E91:E95)/SUM('Modified Weights'!E102:E106)</f>
        <v>0</v>
      </c>
      <c r="F92" s="4">
        <f ca="1">SUMPRODUCT('Modified Weights'!F102:F106,'Centered Ratings'!F91:F95)/SUM('Modified Weights'!F102:F106)</f>
        <v>4.6132033770371408E-2</v>
      </c>
      <c r="G92" t="e">
        <f ca="1">SUMPRODUCT('Modified Weights'!G102:G106,'Centered Ratings'!G91:G95)/SUM('Modified Weights'!G102:G106)</f>
        <v>#DIV/0!</v>
      </c>
      <c r="H92">
        <f ca="1">SUMPRODUCT('Modified Weights'!H102:H106,'Centered Ratings'!H91:H95)/SUM('Modified Weights'!H102:H106)</f>
        <v>-2.3677141097951396E-2</v>
      </c>
      <c r="I92" t="e">
        <f ca="1">SUMPRODUCT('Modified Weights'!I102:I106,'Centered Ratings'!I91:I95)/SUM('Modified Weights'!I102:I106)</f>
        <v>#DIV/0!</v>
      </c>
      <c r="J92">
        <f ca="1">SUMPRODUCT('Modified Weights'!J102:J106,'Centered Ratings'!J91:J95)/SUM('Modified Weights'!J102:J106)</f>
        <v>0.19259097138077103</v>
      </c>
      <c r="K92">
        <f ca="1">SUMPRODUCT('Modified Weights'!K102:K106,'Centered Ratings'!K91:K95)/SUM('Modified Weights'!K102:K106)</f>
        <v>0</v>
      </c>
      <c r="L92">
        <f ca="1">SUMPRODUCT('Modified Weights'!L102:L106,'Centered Ratings'!L91:L95)/SUM('Modified Weights'!L102:L106)</f>
        <v>-0.35901632316134902</v>
      </c>
      <c r="M92">
        <f ca="1">SUMPRODUCT('Modified Weights'!M102:M106,'Centered Ratings'!M91:M95)/SUM('Modified Weights'!M102:M106)</f>
        <v>0.5</v>
      </c>
      <c r="N92" t="e">
        <f ca="1">SUMPRODUCT('Modified Weights'!N102:N106,'Centered Ratings'!N91:N95)/SUM('Modified Weights'!N102:N106)</f>
        <v>#DIV/0!</v>
      </c>
      <c r="O92" s="4">
        <f ca="1">SUMPRODUCT('Modified Weights'!O102:O106,'Centered Ratings'!O91:O95)/SUM('Modified Weights'!O102:O106)</f>
        <v>-0.33273637859734351</v>
      </c>
      <c r="P92">
        <f ca="1">SUMPRODUCT('Modified Weights'!P102:P106,'Centered Ratings'!P91:P95)/SUM('Modified Weights'!P102:P106)</f>
        <v>9.5523859830595567E-2</v>
      </c>
      <c r="Q92">
        <f ca="1">SUMPRODUCT('Modified Weights'!Q102:Q106,'Centered Ratings'!Q91:Q95)/SUM('Modified Weights'!Q102:Q106)</f>
        <v>-4.0931681161279584E-2</v>
      </c>
      <c r="R92" t="e">
        <f ca="1">SUMPRODUCT('Modified Weights'!R102:R106,'Centered Ratings'!R91:R95)/SUM('Modified Weights'!R102:R106)</f>
        <v>#DIV/0!</v>
      </c>
      <c r="S92" t="e">
        <f ca="1">SUMPRODUCT('Modified Weights'!S102:S106,'Centered Ratings'!S91:S95)/SUM('Modified Weights'!S102:S106)</f>
        <v>#DIV/0!</v>
      </c>
      <c r="T92">
        <f ca="1">SUMPRODUCT('Modified Weights'!T102:T106,'Centered Ratings'!T91:T95)/SUM('Modified Weights'!T102:T106)</f>
        <v>0.45551759195654051</v>
      </c>
      <c r="U92">
        <f ca="1">SUMPRODUCT('Modified Weights'!U102:U106,'Centered Ratings'!U91:U95)/SUM('Modified Weights'!U102:U106)</f>
        <v>0.25064152923641431</v>
      </c>
      <c r="V92" t="e">
        <f ca="1">SUMPRODUCT('Modified Weights'!V102:V106,'Centered Ratings'!V91:V95)/SUM('Modified Weights'!V102:V106)</f>
        <v>#DIV/0!</v>
      </c>
      <c r="W92">
        <f ca="1">SUMPRODUCT('Modified Weights'!W102:W106,'Centered Ratings'!W91:W95)/SUM('Modified Weights'!W102:W106)</f>
        <v>0</v>
      </c>
      <c r="X92" t="e">
        <f ca="1">SUMPRODUCT('Modified Weights'!X102:X106,'Centered Ratings'!X91:X95)/SUM('Modified Weights'!X102:X106)</f>
        <v>#DIV/0!</v>
      </c>
      <c r="Y92">
        <f ca="1">SUMPRODUCT('Modified Weights'!Y102:Y106,'Centered Ratings'!Y91:Y95)/SUM('Modified Weights'!Y102:Y106)</f>
        <v>0.7371839822420575</v>
      </c>
      <c r="Z92" t="e">
        <f ca="1">SUMPRODUCT('Modified Weights'!Z102:Z106,'Centered Ratings'!Z91:Z95)/SUM('Modified Weights'!Z102:Z106)</f>
        <v>#DIV/0!</v>
      </c>
    </row>
    <row r="93" spans="1:26">
      <c r="A93" s="20" t="s">
        <v>18</v>
      </c>
      <c r="B93">
        <f ca="1">SUMPRODUCT('Modified Weights'!B103:B107,'Centered Ratings'!B92:B96)/SUM('Modified Weights'!B103:B107)</f>
        <v>4.9971253737066977E-2</v>
      </c>
      <c r="C93">
        <f ca="1">SUMPRODUCT('Modified Weights'!C103:C107,'Centered Ratings'!C92:C96)/SUM('Modified Weights'!C103:C107)</f>
        <v>6.4088833337162393E-2</v>
      </c>
      <c r="D93">
        <f ca="1">SUMPRODUCT('Modified Weights'!D103:D107,'Centered Ratings'!D92:D96)/SUM('Modified Weights'!D103:D107)</f>
        <v>0.14242874023451382</v>
      </c>
      <c r="E93">
        <f ca="1">SUMPRODUCT('Modified Weights'!E103:E107,'Centered Ratings'!E92:E96)/SUM('Modified Weights'!E103:E107)</f>
        <v>0</v>
      </c>
      <c r="F93" s="4">
        <f ca="1">SUMPRODUCT('Modified Weights'!F103:F107,'Centered Ratings'!F92:F96)/SUM('Modified Weights'!F103:F107)</f>
        <v>4.6132033770371408E-2</v>
      </c>
      <c r="G93">
        <f ca="1">SUMPRODUCT('Modified Weights'!G103:G107,'Centered Ratings'!G92:G96)/SUM('Modified Weights'!G103:G107)</f>
        <v>5.8133940056626636E-2</v>
      </c>
      <c r="H93">
        <f ca="1">SUMPRODUCT('Modified Weights'!H103:H107,'Centered Ratings'!H92:H96)/SUM('Modified Weights'!H103:H107)</f>
        <v>7.6031028802891365E-2</v>
      </c>
      <c r="I93" t="e">
        <f ca="1">SUMPRODUCT('Modified Weights'!I103:I107,'Centered Ratings'!I92:I96)/SUM('Modified Weights'!I103:I107)</f>
        <v>#DIV/0!</v>
      </c>
      <c r="J93">
        <f ca="1">SUMPRODUCT('Modified Weights'!J103:J107,'Centered Ratings'!J92:J96)/SUM('Modified Weights'!J103:J107)</f>
        <v>-1.0745882485395587E-2</v>
      </c>
      <c r="K93">
        <f ca="1">SUMPRODUCT('Modified Weights'!K103:K107,'Centered Ratings'!K92:K96)/SUM('Modified Weights'!K103:K107)</f>
        <v>0</v>
      </c>
      <c r="L93">
        <f ca="1">SUMPRODUCT('Modified Weights'!L103:L107,'Centered Ratings'!L92:L96)/SUM('Modified Weights'!L103:L107)</f>
        <v>1.2081990707357977E-2</v>
      </c>
      <c r="M93">
        <f ca="1">SUMPRODUCT('Modified Weights'!M103:M107,'Centered Ratings'!M92:M96)/SUM('Modified Weights'!M103:M107)</f>
        <v>-0.10710543269747298</v>
      </c>
      <c r="N93">
        <f ca="1">SUMPRODUCT('Modified Weights'!N103:N107,'Centered Ratings'!N92:N96)/SUM('Modified Weights'!N103:N107)</f>
        <v>-4.0487858411441049E-2</v>
      </c>
      <c r="O93" s="4">
        <f ca="1">SUMPRODUCT('Modified Weights'!O103:O107,'Centered Ratings'!O92:O96)/SUM('Modified Weights'!O103:O107)</f>
        <v>3.2753215101615156E-2</v>
      </c>
      <c r="P93">
        <f ca="1">SUMPRODUCT('Modified Weights'!P103:P107,'Centered Ratings'!P92:P96)/SUM('Modified Weights'!P103:P107)</f>
        <v>1.9943101211636068E-2</v>
      </c>
      <c r="Q93">
        <f ca="1">SUMPRODUCT('Modified Weights'!Q103:Q107,'Centered Ratings'!Q92:Q96)/SUM('Modified Weights'!Q103:Q107)</f>
        <v>-4.0931681161279584E-2</v>
      </c>
      <c r="R93">
        <f ca="1">SUMPRODUCT('Modified Weights'!R103:R107,'Centered Ratings'!R92:R96)/SUM('Modified Weights'!R103:R107)</f>
        <v>0</v>
      </c>
      <c r="S93">
        <f ca="1">SUMPRODUCT('Modified Weights'!S103:S107,'Centered Ratings'!S92:S96)/SUM('Modified Weights'!S103:S107)</f>
        <v>-1.2305397920083921E-2</v>
      </c>
      <c r="T93">
        <f ca="1">SUMPRODUCT('Modified Weights'!T103:T107,'Centered Ratings'!T92:T96)/SUM('Modified Weights'!T103:T107)</f>
        <v>-0.14221319878952676</v>
      </c>
      <c r="U93">
        <f ca="1">SUMPRODUCT('Modified Weights'!U103:U107,'Centered Ratings'!U92:U96)/SUM('Modified Weights'!U103:U107)</f>
        <v>-2.5555694374900115E-2</v>
      </c>
      <c r="V93">
        <f ca="1">SUMPRODUCT('Modified Weights'!V103:V107,'Centered Ratings'!V92:V96)/SUM('Modified Weights'!V103:V107)</f>
        <v>-2.4103931163372776E-2</v>
      </c>
      <c r="W93">
        <f ca="1">SUMPRODUCT('Modified Weights'!W103:W107,'Centered Ratings'!W92:W96)/SUM('Modified Weights'!W103:W107)</f>
        <v>0</v>
      </c>
      <c r="X93">
        <f ca="1">SUMPRODUCT('Modified Weights'!X103:X107,'Centered Ratings'!X92:X96)/SUM('Modified Weights'!X103:X107)</f>
        <v>3.1771660690480992E-2</v>
      </c>
      <c r="Y93">
        <f ca="1">SUMPRODUCT('Modified Weights'!Y103:Y107,'Centered Ratings'!Y92:Y96)/SUM('Modified Weights'!Y103:Y107)</f>
        <v>0</v>
      </c>
      <c r="Z93">
        <f ca="1">SUMPRODUCT('Modified Weights'!Z103:Z107,'Centered Ratings'!Z92:Z96)/SUM('Modified Weights'!Z103:Z107)</f>
        <v>-7.1157828878053428E-2</v>
      </c>
    </row>
    <row r="94" spans="1:26">
      <c r="A94" s="5" t="str">
        <f t="shared" ref="A94:A97" si="18">A93</f>
        <v>141: Donnie Darko (2001)</v>
      </c>
      <c r="B94">
        <f ca="1">SUMPRODUCT('Modified Weights'!B104:B108,'Centered Ratings'!B93:B97)/SUM('Modified Weights'!B104:B108)</f>
        <v>-0.14280072455248125</v>
      </c>
      <c r="C94">
        <f ca="1">SUMPRODUCT('Modified Weights'!C104:C108,'Centered Ratings'!C93:C97)/SUM('Modified Weights'!C104:C108)</f>
        <v>-0.75000000000000011</v>
      </c>
      <c r="D94">
        <f ca="1">SUMPRODUCT('Modified Weights'!D104:D108,'Centered Ratings'!D93:D97)/SUM('Modified Weights'!D104:D108)</f>
        <v>6.9828093590319135E-2</v>
      </c>
      <c r="E94">
        <f ca="1">SUMPRODUCT('Modified Weights'!E104:E108,'Centered Ratings'!E93:E97)/SUM('Modified Weights'!E104:E108)</f>
        <v>-0.57422140592603044</v>
      </c>
      <c r="F94" s="4">
        <f ca="1">SUMPRODUCT('Modified Weights'!F104:F108,'Centered Ratings'!F93:F97)/SUM('Modified Weights'!F104:F108)</f>
        <v>-0.19284669380304265</v>
      </c>
      <c r="G94">
        <f ca="1">SUMPRODUCT('Modified Weights'!G104:G108,'Centered Ratings'!G93:G97)/SUM('Modified Weights'!G104:G108)</f>
        <v>-8.4646880424907936E-2</v>
      </c>
      <c r="H94">
        <f ca="1">SUMPRODUCT('Modified Weights'!H104:H108,'Centered Ratings'!H93:H97)/SUM('Modified Weights'!H104:H108)</f>
        <v>7.6031028802891365E-2</v>
      </c>
      <c r="I94" t="e">
        <f ca="1">SUMPRODUCT('Modified Weights'!I104:I108,'Centered Ratings'!I93:I97)/SUM('Modified Weights'!I104:I108)</f>
        <v>#DIV/0!</v>
      </c>
      <c r="J94">
        <f ca="1">SUMPRODUCT('Modified Weights'!J104:J108,'Centered Ratings'!J93:J97)/SUM('Modified Weights'!J104:J108)</f>
        <v>0.13161661734150737</v>
      </c>
      <c r="K94">
        <f ca="1">SUMPRODUCT('Modified Weights'!K104:K108,'Centered Ratings'!K93:K97)/SUM('Modified Weights'!K104:K108)</f>
        <v>0.16114407327219993</v>
      </c>
      <c r="L94">
        <f ca="1">SUMPRODUCT('Modified Weights'!L104:L108,'Centered Ratings'!L93:L97)/SUM('Modified Weights'!L104:L108)</f>
        <v>0.83031283565649361</v>
      </c>
      <c r="M94">
        <f ca="1">SUMPRODUCT('Modified Weights'!M104:M108,'Centered Ratings'!M93:M97)/SUM('Modified Weights'!M104:M108)</f>
        <v>0.41456391730712089</v>
      </c>
      <c r="N94">
        <f ca="1">SUMPRODUCT('Modified Weights'!N104:N108,'Centered Ratings'!N93:N97)/SUM('Modified Weights'!N104:N108)</f>
        <v>0.53707005269580232</v>
      </c>
      <c r="O94" s="4">
        <f ca="1">SUMPRODUCT('Modified Weights'!O104:O108,'Centered Ratings'!O93:O97)/SUM('Modified Weights'!O104:O108)</f>
        <v>0.12757582486890304</v>
      </c>
      <c r="P94">
        <f ca="1">SUMPRODUCT('Modified Weights'!P104:P108,'Centered Ratings'!P93:P97)/SUM('Modified Weights'!P104:P108)</f>
        <v>7.9785772458974211E-2</v>
      </c>
      <c r="Q94">
        <f ca="1">SUMPRODUCT('Modified Weights'!Q104:Q108,'Centered Ratings'!Q93:Q97)/SUM('Modified Weights'!Q104:Q108)</f>
        <v>0.1091749495969925</v>
      </c>
      <c r="R94">
        <f ca="1">SUMPRODUCT('Modified Weights'!R104:R108,'Centered Ratings'!R93:R97)/SUM('Modified Weights'!R104:R108)</f>
        <v>-0.55720788832575563</v>
      </c>
      <c r="S94">
        <f ca="1">SUMPRODUCT('Modified Weights'!S104:S108,'Centered Ratings'!S93:S97)/SUM('Modified Weights'!S104:S108)</f>
        <v>-1.2305397920083921E-2</v>
      </c>
      <c r="T94">
        <f ca="1">SUMPRODUCT('Modified Weights'!T104:T108,'Centered Ratings'!T93:T97)/SUM('Modified Weights'!T104:T108)</f>
        <v>-0.37856791811425738</v>
      </c>
      <c r="U94">
        <f ca="1">SUMPRODUCT('Modified Weights'!U104:U108,'Centered Ratings'!U93:U97)/SUM('Modified Weights'!U104:U108)</f>
        <v>-0.19166928821128845</v>
      </c>
      <c r="V94">
        <f ca="1">SUMPRODUCT('Modified Weights'!V104:V108,'Centered Ratings'!V93:V97)/SUM('Modified Weights'!V104:V108)</f>
        <v>0.17760076221646096</v>
      </c>
      <c r="W94">
        <f ca="1">SUMPRODUCT('Modified Weights'!W104:W108,'Centered Ratings'!W93:W97)/SUM('Modified Weights'!W104:W108)</f>
        <v>0.5317596316777039</v>
      </c>
      <c r="X94">
        <f ca="1">SUMPRODUCT('Modified Weights'!X104:X108,'Centered Ratings'!X93:X97)/SUM('Modified Weights'!X104:X108)</f>
        <v>-0.24297930678193475</v>
      </c>
      <c r="Y94">
        <f ca="1">SUMPRODUCT('Modified Weights'!Y104:Y108,'Centered Ratings'!Y93:Y97)/SUM('Modified Weights'!Y104:Y108)</f>
        <v>0</v>
      </c>
      <c r="Z94">
        <f ca="1">SUMPRODUCT('Modified Weights'!Z104:Z108,'Centered Ratings'!Z93:Z97)/SUM('Modified Weights'!Z104:Z108)</f>
        <v>-8.6932453526600926E-3</v>
      </c>
    </row>
    <row r="95" spans="1:26">
      <c r="A95" s="5" t="str">
        <f t="shared" si="18"/>
        <v>141: Donnie Darko (2001)</v>
      </c>
      <c r="B95">
        <f ca="1">SUMPRODUCT('Modified Weights'!B105:B109,'Centered Ratings'!B94:B98)/SUM('Modified Weights'!B105:B109)</f>
        <v>-0.14280072455248125</v>
      </c>
      <c r="C95">
        <f ca="1">SUMPRODUCT('Modified Weights'!C105:C109,'Centered Ratings'!C94:C98)/SUM('Modified Weights'!C105:C109)</f>
        <v>-2.8264105566146395E-2</v>
      </c>
      <c r="D95">
        <f ca="1">SUMPRODUCT('Modified Weights'!D105:D109,'Centered Ratings'!D94:D98)/SUM('Modified Weights'!D105:D109)</f>
        <v>0.15752994466146283</v>
      </c>
      <c r="E95">
        <f ca="1">SUMPRODUCT('Modified Weights'!E105:E109,'Centered Ratings'!E94:E98)/SUM('Modified Weights'!E105:E109)</f>
        <v>-0.27458537991202603</v>
      </c>
      <c r="F95" s="4">
        <f ca="1">SUMPRODUCT('Modified Weights'!F105:F109,'Centered Ratings'!F94:F98)/SUM('Modified Weights'!F105:F109)</f>
        <v>-0.79865294344899895</v>
      </c>
      <c r="G95">
        <f ca="1">SUMPRODUCT('Modified Weights'!G105:G109,'Centered Ratings'!G94:G98)/SUM('Modified Weights'!G105:G109)</f>
        <v>-5.3505576327837714E-2</v>
      </c>
      <c r="H95">
        <f ca="1">SUMPRODUCT('Modified Weights'!H105:H109,'Centered Ratings'!H94:H98)/SUM('Modified Weights'!H105:H109)</f>
        <v>7.6031028802891365E-2</v>
      </c>
      <c r="I95" t="e">
        <f ca="1">SUMPRODUCT('Modified Weights'!I105:I109,'Centered Ratings'!I94:I98)/SUM('Modified Weights'!I105:I109)</f>
        <v>#DIV/0!</v>
      </c>
      <c r="J95">
        <f ca="1">SUMPRODUCT('Modified Weights'!J105:J109,'Centered Ratings'!J94:J98)/SUM('Modified Weights'!J105:J109)</f>
        <v>-0.17222761256310534</v>
      </c>
      <c r="K95">
        <f ca="1">SUMPRODUCT('Modified Weights'!K105:K109,'Centered Ratings'!K94:K98)/SUM('Modified Weights'!K105:K109)</f>
        <v>0.1990126242104365</v>
      </c>
      <c r="L95">
        <f ca="1">SUMPRODUCT('Modified Weights'!L105:L109,'Centered Ratings'!L94:L98)/SUM('Modified Weights'!L105:L109)</f>
        <v>0.83031283565649361</v>
      </c>
      <c r="M95">
        <f ca="1">SUMPRODUCT('Modified Weights'!M105:M109,'Centered Ratings'!M94:M98)/SUM('Modified Weights'!M105:M109)</f>
        <v>0.38177495614812473</v>
      </c>
      <c r="N95">
        <f ca="1">SUMPRODUCT('Modified Weights'!N105:N109,'Centered Ratings'!N94:N98)/SUM('Modified Weights'!N105:N109)</f>
        <v>0.53707005269580232</v>
      </c>
      <c r="O95" s="4">
        <f ca="1">SUMPRODUCT('Modified Weights'!O105:O109,'Centered Ratings'!O94:O98)/SUM('Modified Weights'!O105:O109)</f>
        <v>0.35324528933837779</v>
      </c>
      <c r="P95">
        <f ca="1">SUMPRODUCT('Modified Weights'!P105:P109,'Centered Ratings'!P94:P98)/SUM('Modified Weights'!P105:P109)</f>
        <v>7.9785772458974211E-2</v>
      </c>
      <c r="Q95">
        <f ca="1">SUMPRODUCT('Modified Weights'!Q105:Q109,'Centered Ratings'!Q94:Q98)/SUM('Modified Weights'!Q105:Q109)</f>
        <v>0.4698758437036582</v>
      </c>
      <c r="R95">
        <f ca="1">SUMPRODUCT('Modified Weights'!R105:R109,'Centered Ratings'!R94:R98)/SUM('Modified Weights'!R105:R109)</f>
        <v>-0.55720788832575563</v>
      </c>
      <c r="S95">
        <f ca="1">SUMPRODUCT('Modified Weights'!S105:S109,'Centered Ratings'!S94:S98)/SUM('Modified Weights'!S105:S109)</f>
        <v>0.18951845697952902</v>
      </c>
      <c r="T95">
        <f ca="1">SUMPRODUCT('Modified Weights'!T105:T109,'Centered Ratings'!T94:T98)/SUM('Modified Weights'!T105:T109)</f>
        <v>-0.77704670434810263</v>
      </c>
      <c r="U95">
        <f ca="1">SUMPRODUCT('Modified Weights'!U105:U109,'Centered Ratings'!U94:U98)/SUM('Modified Weights'!U105:U109)</f>
        <v>-0.19166928821128845</v>
      </c>
      <c r="V95">
        <f ca="1">SUMPRODUCT('Modified Weights'!V105:V109,'Centered Ratings'!V94:V98)/SUM('Modified Weights'!V105:V109)</f>
        <v>0</v>
      </c>
      <c r="W95">
        <f ca="1">SUMPRODUCT('Modified Weights'!W105:W109,'Centered Ratings'!W94:W98)/SUM('Modified Weights'!W105:W109)</f>
        <v>0.5317596316777039</v>
      </c>
      <c r="X95">
        <f ca="1">SUMPRODUCT('Modified Weights'!X105:X109,'Centered Ratings'!X94:X98)/SUM('Modified Weights'!X105:X109)</f>
        <v>-0.5</v>
      </c>
      <c r="Y95">
        <f ca="1">SUMPRODUCT('Modified Weights'!Y105:Y109,'Centered Ratings'!Y94:Y98)/SUM('Modified Weights'!Y105:Y109)</f>
        <v>-9.8291197632274507E-2</v>
      </c>
      <c r="Z95">
        <f ca="1">SUMPRODUCT('Modified Weights'!Z105:Z109,'Centered Ratings'!Z94:Z98)/SUM('Modified Weights'!Z105:Z109)</f>
        <v>3.8731053991804473E-2</v>
      </c>
    </row>
    <row r="96" spans="1:26">
      <c r="A96" s="5" t="str">
        <f t="shared" si="18"/>
        <v>141: Donnie Darko (2001)</v>
      </c>
      <c r="B96">
        <f ca="1">SUMPRODUCT('Modified Weights'!B106:B110,'Centered Ratings'!B95:B99)/SUM('Modified Weights'!B106:B110)</f>
        <v>-0.109204852674209</v>
      </c>
      <c r="C96">
        <f ca="1">SUMPRODUCT('Modified Weights'!C106:C110,'Centered Ratings'!C95:C99)/SUM('Modified Weights'!C106:C110)</f>
        <v>-0.18584147904735232</v>
      </c>
      <c r="D96">
        <f ca="1">SUMPRODUCT('Modified Weights'!D106:D110,'Centered Ratings'!D95:D99)/SUM('Modified Weights'!D106:D110)</f>
        <v>0.51291759262112424</v>
      </c>
      <c r="E96">
        <f ca="1">SUMPRODUCT('Modified Weights'!E106:E110,'Centered Ratings'!E95:E99)/SUM('Modified Weights'!E106:E110)</f>
        <v>0.10214821617283068</v>
      </c>
      <c r="F96" s="4">
        <f ca="1">SUMPRODUCT('Modified Weights'!F106:F110,'Centered Ratings'!F95:F99)/SUM('Modified Weights'!F106:F110)</f>
        <v>-0.37499999999999994</v>
      </c>
      <c r="G96">
        <f ca="1">SUMPRODUCT('Modified Weights'!G106:G110,'Centered Ratings'!G95:G99)/SUM('Modified Weights'!G106:G110)</f>
        <v>-5.3505576327837714E-2</v>
      </c>
      <c r="H96">
        <f ca="1">SUMPRODUCT('Modified Weights'!H106:H110,'Centered Ratings'!H95:H99)/SUM('Modified Weights'!H106:H110)</f>
        <v>-7.9700801744147107E-2</v>
      </c>
      <c r="I96" t="e">
        <f ca="1">SUMPRODUCT('Modified Weights'!I106:I110,'Centered Ratings'!I95:I99)/SUM('Modified Weights'!I106:I110)</f>
        <v>#DIV/0!</v>
      </c>
      <c r="J96">
        <f ca="1">SUMPRODUCT('Modified Weights'!J106:J110,'Centered Ratings'!J95:J99)/SUM('Modified Weights'!J106:J110)</f>
        <v>-0.1111447628168334</v>
      </c>
      <c r="K96">
        <f ca="1">SUMPRODUCT('Modified Weights'!K106:K110,'Centered Ratings'!K95:K99)/SUM('Modified Weights'!K106:K110)</f>
        <v>0.25516009158563818</v>
      </c>
      <c r="L96">
        <f ca="1">SUMPRODUCT('Modified Weights'!L106:L110,'Centered Ratings'!L95:L99)/SUM('Modified Weights'!L106:L110)</f>
        <v>0.9041453361916425</v>
      </c>
      <c r="M96">
        <f ca="1">SUMPRODUCT('Modified Weights'!M106:M110,'Centered Ratings'!M95:M99)/SUM('Modified Weights'!M106:M110)</f>
        <v>0.31955395079737386</v>
      </c>
      <c r="N96">
        <f ca="1">SUMPRODUCT('Modified Weights'!N106:N110,'Centered Ratings'!N95:N99)/SUM('Modified Weights'!N106:N110)</f>
        <v>0.41490491480987429</v>
      </c>
      <c r="O96" s="4">
        <f ca="1">SUMPRODUCT('Modified Weights'!O106:O110,'Centered Ratings'!O95:O99)/SUM('Modified Weights'!O106:O110)</f>
        <v>0.55030927469625379</v>
      </c>
      <c r="P96">
        <f ca="1">SUMPRODUCT('Modified Weights'!P106:P110,'Centered Ratings'!P95:P99)/SUM('Modified Weights'!P106:P110)</f>
        <v>-0.54049004615432616</v>
      </c>
      <c r="Q96">
        <f ca="1">SUMPRODUCT('Modified Weights'!Q106:Q110,'Centered Ratings'!Q95:Q99)/SUM('Modified Weights'!Q106:Q110)</f>
        <v>3.750592395713373E-2</v>
      </c>
      <c r="R96">
        <f ca="1">SUMPRODUCT('Modified Weights'!R106:R110,'Centered Ratings'!R95:R99)/SUM('Modified Weights'!R106:R110)</f>
        <v>-0.17891249219294736</v>
      </c>
      <c r="S96">
        <f ca="1">SUMPRODUCT('Modified Weights'!S106:S110,'Centered Ratings'!S95:S99)/SUM('Modified Weights'!S106:S110)</f>
        <v>0.57009041087484003</v>
      </c>
      <c r="T96">
        <f ca="1">SUMPRODUCT('Modified Weights'!T106:T110,'Centered Ratings'!T95:T99)/SUM('Modified Weights'!T106:T110)</f>
        <v>-0.44234067777461999</v>
      </c>
      <c r="U96">
        <f ca="1">SUMPRODUCT('Modified Weights'!U106:U110,'Centered Ratings'!U95:U99)/SUM('Modified Weights'!U106:U110)</f>
        <v>-0.48686482064382391</v>
      </c>
      <c r="V96">
        <f ca="1">SUMPRODUCT('Modified Weights'!V106:V110,'Centered Ratings'!V95:V99)/SUM('Modified Weights'!V106:V110)</f>
        <v>0</v>
      </c>
      <c r="W96">
        <f ca="1">SUMPRODUCT('Modified Weights'!W106:W110,'Centered Ratings'!W95:W99)/SUM('Modified Weights'!W106:W110)</f>
        <v>-0.26172369181220967</v>
      </c>
      <c r="X96">
        <f ca="1">SUMPRODUCT('Modified Weights'!X106:X110,'Centered Ratings'!X95:X99)/SUM('Modified Weights'!X106:X110)</f>
        <v>-0.5</v>
      </c>
      <c r="Y96">
        <f ca="1">SUMPRODUCT('Modified Weights'!Y106:Y110,'Centered Ratings'!Y95:Y99)/SUM('Modified Weights'!Y106:Y110)</f>
        <v>-0.16666666666666699</v>
      </c>
      <c r="Z96">
        <f ca="1">SUMPRODUCT('Modified Weights'!Z106:Z110,'Centered Ratings'!Z95:Z99)/SUM('Modified Weights'!Z106:Z110)</f>
        <v>3.8731053991804473E-2</v>
      </c>
    </row>
    <row r="97" spans="1:26">
      <c r="A97" s="5" t="str">
        <f t="shared" si="18"/>
        <v>141: Donnie Darko (2001)</v>
      </c>
      <c r="B97">
        <f ca="1">SUMPRODUCT('Modified Weights'!B107:B111,'Centered Ratings'!B96:B100)/SUM('Modified Weights'!B107:B111)</f>
        <v>0.26465539355667655</v>
      </c>
      <c r="C97">
        <f ca="1">SUMPRODUCT('Modified Weights'!C107:C111,'Centered Ratings'!C96:C100)/SUM('Modified Weights'!C107:C111)</f>
        <v>3.5127422174841022E-2</v>
      </c>
      <c r="D97">
        <f ca="1">SUMPRODUCT('Modified Weights'!D107:D111,'Centered Ratings'!D96:D100)/SUM('Modified Weights'!D107:D111)</f>
        <v>0.65491612808625788</v>
      </c>
      <c r="E97">
        <f ca="1">SUMPRODUCT('Modified Weights'!E107:E111,'Centered Ratings'!E96:E100)/SUM('Modified Weights'!E107:E111)</f>
        <v>4.5015086682541554E-2</v>
      </c>
      <c r="F97" s="4">
        <f ca="1">SUMPRODUCT('Modified Weights'!F107:F111,'Centered Ratings'!F96:F100)/SUM('Modified Weights'!F107:F111)</f>
        <v>2.635655863473612E-2</v>
      </c>
      <c r="G97">
        <f ca="1">SUMPRODUCT('Modified Weights'!G107:G111,'Centered Ratings'!G96:G100)/SUM('Modified Weights'!G107:G111)</f>
        <v>0.16666666666666652</v>
      </c>
      <c r="H97">
        <f ca="1">SUMPRODUCT('Modified Weights'!H107:H111,'Centered Ratings'!H96:H100)/SUM('Modified Weights'!H107:H111)</f>
        <v>8.9380277498019745E-2</v>
      </c>
      <c r="I97" t="e">
        <f ca="1">SUMPRODUCT('Modified Weights'!I107:I111,'Centered Ratings'!I96:I100)/SUM('Modified Weights'!I107:I111)</f>
        <v>#DIV/0!</v>
      </c>
      <c r="J97">
        <f ca="1">SUMPRODUCT('Modified Weights'!J107:J111,'Centered Ratings'!J96:J100)/SUM('Modified Weights'!J107:J111)</f>
        <v>-0.1111447628168334</v>
      </c>
      <c r="K97">
        <f ca="1">SUMPRODUCT('Modified Weights'!K107:K111,'Centered Ratings'!K96:K100)/SUM('Modified Weights'!K107:K111)</f>
        <v>0.25516009158563818</v>
      </c>
      <c r="L97">
        <f ca="1">SUMPRODUCT('Modified Weights'!L107:L111,'Centered Ratings'!L96:L100)/SUM('Modified Weights'!L107:L111)</f>
        <v>0.66919683875893943</v>
      </c>
      <c r="M97">
        <f ca="1">SUMPRODUCT('Modified Weights'!M107:M111,'Centered Ratings'!M96:M100)/SUM('Modified Weights'!M107:M111)</f>
        <v>-0.14183911784439257</v>
      </c>
      <c r="N97">
        <f ca="1">SUMPRODUCT('Modified Weights'!N107:N111,'Centered Ratings'!N96:N100)/SUM('Modified Weights'!N107:N111)</f>
        <v>0.12723454734673045</v>
      </c>
      <c r="O97" s="4">
        <f ca="1">SUMPRODUCT('Modified Weights'!O107:O111,'Centered Ratings'!O96:O100)/SUM('Modified Weights'!O107:O111)</f>
        <v>0.40001189976942209</v>
      </c>
      <c r="P97">
        <f ca="1">SUMPRODUCT('Modified Weights'!P107:P111,'Centered Ratings'!P96:P100)/SUM('Modified Weights'!P107:P111)</f>
        <v>0</v>
      </c>
      <c r="Q97">
        <f ca="1">SUMPRODUCT('Modified Weights'!Q107:Q111,'Centered Ratings'!Q96:Q100)/SUM('Modified Weights'!Q107:Q111)</f>
        <v>4.944359954540155E-3</v>
      </c>
      <c r="R97">
        <f ca="1">SUMPRODUCT('Modified Weights'!R107:R111,'Centered Ratings'!R96:R100)/SUM('Modified Weights'!R107:R111)</f>
        <v>-0.16853923767135287</v>
      </c>
      <c r="S97">
        <f ca="1">SUMPRODUCT('Modified Weights'!S107:S111,'Centered Ratings'!S96:S100)/SUM('Modified Weights'!S107:S111)</f>
        <v>0.5</v>
      </c>
      <c r="T97">
        <f ca="1">SUMPRODUCT('Modified Weights'!T107:T111,'Centered Ratings'!T96:T100)/SUM('Modified Weights'!T107:T111)</f>
        <v>-0.67971371533377745</v>
      </c>
      <c r="U97">
        <f ca="1">SUMPRODUCT('Modified Weights'!U107:U111,'Centered Ratings'!U96:U100)/SUM('Modified Weights'!U107:U111)</f>
        <v>-0.23116638967469086</v>
      </c>
      <c r="V97">
        <f ca="1">SUMPRODUCT('Modified Weights'!V107:V111,'Centered Ratings'!V96:V100)/SUM('Modified Weights'!V107:V111)</f>
        <v>0</v>
      </c>
      <c r="W97">
        <f ca="1">SUMPRODUCT('Modified Weights'!W107:W111,'Centered Ratings'!W96:W100)/SUM('Modified Weights'!W107:W111)</f>
        <v>-0.30943850253469701</v>
      </c>
      <c r="X97" t="e">
        <f ca="1">SUMPRODUCT('Modified Weights'!X107:X111,'Centered Ratings'!X96:X100)/SUM('Modified Weights'!X107:X111)</f>
        <v>#DIV/0!</v>
      </c>
      <c r="Y97">
        <f ca="1">SUMPRODUCT('Modified Weights'!Y107:Y111,'Centered Ratings'!Y96:Y100)/SUM('Modified Weights'!Y107:Y111)</f>
        <v>-0.16666666666666699</v>
      </c>
      <c r="Z97">
        <f ca="1">SUMPRODUCT('Modified Weights'!Z107:Z111,'Centered Ratings'!Z96:Z100)/SUM('Modified Weights'!Z107:Z111)</f>
        <v>-6.3565022025752899E-2</v>
      </c>
    </row>
    <row r="98" spans="1:26">
      <c r="A98" s="20" t="s">
        <v>19</v>
      </c>
      <c r="B98">
        <f ca="1">SUMPRODUCT('Modified Weights'!B108:B112,'Centered Ratings'!B97:B101)/SUM('Modified Weights'!B108:B112)</f>
        <v>0</v>
      </c>
      <c r="C98">
        <f ca="1">SUMPRODUCT('Modified Weights'!C108:C112,'Centered Ratings'!C97:C101)/SUM('Modified Weights'!C108:C112)</f>
        <v>2.5193470595485823E-2</v>
      </c>
      <c r="D98">
        <f ca="1">SUMPRODUCT('Modified Weights'!D108:D112,'Centered Ratings'!D97:D101)/SUM('Modified Weights'!D108:D112)</f>
        <v>7.2461142705142964E-2</v>
      </c>
      <c r="E98">
        <f ca="1">SUMPRODUCT('Modified Weights'!E108:E112,'Centered Ratings'!E97:E101)/SUM('Modified Weights'!E108:E112)</f>
        <v>2.4240627557187967E-2</v>
      </c>
      <c r="F98" s="4">
        <f ca="1">SUMPRODUCT('Modified Weights'!F108:F112,'Centered Ratings'!F97:F101)/SUM('Modified Weights'!F108:F112)</f>
        <v>-7.9204649638801288E-3</v>
      </c>
      <c r="G98">
        <f ca="1">SUMPRODUCT('Modified Weights'!G108:G112,'Centered Ratings'!G97:G101)/SUM('Modified Weights'!G108:G112)</f>
        <v>0</v>
      </c>
      <c r="H98">
        <f ca="1">SUMPRODUCT('Modified Weights'!H108:H112,'Centered Ratings'!H97:H101)/SUM('Modified Weights'!H108:H112)</f>
        <v>0</v>
      </c>
      <c r="I98">
        <f ca="1">SUMPRODUCT('Modified Weights'!I108:I112,'Centered Ratings'!I97:I101)/SUM('Modified Weights'!I108:I112)</f>
        <v>-2.1266755152912584E-2</v>
      </c>
      <c r="J98">
        <f ca="1">SUMPRODUCT('Modified Weights'!J108:J112,'Centered Ratings'!J97:J101)/SUM('Modified Weights'!J108:J112)</f>
        <v>0</v>
      </c>
      <c r="K98">
        <f ca="1">SUMPRODUCT('Modified Weights'!K108:K112,'Centered Ratings'!K97:K101)/SUM('Modified Weights'!K108:K112)</f>
        <v>2.1574550705998737E-2</v>
      </c>
      <c r="L98">
        <f ca="1">SUMPRODUCT('Modified Weights'!L108:L112,'Centered Ratings'!L97:L101)/SUM('Modified Weights'!L108:L112)</f>
        <v>2.1868061823737083E-2</v>
      </c>
      <c r="M98">
        <f ca="1">SUMPRODUCT('Modified Weights'!M108:M112,'Centered Ratings'!M97:M101)/SUM('Modified Weights'!M108:M112)</f>
        <v>3.5495604434118859E-2</v>
      </c>
      <c r="N98">
        <f ca="1">SUMPRODUCT('Modified Weights'!N108:N112,'Centered Ratings'!N97:N101)/SUM('Modified Weights'!N108:N112)</f>
        <v>1.6241885471422548E-2</v>
      </c>
      <c r="O98" s="4">
        <f ca="1">SUMPRODUCT('Modified Weights'!O108:O112,'Centered Ratings'!O97:O101)/SUM('Modified Weights'!O108:O112)</f>
        <v>3.1307626806006558E-2</v>
      </c>
      <c r="P98">
        <f ca="1">SUMPRODUCT('Modified Weights'!P108:P112,'Centered Ratings'!P97:P101)/SUM('Modified Weights'!P108:P112)</f>
        <v>0</v>
      </c>
      <c r="Q98">
        <f ca="1">SUMPRODUCT('Modified Weights'!Q108:Q112,'Centered Ratings'!Q97:Q101)/SUM('Modified Weights'!Q108:Q112)</f>
        <v>4.944359954540155E-3</v>
      </c>
      <c r="R98">
        <f ca="1">SUMPRODUCT('Modified Weights'!R108:R112,'Centered Ratings'!R97:R101)/SUM('Modified Weights'!R108:R112)</f>
        <v>-1.9908027806082508E-2</v>
      </c>
      <c r="S98">
        <f ca="1">SUMPRODUCT('Modified Weights'!S108:S112,'Centered Ratings'!S97:S101)/SUM('Modified Weights'!S108:S112)</f>
        <v>6.9454541441135706E-2</v>
      </c>
      <c r="T98">
        <f ca="1">SUMPRODUCT('Modified Weights'!T108:T112,'Centered Ratings'!T97:T101)/SUM('Modified Weights'!T108:T112)</f>
        <v>-4.0762483071692682E-2</v>
      </c>
      <c r="U98">
        <f ca="1">SUMPRODUCT('Modified Weights'!U108:U112,'Centered Ratings'!U97:U101)/SUM('Modified Weights'!U108:U112)</f>
        <v>-1.0436242545885635E-2</v>
      </c>
      <c r="V98">
        <f ca="1">SUMPRODUCT('Modified Weights'!V108:V112,'Centered Ratings'!V97:V101)/SUM('Modified Weights'!V108:V112)</f>
        <v>0</v>
      </c>
      <c r="W98">
        <f ca="1">SUMPRODUCT('Modified Weights'!W108:W112,'Centered Ratings'!W97:W101)/SUM('Modified Weights'!W108:W112)</f>
        <v>-0.13528879046149078</v>
      </c>
      <c r="X98">
        <f ca="1">SUMPRODUCT('Modified Weights'!X108:X112,'Centered Ratings'!X97:X101)/SUM('Modified Weights'!X108:X112)</f>
        <v>0</v>
      </c>
      <c r="Y98">
        <f ca="1">SUMPRODUCT('Modified Weights'!Y108:Y112,'Centered Ratings'!Y97:Y101)/SUM('Modified Weights'!Y108:Y112)</f>
        <v>-2.7999684208148717E-2</v>
      </c>
      <c r="Z98">
        <f ca="1">SUMPRODUCT('Modified Weights'!Z108:Z112,'Centered Ratings'!Z97:Z101)/SUM('Modified Weights'!Z108:Z112)</f>
        <v>1.0704037248037972E-2</v>
      </c>
    </row>
    <row r="99" spans="1:26">
      <c r="A99" s="5" t="str">
        <f t="shared" ref="A99:A102" si="19">A98</f>
        <v>146: Crouching Tiger Hidden Dragon (Wo hu cang long) (2000)</v>
      </c>
      <c r="B99">
        <f ca="1">SUMPRODUCT('Modified Weights'!B109:B113,'Centered Ratings'!B98:B102)/SUM('Modified Weights'!B109:B113)</f>
        <v>0</v>
      </c>
      <c r="C99">
        <f ca="1">SUMPRODUCT('Modified Weights'!C109:C113,'Centered Ratings'!C98:C102)/SUM('Modified Weights'!C109:C113)</f>
        <v>2.5193470595485823E-2</v>
      </c>
      <c r="D99">
        <f ca="1">SUMPRODUCT('Modified Weights'!D109:D113,'Centered Ratings'!D98:D102)/SUM('Modified Weights'!D109:D113)</f>
        <v>0.16599696380003703</v>
      </c>
      <c r="E99">
        <f ca="1">SUMPRODUCT('Modified Weights'!E109:E113,'Centered Ratings'!E98:E102)/SUM('Modified Weights'!E109:E113)</f>
        <v>0.35876039937337306</v>
      </c>
      <c r="F99" s="4">
        <f ca="1">SUMPRODUCT('Modified Weights'!F109:F113,'Centered Ratings'!F98:F102)/SUM('Modified Weights'!F109:F113)</f>
        <v>0.25427981094575264</v>
      </c>
      <c r="G99">
        <f ca="1">SUMPRODUCT('Modified Weights'!G109:G113,'Centered Ratings'!G98:G102)/SUM('Modified Weights'!G109:G113)</f>
        <v>0</v>
      </c>
      <c r="H99">
        <f ca="1">SUMPRODUCT('Modified Weights'!H109:H113,'Centered Ratings'!H98:H102)/SUM('Modified Weights'!H109:H113)</f>
        <v>0</v>
      </c>
      <c r="I99">
        <f ca="1">SUMPRODUCT('Modified Weights'!I109:I113,'Centered Ratings'!I98:I102)/SUM('Modified Weights'!I109:I113)</f>
        <v>0.37068945759465849</v>
      </c>
      <c r="J99">
        <f ca="1">SUMPRODUCT('Modified Weights'!J109:J113,'Centered Ratings'!J98:J102)/SUM('Modified Weights'!J109:J113)</f>
        <v>-0.27242656591909797</v>
      </c>
      <c r="K99">
        <f ca="1">SUMPRODUCT('Modified Weights'!K109:K113,'Centered Ratings'!K98:K102)/SUM('Modified Weights'!K109:K113)</f>
        <v>-0.27773773527270829</v>
      </c>
      <c r="L99">
        <f ca="1">SUMPRODUCT('Modified Weights'!L109:L113,'Centered Ratings'!L98:L102)/SUM('Modified Weights'!L109:L113)</f>
        <v>-0.16359585011990668</v>
      </c>
      <c r="M99">
        <f ca="1">SUMPRODUCT('Modified Weights'!M109:M113,'Centered Ratings'!M98:M102)/SUM('Modified Weights'!M109:M113)</f>
        <v>-0.80400758373978876</v>
      </c>
      <c r="N99">
        <f ca="1">SUMPRODUCT('Modified Weights'!N109:N113,'Centered Ratings'!N98:N102)/SUM('Modified Weights'!N109:N113)</f>
        <v>-0.5</v>
      </c>
      <c r="O99" s="4">
        <f ca="1">SUMPRODUCT('Modified Weights'!O109:O113,'Centered Ratings'!O98:O102)/SUM('Modified Weights'!O109:O113)</f>
        <v>-8.3506408303737623E-2</v>
      </c>
      <c r="P99">
        <f ca="1">SUMPRODUCT('Modified Weights'!P109:P113,'Centered Ratings'!P98:P102)/SUM('Modified Weights'!P109:P113)</f>
        <v>7.8155361156170014E-2</v>
      </c>
      <c r="Q99">
        <f ca="1">SUMPRODUCT('Modified Weights'!Q109:Q113,'Centered Ratings'!Q98:Q102)/SUM('Modified Weights'!Q109:Q113)</f>
        <v>-0.23892992454008241</v>
      </c>
      <c r="R99">
        <f ca="1">SUMPRODUCT('Modified Weights'!R109:R113,'Centered Ratings'!R98:R102)/SUM('Modified Weights'!R109:R113)</f>
        <v>0.32828699943982648</v>
      </c>
      <c r="S99">
        <f ca="1">SUMPRODUCT('Modified Weights'!S109:S113,'Centered Ratings'!S98:S102)/SUM('Modified Weights'!S109:S113)</f>
        <v>6.9454541441135706E-2</v>
      </c>
      <c r="T99">
        <f ca="1">SUMPRODUCT('Modified Weights'!T109:T113,'Centered Ratings'!T98:T102)/SUM('Modified Weights'!T109:T113)</f>
        <v>0.5</v>
      </c>
      <c r="U99">
        <f ca="1">SUMPRODUCT('Modified Weights'!U109:U113,'Centered Ratings'!U98:U102)/SUM('Modified Weights'!U109:U113)</f>
        <v>8.5783544454923435E-2</v>
      </c>
      <c r="V99">
        <f ca="1">SUMPRODUCT('Modified Weights'!V109:V113,'Centered Ratings'!V98:V102)/SUM('Modified Weights'!V109:V113)</f>
        <v>0</v>
      </c>
      <c r="W99">
        <f ca="1">SUMPRODUCT('Modified Weights'!W109:W113,'Centered Ratings'!W98:W102)/SUM('Modified Weights'!W109:W113)</f>
        <v>-0.79933895941054289</v>
      </c>
      <c r="X99">
        <f ca="1">SUMPRODUCT('Modified Weights'!X109:X113,'Centered Ratings'!X98:X102)/SUM('Modified Weights'!X109:X113)</f>
        <v>0</v>
      </c>
      <c r="Y99">
        <f ca="1">SUMPRODUCT('Modified Weights'!Y109:Y113,'Centered Ratings'!Y98:Y102)/SUM('Modified Weights'!Y109:Y113)</f>
        <v>-2.7999684208148717E-2</v>
      </c>
      <c r="Z99">
        <f ca="1">SUMPRODUCT('Modified Weights'!Z109:Z113,'Centered Ratings'!Z98:Z102)/SUM('Modified Weights'!Z109:Z113)</f>
        <v>-6.4421953852535047E-2</v>
      </c>
    </row>
    <row r="100" spans="1:26">
      <c r="A100" s="5" t="str">
        <f t="shared" si="19"/>
        <v>146: Crouching Tiger Hidden Dragon (Wo hu cang long) (2000)</v>
      </c>
      <c r="B100">
        <f ca="1">SUMPRODUCT('Modified Weights'!B110:B114,'Centered Ratings'!B99:B103)/SUM('Modified Weights'!B110:B114)</f>
        <v>0</v>
      </c>
      <c r="C100">
        <f ca="1">SUMPRODUCT('Modified Weights'!C110:C114,'Centered Ratings'!C99:C103)/SUM('Modified Weights'!C110:C114)</f>
        <v>-3.87723057159522E-2</v>
      </c>
      <c r="D100">
        <f ca="1">SUMPRODUCT('Modified Weights'!D110:D114,'Centered Ratings'!D99:D103)/SUM('Modified Weights'!D110:D114)</f>
        <v>0.16599696380003703</v>
      </c>
      <c r="E100">
        <f ca="1">SUMPRODUCT('Modified Weights'!E110:E114,'Centered Ratings'!E99:E103)/SUM('Modified Weights'!E110:E114)</f>
        <v>0.38367811436911103</v>
      </c>
      <c r="F100" s="4">
        <f ca="1">SUMPRODUCT('Modified Weights'!F110:F114,'Centered Ratings'!F99:F103)/SUM('Modified Weights'!F110:F114)</f>
        <v>0.39678722946307915</v>
      </c>
      <c r="G100">
        <f ca="1">SUMPRODUCT('Modified Weights'!G110:G114,'Centered Ratings'!G99:G103)/SUM('Modified Weights'!G110:G114)</f>
        <v>0</v>
      </c>
      <c r="H100">
        <f ca="1">SUMPRODUCT('Modified Weights'!H110:H114,'Centered Ratings'!H99:H103)/SUM('Modified Weights'!H110:H114)</f>
        <v>0</v>
      </c>
      <c r="I100">
        <f ca="1">SUMPRODUCT('Modified Weights'!I110:I114,'Centered Ratings'!I99:I103)/SUM('Modified Weights'!I110:I114)</f>
        <v>0.66666666666666652</v>
      </c>
      <c r="J100">
        <f ca="1">SUMPRODUCT('Modified Weights'!J110:J114,'Centered Ratings'!J99:J103)/SUM('Modified Weights'!J110:J114)</f>
        <v>-0.27242656591909797</v>
      </c>
      <c r="K100">
        <f ca="1">SUMPRODUCT('Modified Weights'!K110:K114,'Centered Ratings'!K99:K103)/SUM('Modified Weights'!K110:K114)</f>
        <v>-9.2539202585833147E-2</v>
      </c>
      <c r="L100">
        <f ca="1">SUMPRODUCT('Modified Weights'!L110:L114,'Centered Ratings'!L99:L103)/SUM('Modified Weights'!L110:L114)</f>
        <v>-0.16359585011990668</v>
      </c>
      <c r="M100">
        <f ca="1">SUMPRODUCT('Modified Weights'!M110:M114,'Centered Ratings'!M99:M103)/SUM('Modified Weights'!M110:M114)</f>
        <v>-0.17374321200742476</v>
      </c>
      <c r="N100">
        <f ca="1">SUMPRODUCT('Modified Weights'!N110:N114,'Centered Ratings'!N99:N103)/SUM('Modified Weights'!N110:N114)</f>
        <v>-0.5</v>
      </c>
      <c r="O100" s="4">
        <f ca="1">SUMPRODUCT('Modified Weights'!O110:O114,'Centered Ratings'!O99:O103)/SUM('Modified Weights'!O110:O114)</f>
        <v>-0.13203354558009239</v>
      </c>
      <c r="P100">
        <f ca="1">SUMPRODUCT('Modified Weights'!P110:P114,'Centered Ratings'!P99:P103)/SUM('Modified Weights'!P110:P114)</f>
        <v>7.8155361156170014E-2</v>
      </c>
      <c r="Q100">
        <f ca="1">SUMPRODUCT('Modified Weights'!Q110:Q114,'Centered Ratings'!Q99:Q103)/SUM('Modified Weights'!Q110:Q114)</f>
        <v>-0.32349326625785119</v>
      </c>
      <c r="R100">
        <f ca="1">SUMPRODUCT('Modified Weights'!R110:R114,'Centered Ratings'!R99:R103)/SUM('Modified Weights'!R110:R114)</f>
        <v>0.32828699943982648</v>
      </c>
      <c r="S100">
        <f ca="1">SUMPRODUCT('Modified Weights'!S110:S114,'Centered Ratings'!S99:S103)/SUM('Modified Weights'!S110:S114)</f>
        <v>-0.18031254339222783</v>
      </c>
      <c r="T100">
        <f ca="1">SUMPRODUCT('Modified Weights'!T110:T114,'Centered Ratings'!T99:T103)/SUM('Modified Weights'!T110:T114)</f>
        <v>0.5</v>
      </c>
      <c r="U100">
        <f ca="1">SUMPRODUCT('Modified Weights'!U110:U114,'Centered Ratings'!U99:U103)/SUM('Modified Weights'!U110:U114)</f>
        <v>8.5783544454923435E-2</v>
      </c>
      <c r="V100">
        <f ca="1">SUMPRODUCT('Modified Weights'!V110:V114,'Centered Ratings'!V99:V103)/SUM('Modified Weights'!V110:V114)</f>
        <v>0</v>
      </c>
      <c r="W100">
        <f ca="1">SUMPRODUCT('Modified Weights'!W110:W114,'Centered Ratings'!W99:W103)/SUM('Modified Weights'!W110:W114)</f>
        <v>-0.79933895941054289</v>
      </c>
      <c r="X100">
        <f ca="1">SUMPRODUCT('Modified Weights'!X110:X114,'Centered Ratings'!X99:X103)/SUM('Modified Weights'!X110:X114)</f>
        <v>0.14871909128470309</v>
      </c>
      <c r="Y100">
        <f ca="1">SUMPRODUCT('Modified Weights'!Y110:Y114,'Centered Ratings'!Y99:Y103)/SUM('Modified Weights'!Y110:Y114)</f>
        <v>6.3935148593958727E-2</v>
      </c>
      <c r="Z100">
        <f ca="1">SUMPRODUCT('Modified Weights'!Z110:Z114,'Centered Ratings'!Z99:Z103)/SUM('Modified Weights'!Z110:Z114)</f>
        <v>-0.15405908034613444</v>
      </c>
    </row>
    <row r="101" spans="1:26">
      <c r="A101" s="5" t="str">
        <f t="shared" si="19"/>
        <v>146: Crouching Tiger Hidden Dragon (Wo hu cang long) (2000)</v>
      </c>
      <c r="B101">
        <f ca="1">SUMPRODUCT('Modified Weights'!B111:B115,'Centered Ratings'!B100:B104)/SUM('Modified Weights'!B111:B115)</f>
        <v>0</v>
      </c>
      <c r="C101">
        <f ca="1">SUMPRODUCT('Modified Weights'!C111:C115,'Centered Ratings'!C100:C104)/SUM('Modified Weights'!C111:C115)</f>
        <v>0.23906745818209524</v>
      </c>
      <c r="D101">
        <f ca="1">SUMPRODUCT('Modified Weights'!D111:D115,'Centered Ratings'!D100:D104)/SUM('Modified Weights'!D111:D115)</f>
        <v>0.23065515546036275</v>
      </c>
      <c r="E101">
        <f ca="1">SUMPRODUCT('Modified Weights'!E111:E115,'Centered Ratings'!E100:E104)/SUM('Modified Weights'!E111:E115)</f>
        <v>-0.21945593714563716</v>
      </c>
      <c r="F101" s="4">
        <f ca="1">SUMPRODUCT('Modified Weights'!F111:F115,'Centered Ratings'!F100:F104)/SUM('Modified Weights'!F111:F115)</f>
        <v>0.50959617923381506</v>
      </c>
      <c r="G101">
        <f ca="1">SUMPRODUCT('Modified Weights'!G111:G115,'Centered Ratings'!G100:G104)/SUM('Modified Weights'!G111:G115)</f>
        <v>0</v>
      </c>
      <c r="H101">
        <f ca="1">SUMPRODUCT('Modified Weights'!H111:H115,'Centered Ratings'!H100:H104)/SUM('Modified Weights'!H111:H115)</f>
        <v>0.5</v>
      </c>
      <c r="I101">
        <f ca="1">SUMPRODUCT('Modified Weights'!I111:I115,'Centered Ratings'!I100:I104)/SUM('Modified Weights'!I111:I115)</f>
        <v>0.66666666666666652</v>
      </c>
      <c r="J101">
        <f ca="1">SUMPRODUCT('Modified Weights'!J111:J115,'Centered Ratings'!J100:J104)/SUM('Modified Weights'!J111:J115)</f>
        <v>-0.12370962311382133</v>
      </c>
      <c r="K101">
        <f ca="1">SUMPRODUCT('Modified Weights'!K111:K115,'Centered Ratings'!K100:K104)/SUM('Modified Weights'!K111:K115)</f>
        <v>-9.2539202585833147E-2</v>
      </c>
      <c r="L101">
        <f ca="1">SUMPRODUCT('Modified Weights'!L111:L115,'Centered Ratings'!L100:L104)/SUM('Modified Weights'!L111:L115)</f>
        <v>-0.16359585011990668</v>
      </c>
      <c r="M101">
        <f ca="1">SUMPRODUCT('Modified Weights'!M111:M115,'Centered Ratings'!M100:M104)/SUM('Modified Weights'!M111:M115)</f>
        <v>-0.315569751589651</v>
      </c>
      <c r="N101">
        <f ca="1">SUMPRODUCT('Modified Weights'!N111:N115,'Centered Ratings'!N100:N104)/SUM('Modified Weights'!N111:N115)</f>
        <v>-0.5</v>
      </c>
      <c r="O101" s="4">
        <f ca="1">SUMPRODUCT('Modified Weights'!O111:O115,'Centered Ratings'!O100:O104)/SUM('Modified Weights'!O111:O115)</f>
        <v>-0.17487116095932959</v>
      </c>
      <c r="P101">
        <f ca="1">SUMPRODUCT('Modified Weights'!P111:P115,'Centered Ratings'!P100:P104)/SUM('Modified Weights'!P111:P115)</f>
        <v>7.8155361156170014E-2</v>
      </c>
      <c r="Q101">
        <f ca="1">SUMPRODUCT('Modified Weights'!Q111:Q115,'Centered Ratings'!Q100:Q104)/SUM('Modified Weights'!Q111:Q115)</f>
        <v>-0.15928661636005523</v>
      </c>
      <c r="R101">
        <f ca="1">SUMPRODUCT('Modified Weights'!R111:R115,'Centered Ratings'!R100:R104)/SUM('Modified Weights'!R111:R115)</f>
        <v>0.2336677527627504</v>
      </c>
      <c r="S101">
        <f ca="1">SUMPRODUCT('Modified Weights'!S111:S115,'Centered Ratings'!S100:S104)/SUM('Modified Weights'!S111:S115)</f>
        <v>-0.45354169559481855</v>
      </c>
      <c r="T101">
        <f ca="1">SUMPRODUCT('Modified Weights'!T111:T115,'Centered Ratings'!T100:T104)/SUM('Modified Weights'!T111:T115)</f>
        <v>0.5</v>
      </c>
      <c r="U101">
        <f ca="1">SUMPRODUCT('Modified Weights'!U111:U115,'Centered Ratings'!U100:U104)/SUM('Modified Weights'!U111:U115)</f>
        <v>0.33006015446919795</v>
      </c>
      <c r="V101">
        <f ca="1">SUMPRODUCT('Modified Weights'!V111:V115,'Centered Ratings'!V100:V104)/SUM('Modified Weights'!V111:V115)</f>
        <v>0</v>
      </c>
      <c r="W101">
        <f ca="1">SUMPRODUCT('Modified Weights'!W111:W115,'Centered Ratings'!W100:W104)/SUM('Modified Weights'!W111:W115)</f>
        <v>0.37691394695154828</v>
      </c>
      <c r="X101">
        <f ca="1">SUMPRODUCT('Modified Weights'!X111:X115,'Centered Ratings'!X100:X104)/SUM('Modified Weights'!X111:X115)</f>
        <v>0.14871909128470309</v>
      </c>
      <c r="Y101">
        <f ca="1">SUMPRODUCT('Modified Weights'!Y111:Y115,'Centered Ratings'!Y100:Y104)/SUM('Modified Weights'!Y111:Y115)</f>
        <v>0.15373454350708365</v>
      </c>
      <c r="Z101">
        <f ca="1">SUMPRODUCT('Modified Weights'!Z111:Z115,'Centered Ratings'!Z100:Z104)/SUM('Modified Weights'!Z111:Z115)</f>
        <v>-0.15405908034613444</v>
      </c>
    </row>
    <row r="102" spans="1:26">
      <c r="A102" s="5" t="str">
        <f t="shared" si="19"/>
        <v>146: Crouching Tiger Hidden Dragon (Wo hu cang long) (2000)</v>
      </c>
      <c r="B102">
        <f ca="1">SUMPRODUCT('Modified Weights'!B112:B116,'Centered Ratings'!B101:B105)/SUM('Modified Weights'!B112:B116)</f>
        <v>0</v>
      </c>
      <c r="C102">
        <f ca="1">SUMPRODUCT('Modified Weights'!C112:C116,'Centered Ratings'!C101:C105)/SUM('Modified Weights'!C112:C116)</f>
        <v>3.6478173947400237E-2</v>
      </c>
      <c r="D102">
        <f ca="1">SUMPRODUCT('Modified Weights'!D112:D116,'Centered Ratings'!D101:D105)/SUM('Modified Weights'!D112:D116)</f>
        <v>-0.15667672251097797</v>
      </c>
      <c r="E102">
        <f ca="1">SUMPRODUCT('Modified Weights'!E112:E116,'Centered Ratings'!E101:E105)/SUM('Modified Weights'!E112:E116)</f>
        <v>-0.23134190671963384</v>
      </c>
      <c r="F102" s="4">
        <f ca="1">SUMPRODUCT('Modified Weights'!F112:F116,'Centered Ratings'!F101:F105)/SUM('Modified Weights'!F112:F116)</f>
        <v>0.41305491916210513</v>
      </c>
      <c r="G102">
        <f ca="1">SUMPRODUCT('Modified Weights'!G112:G116,'Centered Ratings'!G101:G105)/SUM('Modified Weights'!G112:G116)</f>
        <v>0</v>
      </c>
      <c r="H102">
        <f ca="1">SUMPRODUCT('Modified Weights'!H112:H116,'Centered Ratings'!H101:H105)/SUM('Modified Weights'!H112:H116)</f>
        <v>-7.3392569643664377E-2</v>
      </c>
      <c r="I102">
        <f ca="1">SUMPRODUCT('Modified Weights'!I112:I116,'Centered Ratings'!I101:I105)/SUM('Modified Weights'!I112:I116)</f>
        <v>0</v>
      </c>
      <c r="J102">
        <f ca="1">SUMPRODUCT('Modified Weights'!J112:J116,'Centered Ratings'!J101:J105)/SUM('Modified Weights'!J112:J116)</f>
        <v>-0.12370962311382133</v>
      </c>
      <c r="K102">
        <f ca="1">SUMPRODUCT('Modified Weights'!K112:K116,'Centered Ratings'!K101:K105)/SUM('Modified Weights'!K112:K116)</f>
        <v>-9.2539202585833147E-2</v>
      </c>
      <c r="L102">
        <f ca="1">SUMPRODUCT('Modified Weights'!L112:L116,'Centered Ratings'!L101:L105)/SUM('Modified Weights'!L112:L116)</f>
        <v>-0.3431765332275864</v>
      </c>
      <c r="M102">
        <f ca="1">SUMPRODUCT('Modified Weights'!M112:M116,'Centered Ratings'!M101:M105)/SUM('Modified Weights'!M112:M116)</f>
        <v>0.47021938301540306</v>
      </c>
      <c r="N102" t="e">
        <f ca="1">SUMPRODUCT('Modified Weights'!N112:N116,'Centered Ratings'!N101:N105)/SUM('Modified Weights'!N112:N116)</f>
        <v>#DIV/0!</v>
      </c>
      <c r="O102" s="4">
        <f ca="1">SUMPRODUCT('Modified Weights'!O112:O116,'Centered Ratings'!O101:O105)/SUM('Modified Weights'!O112:O116)</f>
        <v>-7.1218938008083418E-2</v>
      </c>
      <c r="P102">
        <f ca="1">SUMPRODUCT('Modified Weights'!P112:P116,'Centered Ratings'!P101:P105)/SUM('Modified Weights'!P112:P116)</f>
        <v>-1.0213226235505E-2</v>
      </c>
      <c r="Q102">
        <f ca="1">SUMPRODUCT('Modified Weights'!Q112:Q116,'Centered Ratings'!Q101:Q105)/SUM('Modified Weights'!Q112:Q116)</f>
        <v>3.9607134721703611E-4</v>
      </c>
      <c r="R102">
        <f ca="1">SUMPRODUCT('Modified Weights'!R112:R116,'Centered Ratings'!R101:R105)/SUM('Modified Weights'!R112:R116)</f>
        <v>0.5</v>
      </c>
      <c r="S102">
        <f ca="1">SUMPRODUCT('Modified Weights'!S112:S116,'Centered Ratings'!S101:S105)/SUM('Modified Weights'!S112:S116)</f>
        <v>-0.45354169559481855</v>
      </c>
      <c r="T102">
        <f ca="1">SUMPRODUCT('Modified Weights'!T112:T116,'Centered Ratings'!T101:T105)/SUM('Modified Weights'!T112:T116)</f>
        <v>0.37185498074342133</v>
      </c>
      <c r="U102">
        <f ca="1">SUMPRODUCT('Modified Weights'!U112:U116,'Centered Ratings'!U101:U105)/SUM('Modified Weights'!U112:U116)</f>
        <v>0.375</v>
      </c>
      <c r="V102">
        <f ca="1">SUMPRODUCT('Modified Weights'!V112:V116,'Centered Ratings'!V101:V105)/SUM('Modified Weights'!V112:V116)</f>
        <v>-0.25</v>
      </c>
      <c r="W102">
        <f ca="1">SUMPRODUCT('Modified Weights'!W112:W116,'Centered Ratings'!W101:W105)/SUM('Modified Weights'!W112:W116)</f>
        <v>5.4936439678284064E-2</v>
      </c>
      <c r="X102">
        <f ca="1">SUMPRODUCT('Modified Weights'!X112:X116,'Centered Ratings'!X101:X105)/SUM('Modified Weights'!X112:X116)</f>
        <v>0.14871909128470309</v>
      </c>
      <c r="Y102">
        <f ca="1">SUMPRODUCT('Modified Weights'!Y112:Y116,'Centered Ratings'!Y101:Y105)/SUM('Modified Weights'!Y112:Y116)</f>
        <v>0.15373454350708365</v>
      </c>
      <c r="Z102">
        <f ca="1">SUMPRODUCT('Modified Weights'!Z112:Z116,'Centered Ratings'!Z101:Z105)/SUM('Modified Weights'!Z112:Z116)</f>
        <v>-0.15405908034613444</v>
      </c>
    </row>
    <row r="103" spans="1:26">
      <c r="A103" s="21" t="s">
        <v>20</v>
      </c>
      <c r="B103">
        <f ca="1">SUMPRODUCT('Modified Weights'!B113:B117,'Centered Ratings'!B102:B106)/SUM('Modified Weights'!B113:B117)</f>
        <v>0</v>
      </c>
      <c r="C103">
        <f ca="1">SUMPRODUCT('Modified Weights'!C113:C117,'Centered Ratings'!C102:C106)/SUM('Modified Weights'!C113:C117)</f>
        <v>4.6739512016556559E-2</v>
      </c>
      <c r="D103">
        <f ca="1">SUMPRODUCT('Modified Weights'!D113:D117,'Centered Ratings'!D102:D106)/SUM('Modified Weights'!D113:D117)</f>
        <v>-2.3397946692087779E-3</v>
      </c>
      <c r="E103">
        <f ca="1">SUMPRODUCT('Modified Weights'!E113:E117,'Centered Ratings'!E102:E106)/SUM('Modified Weights'!E113:E117)</f>
        <v>-6.3419067196337497E-2</v>
      </c>
      <c r="F103" s="4">
        <f ca="1">SUMPRODUCT('Modified Weights'!F113:F117,'Centered Ratings'!F102:F106)/SUM('Modified Weights'!F113:F117)</f>
        <v>4.7048909358826434E-2</v>
      </c>
      <c r="G103">
        <f ca="1">SUMPRODUCT('Modified Weights'!G113:G117,'Centered Ratings'!G102:G106)/SUM('Modified Weights'!G113:G117)</f>
        <v>0</v>
      </c>
      <c r="H103">
        <f ca="1">SUMPRODUCT('Modified Weights'!H113:H117,'Centered Ratings'!H102:H106)/SUM('Modified Weights'!H113:H117)</f>
        <v>7.5430339620981668E-2</v>
      </c>
      <c r="I103">
        <f ca="1">SUMPRODUCT('Modified Weights'!I113:I117,'Centered Ratings'!I102:I106)/SUM('Modified Weights'!I113:I117)</f>
        <v>0</v>
      </c>
      <c r="J103">
        <f ca="1">SUMPRODUCT('Modified Weights'!J113:J117,'Centered Ratings'!J102:J106)/SUM('Modified Weights'!J113:J117)</f>
        <v>2.5807537723573364E-3</v>
      </c>
      <c r="K103">
        <f ca="1">SUMPRODUCT('Modified Weights'!K113:K117,'Centered Ratings'!K102:K106)/SUM('Modified Weights'!K113:K117)</f>
        <v>5.5595598060625188E-2</v>
      </c>
      <c r="L103">
        <f ca="1">SUMPRODUCT('Modified Weights'!L113:L117,'Centered Ratings'!L102:L106)/SUM('Modified Weights'!L113:L117)</f>
        <v>-3.7087103923862226E-2</v>
      </c>
      <c r="M103">
        <f ca="1">SUMPRODUCT('Modified Weights'!M113:M117,'Centered Ratings'!M102:M106)/SUM('Modified Weights'!M113:M117)</f>
        <v>0.11455420027806126</v>
      </c>
      <c r="N103">
        <f ca="1">SUMPRODUCT('Modified Weights'!N113:N117,'Centered Ratings'!N102:N106)/SUM('Modified Weights'!N113:N117)</f>
        <v>0</v>
      </c>
      <c r="O103" s="4">
        <f ca="1">SUMPRODUCT('Modified Weights'!O113:O117,'Centered Ratings'!O102:O106)/SUM('Modified Weights'!O113:O117)</f>
        <v>2.991912982727063E-2</v>
      </c>
      <c r="P103">
        <f ca="1">SUMPRODUCT('Modified Weights'!P113:P117,'Centered Ratings'!P102:P106)/SUM('Modified Weights'!P113:P117)</f>
        <v>-1.533296910830002E-2</v>
      </c>
      <c r="Q103">
        <f ca="1">SUMPRODUCT('Modified Weights'!Q113:Q117,'Centered Ratings'!Q102:Q106)/SUM('Modified Weights'!Q113:Q117)</f>
        <v>3.9607134721703611E-4</v>
      </c>
      <c r="R103">
        <f ca="1">SUMPRODUCT('Modified Weights'!R113:R117,'Centered Ratings'!R102:R106)/SUM('Modified Weights'!R113:R117)</f>
        <v>0</v>
      </c>
      <c r="S103">
        <f ca="1">SUMPRODUCT('Modified Weights'!S113:S117,'Centered Ratings'!S102:S106)/SUM('Modified Weights'!S113:S117)</f>
        <v>0</v>
      </c>
      <c r="T103">
        <f ca="1">SUMPRODUCT('Modified Weights'!T113:T117,'Centered Ratings'!T102:T106)/SUM('Modified Weights'!T113:T117)</f>
        <v>6.2900385131572584E-3</v>
      </c>
      <c r="U103">
        <f ca="1">SUMPRODUCT('Modified Weights'!U113:U117,'Centered Ratings'!U102:U106)/SUM('Modified Weights'!U113:U117)</f>
        <v>5.4001982912383215E-2</v>
      </c>
      <c r="V103">
        <f ca="1">SUMPRODUCT('Modified Weights'!V113:V117,'Centered Ratings'!V102:V106)/SUM('Modified Weights'!V113:V117)</f>
        <v>-2.7396364983446435E-3</v>
      </c>
      <c r="W103">
        <f ca="1">SUMPRODUCT('Modified Weights'!W113:W117,'Centered Ratings'!W102:W106)/SUM('Modified Weights'!W113:W117)</f>
        <v>-2.5259838817831226E-2</v>
      </c>
      <c r="X103">
        <f ca="1">SUMPRODUCT('Modified Weights'!X113:X117,'Centered Ratings'!X102:X106)/SUM('Modified Weights'!X113:X117)</f>
        <v>4.743818256940617E-2</v>
      </c>
      <c r="Y103">
        <f ca="1">SUMPRODUCT('Modified Weights'!Y113:Y117,'Centered Ratings'!Y102:Y106)/SUM('Modified Weights'!Y113:Y117)</f>
        <v>0</v>
      </c>
      <c r="Z103">
        <f ca="1">SUMPRODUCT('Modified Weights'!Z113:Z117,'Centered Ratings'!Z102:Z106)/SUM('Modified Weights'!Z113:Z117)</f>
        <v>0</v>
      </c>
    </row>
    <row r="104" spans="1:26">
      <c r="A104" s="1" t="str">
        <f t="shared" ref="A104:A107" si="20">A103</f>
        <v>153: Lost in Translation (2003)</v>
      </c>
      <c r="B104">
        <f ca="1">SUMPRODUCT('Modified Weights'!B114:B118,'Centered Ratings'!B103:B107)/SUM('Modified Weights'!B114:B118)</f>
        <v>-9.9999999999999645E-2</v>
      </c>
      <c r="C104">
        <f ca="1">SUMPRODUCT('Modified Weights'!C114:C118,'Centered Ratings'!C103:C107)/SUM('Modified Weights'!C114:C118)</f>
        <v>0.17303132692502188</v>
      </c>
      <c r="D104">
        <f ca="1">SUMPRODUCT('Modified Weights'!D114:D118,'Centered Ratings'!D103:D107)/SUM('Modified Weights'!D114:D118)</f>
        <v>7.3658771917071444E-2</v>
      </c>
      <c r="E104">
        <f ca="1">SUMPRODUCT('Modified Weights'!E114:E118,'Centered Ratings'!E103:E107)/SUM('Modified Weights'!E114:E118)</f>
        <v>8.0377719406639028E-2</v>
      </c>
      <c r="F104" s="4">
        <f ca="1">SUMPRODUCT('Modified Weights'!F114:F118,'Centered Ratings'!F103:F107)/SUM('Modified Weights'!F114:F118)</f>
        <v>6.4635533497797965E-2</v>
      </c>
      <c r="G104">
        <f ca="1">SUMPRODUCT('Modified Weights'!G114:G118,'Centered Ratings'!G103:G107)/SUM('Modified Weights'!G114:G118)</f>
        <v>0.24608941432684636</v>
      </c>
      <c r="H104">
        <f ca="1">SUMPRODUCT('Modified Weights'!H114:H118,'Centered Ratings'!H103:H107)/SUM('Modified Weights'!H114:H118)</f>
        <v>0.15236267565463871</v>
      </c>
      <c r="I104">
        <f ca="1">SUMPRODUCT('Modified Weights'!I114:I118,'Centered Ratings'!I103:I107)/SUM('Modified Weights'!I114:I118)</f>
        <v>0.22417096601610406</v>
      </c>
      <c r="J104">
        <f ca="1">SUMPRODUCT('Modified Weights'!J114:J118,'Centered Ratings'!J103:J107)/SUM('Modified Weights'!J114:J118)</f>
        <v>0.25</v>
      </c>
      <c r="K104">
        <f ca="1">SUMPRODUCT('Modified Weights'!K114:K118,'Centered Ratings'!K103:K107)/SUM('Modified Weights'!K114:K118)</f>
        <v>-0.28424846272259702</v>
      </c>
      <c r="L104">
        <f ca="1">SUMPRODUCT('Modified Weights'!L114:L118,'Centered Ratings'!L103:L107)/SUM('Modified Weights'!L114:L118)</f>
        <v>-0.20343344634162755</v>
      </c>
      <c r="M104">
        <f ca="1">SUMPRODUCT('Modified Weights'!M114:M118,'Centered Ratings'!M103:M107)/SUM('Modified Weights'!M114:M118)</f>
        <v>-0.11624363924638055</v>
      </c>
      <c r="N104">
        <f ca="1">SUMPRODUCT('Modified Weights'!N114:N118,'Centered Ratings'!N103:N107)/SUM('Modified Weights'!N114:N118)</f>
        <v>-0.3276275522426032</v>
      </c>
      <c r="O104" s="4">
        <f ca="1">SUMPRODUCT('Modified Weights'!O114:O118,'Centered Ratings'!O103:O107)/SUM('Modified Weights'!O114:O118)</f>
        <v>6.6528510427249762E-2</v>
      </c>
      <c r="P104">
        <f ca="1">SUMPRODUCT('Modified Weights'!P114:P118,'Centered Ratings'!P103:P107)/SUM('Modified Weights'!P114:P118)</f>
        <v>0.16066730406047494</v>
      </c>
      <c r="Q104">
        <f ca="1">SUMPRODUCT('Modified Weights'!Q114:Q118,'Centered Ratings'!Q103:Q107)/SUM('Modified Weights'!Q114:Q118)</f>
        <v>-0.22778134908429826</v>
      </c>
      <c r="R104">
        <f ca="1">SUMPRODUCT('Modified Weights'!R114:R118,'Centered Ratings'!R103:R107)/SUM('Modified Weights'!R114:R118)</f>
        <v>0.36279923265729641</v>
      </c>
      <c r="S104">
        <f ca="1">SUMPRODUCT('Modified Weights'!S114:S118,'Centered Ratings'!S103:S107)/SUM('Modified Weights'!S114:S118)</f>
        <v>4.4542130226759798E-2</v>
      </c>
      <c r="T104">
        <f ca="1">SUMPRODUCT('Modified Weights'!T114:T118,'Centered Ratings'!T103:T107)/SUM('Modified Weights'!T114:T118)</f>
        <v>6.9427782925257378E-2</v>
      </c>
      <c r="U104">
        <f ca="1">SUMPRODUCT('Modified Weights'!U114:U118,'Centered Ratings'!U103:U107)/SUM('Modified Weights'!U114:U118)</f>
        <v>7.8529022481894722E-2</v>
      </c>
      <c r="V104">
        <f ca="1">SUMPRODUCT('Modified Weights'!V114:V118,'Centered Ratings'!V103:V107)/SUM('Modified Weights'!V114:V118)</f>
        <v>-0.12458909159092837</v>
      </c>
      <c r="W104">
        <f ca="1">SUMPRODUCT('Modified Weights'!W114:W118,'Centered Ratings'!W103:W107)/SUM('Modified Weights'!W114:W118)</f>
        <v>-6.1914478036250865E-2</v>
      </c>
      <c r="X104">
        <f ca="1">SUMPRODUCT('Modified Weights'!X114:X118,'Centered Ratings'!X103:X107)/SUM('Modified Weights'!X114:X118)</f>
        <v>6.2444132527022134E-2</v>
      </c>
      <c r="Y104">
        <f ca="1">SUMPRODUCT('Modified Weights'!Y114:Y118,'Centered Ratings'!Y103:Y107)/SUM('Modified Weights'!Y114:Y118)</f>
        <v>0</v>
      </c>
      <c r="Z104">
        <f ca="1">SUMPRODUCT('Modified Weights'!Z114:Z118,'Centered Ratings'!Z103:Z107)/SUM('Modified Weights'!Z114:Z118)</f>
        <v>-3.9104876293458157E-2</v>
      </c>
    </row>
    <row r="105" spans="1:26">
      <c r="A105" s="1" t="str">
        <f t="shared" si="20"/>
        <v>153: Lost in Translation (2003)</v>
      </c>
      <c r="B105">
        <f ca="1">SUMPRODUCT('Modified Weights'!B115:B119,'Centered Ratings'!B104:B108)/SUM('Modified Weights'!B115:B119)</f>
        <v>0.1712855592702193</v>
      </c>
      <c r="C105">
        <f ca="1">SUMPRODUCT('Modified Weights'!C115:C119,'Centered Ratings'!C104:C108)/SUM('Modified Weights'!C115:C119)</f>
        <v>0.10485716777722351</v>
      </c>
      <c r="D105">
        <f ca="1">SUMPRODUCT('Modified Weights'!D115:D119,'Centered Ratings'!D104:D108)/SUM('Modified Weights'!D115:D119)</f>
        <v>0.13636174532016823</v>
      </c>
      <c r="E105">
        <f ca="1">SUMPRODUCT('Modified Weights'!E115:E119,'Centered Ratings'!E104:E108)/SUM('Modified Weights'!E115:E119)</f>
        <v>5.3273580247318854E-2</v>
      </c>
      <c r="F105" s="4">
        <f ca="1">SUMPRODUCT('Modified Weights'!F115:F119,'Centered Ratings'!F104:F108)/SUM('Modified Weights'!F115:F119)</f>
        <v>-2.36425912584062E-2</v>
      </c>
      <c r="G105">
        <f ca="1">SUMPRODUCT('Modified Weights'!G115:G119,'Centered Ratings'!G104:G108)/SUM('Modified Weights'!G115:G119)</f>
        <v>0.34934146611266642</v>
      </c>
      <c r="H105">
        <f ca="1">SUMPRODUCT('Modified Weights'!H115:H119,'Centered Ratings'!H104:H108)/SUM('Modified Weights'!H115:H119)</f>
        <v>0.25742779774039098</v>
      </c>
      <c r="I105">
        <f ca="1">SUMPRODUCT('Modified Weights'!I115:I119,'Centered Ratings'!I104:I108)/SUM('Modified Weights'!I115:I119)</f>
        <v>-9.7748497600883139E-2</v>
      </c>
      <c r="J105">
        <f ca="1">SUMPRODUCT('Modified Weights'!J115:J119,'Centered Ratings'!J104:J108)/SUM('Modified Weights'!J115:J119)</f>
        <v>0.29701006437880928</v>
      </c>
      <c r="K105">
        <f ca="1">SUMPRODUCT('Modified Weights'!K115:K119,'Centered Ratings'!K104:K108)/SUM('Modified Weights'!K115:K119)</f>
        <v>-0.36529167819968883</v>
      </c>
      <c r="L105">
        <f ca="1">SUMPRODUCT('Modified Weights'!L115:L119,'Centered Ratings'!L104:L108)/SUM('Modified Weights'!L115:L119)</f>
        <v>2.5345268880569701E-2</v>
      </c>
      <c r="M105">
        <f ca="1">SUMPRODUCT('Modified Weights'!M115:M119,'Centered Ratings'!M104:M108)/SUM('Modified Weights'!M115:M119)</f>
        <v>-6.7716551290833663E-2</v>
      </c>
      <c r="N105">
        <f ca="1">SUMPRODUCT('Modified Weights'!N115:N119,'Centered Ratings'!N104:N108)/SUM('Modified Weights'!N115:N119)</f>
        <v>-0.10479202382336189</v>
      </c>
      <c r="O105" s="4">
        <f ca="1">SUMPRODUCT('Modified Weights'!O115:O119,'Centered Ratings'!O104:O108)/SUM('Modified Weights'!O115:O119)</f>
        <v>0.17749051620751227</v>
      </c>
      <c r="P105">
        <f ca="1">SUMPRODUCT('Modified Weights'!P115:P119,'Centered Ratings'!P104:P108)/SUM('Modified Weights'!P115:P119)</f>
        <v>0.16066730406047494</v>
      </c>
      <c r="Q105">
        <f ca="1">SUMPRODUCT('Modified Weights'!Q115:Q119,'Centered Ratings'!Q104:Q108)/SUM('Modified Weights'!Q115:Q119)</f>
        <v>-7.9697121614089261E-2</v>
      </c>
      <c r="R105">
        <f ca="1">SUMPRODUCT('Modified Weights'!R115:R119,'Centered Ratings'!R104:R108)/SUM('Modified Weights'!R115:R119)</f>
        <v>0.36279923265729641</v>
      </c>
      <c r="S105">
        <f ca="1">SUMPRODUCT('Modified Weights'!S115:S119,'Centered Ratings'!S104:S108)/SUM('Modified Weights'!S115:S119)</f>
        <v>-0.1201917339817655</v>
      </c>
      <c r="T105">
        <f ca="1">SUMPRODUCT('Modified Weights'!T115:T119,'Centered Ratings'!T104:T108)/SUM('Modified Weights'!T115:T119)</f>
        <v>0.10962725409099304</v>
      </c>
      <c r="U105">
        <f ca="1">SUMPRODUCT('Modified Weights'!U115:U119,'Centered Ratings'!U104:U108)/SUM('Modified Weights'!U115:U119)</f>
        <v>0.18323650701190655</v>
      </c>
      <c r="V105">
        <f ca="1">SUMPRODUCT('Modified Weights'!V115:V119,'Centered Ratings'!V104:V108)/SUM('Modified Weights'!V115:V119)</f>
        <v>-2.9329606630675666E-2</v>
      </c>
      <c r="W105">
        <f ca="1">SUMPRODUCT('Modified Weights'!W115:W119,'Centered Ratings'!W104:W108)/SUM('Modified Weights'!W115:W119)</f>
        <v>0.12786276754135428</v>
      </c>
      <c r="X105">
        <f ca="1">SUMPRODUCT('Modified Weights'!X115:X119,'Centered Ratings'!X104:X108)/SUM('Modified Weights'!X115:X119)</f>
        <v>-1.3125040127837425E-3</v>
      </c>
      <c r="Y105">
        <f ca="1">SUMPRODUCT('Modified Weights'!Y115:Y119,'Centered Ratings'!Y104:Y108)/SUM('Modified Weights'!Y115:Y119)</f>
        <v>-6.6445583337525649E-2</v>
      </c>
      <c r="Z105">
        <f ca="1">SUMPRODUCT('Modified Weights'!Z115:Z119,'Centered Ratings'!Z104:Z108)/SUM('Modified Weights'!Z115:Z119)</f>
        <v>0.20447561853270887</v>
      </c>
    </row>
    <row r="106" spans="1:26">
      <c r="A106" s="1" t="str">
        <f t="shared" si="20"/>
        <v>153: Lost in Translation (2003)</v>
      </c>
      <c r="B106">
        <f ca="1">SUMPRODUCT('Modified Weights'!B116:B120,'Centered Ratings'!B105:B109)/SUM('Modified Weights'!B116:B120)</f>
        <v>7.9704607221186358E-2</v>
      </c>
      <c r="C106">
        <f ca="1">SUMPRODUCT('Modified Weights'!C116:C120,'Centered Ratings'!C105:C109)/SUM('Modified Weights'!C116:C120)</f>
        <v>0.21261388496366554</v>
      </c>
      <c r="D106">
        <f ca="1">SUMPRODUCT('Modified Weights'!D116:D120,'Centered Ratings'!D105:D109)/SUM('Modified Weights'!D116:D120)</f>
        <v>5.8839414192537409E-2</v>
      </c>
      <c r="E106">
        <f ca="1">SUMPRODUCT('Modified Weights'!E116:E120,'Centered Ratings'!E105:E109)/SUM('Modified Weights'!E116:E120)</f>
        <v>0.18916241674811579</v>
      </c>
      <c r="F106" s="4">
        <f ca="1">SUMPRODUCT('Modified Weights'!F116:F120,'Centered Ratings'!F105:F109)/SUM('Modified Weights'!F116:F120)</f>
        <v>-0.10959226727420507</v>
      </c>
      <c r="G106">
        <f ca="1">SUMPRODUCT('Modified Weights'!G116:G120,'Centered Ratings'!G105:G109)/SUM('Modified Weights'!G116:G120)</f>
        <v>0.34934146611266642</v>
      </c>
      <c r="H106">
        <f ca="1">SUMPRODUCT('Modified Weights'!H116:H120,'Centered Ratings'!H105:H109)/SUM('Modified Weights'!H116:H120)</f>
        <v>0.12676152771219906</v>
      </c>
      <c r="I106">
        <f ca="1">SUMPRODUCT('Modified Weights'!I116:I120,'Centered Ratings'!I105:I109)/SUM('Modified Weights'!I116:I120)</f>
        <v>6.1273617975922443E-2</v>
      </c>
      <c r="J106">
        <f ca="1">SUMPRODUCT('Modified Weights'!J116:J120,'Centered Ratings'!J105:J109)/SUM('Modified Weights'!J116:J120)</f>
        <v>-5.045171506471003E-2</v>
      </c>
      <c r="K106">
        <f ca="1">SUMPRODUCT('Modified Weights'!K116:K120,'Centered Ratings'!K105:K109)/SUM('Modified Weights'!K116:K120)</f>
        <v>-7.0660083823652214E-2</v>
      </c>
      <c r="L106">
        <f ca="1">SUMPRODUCT('Modified Weights'!L116:L120,'Centered Ratings'!L105:L109)/SUM('Modified Weights'!L116:L120)</f>
        <v>0.12102362025043104</v>
      </c>
      <c r="M106">
        <f ca="1">SUMPRODUCT('Modified Weights'!M116:M120,'Centered Ratings'!M105:M109)/SUM('Modified Weights'!M116:M120)</f>
        <v>0.10569787429582457</v>
      </c>
      <c r="N106">
        <f ca="1">SUMPRODUCT('Modified Weights'!N116:N120,'Centered Ratings'!N105:N109)/SUM('Modified Weights'!N116:N120)</f>
        <v>-1.6957386179746639E-2</v>
      </c>
      <c r="O106" s="4">
        <f ca="1">SUMPRODUCT('Modified Weights'!O116:O120,'Centered Ratings'!O105:O109)/SUM('Modified Weights'!O116:O120)</f>
        <v>8.0589053534478719E-2</v>
      </c>
      <c r="P106">
        <f ca="1">SUMPRODUCT('Modified Weights'!P116:P120,'Centered Ratings'!P105:P109)/SUM('Modified Weights'!P116:P120)</f>
        <v>0.3242157236616745</v>
      </c>
      <c r="Q106">
        <f ca="1">SUMPRODUCT('Modified Weights'!Q116:Q120,'Centered Ratings'!Q105:Q109)/SUM('Modified Weights'!Q116:Q120)</f>
        <v>-6.8637403445964834E-2</v>
      </c>
      <c r="R106">
        <f ca="1">SUMPRODUCT('Modified Weights'!R116:R120,'Centered Ratings'!R105:R109)/SUM('Modified Weights'!R116:R120)</f>
        <v>0.32011708096861308</v>
      </c>
      <c r="S106">
        <f ca="1">SUMPRODUCT('Modified Weights'!S116:S120,'Centered Ratings'!S105:S109)/SUM('Modified Weights'!S116:S120)</f>
        <v>-8.5284872914626969E-2</v>
      </c>
      <c r="T106">
        <f ca="1">SUMPRODUCT('Modified Weights'!T116:T120,'Centered Ratings'!T105:T109)/SUM('Modified Weights'!T116:T120)</f>
        <v>1.6595611157103445E-2</v>
      </c>
      <c r="U106">
        <f ca="1">SUMPRODUCT('Modified Weights'!U116:U120,'Centered Ratings'!U105:U109)/SUM('Modified Weights'!U116:U120)</f>
        <v>9.6655255314988378E-2</v>
      </c>
      <c r="V106">
        <f ca="1">SUMPRODUCT('Modified Weights'!V116:V120,'Centered Ratings'!V105:V109)/SUM('Modified Weights'!V116:V120)</f>
        <v>1.6229709735124699E-3</v>
      </c>
      <c r="W106">
        <f ca="1">SUMPRODUCT('Modified Weights'!W116:W120,'Centered Ratings'!W105:W109)/SUM('Modified Weights'!W116:W120)</f>
        <v>0.23069147641697937</v>
      </c>
      <c r="X106">
        <f ca="1">SUMPRODUCT('Modified Weights'!X116:X120,'Centered Ratings'!X105:X109)/SUM('Modified Weights'!X116:X120)</f>
        <v>2.4659429181334902E-2</v>
      </c>
      <c r="Y106">
        <f ca="1">SUMPRODUCT('Modified Weights'!Y116:Y120,'Centered Ratings'!Y105:Y109)/SUM('Modified Weights'!Y116:Y120)</f>
        <v>-0.12044433918049412</v>
      </c>
      <c r="Z106">
        <f ca="1">SUMPRODUCT('Modified Weights'!Z116:Z120,'Centered Ratings'!Z105:Z109)/SUM('Modified Weights'!Z116:Z120)</f>
        <v>0.27347953967494637</v>
      </c>
    </row>
    <row r="107" spans="1:26">
      <c r="A107" s="1" t="str">
        <f t="shared" si="20"/>
        <v>153: Lost in Translation (2003)</v>
      </c>
      <c r="B107">
        <f ca="1">SUMPRODUCT('Modified Weights'!B117:B121,'Centered Ratings'!B106:B110)/SUM('Modified Weights'!B117:B121)</f>
        <v>-8.5668341153659164E-2</v>
      </c>
      <c r="C107">
        <f ca="1">SUMPRODUCT('Modified Weights'!C117:C121,'Centered Ratings'!C106:C110)/SUM('Modified Weights'!C117:C121)</f>
        <v>-1.3533339411098627E-2</v>
      </c>
      <c r="D107">
        <f ca="1">SUMPRODUCT('Modified Weights'!D117:D121,'Centered Ratings'!D106:D110)/SUM('Modified Weights'!D117:D121)</f>
        <v>7.3505421984657746E-2</v>
      </c>
      <c r="E107">
        <f ca="1">SUMPRODUCT('Modified Weights'!E117:E121,'Centered Ratings'!E106:E110)/SUM('Modified Weights'!E117:E121)</f>
        <v>-2.0313381998853713E-2</v>
      </c>
      <c r="F107" s="4">
        <f ca="1">SUMPRODUCT('Modified Weights'!F117:F121,'Centered Ratings'!F106:F110)/SUM('Modified Weights'!F117:F121)</f>
        <v>-0.2395844551010026</v>
      </c>
      <c r="G107">
        <f ca="1">SUMPRODUCT('Modified Weights'!G117:G121,'Centered Ratings'!G106:G110)/SUM('Modified Weights'!G117:G121)</f>
        <v>0.25814239256530014</v>
      </c>
      <c r="H107">
        <f ca="1">SUMPRODUCT('Modified Weights'!H117:H121,'Centered Ratings'!H106:H110)/SUM('Modified Weights'!H117:H121)</f>
        <v>4.5904126958996032E-2</v>
      </c>
      <c r="I107">
        <f ca="1">SUMPRODUCT('Modified Weights'!I117:I121,'Centered Ratings'!I106:I110)/SUM('Modified Weights'!I117:I121)</f>
        <v>-0.16363277354915234</v>
      </c>
      <c r="J107">
        <f ca="1">SUMPRODUCT('Modified Weights'!J117:J121,'Centered Ratings'!J106:J110)/SUM('Modified Weights'!J117:J121)</f>
        <v>-5.045171506471003E-2</v>
      </c>
      <c r="K107">
        <f ca="1">SUMPRODUCT('Modified Weights'!K117:K121,'Centered Ratings'!K106:K110)/SUM('Modified Weights'!K117:K121)</f>
        <v>0.10249375642602175</v>
      </c>
      <c r="L107">
        <f ca="1">SUMPRODUCT('Modified Weights'!L117:L121,'Centered Ratings'!L106:L110)/SUM('Modified Weights'!L117:L121)</f>
        <v>7.6623277007772758E-2</v>
      </c>
      <c r="M107">
        <f ca="1">SUMPRODUCT('Modified Weights'!M117:M121,'Centered Ratings'!M106:M110)/SUM('Modified Weights'!M117:M121)</f>
        <v>0.22505829977331043</v>
      </c>
      <c r="N107">
        <f ca="1">SUMPRODUCT('Modified Weights'!N117:N121,'Centered Ratings'!N106:N110)/SUM('Modified Weights'!N117:N121)</f>
        <v>2.9173557399426259E-2</v>
      </c>
      <c r="O107" s="4">
        <f ca="1">SUMPRODUCT('Modified Weights'!O117:O121,'Centered Ratings'!O106:O110)/SUM('Modified Weights'!O117:O121)</f>
        <v>5.4655430552526342E-2</v>
      </c>
      <c r="P107">
        <f ca="1">SUMPRODUCT('Modified Weights'!P117:P121,'Centered Ratings'!P106:P110)/SUM('Modified Weights'!P117:P121)</f>
        <v>0.45312327066381403</v>
      </c>
      <c r="Q107">
        <f ca="1">SUMPRODUCT('Modified Weights'!Q117:Q121,'Centered Ratings'!Q106:Q110)/SUM('Modified Weights'!Q117:Q121)</f>
        <v>7.1344162337036068E-2</v>
      </c>
      <c r="R107">
        <f ca="1">SUMPRODUCT('Modified Weights'!R117:R121,'Centered Ratings'!R106:R110)/SUM('Modified Weights'!R117:R121)</f>
        <v>0.16743026629201099</v>
      </c>
      <c r="S107">
        <f ca="1">SUMPRODUCT('Modified Weights'!S117:S121,'Centered Ratings'!S106:S110)/SUM('Modified Weights'!S117:S121)</f>
        <v>-3.9496195384413589E-2</v>
      </c>
      <c r="T107">
        <f ca="1">SUMPRODUCT('Modified Weights'!T117:T121,'Centered Ratings'!T106:T110)/SUM('Modified Weights'!T117:T121)</f>
        <v>7.3543063334419413E-3</v>
      </c>
      <c r="U107">
        <f ca="1">SUMPRODUCT('Modified Weights'!U117:U121,'Centered Ratings'!U106:U110)/SUM('Modified Weights'!U117:U121)</f>
        <v>0.12320267408542532</v>
      </c>
      <c r="V107">
        <f ca="1">SUMPRODUCT('Modified Weights'!V117:V121,'Centered Ratings'!V106:V110)/SUM('Modified Weights'!V117:V121)</f>
        <v>5.2460885378383663E-2</v>
      </c>
      <c r="W107">
        <f ca="1">SUMPRODUCT('Modified Weights'!W117:W121,'Centered Ratings'!W106:W110)/SUM('Modified Weights'!W117:W121)</f>
        <v>9.8268300773247469E-2</v>
      </c>
      <c r="X107">
        <f ca="1">SUMPRODUCT('Modified Weights'!X117:X121,'Centered Ratings'!X106:X110)/SUM('Modified Weights'!X117:X121)</f>
        <v>-5.3218398253536789E-2</v>
      </c>
      <c r="Y107">
        <f ca="1">SUMPRODUCT('Modified Weights'!Y117:Y121,'Centered Ratings'!Y106:Y110)/SUM('Modified Weights'!Y117:Y121)</f>
        <v>-2.0554510986977626E-2</v>
      </c>
      <c r="Z107">
        <f ca="1">SUMPRODUCT('Modified Weights'!Z117:Z121,'Centered Ratings'!Z106:Z110)/SUM('Modified Weights'!Z117:Z121)</f>
        <v>0.17795291297455545</v>
      </c>
    </row>
    <row r="108" spans="1:26">
      <c r="A108" s="21" t="s">
        <v>21</v>
      </c>
      <c r="B108">
        <f ca="1">SUMPRODUCT('Modified Weights'!B118:B122,'Centered Ratings'!B107:B111)/SUM('Modified Weights'!B118:B122)</f>
        <v>7.4286615241206224E-3</v>
      </c>
      <c r="C108">
        <f ca="1">SUMPRODUCT('Modified Weights'!C118:C122,'Centered Ratings'!C107:C111)/SUM('Modified Weights'!C118:C122)</f>
        <v>1.9520721062498345E-2</v>
      </c>
      <c r="D108">
        <f ca="1">SUMPRODUCT('Modified Weights'!D118:D122,'Centered Ratings'!D107:D111)/SUM('Modified Weights'!D118:D122)</f>
        <v>2.384616867053628E-2</v>
      </c>
      <c r="E108">
        <f ca="1">SUMPRODUCT('Modified Weights'!E118:E122,'Centered Ratings'!E107:E111)/SUM('Modified Weights'!E118:E122)</f>
        <v>-6.6729313918318212E-2</v>
      </c>
      <c r="F108" s="4">
        <f ca="1">SUMPRODUCT('Modified Weights'!F118:F122,'Centered Ratings'!F107:F111)/SUM('Modified Weights'!F118:F122)</f>
        <v>1.6267577949973539E-2</v>
      </c>
      <c r="G108">
        <f ca="1">SUMPRODUCT('Modified Weights'!G118:G122,'Centered Ratings'!G107:G111)/SUM('Modified Weights'!G118:G122)</f>
        <v>3.5487150227055911E-2</v>
      </c>
      <c r="H108">
        <f ca="1">SUMPRODUCT('Modified Weights'!H118:H122,'Centered Ratings'!H107:H111)/SUM('Modified Weights'!H118:H122)</f>
        <v>4.5904126958996046E-2</v>
      </c>
      <c r="I108">
        <f ca="1">SUMPRODUCT('Modified Weights'!I118:I122,'Centered Ratings'!I107:I111)/SUM('Modified Weights'!I118:I122)</f>
        <v>-5.529860405456314E-2</v>
      </c>
      <c r="J108">
        <f ca="1">SUMPRODUCT('Modified Weights'!J118:J122,'Centered Ratings'!J107:J111)/SUM('Modified Weights'!J118:J122)</f>
        <v>-2.7225107324006521E-2</v>
      </c>
      <c r="K108">
        <f ca="1">SUMPRODUCT('Modified Weights'!K118:K122,'Centered Ratings'!K107:K111)/SUM('Modified Weights'!K118:K122)</f>
        <v>6.3692152864292181E-2</v>
      </c>
      <c r="L108">
        <f ca="1">SUMPRODUCT('Modified Weights'!L118:L122,'Centered Ratings'!L107:L111)/SUM('Modified Weights'!L118:L122)</f>
        <v>8.7737400288884024E-3</v>
      </c>
      <c r="M108">
        <f ca="1">SUMPRODUCT('Modified Weights'!M118:M122,'Centered Ratings'!M107:M111)/SUM('Modified Weights'!M118:M122)</f>
        <v>0.15906376678936826</v>
      </c>
      <c r="N108">
        <f ca="1">SUMPRODUCT('Modified Weights'!N118:N122,'Centered Ratings'!N107:N111)/SUM('Modified Weights'!N118:N122)</f>
        <v>6.7407774173145182E-2</v>
      </c>
      <c r="O108" s="4">
        <f ca="1">SUMPRODUCT('Modified Weights'!O118:O122,'Centered Ratings'!O107:O111)/SUM('Modified Weights'!O118:O122)</f>
        <v>2.9350845222032403E-2</v>
      </c>
      <c r="P108">
        <f ca="1">SUMPRODUCT('Modified Weights'!P118:P122,'Centered Ratings'!P107:P111)/SUM('Modified Weights'!P118:P122)</f>
        <v>5.0057239723066043E-3</v>
      </c>
      <c r="Q108">
        <f ca="1">SUMPRODUCT('Modified Weights'!Q118:Q122,'Centered Ratings'!Q107:Q111)/SUM('Modified Weights'!Q118:Q122)</f>
        <v>7.1344162337036068E-2</v>
      </c>
      <c r="R108">
        <f ca="1">SUMPRODUCT('Modified Weights'!R118:R122,'Centered Ratings'!R107:R111)/SUM('Modified Weights'!R118:R122)</f>
        <v>-8.7972716852310409E-3</v>
      </c>
      <c r="S108">
        <f ca="1">SUMPRODUCT('Modified Weights'!S118:S122,'Centered Ratings'!S107:S111)/SUM('Modified Weights'!S118:S122)</f>
        <v>-1.4517712843962388E-2</v>
      </c>
      <c r="T108">
        <f ca="1">SUMPRODUCT('Modified Weights'!T118:T122,'Centered Ratings'!T107:T111)/SUM('Modified Weights'!T118:T122)</f>
        <v>-1.4333861407901253E-3</v>
      </c>
      <c r="U108">
        <f ca="1">SUMPRODUCT('Modified Weights'!U118:U122,'Centered Ratings'!U107:U111)/SUM('Modified Weights'!U118:U122)</f>
        <v>6.2889830165729049E-2</v>
      </c>
      <c r="V108">
        <f ca="1">SUMPRODUCT('Modified Weights'!V118:V122,'Centered Ratings'!V107:V111)/SUM('Modified Weights'!V118:V122)</f>
        <v>2.7753397011454146E-2</v>
      </c>
      <c r="W108">
        <f ca="1">SUMPRODUCT('Modified Weights'!W118:W122,'Centered Ratings'!W107:W111)/SUM('Modified Weights'!W118:W122)</f>
        <v>7.6245837940057834E-2</v>
      </c>
      <c r="X108">
        <f ca="1">SUMPRODUCT('Modified Weights'!X118:X122,'Centered Ratings'!X107:X111)/SUM('Modified Weights'!X118:X122)</f>
        <v>8.3055478304037405E-3</v>
      </c>
      <c r="Y108">
        <f ca="1">SUMPRODUCT('Modified Weights'!Y118:Y122,'Centered Ratings'!Y107:Y111)/SUM('Modified Weights'!Y118:Y122)</f>
        <v>-2.6227008925947239E-2</v>
      </c>
      <c r="Z108">
        <f ca="1">SUMPRODUCT('Modified Weights'!Z118:Z122,'Centered Ratings'!Z107:Z111)/SUM('Modified Weights'!Z118:Z122)</f>
        <v>2.1363644963136749E-2</v>
      </c>
    </row>
    <row r="109" spans="1:26">
      <c r="A109" s="1" t="str">
        <f t="shared" ref="A109:A112" si="21">A108</f>
        <v>155: The Dark Knight (2008)</v>
      </c>
      <c r="B109">
        <f ca="1">SUMPRODUCT('Modified Weights'!B119:B123,'Centered Ratings'!B108:B112)/SUM('Modified Weights'!B119:B123)</f>
        <v>9.5462890430275352E-2</v>
      </c>
      <c r="C109">
        <f ca="1">SUMPRODUCT('Modified Weights'!C119:C123,'Centered Ratings'!C108:C112)/SUM('Modified Weights'!C119:C123)</f>
        <v>7.8773194888435732E-2</v>
      </c>
      <c r="D109">
        <f ca="1">SUMPRODUCT('Modified Weights'!D119:D123,'Centered Ratings'!D108:D112)/SUM('Modified Weights'!D119:D123)</f>
        <v>-0.14243560479922454</v>
      </c>
      <c r="E109">
        <f ca="1">SUMPRODUCT('Modified Weights'!E119:E123,'Centered Ratings'!E108:E112)/SUM('Modified Weights'!E119:E123)</f>
        <v>-0.20312807902292387</v>
      </c>
      <c r="F109" s="4">
        <f ca="1">SUMPRODUCT('Modified Weights'!F119:F123,'Centered Ratings'!F108:F112)/SUM('Modified Weights'!F119:F123)</f>
        <v>-9.4096453642933134E-2</v>
      </c>
      <c r="G109">
        <f ca="1">SUMPRODUCT('Modified Weights'!G119:G123,'Centered Ratings'!G108:G112)/SUM('Modified Weights'!G119:G123)</f>
        <v>0.11641095954543686</v>
      </c>
      <c r="H109">
        <f ca="1">SUMPRODUCT('Modified Weights'!H119:H123,'Centered Ratings'!H108:H112)/SUM('Modified Weights'!H119:H123)</f>
        <v>-1.9820477269069933E-2</v>
      </c>
      <c r="I109">
        <f ca="1">SUMPRODUCT('Modified Weights'!I119:I123,'Centered Ratings'!I108:I112)/SUM('Modified Weights'!I119:I123)</f>
        <v>-0.15089025362851632</v>
      </c>
      <c r="J109">
        <f ca="1">SUMPRODUCT('Modified Weights'!J119:J123,'Centered Ratings'!J108:J112)/SUM('Modified Weights'!J119:J123)</f>
        <v>-0.1554290722971419</v>
      </c>
      <c r="K109">
        <f ca="1">SUMPRODUCT('Modified Weights'!K119:K123,'Centered Ratings'!K108:K112)/SUM('Modified Weights'!K119:K123)</f>
        <v>4.7491095697532057E-2</v>
      </c>
      <c r="L109">
        <f ca="1">SUMPRODUCT('Modified Weights'!L119:L123,'Centered Ratings'!L108:L112)/SUM('Modified Weights'!L119:L123)</f>
        <v>4.3840634185924486E-3</v>
      </c>
      <c r="M109">
        <f ca="1">SUMPRODUCT('Modified Weights'!M119:M123,'Centered Ratings'!M108:M112)/SUM('Modified Weights'!M119:M123)</f>
        <v>0.204720750450329</v>
      </c>
      <c r="N109">
        <f ca="1">SUMPRODUCT('Modified Weights'!N119:N123,'Centered Ratings'!N108:N112)/SUM('Modified Weights'!N119:N123)</f>
        <v>0.10718544192120168</v>
      </c>
      <c r="O109" s="4">
        <f ca="1">SUMPRODUCT('Modified Weights'!O119:O123,'Centered Ratings'!O108:O112)/SUM('Modified Weights'!O119:O123)</f>
        <v>4.6507335746632093E-2</v>
      </c>
      <c r="P109">
        <f ca="1">SUMPRODUCT('Modified Weights'!P119:P123,'Centered Ratings'!P108:P112)/SUM('Modified Weights'!P119:P123)</f>
        <v>3.3693267509310357E-2</v>
      </c>
      <c r="Q109">
        <f ca="1">SUMPRODUCT('Modified Weights'!Q119:Q123,'Centered Ratings'!Q108:Q112)/SUM('Modified Weights'!Q119:Q123)</f>
        <v>0.14737653426400235</v>
      </c>
      <c r="R109">
        <f ca="1">SUMPRODUCT('Modified Weights'!R119:R123,'Centered Ratings'!R108:R112)/SUM('Modified Weights'!R119:R123)</f>
        <v>-0.17391888544133241</v>
      </c>
      <c r="S109">
        <f ca="1">SUMPRODUCT('Modified Weights'!S119:S123,'Centered Ratings'!S108:S112)/SUM('Modified Weights'!S119:S123)</f>
        <v>-0.10115828332786418</v>
      </c>
      <c r="T109">
        <f ca="1">SUMPRODUCT('Modified Weights'!T119:T123,'Centered Ratings'!T108:T112)/SUM('Modified Weights'!T119:T123)</f>
        <v>-1.8869104839650191E-2</v>
      </c>
      <c r="U109">
        <f ca="1">SUMPRODUCT('Modified Weights'!U119:U123,'Centered Ratings'!U108:U112)/SUM('Modified Weights'!U119:U123)</f>
        <v>-0.10301349478446159</v>
      </c>
      <c r="V109">
        <f ca="1">SUMPRODUCT('Modified Weights'!V119:V123,'Centered Ratings'!V108:V112)/SUM('Modified Weights'!V119:V123)</f>
        <v>3.4417462643176909E-3</v>
      </c>
      <c r="W109">
        <f ca="1">SUMPRODUCT('Modified Weights'!W119:W123,'Centered Ratings'!W108:W112)/SUM('Modified Weights'!W119:W123)</f>
        <v>-7.3443491554015125E-2</v>
      </c>
      <c r="X109">
        <f ca="1">SUMPRODUCT('Modified Weights'!X119:X123,'Centered Ratings'!X108:X112)/SUM('Modified Weights'!X119:X123)</f>
        <v>0.1860099225138854</v>
      </c>
      <c r="Y109">
        <f ca="1">SUMPRODUCT('Modified Weights'!Y119:Y123,'Centered Ratings'!Y108:Y112)/SUM('Modified Weights'!Y119:Y123)</f>
        <v>-2.6227008925947239E-2</v>
      </c>
      <c r="Z109">
        <f ca="1">SUMPRODUCT('Modified Weights'!Z119:Z123,'Centered Ratings'!Z108:Z112)/SUM('Modified Weights'!Z119:Z123)</f>
        <v>0.11161192895340154</v>
      </c>
    </row>
    <row r="110" spans="1:26">
      <c r="A110" s="1" t="str">
        <f t="shared" si="21"/>
        <v>155: The Dark Knight (2008)</v>
      </c>
      <c r="B110">
        <f ca="1">SUMPRODUCT('Modified Weights'!B120:B124,'Centered Ratings'!B109:B113)/SUM('Modified Weights'!B120:B124)</f>
        <v>9.6518492351016141E-3</v>
      </c>
      <c r="C110">
        <f ca="1">SUMPRODUCT('Modified Weights'!C120:C124,'Centered Ratings'!C109:C113)/SUM('Modified Weights'!C120:C124)</f>
        <v>-9.3373983010009751E-2</v>
      </c>
      <c r="D110">
        <f ca="1">SUMPRODUCT('Modified Weights'!D120:D124,'Centered Ratings'!D109:D113)/SUM('Modified Weights'!D120:D124)</f>
        <v>-0.26671294641562582</v>
      </c>
      <c r="E110">
        <f ca="1">SUMPRODUCT('Modified Weights'!E120:E124,'Centered Ratings'!E109:E113)/SUM('Modified Weights'!E120:E124)</f>
        <v>-0.13515193267812553</v>
      </c>
      <c r="F110" s="4">
        <f ca="1">SUMPRODUCT('Modified Weights'!F120:F124,'Centered Ratings'!F109:F113)/SUM('Modified Weights'!F120:F124)</f>
        <v>-0.23259275731906917</v>
      </c>
      <c r="G110">
        <f ca="1">SUMPRODUCT('Modified Weights'!G120:G124,'Centered Ratings'!G109:G113)/SUM('Modified Weights'!G120:G124)</f>
        <v>-7.1394015630553434E-2</v>
      </c>
      <c r="H110">
        <f ca="1">SUMPRODUCT('Modified Weights'!H120:H124,'Centered Ratings'!H109:H113)/SUM('Modified Weights'!H120:H124)</f>
        <v>-0.1928053012255197</v>
      </c>
      <c r="I110">
        <f ca="1">SUMPRODUCT('Modified Weights'!I120:I124,'Centered Ratings'!I109:I113)/SUM('Modified Weights'!I120:I124)</f>
        <v>8.7994368381177843E-2</v>
      </c>
      <c r="J110">
        <f ca="1">SUMPRODUCT('Modified Weights'!J120:J124,'Centered Ratings'!J109:J113)/SUM('Modified Weights'!J120:J124)</f>
        <v>-1.9431344253661444E-3</v>
      </c>
      <c r="K110">
        <f ca="1">SUMPRODUCT('Modified Weights'!K120:K124,'Centered Ratings'!K109:K113)/SUM('Modified Weights'!K120:K124)</f>
        <v>2.323616028002555E-2</v>
      </c>
      <c r="L110">
        <f ca="1">SUMPRODUCT('Modified Weights'!L120:L124,'Centered Ratings'!L109:L113)/SUM('Modified Weights'!L120:L124)</f>
        <v>-0.11086515306921164</v>
      </c>
      <c r="M110">
        <f ca="1">SUMPRODUCT('Modified Weights'!M120:M124,'Centered Ratings'!M109:M113)/SUM('Modified Weights'!M120:M124)</f>
        <v>-0.13745873908908168</v>
      </c>
      <c r="N110">
        <f ca="1">SUMPRODUCT('Modified Weights'!N120:N124,'Centered Ratings'!N109:N113)/SUM('Modified Weights'!N120:N124)</f>
        <v>5.9844328926355571E-2</v>
      </c>
      <c r="O110" s="4">
        <f ca="1">SUMPRODUCT('Modified Weights'!O120:O124,'Centered Ratings'!O109:O113)/SUM('Modified Weights'!O120:O124)</f>
        <v>-4.9976464815793736E-2</v>
      </c>
      <c r="P110">
        <f ca="1">SUMPRODUCT('Modified Weights'!P120:P124,'Centered Ratings'!P109:P113)/SUM('Modified Weights'!P120:P124)</f>
        <v>3.3693267509310357E-2</v>
      </c>
      <c r="Q110">
        <f ca="1">SUMPRODUCT('Modified Weights'!Q120:Q124,'Centered Ratings'!Q109:Q113)/SUM('Modified Weights'!Q120:Q124)</f>
        <v>0.11320325100164642</v>
      </c>
      <c r="R110">
        <f ca="1">SUMPRODUCT('Modified Weights'!R120:R124,'Centered Ratings'!R109:R113)/SUM('Modified Weights'!R120:R124)</f>
        <v>-0.17391888544133241</v>
      </c>
      <c r="S110">
        <f ca="1">SUMPRODUCT('Modified Weights'!S120:S124,'Centered Ratings'!S109:S113)/SUM('Modified Weights'!S120:S124)</f>
        <v>1.3359429516097848E-2</v>
      </c>
      <c r="T110">
        <f ca="1">SUMPRODUCT('Modified Weights'!T120:T124,'Centered Ratings'!T109:T113)/SUM('Modified Weights'!T120:T124)</f>
        <v>0.19528584499127918</v>
      </c>
      <c r="U110">
        <f ca="1">SUMPRODUCT('Modified Weights'!U120:U124,'Centered Ratings'!U109:U113)/SUM('Modified Weights'!U120:U124)</f>
        <v>-0.25828439437670259</v>
      </c>
      <c r="V110">
        <f ca="1">SUMPRODUCT('Modified Weights'!V120:V124,'Centered Ratings'!V109:V113)/SUM('Modified Weights'!V120:V124)</f>
        <v>0.32436018727792504</v>
      </c>
      <c r="W110">
        <f ca="1">SUMPRODUCT('Modified Weights'!W120:W124,'Centered Ratings'!W109:W113)/SUM('Modified Weights'!W120:W124)</f>
        <v>-7.3443491554015111E-2</v>
      </c>
      <c r="X110">
        <f ca="1">SUMPRODUCT('Modified Weights'!X120:X124,'Centered Ratings'!X109:X113)/SUM('Modified Weights'!X120:X124)</f>
        <v>6.340472480305516E-2</v>
      </c>
      <c r="Y110">
        <f ca="1">SUMPRODUCT('Modified Weights'!Y120:Y124,'Centered Ratings'!Y109:Y113)/SUM('Modified Weights'!Y120:Y124)</f>
        <v>0.38702052739481441</v>
      </c>
      <c r="Z110">
        <f ca="1">SUMPRODUCT('Modified Weights'!Z120:Z124,'Centered Ratings'!Z109:Z113)/SUM('Modified Weights'!Z120:Z124)</f>
        <v>0.13503475554519079</v>
      </c>
    </row>
    <row r="111" spans="1:26">
      <c r="A111" s="1" t="str">
        <f t="shared" si="21"/>
        <v>155: The Dark Knight (2008)</v>
      </c>
      <c r="B111">
        <f ca="1">SUMPRODUCT('Modified Weights'!B121:B125,'Centered Ratings'!B110:B114)/SUM('Modified Weights'!B121:B125)</f>
        <v>-0.12929590241201169</v>
      </c>
      <c r="C111">
        <f ca="1">SUMPRODUCT('Modified Weights'!C121:C125,'Centered Ratings'!C110:C114)/SUM('Modified Weights'!C121:C125)</f>
        <v>-0.35898979257678321</v>
      </c>
      <c r="D111">
        <f ca="1">SUMPRODUCT('Modified Weights'!D121:D125,'Centered Ratings'!D110:D114)/SUM('Modified Weights'!D121:D125)</f>
        <v>-0.22911405861671594</v>
      </c>
      <c r="E111">
        <f ca="1">SUMPRODUCT('Modified Weights'!E121:E125,'Centered Ratings'!E110:E114)/SUM('Modified Weights'!E121:E125)</f>
        <v>-0.17434195550343756</v>
      </c>
      <c r="F111" s="4">
        <f ca="1">SUMPRODUCT('Modified Weights'!F121:F125,'Centered Ratings'!F110:F114)/SUM('Modified Weights'!F121:F125)</f>
        <v>-0.50227932946191467</v>
      </c>
      <c r="G111">
        <f ca="1">SUMPRODUCT('Modified Weights'!G121:G125,'Centered Ratings'!G110:G114)/SUM('Modified Weights'!G121:G125)</f>
        <v>-7.1394015630553434E-2</v>
      </c>
      <c r="H111">
        <f ca="1">SUMPRODUCT('Modified Weights'!H121:H125,'Centered Ratings'!H110:H114)/SUM('Modified Weights'!H121:H125)</f>
        <v>-4.3226749907369799E-2</v>
      </c>
      <c r="I111">
        <f ca="1">SUMPRODUCT('Modified Weights'!I121:I125,'Centered Ratings'!I110:I114)/SUM('Modified Weights'!I121:I125)</f>
        <v>-5.1134677604946104E-2</v>
      </c>
      <c r="J111">
        <f ca="1">SUMPRODUCT('Modified Weights'!J121:J125,'Centered Ratings'!J110:J114)/SUM('Modified Weights'!J121:J125)</f>
        <v>9.8581140842416062E-3</v>
      </c>
      <c r="K111">
        <f ca="1">SUMPRODUCT('Modified Weights'!K121:K125,'Centered Ratings'!K110:K114)/SUM('Modified Weights'!K121:K125)</f>
        <v>2.9806058039469024E-3</v>
      </c>
      <c r="L111">
        <f ca="1">SUMPRODUCT('Modified Weights'!L121:L125,'Centered Ratings'!L110:L114)/SUM('Modified Weights'!L121:L125)</f>
        <v>-0.11745331435693504</v>
      </c>
      <c r="M111">
        <f ca="1">SUMPRODUCT('Modified Weights'!M121:M125,'Centered Ratings'!M110:M114)/SUM('Modified Weights'!M121:M125)</f>
        <v>-0.27235847921373546</v>
      </c>
      <c r="N111">
        <f ca="1">SUMPRODUCT('Modified Weights'!N121:N125,'Centered Ratings'!N110:N114)/SUM('Modified Weights'!N121:N125)</f>
        <v>0.24136783041747611</v>
      </c>
      <c r="O111" s="4">
        <f ca="1">SUMPRODUCT('Modified Weights'!O121:O125,'Centered Ratings'!O110:O114)/SUM('Modified Weights'!O121:O125)</f>
        <v>-0.13115207721762945</v>
      </c>
      <c r="P111">
        <f ca="1">SUMPRODUCT('Modified Weights'!P121:P125,'Centered Ratings'!P110:P114)/SUM('Modified Weights'!P121:P125)</f>
        <v>0.19987087975781154</v>
      </c>
      <c r="Q111">
        <f ca="1">SUMPRODUCT('Modified Weights'!Q121:Q125,'Centered Ratings'!Q110:Q114)/SUM('Modified Weights'!Q121:Q125)</f>
        <v>0.34545733253225824</v>
      </c>
      <c r="R111">
        <f ca="1">SUMPRODUCT('Modified Weights'!R121:R125,'Centered Ratings'!R110:R114)/SUM('Modified Weights'!R121:R125)</f>
        <v>-0.10465608446226823</v>
      </c>
      <c r="S111">
        <f ca="1">SUMPRODUCT('Modified Weights'!S121:S125,'Centered Ratings'!S110:S114)/SUM('Modified Weights'!S121:S125)</f>
        <v>1.3359429516097851E-2</v>
      </c>
      <c r="T111">
        <f ca="1">SUMPRODUCT('Modified Weights'!T121:T125,'Centered Ratings'!T110:T114)/SUM('Modified Weights'!T121:T125)</f>
        <v>0.39968747550852385</v>
      </c>
      <c r="U111">
        <f ca="1">SUMPRODUCT('Modified Weights'!U121:U125,'Centered Ratings'!U110:U114)/SUM('Modified Weights'!U121:U125)</f>
        <v>-0.17170314267978445</v>
      </c>
      <c r="V111">
        <f ca="1">SUMPRODUCT('Modified Weights'!V121:V125,'Centered Ratings'!V110:V114)/SUM('Modified Weights'!V121:V125)</f>
        <v>0.38769035391965556</v>
      </c>
      <c r="W111">
        <f ca="1">SUMPRODUCT('Modified Weights'!W121:W125,'Centered Ratings'!W110:W114)/SUM('Modified Weights'!W121:W125)</f>
        <v>-7.3443491554015097E-2</v>
      </c>
      <c r="X111">
        <f ca="1">SUMPRODUCT('Modified Weights'!X121:X125,'Centered Ratings'!X110:X114)/SUM('Modified Weights'!X121:X125)</f>
        <v>5.3715413977514427E-2</v>
      </c>
      <c r="Y111">
        <f ca="1">SUMPRODUCT('Modified Weights'!Y121:Y125,'Centered Ratings'!Y110:Y114)/SUM('Modified Weights'!Y121:Y125)</f>
        <v>7.8050938146294588E-2</v>
      </c>
      <c r="Z111">
        <f ca="1">SUMPRODUCT('Modified Weights'!Z121:Z125,'Centered Ratings'!Z110:Z114)/SUM('Modified Weights'!Z121:Z125)</f>
        <v>5.1121651924475264E-2</v>
      </c>
    </row>
    <row r="112" spans="1:26">
      <c r="A112" s="1" t="str">
        <f t="shared" si="21"/>
        <v>155: The Dark Knight (2008)</v>
      </c>
      <c r="B112">
        <f ca="1">SUMPRODUCT('Modified Weights'!B122:B126,'Centered Ratings'!B111:B115)/SUM('Modified Weights'!B122:B126)</f>
        <v>-0.13559785256180362</v>
      </c>
      <c r="C112">
        <f ca="1">SUMPRODUCT('Modified Weights'!C122:C126,'Centered Ratings'!C111:C115)/SUM('Modified Weights'!C122:C126)</f>
        <v>-0.130456151709156</v>
      </c>
      <c r="D112">
        <f ca="1">SUMPRODUCT('Modified Weights'!D122:D126,'Centered Ratings'!D111:D115)/SUM('Modified Weights'!D122:D126)</f>
        <v>-0.20335285980147383</v>
      </c>
      <c r="E112">
        <f ca="1">SUMPRODUCT('Modified Weights'!E122:E126,'Centered Ratings'!E111:E115)/SUM('Modified Weights'!E122:E126)</f>
        <v>-1.215469177689177E-2</v>
      </c>
      <c r="F112" s="4">
        <f ca="1">SUMPRODUCT('Modified Weights'!F122:F126,'Centered Ratings'!F111:F115)/SUM('Modified Weights'!F122:F126)</f>
        <v>-0.29857130965121603</v>
      </c>
      <c r="G112">
        <f ca="1">SUMPRODUCT('Modified Weights'!G122:G126,'Centered Ratings'!G111:G115)/SUM('Modified Weights'!G122:G126)</f>
        <v>-0.2345564984625256</v>
      </c>
      <c r="H112">
        <f ca="1">SUMPRODUCT('Modified Weights'!H122:H126,'Centered Ratings'!H111:H115)/SUM('Modified Weights'!H122:H126)</f>
        <v>0.28771717506921168</v>
      </c>
      <c r="I112">
        <f ca="1">SUMPRODUCT('Modified Weights'!I122:I126,'Centered Ratings'!I111:I115)/SUM('Modified Weights'!I122:I126)</f>
        <v>0.11353309342041958</v>
      </c>
      <c r="J112">
        <f ca="1">SUMPRODUCT('Modified Weights'!J122:J126,'Centered Ratings'!J111:J115)/SUM('Modified Weights'!J122:J126)</f>
        <v>9.8581140842416062E-3</v>
      </c>
      <c r="K112">
        <f ca="1">SUMPRODUCT('Modified Weights'!K122:K126,'Centered Ratings'!K111:K115)/SUM('Modified Weights'!K122:K126)</f>
        <v>-1.690704535484272E-2</v>
      </c>
      <c r="L112">
        <f ca="1">SUMPRODUCT('Modified Weights'!L122:L126,'Centered Ratings'!L111:L115)/SUM('Modified Weights'!L122:L126)</f>
        <v>-0.12393846621127949</v>
      </c>
      <c r="M112">
        <f ca="1">SUMPRODUCT('Modified Weights'!M122:M126,'Centered Ratings'!M111:M115)/SUM('Modified Weights'!M122:M126)</f>
        <v>-0.21110773456081505</v>
      </c>
      <c r="N112">
        <f ca="1">SUMPRODUCT('Modified Weights'!N122:N126,'Centered Ratings'!N111:N115)/SUM('Modified Weights'!N122:N126)</f>
        <v>0.19884248072419214</v>
      </c>
      <c r="O112" s="4">
        <f ca="1">SUMPRODUCT('Modified Weights'!O122:O126,'Centered Ratings'!O111:O115)/SUM('Modified Weights'!O122:O126)</f>
        <v>-0.11170185998116515</v>
      </c>
      <c r="P112">
        <f ca="1">SUMPRODUCT('Modified Weights'!P122:P126,'Centered Ratings'!P111:P115)/SUM('Modified Weights'!P122:P126)</f>
        <v>-0.15692939941181125</v>
      </c>
      <c r="Q112">
        <f ca="1">SUMPRODUCT('Modified Weights'!Q122:Q126,'Centered Ratings'!Q111:Q115)/SUM('Modified Weights'!Q122:Q126)</f>
        <v>5.4726388213718044E-2</v>
      </c>
      <c r="R112">
        <f ca="1">SUMPRODUCT('Modified Weights'!R122:R126,'Centered Ratings'!R111:R115)/SUM('Modified Weights'!R122:R126)</f>
        <v>-0.17161023290542282</v>
      </c>
      <c r="S112">
        <f ca="1">SUMPRODUCT('Modified Weights'!S122:S126,'Centered Ratings'!S111:S115)/SUM('Modified Weights'!S122:S126)</f>
        <v>0.11479690766572927</v>
      </c>
      <c r="T112">
        <f ca="1">SUMPRODUCT('Modified Weights'!T122:T126,'Centered Ratings'!T111:T115)/SUM('Modified Weights'!T122:T126)</f>
        <v>0.28879181762458533</v>
      </c>
      <c r="U112">
        <f ca="1">SUMPRODUCT('Modified Weights'!U122:U126,'Centered Ratings'!U111:U115)/SUM('Modified Weights'!U122:U126)</f>
        <v>-0.19825056145022135</v>
      </c>
      <c r="V112">
        <f ca="1">SUMPRODUCT('Modified Weights'!V122:V126,'Centered Ratings'!V111:V115)/SUM('Modified Weights'!V122:V126)</f>
        <v>0.30617893689092346</v>
      </c>
      <c r="W112">
        <f ca="1">SUMPRODUCT('Modified Weights'!W122:W126,'Centered Ratings'!W111:W115)/SUM('Modified Weights'!W122:W126)</f>
        <v>0.24482736336248903</v>
      </c>
      <c r="X112">
        <f ca="1">SUMPRODUCT('Modified Weights'!X122:X126,'Centered Ratings'!X111:X115)/SUM('Modified Weights'!X122:X126)</f>
        <v>5.9514031061807769E-2</v>
      </c>
      <c r="Y112">
        <f ca="1">SUMPRODUCT('Modified Weights'!Y122:Y126,'Centered Ratings'!Y111:Y115)/SUM('Modified Weights'!Y122:Y126)</f>
        <v>8.9754242958021271E-2</v>
      </c>
      <c r="Z112">
        <f ca="1">SUMPRODUCT('Modified Weights'!Z122:Z126,'Centered Ratings'!Z111:Z115)/SUM('Modified Weights'!Z122:Z126)</f>
        <v>-3.0594921410111761E-2</v>
      </c>
    </row>
    <row r="113" spans="1:26">
      <c r="A113" s="21" t="s">
        <v>22</v>
      </c>
      <c r="B113">
        <f ca="1">SUMPRODUCT('Modified Weights'!B123:B127,'Centered Ratings'!B112:B116)/SUM('Modified Weights'!B123:B127)</f>
        <v>-1.8889639689240897E-2</v>
      </c>
      <c r="C113">
        <f ca="1">SUMPRODUCT('Modified Weights'!C123:C127,'Centered Ratings'!C112:C116)/SUM('Modified Weights'!C123:C127)</f>
        <v>-7.5261606516366888E-2</v>
      </c>
      <c r="D113">
        <f ca="1">SUMPRODUCT('Modified Weights'!D123:D127,'Centered Ratings'!D112:D116)/SUM('Modified Weights'!D123:D127)</f>
        <v>-2.0497800152712586E-2</v>
      </c>
      <c r="E113">
        <f ca="1">SUMPRODUCT('Modified Weights'!E123:E127,'Centered Ratings'!E112:E116)/SUM('Modified Weights'!E123:E127)</f>
        <v>1.6150330335849929E-2</v>
      </c>
      <c r="F113" s="4">
        <f ca="1">SUMPRODUCT('Modified Weights'!F123:F127,'Centered Ratings'!F112:F116)/SUM('Modified Weights'!F123:F127)</f>
        <v>-2.0592061699358764E-2</v>
      </c>
      <c r="G113">
        <f ca="1">SUMPRODUCT('Modified Weights'!G123:G127,'Centered Ratings'!G112:G116)/SUM('Modified Weights'!G123:G127)</f>
        <v>-3.9733161416561892E-2</v>
      </c>
      <c r="H113">
        <f ca="1">SUMPRODUCT('Modified Weights'!H123:H127,'Centered Ratings'!H112:H116)/SUM('Modified Weights'!H123:H127)</f>
        <v>7.9401242565687702E-2</v>
      </c>
      <c r="I113">
        <f ca="1">SUMPRODUCT('Modified Weights'!I123:I127,'Centered Ratings'!I112:I116)/SUM('Modified Weights'!I123:I127)</f>
        <v>3.8136593130770065E-2</v>
      </c>
      <c r="J113">
        <f ca="1">SUMPRODUCT('Modified Weights'!J123:J127,'Centered Ratings'!J112:J116)/SUM('Modified Weights'!J123:J127)</f>
        <v>1.8980728531436397E-2</v>
      </c>
      <c r="K113">
        <f ca="1">SUMPRODUCT('Modified Weights'!K123:K127,'Centered Ratings'!K112:K116)/SUM('Modified Weights'!K123:K127)</f>
        <v>6.069616176861637E-2</v>
      </c>
      <c r="L113">
        <f ca="1">SUMPRODUCT('Modified Weights'!L123:L127,'Centered Ratings'!L112:L116)/SUM('Modified Weights'!L123:L127)</f>
        <v>-5.0321415780006373E-3</v>
      </c>
      <c r="M113">
        <f ca="1">SUMPRODUCT('Modified Weights'!M123:M127,'Centered Ratings'!M112:M116)/SUM('Modified Weights'!M123:M127)</f>
        <v>5.9442497044008809E-3</v>
      </c>
      <c r="N113">
        <f ca="1">SUMPRODUCT('Modified Weights'!N123:N127,'Centered Ratings'!N112:N116)/SUM('Modified Weights'!N123:N127)</f>
        <v>6.502272201617601E-2</v>
      </c>
      <c r="O113" s="4">
        <f ca="1">SUMPRODUCT('Modified Weights'!O123:O127,'Centered Ratings'!O112:O116)/SUM('Modified Weights'!O123:O127)</f>
        <v>2.1687740060580452E-3</v>
      </c>
      <c r="P113">
        <f ca="1">SUMPRODUCT('Modified Weights'!P123:P127,'Centered Ratings'!P112:P116)/SUM('Modified Weights'!P123:P127)</f>
        <v>-3.7266744224323878E-3</v>
      </c>
      <c r="Q113">
        <f ca="1">SUMPRODUCT('Modified Weights'!Q123:Q127,'Centered Ratings'!Q112:Q116)/SUM('Modified Weights'!Q123:Q127)</f>
        <v>5.4726388213718044E-2</v>
      </c>
      <c r="R113">
        <f ca="1">SUMPRODUCT('Modified Weights'!R123:R127,'Centered Ratings'!R112:R116)/SUM('Modified Weights'!R123:R127)</f>
        <v>4.6173050718192046E-3</v>
      </c>
      <c r="S113">
        <f ca="1">SUMPRODUCT('Modified Weights'!S123:S127,'Centered Ratings'!S112:S116)/SUM('Modified Weights'!S123:S127)</f>
        <v>2.5265854608628475E-2</v>
      </c>
      <c r="T113">
        <f ca="1">SUMPRODUCT('Modified Weights'!T123:T127,'Centered Ratings'!T112:T116)/SUM('Modified Weights'!T123:T127)</f>
        <v>9.54625831914791E-2</v>
      </c>
      <c r="U113">
        <f ca="1">SUMPRODUCT('Modified Weights'!U123:U127,'Centered Ratings'!U112:U116)/SUM('Modified Weights'!U123:U127)</f>
        <v>5.1242337108910886E-2</v>
      </c>
      <c r="V113">
        <f ca="1">SUMPRODUCT('Modified Weights'!V123:V127,'Centered Ratings'!V112:V116)/SUM('Modified Weights'!V123:V127)</f>
        <v>0.17762226764485925</v>
      </c>
      <c r="W113">
        <f ca="1">SUMPRODUCT('Modified Weights'!W123:W127,'Centered Ratings'!W112:W116)/SUM('Modified Weights'!W123:W127)</f>
        <v>0.15206970273694603</v>
      </c>
      <c r="X113">
        <f ca="1">SUMPRODUCT('Modified Weights'!X123:X127,'Centered Ratings'!X112:X116)/SUM('Modified Weights'!X123:X127)</f>
        <v>-4.6090150338969536E-2</v>
      </c>
      <c r="Y113">
        <f ca="1">SUMPRODUCT('Modified Weights'!Y123:Y127,'Centered Ratings'!Y112:Y116)/SUM('Modified Weights'!Y123:Y127)</f>
        <v>4.3306209024607079E-2</v>
      </c>
      <c r="Z113">
        <f ca="1">SUMPRODUCT('Modified Weights'!Z123:Z127,'Centered Ratings'!Z112:Z116)/SUM('Modified Weights'!Z123:Z127)</f>
        <v>-1.0466547905770906E-2</v>
      </c>
    </row>
    <row r="114" spans="1:26">
      <c r="A114" s="1" t="str">
        <f t="shared" ref="A114:A117" si="22">A113</f>
        <v>161: Ocean's Eleven (2001)</v>
      </c>
      <c r="B114">
        <f ca="1">SUMPRODUCT('Modified Weights'!B124:B128,'Centered Ratings'!B113:B117)/SUM('Modified Weights'!B124:B128)</f>
        <v>-6.8380912425541965E-2</v>
      </c>
      <c r="C114">
        <f ca="1">SUMPRODUCT('Modified Weights'!C124:C128,'Centered Ratings'!C113:C117)/SUM('Modified Weights'!C124:C128)</f>
        <v>-0.34220237454628538</v>
      </c>
      <c r="D114">
        <f ca="1">SUMPRODUCT('Modified Weights'!D124:D128,'Centered Ratings'!D113:D117)/SUM('Modified Weights'!D124:D128)</f>
        <v>5.3884276096623079E-2</v>
      </c>
      <c r="E114">
        <f ca="1">SUMPRODUCT('Modified Weights'!E124:E128,'Centered Ratings'!E113:E117)/SUM('Modified Weights'!E124:E128)</f>
        <v>-9.8426982347015676E-3</v>
      </c>
      <c r="F114" s="4">
        <f ca="1">SUMPRODUCT('Modified Weights'!F124:F128,'Centered Ratings'!F113:F117)/SUM('Modified Weights'!F124:F128)</f>
        <v>4.5357778821784558E-2</v>
      </c>
      <c r="G114">
        <f ca="1">SUMPRODUCT('Modified Weights'!G124:G128,'Centered Ratings'!G113:G117)/SUM('Modified Weights'!G124:G128)</f>
        <v>-0.29144919378252521</v>
      </c>
      <c r="H114">
        <f ca="1">SUMPRODUCT('Modified Weights'!H124:H128,'Centered Ratings'!H113:H117)/SUM('Modified Weights'!H124:H128)</f>
        <v>0.12775660389172017</v>
      </c>
      <c r="I114">
        <f ca="1">SUMPRODUCT('Modified Weights'!I124:I128,'Centered Ratings'!I113:I117)/SUM('Modified Weights'!I124:I128)</f>
        <v>-7.6104197448757266E-2</v>
      </c>
      <c r="J114">
        <f ca="1">SUMPRODUCT('Modified Weights'!J124:J128,'Centered Ratings'!J113:J117)/SUM('Modified Weights'!J124:J128)</f>
        <v>4.5789307844465624E-2</v>
      </c>
      <c r="K114">
        <f ca="1">SUMPRODUCT('Modified Weights'!K124:K128,'Centered Ratings'!K113:K117)/SUM('Modified Weights'!K124:K128)</f>
        <v>0.2443081429918981</v>
      </c>
      <c r="L114">
        <f ca="1">SUMPRODUCT('Modified Weights'!L124:L128,'Centered Ratings'!L113:L117)/SUM('Modified Weights'!L124:L128)</f>
        <v>0.13667933956336206</v>
      </c>
      <c r="M114">
        <f ca="1">SUMPRODUCT('Modified Weights'!M124:M128,'Centered Ratings'!M113:M117)/SUM('Modified Weights'!M124:M128)</f>
        <v>3.5924838304041334E-2</v>
      </c>
      <c r="N114">
        <f ca="1">SUMPRODUCT('Modified Weights'!N124:N128,'Centered Ratings'!N113:N117)/SUM('Modified Weights'!N124:N128)</f>
        <v>0.15139227343769543</v>
      </c>
      <c r="O114" s="4">
        <f ca="1">SUMPRODUCT('Modified Weights'!O124:O128,'Centered Ratings'!O113:O117)/SUM('Modified Weights'!O124:O128)</f>
        <v>-5.951063382023996E-2</v>
      </c>
      <c r="P114">
        <f ca="1">SUMPRODUCT('Modified Weights'!P124:P128,'Centered Ratings'!P113:P117)/SUM('Modified Weights'!P124:P128)</f>
        <v>5.3648412651575064E-2</v>
      </c>
      <c r="Q114">
        <f ca="1">SUMPRODUCT('Modified Weights'!Q124:Q128,'Centered Ratings'!Q113:Q117)/SUM('Modified Weights'!Q124:Q128)</f>
        <v>0.1307587601406843</v>
      </c>
      <c r="R114">
        <f ca="1">SUMPRODUCT('Modified Weights'!R124:R128,'Centered Ratings'!R113:R117)/SUM('Modified Weights'!R124:R128)</f>
        <v>-0.10546377076558174</v>
      </c>
      <c r="S114">
        <f ca="1">SUMPRODUCT('Modified Weights'!S124:S128,'Centered Ratings'!S113:S117)/SUM('Modified Weights'!S124:S128)</f>
        <v>6.5698120834449397E-2</v>
      </c>
      <c r="T114">
        <f ca="1">SUMPRODUCT('Modified Weights'!T124:T128,'Centered Ratings'!T113:T117)/SUM('Modified Weights'!T124:T128)</f>
        <v>4.8967333327852358E-2</v>
      </c>
      <c r="U114">
        <f ca="1">SUMPRODUCT('Modified Weights'!U124:U128,'Centered Ratings'!U113:U117)/SUM('Modified Weights'!U124:U128)</f>
        <v>5.5635677228472298E-2</v>
      </c>
      <c r="V114">
        <f ca="1">SUMPRODUCT('Modified Weights'!V124:V128,'Centered Ratings'!V113:V117)/SUM('Modified Weights'!V124:V128)</f>
        <v>0.14388971609330864</v>
      </c>
      <c r="W114">
        <f ca="1">SUMPRODUCT('Modified Weights'!W124:W128,'Centered Ratings'!W113:W117)/SUM('Modified Weights'!W124:W128)</f>
        <v>0.19459847550986453</v>
      </c>
      <c r="X114">
        <f ca="1">SUMPRODUCT('Modified Weights'!X124:X128,'Centered Ratings'!X113:X117)/SUM('Modified Weights'!X124:X128)</f>
        <v>-0.37499999999999994</v>
      </c>
      <c r="Y114">
        <f ca="1">SUMPRODUCT('Modified Weights'!Y124:Y128,'Centered Ratings'!Y113:Y117)/SUM('Modified Weights'!Y124:Y128)</f>
        <v>4.3306209024607079E-2</v>
      </c>
      <c r="Z114">
        <f ca="1">SUMPRODUCT('Modified Weights'!Z124:Z128,'Centered Ratings'!Z113:Z117)/SUM('Modified Weights'!Z124:Z128)</f>
        <v>-0.10084138831543091</v>
      </c>
    </row>
    <row r="115" spans="1:26">
      <c r="A115" s="1" t="str">
        <f t="shared" si="22"/>
        <v>161: Ocean's Eleven (2001)</v>
      </c>
      <c r="B115">
        <f ca="1">SUMPRODUCT('Modified Weights'!B125:B129,'Centered Ratings'!B114:B118)/SUM('Modified Weights'!B125:B129)</f>
        <v>9.3206116913002401E-2</v>
      </c>
      <c r="C115">
        <f ca="1">SUMPRODUCT('Modified Weights'!C125:C129,'Centered Ratings'!C114:C118)/SUM('Modified Weights'!C125:C129)</f>
        <v>-0.35819381862414507</v>
      </c>
      <c r="D115">
        <f ca="1">SUMPRODUCT('Modified Weights'!D125:D129,'Centered Ratings'!D114:D118)/SUM('Modified Weights'!D125:D129)</f>
        <v>4.6778477658631516E-2</v>
      </c>
      <c r="E115">
        <f ca="1">SUMPRODUCT('Modified Weights'!E125:E129,'Centered Ratings'!E114:E118)/SUM('Modified Weights'!E125:E129)</f>
        <v>-8.321889682168547E-2</v>
      </c>
      <c r="F115" s="4">
        <f ca="1">SUMPRODUCT('Modified Weights'!F125:F129,'Centered Ratings'!F114:F118)/SUM('Modified Weights'!F125:F129)</f>
        <v>1.7770864835470752E-2</v>
      </c>
      <c r="G115">
        <f ca="1">SUMPRODUCT('Modified Weights'!G125:G129,'Centered Ratings'!G114:G118)/SUM('Modified Weights'!G125:G129)</f>
        <v>-0.17968948083323566</v>
      </c>
      <c r="H115">
        <f ca="1">SUMPRODUCT('Modified Weights'!H125:H129,'Centered Ratings'!H114:H118)/SUM('Modified Weights'!H125:H129)</f>
        <v>-8.8560880269927006E-2</v>
      </c>
      <c r="I115">
        <f ca="1">SUMPRODUCT('Modified Weights'!I125:I129,'Centered Ratings'!I114:I118)/SUM('Modified Weights'!I125:I129)</f>
        <v>-0.29456545034271936</v>
      </c>
      <c r="J115">
        <f ca="1">SUMPRODUCT('Modified Weights'!J125:J129,'Centered Ratings'!J114:J118)/SUM('Modified Weights'!J125:J129)</f>
        <v>-0.28207905690901797</v>
      </c>
      <c r="K115">
        <f ca="1">SUMPRODUCT('Modified Weights'!K125:K129,'Centered Ratings'!K114:K118)/SUM('Modified Weights'!K125:K129)</f>
        <v>0.39792273396944011</v>
      </c>
      <c r="L115">
        <f ca="1">SUMPRODUCT('Modified Weights'!L125:L129,'Centered Ratings'!L114:L118)/SUM('Modified Weights'!L125:L129)</f>
        <v>0.21864308517722891</v>
      </c>
      <c r="M115">
        <f ca="1">SUMPRODUCT('Modified Weights'!M125:M129,'Centered Ratings'!M114:M118)/SUM('Modified Weights'!M125:M129)</f>
        <v>9.8073589592767615E-2</v>
      </c>
      <c r="N115">
        <f ca="1">SUMPRODUCT('Modified Weights'!N125:N129,'Centered Ratings'!N114:N118)/SUM('Modified Weights'!N125:N129)</f>
        <v>0.19687368214804679</v>
      </c>
      <c r="O115" s="4">
        <f ca="1">SUMPRODUCT('Modified Weights'!O125:O129,'Centered Ratings'!O114:O118)/SUM('Modified Weights'!O125:O129)</f>
        <v>9.5776205464095224E-2</v>
      </c>
      <c r="P115">
        <f ca="1">SUMPRODUCT('Modified Weights'!P125:P129,'Centered Ratings'!P114:P118)/SUM('Modified Weights'!P125:P129)</f>
        <v>5.3648412651575064E-2</v>
      </c>
      <c r="Q115">
        <f ca="1">SUMPRODUCT('Modified Weights'!Q125:Q129,'Centered Ratings'!Q114:Q118)/SUM('Modified Weights'!Q125:Q129)</f>
        <v>0.23327860992775196</v>
      </c>
      <c r="R115">
        <f ca="1">SUMPRODUCT('Modified Weights'!R125:R129,'Centered Ratings'!R114:R118)/SUM('Modified Weights'!R125:R129)</f>
        <v>-0.10546377076558174</v>
      </c>
      <c r="S115">
        <f ca="1">SUMPRODUCT('Modified Weights'!S125:S129,'Centered Ratings'!S114:S118)/SUM('Modified Weights'!S125:S129)</f>
        <v>5.5507840037711531E-2</v>
      </c>
      <c r="T115">
        <f ca="1">SUMPRODUCT('Modified Weights'!T125:T129,'Centered Ratings'!T114:T118)/SUM('Modified Weights'!T125:T129)</f>
        <v>-0.27921736078979909</v>
      </c>
      <c r="U115">
        <f ca="1">SUMPRODUCT('Modified Weights'!U125:U129,'Centered Ratings'!U114:U118)/SUM('Modified Weights'!U125:U129)</f>
        <v>-8.498717797473182E-2</v>
      </c>
      <c r="V115">
        <f ca="1">SUMPRODUCT('Modified Weights'!V125:V129,'Centered Ratings'!V114:V118)/SUM('Modified Weights'!V125:V129)</f>
        <v>-0.38454177864437805</v>
      </c>
      <c r="W115">
        <f ca="1">SUMPRODUCT('Modified Weights'!W125:W129,'Centered Ratings'!W114:W118)/SUM('Modified Weights'!W125:W129)</f>
        <v>2.6046671845179975E-2</v>
      </c>
      <c r="X115">
        <f ca="1">SUMPRODUCT('Modified Weights'!X125:X129,'Centered Ratings'!X114:X118)/SUM('Modified Weights'!X125:X129)</f>
        <v>-0.32273179540174585</v>
      </c>
      <c r="Y115">
        <f ca="1">SUMPRODUCT('Modified Weights'!Y125:Y129,'Centered Ratings'!Y114:Y118)/SUM('Modified Weights'!Y125:Y129)</f>
        <v>-0.33195160905827964</v>
      </c>
      <c r="Z115">
        <f ca="1">SUMPRODUCT('Modified Weights'!Z125:Z129,'Centered Ratings'!Z114:Z118)/SUM('Modified Weights'!Z125:Z129)</f>
        <v>-8.9424270911708324E-3</v>
      </c>
    </row>
    <row r="116" spans="1:26">
      <c r="A116" s="1" t="str">
        <f t="shared" si="22"/>
        <v>161: Ocean's Eleven (2001)</v>
      </c>
      <c r="B116">
        <f ca="1">SUMPRODUCT('Modified Weights'!B126:B130,'Centered Ratings'!B115:B119)/SUM('Modified Weights'!B126:B130)</f>
        <v>5.0189220060482972E-2</v>
      </c>
      <c r="C116">
        <f ca="1">SUMPRODUCT('Modified Weights'!C126:C130,'Centered Ratings'!C115:C119)/SUM('Modified Weights'!C126:C130)</f>
        <v>-0.20538194848021907</v>
      </c>
      <c r="D116">
        <f ca="1">SUMPRODUCT('Modified Weights'!D126:D130,'Centered Ratings'!D115:D119)/SUM('Modified Weights'!D126:D130)</f>
        <v>8.3621604619001672E-2</v>
      </c>
      <c r="E116">
        <f ca="1">SUMPRODUCT('Modified Weights'!E126:E130,'Centered Ratings'!E115:E119)/SUM('Modified Weights'!E126:E130)</f>
        <v>1.9200975941475192E-2</v>
      </c>
      <c r="F116" s="4">
        <f ca="1">SUMPRODUCT('Modified Weights'!F126:F130,'Centered Ratings'!F115:F119)/SUM('Modified Weights'!F126:F130)</f>
        <v>9.834868610028219E-2</v>
      </c>
      <c r="G116">
        <f ca="1">SUMPRODUCT('Modified Weights'!G126:G130,'Centered Ratings'!G115:G119)/SUM('Modified Weights'!G126:G130)</f>
        <v>-0.17968948083323566</v>
      </c>
      <c r="H116">
        <f ca="1">SUMPRODUCT('Modified Weights'!H126:H130,'Centered Ratings'!H115:H119)/SUM('Modified Weights'!H126:H130)</f>
        <v>-0.27560882566559941</v>
      </c>
      <c r="I116">
        <f ca="1">SUMPRODUCT('Modified Weights'!I126:I130,'Centered Ratings'!I115:I119)/SUM('Modified Weights'!I126:I130)</f>
        <v>-0.34392432100461495</v>
      </c>
      <c r="J116">
        <f ca="1">SUMPRODUCT('Modified Weights'!J126:J130,'Centered Ratings'!J115:J119)/SUM('Modified Weights'!J126:J130)</f>
        <v>-5.7983680898374655E-2</v>
      </c>
      <c r="K116">
        <f ca="1">SUMPRODUCT('Modified Weights'!K126:K130,'Centered Ratings'!K115:K119)/SUM('Modified Weights'!K126:K130)</f>
        <v>0.3211933457610604</v>
      </c>
      <c r="L116">
        <f ca="1">SUMPRODUCT('Modified Weights'!L126:L130,'Centered Ratings'!L115:L119)/SUM('Modified Weights'!L126:L130)</f>
        <v>0.17855298442689538</v>
      </c>
      <c r="M116">
        <f ca="1">SUMPRODUCT('Modified Weights'!M126:M130,'Centered Ratings'!M115:M119)/SUM('Modified Weights'!M126:M130)</f>
        <v>-0.10299282777706927</v>
      </c>
      <c r="N116">
        <f ca="1">SUMPRODUCT('Modified Weights'!N126:N130,'Centered Ratings'!N115:N119)/SUM('Modified Weights'!N126:N130)</f>
        <v>-8.7641399990091864E-2</v>
      </c>
      <c r="O116" s="4">
        <f ca="1">SUMPRODUCT('Modified Weights'!O126:O130,'Centered Ratings'!O115:O119)/SUM('Modified Weights'!O126:O130)</f>
        <v>0.35396176632174142</v>
      </c>
      <c r="P116">
        <f ca="1">SUMPRODUCT('Modified Weights'!P126:P130,'Centered Ratings'!P115:P119)/SUM('Modified Weights'!P126:P130)</f>
        <v>-0.37964964669015999</v>
      </c>
      <c r="Q116">
        <f ca="1">SUMPRODUCT('Modified Weights'!Q126:Q130,'Centered Ratings'!Q115:Q119)/SUM('Modified Weights'!Q126:Q130)</f>
        <v>-6.5333780611606038E-2</v>
      </c>
      <c r="R116">
        <f ca="1">SUMPRODUCT('Modified Weights'!R126:R130,'Centered Ratings'!R115:R119)/SUM('Modified Weights'!R126:R130)</f>
        <v>-0.33749191373637416</v>
      </c>
      <c r="S116">
        <f ca="1">SUMPRODUCT('Modified Weights'!S126:S130,'Centered Ratings'!S115:S119)/SUM('Modified Weights'!S126:S130)</f>
        <v>0.26072350184737647</v>
      </c>
      <c r="T116">
        <f ca="1">SUMPRODUCT('Modified Weights'!T126:T130,'Centered Ratings'!T115:T119)/SUM('Modified Weights'!T126:T130)</f>
        <v>-0.65249790589408185</v>
      </c>
      <c r="U116">
        <f ca="1">SUMPRODUCT('Modified Weights'!U126:U130,'Centered Ratings'!U115:U119)/SUM('Modified Weights'!U126:U130)</f>
        <v>-0.21567600261027328</v>
      </c>
      <c r="V116">
        <f ca="1">SUMPRODUCT('Modified Weights'!V126:V130,'Centered Ratings'!V115:V119)/SUM('Modified Weights'!V126:V130)</f>
        <v>-3.3030549480713961E-2</v>
      </c>
      <c r="W116">
        <f ca="1">SUMPRODUCT('Modified Weights'!W126:W130,'Centered Ratings'!W115:W119)/SUM('Modified Weights'!W126:W130)</f>
        <v>-0.31002558711541744</v>
      </c>
      <c r="X116">
        <f ca="1">SUMPRODUCT('Modified Weights'!X126:X130,'Centered Ratings'!X115:X119)/SUM('Modified Weights'!X126:X130)</f>
        <v>-5.1065000684929078E-2</v>
      </c>
      <c r="Y116">
        <f ca="1">SUMPRODUCT('Modified Weights'!Y126:Y130,'Centered Ratings'!Y115:Y119)/SUM('Modified Weights'!Y126:Y130)</f>
        <v>-4.1665480024919779E-2</v>
      </c>
      <c r="Z116">
        <f ca="1">SUMPRODUCT('Modified Weights'!Z126:Z130,'Centered Ratings'!Z115:Z119)/SUM('Modified Weights'!Z126:Z130)</f>
        <v>-5.0096336428433773E-2</v>
      </c>
    </row>
    <row r="117" spans="1:26">
      <c r="A117" s="1" t="str">
        <f t="shared" si="22"/>
        <v>161: Ocean's Eleven (2001)</v>
      </c>
      <c r="B117">
        <f ca="1">SUMPRODUCT('Modified Weights'!B127:B131,'Centered Ratings'!B116:B120)/SUM('Modified Weights'!B127:B131)</f>
        <v>0.21548085490344954</v>
      </c>
      <c r="C117">
        <f ca="1">SUMPRODUCT('Modified Weights'!C127:C131,'Centered Ratings'!C116:C120)/SUM('Modified Weights'!C127:C131)</f>
        <v>2.6951779148056808E-2</v>
      </c>
      <c r="D117">
        <f ca="1">SUMPRODUCT('Modified Weights'!D127:D131,'Centered Ratings'!D116:D120)/SUM('Modified Weights'!D127:D131)</f>
        <v>0.20218415836603029</v>
      </c>
      <c r="E117">
        <f ca="1">SUMPRODUCT('Modified Weights'!E127:E131,'Centered Ratings'!E116:E120)/SUM('Modified Weights'!E127:E131)</f>
        <v>-0.13509711251907694</v>
      </c>
      <c r="F117" s="4">
        <f ca="1">SUMPRODUCT('Modified Weights'!F127:F131,'Centered Ratings'!F116:F120)/SUM('Modified Weights'!F127:F131)</f>
        <v>-4.1087811540978115E-3</v>
      </c>
      <c r="G117">
        <f ca="1">SUMPRODUCT('Modified Weights'!G127:G131,'Centered Ratings'!G116:G120)/SUM('Modified Weights'!G127:G131)</f>
        <v>8.3855075989095876E-2</v>
      </c>
      <c r="H117">
        <f ca="1">SUMPRODUCT('Modified Weights'!H127:H131,'Centered Ratings'!H116:H120)/SUM('Modified Weights'!H127:H131)</f>
        <v>-8.5495477773907883E-2</v>
      </c>
      <c r="I117">
        <f ca="1">SUMPRODUCT('Modified Weights'!I127:I131,'Centered Ratings'!I116:I120)/SUM('Modified Weights'!I127:I131)</f>
        <v>-0.21874020319593332</v>
      </c>
      <c r="J117">
        <f ca="1">SUMPRODUCT('Modified Weights'!J127:J131,'Centered Ratings'!J116:J120)/SUM('Modified Weights'!J127:J131)</f>
        <v>-5.7983680898374655E-2</v>
      </c>
      <c r="K117">
        <f ca="1">SUMPRODUCT('Modified Weights'!K127:K131,'Centered Ratings'!K116:K120)/SUM('Modified Weights'!K127:K131)</f>
        <v>0.19533337153362587</v>
      </c>
      <c r="L117">
        <f ca="1">SUMPRODUCT('Modified Weights'!L127:L131,'Centered Ratings'!L116:L120)/SUM('Modified Weights'!L127:L131)</f>
        <v>0.28103241022375752</v>
      </c>
      <c r="M117">
        <f ca="1">SUMPRODUCT('Modified Weights'!M127:M131,'Centered Ratings'!M116:M120)/SUM('Modified Weights'!M127:M131)</f>
        <v>-0.29260237950493162</v>
      </c>
      <c r="N117">
        <f ca="1">SUMPRODUCT('Modified Weights'!N127:N131,'Centered Ratings'!N116:N120)/SUM('Modified Weights'!N127:N131)</f>
        <v>-0.19829746070715965</v>
      </c>
      <c r="O117" s="4">
        <f ca="1">SUMPRODUCT('Modified Weights'!O127:O131,'Centered Ratings'!O116:O120)/SUM('Modified Weights'!O127:O131)</f>
        <v>0.36432698861686613</v>
      </c>
      <c r="P117">
        <f ca="1">SUMPRODUCT('Modified Weights'!P127:P131,'Centered Ratings'!P116:P120)/SUM('Modified Weights'!P127:P131)</f>
        <v>-0.11454388451513489</v>
      </c>
      <c r="Q117">
        <f ca="1">SUMPRODUCT('Modified Weights'!Q127:Q131,'Centered Ratings'!Q116:Q120)/SUM('Modified Weights'!Q127:Q131)</f>
        <v>3.1576534161240677E-2</v>
      </c>
      <c r="R117">
        <f ca="1">SUMPRODUCT('Modified Weights'!R127:R131,'Centered Ratings'!R116:R120)/SUM('Modified Weights'!R127:R131)</f>
        <v>-0.24186615510486431</v>
      </c>
      <c r="S117">
        <f ca="1">SUMPRODUCT('Modified Weights'!S127:S131,'Centered Ratings'!S116:S120)/SUM('Modified Weights'!S127:S131)</f>
        <v>0.13956180032420598</v>
      </c>
      <c r="T117">
        <f ca="1">SUMPRODUCT('Modified Weights'!T127:T131,'Centered Ratings'!T116:T120)/SUM('Modified Weights'!T127:T131)</f>
        <v>-0.39912395021606978</v>
      </c>
      <c r="U117">
        <f ca="1">SUMPRODUCT('Modified Weights'!U127:U131,'Centered Ratings'!U116:U120)/SUM('Modified Weights'!U127:U131)</f>
        <v>-0.20934890482661067</v>
      </c>
      <c r="V117">
        <f ca="1">SUMPRODUCT('Modified Weights'!V127:V131,'Centered Ratings'!V116:V120)/SUM('Modified Weights'!V127:V131)</f>
        <v>-4.3569262904983107E-2</v>
      </c>
      <c r="W117">
        <f ca="1">SUMPRODUCT('Modified Weights'!W127:W131,'Centered Ratings'!W116:W120)/SUM('Modified Weights'!W127:W131)</f>
        <v>-3.7399503656256425E-2</v>
      </c>
      <c r="X117">
        <f ca="1">SUMPRODUCT('Modified Weights'!X127:X131,'Centered Ratings'!X116:X120)/SUM('Modified Weights'!X127:X131)</f>
        <v>-0.13425923419586494</v>
      </c>
      <c r="Y117">
        <f ca="1">SUMPRODUCT('Modified Weights'!Y127:Y131,'Centered Ratings'!Y116:Y120)/SUM('Modified Weights'!Y127:Y131)</f>
        <v>-0.10821781609275588</v>
      </c>
      <c r="Z117">
        <f ca="1">SUMPRODUCT('Modified Weights'!Z127:Z131,'Centered Ratings'!Z116:Z120)/SUM('Modified Weights'!Z127:Z131)</f>
        <v>-9.01729907917838E-2</v>
      </c>
    </row>
    <row r="118" spans="1:26">
      <c r="A118" s="21" t="s">
        <v>23</v>
      </c>
      <c r="B118">
        <f ca="1">SUMPRODUCT('Modified Weights'!B128:B132,'Centered Ratings'!B117:B121)/SUM('Modified Weights'!B128:B132)</f>
        <v>8.7898991350148538E-3</v>
      </c>
      <c r="C118">
        <f ca="1">SUMPRODUCT('Modified Weights'!C128:C132,'Centered Ratings'!C117:C121)/SUM('Modified Weights'!C128:C132)</f>
        <v>-7.0954450031068594E-2</v>
      </c>
      <c r="D118">
        <f ca="1">SUMPRODUCT('Modified Weights'!D128:D132,'Centered Ratings'!D117:D121)/SUM('Modified Weights'!D128:D132)</f>
        <v>-1.7051281704829448E-3</v>
      </c>
      <c r="E118">
        <f ca="1">SUMPRODUCT('Modified Weights'!E128:E132,'Centered Ratings'!E117:E121)/SUM('Modified Weights'!E128:E132)</f>
        <v>2.1289839258461386E-2</v>
      </c>
      <c r="F118" s="4">
        <f ca="1">SUMPRODUCT('Modified Weights'!F128:F132,'Centered Ratings'!F117:F121)/SUM('Modified Weights'!F128:F132)</f>
        <v>-3.3182875818981467E-2</v>
      </c>
      <c r="G118">
        <f ca="1">SUMPRODUCT('Modified Weights'!G128:G132,'Centered Ratings'!G117:G121)/SUM('Modified Weights'!G128:G132)</f>
        <v>2.4703939790831065E-2</v>
      </c>
      <c r="H118">
        <f ca="1">SUMPRODUCT('Modified Weights'!H128:H132,'Centered Ratings'!H117:H121)/SUM('Modified Weights'!H128:H132)</f>
        <v>-0.1003244073945134</v>
      </c>
      <c r="I118">
        <f ca="1">SUMPRODUCT('Modified Weights'!I128:I132,'Centered Ratings'!I117:I121)/SUM('Modified Weights'!I128:I132)</f>
        <v>-1.2112276050658839E-3</v>
      </c>
      <c r="J118">
        <f ca="1">SUMPRODUCT('Modified Weights'!J128:J132,'Centered Ratings'!J117:J121)/SUM('Modified Weights'!J128:J132)</f>
        <v>5.1615075447146727E-3</v>
      </c>
      <c r="K118">
        <f ca="1">SUMPRODUCT('Modified Weights'!K128:K132,'Centered Ratings'!K117:K121)/SUM('Modified Weights'!K128:K132)</f>
        <v>7.6489263774418489E-2</v>
      </c>
      <c r="L118">
        <f ca="1">SUMPRODUCT('Modified Weights'!L128:L132,'Centered Ratings'!L117:L121)/SUM('Modified Weights'!L128:L132)</f>
        <v>-4.0309721497222232E-3</v>
      </c>
      <c r="M118">
        <f ca="1">SUMPRODUCT('Modified Weights'!M128:M132,'Centered Ratings'!M117:M121)/SUM('Modified Weights'!M128:M132)</f>
        <v>-5.9576969652688962E-3</v>
      </c>
      <c r="N118">
        <f ca="1">SUMPRODUCT('Modified Weights'!N128:N132,'Centered Ratings'!N117:N121)/SUM('Modified Weights'!N128:N132)</f>
        <v>6.8257559106493153E-4</v>
      </c>
      <c r="O118" s="4">
        <f ca="1">SUMPRODUCT('Modified Weights'!O128:O132,'Centered Ratings'!O117:O121)/SUM('Modified Weights'!O128:O132)</f>
        <v>7.1026591894339311E-2</v>
      </c>
      <c r="P118">
        <f ca="1">SUMPRODUCT('Modified Weights'!P128:P132,'Centered Ratings'!P117:P121)/SUM('Modified Weights'!P128:P132)</f>
        <v>-3.106783306297993E-2</v>
      </c>
      <c r="Q118">
        <f ca="1">SUMPRODUCT('Modified Weights'!Q128:Q132,'Centered Ratings'!Q117:Q121)/SUM('Modified Weights'!Q128:Q132)</f>
        <v>3.1576534161240677E-2</v>
      </c>
      <c r="R118">
        <f ca="1">SUMPRODUCT('Modified Weights'!R128:R132,'Centered Ratings'!R117:R121)/SUM('Modified Weights'!R128:R132)</f>
        <v>1.6267689790271399E-2</v>
      </c>
      <c r="S118">
        <f ca="1">SUMPRODUCT('Modified Weights'!S128:S132,'Centered Ratings'!S117:S121)/SUM('Modified Weights'!S128:S132)</f>
        <v>5.5508345640740843E-2</v>
      </c>
      <c r="T118">
        <f ca="1">SUMPRODUCT('Modified Weights'!T128:T132,'Centered Ratings'!T117:T121)/SUM('Modified Weights'!T128:T132)</f>
        <v>6.0883031137962803E-3</v>
      </c>
      <c r="U118">
        <f ca="1">SUMPRODUCT('Modified Weights'!U128:U132,'Centered Ratings'!U117:U121)/SUM('Modified Weights'!U128:U132)</f>
        <v>-3.0927605228494963E-2</v>
      </c>
      <c r="V118">
        <f ca="1">SUMPRODUCT('Modified Weights'!V128:V132,'Centered Ratings'!V117:V121)/SUM('Modified Weights'!V128:V132)</f>
        <v>6.0478246445383195E-2</v>
      </c>
      <c r="W118">
        <f ca="1">SUMPRODUCT('Modified Weights'!W128:W132,'Centered Ratings'!W117:W121)/SUM('Modified Weights'!W128:W132)</f>
        <v>1.6064682007820429E-2</v>
      </c>
      <c r="X118">
        <f ca="1">SUMPRODUCT('Modified Weights'!X128:X132,'Centered Ratings'!X117:X121)/SUM('Modified Weights'!X128:X132)</f>
        <v>-1.3530904524327895E-3</v>
      </c>
      <c r="Y118">
        <f ca="1">SUMPRODUCT('Modified Weights'!Y128:Y132,'Centered Ratings'!Y117:Y121)/SUM('Modified Weights'!Y128:Y132)</f>
        <v>-1.6671941143876608E-2</v>
      </c>
      <c r="Z118">
        <f ca="1">SUMPRODUCT('Modified Weights'!Z128:Z132,'Centered Ratings'!Z117:Z121)/SUM('Modified Weights'!Z128:Z132)</f>
        <v>3.7069332722812882E-2</v>
      </c>
    </row>
    <row r="119" spans="1:26">
      <c r="A119" s="1" t="str">
        <f t="shared" ref="A119:A122" si="23">A118</f>
        <v>180: Minority Report (2002)</v>
      </c>
      <c r="B119">
        <f ca="1">SUMPRODUCT('Modified Weights'!B129:B133,'Centered Ratings'!B118:B122)/SUM('Modified Weights'!B129:B133)</f>
        <v>0.16029460453741001</v>
      </c>
      <c r="C119">
        <f ca="1">SUMPRODUCT('Modified Weights'!C129:C133,'Centered Ratings'!C118:C122)/SUM('Modified Weights'!C129:C133)</f>
        <v>5.3741729671517038E-2</v>
      </c>
      <c r="D119">
        <f ca="1">SUMPRODUCT('Modified Weights'!D129:D133,'Centered Ratings'!D118:D122)/SUM('Modified Weights'!D129:D133)</f>
        <v>-9.3480881650243375E-2</v>
      </c>
      <c r="E119">
        <f ca="1">SUMPRODUCT('Modified Weights'!E129:E133,'Centered Ratings'!E118:E122)/SUM('Modified Weights'!E129:E133)</f>
        <v>0.5</v>
      </c>
      <c r="F119" s="4">
        <f ca="1">SUMPRODUCT('Modified Weights'!F129:F133,'Centered Ratings'!F118:F122)/SUM('Modified Weights'!F129:F133)</f>
        <v>-0.52062401535431935</v>
      </c>
      <c r="G119">
        <f ca="1">SUMPRODUCT('Modified Weights'!G129:G133,'Centered Ratings'!G118:G122)/SUM('Modified Weights'!G129:G133)</f>
        <v>-6.1550901295672464E-2</v>
      </c>
      <c r="H119">
        <f ca="1">SUMPRODUCT('Modified Weights'!H129:H133,'Centered Ratings'!H118:H122)/SUM('Modified Weights'!H129:H133)</f>
        <v>-0.1727400042186597</v>
      </c>
      <c r="I119">
        <f ca="1">SUMPRODUCT('Modified Weights'!I129:I133,'Centered Ratings'!I118:I122)/SUM('Modified Weights'!I129:I133)</f>
        <v>0.19829447695529476</v>
      </c>
      <c r="J119">
        <f ca="1">SUMPRODUCT('Modified Weights'!J129:J133,'Centered Ratings'!J118:J122)/SUM('Modified Weights'!J129:J133)</f>
        <v>0.5</v>
      </c>
      <c r="K119">
        <f ca="1">SUMPRODUCT('Modified Weights'!K129:K133,'Centered Ratings'!K118:K122)/SUM('Modified Weights'!K129:K133)</f>
        <v>0.16672673042427125</v>
      </c>
      <c r="L119">
        <f ca="1">SUMPRODUCT('Modified Weights'!L129:L133,'Centered Ratings'!L118:L122)/SUM('Modified Weights'!L129:L133)</f>
        <v>-0.64338168967634424</v>
      </c>
      <c r="M119">
        <f ca="1">SUMPRODUCT('Modified Weights'!M129:M133,'Centered Ratings'!M118:M122)/SUM('Modified Weights'!M129:M133)</f>
        <v>0.1074794617830014</v>
      </c>
      <c r="N119">
        <f ca="1">SUMPRODUCT('Modified Weights'!N129:N133,'Centered Ratings'!N118:N122)/SUM('Modified Weights'!N129:N133)</f>
        <v>6.8257559106493153E-4</v>
      </c>
      <c r="O119" s="4">
        <f ca="1">SUMPRODUCT('Modified Weights'!O129:O133,'Centered Ratings'!O118:O122)/SUM('Modified Weights'!O129:O133)</f>
        <v>7.1026591894339311E-2</v>
      </c>
      <c r="P119">
        <f ca="1">SUMPRODUCT('Modified Weights'!P129:P133,'Centered Ratings'!P118:P122)/SUM('Modified Weights'!P129:P133)</f>
        <v>-0.5</v>
      </c>
      <c r="Q119">
        <f ca="1">SUMPRODUCT('Modified Weights'!Q129:Q133,'Centered Ratings'!Q118:Q122)/SUM('Modified Weights'!Q129:Q133)</f>
        <v>0.1349756160664318</v>
      </c>
      <c r="R119">
        <f ca="1">SUMPRODUCT('Modified Weights'!R129:R133,'Centered Ratings'!R118:R122)/SUM('Modified Weights'!R129:R133)</f>
        <v>0.5</v>
      </c>
      <c r="S119">
        <f ca="1">SUMPRODUCT('Modified Weights'!S129:S133,'Centered Ratings'!S118:S122)/SUM('Modified Weights'!S129:S133)</f>
        <v>0.15302078994110566</v>
      </c>
      <c r="T119">
        <f ca="1">SUMPRODUCT('Modified Weights'!T129:T133,'Centered Ratings'!T118:T122)/SUM('Modified Weights'!T129:T133)</f>
        <v>8.9623371846490746E-2</v>
      </c>
      <c r="U119">
        <f ca="1">SUMPRODUCT('Modified Weights'!U129:U133,'Centered Ratings'!U118:U122)/SUM('Modified Weights'!U129:U133)</f>
        <v>6.750981498783204E-2</v>
      </c>
      <c r="V119">
        <f ca="1">SUMPRODUCT('Modified Weights'!V129:V133,'Centered Ratings'!V118:V122)/SUM('Modified Weights'!V129:V133)</f>
        <v>0.26523938370620609</v>
      </c>
      <c r="W119">
        <f ca="1">SUMPRODUCT('Modified Weights'!W129:W133,'Centered Ratings'!W118:W122)/SUM('Modified Weights'!W129:W133)</f>
        <v>0.20293979619593575</v>
      </c>
      <c r="X119">
        <f ca="1">SUMPRODUCT('Modified Weights'!X129:X133,'Centered Ratings'!X118:X122)/SUM('Modified Weights'!X129:X133)</f>
        <v>8.5566555825109206E-2</v>
      </c>
      <c r="Y119">
        <f ca="1">SUMPRODUCT('Modified Weights'!Y129:Y133,'Centered Ratings'!Y118:Y122)/SUM('Modified Weights'!Y129:Y133)</f>
        <v>-1.2961954523813849E-2</v>
      </c>
      <c r="Z119">
        <f ca="1">SUMPRODUCT('Modified Weights'!Z129:Z133,'Centered Ratings'!Z118:Z122)/SUM('Modified Weights'!Z129:Z133)</f>
        <v>3.7069332722812882E-2</v>
      </c>
    </row>
    <row r="120" spans="1:26">
      <c r="A120" s="1" t="str">
        <f t="shared" si="23"/>
        <v>180: Minority Report (2002)</v>
      </c>
      <c r="B120">
        <f ca="1">SUMPRODUCT('Modified Weights'!B130:B134,'Centered Ratings'!B119:B123)/SUM('Modified Weights'!B130:B134)</f>
        <v>-0.12380998948514584</v>
      </c>
      <c r="C120">
        <f ca="1">SUMPRODUCT('Modified Weights'!C130:C134,'Centered Ratings'!C119:C123)/SUM('Modified Weights'!C130:C134)</f>
        <v>0.36012115538045814</v>
      </c>
      <c r="D120">
        <f ca="1">SUMPRODUCT('Modified Weights'!D130:D134,'Centered Ratings'!D119:D123)/SUM('Modified Weights'!D130:D134)</f>
        <v>-0.14875662958695693</v>
      </c>
      <c r="E120">
        <f ca="1">SUMPRODUCT('Modified Weights'!E130:E134,'Centered Ratings'!E119:E123)/SUM('Modified Weights'!E130:E134)</f>
        <v>0.5</v>
      </c>
      <c r="F120" s="4">
        <f ca="1">SUMPRODUCT('Modified Weights'!F130:F134,'Centered Ratings'!F119:F123)/SUM('Modified Weights'!F130:F134)</f>
        <v>-0.67219221321583333</v>
      </c>
      <c r="G120">
        <f ca="1">SUMPRODUCT('Modified Weights'!G130:G134,'Centered Ratings'!G119:G123)/SUM('Modified Weights'!G130:G134)</f>
        <v>-0.15958585652679649</v>
      </c>
      <c r="H120">
        <f ca="1">SUMPRODUCT('Modified Weights'!H130:H134,'Centered Ratings'!H119:H123)/SUM('Modified Weights'!H130:H134)</f>
        <v>5.3272427522507097E-2</v>
      </c>
      <c r="I120">
        <f ca="1">SUMPRODUCT('Modified Weights'!I130:I134,'Centered Ratings'!I119:I123)/SUM('Modified Weights'!I130:I134)</f>
        <v>0.19829447695529476</v>
      </c>
      <c r="J120">
        <f ca="1">SUMPRODUCT('Modified Weights'!J130:J134,'Centered Ratings'!J119:J123)/SUM('Modified Weights'!J130:J134)</f>
        <v>2.9899356211905242E-2</v>
      </c>
      <c r="K120">
        <f ca="1">SUMPRODUCT('Modified Weights'!K130:K134,'Centered Ratings'!K119:K123)/SUM('Modified Weights'!K130:K134)</f>
        <v>-0.15737070177776019</v>
      </c>
      <c r="L120">
        <f ca="1">SUMPRODUCT('Modified Weights'!L130:L134,'Centered Ratings'!L119:L123)/SUM('Modified Weights'!L130:L134)</f>
        <v>-1.3415749119830804</v>
      </c>
      <c r="M120">
        <f ca="1">SUMPRODUCT('Modified Weights'!M130:M134,'Centered Ratings'!M119:M123)/SUM('Modified Weights'!M130:M134)</f>
        <v>0.26504247161052352</v>
      </c>
      <c r="N120">
        <f ca="1">SUMPRODUCT('Modified Weights'!N130:N134,'Centered Ratings'!N119:N123)/SUM('Modified Weights'!N130:N134)</f>
        <v>-9.6617000851900281E-2</v>
      </c>
      <c r="O120" s="4">
        <f ca="1">SUMPRODUCT('Modified Weights'!O130:O134,'Centered Ratings'!O119:O123)/SUM('Modified Weights'!O130:O134)</f>
        <v>-0.44314557829259243</v>
      </c>
      <c r="P120">
        <f ca="1">SUMPRODUCT('Modified Weights'!P130:P134,'Centered Ratings'!P119:P123)/SUM('Modified Weights'!P130:P134)</f>
        <v>-0.16955367436090066</v>
      </c>
      <c r="Q120">
        <f ca="1">SUMPRODUCT('Modified Weights'!Q130:Q134,'Centered Ratings'!Q119:Q123)/SUM('Modified Weights'!Q130:Q134)</f>
        <v>-0.42225781076895835</v>
      </c>
      <c r="R120">
        <f ca="1">SUMPRODUCT('Modified Weights'!R130:R134,'Centered Ratings'!R119:R123)/SUM('Modified Weights'!R130:R134)</f>
        <v>8.5681914202621098E-2</v>
      </c>
      <c r="S120">
        <f ca="1">SUMPRODUCT('Modified Weights'!S130:S134,'Centered Ratings'!S119:S123)/SUM('Modified Weights'!S130:S134)</f>
        <v>0.15302078994110566</v>
      </c>
      <c r="T120">
        <f ca="1">SUMPRODUCT('Modified Weights'!T130:T134,'Centered Ratings'!T119:T123)/SUM('Modified Weights'!T130:T134)</f>
        <v>-0.14478572076036711</v>
      </c>
      <c r="U120">
        <f ca="1">SUMPRODUCT('Modified Weights'!U130:U134,'Centered Ratings'!U119:U123)/SUM('Modified Weights'!U130:U134)</f>
        <v>0.34202165004939417</v>
      </c>
      <c r="V120">
        <f ca="1">SUMPRODUCT('Modified Weights'!V130:V134,'Centered Ratings'!V119:V123)/SUM('Modified Weights'!V130:V134)</f>
        <v>0.16795914426117103</v>
      </c>
      <c r="W120">
        <f ca="1">SUMPRODUCT('Modified Weights'!W130:W134,'Centered Ratings'!W119:W123)/SUM('Modified Weights'!W130:W134)</f>
        <v>0.47213358982461917</v>
      </c>
      <c r="X120">
        <f ca="1">SUMPRODUCT('Modified Weights'!X130:X134,'Centered Ratings'!X119:X123)/SUM('Modified Weights'!X130:X134)</f>
        <v>0.20231687011697344</v>
      </c>
      <c r="Y120">
        <f ca="1">SUMPRODUCT('Modified Weights'!Y130:Y134,'Centered Ratings'!Y119:Y123)/SUM('Modified Weights'!Y130:Y134)</f>
        <v>-1.2961954523813849E-2</v>
      </c>
      <c r="Z120">
        <f ca="1">SUMPRODUCT('Modified Weights'!Z130:Z134,'Centered Ratings'!Z119:Z123)/SUM('Modified Weights'!Z130:Z134)</f>
        <v>-0.26400961445290394</v>
      </c>
    </row>
    <row r="121" spans="1:26">
      <c r="A121" s="1" t="str">
        <f t="shared" si="23"/>
        <v>180: Minority Report (2002)</v>
      </c>
      <c r="B121">
        <f ca="1">SUMPRODUCT('Modified Weights'!B131:B135,'Centered Ratings'!B120:B124)/SUM('Modified Weights'!B131:B135)</f>
        <v>0.13968222923212492</v>
      </c>
      <c r="C121">
        <f ca="1">SUMPRODUCT('Modified Weights'!C131:C135,'Centered Ratings'!C120:C124)/SUM('Modified Weights'!C131:C135)</f>
        <v>5.2244820562052395E-2</v>
      </c>
      <c r="D121">
        <f ca="1">SUMPRODUCT('Modified Weights'!D131:D135,'Centered Ratings'!D120:D124)/SUM('Modified Weights'!D131:D135)</f>
        <v>-0.14875662958695693</v>
      </c>
      <c r="E121">
        <f ca="1">SUMPRODUCT('Modified Weights'!E131:E135,'Centered Ratings'!E120:E124)/SUM('Modified Weights'!E131:E135)</f>
        <v>0.5</v>
      </c>
      <c r="F121" s="4">
        <f ca="1">SUMPRODUCT('Modified Weights'!F131:F135,'Centered Ratings'!F120:F124)/SUM('Modified Weights'!F131:F135)</f>
        <v>-0.19039194502101911</v>
      </c>
      <c r="G121">
        <f ca="1">SUMPRODUCT('Modified Weights'!G131:G135,'Centered Ratings'!G120:G124)/SUM('Modified Weights'!G131:G135)</f>
        <v>5.7663051587542244E-2</v>
      </c>
      <c r="H121">
        <f ca="1">SUMPRODUCT('Modified Weights'!H131:H135,'Centered Ratings'!H120:H124)/SUM('Modified Weights'!H131:H135)</f>
        <v>0.32771574809469306</v>
      </c>
      <c r="I121">
        <f ca="1">SUMPRODUCT('Modified Weights'!I131:I135,'Centered Ratings'!I120:I124)/SUM('Modified Weights'!I131:I135)</f>
        <v>0.48225310306879321</v>
      </c>
      <c r="J121">
        <f ca="1">SUMPRODUCT('Modified Weights'!J131:J135,'Centered Ratings'!J120:J124)/SUM('Modified Weights'!J131:J135)</f>
        <v>2.9899356211905242E-2</v>
      </c>
      <c r="K121">
        <f ca="1">SUMPRODUCT('Modified Weights'!K131:K135,'Centered Ratings'!K120:K124)/SUM('Modified Weights'!K131:K135)</f>
        <v>-0.34519408509172567</v>
      </c>
      <c r="L121">
        <f ca="1">SUMPRODUCT('Modified Weights'!L131:L135,'Centered Ratings'!L120:L124)/SUM('Modified Weights'!L131:L135)</f>
        <v>-0.74559024197803225</v>
      </c>
      <c r="M121">
        <f ca="1">SUMPRODUCT('Modified Weights'!M131:M135,'Centered Ratings'!M120:M124)/SUM('Modified Weights'!M131:M135)</f>
        <v>0.78849400921982726</v>
      </c>
      <c r="N121">
        <f ca="1">SUMPRODUCT('Modified Weights'!N131:N135,'Centered Ratings'!N120:N124)/SUM('Modified Weights'!N131:N135)</f>
        <v>-6.1857616703548196E-2</v>
      </c>
      <c r="O121" s="4">
        <f ca="1">SUMPRODUCT('Modified Weights'!O131:O135,'Centered Ratings'!O120:O124)/SUM('Modified Weights'!O131:O135)</f>
        <v>-0.44314557829259243</v>
      </c>
      <c r="P121">
        <f ca="1">SUMPRODUCT('Modified Weights'!P131:P135,'Centered Ratings'!P120:P124)/SUM('Modified Weights'!P131:P135)</f>
        <v>-0.23404741029265508</v>
      </c>
      <c r="Q121">
        <f ca="1">SUMPRODUCT('Modified Weights'!Q131:Q135,'Centered Ratings'!Q120:Q124)/SUM('Modified Weights'!Q131:Q135)</f>
        <v>-0.13093770653110692</v>
      </c>
      <c r="R121">
        <f ca="1">SUMPRODUCT('Modified Weights'!R131:R135,'Centered Ratings'!R120:R124)/SUM('Modified Weights'!R131:R135)</f>
        <v>8.5681914202621098E-2</v>
      </c>
      <c r="S121">
        <f ca="1">SUMPRODUCT('Modified Weights'!S131:S135,'Centered Ratings'!S120:S124)/SUM('Modified Weights'!S131:S135)</f>
        <v>-0.30236113039654566</v>
      </c>
      <c r="T121">
        <f ca="1">SUMPRODUCT('Modified Weights'!T131:T135,'Centered Ratings'!T120:T124)/SUM('Modified Weights'!T131:T135)</f>
        <v>-0.14478572076036711</v>
      </c>
      <c r="U121">
        <f ca="1">SUMPRODUCT('Modified Weights'!U131:U135,'Centered Ratings'!U120:U124)/SUM('Modified Weights'!U131:U135)</f>
        <v>0.63503846200645697</v>
      </c>
      <c r="V121">
        <f ca="1">SUMPRODUCT('Modified Weights'!V131:V135,'Centered Ratings'!V120:V124)/SUM('Modified Weights'!V131:V135)</f>
        <v>-4.3408325083659001E-2</v>
      </c>
      <c r="W121">
        <f ca="1">SUMPRODUCT('Modified Weights'!W131:W135,'Centered Ratings'!W120:W124)/SUM('Modified Weights'!W131:W135)</f>
        <v>0.74496201478679791</v>
      </c>
      <c r="X121">
        <f ca="1">SUMPRODUCT('Modified Weights'!X131:X135,'Centered Ratings'!X120:X124)/SUM('Modified Weights'!X131:X135)</f>
        <v>-1.2977277237780912E-2</v>
      </c>
      <c r="Y121">
        <f ca="1">SUMPRODUCT('Modified Weights'!Y131:Y135,'Centered Ratings'!Y120:Y124)/SUM('Modified Weights'!Y131:Y135)</f>
        <v>8.2065040289062113E-2</v>
      </c>
      <c r="Z121">
        <f ca="1">SUMPRODUCT('Modified Weights'!Z131:Z135,'Centered Ratings'!Z120:Z124)/SUM('Modified Weights'!Z131:Z135)</f>
        <v>-0.3105773563252846</v>
      </c>
    </row>
    <row r="122" spans="1:26">
      <c r="A122" s="1" t="str">
        <f t="shared" si="23"/>
        <v>180: Minority Report (2002)</v>
      </c>
      <c r="B122">
        <f ca="1">SUMPRODUCT('Modified Weights'!B132:B136,'Centered Ratings'!B121:B125)/SUM('Modified Weights'!B132:B136)</f>
        <v>0.13968222923212492</v>
      </c>
      <c r="C122">
        <f ca="1">SUMPRODUCT('Modified Weights'!C132:C136,'Centered Ratings'!C121:C125)/SUM('Modified Weights'!C132:C136)</f>
        <v>-5.4177402673130648E-2</v>
      </c>
      <c r="D122">
        <f ca="1">SUMPRODUCT('Modified Weights'!D132:D136,'Centered Ratings'!D121:D125)/SUM('Modified Weights'!D132:D136)</f>
        <v>-0.38452563537597578</v>
      </c>
      <c r="E122">
        <f ca="1">SUMPRODUCT('Modified Weights'!E132:E136,'Centered Ratings'!E121:E125)/SUM('Modified Weights'!E132:E136)</f>
        <v>0.5</v>
      </c>
      <c r="F122" s="4">
        <f ca="1">SUMPRODUCT('Modified Weights'!F132:F136,'Centered Ratings'!F121:F125)/SUM('Modified Weights'!F132:F136)</f>
        <v>-0.19039194502101911</v>
      </c>
      <c r="G122">
        <f ca="1">SUMPRODUCT('Modified Weights'!G132:G136,'Centered Ratings'!G121:G125)/SUM('Modified Weights'!G132:G136)</f>
        <v>-8.8513528888542262E-2</v>
      </c>
      <c r="H122">
        <f ca="1">SUMPRODUCT('Modified Weights'!H132:H136,'Centered Ratings'!H121:H125)/SUM('Modified Weights'!H132:H136)</f>
        <v>-6.8549268259057536E-2</v>
      </c>
      <c r="I122">
        <f ca="1">SUMPRODUCT('Modified Weights'!I132:I136,'Centered Ratings'!I121:I125)/SUM('Modified Weights'!I132:I136)</f>
        <v>0.34837965460318981</v>
      </c>
      <c r="J122">
        <f ca="1">SUMPRODUCT('Modified Weights'!J132:J136,'Centered Ratings'!J121:J125)/SUM('Modified Weights'!J132:J136)</f>
        <v>0.23024980065549466</v>
      </c>
      <c r="K122">
        <f ca="1">SUMPRODUCT('Modified Weights'!K132:K136,'Centered Ratings'!K121:K125)/SUM('Modified Weights'!K132:K136)</f>
        <v>-8.527627253867201E-2</v>
      </c>
      <c r="L122">
        <f ca="1">SUMPRODUCT('Modified Weights'!L132:L136,'Centered Ratings'!L121:L125)/SUM('Modified Weights'!L132:L136)</f>
        <v>-0.74559024197803225</v>
      </c>
      <c r="M122">
        <f ca="1">SUMPRODUCT('Modified Weights'!M132:M136,'Centered Ratings'!M121:M125)/SUM('Modified Weights'!M132:M136)</f>
        <v>1.2999999999999998</v>
      </c>
      <c r="N122">
        <f ca="1">SUMPRODUCT('Modified Weights'!N132:N136,'Centered Ratings'!N121:N125)/SUM('Modified Weights'!N132:N136)</f>
        <v>7.6210756918400249E-2</v>
      </c>
      <c r="O122" s="4">
        <f ca="1">SUMPRODUCT('Modified Weights'!O132:O136,'Centered Ratings'!O121:O125)/SUM('Modified Weights'!O132:O136)</f>
        <v>-0.39131946681696933</v>
      </c>
      <c r="P122">
        <f ca="1">SUMPRODUCT('Modified Weights'!P132:P136,'Centered Ratings'!P121:P125)/SUM('Modified Weights'!P132:P136)</f>
        <v>-4.3568631444540179E-2</v>
      </c>
      <c r="Q122">
        <f ca="1">SUMPRODUCT('Modified Weights'!Q132:Q136,'Centered Ratings'!Q121:Q125)/SUM('Modified Weights'!Q132:Q136)</f>
        <v>-0.25369002515330585</v>
      </c>
      <c r="R122">
        <f ca="1">SUMPRODUCT('Modified Weights'!R132:R136,'Centered Ratings'!R121:R125)/SUM('Modified Weights'!R132:R136)</f>
        <v>8.5681914202621098E-2</v>
      </c>
      <c r="S122">
        <f ca="1">SUMPRODUCT('Modified Weights'!S132:S136,'Centered Ratings'!S121:S125)/SUM('Modified Weights'!S132:S136)</f>
        <v>-0.19972903840000952</v>
      </c>
      <c r="T122">
        <f ca="1">SUMPRODUCT('Modified Weights'!T132:T136,'Centered Ratings'!T121:T125)/SUM('Modified Weights'!T132:T136)</f>
        <v>-0.35838994618568787</v>
      </c>
      <c r="U122">
        <f ca="1">SUMPRODUCT('Modified Weights'!U132:U136,'Centered Ratings'!U121:U125)/SUM('Modified Weights'!U132:U136)</f>
        <v>0.37722411654748533</v>
      </c>
      <c r="V122">
        <f ca="1">SUMPRODUCT('Modified Weights'!V132:V136,'Centered Ratings'!V121:V125)/SUM('Modified Weights'!V132:V136)</f>
        <v>-4.3408325083659001E-2</v>
      </c>
      <c r="W122">
        <f ca="1">SUMPRODUCT('Modified Weights'!W132:W136,'Centered Ratings'!W121:W125)/SUM('Modified Weights'!W132:W136)</f>
        <v>0.38005438135306596</v>
      </c>
      <c r="X122">
        <f ca="1">SUMPRODUCT('Modified Weights'!X132:X136,'Centered Ratings'!X121:X125)/SUM('Modified Weights'!X132:X136)</f>
        <v>0.41747937602884388</v>
      </c>
      <c r="Y122">
        <f ca="1">SUMPRODUCT('Modified Weights'!Y132:Y136,'Centered Ratings'!Y121:Y125)/SUM('Modified Weights'!Y132:Y136)</f>
        <v>5.4110002800742463E-2</v>
      </c>
      <c r="Z122">
        <f ca="1">SUMPRODUCT('Modified Weights'!Z132:Z136,'Centered Ratings'!Z121:Z125)/SUM('Modified Weights'!Z132:Z136)</f>
        <v>0</v>
      </c>
    </row>
    <row r="123" spans="1:26">
      <c r="A123" s="21" t="s">
        <v>24</v>
      </c>
      <c r="B123">
        <f ca="1">SUMPRODUCT('Modified Weights'!B133:B137,'Centered Ratings'!B122:B126)/SUM('Modified Weights'!B133:B137)</f>
        <v>-1.5709154558882207E-2</v>
      </c>
      <c r="C123">
        <f ca="1">SUMPRODUCT('Modified Weights'!C133:C137,'Centered Ratings'!C122:C126)/SUM('Modified Weights'!C133:C137)</f>
        <v>-5.4177402673130648E-2</v>
      </c>
      <c r="D123">
        <f ca="1">SUMPRODUCT('Modified Weights'!D133:D137,'Centered Ratings'!D122:D126)/SUM('Modified Weights'!D133:D137)</f>
        <v>-7.0632486165365715E-2</v>
      </c>
      <c r="E123">
        <f ca="1">SUMPRODUCT('Modified Weights'!E133:E137,'Centered Ratings'!E122:E126)/SUM('Modified Weights'!E133:E137)</f>
        <v>0</v>
      </c>
      <c r="F123" s="4">
        <f ca="1">SUMPRODUCT('Modified Weights'!F133:F137,'Centered Ratings'!F122:F126)/SUM('Modified Weights'!F133:F137)</f>
        <v>6.4288622218095198E-2</v>
      </c>
      <c r="G123">
        <f ca="1">SUMPRODUCT('Modified Weights'!G133:G137,'Centered Ratings'!G122:G126)/SUM('Modified Weights'!G133:G137)</f>
        <v>1.6978529854672603E-2</v>
      </c>
      <c r="H123">
        <f ca="1">SUMPRODUCT('Modified Weights'!H133:H137,'Centered Ratings'!H122:H126)/SUM('Modified Weights'!H133:H137)</f>
        <v>0.11773828690422374</v>
      </c>
      <c r="I123">
        <f ca="1">SUMPRODUCT('Modified Weights'!I133:I137,'Centered Ratings'!I122:I126)/SUM('Modified Weights'!I133:I137)</f>
        <v>0</v>
      </c>
      <c r="J123">
        <f ca="1">SUMPRODUCT('Modified Weights'!J133:J137,'Centered Ratings'!J122:J126)/SUM('Modified Weights'!J133:J137)</f>
        <v>-1.8696508932745517E-2</v>
      </c>
      <c r="K123">
        <f ca="1">SUMPRODUCT('Modified Weights'!K133:K137,'Centered Ratings'!K122:K126)/SUM('Modified Weights'!K133:K137)</f>
        <v>1.1188755961510482E-2</v>
      </c>
      <c r="L123">
        <f ca="1">SUMPRODUCT('Modified Weights'!L133:L137,'Centered Ratings'!L122:L126)/SUM('Modified Weights'!L133:L137)</f>
        <v>4.3102756227374001E-2</v>
      </c>
      <c r="M123">
        <f ca="1">SUMPRODUCT('Modified Weights'!M133:M137,'Centered Ratings'!M122:M126)/SUM('Modified Weights'!M133:M137)</f>
        <v>0</v>
      </c>
      <c r="N123">
        <f ca="1">SUMPRODUCT('Modified Weights'!N133:N137,'Centered Ratings'!N122:N126)/SUM('Modified Weights'!N133:N137)</f>
        <v>0</v>
      </c>
      <c r="O123" s="4">
        <f ca="1">SUMPRODUCT('Modified Weights'!O133:O137,'Centered Ratings'!O122:O126)/SUM('Modified Weights'!O133:O137)</f>
        <v>-3.733622939322994E-2</v>
      </c>
      <c r="P123">
        <f ca="1">SUMPRODUCT('Modified Weights'!P133:P137,'Centered Ratings'!P122:P126)/SUM('Modified Weights'!P133:P137)</f>
        <v>5.657807692946773E-2</v>
      </c>
      <c r="Q123">
        <f ca="1">SUMPRODUCT('Modified Weights'!Q133:Q137,'Centered Ratings'!Q122:Q126)/SUM('Modified Weights'!Q133:Q137)</f>
        <v>-2.8274833709304413E-2</v>
      </c>
      <c r="R123">
        <f ca="1">SUMPRODUCT('Modified Weights'!R133:R137,'Centered Ratings'!R122:R126)/SUM('Modified Weights'!R133:R137)</f>
        <v>-2.6212057198252599E-2</v>
      </c>
      <c r="S123">
        <f ca="1">SUMPRODUCT('Modified Weights'!S133:S137,'Centered Ratings'!S122:S126)/SUM('Modified Weights'!S133:S137)</f>
        <v>0</v>
      </c>
      <c r="T123">
        <f ca="1">SUMPRODUCT('Modified Weights'!T133:T137,'Centered Ratings'!T122:T126)/SUM('Modified Weights'!T133:T137)</f>
        <v>-7.5169838557063759E-2</v>
      </c>
      <c r="U123">
        <f ca="1">SUMPRODUCT('Modified Weights'!U133:U137,'Centered Ratings'!U122:U126)/SUM('Modified Weights'!U133:U137)</f>
        <v>4.8862508349792173E-2</v>
      </c>
      <c r="V123">
        <f ca="1">SUMPRODUCT('Modified Weights'!V133:V137,'Centered Ratings'!V122:V126)/SUM('Modified Weights'!V133:V137)</f>
        <v>0</v>
      </c>
      <c r="W123">
        <f ca="1">SUMPRODUCT('Modified Weights'!W133:W137,'Centered Ratings'!W122:W126)/SUM('Modified Weights'!W133:W137)</f>
        <v>0.19799792282661033</v>
      </c>
      <c r="X123">
        <f ca="1">SUMPRODUCT('Modified Weights'!X133:X137,'Centered Ratings'!X122:X126)/SUM('Modified Weights'!X133:X137)</f>
        <v>4.8762561730633699E-3</v>
      </c>
      <c r="Y123">
        <f ca="1">SUMPRODUCT('Modified Weights'!Y133:Y137,'Centered Ratings'!Y122:Y126)/SUM('Modified Weights'!Y133:Y137)</f>
        <v>0</v>
      </c>
      <c r="Z123">
        <f ca="1">SUMPRODUCT('Modified Weights'!Z133:Z137,'Centered Ratings'!Z122:Z126)/SUM('Modified Weights'!Z133:Z137)</f>
        <v>0</v>
      </c>
    </row>
    <row r="124" spans="1:26">
      <c r="A124" s="1" t="str">
        <f t="shared" ref="A124:A127" si="24">A123</f>
        <v>187: Sin City (2005)</v>
      </c>
      <c r="B124">
        <f ca="1">SUMPRODUCT('Modified Weights'!B134:B138,'Centered Ratings'!B123:B127)/SUM('Modified Weights'!B134:B138)</f>
        <v>-0.33333333333333337</v>
      </c>
      <c r="C124">
        <f ca="1">SUMPRODUCT('Modified Weights'!C134:C138,'Centered Ratings'!C123:C127)/SUM('Modified Weights'!C134:C138)</f>
        <v>6.2553245519005693E-2</v>
      </c>
      <c r="D124">
        <f ca="1">SUMPRODUCT('Modified Weights'!D134:D138,'Centered Ratings'!D123:D127)/SUM('Modified Weights'!D134:D138)</f>
        <v>1.3072994596738413E-2</v>
      </c>
      <c r="E124">
        <f ca="1">SUMPRODUCT('Modified Weights'!E134:E138,'Centered Ratings'!E123:E127)/SUM('Modified Weights'!E134:E138)</f>
        <v>0</v>
      </c>
      <c r="F124" s="4">
        <f ca="1">SUMPRODUCT('Modified Weights'!F134:F138,'Centered Ratings'!F123:F127)/SUM('Modified Weights'!F134:F138)</f>
        <v>0.26781633662360005</v>
      </c>
      <c r="G124">
        <f ca="1">SUMPRODUCT('Modified Weights'!G134:G138,'Centered Ratings'!G123:G127)/SUM('Modified Weights'!G134:G138)</f>
        <v>0.21216895183725812</v>
      </c>
      <c r="H124">
        <f ca="1">SUMPRODUCT('Modified Weights'!H134:H138,'Centered Ratings'!H123:H127)/SUM('Modified Weights'!H134:H138)</f>
        <v>0.11773828690422374</v>
      </c>
      <c r="I124" t="e">
        <f ca="1">SUMPRODUCT('Modified Weights'!I134:I138,'Centered Ratings'!I123:I127)/SUM('Modified Weights'!I134:I138)</f>
        <v>#DIV/0!</v>
      </c>
      <c r="J124">
        <f ca="1">SUMPRODUCT('Modified Weights'!J134:J138,'Centered Ratings'!J123:J127)/SUM('Modified Weights'!J134:J138)</f>
        <v>-1.8696508932745517E-2</v>
      </c>
      <c r="K124">
        <f ca="1">SUMPRODUCT('Modified Weights'!K134:K138,'Centered Ratings'!K123:K127)/SUM('Modified Weights'!K134:K138)</f>
        <v>-4.4627464677263584E-2</v>
      </c>
      <c r="L124">
        <f ca="1">SUMPRODUCT('Modified Weights'!L134:L138,'Centered Ratings'!L123:L127)/SUM('Modified Weights'!L134:L138)</f>
        <v>-0.36510721673133406</v>
      </c>
      <c r="M124">
        <f ca="1">SUMPRODUCT('Modified Weights'!M134:M138,'Centered Ratings'!M123:M127)/SUM('Modified Weights'!M134:M138)</f>
        <v>-0.16438806940129264</v>
      </c>
      <c r="N124">
        <f ca="1">SUMPRODUCT('Modified Weights'!N134:N138,'Centered Ratings'!N123:N127)/SUM('Modified Weights'!N134:N138)</f>
        <v>0</v>
      </c>
      <c r="O124" s="4">
        <f ca="1">SUMPRODUCT('Modified Weights'!O134:O138,'Centered Ratings'!O123:O127)/SUM('Modified Weights'!O134:O138)</f>
        <v>-2.9299721638790882E-2</v>
      </c>
      <c r="P124">
        <f ca="1">SUMPRODUCT('Modified Weights'!P134:P138,'Centered Ratings'!P123:P127)/SUM('Modified Weights'!P134:P138)</f>
        <v>0.21064852128633124</v>
      </c>
      <c r="Q124">
        <f ca="1">SUMPRODUCT('Modified Weights'!Q134:Q138,'Centered Ratings'!Q123:Q127)/SUM('Modified Weights'!Q134:Q138)</f>
        <v>-0.12672564031240657</v>
      </c>
      <c r="R124">
        <f ca="1">SUMPRODUCT('Modified Weights'!R134:R138,'Centered Ratings'!R123:R127)/SUM('Modified Weights'!R134:R138)</f>
        <v>-2.6212057198252599E-2</v>
      </c>
      <c r="S124">
        <f ca="1">SUMPRODUCT('Modified Weights'!S134:S138,'Centered Ratings'!S123:S127)/SUM('Modified Weights'!S134:S138)</f>
        <v>0</v>
      </c>
      <c r="T124">
        <f ca="1">SUMPRODUCT('Modified Weights'!T134:T138,'Centered Ratings'!T123:T127)/SUM('Modified Weights'!T134:T138)</f>
        <v>-7.5169838557063759E-2</v>
      </c>
      <c r="U124">
        <f ca="1">SUMPRODUCT('Modified Weights'!U134:U138,'Centered Ratings'!U123:U127)/SUM('Modified Weights'!U134:U138)</f>
        <v>6.3801926513216145E-2</v>
      </c>
      <c r="V124">
        <f ca="1">SUMPRODUCT('Modified Weights'!V134:V138,'Centered Ratings'!V123:V127)/SUM('Modified Weights'!V134:V138)</f>
        <v>-0.1732656857378117</v>
      </c>
      <c r="W124">
        <f ca="1">SUMPRODUCT('Modified Weights'!W134:W138,'Centered Ratings'!W123:W127)/SUM('Modified Weights'!W134:W138)</f>
        <v>0.19799792282661033</v>
      </c>
      <c r="X124">
        <f ca="1">SUMPRODUCT('Modified Weights'!X134:X138,'Centered Ratings'!X123:X127)/SUM('Modified Weights'!X134:X138)</f>
        <v>0.12695832423634179</v>
      </c>
      <c r="Y124">
        <f ca="1">SUMPRODUCT('Modified Weights'!Y134:Y138,'Centered Ratings'!Y123:Y127)/SUM('Modified Weights'!Y134:Y138)</f>
        <v>0</v>
      </c>
      <c r="Z124">
        <f ca="1">SUMPRODUCT('Modified Weights'!Z134:Z138,'Centered Ratings'!Z123:Z127)/SUM('Modified Weights'!Z134:Z138)</f>
        <v>0</v>
      </c>
    </row>
    <row r="125" spans="1:26">
      <c r="A125" s="1" t="str">
        <f t="shared" si="24"/>
        <v>187: Sin City (2005)</v>
      </c>
      <c r="B125">
        <f ca="1">SUMPRODUCT('Modified Weights'!B135:B139,'Centered Ratings'!B124:B128)/SUM('Modified Weights'!B135:B139)</f>
        <v>-0.33333333333333337</v>
      </c>
      <c r="C125">
        <f ca="1">SUMPRODUCT('Modified Weights'!C135:C139,'Centered Ratings'!C124:C128)/SUM('Modified Weights'!C135:C139)</f>
        <v>6.2553245519005693E-2</v>
      </c>
      <c r="D125">
        <f ca="1">SUMPRODUCT('Modified Weights'!D135:D139,'Centered Ratings'!D124:D128)/SUM('Modified Weights'!D135:D139)</f>
        <v>1.307299459673842E-2</v>
      </c>
      <c r="E125">
        <f ca="1">SUMPRODUCT('Modified Weights'!E135:E139,'Centered Ratings'!E124:E128)/SUM('Modified Weights'!E135:E139)</f>
        <v>0.16168029442781495</v>
      </c>
      <c r="F125" s="4">
        <f ca="1">SUMPRODUCT('Modified Weights'!F135:F139,'Centered Ratings'!F124:F128)/SUM('Modified Weights'!F135:F139)</f>
        <v>0.28596406036811928</v>
      </c>
      <c r="G125">
        <f ca="1">SUMPRODUCT('Modified Weights'!G135:G139,'Centered Ratings'!G124:G128)/SUM('Modified Weights'!G135:G139)</f>
        <v>0.21216895183725812</v>
      </c>
      <c r="H125">
        <f ca="1">SUMPRODUCT('Modified Weights'!H135:H139,'Centered Ratings'!H124:H128)/SUM('Modified Weights'!H135:H139)</f>
        <v>0.11773828690422374</v>
      </c>
      <c r="I125" t="e">
        <f ca="1">SUMPRODUCT('Modified Weights'!I135:I139,'Centered Ratings'!I124:I128)/SUM('Modified Weights'!I135:I139)</f>
        <v>#DIV/0!</v>
      </c>
      <c r="J125">
        <f ca="1">SUMPRODUCT('Modified Weights'!J135:J139,'Centered Ratings'!J124:J128)/SUM('Modified Weights'!J135:J139)</f>
        <v>0.11017935909842919</v>
      </c>
      <c r="K125">
        <f ca="1">SUMPRODUCT('Modified Weights'!K135:K139,'Centered Ratings'!K124:K128)/SUM('Modified Weights'!K135:K139)</f>
        <v>-0.18611458794605223</v>
      </c>
      <c r="L125">
        <f ca="1">SUMPRODUCT('Modified Weights'!L135:L139,'Centered Ratings'!L124:L128)/SUM('Modified Weights'!L135:L139)</f>
        <v>-0.36510721673133406</v>
      </c>
      <c r="M125">
        <f ca="1">SUMPRODUCT('Modified Weights'!M135:M139,'Centered Ratings'!M124:M128)/SUM('Modified Weights'!M135:M139)</f>
        <v>-2.6613484931719347E-2</v>
      </c>
      <c r="N125">
        <f ca="1">SUMPRODUCT('Modified Weights'!N135:N139,'Centered Ratings'!N124:N128)/SUM('Modified Weights'!N135:N139)</f>
        <v>0</v>
      </c>
      <c r="O125" s="4">
        <f ca="1">SUMPRODUCT('Modified Weights'!O135:O139,'Centered Ratings'!O124:O128)/SUM('Modified Weights'!O135:O139)</f>
        <v>0.27332393048919729</v>
      </c>
      <c r="P125">
        <f ca="1">SUMPRODUCT('Modified Weights'!P135:P139,'Centered Ratings'!P124:P128)/SUM('Modified Weights'!P135:P139)</f>
        <v>7.177149515073486E-2</v>
      </c>
      <c r="Q125">
        <f ca="1">SUMPRODUCT('Modified Weights'!Q135:Q139,'Centered Ratings'!Q124:Q128)/SUM('Modified Weights'!Q135:Q139)</f>
        <v>0.15468444284409621</v>
      </c>
      <c r="R125">
        <f ca="1">SUMPRODUCT('Modified Weights'!R135:R139,'Centered Ratings'!R124:R128)/SUM('Modified Weights'!R135:R139)</f>
        <v>0.25</v>
      </c>
      <c r="S125">
        <f ca="1">SUMPRODUCT('Modified Weights'!S135:S139,'Centered Ratings'!S124:S128)/SUM('Modified Weights'!S135:S139)</f>
        <v>-0.11787901778527629</v>
      </c>
      <c r="T125">
        <f ca="1">SUMPRODUCT('Modified Weights'!T135:T139,'Centered Ratings'!T124:T128)/SUM('Modified Weights'!T135:T139)</f>
        <v>0.35620754036073404</v>
      </c>
      <c r="U125">
        <f ca="1">SUMPRODUCT('Modified Weights'!U135:U139,'Centered Ratings'!U124:U128)/SUM('Modified Weights'!U135:U139)</f>
        <v>6.3801926513216145E-2</v>
      </c>
      <c r="V125">
        <f ca="1">SUMPRODUCT('Modified Weights'!V135:V139,'Centered Ratings'!V124:V128)/SUM('Modified Weights'!V135:V139)</f>
        <v>0.15346862852437659</v>
      </c>
      <c r="W125">
        <f ca="1">SUMPRODUCT('Modified Weights'!W135:W139,'Centered Ratings'!W124:W128)/SUM('Modified Weights'!W135:W139)</f>
        <v>-0.5</v>
      </c>
      <c r="X125">
        <f ca="1">SUMPRODUCT('Modified Weights'!X135:X139,'Centered Ratings'!X124:X128)/SUM('Modified Weights'!X135:X139)</f>
        <v>0.20793338739394543</v>
      </c>
      <c r="Y125">
        <f ca="1">SUMPRODUCT('Modified Weights'!Y135:Y139,'Centered Ratings'!Y124:Y128)/SUM('Modified Weights'!Y135:Y139)</f>
        <v>-0.13791761362473082</v>
      </c>
      <c r="Z125">
        <f ca="1">SUMPRODUCT('Modified Weights'!Z135:Z139,'Centered Ratings'!Z124:Z128)/SUM('Modified Weights'!Z135:Z139)</f>
        <v>0.19885798954335182</v>
      </c>
    </row>
    <row r="126" spans="1:26">
      <c r="A126" s="1" t="str">
        <f t="shared" si="24"/>
        <v>187: Sin City (2005)</v>
      </c>
      <c r="B126">
        <f ca="1">SUMPRODUCT('Modified Weights'!B136:B140,'Centered Ratings'!B125:B129)/SUM('Modified Weights'!B136:B140)</f>
        <v>-0.3333333333333332</v>
      </c>
      <c r="C126">
        <f ca="1">SUMPRODUCT('Modified Weights'!C136:C140,'Centered Ratings'!C125:C129)/SUM('Modified Weights'!C136:C140)</f>
        <v>1.6371795296244836E-2</v>
      </c>
      <c r="D126">
        <f ca="1">SUMPRODUCT('Modified Weights'!D136:D140,'Centered Ratings'!D125:D129)/SUM('Modified Weights'!D136:D140)</f>
        <v>1.307299459673842E-2</v>
      </c>
      <c r="E126">
        <f ca="1">SUMPRODUCT('Modified Weights'!E136:E140,'Centered Ratings'!E125:E129)/SUM('Modified Weights'!E136:E140)</f>
        <v>0.16168029442781495</v>
      </c>
      <c r="F126" s="4">
        <f ca="1">SUMPRODUCT('Modified Weights'!F136:F140,'Centered Ratings'!F125:F129)/SUM('Modified Weights'!F136:F140)</f>
        <v>0.33091182239192674</v>
      </c>
      <c r="G126">
        <f ca="1">SUMPRODUCT('Modified Weights'!G136:G140,'Centered Ratings'!G125:G129)/SUM('Modified Weights'!G136:G140)</f>
        <v>5.4084598790943676E-2</v>
      </c>
      <c r="H126">
        <f ca="1">SUMPRODUCT('Modified Weights'!H136:H140,'Centered Ratings'!H125:H129)/SUM('Modified Weights'!H136:H140)</f>
        <v>-0.29408723769859224</v>
      </c>
      <c r="I126" t="e">
        <f ca="1">SUMPRODUCT('Modified Weights'!I136:I140,'Centered Ratings'!I125:I129)/SUM('Modified Weights'!I136:I140)</f>
        <v>#DIV/0!</v>
      </c>
      <c r="J126">
        <f ca="1">SUMPRODUCT('Modified Weights'!J136:J140,'Centered Ratings'!J125:J129)/SUM('Modified Weights'!J136:J140)</f>
        <v>0.11017935909842919</v>
      </c>
      <c r="K126">
        <f ca="1">SUMPRODUCT('Modified Weights'!K136:K140,'Centered Ratings'!K125:K129)/SUM('Modified Weights'!K136:K140)</f>
        <v>0.10083910046506342</v>
      </c>
      <c r="L126">
        <f ca="1">SUMPRODUCT('Modified Weights'!L136:L140,'Centered Ratings'!L125:L129)/SUM('Modified Weights'!L136:L140)</f>
        <v>5.0029224493759877E-2</v>
      </c>
      <c r="M126">
        <f ca="1">SUMPRODUCT('Modified Weights'!M136:M140,'Centered Ratings'!M125:M129)/SUM('Modified Weights'!M136:M140)</f>
        <v>-2.6613484931719347E-2</v>
      </c>
      <c r="N126">
        <f ca="1">SUMPRODUCT('Modified Weights'!N136:N140,'Centered Ratings'!N125:N129)/SUM('Modified Weights'!N136:N140)</f>
        <v>0.25</v>
      </c>
      <c r="O126" s="4">
        <f ca="1">SUMPRODUCT('Modified Weights'!O136:O140,'Centered Ratings'!O125:O129)/SUM('Modified Weights'!O136:O140)</f>
        <v>0.27332393048919729</v>
      </c>
      <c r="P126">
        <f ca="1">SUMPRODUCT('Modified Weights'!P136:P140,'Centered Ratings'!P125:P129)/SUM('Modified Weights'!P136:P140)</f>
        <v>0.33593836466809307</v>
      </c>
      <c r="Q126">
        <f ca="1">SUMPRODUCT('Modified Weights'!Q136:Q140,'Centered Ratings'!Q125:Q129)/SUM('Modified Weights'!Q136:Q140)</f>
        <v>0.21283636895068272</v>
      </c>
      <c r="R126">
        <f ca="1">SUMPRODUCT('Modified Weights'!R136:R140,'Centered Ratings'!R125:R129)/SUM('Modified Weights'!R136:R140)</f>
        <v>0.1147267074106362</v>
      </c>
      <c r="S126">
        <f ca="1">SUMPRODUCT('Modified Weights'!S136:S140,'Centered Ratings'!S125:S129)/SUM('Modified Weights'!S136:S140)</f>
        <v>-6.2359287115501351E-2</v>
      </c>
      <c r="T126">
        <f ca="1">SUMPRODUCT('Modified Weights'!T136:T140,'Centered Ratings'!T125:T129)/SUM('Modified Weights'!T136:T140)</f>
        <v>0.14136051349690076</v>
      </c>
      <c r="U126">
        <f ca="1">SUMPRODUCT('Modified Weights'!U136:U140,'Centered Ratings'!U125:U129)/SUM('Modified Weights'!U136:U140)</f>
        <v>-0.25620097080449999</v>
      </c>
      <c r="V126">
        <f ca="1">SUMPRODUCT('Modified Weights'!V136:V140,'Centered Ratings'!V125:V129)/SUM('Modified Weights'!V136:V140)</f>
        <v>0.15346862852437659</v>
      </c>
      <c r="W126">
        <f ca="1">SUMPRODUCT('Modified Weights'!W136:W140,'Centered Ratings'!W125:W129)/SUM('Modified Weights'!W136:W140)</f>
        <v>-0.15496037939648194</v>
      </c>
      <c r="X126">
        <f ca="1">SUMPRODUCT('Modified Weights'!X136:X140,'Centered Ratings'!X125:X129)/SUM('Modified Weights'!X136:X140)</f>
        <v>0.20793338739394543</v>
      </c>
      <c r="Y126">
        <f ca="1">SUMPRODUCT('Modified Weights'!Y136:Y140,'Centered Ratings'!Y125:Y129)/SUM('Modified Weights'!Y136:Y140)</f>
        <v>-2.5835227249461589E-2</v>
      </c>
      <c r="Z126">
        <f ca="1">SUMPRODUCT('Modified Weights'!Z136:Z140,'Centered Ratings'!Z125:Z129)/SUM('Modified Weights'!Z136:Z140)</f>
        <v>0.19885798954335182</v>
      </c>
    </row>
    <row r="127" spans="1:26">
      <c r="A127" s="1" t="str">
        <f t="shared" si="24"/>
        <v>187: Sin City (2005)</v>
      </c>
      <c r="B127">
        <f ca="1">SUMPRODUCT('Modified Weights'!B137:B141,'Centered Ratings'!B126:B130)/SUM('Modified Weights'!B137:B141)</f>
        <v>-0.3333333333333332</v>
      </c>
      <c r="C127">
        <f ca="1">SUMPRODUCT('Modified Weights'!C137:C141,'Centered Ratings'!C126:C130)/SUM('Modified Weights'!C137:C141)</f>
        <v>-0.17759391475680411</v>
      </c>
      <c r="D127">
        <f ca="1">SUMPRODUCT('Modified Weights'!D137:D141,'Centered Ratings'!D126:D130)/SUM('Modified Weights'!D137:D141)</f>
        <v>1.307299459673842E-2</v>
      </c>
      <c r="E127">
        <f ca="1">SUMPRODUCT('Modified Weights'!E137:E141,'Centered Ratings'!E126:E130)/SUM('Modified Weights'!E137:E141)</f>
        <v>0.16168029442781495</v>
      </c>
      <c r="F127" s="4">
        <f ca="1">SUMPRODUCT('Modified Weights'!F137:F141,'Centered Ratings'!F126:F130)/SUM('Modified Weights'!F137:F141)</f>
        <v>0.33091182239192674</v>
      </c>
      <c r="G127">
        <f ca="1">SUMPRODUCT('Modified Weights'!G137:G141,'Centered Ratings'!G126:G130)/SUM('Modified Weights'!G137:G141)</f>
        <v>-1.9641191280053805E-2</v>
      </c>
      <c r="H127">
        <f ca="1">SUMPRODUCT('Modified Weights'!H137:H141,'Centered Ratings'!H126:H130)/SUM('Modified Weights'!H137:H141)</f>
        <v>-0.16666666666666696</v>
      </c>
      <c r="I127" t="e">
        <f ca="1">SUMPRODUCT('Modified Weights'!I137:I141,'Centered Ratings'!I126:I130)/SUM('Modified Weights'!I137:I141)</f>
        <v>#DIV/0!</v>
      </c>
      <c r="J127">
        <f ca="1">SUMPRODUCT('Modified Weights'!J137:J141,'Centered Ratings'!J126:J130)/SUM('Modified Weights'!J137:J141)</f>
        <v>-0.14529307581809553</v>
      </c>
      <c r="K127">
        <f ca="1">SUMPRODUCT('Modified Weights'!K137:K141,'Centered Ratings'!K126:K130)/SUM('Modified Weights'!K137:K141)</f>
        <v>-6.0313152622238624E-2</v>
      </c>
      <c r="L127">
        <f ca="1">SUMPRODUCT('Modified Weights'!L137:L141,'Centered Ratings'!L126:L130)/SUM('Modified Weights'!L137:L141)</f>
        <v>0.31821312116814676</v>
      </c>
      <c r="M127">
        <f ca="1">SUMPRODUCT('Modified Weights'!M137:M141,'Centered Ratings'!M126:M130)/SUM('Modified Weights'!M137:M141)</f>
        <v>0.18355417908971919</v>
      </c>
      <c r="N127">
        <f ca="1">SUMPRODUCT('Modified Weights'!N137:N141,'Centered Ratings'!N126:N130)/SUM('Modified Weights'!N137:N141)</f>
        <v>0.25</v>
      </c>
      <c r="O127" s="4">
        <f ca="1">SUMPRODUCT('Modified Weights'!O137:O141,'Centered Ratings'!O126:O130)/SUM('Modified Weights'!O137:O141)</f>
        <v>0</v>
      </c>
      <c r="P127">
        <f ca="1">SUMPRODUCT('Modified Weights'!P137:P141,'Centered Ratings'!P126:P130)/SUM('Modified Weights'!P137:P141)</f>
        <v>0.25</v>
      </c>
      <c r="Q127">
        <f ca="1">SUMPRODUCT('Modified Weights'!Q137:Q141,'Centered Ratings'!Q126:Q130)/SUM('Modified Weights'!Q137:Q141)</f>
        <v>0.15342840892803808</v>
      </c>
      <c r="R127">
        <f ca="1">SUMPRODUCT('Modified Weights'!R137:R141,'Centered Ratings'!R126:R130)/SUM('Modified Weights'!R137:R141)</f>
        <v>0.1147267074106362</v>
      </c>
      <c r="S127">
        <f ca="1">SUMPRODUCT('Modified Weights'!S137:S141,'Centered Ratings'!S126:S130)/SUM('Modified Weights'!S137:S141)</f>
        <v>-3.2870077911294022E-3</v>
      </c>
      <c r="T127">
        <f ca="1">SUMPRODUCT('Modified Weights'!T137:T141,'Centered Ratings'!T126:T130)/SUM('Modified Weights'!T137:T141)</f>
        <v>3.5389023537785003E-2</v>
      </c>
      <c r="U127">
        <f ca="1">SUMPRODUCT('Modified Weights'!U137:U141,'Centered Ratings'!U126:U130)/SUM('Modified Weights'!U137:U141)</f>
        <v>4.2548317971367183E-2</v>
      </c>
      <c r="V127">
        <f ca="1">SUMPRODUCT('Modified Weights'!V137:V141,'Centered Ratings'!V126:V130)/SUM('Modified Weights'!V137:V141)</f>
        <v>0.15346862852437659</v>
      </c>
      <c r="W127">
        <f ca="1">SUMPRODUCT('Modified Weights'!W137:W141,'Centered Ratings'!W126:W130)/SUM('Modified Weights'!W137:W141)</f>
        <v>-0.28148160630918373</v>
      </c>
      <c r="X127">
        <f ca="1">SUMPRODUCT('Modified Weights'!X137:X141,'Centered Ratings'!X126:X130)/SUM('Modified Weights'!X137:X141)</f>
        <v>4.6736647538239175E-2</v>
      </c>
      <c r="Y127">
        <f ca="1">SUMPRODUCT('Modified Weights'!Y137:Y141,'Centered Ratings'!Y126:Y130)/SUM('Modified Weights'!Y137:Y141)</f>
        <v>-2.5835227249461589E-2</v>
      </c>
      <c r="Z127">
        <f ca="1">SUMPRODUCT('Modified Weights'!Z137:Z141,'Centered Ratings'!Z126:Z130)/SUM('Modified Weights'!Z137:Z141)</f>
        <v>0</v>
      </c>
    </row>
    <row r="128" spans="1:26">
      <c r="A128" s="21" t="s">
        <v>25</v>
      </c>
      <c r="B128">
        <f ca="1">SUMPRODUCT('Modified Weights'!B138:B142,'Centered Ratings'!B127:B131)/SUM('Modified Weights'!B138:B142)</f>
        <v>1.1781144925475195E-2</v>
      </c>
      <c r="C128">
        <f ca="1">SUMPRODUCT('Modified Weights'!C138:C142,'Centered Ratings'!C127:C131)/SUM('Modified Weights'!C138:C142)</f>
        <v>-3.9226741953405413E-2</v>
      </c>
      <c r="D128">
        <f ca="1">SUMPRODUCT('Modified Weights'!D138:D142,'Centered Ratings'!D127:D131)/SUM('Modified Weights'!D138:D142)</f>
        <v>-7.2385791576929245E-2</v>
      </c>
      <c r="E128">
        <f ca="1">SUMPRODUCT('Modified Weights'!E138:E142,'Centered Ratings'!E127:E131)/SUM('Modified Weights'!E138:E142)</f>
        <v>1.0741080864154033E-2</v>
      </c>
      <c r="F128" s="4">
        <f ca="1">SUMPRODUCT('Modified Weights'!F138:F142,'Centered Ratings'!F127:F131)/SUM('Modified Weights'!F138:F142)</f>
        <v>7.7603653194136438E-2</v>
      </c>
      <c r="G128">
        <f ca="1">SUMPRODUCT('Modified Weights'!G138:G142,'Centered Ratings'!G127:G131)/SUM('Modified Weights'!G138:G142)</f>
        <v>-8.2019786241759013E-2</v>
      </c>
      <c r="H128">
        <f ca="1">SUMPRODUCT('Modified Weights'!H138:H142,'Centered Ratings'!H127:H131)/SUM('Modified Weights'!H138:H142)</f>
        <v>-8.2624423292991574E-3</v>
      </c>
      <c r="I128" t="e">
        <f ca="1">SUMPRODUCT('Modified Weights'!I138:I142,'Centered Ratings'!I127:I131)/SUM('Modified Weights'!I138:I142)</f>
        <v>#DIV/0!</v>
      </c>
      <c r="J128">
        <f ca="1">SUMPRODUCT('Modified Weights'!J138:J142,'Centered Ratings'!J127:J131)/SUM('Modified Weights'!J138:J142)</f>
        <v>0</v>
      </c>
      <c r="K128">
        <f ca="1">SUMPRODUCT('Modified Weights'!K138:K142,'Centered Ratings'!K127:K131)/SUM('Modified Weights'!K138:K142)</f>
        <v>3.026133169031228E-4</v>
      </c>
      <c r="L128">
        <f ca="1">SUMPRODUCT('Modified Weights'!L138:L142,'Centered Ratings'!L127:L131)/SUM('Modified Weights'!L138:L142)</f>
        <v>0.1532275012783483</v>
      </c>
      <c r="M128">
        <f ca="1">SUMPRODUCT('Modified Weights'!M138:M142,'Centered Ratings'!M127:M131)/SUM('Modified Weights'!M138:M142)</f>
        <v>9.8385550661814786E-2</v>
      </c>
      <c r="N128">
        <f ca="1">SUMPRODUCT('Modified Weights'!N138:N142,'Centered Ratings'!N127:N131)/SUM('Modified Weights'!N138:N142)</f>
        <v>0</v>
      </c>
      <c r="O128" s="4">
        <f ca="1">SUMPRODUCT('Modified Weights'!O138:O142,'Centered Ratings'!O127:O131)/SUM('Modified Weights'!O138:O142)</f>
        <v>0</v>
      </c>
      <c r="P128">
        <f ca="1">SUMPRODUCT('Modified Weights'!P138:P142,'Centered Ratings'!P127:P131)/SUM('Modified Weights'!P138:P142)</f>
        <v>1.3359505717654638E-2</v>
      </c>
      <c r="Q128">
        <f ca="1">SUMPRODUCT('Modified Weights'!Q138:Q142,'Centered Ratings'!Q127:Q131)/SUM('Modified Weights'!Q138:Q142)</f>
        <v>4.7118658425651619E-2</v>
      </c>
      <c r="R128">
        <f ca="1">SUMPRODUCT('Modified Weights'!R138:R142,'Centered Ratings'!R127:R131)/SUM('Modified Weights'!R138:R142)</f>
        <v>0</v>
      </c>
      <c r="S128">
        <f ca="1">SUMPRODUCT('Modified Weights'!S138:S142,'Centered Ratings'!S127:S131)/SUM('Modified Weights'!S138:S142)</f>
        <v>-3.2870077911294022E-3</v>
      </c>
      <c r="T128">
        <f ca="1">SUMPRODUCT('Modified Weights'!T138:T142,'Centered Ratings'!T127:T131)/SUM('Modified Weights'!T138:T142)</f>
        <v>0</v>
      </c>
      <c r="U128">
        <f ca="1">SUMPRODUCT('Modified Weights'!U138:U142,'Centered Ratings'!U127:U131)/SUM('Modified Weights'!U138:U142)</f>
        <v>6.3206027577827222E-4</v>
      </c>
      <c r="V128">
        <f ca="1">SUMPRODUCT('Modified Weights'!V138:V142,'Centered Ratings'!V127:V131)/SUM('Modified Weights'!V138:V142)</f>
        <v>0.10735517774756494</v>
      </c>
      <c r="W128">
        <f ca="1">SUMPRODUCT('Modified Weights'!W138:W142,'Centered Ratings'!W127:W131)/SUM('Modified Weights'!W138:W142)</f>
        <v>-4.7789661597273117E-2</v>
      </c>
      <c r="X128">
        <f ca="1">SUMPRODUCT('Modified Weights'!X138:X142,'Centered Ratings'!X127:X131)/SUM('Modified Weights'!X138:X142)</f>
        <v>-2.1449503717382988E-2</v>
      </c>
      <c r="Y128">
        <f ca="1">SUMPRODUCT('Modified Weights'!Y138:Y142,'Centered Ratings'!Y127:Y131)/SUM('Modified Weights'!Y138:Y142)</f>
        <v>-2.5835227249461589E-2</v>
      </c>
      <c r="Z128">
        <f ca="1">SUMPRODUCT('Modified Weights'!Z138:Z142,'Centered Ratings'!Z127:Z131)/SUM('Modified Weights'!Z138:Z142)</f>
        <v>0</v>
      </c>
    </row>
    <row r="129" spans="1:26">
      <c r="A129" s="1" t="str">
        <f t="shared" ref="A129:A132" si="25">A128</f>
        <v>194: Amelie (2001)</v>
      </c>
      <c r="B129">
        <f ca="1">SUMPRODUCT('Modified Weights'!B139:B143,'Centered Ratings'!B128:B132)/SUM('Modified Weights'!B139:B143)</f>
        <v>0.16666666666666699</v>
      </c>
      <c r="C129">
        <f ca="1">SUMPRODUCT('Modified Weights'!C139:C143,'Centered Ratings'!C128:C132)/SUM('Modified Weights'!C139:C143)</f>
        <v>-0.28367338390460478</v>
      </c>
      <c r="D129">
        <f ca="1">SUMPRODUCT('Modified Weights'!D139:D143,'Centered Ratings'!D128:D132)/SUM('Modified Weights'!D139:D143)</f>
        <v>-0.55933464726712823</v>
      </c>
      <c r="E129">
        <f ca="1">SUMPRODUCT('Modified Weights'!E139:E143,'Centered Ratings'!E128:E132)/SUM('Modified Weights'!E139:E143)</f>
        <v>1.0741080864154033E-2</v>
      </c>
      <c r="F129" s="4">
        <f ca="1">SUMPRODUCT('Modified Weights'!F139:F143,'Centered Ratings'!F128:F132)/SUM('Modified Weights'!F139:F143)</f>
        <v>0.64998977237729205</v>
      </c>
      <c r="G129">
        <f ca="1">SUMPRODUCT('Modified Weights'!G139:G143,'Centered Ratings'!G128:G132)/SUM('Modified Weights'!G139:G143)</f>
        <v>-0.5</v>
      </c>
      <c r="H129">
        <f ca="1">SUMPRODUCT('Modified Weights'!H139:H143,'Centered Ratings'!H128:H132)/SUM('Modified Weights'!H139:H143)</f>
        <v>-8.2624423292991574E-3</v>
      </c>
      <c r="I129" t="e">
        <f ca="1">SUMPRODUCT('Modified Weights'!I139:I143,'Centered Ratings'!I128:I132)/SUM('Modified Weights'!I139:I143)</f>
        <v>#DIV/0!</v>
      </c>
      <c r="J129">
        <f ca="1">SUMPRODUCT('Modified Weights'!J139:J143,'Centered Ratings'!J128:J132)/SUM('Modified Weights'!J139:J143)</f>
        <v>-9.6421215543640706E-2</v>
      </c>
      <c r="K129">
        <f ca="1">SUMPRODUCT('Modified Weights'!K139:K143,'Centered Ratings'!K128:K132)/SUM('Modified Weights'!K139:K143)</f>
        <v>0.18708523829409299</v>
      </c>
      <c r="L129">
        <f ca="1">SUMPRODUCT('Modified Weights'!L139:L143,'Centered Ratings'!L128:L132)/SUM('Modified Weights'!L139:L143)</f>
        <v>0.94943293074334945</v>
      </c>
      <c r="M129">
        <f ca="1">SUMPRODUCT('Modified Weights'!M139:M143,'Centered Ratings'!M128:M132)/SUM('Modified Weights'!M139:M143)</f>
        <v>0.11543412656773007</v>
      </c>
      <c r="N129">
        <f ca="1">SUMPRODUCT('Modified Weights'!N139:N143,'Centered Ratings'!N128:N132)/SUM('Modified Weights'!N139:N143)</f>
        <v>0.23928806437346722</v>
      </c>
      <c r="O129" s="4">
        <f ca="1">SUMPRODUCT('Modified Weights'!O139:O143,'Centered Ratings'!O128:O132)/SUM('Modified Weights'!O139:O143)</f>
        <v>0</v>
      </c>
      <c r="P129">
        <f ca="1">SUMPRODUCT('Modified Weights'!P139:P143,'Centered Ratings'!P128:P132)/SUM('Modified Weights'!P139:P143)</f>
        <v>0.22571248916204573</v>
      </c>
      <c r="Q129">
        <f ca="1">SUMPRODUCT('Modified Weights'!Q139:Q143,'Centered Ratings'!Q128:Q132)/SUM('Modified Weights'!Q139:Q143)</f>
        <v>4.9407372561250669E-2</v>
      </c>
      <c r="R129">
        <f ca="1">SUMPRODUCT('Modified Weights'!R139:R143,'Centered Ratings'!R128:R132)/SUM('Modified Weights'!R139:R143)</f>
        <v>0</v>
      </c>
      <c r="S129">
        <f ca="1">SUMPRODUCT('Modified Weights'!S139:S143,'Centered Ratings'!S128:S132)/SUM('Modified Weights'!S139:S143)</f>
        <v>-3.2870077911294022E-3</v>
      </c>
      <c r="T129">
        <f ca="1">SUMPRODUCT('Modified Weights'!T139:T143,'Centered Ratings'!T128:T132)/SUM('Modified Weights'!T139:T143)</f>
        <v>0</v>
      </c>
      <c r="U129">
        <f ca="1">SUMPRODUCT('Modified Weights'!U139:U143,'Centered Ratings'!U128:U132)/SUM('Modified Weights'!U139:U143)</f>
        <v>-0.24959470988029053</v>
      </c>
      <c r="V129">
        <f ca="1">SUMPRODUCT('Modified Weights'!V139:V143,'Centered Ratings'!V128:V132)/SUM('Modified Weights'!V139:V143)</f>
        <v>0.30169105113324418</v>
      </c>
      <c r="W129">
        <f ca="1">SUMPRODUCT('Modified Weights'!W139:W143,'Centered Ratings'!W128:W132)/SUM('Modified Weights'!W139:W143)</f>
        <v>3.3792284322636042E-2</v>
      </c>
      <c r="X129">
        <f ca="1">SUMPRODUCT('Modified Weights'!X139:X143,'Centered Ratings'!X128:X132)/SUM('Modified Weights'!X139:X143)</f>
        <v>-0.23564882372097476</v>
      </c>
      <c r="Y129">
        <f ca="1">SUMPRODUCT('Modified Weights'!Y139:Y143,'Centered Ratings'!Y128:Y132)/SUM('Modified Weights'!Y139:Y143)</f>
        <v>-2.5835227249461589E-2</v>
      </c>
      <c r="Z129">
        <f ca="1">SUMPRODUCT('Modified Weights'!Z139:Z143,'Centered Ratings'!Z128:Z132)/SUM('Modified Weights'!Z139:Z143)</f>
        <v>0</v>
      </c>
    </row>
    <row r="130" spans="1:26">
      <c r="A130" s="1" t="str">
        <f t="shared" si="25"/>
        <v>194: Amelie (2001)</v>
      </c>
      <c r="B130">
        <f ca="1">SUMPRODUCT('Modified Weights'!B140:B144,'Centered Ratings'!B129:B133)/SUM('Modified Weights'!B140:B144)</f>
        <v>0.16666666666666699</v>
      </c>
      <c r="C130">
        <f ca="1">SUMPRODUCT('Modified Weights'!C140:C144,'Centered Ratings'!C129:C133)/SUM('Modified Weights'!C140:C144)</f>
        <v>-0.32955331439326579</v>
      </c>
      <c r="D130">
        <f ca="1">SUMPRODUCT('Modified Weights'!D140:D144,'Centered Ratings'!D129:D133)/SUM('Modified Weights'!D140:D144)</f>
        <v>-1</v>
      </c>
      <c r="E130">
        <f ca="1">SUMPRODUCT('Modified Weights'!E140:E144,'Centered Ratings'!E129:E133)/SUM('Modified Weights'!E140:E144)</f>
        <v>-0.34329046640183125</v>
      </c>
      <c r="F130" s="4">
        <f ca="1">SUMPRODUCT('Modified Weights'!F140:F144,'Centered Ratings'!F129:F133)/SUM('Modified Weights'!F140:F144)</f>
        <v>0.197657662942019</v>
      </c>
      <c r="G130">
        <f ca="1">SUMPRODUCT('Modified Weights'!G140:G144,'Centered Ratings'!G129:G133)/SUM('Modified Weights'!G140:G144)</f>
        <v>-0.5</v>
      </c>
      <c r="H130">
        <f ca="1">SUMPRODUCT('Modified Weights'!H140:H144,'Centered Ratings'!H129:H133)/SUM('Modified Weights'!H140:H144)</f>
        <v>-8.2624423292991574E-3</v>
      </c>
      <c r="I130" t="e">
        <f ca="1">SUMPRODUCT('Modified Weights'!I140:I144,'Centered Ratings'!I129:I133)/SUM('Modified Weights'!I140:I144)</f>
        <v>#DIV/0!</v>
      </c>
      <c r="J130">
        <f ca="1">SUMPRODUCT('Modified Weights'!J140:J144,'Centered Ratings'!J129:J133)/SUM('Modified Weights'!J140:J144)</f>
        <v>-0.14959436786691424</v>
      </c>
      <c r="K130">
        <f ca="1">SUMPRODUCT('Modified Weights'!K140:K144,'Centered Ratings'!K129:K133)/SUM('Modified Weights'!K140:K144)</f>
        <v>0.50152746195971265</v>
      </c>
      <c r="L130">
        <f ca="1">SUMPRODUCT('Modified Weights'!L140:L144,'Centered Ratings'!L129:L133)/SUM('Modified Weights'!L140:L144)</f>
        <v>0.94943293074334945</v>
      </c>
      <c r="M130">
        <f ca="1">SUMPRODUCT('Modified Weights'!M140:M144,'Centered Ratings'!M129:M133)/SUM('Modified Weights'!M140:M144)</f>
        <v>-5.1580868001339007E-2</v>
      </c>
      <c r="N130">
        <f ca="1">SUMPRODUCT('Modified Weights'!N140:N144,'Centered Ratings'!N129:N133)/SUM('Modified Weights'!N140:N144)</f>
        <v>0.23928806437346722</v>
      </c>
      <c r="O130" s="4">
        <f ca="1">SUMPRODUCT('Modified Weights'!O140:O144,'Centered Ratings'!O129:O133)/SUM('Modified Weights'!O140:O144)</f>
        <v>-0.19281456382009937</v>
      </c>
      <c r="P130">
        <f ca="1">SUMPRODUCT('Modified Weights'!P140:P144,'Centered Ratings'!P129:P133)/SUM('Modified Weights'!P140:P144)</f>
        <v>0.22571248916204573</v>
      </c>
      <c r="Q130">
        <f ca="1">SUMPRODUCT('Modified Weights'!Q140:Q144,'Centered Ratings'!Q129:Q133)/SUM('Modified Weights'!Q140:Q144)</f>
        <v>6.1421257706884225E-2</v>
      </c>
      <c r="R130">
        <f ca="1">SUMPRODUCT('Modified Weights'!R140:R144,'Centered Ratings'!R129:R133)/SUM('Modified Weights'!R140:R144)</f>
        <v>0</v>
      </c>
      <c r="S130">
        <f ca="1">SUMPRODUCT('Modified Weights'!S140:S144,'Centered Ratings'!S129:S133)/SUM('Modified Weights'!S140:S144)</f>
        <v>0.11882828238234865</v>
      </c>
      <c r="T130">
        <f ca="1">SUMPRODUCT('Modified Weights'!T140:T144,'Centered Ratings'!T129:T133)/SUM('Modified Weights'!T140:T144)</f>
        <v>-8.5942743066755437E-2</v>
      </c>
      <c r="U130">
        <f ca="1">SUMPRODUCT('Modified Weights'!U140:U144,'Centered Ratings'!U129:U133)/SUM('Modified Weights'!U140:U144)</f>
        <v>-0.24959470988029053</v>
      </c>
      <c r="V130">
        <f ca="1">SUMPRODUCT('Modified Weights'!V140:V144,'Centered Ratings'!V129:V133)/SUM('Modified Weights'!V140:V144)</f>
        <v>0</v>
      </c>
      <c r="W130">
        <f ca="1">SUMPRODUCT('Modified Weights'!W140:W144,'Centered Ratings'!W129:W133)/SUM('Modified Weights'!W140:W144)</f>
        <v>-0.2646949473755742</v>
      </c>
      <c r="X130">
        <f ca="1">SUMPRODUCT('Modified Weights'!X140:X144,'Centered Ratings'!X129:X133)/SUM('Modified Weights'!X140:X144)</f>
        <v>-0.68956591711751469</v>
      </c>
      <c r="Y130">
        <f ca="1">SUMPRODUCT('Modified Weights'!Y140:Y144,'Centered Ratings'!Y129:Y133)/SUM('Modified Weights'!Y140:Y144)</f>
        <v>0.5959027228909386</v>
      </c>
      <c r="Z130">
        <f ca="1">SUMPRODUCT('Modified Weights'!Z140:Z144,'Centered Ratings'!Z129:Z133)/SUM('Modified Weights'!Z140:Z144)</f>
        <v>-0.18304705270531693</v>
      </c>
    </row>
    <row r="131" spans="1:26">
      <c r="A131" s="1" t="str">
        <f t="shared" si="25"/>
        <v>194: Amelie (2001)</v>
      </c>
      <c r="B131">
        <f ca="1">SUMPRODUCT('Modified Weights'!B141:B145,'Centered Ratings'!B130:B134)/SUM('Modified Weights'!B141:B145)</f>
        <v>0.66666666666666696</v>
      </c>
      <c r="C131">
        <f ca="1">SUMPRODUCT('Modified Weights'!C141:C145,'Centered Ratings'!C130:C134)/SUM('Modified Weights'!C141:C145)</f>
        <v>5.9419504713755684E-2</v>
      </c>
      <c r="D131">
        <f ca="1">SUMPRODUCT('Modified Weights'!D141:D145,'Centered Ratings'!D130:D134)/SUM('Modified Weights'!D141:D145)</f>
        <v>-0.34041059597343026</v>
      </c>
      <c r="E131">
        <f ca="1">SUMPRODUCT('Modified Weights'!E141:E145,'Centered Ratings'!E130:E134)/SUM('Modified Weights'!E141:E145)</f>
        <v>-0.12806441832907101</v>
      </c>
      <c r="F131" s="4">
        <f ca="1">SUMPRODUCT('Modified Weights'!F141:F145,'Centered Ratings'!F130:F134)/SUM('Modified Weights'!F141:F145)</f>
        <v>-0.79140536259063643</v>
      </c>
      <c r="G131">
        <f ca="1">SUMPRODUCT('Modified Weights'!G141:G145,'Centered Ratings'!G130:G134)/SUM('Modified Weights'!G141:G145)</f>
        <v>-0.5</v>
      </c>
      <c r="H131">
        <f ca="1">SUMPRODUCT('Modified Weights'!H141:H145,'Centered Ratings'!H130:H134)/SUM('Modified Weights'!H141:H145)</f>
        <v>6.519250083927354E-2</v>
      </c>
      <c r="I131" t="e">
        <f ca="1">SUMPRODUCT('Modified Weights'!I141:I145,'Centered Ratings'!I130:I134)/SUM('Modified Weights'!I141:I145)</f>
        <v>#DIV/0!</v>
      </c>
      <c r="J131">
        <f ca="1">SUMPRODUCT('Modified Weights'!J141:J145,'Centered Ratings'!J130:J134)/SUM('Modified Weights'!J141:J145)</f>
        <v>-5.6461722218068881E-2</v>
      </c>
      <c r="K131">
        <f ca="1">SUMPRODUCT('Modified Weights'!K141:K145,'Centered Ratings'!K130:K134)/SUM('Modified Weights'!K141:K145)</f>
        <v>0.33333333333333348</v>
      </c>
      <c r="L131">
        <f ca="1">SUMPRODUCT('Modified Weights'!L141:L145,'Centered Ratings'!L130:L134)/SUM('Modified Weights'!L141:L145)</f>
        <v>0.68598060759868484</v>
      </c>
      <c r="M131">
        <f ca="1">SUMPRODUCT('Modified Weights'!M141:M145,'Centered Ratings'!M130:M134)/SUM('Modified Weights'!M141:M145)</f>
        <v>-5.1580868001339007E-2</v>
      </c>
      <c r="N131">
        <f ca="1">SUMPRODUCT('Modified Weights'!N141:N145,'Centered Ratings'!N130:N134)/SUM('Modified Weights'!N141:N145)</f>
        <v>0.23375811452857745</v>
      </c>
      <c r="O131" s="4">
        <f ca="1">SUMPRODUCT('Modified Weights'!O141:O145,'Centered Ratings'!O130:O134)/SUM('Modified Weights'!O141:O145)</f>
        <v>-0.15131182606399404</v>
      </c>
      <c r="P131">
        <f ca="1">SUMPRODUCT('Modified Weights'!P141:P145,'Centered Ratings'!P130:P134)/SUM('Modified Weights'!P141:P145)</f>
        <v>0.21843776441716012</v>
      </c>
      <c r="Q131">
        <f ca="1">SUMPRODUCT('Modified Weights'!Q141:Q145,'Centered Ratings'!Q130:Q134)/SUM('Modified Weights'!Q141:Q145)</f>
        <v>0.17989661602633858</v>
      </c>
      <c r="R131">
        <f ca="1">SUMPRODUCT('Modified Weights'!R141:R145,'Centered Ratings'!R130:R134)/SUM('Modified Weights'!R141:R145)</f>
        <v>-0.33333333333333304</v>
      </c>
      <c r="S131">
        <f ca="1">SUMPRODUCT('Modified Weights'!S141:S145,'Centered Ratings'!S130:S134)/SUM('Modified Weights'!S141:S145)</f>
        <v>6.5658705308396417E-2</v>
      </c>
      <c r="T131">
        <f ca="1">SUMPRODUCT('Modified Weights'!T141:T145,'Centered Ratings'!T130:T134)/SUM('Modified Weights'!T141:T145)</f>
        <v>0.35933654645445895</v>
      </c>
      <c r="U131">
        <f ca="1">SUMPRODUCT('Modified Weights'!U141:U145,'Centered Ratings'!U130:U134)/SUM('Modified Weights'!U141:U145)</f>
        <v>-0.2077352996244379</v>
      </c>
      <c r="V131">
        <f ca="1">SUMPRODUCT('Modified Weights'!V141:V145,'Centered Ratings'!V130:V134)/SUM('Modified Weights'!V141:V145)</f>
        <v>0</v>
      </c>
      <c r="W131">
        <f ca="1">SUMPRODUCT('Modified Weights'!W141:W145,'Centered Ratings'!W130:W134)/SUM('Modified Weights'!W141:W145)</f>
        <v>-0.42868021664599237</v>
      </c>
      <c r="X131">
        <f ca="1">SUMPRODUCT('Modified Weights'!X141:X145,'Centered Ratings'!X130:X134)/SUM('Modified Weights'!X141:X145)</f>
        <v>-0.68956591711751469</v>
      </c>
      <c r="Y131">
        <f ca="1">SUMPRODUCT('Modified Weights'!Y141:Y145,'Centered Ratings'!Y130:Y134)/SUM('Modified Weights'!Y141:Y145)</f>
        <v>-0.19240403960435895</v>
      </c>
      <c r="Z131">
        <f ca="1">SUMPRODUCT('Modified Weights'!Z141:Z145,'Centered Ratings'!Z130:Z134)/SUM('Modified Weights'!Z141:Z145)</f>
        <v>-0.18304705270531693</v>
      </c>
    </row>
    <row r="132" spans="1:26">
      <c r="A132" s="1" t="str">
        <f t="shared" si="25"/>
        <v>194: Amelie (2001)</v>
      </c>
      <c r="B132">
        <f ca="1">SUMPRODUCT('Modified Weights'!B142:B146,'Centered Ratings'!B131:B135)/SUM('Modified Weights'!B142:B146)</f>
        <v>0.3228942446627398</v>
      </c>
      <c r="C132">
        <f ca="1">SUMPRODUCT('Modified Weights'!C142:C146,'Centered Ratings'!C131:C135)/SUM('Modified Weights'!C142:C146)</f>
        <v>9.6872739256469567E-2</v>
      </c>
      <c r="D132">
        <f ca="1">SUMPRODUCT('Modified Weights'!D142:D146,'Centered Ratings'!D131:D135)/SUM('Modified Weights'!D142:D146)</f>
        <v>-0.18931232613774596</v>
      </c>
      <c r="E132">
        <f ca="1">SUMPRODUCT('Modified Weights'!E142:E146,'Centered Ratings'!E131:E135)/SUM('Modified Weights'!E142:E146)</f>
        <v>-0.12806441832907101</v>
      </c>
      <c r="F132" s="4">
        <f ca="1">SUMPRODUCT('Modified Weights'!F142:F146,'Centered Ratings'!F131:F135)/SUM('Modified Weights'!F142:F146)</f>
        <v>-0.20352078036088345</v>
      </c>
      <c r="G132" t="e">
        <f ca="1">SUMPRODUCT('Modified Weights'!G142:G146,'Centered Ratings'!G131:G135)/SUM('Modified Weights'!G142:G146)</f>
        <v>#DIV/0!</v>
      </c>
      <c r="H132">
        <f ca="1">SUMPRODUCT('Modified Weights'!H142:H146,'Centered Ratings'!H131:H135)/SUM('Modified Weights'!H142:H146)</f>
        <v>0.5567840270783827</v>
      </c>
      <c r="I132" t="e">
        <f ca="1">SUMPRODUCT('Modified Weights'!I142:I146,'Centered Ratings'!I131:I135)/SUM('Modified Weights'!I142:I146)</f>
        <v>#DIV/0!</v>
      </c>
      <c r="J132">
        <f ca="1">SUMPRODUCT('Modified Weights'!J142:J146,'Centered Ratings'!J131:J135)/SUM('Modified Weights'!J142:J146)</f>
        <v>-5.6461722218068881E-2</v>
      </c>
      <c r="K132">
        <f ca="1">SUMPRODUCT('Modified Weights'!K142:K146,'Centered Ratings'!K131:K135)/SUM('Modified Weights'!K142:K146)</f>
        <v>-0.76560251518493305</v>
      </c>
      <c r="L132">
        <f ca="1">SUMPRODUCT('Modified Weights'!L142:L146,'Centered Ratings'!L131:L135)/SUM('Modified Weights'!L142:L146)</f>
        <v>6.8847877634319418E-2</v>
      </c>
      <c r="M132">
        <f ca="1">SUMPRODUCT('Modified Weights'!M142:M146,'Centered Ratings'!M131:M135)/SUM('Modified Weights'!M142:M146)</f>
        <v>-0.39828408302531521</v>
      </c>
      <c r="N132">
        <f ca="1">SUMPRODUCT('Modified Weights'!N142:N146,'Centered Ratings'!N131:N135)/SUM('Modified Weights'!N142:N146)</f>
        <v>0.23375811452857745</v>
      </c>
      <c r="O132" s="4">
        <f ca="1">SUMPRODUCT('Modified Weights'!O142:O146,'Centered Ratings'!O131:O135)/SUM('Modified Weights'!O142:O146)</f>
        <v>0</v>
      </c>
      <c r="P132">
        <f ca="1">SUMPRODUCT('Modified Weights'!P142:P146,'Centered Ratings'!P131:P135)/SUM('Modified Weights'!P142:P146)</f>
        <v>-0.42780177854028967</v>
      </c>
      <c r="Q132">
        <f ca="1">SUMPRODUCT('Modified Weights'!Q142:Q146,'Centered Ratings'!Q131:Q135)/SUM('Modified Weights'!Q142:Q146)</f>
        <v>-6.812578215361216E-2</v>
      </c>
      <c r="R132">
        <f ca="1">SUMPRODUCT('Modified Weights'!R142:R146,'Centered Ratings'!R131:R135)/SUM('Modified Weights'!R142:R146)</f>
        <v>-0.33333333333333304</v>
      </c>
      <c r="S132">
        <f ca="1">SUMPRODUCT('Modified Weights'!S142:S146,'Centered Ratings'!S131:S135)/SUM('Modified Weights'!S142:S146)</f>
        <v>0</v>
      </c>
      <c r="T132">
        <f ca="1">SUMPRODUCT('Modified Weights'!T142:T146,'Centered Ratings'!T131:T135)/SUM('Modified Weights'!T142:T146)</f>
        <v>0.39034771336427243</v>
      </c>
      <c r="U132">
        <f ca="1">SUMPRODUCT('Modified Weights'!U142:U146,'Centered Ratings'!U131:U135)/SUM('Modified Weights'!U142:U146)</f>
        <v>-0.25263099686730817</v>
      </c>
      <c r="V132">
        <f ca="1">SUMPRODUCT('Modified Weights'!V142:V146,'Centered Ratings'!V131:V135)/SUM('Modified Weights'!V142:V146)</f>
        <v>0.75422762783311048</v>
      </c>
      <c r="W132">
        <f ca="1">SUMPRODUCT('Modified Weights'!W142:W146,'Centered Ratings'!W131:W135)/SUM('Modified Weights'!W142:W146)</f>
        <v>9.1991994223671616E-2</v>
      </c>
      <c r="X132">
        <f ca="1">SUMPRODUCT('Modified Weights'!X142:X146,'Centered Ratings'!X131:X135)/SUM('Modified Weights'!X142:X146)</f>
        <v>-1.0679461834317638</v>
      </c>
      <c r="Y132">
        <f ca="1">SUMPRODUCT('Modified Weights'!Y142:Y146,'Centered Ratings'!Y131:Y135)/SUM('Modified Weights'!Y142:Y146)</f>
        <v>-0.19240403960435895</v>
      </c>
      <c r="Z132">
        <f ca="1">SUMPRODUCT('Modified Weights'!Z142:Z146,'Centered Ratings'!Z131:Z135)/SUM('Modified Weights'!Z142:Z146)</f>
        <v>0</v>
      </c>
    </row>
    <row r="133" spans="1:26">
      <c r="A133" s="21" t="s">
        <v>26</v>
      </c>
      <c r="B133">
        <f ca="1">SUMPRODUCT('Modified Weights'!B143:B147,'Centered Ratings'!B132:B136)/SUM('Modified Weights'!B143:B147)</f>
        <v>0</v>
      </c>
      <c r="C133">
        <f ca="1">SUMPRODUCT('Modified Weights'!C143:C147,'Centered Ratings'!C132:C136)/SUM('Modified Weights'!C143:C147)</f>
        <v>-7.3568614808596617E-4</v>
      </c>
      <c r="D133">
        <f ca="1">SUMPRODUCT('Modified Weights'!D143:D147,'Centered Ratings'!D132:D136)/SUM('Modified Weights'!D143:D147)</f>
        <v>-2.4854318292467432E-2</v>
      </c>
      <c r="E133">
        <f ca="1">SUMPRODUCT('Modified Weights'!E143:E147,'Centered Ratings'!E132:E136)/SUM('Modified Weights'!E143:E147)</f>
        <v>-2.1289839258461386E-2</v>
      </c>
      <c r="F133" s="4">
        <f ca="1">SUMPRODUCT('Modified Weights'!F143:F147,'Centered Ratings'!F132:F136)/SUM('Modified Weights'!F143:F147)</f>
        <v>0.11954702952671405</v>
      </c>
      <c r="G133">
        <f ca="1">SUMPRODUCT('Modified Weights'!G143:G147,'Centered Ratings'!G132:G136)/SUM('Modified Weights'!G143:G147)</f>
        <v>0</v>
      </c>
      <c r="H133">
        <f ca="1">SUMPRODUCT('Modified Weights'!H143:H147,'Centered Ratings'!H132:H136)/SUM('Modified Weights'!H143:H147)</f>
        <v>5.442249748217854E-2</v>
      </c>
      <c r="I133">
        <f ca="1">SUMPRODUCT('Modified Weights'!I143:I147,'Centered Ratings'!I132:I136)/SUM('Modified Weights'!I143:I147)</f>
        <v>0</v>
      </c>
      <c r="J133">
        <f ca="1">SUMPRODUCT('Modified Weights'!J143:J147,'Centered Ratings'!J132:J136)/SUM('Modified Weights'!J143:J147)</f>
        <v>8.3540072952629062E-3</v>
      </c>
      <c r="K133">
        <f ca="1">SUMPRODUCT('Modified Weights'!K143:K147,'Centered Ratings'!K132:K136)/SUM('Modified Weights'!K143:K147)</f>
        <v>-0.10541095178438831</v>
      </c>
      <c r="L133">
        <f ca="1">SUMPRODUCT('Modified Weights'!L143:L147,'Centered Ratings'!L132:L136)/SUM('Modified Weights'!L143:L147)</f>
        <v>-7.3749426198970102E-3</v>
      </c>
      <c r="M133">
        <f ca="1">SUMPRODUCT('Modified Weights'!M143:M147,'Centered Ratings'!M132:M136)/SUM('Modified Weights'!M143:M147)</f>
        <v>2.664469556575642E-2</v>
      </c>
      <c r="N133">
        <f ca="1">SUMPRODUCT('Modified Weights'!N143:N147,'Centered Ratings'!N132:N136)/SUM('Modified Weights'!N143:N147)</f>
        <v>-2.4362828207133824E-2</v>
      </c>
      <c r="O133" s="4">
        <f ca="1">SUMPRODUCT('Modified Weights'!O143:O147,'Centered Ratings'!O132:O136)/SUM('Modified Weights'!O143:O147)</f>
        <v>0</v>
      </c>
      <c r="P133">
        <f ca="1">SUMPRODUCT('Modified Weights'!P143:P147,'Centered Ratings'!P132:P136)/SUM('Modified Weights'!P143:P147)</f>
        <v>-0.15323689096066623</v>
      </c>
      <c r="Q133">
        <f ca="1">SUMPRODUCT('Modified Weights'!Q143:Q147,'Centered Ratings'!Q132:Q136)/SUM('Modified Weights'!Q143:Q147)</f>
        <v>-6.812578215361216E-2</v>
      </c>
      <c r="R133">
        <f ca="1">SUMPRODUCT('Modified Weights'!R143:R147,'Centered Ratings'!R132:R136)/SUM('Modified Weights'!R143:R147)</f>
        <v>1.8599714328918601E-2</v>
      </c>
      <c r="S133">
        <f ca="1">SUMPRODUCT('Modified Weights'!S143:S147,'Centered Ratings'!S132:S136)/SUM('Modified Weights'!S143:S147)</f>
        <v>0</v>
      </c>
      <c r="T133">
        <f ca="1">SUMPRODUCT('Modified Weights'!T143:T147,'Centered Ratings'!T132:T136)/SUM('Modified Weights'!T143:T147)</f>
        <v>-0.11283216856427486</v>
      </c>
      <c r="U133">
        <f ca="1">SUMPRODUCT('Modified Weights'!U143:U147,'Centered Ratings'!U132:U136)/SUM('Modified Weights'!U143:U147)</f>
        <v>3.9437893838240493E-2</v>
      </c>
      <c r="V133">
        <f ca="1">SUMPRODUCT('Modified Weights'!V143:V147,'Centered Ratings'!V132:V136)/SUM('Modified Weights'!V143:V147)</f>
        <v>0.25845525566622107</v>
      </c>
      <c r="W133">
        <f ca="1">SUMPRODUCT('Modified Weights'!W143:W147,'Centered Ratings'!W132:W136)/SUM('Modified Weights'!W143:W147)</f>
        <v>0.24052235148846351</v>
      </c>
      <c r="X133">
        <f ca="1">SUMPRODUCT('Modified Weights'!X143:X147,'Centered Ratings'!X132:X136)/SUM('Modified Weights'!X143:X147)</f>
        <v>8.713893490822347E-2</v>
      </c>
      <c r="Y133">
        <f ca="1">SUMPRODUCT('Modified Weights'!Y143:Y147,'Centered Ratings'!Y132:Y136)/SUM('Modified Weights'!Y143:Y147)</f>
        <v>7.0211453036672436E-2</v>
      </c>
      <c r="Z133">
        <f ca="1">SUMPRODUCT('Modified Weights'!Z143:Z147,'Centered Ratings'!Z132:Z136)/SUM('Modified Weights'!Z143:Z147)</f>
        <v>0</v>
      </c>
    </row>
    <row r="134" spans="1:26">
      <c r="A134" s="1" t="str">
        <f t="shared" ref="A134:A137" si="26">A133</f>
        <v>197: Braveheart (1995)</v>
      </c>
      <c r="B134">
        <f ca="1">SUMPRODUCT('Modified Weights'!B144:B148,'Centered Ratings'!B133:B137)/SUM('Modified Weights'!B144:B148)</f>
        <v>0</v>
      </c>
      <c r="C134">
        <f ca="1">SUMPRODUCT('Modified Weights'!C144:C148,'Centered Ratings'!C133:C137)/SUM('Modified Weights'!C144:C148)</f>
        <v>4.5306515843879257E-2</v>
      </c>
      <c r="D134">
        <f ca="1">SUMPRODUCT('Modified Weights'!D144:D148,'Centered Ratings'!D133:D137)/SUM('Modified Weights'!D144:D148)</f>
        <v>0.24204737859222381</v>
      </c>
      <c r="E134">
        <f ca="1">SUMPRODUCT('Modified Weights'!E144:E148,'Centered Ratings'!E133:E137)/SUM('Modified Weights'!E144:E148)</f>
        <v>-2.1289839258461386E-2</v>
      </c>
      <c r="F134" s="4">
        <f ca="1">SUMPRODUCT('Modified Weights'!F144:F148,'Centered Ratings'!F133:F137)/SUM('Modified Weights'!F144:F148)</f>
        <v>-5.4030114448019674E-2</v>
      </c>
      <c r="G134">
        <f ca="1">SUMPRODUCT('Modified Weights'!G144:G148,'Centered Ratings'!G133:G137)/SUM('Modified Weights'!G144:G148)</f>
        <v>0.12339238921793784</v>
      </c>
      <c r="H134">
        <f ca="1">SUMPRODUCT('Modified Weights'!H144:H148,'Centered Ratings'!H133:H137)/SUM('Modified Weights'!H144:H148)</f>
        <v>5.442249748217854E-2</v>
      </c>
      <c r="I134">
        <f ca="1">SUMPRODUCT('Modified Weights'!I144:I148,'Centered Ratings'!I133:I137)/SUM('Modified Weights'!I144:I148)</f>
        <v>0</v>
      </c>
      <c r="J134">
        <f ca="1">SUMPRODUCT('Modified Weights'!J144:J148,'Centered Ratings'!J133:J137)/SUM('Modified Weights'!J144:J148)</f>
        <v>0.11389578020953202</v>
      </c>
      <c r="K134">
        <f ca="1">SUMPRODUCT('Modified Weights'!K144:K148,'Centered Ratings'!K133:K137)/SUM('Modified Weights'!K144:K148)</f>
        <v>-9.2543311227150954E-2</v>
      </c>
      <c r="L134">
        <f ca="1">SUMPRODUCT('Modified Weights'!L144:L148,'Centered Ratings'!L133:L137)/SUM('Modified Weights'!L144:L148)</f>
        <v>-0.19321528734112853</v>
      </c>
      <c r="M134">
        <f ca="1">SUMPRODUCT('Modified Weights'!M144:M148,'Centered Ratings'!M133:M137)/SUM('Modified Weights'!M144:M148)</f>
        <v>0.16482266899856349</v>
      </c>
      <c r="N134">
        <f ca="1">SUMPRODUCT('Modified Weights'!N144:N148,'Centered Ratings'!N133:N137)/SUM('Modified Weights'!N144:N148)</f>
        <v>-0.1453023568392782</v>
      </c>
      <c r="O134" s="4">
        <f ca="1">SUMPRODUCT('Modified Weights'!O144:O148,'Centered Ratings'!O133:O137)/SUM('Modified Weights'!O144:O148)</f>
        <v>3.2041481266084394E-2</v>
      </c>
      <c r="P134">
        <f ca="1">SUMPRODUCT('Modified Weights'!P144:P148,'Centered Ratings'!P133:P137)/SUM('Modified Weights'!P144:P148)</f>
        <v>-0.34811914283135997</v>
      </c>
      <c r="Q134">
        <f ca="1">SUMPRODUCT('Modified Weights'!Q144:Q148,'Centered Ratings'!Q133:Q137)/SUM('Modified Weights'!Q144:Q148)</f>
        <v>6.5846481911807586E-2</v>
      </c>
      <c r="R134">
        <f ca="1">SUMPRODUCT('Modified Weights'!R144:R148,'Centered Ratings'!R133:R137)/SUM('Modified Weights'!R144:R148)</f>
        <v>1.8599714328918601E-2</v>
      </c>
      <c r="S134">
        <f ca="1">SUMPRODUCT('Modified Weights'!S144:S148,'Centered Ratings'!S133:S137)/SUM('Modified Weights'!S144:S148)</f>
        <v>-0.54809520400382683</v>
      </c>
      <c r="T134">
        <f ca="1">SUMPRODUCT('Modified Weights'!T144:T148,'Centered Ratings'!T133:T137)/SUM('Modified Weights'!T144:T148)</f>
        <v>-0.11283216856427486</v>
      </c>
      <c r="U134">
        <f ca="1">SUMPRODUCT('Modified Weights'!U144:U148,'Centered Ratings'!U133:U137)/SUM('Modified Weights'!U144:U148)</f>
        <v>0.57676035102695988</v>
      </c>
      <c r="V134">
        <f ca="1">SUMPRODUCT('Modified Weights'!V144:V148,'Centered Ratings'!V133:V137)/SUM('Modified Weights'!V144:V148)</f>
        <v>0.25845525566622107</v>
      </c>
      <c r="W134">
        <f ca="1">SUMPRODUCT('Modified Weights'!W144:W148,'Centered Ratings'!W133:W137)/SUM('Modified Weights'!W144:W148)</f>
        <v>0.24581927851421284</v>
      </c>
      <c r="X134">
        <f ca="1">SUMPRODUCT('Modified Weights'!X144:X148,'Centered Ratings'!X133:X137)/SUM('Modified Weights'!X144:X148)</f>
        <v>5.9030000036703806E-2</v>
      </c>
      <c r="Y134">
        <f ca="1">SUMPRODUCT('Modified Weights'!Y144:Y148,'Centered Ratings'!Y133:Y137)/SUM('Modified Weights'!Y144:Y148)</f>
        <v>7.0211453036672436E-2</v>
      </c>
      <c r="Z134">
        <f ca="1">SUMPRODUCT('Modified Weights'!Z144:Z148,'Centered Ratings'!Z133:Z137)/SUM('Modified Weights'!Z144:Z148)</f>
        <v>0.16599398840047747</v>
      </c>
    </row>
    <row r="135" spans="1:26">
      <c r="A135" s="1" t="str">
        <f t="shared" si="26"/>
        <v>197: Braveheart (1995)</v>
      </c>
      <c r="B135">
        <f ca="1">SUMPRODUCT('Modified Weights'!B145:B149,'Centered Ratings'!B134:B138)/SUM('Modified Weights'!B145:B149)</f>
        <v>0</v>
      </c>
      <c r="C135">
        <f ca="1">SUMPRODUCT('Modified Weights'!C145:C149,'Centered Ratings'!C134:C138)/SUM('Modified Weights'!C145:C149)</f>
        <v>0.18048428733092423</v>
      </c>
      <c r="D135">
        <f ca="1">SUMPRODUCT('Modified Weights'!D145:D149,'Centered Ratings'!D134:D138)/SUM('Modified Weights'!D145:D149)</f>
        <v>0.24204737859222381</v>
      </c>
      <c r="E135">
        <f ca="1">SUMPRODUCT('Modified Weights'!E145:E149,'Centered Ratings'!E134:E138)/SUM('Modified Weights'!E145:E149)</f>
        <v>0.4131183601235896</v>
      </c>
      <c r="F135" s="4">
        <f ca="1">SUMPRODUCT('Modified Weights'!F145:F149,'Centered Ratings'!F134:F138)/SUM('Modified Weights'!F145:F149)</f>
        <v>0.3995257623241652</v>
      </c>
      <c r="G135">
        <f ca="1">SUMPRODUCT('Modified Weights'!G145:G149,'Centered Ratings'!G134:G138)/SUM('Modified Weights'!G145:G149)</f>
        <v>0.12339238921793784</v>
      </c>
      <c r="H135">
        <f ca="1">SUMPRODUCT('Modified Weights'!H145:H149,'Centered Ratings'!H134:H138)/SUM('Modified Weights'!H145:H149)</f>
        <v>-0.16523050833351616</v>
      </c>
      <c r="I135">
        <f ca="1">SUMPRODUCT('Modified Weights'!I145:I149,'Centered Ratings'!I134:I138)/SUM('Modified Weights'!I145:I149)</f>
        <v>0.2494628088780152</v>
      </c>
      <c r="J135">
        <f ca="1">SUMPRODUCT('Modified Weights'!J145:J149,'Centered Ratings'!J134:J138)/SUM('Modified Weights'!J145:J149)</f>
        <v>8.7570133893317512E-2</v>
      </c>
      <c r="K135">
        <f ca="1">SUMPRODUCT('Modified Weights'!K145:K149,'Centered Ratings'!K134:K138)/SUM('Modified Weights'!K145:K149)</f>
        <v>-9.2543311227150954E-2</v>
      </c>
      <c r="L135">
        <f ca="1">SUMPRODUCT('Modified Weights'!L145:L149,'Centered Ratings'!L134:L138)/SUM('Modified Weights'!L145:L149)</f>
        <v>-0.19321528734112853</v>
      </c>
      <c r="M135">
        <f ca="1">SUMPRODUCT('Modified Weights'!M145:M149,'Centered Ratings'!M134:M138)/SUM('Modified Weights'!M145:M149)</f>
        <v>0.45513803104396566</v>
      </c>
      <c r="N135">
        <f ca="1">SUMPRODUCT('Modified Weights'!N145:N149,'Centered Ratings'!N134:N138)/SUM('Modified Weights'!N145:N149)</f>
        <v>-0.55592247673105288</v>
      </c>
      <c r="O135" s="4">
        <f ca="1">SUMPRODUCT('Modified Weights'!O145:O149,'Centered Ratings'!O134:O138)/SUM('Modified Weights'!O145:O149)</f>
        <v>6.3305774626765371E-2</v>
      </c>
      <c r="P135">
        <f ca="1">SUMPRODUCT('Modified Weights'!P145:P149,'Centered Ratings'!P134:P138)/SUM('Modified Weights'!P145:P149)</f>
        <v>-0.34811914283135997</v>
      </c>
      <c r="Q135">
        <f ca="1">SUMPRODUCT('Modified Weights'!Q145:Q149,'Centered Ratings'!Q134:Q138)/SUM('Modified Weights'!Q145:Q149)</f>
        <v>-5.334431563278038E-2</v>
      </c>
      <c r="R135">
        <f ca="1">SUMPRODUCT('Modified Weights'!R145:R149,'Centered Ratings'!R134:R138)/SUM('Modified Weights'!R145:R149)</f>
        <v>1.8599714328918601E-2</v>
      </c>
      <c r="S135">
        <f ca="1">SUMPRODUCT('Modified Weights'!S145:S149,'Centered Ratings'!S134:S138)/SUM('Modified Weights'!S145:S149)</f>
        <v>-0.38684138971629373</v>
      </c>
      <c r="T135">
        <f ca="1">SUMPRODUCT('Modified Weights'!T145:T149,'Centered Ratings'!T134:T138)/SUM('Modified Weights'!T145:T149)</f>
        <v>1.9296218086973436E-2</v>
      </c>
      <c r="U135">
        <f ca="1">SUMPRODUCT('Modified Weights'!U145:U149,'Centered Ratings'!U134:U138)/SUM('Modified Weights'!U145:U149)</f>
        <v>0.23213259410832587</v>
      </c>
      <c r="V135">
        <f ca="1">SUMPRODUCT('Modified Weights'!V145:V149,'Centered Ratings'!V134:V138)/SUM('Modified Weights'!V145:V149)</f>
        <v>0.27682927060068085</v>
      </c>
      <c r="W135">
        <f ca="1">SUMPRODUCT('Modified Weights'!W145:W149,'Centered Ratings'!W134:W138)/SUM('Modified Weights'!W145:W149)</f>
        <v>0.51449332507912637</v>
      </c>
      <c r="X135">
        <f ca="1">SUMPRODUCT('Modified Weights'!X145:X149,'Centered Ratings'!X134:X138)/SUM('Modified Weights'!X145:X149)</f>
        <v>0.36822696671197414</v>
      </c>
      <c r="Y135">
        <f ca="1">SUMPRODUCT('Modified Weights'!Y145:Y149,'Centered Ratings'!Y134:Y138)/SUM('Modified Weights'!Y145:Y149)</f>
        <v>7.0211453036672436E-2</v>
      </c>
      <c r="Z135">
        <f ca="1">SUMPRODUCT('Modified Weights'!Z145:Z149,'Centered Ratings'!Z134:Z138)/SUM('Modified Weights'!Z145:Z149)</f>
        <v>0.32954411595267474</v>
      </c>
    </row>
    <row r="136" spans="1:26">
      <c r="A136" s="1" t="str">
        <f t="shared" si="26"/>
        <v>197: Braveheart (1995)</v>
      </c>
      <c r="B136">
        <f ca="1">SUMPRODUCT('Modified Weights'!B146:B150,'Centered Ratings'!B135:B139)/SUM('Modified Weights'!B146:B150)</f>
        <v>0</v>
      </c>
      <c r="C136">
        <f ca="1">SUMPRODUCT('Modified Weights'!C146:C150,'Centered Ratings'!C135:C139)/SUM('Modified Weights'!C146:C150)</f>
        <v>0.11080430903975687</v>
      </c>
      <c r="D136">
        <f ca="1">SUMPRODUCT('Modified Weights'!D146:D150,'Centered Ratings'!D135:D139)/SUM('Modified Weights'!D146:D150)</f>
        <v>0.17222217171306184</v>
      </c>
      <c r="E136">
        <f ca="1">SUMPRODUCT('Modified Weights'!E146:E150,'Centered Ratings'!E135:E139)/SUM('Modified Weights'!E146:E150)</f>
        <v>-0.14537682740820557</v>
      </c>
      <c r="F136" s="4">
        <f ca="1">SUMPRODUCT('Modified Weights'!F146:F150,'Centered Ratings'!F135:F139)/SUM('Modified Weights'!F146:F150)</f>
        <v>0.60921742235068788</v>
      </c>
      <c r="G136">
        <f ca="1">SUMPRODUCT('Modified Weights'!G146:G150,'Centered Ratings'!G135:G139)/SUM('Modified Weights'!G146:G150)</f>
        <v>0.12339238921793784</v>
      </c>
      <c r="H136">
        <f ca="1">SUMPRODUCT('Modified Weights'!H146:H150,'Centered Ratings'!H135:H139)/SUM('Modified Weights'!H146:H150)</f>
        <v>-0.16523050833351616</v>
      </c>
      <c r="I136">
        <f ca="1">SUMPRODUCT('Modified Weights'!I146:I150,'Centered Ratings'!I135:I139)/SUM('Modified Weights'!I146:I150)</f>
        <v>-0.16140381706146384</v>
      </c>
      <c r="J136">
        <f ca="1">SUMPRODUCT('Modified Weights'!J146:J150,'Centered Ratings'!J135:J139)/SUM('Modified Weights'!J146:J150)</f>
        <v>4.9834349450292401E-2</v>
      </c>
      <c r="K136">
        <f ca="1">SUMPRODUCT('Modified Weights'!K146:K150,'Centered Ratings'!K135:K139)/SUM('Modified Weights'!K146:K150)</f>
        <v>1.4364811342212017E-3</v>
      </c>
      <c r="L136">
        <f ca="1">SUMPRODUCT('Modified Weights'!L146:L150,'Centered Ratings'!L135:L139)/SUM('Modified Weights'!L146:L150)</f>
        <v>-9.6678125464139175E-2</v>
      </c>
      <c r="M136">
        <f ca="1">SUMPRODUCT('Modified Weights'!M146:M150,'Centered Ratings'!M135:M139)/SUM('Modified Weights'!M146:M150)</f>
        <v>0.45513803104396566</v>
      </c>
      <c r="N136">
        <f ca="1">SUMPRODUCT('Modified Weights'!N146:N150,'Centered Ratings'!N135:N139)/SUM('Modified Weights'!N146:N150)</f>
        <v>-0.37249769978288993</v>
      </c>
      <c r="O136" s="4">
        <f ca="1">SUMPRODUCT('Modified Weights'!O146:O150,'Centered Ratings'!O135:O139)/SUM('Modified Weights'!O146:O150)</f>
        <v>9.1568665629603627E-2</v>
      </c>
      <c r="P136">
        <f ca="1">SUMPRODUCT('Modified Weights'!P146:P150,'Centered Ratings'!P135:P139)/SUM('Modified Weights'!P146:P150)</f>
        <v>-0.17389235189324023</v>
      </c>
      <c r="Q136">
        <f ca="1">SUMPRODUCT('Modified Weights'!Q146:Q150,'Centered Ratings'!Q135:Q139)/SUM('Modified Weights'!Q146:Q150)</f>
        <v>-0.26356402306424986</v>
      </c>
      <c r="R136">
        <f ca="1">SUMPRODUCT('Modified Weights'!R146:R150,'Centered Ratings'!R135:R139)/SUM('Modified Weights'!R146:R150)</f>
        <v>0.1118223580418742</v>
      </c>
      <c r="S136">
        <f ca="1">SUMPRODUCT('Modified Weights'!S146:S150,'Centered Ratings'!S135:S139)/SUM('Modified Weights'!S146:S150)</f>
        <v>-0.23079360533843576</v>
      </c>
      <c r="T136">
        <f ca="1">SUMPRODUCT('Modified Weights'!T146:T150,'Centered Ratings'!T135:T139)/SUM('Modified Weights'!T146:T150)</f>
        <v>-0.15894508134032392</v>
      </c>
      <c r="U136">
        <f ca="1">SUMPRODUCT('Modified Weights'!U146:U150,'Centered Ratings'!U135:U139)/SUM('Modified Weights'!U146:U150)</f>
        <v>0.23213259410832587</v>
      </c>
      <c r="V136">
        <f ca="1">SUMPRODUCT('Modified Weights'!V146:V150,'Centered Ratings'!V135:V139)/SUM('Modified Weights'!V146:V150)</f>
        <v>0.27682927060068085</v>
      </c>
      <c r="W136">
        <f ca="1">SUMPRODUCT('Modified Weights'!W146:W150,'Centered Ratings'!W135:W139)/SUM('Modified Weights'!W146:W150)</f>
        <v>0.4985690553087137</v>
      </c>
      <c r="X136">
        <f ca="1">SUMPRODUCT('Modified Weights'!X146:X150,'Centered Ratings'!X135:X139)/SUM('Modified Weights'!X146:X150)</f>
        <v>0.36822696671197414</v>
      </c>
      <c r="Y136">
        <f ca="1">SUMPRODUCT('Modified Weights'!Y146:Y150,'Centered Ratings'!Y135:Y139)/SUM('Modified Weights'!Y146:Y150)</f>
        <v>0.21824109187806118</v>
      </c>
      <c r="Z136">
        <f ca="1">SUMPRODUCT('Modified Weights'!Z146:Z150,'Centered Ratings'!Z135:Z139)/SUM('Modified Weights'!Z146:Z150)</f>
        <v>-2.9817143633660927E-2</v>
      </c>
    </row>
    <row r="137" spans="1:26">
      <c r="A137" s="1" t="str">
        <f t="shared" si="26"/>
        <v>197: Braveheart (1995)</v>
      </c>
      <c r="B137">
        <f ca="1">SUMPRODUCT('Modified Weights'!B147:B151,'Centered Ratings'!B136:B140)/SUM('Modified Weights'!B147:B151)</f>
        <v>0</v>
      </c>
      <c r="C137">
        <f ca="1">SUMPRODUCT('Modified Weights'!C147:C151,'Centered Ratings'!C136:C140)/SUM('Modified Weights'!C147:C151)</f>
        <v>-0.11265798480444532</v>
      </c>
      <c r="D137">
        <f ca="1">SUMPRODUCT('Modified Weights'!D147:D151,'Centered Ratings'!D136:D140)/SUM('Modified Weights'!D147:D151)</f>
        <v>0.21446851899128161</v>
      </c>
      <c r="E137">
        <f ca="1">SUMPRODUCT('Modified Weights'!E147:E151,'Centered Ratings'!E136:E140)/SUM('Modified Weights'!E147:E151)</f>
        <v>8.8379390818086614E-2</v>
      </c>
      <c r="F137" s="4">
        <f ca="1">SUMPRODUCT('Modified Weights'!F147:F151,'Centered Ratings'!F136:F140)/SUM('Modified Weights'!F147:F151)</f>
        <v>0.17987888095466625</v>
      </c>
      <c r="G137">
        <f ca="1">SUMPRODUCT('Modified Weights'!G147:G151,'Centered Ratings'!G136:G140)/SUM('Modified Weights'!G147:G151)</f>
        <v>0.12339238921793784</v>
      </c>
      <c r="H137">
        <f ca="1">SUMPRODUCT('Modified Weights'!H147:H151,'Centered Ratings'!H136:H140)/SUM('Modified Weights'!H147:H151)</f>
        <v>-0.48365474572969858</v>
      </c>
      <c r="I137">
        <f ca="1">SUMPRODUCT('Modified Weights'!I147:I151,'Centered Ratings'!I136:I140)/SUM('Modified Weights'!I147:I151)</f>
        <v>0.14750110265985664</v>
      </c>
      <c r="J137">
        <f ca="1">SUMPRODUCT('Modified Weights'!J147:J151,'Centered Ratings'!J136:J140)/SUM('Modified Weights'!J147:J151)</f>
        <v>4.9834349450292401E-2</v>
      </c>
      <c r="K137">
        <f ca="1">SUMPRODUCT('Modified Weights'!K147:K151,'Centered Ratings'!K136:K140)/SUM('Modified Weights'!K147:K151)</f>
        <v>0.31490805758683971</v>
      </c>
      <c r="L137">
        <f ca="1">SUMPRODUCT('Modified Weights'!L147:L151,'Centered Ratings'!L136:L140)/SUM('Modified Weights'!L147:L151)</f>
        <v>1.9924341020199379E-2</v>
      </c>
      <c r="M137">
        <f ca="1">SUMPRODUCT('Modified Weights'!M147:M151,'Centered Ratings'!M136:M140)/SUM('Modified Weights'!M147:M151)</f>
        <v>0.38563434573659672</v>
      </c>
      <c r="N137">
        <f ca="1">SUMPRODUCT('Modified Weights'!N147:N151,'Centered Ratings'!N136:N140)/SUM('Modified Weights'!N147:N151)</f>
        <v>-0.37249769978288993</v>
      </c>
      <c r="O137" s="4">
        <f ca="1">SUMPRODUCT('Modified Weights'!O147:O151,'Centered Ratings'!O136:O140)/SUM('Modified Weights'!O147:O151)</f>
        <v>9.1568665629603627E-2</v>
      </c>
      <c r="P137">
        <f ca="1">SUMPRODUCT('Modified Weights'!P147:P151,'Centered Ratings'!P136:P140)/SUM('Modified Weights'!P147:P151)</f>
        <v>-0.22794333346147272</v>
      </c>
      <c r="Q137">
        <f ca="1">SUMPRODUCT('Modified Weights'!Q147:Q151,'Centered Ratings'!Q136:Q140)/SUM('Modified Weights'!Q147:Q151)</f>
        <v>1.9890146284265258E-2</v>
      </c>
      <c r="R137">
        <f ca="1">SUMPRODUCT('Modified Weights'!R147:R151,'Centered Ratings'!R136:R140)/SUM('Modified Weights'!R147:R151)</f>
        <v>0.23462203177483454</v>
      </c>
      <c r="S137">
        <f ca="1">SUMPRODUCT('Modified Weights'!S147:S151,'Centered Ratings'!S136:S140)/SUM('Modified Weights'!S147:S151)</f>
        <v>-1.7370781031767209E-2</v>
      </c>
      <c r="T137">
        <f ca="1">SUMPRODUCT('Modified Weights'!T147:T151,'Centered Ratings'!T136:T140)/SUM('Modified Weights'!T147:T151)</f>
        <v>3.5655476264314194E-2</v>
      </c>
      <c r="U137">
        <f ca="1">SUMPRODUCT('Modified Weights'!U147:U151,'Centered Ratings'!U136:U140)/SUM('Modified Weights'!U147:U151)</f>
        <v>0.30498437916208987</v>
      </c>
      <c r="V137">
        <f ca="1">SUMPRODUCT('Modified Weights'!V147:V151,'Centered Ratings'!V136:V140)/SUM('Modified Weights'!V147:V151)</f>
        <v>-0.59586877408527461</v>
      </c>
      <c r="W137">
        <f ca="1">SUMPRODUCT('Modified Weights'!W147:W151,'Centered Ratings'!W136:W140)/SUM('Modified Weights'!W147:W151)</f>
        <v>6.9698368528372412E-2</v>
      </c>
      <c r="X137">
        <f ca="1">SUMPRODUCT('Modified Weights'!X147:X151,'Centered Ratings'!X136:X140)/SUM('Modified Weights'!X147:X151)</f>
        <v>0.36822696671197414</v>
      </c>
      <c r="Y137">
        <f ca="1">SUMPRODUCT('Modified Weights'!Y147:Y151,'Centered Ratings'!Y136:Y140)/SUM('Modified Weights'!Y147:Y151)</f>
        <v>-0.16940318502112098</v>
      </c>
      <c r="Z137">
        <f ca="1">SUMPRODUCT('Modified Weights'!Z147:Z151,'Centered Ratings'!Z136:Z140)/SUM('Modified Weights'!Z147:Z151)</f>
        <v>-2.9817143633660927E-2</v>
      </c>
    </row>
    <row r="138" spans="1:26">
      <c r="A138" s="21" t="s">
        <v>27</v>
      </c>
      <c r="B138">
        <f ca="1">SUMPRODUCT('Modified Weights'!B148:B152,'Centered Ratings'!B137:B141)/SUM('Modified Weights'!B148:B152)</f>
        <v>0</v>
      </c>
      <c r="C138">
        <f ca="1">SUMPRODUCT('Modified Weights'!C148:C152,'Centered Ratings'!C137:C141)/SUM('Modified Weights'!C148:C152)</f>
        <v>-4.7949725125602909E-2</v>
      </c>
      <c r="D138">
        <f ca="1">SUMPRODUCT('Modified Weights'!D148:D152,'Centered Ratings'!D137:D141)/SUM('Modified Weights'!D148:D152)</f>
        <v>5.7086413449578153E-3</v>
      </c>
      <c r="E138">
        <f ca="1">SUMPRODUCT('Modified Weights'!E148:E152,'Centered Ratings'!E137:E141)/SUM('Modified Weights'!E148:E152)</f>
        <v>8.8379390818086614E-2</v>
      </c>
      <c r="F138" s="4">
        <f ca="1">SUMPRODUCT('Modified Weights'!F148:F152,'Centered Ratings'!F137:F141)/SUM('Modified Weights'!F148:F152)</f>
        <v>3.1551266276101296E-2</v>
      </c>
      <c r="G138">
        <f ca="1">SUMPRODUCT('Modified Weights'!G148:G152,'Centered Ratings'!G137:G141)/SUM('Modified Weights'!G148:G152)</f>
        <v>-3.2152215641243096E-3</v>
      </c>
      <c r="H138">
        <f ca="1">SUMPRODUCT('Modified Weights'!H148:H152,'Centered Ratings'!H137:H141)/SUM('Modified Weights'!H148:H152)</f>
        <v>0.1588024851313754</v>
      </c>
      <c r="I138">
        <f ca="1">SUMPRODUCT('Modified Weights'!I148:I152,'Centered Ratings'!I137:I141)/SUM('Modified Weights'!I148:I152)</f>
        <v>0.14750110265985664</v>
      </c>
      <c r="J138">
        <f ca="1">SUMPRODUCT('Modified Weights'!J148:J152,'Centered Ratings'!J137:J141)/SUM('Modified Weights'!J148:J152)</f>
        <v>0</v>
      </c>
      <c r="K138">
        <f ca="1">SUMPRODUCT('Modified Weights'!K148:K152,'Centered Ratings'!K137:K141)/SUM('Modified Weights'!K148:K152)</f>
        <v>-5.1588767819567817E-2</v>
      </c>
      <c r="L138">
        <f ca="1">SUMPRODUCT('Modified Weights'!L148:L152,'Centered Ratings'!L137:L141)/SUM('Modified Weights'!L148:L152)</f>
        <v>-1.1715436867125637E-3</v>
      </c>
      <c r="M138">
        <f ca="1">SUMPRODUCT('Modified Weights'!M148:M152,'Centered Ratings'!M137:M141)/SUM('Modified Weights'!M148:M152)</f>
        <v>1.7483978737262856E-2</v>
      </c>
      <c r="N138">
        <f ca="1">SUMPRODUCT('Modified Weights'!N148:N152,'Centered Ratings'!N137:N141)/SUM('Modified Weights'!N148:N152)</f>
        <v>-9.1046153674687329E-4</v>
      </c>
      <c r="O138" s="4">
        <f ca="1">SUMPRODUCT('Modified Weights'!O148:O152,'Centered Ratings'!O137:O141)/SUM('Modified Weights'!O148:O152)</f>
        <v>-8.7253374815854431E-3</v>
      </c>
      <c r="P138">
        <f ca="1">SUMPRODUCT('Modified Weights'!P148:P152,'Centered Ratings'!P137:P141)/SUM('Modified Weights'!P148:P152)</f>
        <v>-0.14861177881879009</v>
      </c>
      <c r="Q138">
        <f ca="1">SUMPRODUCT('Modified Weights'!Q148:Q152,'Centered Ratings'!Q137:Q141)/SUM('Modified Weights'!Q148:Q152)</f>
        <v>1.9890146284265258E-2</v>
      </c>
      <c r="R138">
        <f ca="1">SUMPRODUCT('Modified Weights'!R148:R152,'Centered Ratings'!R137:R141)/SUM('Modified Weights'!R148:R152)</f>
        <v>0</v>
      </c>
      <c r="S138">
        <f ca="1">SUMPRODUCT('Modified Weights'!S148:S152,'Centered Ratings'!S137:S141)/SUM('Modified Weights'!S148:S152)</f>
        <v>-1.7370781031767209E-2</v>
      </c>
      <c r="T138">
        <f ca="1">SUMPRODUCT('Modified Weights'!T148:T152,'Centered Ratings'!T137:T141)/SUM('Modified Weights'!T148:T152)</f>
        <v>-5.721342848282307E-2</v>
      </c>
      <c r="U138">
        <f ca="1">SUMPRODUCT('Modified Weights'!U148:U152,'Centered Ratings'!U137:U141)/SUM('Modified Weights'!U148:U152)</f>
        <v>0.10186844581997009</v>
      </c>
      <c r="V138">
        <f ca="1">SUMPRODUCT('Modified Weights'!V148:V152,'Centered Ratings'!V137:V141)/SUM('Modified Weights'!V148:V152)</f>
        <v>-0.12198738563325233</v>
      </c>
      <c r="W138">
        <f ca="1">SUMPRODUCT('Modified Weights'!W148:W152,'Centered Ratings'!W137:W141)/SUM('Modified Weights'!W148:W152)</f>
        <v>-4.2435589222221723E-2</v>
      </c>
      <c r="X138">
        <f ca="1">SUMPRODUCT('Modified Weights'!X148:X152,'Centered Ratings'!X137:X141)/SUM('Modified Weights'!X148:X152)</f>
        <v>0</v>
      </c>
      <c r="Y138">
        <f ca="1">SUMPRODUCT('Modified Weights'!Y148:Y152,'Centered Ratings'!Y137:Y141)/SUM('Modified Weights'!Y148:Y152)</f>
        <v>-4.0106386512956962E-2</v>
      </c>
      <c r="Z138">
        <f ca="1">SUMPRODUCT('Modified Weights'!Z148:Z152,'Centered Ratings'!Z137:Z141)/SUM('Modified Weights'!Z148:Z152)</f>
        <v>0.10715759029488046</v>
      </c>
    </row>
    <row r="139" spans="1:26">
      <c r="A139" s="1" t="str">
        <f t="shared" ref="A139:A142" si="27">A138</f>
        <v>238: The Godfather (1972)</v>
      </c>
      <c r="B139">
        <f ca="1">SUMPRODUCT('Modified Weights'!B149:B153,'Centered Ratings'!B138:B142)/SUM('Modified Weights'!B149:B153)</f>
        <v>0</v>
      </c>
      <c r="C139" t="e">
        <f ca="1">SUMPRODUCT('Modified Weights'!C149:C153,'Centered Ratings'!C138:C142)/SUM('Modified Weights'!C149:C153)</f>
        <v>#DIV/0!</v>
      </c>
      <c r="D139" t="e">
        <f ca="1">SUMPRODUCT('Modified Weights'!D149:D153,'Centered Ratings'!D138:D142)/SUM('Modified Weights'!D149:D153)</f>
        <v>#DIV/0!</v>
      </c>
      <c r="E139">
        <f ca="1">SUMPRODUCT('Modified Weights'!E149:E153,'Centered Ratings'!E138:E142)/SUM('Modified Weights'!E149:E153)</f>
        <v>8.8379390818086614E-2</v>
      </c>
      <c r="F139" s="4">
        <f ca="1">SUMPRODUCT('Modified Weights'!F149:F153,'Centered Ratings'!F138:F142)/SUM('Modified Weights'!F149:F153)</f>
        <v>3.1551266276101296E-2</v>
      </c>
      <c r="G139" t="e">
        <f ca="1">SUMPRODUCT('Modified Weights'!G149:G153,'Centered Ratings'!G138:G142)/SUM('Modified Weights'!G149:G153)</f>
        <v>#DIV/0!</v>
      </c>
      <c r="H139">
        <f ca="1">SUMPRODUCT('Modified Weights'!H149:H153,'Centered Ratings'!H138:H142)/SUM('Modified Weights'!H149:H153)</f>
        <v>0.1588024851313754</v>
      </c>
      <c r="I139" t="e">
        <f ca="1">SUMPRODUCT('Modified Weights'!I149:I153,'Centered Ratings'!I138:I142)/SUM('Modified Weights'!I149:I153)</f>
        <v>#DIV/0!</v>
      </c>
      <c r="J139">
        <f ca="1">SUMPRODUCT('Modified Weights'!J149:J153,'Centered Ratings'!J138:J142)/SUM('Modified Weights'!J149:J153)</f>
        <v>0</v>
      </c>
      <c r="K139">
        <f ca="1">SUMPRODUCT('Modified Weights'!K149:K153,'Centered Ratings'!K138:K142)/SUM('Modified Weights'!K149:K153)</f>
        <v>-0.19132904810300053</v>
      </c>
      <c r="L139">
        <f ca="1">SUMPRODUCT('Modified Weights'!L149:L153,'Centered Ratings'!L138:L142)/SUM('Modified Weights'!L149:L153)</f>
        <v>6.1126574035907655E-2</v>
      </c>
      <c r="M139" t="e">
        <f ca="1">SUMPRODUCT('Modified Weights'!M149:M153,'Centered Ratings'!M138:M142)/SUM('Modified Weights'!M149:M153)</f>
        <v>#DIV/0!</v>
      </c>
      <c r="N139" t="e">
        <f ca="1">SUMPRODUCT('Modified Weights'!N149:N153,'Centered Ratings'!N138:N142)/SUM('Modified Weights'!N149:N153)</f>
        <v>#DIV/0!</v>
      </c>
      <c r="O139" s="4">
        <f ca="1">SUMPRODUCT('Modified Weights'!O149:O153,'Centered Ratings'!O138:O142)/SUM('Modified Weights'!O149:O153)</f>
        <v>-5.4818562223921542E-2</v>
      </c>
      <c r="P139">
        <f ca="1">SUMPRODUCT('Modified Weights'!P149:P153,'Centered Ratings'!P138:P142)/SUM('Modified Weights'!P149:P153)</f>
        <v>-9.0543731938771924E-2</v>
      </c>
      <c r="Q139">
        <f ca="1">SUMPRODUCT('Modified Weights'!Q149:Q153,'Centered Ratings'!Q138:Q142)/SUM('Modified Weights'!Q149:Q153)</f>
        <v>-1.8581815524658644E-2</v>
      </c>
      <c r="R139" t="e">
        <f ca="1">SUMPRODUCT('Modified Weights'!R149:R153,'Centered Ratings'!R138:R142)/SUM('Modified Weights'!R149:R153)</f>
        <v>#DIV/0!</v>
      </c>
      <c r="S139">
        <f ca="1">SUMPRODUCT('Modified Weights'!S149:S153,'Centered Ratings'!S138:S142)/SUM('Modified Weights'!S149:S153)</f>
        <v>0.5</v>
      </c>
      <c r="T139">
        <f ca="1">SUMPRODUCT('Modified Weights'!T149:T153,'Centered Ratings'!T138:T142)/SUM('Modified Weights'!T149:T153)</f>
        <v>-5.721342848282307E-2</v>
      </c>
      <c r="U139">
        <f ca="1">SUMPRODUCT('Modified Weights'!U149:U153,'Centered Ratings'!U138:U142)/SUM('Modified Weights'!U149:U153)</f>
        <v>-0.11315855929268977</v>
      </c>
      <c r="V139" t="e">
        <f ca="1">SUMPRODUCT('Modified Weights'!V149:V153,'Centered Ratings'!V138:V142)/SUM('Modified Weights'!V149:V153)</f>
        <v>#DIV/0!</v>
      </c>
      <c r="W139">
        <f ca="1">SUMPRODUCT('Modified Weights'!W149:W153,'Centered Ratings'!W138:W142)/SUM('Modified Weights'!W149:W153)</f>
        <v>-0.14114486038922203</v>
      </c>
      <c r="X139" t="e">
        <f ca="1">SUMPRODUCT('Modified Weights'!X149:X153,'Centered Ratings'!X138:X142)/SUM('Modified Weights'!X149:X153)</f>
        <v>#DIV/0!</v>
      </c>
      <c r="Y139">
        <f ca="1">SUMPRODUCT('Modified Weights'!Y149:Y153,'Centered Ratings'!Y138:Y142)/SUM('Modified Weights'!Y149:Y153)</f>
        <v>-4.0106386512956962E-2</v>
      </c>
      <c r="Z139">
        <f ca="1">SUMPRODUCT('Modified Weights'!Z149:Z153,'Centered Ratings'!Z138:Z142)/SUM('Modified Weights'!Z149:Z153)</f>
        <v>-3.5775899709014299E-2</v>
      </c>
    </row>
    <row r="140" spans="1:26">
      <c r="A140" s="1" t="str">
        <f t="shared" si="27"/>
        <v>238: The Godfather (1972)</v>
      </c>
      <c r="B140">
        <f ca="1">SUMPRODUCT('Modified Weights'!B150:B154,'Centered Ratings'!B139:B143)/SUM('Modified Weights'!B150:B154)</f>
        <v>0</v>
      </c>
      <c r="C140" t="e">
        <f ca="1">SUMPRODUCT('Modified Weights'!C150:C154,'Centered Ratings'!C139:C143)/SUM('Modified Weights'!C150:C154)</f>
        <v>#DIV/0!</v>
      </c>
      <c r="D140" t="e">
        <f ca="1">SUMPRODUCT('Modified Weights'!D150:D154,'Centered Ratings'!D139:D143)/SUM('Modified Weights'!D150:D154)</f>
        <v>#DIV/0!</v>
      </c>
      <c r="E140">
        <f ca="1">SUMPRODUCT('Modified Weights'!E150:E154,'Centered Ratings'!E139:E143)/SUM('Modified Weights'!E150:E154)</f>
        <v>-7.2898808280703843E-4</v>
      </c>
      <c r="F140" s="4">
        <f ca="1">SUMPRODUCT('Modified Weights'!F150:F154,'Centered Ratings'!F139:F143)/SUM('Modified Weights'!F150:F154)</f>
        <v>-0.18620270146787252</v>
      </c>
      <c r="G140" t="e">
        <f ca="1">SUMPRODUCT('Modified Weights'!G150:G154,'Centered Ratings'!G139:G143)/SUM('Modified Weights'!G150:G154)</f>
        <v>#DIV/0!</v>
      </c>
      <c r="H140">
        <f ca="1">SUMPRODUCT('Modified Weights'!H150:H154,'Centered Ratings'!H139:H143)/SUM('Modified Weights'!H150:H154)</f>
        <v>0.46371833501188098</v>
      </c>
      <c r="I140" t="e">
        <f ca="1">SUMPRODUCT('Modified Weights'!I150:I154,'Centered Ratings'!I139:I143)/SUM('Modified Weights'!I150:I154)</f>
        <v>#DIV/0!</v>
      </c>
      <c r="J140">
        <f ca="1">SUMPRODUCT('Modified Weights'!J150:J154,'Centered Ratings'!J139:J143)/SUM('Modified Weights'!J150:J154)</f>
        <v>0</v>
      </c>
      <c r="K140">
        <f ca="1">SUMPRODUCT('Modified Weights'!K150:K154,'Centered Ratings'!K139:K143)/SUM('Modified Weights'!K150:K154)</f>
        <v>-0.14499490622775435</v>
      </c>
      <c r="L140">
        <f ca="1">SUMPRODUCT('Modified Weights'!L150:L154,'Centered Ratings'!L139:L143)/SUM('Modified Weights'!L150:L154)</f>
        <v>6.1126574035907655E-2</v>
      </c>
      <c r="M140" t="e">
        <f ca="1">SUMPRODUCT('Modified Weights'!M150:M154,'Centered Ratings'!M139:M143)/SUM('Modified Weights'!M150:M154)</f>
        <v>#DIV/0!</v>
      </c>
      <c r="N140" t="e">
        <f ca="1">SUMPRODUCT('Modified Weights'!N150:N154,'Centered Ratings'!N139:N143)/SUM('Modified Weights'!N150:N154)</f>
        <v>#DIV/0!</v>
      </c>
      <c r="O140" s="4">
        <f ca="1">SUMPRODUCT('Modified Weights'!O150:O154,'Centered Ratings'!O139:O143)/SUM('Modified Weights'!O150:O154)</f>
        <v>-1.2777910938680206E-2</v>
      </c>
      <c r="P140">
        <f ca="1">SUMPRODUCT('Modified Weights'!P150:P154,'Centered Ratings'!P139:P143)/SUM('Modified Weights'!P150:P154)</f>
        <v>-9.0543731938771924E-2</v>
      </c>
      <c r="Q140">
        <f ca="1">SUMPRODUCT('Modified Weights'!Q150:Q154,'Centered Ratings'!Q139:Q143)/SUM('Modified Weights'!Q150:Q154)</f>
        <v>-5.92859705117997E-2</v>
      </c>
      <c r="R140" t="e">
        <f ca="1">SUMPRODUCT('Modified Weights'!R150:R154,'Centered Ratings'!R139:R143)/SUM('Modified Weights'!R150:R154)</f>
        <v>#DIV/0!</v>
      </c>
      <c r="S140">
        <f ca="1">SUMPRODUCT('Modified Weights'!S150:S154,'Centered Ratings'!S139:S143)/SUM('Modified Weights'!S150:S154)</f>
        <v>0.5</v>
      </c>
      <c r="T140">
        <f ca="1">SUMPRODUCT('Modified Weights'!T150:T154,'Centered Ratings'!T139:T143)/SUM('Modified Weights'!T150:T154)</f>
        <v>-0.21037159801677283</v>
      </c>
      <c r="U140">
        <f ca="1">SUMPRODUCT('Modified Weights'!U150:U154,'Centered Ratings'!U139:U143)/SUM('Modified Weights'!U150:U154)</f>
        <v>0.26830741414001591</v>
      </c>
      <c r="V140" t="e">
        <f ca="1">SUMPRODUCT('Modified Weights'!V150:V154,'Centered Ratings'!V139:V143)/SUM('Modified Weights'!V150:V154)</f>
        <v>#DIV/0!</v>
      </c>
      <c r="W140">
        <f ca="1">SUMPRODUCT('Modified Weights'!W150:W154,'Centered Ratings'!W139:W143)/SUM('Modified Weights'!W150:W154)</f>
        <v>-3.6631343003774408E-2</v>
      </c>
      <c r="X140" t="e">
        <f ca="1">SUMPRODUCT('Modified Weights'!X150:X154,'Centered Ratings'!X139:X143)/SUM('Modified Weights'!X150:X154)</f>
        <v>#DIV/0!</v>
      </c>
      <c r="Y140">
        <f ca="1">SUMPRODUCT('Modified Weights'!Y150:Y154,'Centered Ratings'!Y139:Y143)/SUM('Modified Weights'!Y150:Y154)</f>
        <v>-0.33578716242899503</v>
      </c>
      <c r="Z140">
        <f ca="1">SUMPRODUCT('Modified Weights'!Z150:Z154,'Centered Ratings'!Z139:Z143)/SUM('Modified Weights'!Z150:Z154)</f>
        <v>-0.21501970824166161</v>
      </c>
    </row>
    <row r="141" spans="1:26">
      <c r="A141" s="1" t="str">
        <f t="shared" si="27"/>
        <v>238: The Godfather (1972)</v>
      </c>
      <c r="B141">
        <f ca="1">SUMPRODUCT('Modified Weights'!B151:B155,'Centered Ratings'!B140:B144)/SUM('Modified Weights'!B151:B155)</f>
        <v>0</v>
      </c>
      <c r="C141" t="e">
        <f ca="1">SUMPRODUCT('Modified Weights'!C151:C155,'Centered Ratings'!C140:C144)/SUM('Modified Weights'!C151:C155)</f>
        <v>#DIV/0!</v>
      </c>
      <c r="D141" t="e">
        <f ca="1">SUMPRODUCT('Modified Weights'!D151:D155,'Centered Ratings'!D140:D144)/SUM('Modified Weights'!D151:D155)</f>
        <v>#DIV/0!</v>
      </c>
      <c r="E141">
        <f ca="1">SUMPRODUCT('Modified Weights'!E151:E155,'Centered Ratings'!E140:E144)/SUM('Modified Weights'!E151:E155)</f>
        <v>0.33333333333333304</v>
      </c>
      <c r="F141" s="4">
        <f ca="1">SUMPRODUCT('Modified Weights'!F151:F155,'Centered Ratings'!F140:F144)/SUM('Modified Weights'!F151:F155)</f>
        <v>0.17333271028870284</v>
      </c>
      <c r="G141" t="e">
        <f ca="1">SUMPRODUCT('Modified Weights'!G151:G155,'Centered Ratings'!G140:G144)/SUM('Modified Weights'!G151:G155)</f>
        <v>#DIV/0!</v>
      </c>
      <c r="H141">
        <f ca="1">SUMPRODUCT('Modified Weights'!H151:H155,'Centered Ratings'!H140:H144)/SUM('Modified Weights'!H151:H155)</f>
        <v>0.37874506093440563</v>
      </c>
      <c r="I141" t="e">
        <f ca="1">SUMPRODUCT('Modified Weights'!I151:I155,'Centered Ratings'!I140:I144)/SUM('Modified Weights'!I151:I155)</f>
        <v>#DIV/0!</v>
      </c>
      <c r="J141">
        <f ca="1">SUMPRODUCT('Modified Weights'!J151:J155,'Centered Ratings'!J140:J144)/SUM('Modified Weights'!J151:J155)</f>
        <v>0</v>
      </c>
      <c r="K141">
        <f ca="1">SUMPRODUCT('Modified Weights'!K151:K155,'Centered Ratings'!K140:K144)/SUM('Modified Weights'!K151:K155)</f>
        <v>-0.27680991076767653</v>
      </c>
      <c r="L141">
        <f ca="1">SUMPRODUCT('Modified Weights'!L151:L155,'Centered Ratings'!L140:L144)/SUM('Modified Weights'!L151:L155)</f>
        <v>8.5322418375722246E-3</v>
      </c>
      <c r="M141" t="e">
        <f ca="1">SUMPRODUCT('Modified Weights'!M151:M155,'Centered Ratings'!M140:M144)/SUM('Modified Weights'!M151:M155)</f>
        <v>#DIV/0!</v>
      </c>
      <c r="N141" t="e">
        <f ca="1">SUMPRODUCT('Modified Weights'!N151:N155,'Centered Ratings'!N140:N144)/SUM('Modified Weights'!N151:N155)</f>
        <v>#DIV/0!</v>
      </c>
      <c r="O141" s="4">
        <f ca="1">SUMPRODUCT('Modified Weights'!O151:O155,'Centered Ratings'!O140:O144)/SUM('Modified Weights'!O151:O155)</f>
        <v>-7.2967481950264132E-2</v>
      </c>
      <c r="P141">
        <f ca="1">SUMPRODUCT('Modified Weights'!P151:P155,'Centered Ratings'!P140:P144)/SUM('Modified Weights'!P151:P155)</f>
        <v>-0.243221736126321</v>
      </c>
      <c r="Q141">
        <f ca="1">SUMPRODUCT('Modified Weights'!Q151:Q155,'Centered Ratings'!Q140:Q144)/SUM('Modified Weights'!Q151:Q155)</f>
        <v>6.789831894091089E-2</v>
      </c>
      <c r="R141" t="e">
        <f ca="1">SUMPRODUCT('Modified Weights'!R151:R155,'Centered Ratings'!R140:R144)/SUM('Modified Weights'!R151:R155)</f>
        <v>#DIV/0!</v>
      </c>
      <c r="S141">
        <f ca="1">SUMPRODUCT('Modified Weights'!S151:S155,'Centered Ratings'!S140:S144)/SUM('Modified Weights'!S151:S155)</f>
        <v>0.28464577980443373</v>
      </c>
      <c r="T141">
        <f ca="1">SUMPRODUCT('Modified Weights'!T151:T155,'Centered Ratings'!T140:T144)/SUM('Modified Weights'!T151:T155)</f>
        <v>-0.47669772792588422</v>
      </c>
      <c r="U141">
        <f ca="1">SUMPRODUCT('Modified Weights'!U151:U155,'Centered Ratings'!U140:U144)/SUM('Modified Weights'!U151:U155)</f>
        <v>0.14636060959802438</v>
      </c>
      <c r="V141" t="e">
        <f ca="1">SUMPRODUCT('Modified Weights'!V151:V155,'Centered Ratings'!V140:V144)/SUM('Modified Weights'!V151:V155)</f>
        <v>#DIV/0!</v>
      </c>
      <c r="W141">
        <f ca="1">SUMPRODUCT('Modified Weights'!W151:W155,'Centered Ratings'!W140:W144)/SUM('Modified Weights'!W151:W155)</f>
        <v>-0.15190304749035802</v>
      </c>
      <c r="X141" t="e">
        <f ca="1">SUMPRODUCT('Modified Weights'!X151:X155,'Centered Ratings'!X140:X144)/SUM('Modified Weights'!X151:X155)</f>
        <v>#DIV/0!</v>
      </c>
      <c r="Y141">
        <f ca="1">SUMPRODUCT('Modified Weights'!Y151:Y155,'Centered Ratings'!Y140:Y144)/SUM('Modified Weights'!Y151:Y155)</f>
        <v>-7.655123233726481E-2</v>
      </c>
      <c r="Z141">
        <f ca="1">SUMPRODUCT('Modified Weights'!Z151:Z155,'Centered Ratings'!Z140:Z144)/SUM('Modified Weights'!Z151:Z155)</f>
        <v>0.25516888637876378</v>
      </c>
    </row>
    <row r="142" spans="1:26">
      <c r="A142" s="1" t="str">
        <f t="shared" si="27"/>
        <v>238: The Godfather (1972)</v>
      </c>
      <c r="B142">
        <f ca="1">SUMPRODUCT('Modified Weights'!B152:B156,'Centered Ratings'!B141:B145)/SUM('Modified Weights'!B152:B156)</f>
        <v>0</v>
      </c>
      <c r="C142" t="e">
        <f ca="1">SUMPRODUCT('Modified Weights'!C152:C156,'Centered Ratings'!C141:C145)/SUM('Modified Weights'!C152:C156)</f>
        <v>#DIV/0!</v>
      </c>
      <c r="D142" t="e">
        <f ca="1">SUMPRODUCT('Modified Weights'!D152:D156,'Centered Ratings'!D141:D145)/SUM('Modified Weights'!D152:D156)</f>
        <v>#DIV/0!</v>
      </c>
      <c r="E142" t="e">
        <f ca="1">SUMPRODUCT('Modified Weights'!E152:E156,'Centered Ratings'!E141:E145)/SUM('Modified Weights'!E152:E156)</f>
        <v>#DIV/0!</v>
      </c>
      <c r="F142" s="4">
        <f ca="1">SUMPRODUCT('Modified Weights'!F152:F156,'Centered Ratings'!F141:F145)/SUM('Modified Weights'!F152:F156)</f>
        <v>0.41243656803101564</v>
      </c>
      <c r="G142" t="e">
        <f ca="1">SUMPRODUCT('Modified Weights'!G152:G156,'Centered Ratings'!G141:G145)/SUM('Modified Weights'!G152:G156)</f>
        <v>#DIV/0!</v>
      </c>
      <c r="H142">
        <f ca="1">SUMPRODUCT('Modified Weights'!H152:H156,'Centered Ratings'!H141:H145)/SUM('Modified Weights'!H152:H156)</f>
        <v>0.67393756335728938</v>
      </c>
      <c r="I142" t="e">
        <f ca="1">SUMPRODUCT('Modified Weights'!I152:I156,'Centered Ratings'!I141:I145)/SUM('Modified Weights'!I152:I156)</f>
        <v>#DIV/0!</v>
      </c>
      <c r="J142">
        <f ca="1">SUMPRODUCT('Modified Weights'!J152:J156,'Centered Ratings'!J141:J145)/SUM('Modified Weights'!J152:J156)</f>
        <v>0</v>
      </c>
      <c r="K142">
        <f ca="1">SUMPRODUCT('Modified Weights'!K152:K156,'Centered Ratings'!K141:K145)/SUM('Modified Weights'!K152:K156)</f>
        <v>-6.3847124357687829E-2</v>
      </c>
      <c r="L142">
        <f ca="1">SUMPRODUCT('Modified Weights'!L152:L156,'Centered Ratings'!L141:L145)/SUM('Modified Weights'!L152:L156)</f>
        <v>-0.1259849208867288</v>
      </c>
      <c r="M142" t="e">
        <f ca="1">SUMPRODUCT('Modified Weights'!M152:M156,'Centered Ratings'!M141:M145)/SUM('Modified Weights'!M152:M156)</f>
        <v>#DIV/0!</v>
      </c>
      <c r="N142" t="e">
        <f ca="1">SUMPRODUCT('Modified Weights'!N152:N156,'Centered Ratings'!N141:N145)/SUM('Modified Weights'!N152:N156)</f>
        <v>#DIV/0!</v>
      </c>
      <c r="O142" s="4">
        <f ca="1">SUMPRODUCT('Modified Weights'!O152:O156,'Centered Ratings'!O141:O145)/SUM('Modified Weights'!O152:O156)</f>
        <v>-0.14032780337116288</v>
      </c>
      <c r="P142">
        <f ca="1">SUMPRODUCT('Modified Weights'!P152:P156,'Centered Ratings'!P141:P145)/SUM('Modified Weights'!P152:P156)</f>
        <v>6.2891731590365652E-2</v>
      </c>
      <c r="Q142">
        <f ca="1">SUMPRODUCT('Modified Weights'!Q152:Q156,'Centered Ratings'!Q141:Q145)/SUM('Modified Weights'!Q152:Q156)</f>
        <v>0</v>
      </c>
      <c r="R142" t="e">
        <f ca="1">SUMPRODUCT('Modified Weights'!R152:R156,'Centered Ratings'!R141:R145)/SUM('Modified Weights'!R152:R156)</f>
        <v>#DIV/0!</v>
      </c>
      <c r="S142">
        <f ca="1">SUMPRODUCT('Modified Weights'!S152:S156,'Centered Ratings'!S141:S145)/SUM('Modified Weights'!S152:S156)</f>
        <v>0</v>
      </c>
      <c r="T142">
        <f ca="1">SUMPRODUCT('Modified Weights'!T152:T156,'Centered Ratings'!T141:T145)/SUM('Modified Weights'!T152:T156)</f>
        <v>-1.5</v>
      </c>
      <c r="U142">
        <f ca="1">SUMPRODUCT('Modified Weights'!U152:U156,'Centered Ratings'!U141:U145)/SUM('Modified Weights'!U152:U156)</f>
        <v>-5.1819695200987781E-2</v>
      </c>
      <c r="V142" t="e">
        <f ca="1">SUMPRODUCT('Modified Weights'!V152:V156,'Centered Ratings'!V141:V145)/SUM('Modified Weights'!V152:V156)</f>
        <v>#DIV/0!</v>
      </c>
      <c r="W142">
        <f ca="1">SUMPRODUCT('Modified Weights'!W152:W156,'Centered Ratings'!W141:W145)/SUM('Modified Weights'!W152:W156)</f>
        <v>0.40000000000000036</v>
      </c>
      <c r="X142" t="e">
        <f ca="1">SUMPRODUCT('Modified Weights'!X152:X156,'Centered Ratings'!X141:X145)/SUM('Modified Weights'!X152:X156)</f>
        <v>#DIV/0!</v>
      </c>
      <c r="Y142">
        <f ca="1">SUMPRODUCT('Modified Weights'!Y152:Y156,'Centered Ratings'!Y141:Y145)/SUM('Modified Weights'!Y152:Y156)</f>
        <v>0.56161446819437977</v>
      </c>
      <c r="Z142">
        <f ca="1">SUMPRODUCT('Modified Weights'!Z152:Z156,'Centered Ratings'!Z141:Z145)/SUM('Modified Weights'!Z152:Z156)</f>
        <v>0.25516888637876378</v>
      </c>
    </row>
    <row r="143" spans="1:26">
      <c r="A143" s="21" t="s">
        <v>28</v>
      </c>
      <c r="B143">
        <f ca="1">SUMPRODUCT('Modified Weights'!B153:B157,'Centered Ratings'!B142:B146)/SUM('Modified Weights'!B153:B157)</f>
        <v>0</v>
      </c>
      <c r="C143" t="e">
        <f ca="1">SUMPRODUCT('Modified Weights'!C153:C157,'Centered Ratings'!C142:C146)/SUM('Modified Weights'!C153:C157)</f>
        <v>#DIV/0!</v>
      </c>
      <c r="D143" t="e">
        <f ca="1">SUMPRODUCT('Modified Weights'!D153:D157,'Centered Ratings'!D142:D146)/SUM('Modified Weights'!D153:D157)</f>
        <v>#DIV/0!</v>
      </c>
      <c r="E143">
        <f ca="1">SUMPRODUCT('Modified Weights'!E153:E157,'Centered Ratings'!E142:E146)/SUM('Modified Weights'!E153:E157)</f>
        <v>0</v>
      </c>
      <c r="F143" s="4">
        <f ca="1">SUMPRODUCT('Modified Weights'!F153:F157,'Centered Ratings'!F142:F146)/SUM('Modified Weights'!F153:F157)</f>
        <v>0</v>
      </c>
      <c r="G143" t="e">
        <f ca="1">SUMPRODUCT('Modified Weights'!G153:G157,'Centered Ratings'!G142:G146)/SUM('Modified Weights'!G153:G157)</f>
        <v>#DIV/0!</v>
      </c>
      <c r="H143">
        <f ca="1">SUMPRODUCT('Modified Weights'!H153:H157,'Centered Ratings'!H142:H146)/SUM('Modified Weights'!H153:H157)</f>
        <v>0</v>
      </c>
      <c r="I143" t="e">
        <f ca="1">SUMPRODUCT('Modified Weights'!I153:I157,'Centered Ratings'!I142:I146)/SUM('Modified Weights'!I153:I157)</f>
        <v>#DIV/0!</v>
      </c>
      <c r="J143">
        <f ca="1">SUMPRODUCT('Modified Weights'!J153:J157,'Centered Ratings'!J142:J146)/SUM('Modified Weights'!J153:J157)</f>
        <v>0</v>
      </c>
      <c r="K143">
        <f ca="1">SUMPRODUCT('Modified Weights'!K153:K157,'Centered Ratings'!K142:K146)/SUM('Modified Weights'!K153:K157)</f>
        <v>0</v>
      </c>
      <c r="L143">
        <f ca="1">SUMPRODUCT('Modified Weights'!L153:L157,'Centered Ratings'!L142:L146)/SUM('Modified Weights'!L153:L157)</f>
        <v>0</v>
      </c>
      <c r="M143" t="e">
        <f ca="1">SUMPRODUCT('Modified Weights'!M153:M157,'Centered Ratings'!M142:M146)/SUM('Modified Weights'!M153:M157)</f>
        <v>#DIV/0!</v>
      </c>
      <c r="N143" t="e">
        <f ca="1">SUMPRODUCT('Modified Weights'!N153:N157,'Centered Ratings'!N142:N146)/SUM('Modified Weights'!N153:N157)</f>
        <v>#DIV/0!</v>
      </c>
      <c r="O143" s="4">
        <f ca="1">SUMPRODUCT('Modified Weights'!O153:O157,'Centered Ratings'!O142:O146)/SUM('Modified Weights'!O153:O157)</f>
        <v>-2.9829373719272245E-2</v>
      </c>
      <c r="P143">
        <f ca="1">SUMPRODUCT('Modified Weights'!P153:P157,'Centered Ratings'!P142:P146)/SUM('Modified Weights'!P153:P157)</f>
        <v>-0.12401723905079176</v>
      </c>
      <c r="Q143">
        <f ca="1">SUMPRODUCT('Modified Weights'!Q153:Q157,'Centered Ratings'!Q142:Q146)/SUM('Modified Weights'!Q153:Q157)</f>
        <v>0</v>
      </c>
      <c r="R143" t="e">
        <f ca="1">SUMPRODUCT('Modified Weights'!R153:R157,'Centered Ratings'!R142:R146)/SUM('Modified Weights'!R153:R157)</f>
        <v>#DIV/0!</v>
      </c>
      <c r="S143">
        <f ca="1">SUMPRODUCT('Modified Weights'!S153:S157,'Centered Ratings'!S142:S146)/SUM('Modified Weights'!S153:S157)</f>
        <v>0</v>
      </c>
      <c r="T143">
        <f ca="1">SUMPRODUCT('Modified Weights'!T153:T157,'Centered Ratings'!T142:T146)/SUM('Modified Weights'!T153:T157)</f>
        <v>0</v>
      </c>
      <c r="U143">
        <f ca="1">SUMPRODUCT('Modified Weights'!U153:U157,'Centered Ratings'!U142:U146)/SUM('Modified Weights'!U153:U157)</f>
        <v>6.3755390511880977E-2</v>
      </c>
      <c r="V143" t="e">
        <f ca="1">SUMPRODUCT('Modified Weights'!V153:V157,'Centered Ratings'!V142:V146)/SUM('Modified Weights'!V153:V157)</f>
        <v>#DIV/0!</v>
      </c>
      <c r="W143">
        <f ca="1">SUMPRODUCT('Modified Weights'!W153:W157,'Centered Ratings'!W142:W146)/SUM('Modified Weights'!W153:W157)</f>
        <v>0</v>
      </c>
      <c r="X143" t="e">
        <f ca="1">SUMPRODUCT('Modified Weights'!X153:X157,'Centered Ratings'!X142:X146)/SUM('Modified Weights'!X153:X157)</f>
        <v>#DIV/0!</v>
      </c>
      <c r="Y143">
        <f ca="1">SUMPRODUCT('Modified Weights'!Y153:Y157,'Centered Ratings'!Y142:Y146)/SUM('Modified Weights'!Y153:Y157)</f>
        <v>0</v>
      </c>
      <c r="Z143">
        <f ca="1">SUMPRODUCT('Modified Weights'!Z153:Z157,'Centered Ratings'!Z142:Z146)/SUM('Modified Weights'!Z153:Z157)</f>
        <v>0</v>
      </c>
    </row>
    <row r="144" spans="1:26">
      <c r="A144" s="1" t="str">
        <f t="shared" ref="A144:A147" si="28">A143</f>
        <v>243: High Fidelity (2000)</v>
      </c>
      <c r="B144" t="e">
        <f ca="1">SUMPRODUCT('Modified Weights'!B154:B158,'Centered Ratings'!B143:B147)/SUM('Modified Weights'!B154:B158)</f>
        <v>#DIV/0!</v>
      </c>
      <c r="C144" t="e">
        <f ca="1">SUMPRODUCT('Modified Weights'!C154:C158,'Centered Ratings'!C143:C147)/SUM('Modified Weights'!C154:C158)</f>
        <v>#DIV/0!</v>
      </c>
      <c r="D144" t="e">
        <f ca="1">SUMPRODUCT('Modified Weights'!D154:D158,'Centered Ratings'!D143:D147)/SUM('Modified Weights'!D154:D158)</f>
        <v>#DIV/0!</v>
      </c>
      <c r="E144">
        <f ca="1">SUMPRODUCT('Modified Weights'!E154:E158,'Centered Ratings'!E143:E147)/SUM('Modified Weights'!E154:E158)</f>
        <v>0</v>
      </c>
      <c r="F144" s="4">
        <f ca="1">SUMPRODUCT('Modified Weights'!F154:F158,'Centered Ratings'!F143:F147)/SUM('Modified Weights'!F154:F158)</f>
        <v>-8.9351473292510197E-2</v>
      </c>
      <c r="G144" t="e">
        <f ca="1">SUMPRODUCT('Modified Weights'!G154:G158,'Centered Ratings'!G143:G147)/SUM('Modified Weights'!G154:G158)</f>
        <v>#DIV/0!</v>
      </c>
      <c r="H144">
        <f ca="1">SUMPRODUCT('Modified Weights'!H154:H158,'Centered Ratings'!H143:H147)/SUM('Modified Weights'!H154:H158)</f>
        <v>0</v>
      </c>
      <c r="I144" t="e">
        <f ca="1">SUMPRODUCT('Modified Weights'!I154:I158,'Centered Ratings'!I143:I147)/SUM('Modified Weights'!I154:I158)</f>
        <v>#DIV/0!</v>
      </c>
      <c r="J144">
        <f ca="1">SUMPRODUCT('Modified Weights'!J154:J158,'Centered Ratings'!J143:J147)/SUM('Modified Weights'!J154:J158)</f>
        <v>0</v>
      </c>
      <c r="K144">
        <f ca="1">SUMPRODUCT('Modified Weights'!K154:K158,'Centered Ratings'!K143:K147)/SUM('Modified Weights'!K154:K158)</f>
        <v>0</v>
      </c>
      <c r="L144">
        <f ca="1">SUMPRODUCT('Modified Weights'!L154:L158,'Centered Ratings'!L143:L147)/SUM('Modified Weights'!L154:L158)</f>
        <v>1.25</v>
      </c>
      <c r="M144" t="e">
        <f ca="1">SUMPRODUCT('Modified Weights'!M154:M158,'Centered Ratings'!M143:M147)/SUM('Modified Weights'!M154:M158)</f>
        <v>#DIV/0!</v>
      </c>
      <c r="N144" t="e">
        <f ca="1">SUMPRODUCT('Modified Weights'!N154:N158,'Centered Ratings'!N143:N147)/SUM('Modified Weights'!N154:N158)</f>
        <v>#DIV/0!</v>
      </c>
      <c r="O144" s="4">
        <f ca="1">SUMPRODUCT('Modified Weights'!O154:O158,'Centered Ratings'!O143:O147)/SUM('Modified Weights'!O154:O158)</f>
        <v>-2.9829373719272245E-2</v>
      </c>
      <c r="P144">
        <f ca="1">SUMPRODUCT('Modified Weights'!P154:P158,'Centered Ratings'!P143:P147)/SUM('Modified Weights'!P154:P158)</f>
        <v>-0.75</v>
      </c>
      <c r="Q144">
        <f ca="1">SUMPRODUCT('Modified Weights'!Q154:Q158,'Centered Ratings'!Q143:Q147)/SUM('Modified Weights'!Q154:Q158)</f>
        <v>0</v>
      </c>
      <c r="R144" t="e">
        <f ca="1">SUMPRODUCT('Modified Weights'!R154:R158,'Centered Ratings'!R143:R147)/SUM('Modified Weights'!R154:R158)</f>
        <v>#DIV/0!</v>
      </c>
      <c r="S144">
        <f ca="1">SUMPRODUCT('Modified Weights'!S154:S158,'Centered Ratings'!S143:S147)/SUM('Modified Weights'!S154:S158)</f>
        <v>0</v>
      </c>
      <c r="T144">
        <f ca="1">SUMPRODUCT('Modified Weights'!T154:T158,'Centered Ratings'!T143:T147)/SUM('Modified Weights'!T154:T158)</f>
        <v>0</v>
      </c>
      <c r="U144">
        <f ca="1">SUMPRODUCT('Modified Weights'!U154:U158,'Centered Ratings'!U143:U147)/SUM('Modified Weights'!U154:U158)</f>
        <v>6.3755390511880977E-2</v>
      </c>
      <c r="V144" t="e">
        <f ca="1">SUMPRODUCT('Modified Weights'!V154:V158,'Centered Ratings'!V143:V147)/SUM('Modified Weights'!V154:V158)</f>
        <v>#DIV/0!</v>
      </c>
      <c r="W144">
        <f ca="1">SUMPRODUCT('Modified Weights'!W154:W158,'Centered Ratings'!W143:W147)/SUM('Modified Weights'!W154:W158)</f>
        <v>-0.4903684529732994</v>
      </c>
      <c r="X144" t="e">
        <f ca="1">SUMPRODUCT('Modified Weights'!X154:X158,'Centered Ratings'!X143:X147)/SUM('Modified Weights'!X154:X158)</f>
        <v>#DIV/0!</v>
      </c>
      <c r="Y144">
        <f ca="1">SUMPRODUCT('Modified Weights'!Y154:Y158,'Centered Ratings'!Y143:Y147)/SUM('Modified Weights'!Y154:Y158)</f>
        <v>0</v>
      </c>
      <c r="Z144">
        <f ca="1">SUMPRODUCT('Modified Weights'!Z154:Z158,'Centered Ratings'!Z143:Z147)/SUM('Modified Weights'!Z154:Z158)</f>
        <v>0</v>
      </c>
    </row>
    <row r="145" spans="1:26">
      <c r="A145" s="1" t="str">
        <f t="shared" si="28"/>
        <v>243: High Fidelity (2000)</v>
      </c>
      <c r="B145" t="e">
        <f ca="1">SUMPRODUCT('Modified Weights'!B155:B159,'Centered Ratings'!B144:B148)/SUM('Modified Weights'!B155:B159)</f>
        <v>#DIV/0!</v>
      </c>
      <c r="C145" t="e">
        <f ca="1">SUMPRODUCT('Modified Weights'!C155:C159,'Centered Ratings'!C144:C148)/SUM('Modified Weights'!C155:C159)</f>
        <v>#DIV/0!</v>
      </c>
      <c r="D145" t="e">
        <f ca="1">SUMPRODUCT('Modified Weights'!D155:D159,'Centered Ratings'!D144:D148)/SUM('Modified Weights'!D155:D159)</f>
        <v>#DIV/0!</v>
      </c>
      <c r="E145">
        <f ca="1">SUMPRODUCT('Modified Weights'!E155:E159,'Centered Ratings'!E144:E148)/SUM('Modified Weights'!E155:E159)</f>
        <v>0</v>
      </c>
      <c r="F145" s="4">
        <f ca="1">SUMPRODUCT('Modified Weights'!F155:F159,'Centered Ratings'!F144:F148)/SUM('Modified Weights'!F155:F159)</f>
        <v>-8.9351473292510197E-2</v>
      </c>
      <c r="G145" t="e">
        <f ca="1">SUMPRODUCT('Modified Weights'!G155:G159,'Centered Ratings'!G144:G148)/SUM('Modified Weights'!G155:G159)</f>
        <v>#DIV/0!</v>
      </c>
      <c r="H145">
        <f ca="1">SUMPRODUCT('Modified Weights'!H155:H159,'Centered Ratings'!H144:H148)/SUM('Modified Weights'!H155:H159)</f>
        <v>-0.13494269870589701</v>
      </c>
      <c r="I145" t="e">
        <f ca="1">SUMPRODUCT('Modified Weights'!I155:I159,'Centered Ratings'!I144:I148)/SUM('Modified Weights'!I155:I159)</f>
        <v>#DIV/0!</v>
      </c>
      <c r="J145">
        <f ca="1">SUMPRODUCT('Modified Weights'!J155:J159,'Centered Ratings'!J144:J148)/SUM('Modified Weights'!J155:J159)</f>
        <v>0</v>
      </c>
      <c r="K145" t="e">
        <f ca="1">SUMPRODUCT('Modified Weights'!K155:K159,'Centered Ratings'!K144:K148)/SUM('Modified Weights'!K155:K159)</f>
        <v>#DIV/0!</v>
      </c>
      <c r="L145">
        <f ca="1">SUMPRODUCT('Modified Weights'!L155:L159,'Centered Ratings'!L144:L148)/SUM('Modified Weights'!L155:L159)</f>
        <v>1.25</v>
      </c>
      <c r="M145" t="e">
        <f ca="1">SUMPRODUCT('Modified Weights'!M155:M159,'Centered Ratings'!M144:M148)/SUM('Modified Weights'!M155:M159)</f>
        <v>#DIV/0!</v>
      </c>
      <c r="N145" t="e">
        <f ca="1">SUMPRODUCT('Modified Weights'!N155:N159,'Centered Ratings'!N144:N148)/SUM('Modified Weights'!N155:N159)</f>
        <v>#DIV/0!</v>
      </c>
      <c r="O145" s="4">
        <f ca="1">SUMPRODUCT('Modified Weights'!O155:O159,'Centered Ratings'!O144:O148)/SUM('Modified Weights'!O155:O159)</f>
        <v>-0.25</v>
      </c>
      <c r="P145">
        <f ca="1">SUMPRODUCT('Modified Weights'!P155:P159,'Centered Ratings'!P144:P148)/SUM('Modified Weights'!P155:P159)</f>
        <v>-0.75</v>
      </c>
      <c r="Q145" t="e">
        <f ca="1">SUMPRODUCT('Modified Weights'!Q155:Q159,'Centered Ratings'!Q144:Q148)/SUM('Modified Weights'!Q155:Q159)</f>
        <v>#DIV/0!</v>
      </c>
      <c r="R145" t="e">
        <f ca="1">SUMPRODUCT('Modified Weights'!R155:R159,'Centered Ratings'!R144:R148)/SUM('Modified Weights'!R155:R159)</f>
        <v>#DIV/0!</v>
      </c>
      <c r="S145">
        <f ca="1">SUMPRODUCT('Modified Weights'!S155:S159,'Centered Ratings'!S144:S148)/SUM('Modified Weights'!S155:S159)</f>
        <v>0</v>
      </c>
      <c r="T145">
        <f ca="1">SUMPRODUCT('Modified Weights'!T155:T159,'Centered Ratings'!T144:T148)/SUM('Modified Weights'!T155:T159)</f>
        <v>0</v>
      </c>
      <c r="U145">
        <f ca="1">SUMPRODUCT('Modified Weights'!U155:U159,'Centered Ratings'!U144:U148)/SUM('Modified Weights'!U155:U159)</f>
        <v>-2.6884507286824722E-2</v>
      </c>
      <c r="V145" t="e">
        <f ca="1">SUMPRODUCT('Modified Weights'!V155:V159,'Centered Ratings'!V144:V148)/SUM('Modified Weights'!V155:V159)</f>
        <v>#DIV/0!</v>
      </c>
      <c r="W145">
        <f ca="1">SUMPRODUCT('Modified Weights'!W155:W159,'Centered Ratings'!W144:W148)/SUM('Modified Weights'!W155:W159)</f>
        <v>-0.26015853494572305</v>
      </c>
      <c r="X145" t="e">
        <f ca="1">SUMPRODUCT('Modified Weights'!X155:X159,'Centered Ratings'!X144:X148)/SUM('Modified Weights'!X155:X159)</f>
        <v>#DIV/0!</v>
      </c>
      <c r="Y145">
        <f ca="1">SUMPRODUCT('Modified Weights'!Y155:Y159,'Centered Ratings'!Y144:Y148)/SUM('Modified Weights'!Y155:Y159)</f>
        <v>0</v>
      </c>
      <c r="Z145" t="e">
        <f ca="1">SUMPRODUCT('Modified Weights'!Z155:Z159,'Centered Ratings'!Z144:Z148)/SUM('Modified Weights'!Z155:Z159)</f>
        <v>#DIV/0!</v>
      </c>
    </row>
    <row r="146" spans="1:26">
      <c r="A146" s="1" t="str">
        <f t="shared" si="28"/>
        <v>243: High Fidelity (2000)</v>
      </c>
      <c r="B146">
        <f ca="1">SUMPRODUCT('Modified Weights'!B156:B160,'Centered Ratings'!B145:B149)/SUM('Modified Weights'!B156:B160)</f>
        <v>0</v>
      </c>
      <c r="C146" t="e">
        <f ca="1">SUMPRODUCT('Modified Weights'!C156:C160,'Centered Ratings'!C145:C149)/SUM('Modified Weights'!C156:C160)</f>
        <v>#DIV/0!</v>
      </c>
      <c r="D146" t="e">
        <f ca="1">SUMPRODUCT('Modified Weights'!D156:D160,'Centered Ratings'!D145:D149)/SUM('Modified Weights'!D156:D160)</f>
        <v>#DIV/0!</v>
      </c>
      <c r="E146">
        <f ca="1">SUMPRODUCT('Modified Weights'!E156:E160,'Centered Ratings'!E145:E149)/SUM('Modified Weights'!E156:E160)</f>
        <v>0</v>
      </c>
      <c r="F146" s="4">
        <f ca="1">SUMPRODUCT('Modified Weights'!F156:F160,'Centered Ratings'!F145:F149)/SUM('Modified Weights'!F156:F160)</f>
        <v>-0.39861224678913576</v>
      </c>
      <c r="G146" t="e">
        <f ca="1">SUMPRODUCT('Modified Weights'!G156:G160,'Centered Ratings'!G145:G149)/SUM('Modified Weights'!G156:G160)</f>
        <v>#DIV/0!</v>
      </c>
      <c r="H146">
        <f ca="1">SUMPRODUCT('Modified Weights'!H156:H160,'Centered Ratings'!H145:H149)/SUM('Modified Weights'!H156:H160)</f>
        <v>-0.25</v>
      </c>
      <c r="I146" t="e">
        <f ca="1">SUMPRODUCT('Modified Weights'!I156:I160,'Centered Ratings'!I145:I149)/SUM('Modified Weights'!I156:I160)</f>
        <v>#DIV/0!</v>
      </c>
      <c r="J146">
        <f ca="1">SUMPRODUCT('Modified Weights'!J156:J160,'Centered Ratings'!J145:J149)/SUM('Modified Weights'!J156:J160)</f>
        <v>0</v>
      </c>
      <c r="K146" t="e">
        <f ca="1">SUMPRODUCT('Modified Weights'!K156:K160,'Centered Ratings'!K145:K149)/SUM('Modified Weights'!K156:K160)</f>
        <v>#DIV/0!</v>
      </c>
      <c r="L146">
        <f ca="1">SUMPRODUCT('Modified Weights'!L156:L160,'Centered Ratings'!L145:L149)/SUM('Modified Weights'!L156:L160)</f>
        <v>1.25</v>
      </c>
      <c r="M146" t="e">
        <f ca="1">SUMPRODUCT('Modified Weights'!M156:M160,'Centered Ratings'!M145:M149)/SUM('Modified Weights'!M156:M160)</f>
        <v>#DIV/0!</v>
      </c>
      <c r="N146" t="e">
        <f ca="1">SUMPRODUCT('Modified Weights'!N156:N160,'Centered Ratings'!N145:N149)/SUM('Modified Weights'!N156:N160)</f>
        <v>#DIV/0!</v>
      </c>
      <c r="O146" s="4">
        <f ca="1">SUMPRODUCT('Modified Weights'!O156:O160,'Centered Ratings'!O145:O149)/SUM('Modified Weights'!O156:O160)</f>
        <v>-0.25</v>
      </c>
      <c r="P146">
        <f ca="1">SUMPRODUCT('Modified Weights'!P156:P160,'Centered Ratings'!P145:P149)/SUM('Modified Weights'!P156:P160)</f>
        <v>-0.75</v>
      </c>
      <c r="Q146">
        <f ca="1">SUMPRODUCT('Modified Weights'!Q156:Q160,'Centered Ratings'!Q145:Q149)/SUM('Modified Weights'!Q156:Q160)</f>
        <v>0</v>
      </c>
      <c r="R146" t="e">
        <f ca="1">SUMPRODUCT('Modified Weights'!R156:R160,'Centered Ratings'!R145:R149)/SUM('Modified Weights'!R156:R160)</f>
        <v>#DIV/0!</v>
      </c>
      <c r="S146">
        <f ca="1">SUMPRODUCT('Modified Weights'!S156:S160,'Centered Ratings'!S145:S149)/SUM('Modified Weights'!S156:S160)</f>
        <v>0</v>
      </c>
      <c r="T146">
        <f ca="1">SUMPRODUCT('Modified Weights'!T156:T160,'Centered Ratings'!T145:T149)/SUM('Modified Weights'!T156:T160)</f>
        <v>0</v>
      </c>
      <c r="U146">
        <f ca="1">SUMPRODUCT('Modified Weights'!U156:U160,'Centered Ratings'!U145:U149)/SUM('Modified Weights'!U156:U160)</f>
        <v>5.3509714471869661E-2</v>
      </c>
      <c r="V146" t="e">
        <f ca="1">SUMPRODUCT('Modified Weights'!V156:V160,'Centered Ratings'!V145:V149)/SUM('Modified Weights'!V156:V160)</f>
        <v>#DIV/0!</v>
      </c>
      <c r="W146">
        <f ca="1">SUMPRODUCT('Modified Weights'!W156:W160,'Centered Ratings'!W145:W149)/SUM('Modified Weights'!W156:W160)</f>
        <v>6.0502265614257415E-2</v>
      </c>
      <c r="X146" t="e">
        <f ca="1">SUMPRODUCT('Modified Weights'!X156:X160,'Centered Ratings'!X145:X149)/SUM('Modified Weights'!X156:X160)</f>
        <v>#DIV/0!</v>
      </c>
      <c r="Y146">
        <f ca="1">SUMPRODUCT('Modified Weights'!Y156:Y160,'Centered Ratings'!Y145:Y149)/SUM('Modified Weights'!Y156:Y160)</f>
        <v>-0.33333333333333348</v>
      </c>
      <c r="Z146">
        <f ca="1">SUMPRODUCT('Modified Weights'!Z156:Z160,'Centered Ratings'!Z145:Z149)/SUM('Modified Weights'!Z156:Z160)</f>
        <v>-0.75</v>
      </c>
    </row>
    <row r="147" spans="1:26">
      <c r="A147" s="1" t="str">
        <f t="shared" si="28"/>
        <v>243: High Fidelity (2000)</v>
      </c>
      <c r="B147">
        <f ca="1">SUMPRODUCT('Modified Weights'!B157:B161,'Centered Ratings'!B146:B150)/SUM('Modified Weights'!B157:B161)</f>
        <v>0</v>
      </c>
      <c r="C147" t="e">
        <f ca="1">SUMPRODUCT('Modified Weights'!C157:C161,'Centered Ratings'!C146:C150)/SUM('Modified Weights'!C157:C161)</f>
        <v>#DIV/0!</v>
      </c>
      <c r="D147" t="e">
        <f ca="1">SUMPRODUCT('Modified Weights'!D157:D161,'Centered Ratings'!D146:D150)/SUM('Modified Weights'!D157:D161)</f>
        <v>#DIV/0!</v>
      </c>
      <c r="E147">
        <f ca="1">SUMPRODUCT('Modified Weights'!E157:E161,'Centered Ratings'!E146:E150)/SUM('Modified Weights'!E157:E161)</f>
        <v>0</v>
      </c>
      <c r="F147" s="4">
        <f ca="1">SUMPRODUCT('Modified Weights'!F157:F161,'Centered Ratings'!F146:F150)/SUM('Modified Weights'!F157:F161)</f>
        <v>-0.39861224678913576</v>
      </c>
      <c r="G147" t="e">
        <f ca="1">SUMPRODUCT('Modified Weights'!G157:G161,'Centered Ratings'!G146:G150)/SUM('Modified Weights'!G157:G161)</f>
        <v>#DIV/0!</v>
      </c>
      <c r="H147">
        <f ca="1">SUMPRODUCT('Modified Weights'!H157:H161,'Centered Ratings'!H146:H150)/SUM('Modified Weights'!H157:H161)</f>
        <v>8.5422661752108414E-2</v>
      </c>
      <c r="I147" t="e">
        <f ca="1">SUMPRODUCT('Modified Weights'!I157:I161,'Centered Ratings'!I146:I150)/SUM('Modified Weights'!I157:I161)</f>
        <v>#DIV/0!</v>
      </c>
      <c r="J147">
        <f ca="1">SUMPRODUCT('Modified Weights'!J157:J161,'Centered Ratings'!J146:J150)/SUM('Modified Weights'!J157:J161)</f>
        <v>0</v>
      </c>
      <c r="K147">
        <f ca="1">SUMPRODUCT('Modified Weights'!K157:K161,'Centered Ratings'!K146:K150)/SUM('Modified Weights'!K157:K161)</f>
        <v>0.75</v>
      </c>
      <c r="L147">
        <f ca="1">SUMPRODUCT('Modified Weights'!L157:L161,'Centered Ratings'!L146:L150)/SUM('Modified Weights'!L157:L161)</f>
        <v>1.25</v>
      </c>
      <c r="M147" t="e">
        <f ca="1">SUMPRODUCT('Modified Weights'!M157:M161,'Centered Ratings'!M146:M150)/SUM('Modified Weights'!M157:M161)</f>
        <v>#DIV/0!</v>
      </c>
      <c r="N147" t="e">
        <f ca="1">SUMPRODUCT('Modified Weights'!N157:N161,'Centered Ratings'!N146:N150)/SUM('Modified Weights'!N157:N161)</f>
        <v>#DIV/0!</v>
      </c>
      <c r="O147" s="4" t="e">
        <f ca="1">SUMPRODUCT('Modified Weights'!O157:O161,'Centered Ratings'!O146:O150)/SUM('Modified Weights'!O157:O161)</f>
        <v>#DIV/0!</v>
      </c>
      <c r="P147">
        <f ca="1">SUMPRODUCT('Modified Weights'!P157:P161,'Centered Ratings'!P146:P150)/SUM('Modified Weights'!P157:P161)</f>
        <v>0</v>
      </c>
      <c r="Q147">
        <f ca="1">SUMPRODUCT('Modified Weights'!Q157:Q161,'Centered Ratings'!Q146:Q150)/SUM('Modified Weights'!Q157:Q161)</f>
        <v>0</v>
      </c>
      <c r="R147" t="e">
        <f ca="1">SUMPRODUCT('Modified Weights'!R157:R161,'Centered Ratings'!R146:R150)/SUM('Modified Weights'!R157:R161)</f>
        <v>#DIV/0!</v>
      </c>
      <c r="S147">
        <f ca="1">SUMPRODUCT('Modified Weights'!S157:S161,'Centered Ratings'!S146:S150)/SUM('Modified Weights'!S157:S161)</f>
        <v>0</v>
      </c>
      <c r="T147">
        <f ca="1">SUMPRODUCT('Modified Weights'!T157:T161,'Centered Ratings'!T146:T150)/SUM('Modified Weights'!T157:T161)</f>
        <v>0</v>
      </c>
      <c r="U147">
        <f ca="1">SUMPRODUCT('Modified Weights'!U157:U161,'Centered Ratings'!U146:U150)/SUM('Modified Weights'!U157:U161)</f>
        <v>-0.25</v>
      </c>
      <c r="V147" t="e">
        <f ca="1">SUMPRODUCT('Modified Weights'!V157:V161,'Centered Ratings'!V146:V150)/SUM('Modified Weights'!V157:V161)</f>
        <v>#DIV/0!</v>
      </c>
      <c r="W147">
        <f ca="1">SUMPRODUCT('Modified Weights'!W157:W161,'Centered Ratings'!W146:W150)/SUM('Modified Weights'!W157:W161)</f>
        <v>-0.13881422756775383</v>
      </c>
      <c r="X147" t="e">
        <f ca="1">SUMPRODUCT('Modified Weights'!X157:X161,'Centered Ratings'!X146:X150)/SUM('Modified Weights'!X157:X161)</f>
        <v>#DIV/0!</v>
      </c>
      <c r="Y147">
        <f ca="1">SUMPRODUCT('Modified Weights'!Y157:Y161,'Centered Ratings'!Y146:Y150)/SUM('Modified Weights'!Y157:Y161)</f>
        <v>-2.7403120334681584E-2</v>
      </c>
      <c r="Z147">
        <f ca="1">SUMPRODUCT('Modified Weights'!Z157:Z161,'Centered Ratings'!Z146:Z150)/SUM('Modified Weights'!Z157:Z161)</f>
        <v>0.16342685559812556</v>
      </c>
    </row>
    <row r="148" spans="1:26">
      <c r="A148" s="21" t="s">
        <v>29</v>
      </c>
      <c r="B148">
        <f ca="1">SUMPRODUCT('Modified Weights'!B158:B162,'Centered Ratings'!B147:B151)/SUM('Modified Weights'!B158:B162)</f>
        <v>0</v>
      </c>
      <c r="C148">
        <f ca="1">SUMPRODUCT('Modified Weights'!C158:C162,'Centered Ratings'!C147:C151)/SUM('Modified Weights'!C158:C162)</f>
        <v>3.5862382371701224E-2</v>
      </c>
      <c r="D148">
        <f ca="1">SUMPRODUCT('Modified Weights'!D158:D162,'Centered Ratings'!D147:D151)/SUM('Modified Weights'!D158:D162)</f>
        <v>-0.12958104365992298</v>
      </c>
      <c r="E148">
        <f ca="1">SUMPRODUCT('Modified Weights'!E158:E162,'Centered Ratings'!E147:E151)/SUM('Modified Weights'!E158:E162)</f>
        <v>0</v>
      </c>
      <c r="F148" s="4">
        <f ca="1">SUMPRODUCT('Modified Weights'!F158:F162,'Centered Ratings'!F147:F151)/SUM('Modified Weights'!F158:F162)</f>
        <v>4.7044165848964196E-2</v>
      </c>
      <c r="G148">
        <f ca="1">SUMPRODUCT('Modified Weights'!G158:G162,'Centered Ratings'!G147:G151)/SUM('Modified Weights'!G158:G162)</f>
        <v>4.3052992619497341E-2</v>
      </c>
      <c r="H148">
        <f ca="1">SUMPRODUCT('Modified Weights'!H158:H162,'Centered Ratings'!H147:H151)/SUM('Modified Weights'!H158:H162)</f>
        <v>8.5422661752108414E-2</v>
      </c>
      <c r="I148">
        <f ca="1">SUMPRODUCT('Modified Weights'!I158:I162,'Centered Ratings'!I147:I151)/SUM('Modified Weights'!I158:I162)</f>
        <v>1.7477056411209183E-2</v>
      </c>
      <c r="J148">
        <f ca="1">SUMPRODUCT('Modified Weights'!J158:J162,'Centered Ratings'!J147:J151)/SUM('Modified Weights'!J158:J162)</f>
        <v>0</v>
      </c>
      <c r="K148">
        <f ca="1">SUMPRODUCT('Modified Weights'!K158:K162,'Centered Ratings'!K147:K151)/SUM('Modified Weights'!K158:K162)</f>
        <v>6.7389411198172225E-2</v>
      </c>
      <c r="L148">
        <f ca="1">SUMPRODUCT('Modified Weights'!L158:L162,'Centered Ratings'!L147:L151)/SUM('Modified Weights'!L158:L162)</f>
        <v>-9.849208867287974E-3</v>
      </c>
      <c r="M148">
        <f ca="1">SUMPRODUCT('Modified Weights'!M158:M162,'Centered Ratings'!M147:M151)/SUM('Modified Weights'!M158:M162)</f>
        <v>0.18605388663250014</v>
      </c>
      <c r="N148">
        <f ca="1">SUMPRODUCT('Modified Weights'!N158:N162,'Centered Ratings'!N147:N151)/SUM('Modified Weights'!N158:N162)</f>
        <v>0</v>
      </c>
      <c r="O148" s="4">
        <f ca="1">SUMPRODUCT('Modified Weights'!O158:O162,'Centered Ratings'!O147:O151)/SUM('Modified Weights'!O158:O162)</f>
        <v>0</v>
      </c>
      <c r="P148">
        <f ca="1">SUMPRODUCT('Modified Weights'!P158:P162,'Centered Ratings'!P147:P151)/SUM('Modified Weights'!P158:P162)</f>
        <v>0</v>
      </c>
      <c r="Q148">
        <f ca="1">SUMPRODUCT('Modified Weights'!Q158:Q162,'Centered Ratings'!Q147:Q151)/SUM('Modified Weights'!Q158:Q162)</f>
        <v>0</v>
      </c>
      <c r="R148">
        <f ca="1">SUMPRODUCT('Modified Weights'!R158:R162,'Centered Ratings'!R147:R151)/SUM('Modified Weights'!R158:R162)</f>
        <v>0</v>
      </c>
      <c r="S148">
        <f ca="1">SUMPRODUCT('Modified Weights'!S158:S162,'Centered Ratings'!S147:S151)/SUM('Modified Weights'!S158:S162)</f>
        <v>0</v>
      </c>
      <c r="T148">
        <f ca="1">SUMPRODUCT('Modified Weights'!T158:T162,'Centered Ratings'!T147:T151)/SUM('Modified Weights'!T158:T162)</f>
        <v>0</v>
      </c>
      <c r="U148">
        <f ca="1">SUMPRODUCT('Modified Weights'!U158:U162,'Centered Ratings'!U147:U151)/SUM('Modified Weights'!U158:U162)</f>
        <v>4.4706371054186178E-2</v>
      </c>
      <c r="V148">
        <f ca="1">SUMPRODUCT('Modified Weights'!V158:V162,'Centered Ratings'!V147:V151)/SUM('Modified Weights'!V158:V162)</f>
        <v>0</v>
      </c>
      <c r="W148">
        <f ca="1">SUMPRODUCT('Modified Weights'!W158:W162,'Centered Ratings'!W147:W151)/SUM('Modified Weights'!W158:W162)</f>
        <v>-0.18171101844069301</v>
      </c>
      <c r="X148">
        <f ca="1">SUMPRODUCT('Modified Weights'!X158:X162,'Centered Ratings'!X147:X151)/SUM('Modified Weights'!X158:X162)</f>
        <v>7.8254269193594087E-2</v>
      </c>
      <c r="Y148">
        <f ca="1">SUMPRODUCT('Modified Weights'!Y158:Y162,'Centered Ratings'!Y147:Y151)/SUM('Modified Weights'!Y158:Y162)</f>
        <v>3.7048701620801393E-2</v>
      </c>
      <c r="Z148">
        <f ca="1">SUMPRODUCT('Modified Weights'!Z158:Z162,'Centered Ratings'!Z147:Z151)/SUM('Modified Weights'!Z158:Z162)</f>
        <v>0.16342685559812556</v>
      </c>
    </row>
    <row r="149" spans="1:26">
      <c r="A149" s="1" t="str">
        <f t="shared" ref="A149:A152" si="29">A148</f>
        <v>268: Batman (1989)</v>
      </c>
      <c r="B149">
        <f ca="1">SUMPRODUCT('Modified Weights'!B159:B163,'Centered Ratings'!B148:B152)/SUM('Modified Weights'!B159:B163)</f>
        <v>0</v>
      </c>
      <c r="C149">
        <f ca="1">SUMPRODUCT('Modified Weights'!C159:C163,'Centered Ratings'!C148:C152)/SUM('Modified Weights'!C159:C163)</f>
        <v>0.11494140335741913</v>
      </c>
      <c r="D149">
        <f ca="1">SUMPRODUCT('Modified Weights'!D159:D163,'Centered Ratings'!D148:D152)/SUM('Modified Weights'!D159:D163)</f>
        <v>-5.1612756297971456E-2</v>
      </c>
      <c r="E149">
        <f ca="1">SUMPRODUCT('Modified Weights'!E159:E163,'Centered Ratings'!E148:E152)/SUM('Modified Weights'!E159:E163)</f>
        <v>0.47210194351967955</v>
      </c>
      <c r="F149" s="4">
        <f ca="1">SUMPRODUCT('Modified Weights'!F159:F163,'Centered Ratings'!F148:F152)/SUM('Modified Weights'!F159:F163)</f>
        <v>0.14684416448035634</v>
      </c>
      <c r="G149">
        <f ca="1">SUMPRODUCT('Modified Weights'!G159:G163,'Centered Ratings'!G148:G152)/SUM('Modified Weights'!G159:G163)</f>
        <v>-4.9186523534362488E-2</v>
      </c>
      <c r="H149">
        <f ca="1">SUMPRODUCT('Modified Weights'!H159:H163,'Centered Ratings'!H148:H152)/SUM('Modified Weights'!H159:H163)</f>
        <v>0.12889419503723079</v>
      </c>
      <c r="I149">
        <f ca="1">SUMPRODUCT('Modified Weights'!I159:I163,'Centered Ratings'!I148:I152)/SUM('Modified Weights'!I159:I163)</f>
        <v>0.27953464705917047</v>
      </c>
      <c r="J149">
        <f ca="1">SUMPRODUCT('Modified Weights'!J159:J163,'Centered Ratings'!J148:J152)/SUM('Modified Weights'!J159:J163)</f>
        <v>-0.5</v>
      </c>
      <c r="K149">
        <f ca="1">SUMPRODUCT('Modified Weights'!K159:K163,'Centered Ratings'!K148:K152)/SUM('Modified Weights'!K159:K163)</f>
        <v>6.7389411198172225E-2</v>
      </c>
      <c r="L149">
        <f ca="1">SUMPRODUCT('Modified Weights'!L159:L163,'Centered Ratings'!L148:L152)/SUM('Modified Weights'!L159:L163)</f>
        <v>-0.19587182753719487</v>
      </c>
      <c r="M149">
        <f ca="1">SUMPRODUCT('Modified Weights'!M159:M163,'Centered Ratings'!M148:M152)/SUM('Modified Weights'!M159:M163)</f>
        <v>0.18605388663250014</v>
      </c>
      <c r="N149">
        <f ca="1">SUMPRODUCT('Modified Weights'!N159:N163,'Centered Ratings'!N148:N152)/SUM('Modified Weights'!N159:N163)</f>
        <v>-0.31594040102227999</v>
      </c>
      <c r="O149" s="4">
        <f ca="1">SUMPRODUCT('Modified Weights'!O159:O163,'Centered Ratings'!O148:O152)/SUM('Modified Weights'!O159:O163)</f>
        <v>0</v>
      </c>
      <c r="P149">
        <f ca="1">SUMPRODUCT('Modified Weights'!P159:P163,'Centered Ratings'!P148:P152)/SUM('Modified Weights'!P159:P163)</f>
        <v>0.27821456042187048</v>
      </c>
      <c r="Q149">
        <f ca="1">SUMPRODUCT('Modified Weights'!Q159:Q163,'Centered Ratings'!Q148:Q152)/SUM('Modified Weights'!Q159:Q163)</f>
        <v>0</v>
      </c>
      <c r="R149">
        <f ca="1">SUMPRODUCT('Modified Weights'!R159:R163,'Centered Ratings'!R148:R152)/SUM('Modified Weights'!R159:R163)</f>
        <v>0.49152582499570707</v>
      </c>
      <c r="S149">
        <f ca="1">SUMPRODUCT('Modified Weights'!S159:S163,'Centered Ratings'!S148:S152)/SUM('Modified Weights'!S159:S163)</f>
        <v>-0.5</v>
      </c>
      <c r="T149">
        <f ca="1">SUMPRODUCT('Modified Weights'!T159:T163,'Centered Ratings'!T148:T152)/SUM('Modified Weights'!T159:T163)</f>
        <v>0.33650507932099955</v>
      </c>
      <c r="U149">
        <f ca="1">SUMPRODUCT('Modified Weights'!U159:U163,'Centered Ratings'!U148:U152)/SUM('Modified Weights'!U159:U163)</f>
        <v>2.8989174975303109E-2</v>
      </c>
      <c r="V149">
        <f ca="1">SUMPRODUCT('Modified Weights'!V159:V163,'Centered Ratings'!V148:V152)/SUM('Modified Weights'!V159:V163)</f>
        <v>0.375</v>
      </c>
      <c r="W149">
        <f ca="1">SUMPRODUCT('Modified Weights'!W159:W163,'Centered Ratings'!W148:W152)/SUM('Modified Weights'!W159:W163)</f>
        <v>-5.635332507637205E-2</v>
      </c>
      <c r="X149">
        <f ca="1">SUMPRODUCT('Modified Weights'!X159:X163,'Centered Ratings'!X148:X152)/SUM('Modified Weights'!X159:X163)</f>
        <v>2.8027647086634563E-2</v>
      </c>
      <c r="Y149">
        <f ca="1">SUMPRODUCT('Modified Weights'!Y159:Y163,'Centered Ratings'!Y148:Y152)/SUM('Modified Weights'!Y159:Y163)</f>
        <v>3.7048701620801393E-2</v>
      </c>
      <c r="Z149">
        <f ca="1">SUMPRODUCT('Modified Weights'!Z159:Z163,'Centered Ratings'!Z148:Z152)/SUM('Modified Weights'!Z159:Z163)</f>
        <v>0.16342685559812556</v>
      </c>
    </row>
    <row r="150" spans="1:26">
      <c r="A150" s="1" t="str">
        <f t="shared" si="29"/>
        <v>268: Batman (1989)</v>
      </c>
      <c r="B150">
        <f ca="1">SUMPRODUCT('Modified Weights'!B160:B164,'Centered Ratings'!B149:B153)/SUM('Modified Weights'!B160:B164)</f>
        <v>0</v>
      </c>
      <c r="C150">
        <f ca="1">SUMPRODUCT('Modified Weights'!C160:C164,'Centered Ratings'!C149:C153)/SUM('Modified Weights'!C160:C164)</f>
        <v>0.12447766504608412</v>
      </c>
      <c r="D150">
        <f ca="1">SUMPRODUCT('Modified Weights'!D160:D164,'Centered Ratings'!D149:D153)/SUM('Modified Weights'!D160:D164)</f>
        <v>-0.10817070244363326</v>
      </c>
      <c r="E150">
        <f ca="1">SUMPRODUCT('Modified Weights'!E160:E164,'Centered Ratings'!E149:E153)/SUM('Modified Weights'!E160:E164)</f>
        <v>0.47210194351967955</v>
      </c>
      <c r="F150" s="4">
        <f ca="1">SUMPRODUCT('Modified Weights'!F160:F164,'Centered Ratings'!F149:F153)/SUM('Modified Weights'!F160:F164)</f>
        <v>0.14164959851487863</v>
      </c>
      <c r="G150">
        <f ca="1">SUMPRODUCT('Modified Weights'!G160:G164,'Centered Ratings'!G149:G153)/SUM('Modified Weights'!G160:G164)</f>
        <v>0.11995034035149764</v>
      </c>
      <c r="H150">
        <f ca="1">SUMPRODUCT('Modified Weights'!H160:H164,'Centered Ratings'!H149:H153)/SUM('Modified Weights'!H160:H164)</f>
        <v>0.25</v>
      </c>
      <c r="I150">
        <f ca="1">SUMPRODUCT('Modified Weights'!I160:I164,'Centered Ratings'!I149:I153)/SUM('Modified Weights'!I160:I164)</f>
        <v>-0.11944460688462188</v>
      </c>
      <c r="J150">
        <f ca="1">SUMPRODUCT('Modified Weights'!J160:J164,'Centered Ratings'!J149:J153)/SUM('Modified Weights'!J160:J164)</f>
        <v>-0.25648107617852611</v>
      </c>
      <c r="K150">
        <f ca="1">SUMPRODUCT('Modified Weights'!K160:K164,'Centered Ratings'!K149:K153)/SUM('Modified Weights'!K160:K164)</f>
        <v>6.7389411198172225E-2</v>
      </c>
      <c r="L150">
        <f ca="1">SUMPRODUCT('Modified Weights'!L160:L164,'Centered Ratings'!L149:L153)/SUM('Modified Weights'!L160:L164)</f>
        <v>-0.17292838843619276</v>
      </c>
      <c r="M150">
        <f ca="1">SUMPRODUCT('Modified Weights'!M160:M164,'Centered Ratings'!M149:M153)/SUM('Modified Weights'!M160:M164)</f>
        <v>0.13615183962005351</v>
      </c>
      <c r="N150">
        <f ca="1">SUMPRODUCT('Modified Weights'!N160:N164,'Centered Ratings'!N149:N153)/SUM('Modified Weights'!N160:N164)</f>
        <v>-0.36328366751856644</v>
      </c>
      <c r="O150" s="4">
        <f ca="1">SUMPRODUCT('Modified Weights'!O160:O164,'Centered Ratings'!O149:O153)/SUM('Modified Weights'!O160:O164)</f>
        <v>0.48325202887957736</v>
      </c>
      <c r="P150">
        <f ca="1">SUMPRODUCT('Modified Weights'!P160:P164,'Centered Ratings'!P149:P153)/SUM('Modified Weights'!P160:P164)</f>
        <v>0.27821456042187048</v>
      </c>
      <c r="Q150">
        <f ca="1">SUMPRODUCT('Modified Weights'!Q160:Q164,'Centered Ratings'!Q149:Q153)/SUM('Modified Weights'!Q160:Q164)</f>
        <v>0.44282379057924731</v>
      </c>
      <c r="R150">
        <f ca="1">SUMPRODUCT('Modified Weights'!R160:R164,'Centered Ratings'!R149:R153)/SUM('Modified Weights'!R160:R164)</f>
        <v>0.49152582499570707</v>
      </c>
      <c r="S150">
        <f ca="1">SUMPRODUCT('Modified Weights'!S160:S164,'Centered Ratings'!S149:S153)/SUM('Modified Weights'!S160:S164)</f>
        <v>-0.5</v>
      </c>
      <c r="T150">
        <f ca="1">SUMPRODUCT('Modified Weights'!T160:T164,'Centered Ratings'!T149:T153)/SUM('Modified Weights'!T160:T164)</f>
        <v>0.16110644695139911</v>
      </c>
      <c r="U150">
        <f ca="1">SUMPRODUCT('Modified Weights'!U160:U164,'Centered Ratings'!U149:U153)/SUM('Modified Weights'!U160:U164)</f>
        <v>9.5548960420781426E-2</v>
      </c>
      <c r="V150">
        <f ca="1">SUMPRODUCT('Modified Weights'!V160:V164,'Centered Ratings'!V149:V153)/SUM('Modified Weights'!V160:V164)</f>
        <v>0.12773963649834466</v>
      </c>
      <c r="W150">
        <f ca="1">SUMPRODUCT('Modified Weights'!W160:W164,'Centered Ratings'!W149:W153)/SUM('Modified Weights'!W160:W164)</f>
        <v>4.7883910194190464E-2</v>
      </c>
      <c r="X150">
        <f ca="1">SUMPRODUCT('Modified Weights'!X160:X164,'Centered Ratings'!X149:X153)/SUM('Modified Weights'!X160:X164)</f>
        <v>8.0258969970719175E-4</v>
      </c>
      <c r="Y150">
        <f ca="1">SUMPRODUCT('Modified Weights'!Y160:Y164,'Centered Ratings'!Y149:Y153)/SUM('Modified Weights'!Y160:Y164)</f>
        <v>3.7048701620801393E-2</v>
      </c>
      <c r="Z150">
        <f ca="1">SUMPRODUCT('Modified Weights'!Z160:Z164,'Centered Ratings'!Z149:Z153)/SUM('Modified Weights'!Z160:Z164)</f>
        <v>0.36493297095872812</v>
      </c>
    </row>
    <row r="151" spans="1:26">
      <c r="A151" s="1" t="str">
        <f t="shared" si="29"/>
        <v>268: Batman (1989)</v>
      </c>
      <c r="B151">
        <f ca="1">SUMPRODUCT('Modified Weights'!B161:B165,'Centered Ratings'!B150:B154)/SUM('Modified Weights'!B161:B165)</f>
        <v>0.24578725829607939</v>
      </c>
      <c r="C151">
        <f ca="1">SUMPRODUCT('Modified Weights'!C161:C165,'Centered Ratings'!C150:C154)/SUM('Modified Weights'!C161:C165)</f>
        <v>0.24762286177449203</v>
      </c>
      <c r="D151">
        <f ca="1">SUMPRODUCT('Modified Weights'!D161:D165,'Centered Ratings'!D150:D154)/SUM('Modified Weights'!D161:D165)</f>
        <v>-0.1382099896808841</v>
      </c>
      <c r="E151">
        <f ca="1">SUMPRODUCT('Modified Weights'!E161:E165,'Centered Ratings'!E150:E154)/SUM('Modified Weights'!E161:E165)</f>
        <v>0.47210194351967955</v>
      </c>
      <c r="F151" s="4">
        <f ca="1">SUMPRODUCT('Modified Weights'!F161:F165,'Centered Ratings'!F150:F154)/SUM('Modified Weights'!F161:F165)</f>
        <v>0.32030557636860169</v>
      </c>
      <c r="G151">
        <f ca="1">SUMPRODUCT('Modified Weights'!G161:G165,'Centered Ratings'!G150:G154)/SUM('Modified Weights'!G161:G165)</f>
        <v>0.11995034035149764</v>
      </c>
      <c r="H151">
        <f ca="1">SUMPRODUCT('Modified Weights'!H161:H165,'Centered Ratings'!H150:H154)/SUM('Modified Weights'!H161:H165)</f>
        <v>0.25</v>
      </c>
      <c r="I151">
        <f ca="1">SUMPRODUCT('Modified Weights'!I161:I165,'Centered Ratings'!I150:I154)/SUM('Modified Weights'!I161:I165)</f>
        <v>9.6972558337289155E-2</v>
      </c>
      <c r="J151">
        <f ca="1">SUMPRODUCT('Modified Weights'!J161:J165,'Centered Ratings'!J150:J154)/SUM('Modified Weights'!J161:J165)</f>
        <v>-0.33513549163538825</v>
      </c>
      <c r="K151">
        <f ca="1">SUMPRODUCT('Modified Weights'!K161:K165,'Centered Ratings'!K150:K154)/SUM('Modified Weights'!K161:K165)</f>
        <v>4.9308496670876908E-3</v>
      </c>
      <c r="L151">
        <f ca="1">SUMPRODUCT('Modified Weights'!L161:L165,'Centered Ratings'!L150:L154)/SUM('Modified Weights'!L161:L165)</f>
        <v>-0.16206118377377446</v>
      </c>
      <c r="M151">
        <f ca="1">SUMPRODUCT('Modified Weights'!M161:M165,'Centered Ratings'!M150:M154)/SUM('Modified Weights'!M161:M165)</f>
        <v>0.28569046596467146</v>
      </c>
      <c r="N151">
        <f ca="1">SUMPRODUCT('Modified Weights'!N161:N165,'Centered Ratings'!N150:N154)/SUM('Modified Weights'!N161:N165)</f>
        <v>-0.29820161208343449</v>
      </c>
      <c r="O151" s="4">
        <f ca="1">SUMPRODUCT('Modified Weights'!O161:O165,'Centered Ratings'!O150:O154)/SUM('Modified Weights'!O161:O165)</f>
        <v>0.18430637764681781</v>
      </c>
      <c r="P151">
        <f ca="1">SUMPRODUCT('Modified Weights'!P161:P165,'Centered Ratings'!P150:P154)/SUM('Modified Weights'!P161:P165)</f>
        <v>0.11334877575940139</v>
      </c>
      <c r="Q151">
        <f ca="1">SUMPRODUCT('Modified Weights'!Q161:Q165,'Centered Ratings'!Q150:Q154)/SUM('Modified Weights'!Q161:Q165)</f>
        <v>0.13041615637597845</v>
      </c>
      <c r="R151">
        <f ca="1">SUMPRODUCT('Modified Weights'!R161:R165,'Centered Ratings'!R150:R154)/SUM('Modified Weights'!R161:R165)</f>
        <v>0.49152582499570707</v>
      </c>
      <c r="S151">
        <f ca="1">SUMPRODUCT('Modified Weights'!S161:S165,'Centered Ratings'!S150:S154)/SUM('Modified Weights'!S161:S165)</f>
        <v>-3.9337146927128017E-2</v>
      </c>
      <c r="T151">
        <f ca="1">SUMPRODUCT('Modified Weights'!T161:T165,'Centered Ratings'!T150:T154)/SUM('Modified Weights'!T161:T165)</f>
        <v>0.16110644695139911</v>
      </c>
      <c r="U151">
        <f ca="1">SUMPRODUCT('Modified Weights'!U161:U165,'Centered Ratings'!U150:U154)/SUM('Modified Weights'!U161:U165)</f>
        <v>9.5548960420781426E-2</v>
      </c>
      <c r="V151">
        <f ca="1">SUMPRODUCT('Modified Weights'!V161:V165,'Centered Ratings'!V150:V154)/SUM('Modified Weights'!V161:V165)</f>
        <v>4.5012088773581233E-2</v>
      </c>
      <c r="W151">
        <f ca="1">SUMPRODUCT('Modified Weights'!W161:W165,'Centered Ratings'!W150:W154)/SUM('Modified Weights'!W161:W165)</f>
        <v>-0.22066207259351944</v>
      </c>
      <c r="X151">
        <f ca="1">SUMPRODUCT('Modified Weights'!X161:X165,'Centered Ratings'!X150:X154)/SUM('Modified Weights'!X161:X165)</f>
        <v>-1.6673567538402042E-2</v>
      </c>
      <c r="Y151">
        <f ca="1">SUMPRODUCT('Modified Weights'!Y161:Y165,'Centered Ratings'!Y150:Y154)/SUM('Modified Weights'!Y161:Y165)</f>
        <v>0.16666666666666652</v>
      </c>
      <c r="Z151">
        <f ca="1">SUMPRODUCT('Modified Weights'!Z161:Z165,'Centered Ratings'!Z150:Z154)/SUM('Modified Weights'!Z161:Z165)</f>
        <v>0.49328864730581873</v>
      </c>
    </row>
    <row r="152" spans="1:26">
      <c r="A152" s="1" t="str">
        <f t="shared" si="29"/>
        <v>268: Batman (1989)</v>
      </c>
      <c r="B152">
        <f ca="1">SUMPRODUCT('Modified Weights'!B162:B166,'Centered Ratings'!B151:B155)/SUM('Modified Weights'!B162:B166)</f>
        <v>-2.889881768184591E-2</v>
      </c>
      <c r="C152">
        <f ca="1">SUMPRODUCT('Modified Weights'!C162:C166,'Centered Ratings'!C151:C155)/SUM('Modified Weights'!C162:C166)</f>
        <v>-5.0043091340649201E-2</v>
      </c>
      <c r="D152">
        <f ca="1">SUMPRODUCT('Modified Weights'!D162:D166,'Centered Ratings'!D151:D155)/SUM('Modified Weights'!D162:D166)</f>
        <v>-8.1363602176951419E-2</v>
      </c>
      <c r="E152">
        <f ca="1">SUMPRODUCT('Modified Weights'!E162:E166,'Centered Ratings'!E151:E155)/SUM('Modified Weights'!E162:E166)</f>
        <v>-5.5796112960640902E-2</v>
      </c>
      <c r="F152" s="4">
        <f ca="1">SUMPRODUCT('Modified Weights'!F162:F166,'Centered Ratings'!F151:F155)/SUM('Modified Weights'!F162:F166)</f>
        <v>0.32030557636860169</v>
      </c>
      <c r="G152">
        <f ca="1">SUMPRODUCT('Modified Weights'!G162:G166,'Centered Ratings'!G151:G155)/SUM('Modified Weights'!G162:G166)</f>
        <v>-2.285823180257314E-2</v>
      </c>
      <c r="H152">
        <f ca="1">SUMPRODUCT('Modified Weights'!H162:H166,'Centered Ratings'!H151:H155)/SUM('Modified Weights'!H162:H166)</f>
        <v>-0.24364793338750157</v>
      </c>
      <c r="I152">
        <f ca="1">SUMPRODUCT('Modified Weights'!I162:I166,'Centered Ratings'!I151:I155)/SUM('Modified Weights'!I162:I166)</f>
        <v>-4.3502496987128644E-2</v>
      </c>
      <c r="J152">
        <f ca="1">SUMPRODUCT('Modified Weights'!J162:J166,'Centered Ratings'!J151:J155)/SUM('Modified Weights'!J162:J166)</f>
        <v>-0.33513549163538825</v>
      </c>
      <c r="K152">
        <f ca="1">SUMPRODUCT('Modified Weights'!K162:K166,'Centered Ratings'!K151:K155)/SUM('Modified Weights'!K162:K166)</f>
        <v>3.8223439231911141E-2</v>
      </c>
      <c r="L152">
        <f ca="1">SUMPRODUCT('Modified Weights'!L162:L166,'Centered Ratings'!L151:L155)/SUM('Modified Weights'!L162:L166)</f>
        <v>-0.16206118377377446</v>
      </c>
      <c r="M152">
        <f ca="1">SUMPRODUCT('Modified Weights'!M162:M166,'Centered Ratings'!M151:M155)/SUM('Modified Weights'!M162:M166)</f>
        <v>-7.3155630488259266E-2</v>
      </c>
      <c r="N152">
        <f ca="1">SUMPRODUCT('Modified Weights'!N162:N166,'Centered Ratings'!N151:N155)/SUM('Modified Weights'!N162:N166)</f>
        <v>6.8662435588599621E-2</v>
      </c>
      <c r="O152" s="4">
        <f ca="1">SUMPRODUCT('Modified Weights'!O162:O166,'Centered Ratings'!O151:O155)/SUM('Modified Weights'!O162:O166)</f>
        <v>0.18430637764681781</v>
      </c>
      <c r="P152">
        <f ca="1">SUMPRODUCT('Modified Weights'!P162:P166,'Centered Ratings'!P151:P155)/SUM('Modified Weights'!P162:P166)</f>
        <v>-2.8516324154094989E-2</v>
      </c>
      <c r="Q152">
        <f ca="1">SUMPRODUCT('Modified Weights'!Q162:Q166,'Centered Ratings'!Q151:Q155)/SUM('Modified Weights'!Q162:Q166)</f>
        <v>1.5384757705802797E-2</v>
      </c>
      <c r="R152">
        <f ca="1">SUMPRODUCT('Modified Weights'!R162:R166,'Centered Ratings'!R151:R155)/SUM('Modified Weights'!R162:R166)</f>
        <v>0.14709844204507896</v>
      </c>
      <c r="S152">
        <f ca="1">SUMPRODUCT('Modified Weights'!S162:S166,'Centered Ratings'!S151:S155)/SUM('Modified Weights'!S162:S166)</f>
        <v>-0.21367553180236654</v>
      </c>
      <c r="T152">
        <f ca="1">SUMPRODUCT('Modified Weights'!T162:T166,'Centered Ratings'!T151:T155)/SUM('Modified Weights'!T162:T166)</f>
        <v>4.2625725513497102E-2</v>
      </c>
      <c r="U152">
        <f ca="1">SUMPRODUCT('Modified Weights'!U162:U166,'Centered Ratings'!U151:U155)/SUM('Modified Weights'!U162:U166)</f>
        <v>0.35911245132909592</v>
      </c>
      <c r="V152">
        <f ca="1">SUMPRODUCT('Modified Weights'!V162:V166,'Centered Ratings'!V151:V155)/SUM('Modified Weights'!V162:V166)</f>
        <v>4.5012088773581233E-2</v>
      </c>
      <c r="W152">
        <f ca="1">SUMPRODUCT('Modified Weights'!W162:W166,'Centered Ratings'!W151:W155)/SUM('Modified Weights'!W162:W166)</f>
        <v>-0.40145241792685221</v>
      </c>
      <c r="X152">
        <f ca="1">SUMPRODUCT('Modified Weights'!X162:X166,'Centered Ratings'!X151:X155)/SUM('Modified Weights'!X162:X166)</f>
        <v>-0.10701423953585591</v>
      </c>
      <c r="Y152">
        <f ca="1">SUMPRODUCT('Modified Weights'!Y162:Y166,'Centered Ratings'!Y151:Y155)/SUM('Modified Weights'!Y162:Y166)</f>
        <v>0.16666666666666652</v>
      </c>
      <c r="Z152">
        <f ca="1">SUMPRODUCT('Modified Weights'!Z162:Z166,'Centered Ratings'!Z151:Z155)/SUM('Modified Weights'!Z162:Z166)</f>
        <v>0.29340987180639438</v>
      </c>
    </row>
    <row r="153" spans="1:26">
      <c r="A153" s="21" t="s">
        <v>30</v>
      </c>
      <c r="B153">
        <f ca="1">SUMPRODUCT('Modified Weights'!B163:B167,'Centered Ratings'!B152:B156)/SUM('Modified Weights'!B163:B167)</f>
        <v>-2.147097467550136E-2</v>
      </c>
      <c r="C153">
        <f ca="1">SUMPRODUCT('Modified Weights'!C163:C167,'Centered Ratings'!C152:C156)/SUM('Modified Weights'!C163:C167)</f>
        <v>-5.0043091340649201E-2</v>
      </c>
      <c r="D153">
        <f ca="1">SUMPRODUCT('Modified Weights'!D163:D167,'Centered Ratings'!D152:D156)/SUM('Modified Weights'!D163:D167)</f>
        <v>-4.1234199063612594E-2</v>
      </c>
      <c r="E153">
        <f ca="1">SUMPRODUCT('Modified Weights'!E163:E167,'Centered Ratings'!E152:E156)/SUM('Modified Weights'!E163:E167)</f>
        <v>-5.5796112960640902E-2</v>
      </c>
      <c r="F153" s="4">
        <f ca="1">SUMPRODUCT('Modified Weights'!F163:F167,'Centered Ratings'!F152:F156)/SUM('Modified Weights'!F163:F167)</f>
        <v>-1.2862759789601136E-2</v>
      </c>
      <c r="G153">
        <f ca="1">SUMPRODUCT('Modified Weights'!G163:G167,'Centered Ratings'!G152:G156)/SUM('Modified Weights'!G163:G167)</f>
        <v>-2.2858231802573153E-2</v>
      </c>
      <c r="H153">
        <f ca="1">SUMPRODUCT('Modified Weights'!H163:H167,'Centered Ratings'!H152:H156)/SUM('Modified Weights'!H163:H167)</f>
        <v>-9.5969647912899483E-2</v>
      </c>
      <c r="I153">
        <f ca="1">SUMPRODUCT('Modified Weights'!I163:I167,'Centered Ratings'!I152:I156)/SUM('Modified Weights'!I163:I167)</f>
        <v>-1.1557912183215294E-2</v>
      </c>
      <c r="J153">
        <f ca="1">SUMPRODUCT('Modified Weights'!J163:J167,'Centered Ratings'!J152:J156)/SUM('Modified Weights'!J163:J167)</f>
        <v>6.4078160286487371E-2</v>
      </c>
      <c r="K153">
        <f ca="1">SUMPRODUCT('Modified Weights'!K163:K167,'Centered Ratings'!K152:K156)/SUM('Modified Weights'!K163:K167)</f>
        <v>6.6026434786097418E-2</v>
      </c>
      <c r="L153">
        <f ca="1">SUMPRODUCT('Modified Weights'!L163:L167,'Centered Ratings'!L152:L156)/SUM('Modified Weights'!L163:L167)</f>
        <v>2.6428484193080476E-3</v>
      </c>
      <c r="M153">
        <f ca="1">SUMPRODUCT('Modified Weights'!M163:M167,'Centered Ratings'!M152:M156)/SUM('Modified Weights'!M163:M167)</f>
        <v>-7.3155630488259252E-2</v>
      </c>
      <c r="N153">
        <f ca="1">SUMPRODUCT('Modified Weights'!N163:N167,'Centered Ratings'!N152:N156)/SUM('Modified Weights'!N163:N167)</f>
        <v>3.0392190741020713E-2</v>
      </c>
      <c r="O153" s="4">
        <f ca="1">SUMPRODUCT('Modified Weights'!O163:O167,'Centered Ratings'!O152:O156)/SUM('Modified Weights'!O163:O167)</f>
        <v>4.4878154228962354E-3</v>
      </c>
      <c r="P153">
        <f ca="1">SUMPRODUCT('Modified Weights'!P163:P167,'Centered Ratings'!P152:P156)/SUM('Modified Weights'!P163:P167)</f>
        <v>-2.8516324154094989E-2</v>
      </c>
      <c r="Q153">
        <f ca="1">SUMPRODUCT('Modified Weights'!Q163:Q167,'Centered Ratings'!Q152:Q156)/SUM('Modified Weights'!Q163:Q167)</f>
        <v>1.5384757705802797E-2</v>
      </c>
      <c r="R153">
        <f ca="1">SUMPRODUCT('Modified Weights'!R163:R167,'Centered Ratings'!R152:R156)/SUM('Modified Weights'!R163:R167)</f>
        <v>-1.8824037314880908E-2</v>
      </c>
      <c r="S153">
        <f ca="1">SUMPRODUCT('Modified Weights'!S163:S167,'Centered Ratings'!S152:S156)/SUM('Modified Weights'!S163:S167)</f>
        <v>-2.6118218203812722E-2</v>
      </c>
      <c r="T153">
        <f ca="1">SUMPRODUCT('Modified Weights'!T163:T167,'Centered Ratings'!T152:T156)/SUM('Modified Weights'!T163:T167)</f>
        <v>-2.6142790126026438E-2</v>
      </c>
      <c r="U153">
        <f ca="1">SUMPRODUCT('Modified Weights'!U163:U167,'Centered Ratings'!U152:U156)/SUM('Modified Weights'!U163:U167)</f>
        <v>2.0585895758896262E-2</v>
      </c>
      <c r="V153">
        <f ca="1">SUMPRODUCT('Modified Weights'!V163:V167,'Centered Ratings'!V152:V156)/SUM('Modified Weights'!V163:V167)</f>
        <v>-4.0579330289311523E-3</v>
      </c>
      <c r="W153">
        <f ca="1">SUMPRODUCT('Modified Weights'!W163:W167,'Centered Ratings'!W152:W156)/SUM('Modified Weights'!W163:W167)</f>
        <v>-9.4216606461129448E-2</v>
      </c>
      <c r="X153">
        <f ca="1">SUMPRODUCT('Modified Weights'!X163:X167,'Centered Ratings'!X152:X156)/SUM('Modified Weights'!X163:X167)</f>
        <v>2.9058102853505983E-2</v>
      </c>
      <c r="Y153">
        <f ca="1">SUMPRODUCT('Modified Weights'!Y163:Y167,'Centered Ratings'!Y152:Y156)/SUM('Modified Weights'!Y163:Y167)</f>
        <v>6.134572739152932E-4</v>
      </c>
      <c r="Z153">
        <f ca="1">SUMPRODUCT('Modified Weights'!Z163:Z167,'Centered Ratings'!Z152:Z156)/SUM('Modified Weights'!Z163:Z167)</f>
        <v>1.8322470589591276E-2</v>
      </c>
    </row>
    <row r="154" spans="1:26">
      <c r="A154" s="1" t="str">
        <f t="shared" ref="A154:A157" si="30">A153</f>
        <v>272: Batman Begins (2005)</v>
      </c>
      <c r="B154">
        <f ca="1">SUMPRODUCT('Modified Weights'!B164:B168,'Centered Ratings'!B153:B157)/SUM('Modified Weights'!B164:B168)</f>
        <v>-2.147097467550136E-2</v>
      </c>
      <c r="C154">
        <f ca="1">SUMPRODUCT('Modified Weights'!C164:C168,'Centered Ratings'!C153:C157)/SUM('Modified Weights'!C164:C168)</f>
        <v>-0.17929085309088746</v>
      </c>
      <c r="D154">
        <f ca="1">SUMPRODUCT('Modified Weights'!D164:D168,'Centered Ratings'!D153:D157)/SUM('Modified Weights'!D164:D168)</f>
        <v>-0.14099560030542482</v>
      </c>
      <c r="E154">
        <f ca="1">SUMPRODUCT('Modified Weights'!E164:E168,'Centered Ratings'!E153:E157)/SUM('Modified Weights'!E164:E168)</f>
        <v>-1</v>
      </c>
      <c r="F154" s="4">
        <f ca="1">SUMPRODUCT('Modified Weights'!F164:F168,'Centered Ratings'!F153:F157)/SUM('Modified Weights'!F164:F168)</f>
        <v>-0.67138954898466896</v>
      </c>
      <c r="G154">
        <f ca="1">SUMPRODUCT('Modified Weights'!G164:G168,'Centered Ratings'!G153:G157)/SUM('Modified Weights'!G164:G168)</f>
        <v>5.2106629205613229E-2</v>
      </c>
      <c r="H154">
        <f ca="1">SUMPRODUCT('Modified Weights'!H164:H168,'Centered Ratings'!H153:H157)/SUM('Modified Weights'!H164:H168)</f>
        <v>-0.17456564986157649</v>
      </c>
      <c r="I154">
        <f ca="1">SUMPRODUCT('Modified Weights'!I164:I168,'Centered Ratings'!I153:I157)/SUM('Modified Weights'!I164:I168)</f>
        <v>-0.26923700416111207</v>
      </c>
      <c r="J154">
        <f ca="1">SUMPRODUCT('Modified Weights'!J164:J168,'Centered Ratings'!J153:J157)/SUM('Modified Weights'!J164:J168)</f>
        <v>6.4078160286487343E-2</v>
      </c>
      <c r="K154">
        <f ca="1">SUMPRODUCT('Modified Weights'!K164:K168,'Centered Ratings'!K153:K157)/SUM('Modified Weights'!K164:K168)</f>
        <v>6.6026434786097418E-2</v>
      </c>
      <c r="L154">
        <f ca="1">SUMPRODUCT('Modified Weights'!L164:L168,'Centered Ratings'!L153:L157)/SUM('Modified Weights'!L164:L168)</f>
        <v>-0.18110312078711513</v>
      </c>
      <c r="M154">
        <f ca="1">SUMPRODUCT('Modified Weights'!M164:M168,'Centered Ratings'!M153:M157)/SUM('Modified Weights'!M164:M168)</f>
        <v>-7.3155630488259252E-2</v>
      </c>
      <c r="N154">
        <f ca="1">SUMPRODUCT('Modified Weights'!N164:N168,'Centered Ratings'!N153:N157)/SUM('Modified Weights'!N164:N168)</f>
        <v>0.21112492693747739</v>
      </c>
      <c r="O154" s="4">
        <f ca="1">SUMPRODUCT('Modified Weights'!O164:O168,'Centered Ratings'!O153:O157)/SUM('Modified Weights'!O164:O168)</f>
        <v>-0.12482847967182835</v>
      </c>
      <c r="P154">
        <f ca="1">SUMPRODUCT('Modified Weights'!P164:P168,'Centered Ratings'!P153:P157)/SUM('Modified Weights'!P164:P168)</f>
        <v>-0.15552341131211092</v>
      </c>
      <c r="Q154">
        <f ca="1">SUMPRODUCT('Modified Weights'!Q164:Q168,'Centered Ratings'!Q153:Q157)/SUM('Modified Weights'!Q164:Q168)</f>
        <v>1.5384757705802797E-2</v>
      </c>
      <c r="R154">
        <f ca="1">SUMPRODUCT('Modified Weights'!R164:R168,'Centered Ratings'!R153:R157)/SUM('Modified Weights'!R164:R168)</f>
        <v>-0.5</v>
      </c>
      <c r="S154">
        <f ca="1">SUMPRODUCT('Modified Weights'!S164:S168,'Centered Ratings'!S153:S157)/SUM('Modified Weights'!S164:S168)</f>
        <v>0.12943025417074683</v>
      </c>
      <c r="T154">
        <f ca="1">SUMPRODUCT('Modified Weights'!T164:T168,'Centered Ratings'!T153:T157)/SUM('Modified Weights'!T164:T168)</f>
        <v>-0.25</v>
      </c>
      <c r="U154">
        <f ca="1">SUMPRODUCT('Modified Weights'!U164:U168,'Centered Ratings'!U153:U157)/SUM('Modified Weights'!U164:U168)</f>
        <v>-6.245292439672006E-2</v>
      </c>
      <c r="V154">
        <f ca="1">SUMPRODUCT('Modified Weights'!V164:V168,'Centered Ratings'!V153:V157)/SUM('Modified Weights'!V164:V168)</f>
        <v>-5.4450460933543103E-2</v>
      </c>
      <c r="W154">
        <f ca="1">SUMPRODUCT('Modified Weights'!W164:W168,'Centered Ratings'!W153:W157)/SUM('Modified Weights'!W164:W168)</f>
        <v>-2.1253318149749907E-2</v>
      </c>
      <c r="X154">
        <f ca="1">SUMPRODUCT('Modified Weights'!X164:X168,'Centered Ratings'!X153:X157)/SUM('Modified Weights'!X164:X168)</f>
        <v>5.8041084108796076E-2</v>
      </c>
      <c r="Y154">
        <f ca="1">SUMPRODUCT('Modified Weights'!Y164:Y168,'Centered Ratings'!Y153:Y157)/SUM('Modified Weights'!Y164:Y168)</f>
        <v>6.134572739152932E-4</v>
      </c>
      <c r="Z154">
        <f ca="1">SUMPRODUCT('Modified Weights'!Z164:Z168,'Centered Ratings'!Z153:Z157)/SUM('Modified Weights'!Z164:Z168)</f>
        <v>-8.7566369857655299E-2</v>
      </c>
    </row>
    <row r="155" spans="1:26">
      <c r="A155" s="1" t="str">
        <f t="shared" si="30"/>
        <v>272: Batman Begins (2005)</v>
      </c>
      <c r="B155">
        <f ca="1">SUMPRODUCT('Modified Weights'!B165:B169,'Centered Ratings'!B154:B158)/SUM('Modified Weights'!B165:B169)</f>
        <v>-2.8199901818790812E-2</v>
      </c>
      <c r="C155">
        <f ca="1">SUMPRODUCT('Modified Weights'!C165:C169,'Centered Ratings'!C154:C158)/SUM('Modified Weights'!C165:C169)</f>
        <v>4.4558279430340506E-2</v>
      </c>
      <c r="D155">
        <f ca="1">SUMPRODUCT('Modified Weights'!D165:D169,'Centered Ratings'!D154:D158)/SUM('Modified Weights'!D165:D169)</f>
        <v>-0.22049780015271236</v>
      </c>
      <c r="E155">
        <f ca="1">SUMPRODUCT('Modified Weights'!E165:E169,'Centered Ratings'!E154:E158)/SUM('Modified Weights'!E165:E169)</f>
        <v>-0.73504088328344486</v>
      </c>
      <c r="F155" s="4">
        <f ca="1">SUMPRODUCT('Modified Weights'!F165:F169,'Centered Ratings'!F154:F158)/SUM('Modified Weights'!F165:F169)</f>
        <v>-0.67733457605373915</v>
      </c>
      <c r="G155">
        <f ca="1">SUMPRODUCT('Modified Weights'!G165:G169,'Centered Ratings'!G154:G158)/SUM('Modified Weights'!G165:G169)</f>
        <v>-0.22129800492033505</v>
      </c>
      <c r="H155">
        <f ca="1">SUMPRODUCT('Modified Weights'!H165:H169,'Centered Ratings'!H154:H158)/SUM('Modified Weights'!H165:H169)</f>
        <v>-0.28628166498811902</v>
      </c>
      <c r="I155">
        <f ca="1">SUMPRODUCT('Modified Weights'!I165:I169,'Centered Ratings'!I154:I158)/SUM('Modified Weights'!I165:I169)</f>
        <v>-0.11047340778845756</v>
      </c>
      <c r="J155">
        <f ca="1">SUMPRODUCT('Modified Weights'!J165:J169,'Centered Ratings'!J154:J158)/SUM('Modified Weights'!J165:J169)</f>
        <v>8.3341565619986513E-2</v>
      </c>
      <c r="K155">
        <f ca="1">SUMPRODUCT('Modified Weights'!K165:K169,'Centered Ratings'!K154:K158)/SUM('Modified Weights'!K165:K169)</f>
        <v>6.6026434786097418E-2</v>
      </c>
      <c r="L155">
        <f ca="1">SUMPRODUCT('Modified Weights'!L165:L169,'Centered Ratings'!L154:L158)/SUM('Modified Weights'!L165:L169)</f>
        <v>-0.19983699997321042</v>
      </c>
      <c r="M155">
        <f ca="1">SUMPRODUCT('Modified Weights'!M165:M169,'Centered Ratings'!M154:M158)/SUM('Modified Weights'!M165:M169)</f>
        <v>-0.14708336431104035</v>
      </c>
      <c r="N155">
        <f ca="1">SUMPRODUCT('Modified Weights'!N165:N169,'Centered Ratings'!N154:N158)/SUM('Modified Weights'!N165:N169)</f>
        <v>0.28466098421106728</v>
      </c>
      <c r="O155" s="4">
        <f ca="1">SUMPRODUCT('Modified Weights'!O165:O169,'Centered Ratings'!O154:O158)/SUM('Modified Weights'!O165:O169)</f>
        <v>-0.24988565311455227</v>
      </c>
      <c r="P155">
        <f ca="1">SUMPRODUCT('Modified Weights'!P165:P169,'Centered Ratings'!P154:P158)/SUM('Modified Weights'!P165:P169)</f>
        <v>-0.15552341131211092</v>
      </c>
      <c r="Q155">
        <f ca="1">SUMPRODUCT('Modified Weights'!Q165:Q169,'Centered Ratings'!Q154:Q158)/SUM('Modified Weights'!Q165:Q169)</f>
        <v>-9.3159655593239923E-2</v>
      </c>
      <c r="R155">
        <f ca="1">SUMPRODUCT('Modified Weights'!R165:R169,'Centered Ratings'!R154:R158)/SUM('Modified Weights'!R165:R169)</f>
        <v>-0.5</v>
      </c>
      <c r="S155">
        <f ca="1">SUMPRODUCT('Modified Weights'!S165:S169,'Centered Ratings'!S154:S158)/SUM('Modified Weights'!S165:S169)</f>
        <v>-1.1961749322903965E-2</v>
      </c>
      <c r="T155">
        <f ca="1">SUMPRODUCT('Modified Weights'!T165:T169,'Centered Ratings'!T154:T158)/SUM('Modified Weights'!T165:T169)</f>
        <v>-0.25</v>
      </c>
      <c r="U155">
        <f ca="1">SUMPRODUCT('Modified Weights'!U165:U169,'Centered Ratings'!U154:U158)/SUM('Modified Weights'!U165:U169)</f>
        <v>-7.6974574708849677E-2</v>
      </c>
      <c r="V155">
        <f ca="1">SUMPRODUCT('Modified Weights'!V165:V169,'Centered Ratings'!V154:V158)/SUM('Modified Weights'!V165:V169)</f>
        <v>-3.2580227118967915E-2</v>
      </c>
      <c r="W155">
        <f ca="1">SUMPRODUCT('Modified Weights'!W165:W169,'Centered Ratings'!W154:W158)/SUM('Modified Weights'!W165:W169)</f>
        <v>-0.3397725014562693</v>
      </c>
      <c r="X155">
        <f ca="1">SUMPRODUCT('Modified Weights'!X165:X169,'Centered Ratings'!X154:X158)/SUM('Modified Weights'!X165:X169)</f>
        <v>0.22307281066396656</v>
      </c>
      <c r="Y155">
        <f ca="1">SUMPRODUCT('Modified Weights'!Y165:Y169,'Centered Ratings'!Y154:Y158)/SUM('Modified Weights'!Y165:Y169)</f>
        <v>-3.641453508389534E-2</v>
      </c>
      <c r="Z155">
        <f ca="1">SUMPRODUCT('Modified Weights'!Z165:Z169,'Centered Ratings'!Z154:Z158)/SUM('Modified Weights'!Z165:Z169)</f>
        <v>-0.13788730361850757</v>
      </c>
    </row>
    <row r="156" spans="1:26">
      <c r="A156" s="1" t="str">
        <f t="shared" si="30"/>
        <v>272: Batman Begins (2005)</v>
      </c>
      <c r="B156">
        <f ca="1">SUMPRODUCT('Modified Weights'!B166:B170,'Centered Ratings'!B155:B159)/SUM('Modified Weights'!B166:B170)</f>
        <v>-0.17970460722118597</v>
      </c>
      <c r="C156">
        <f ca="1">SUMPRODUCT('Modified Weights'!C166:C170,'Centered Ratings'!C155:C159)/SUM('Modified Weights'!C166:C170)</f>
        <v>-0.62251360233332076</v>
      </c>
      <c r="D156">
        <f ca="1">SUMPRODUCT('Modified Weights'!D166:D170,'Centered Ratings'!D155:D159)/SUM('Modified Weights'!D166:D170)</f>
        <v>-0.1422008777849906</v>
      </c>
      <c r="E156">
        <f ca="1">SUMPRODUCT('Modified Weights'!E166:E170,'Centered Ratings'!E155:E159)/SUM('Modified Weights'!E166:E170)</f>
        <v>-0.4937512353844643</v>
      </c>
      <c r="F156" s="4">
        <f ca="1">SUMPRODUCT('Modified Weights'!F166:F170,'Centered Ratings'!F155:F159)/SUM('Modified Weights'!F166:F170)</f>
        <v>-0.57014098934150526</v>
      </c>
      <c r="G156">
        <f ca="1">SUMPRODUCT('Modified Weights'!G166:G170,'Centered Ratings'!G155:G159)/SUM('Modified Weights'!G166:G170)</f>
        <v>-0.22129800492033505</v>
      </c>
      <c r="H156">
        <f ca="1">SUMPRODUCT('Modified Weights'!H166:H170,'Centered Ratings'!H155:H159)/SUM('Modified Weights'!H166:H170)</f>
        <v>-0.28628166498811902</v>
      </c>
      <c r="I156">
        <f ca="1">SUMPRODUCT('Modified Weights'!I166:I170,'Centered Ratings'!I155:I159)/SUM('Modified Weights'!I166:I170)</f>
        <v>-0.17542511414519243</v>
      </c>
      <c r="J156">
        <f ca="1">SUMPRODUCT('Modified Weights'!J166:J170,'Centered Ratings'!J155:J159)/SUM('Modified Weights'!J166:J170)</f>
        <v>0.23058171770858743</v>
      </c>
      <c r="K156">
        <f ca="1">SUMPRODUCT('Modified Weights'!K166:K170,'Centered Ratings'!K155:K159)/SUM('Modified Weights'!K166:K170)</f>
        <v>0.15072274453150533</v>
      </c>
      <c r="L156">
        <f ca="1">SUMPRODUCT('Modified Weights'!L166:L170,'Centered Ratings'!L155:L159)/SUM('Modified Weights'!L166:L170)</f>
        <v>-0.23228558280797443</v>
      </c>
      <c r="M156">
        <f ca="1">SUMPRODUCT('Modified Weights'!M166:M170,'Centered Ratings'!M155:M159)/SUM('Modified Weights'!M166:M170)</f>
        <v>-0.38722193509673031</v>
      </c>
      <c r="N156">
        <f ca="1">SUMPRODUCT('Modified Weights'!N166:N170,'Centered Ratings'!N155:N159)/SUM('Modified Weights'!N166:N170)</f>
        <v>0.36008288428916618</v>
      </c>
      <c r="O156" s="4">
        <f ca="1">SUMPRODUCT('Modified Weights'!O166:O170,'Centered Ratings'!O155:O159)/SUM('Modified Weights'!O166:O170)</f>
        <v>-0.13683408910319916</v>
      </c>
      <c r="P156">
        <f ca="1">SUMPRODUCT('Modified Weights'!P166:P170,'Centered Ratings'!P155:P159)/SUM('Modified Weights'!P166:P170)</f>
        <v>-8.9895592964196622E-2</v>
      </c>
      <c r="Q156">
        <f ca="1">SUMPRODUCT('Modified Weights'!Q166:Q170,'Centered Ratings'!Q155:Q159)/SUM('Modified Weights'!Q166:Q170)</f>
        <v>9.8282765106305056E-2</v>
      </c>
      <c r="R156">
        <f ca="1">SUMPRODUCT('Modified Weights'!R166:R170,'Centered Ratings'!R155:R159)/SUM('Modified Weights'!R166:R170)</f>
        <v>-0.5</v>
      </c>
      <c r="S156">
        <f ca="1">SUMPRODUCT('Modified Weights'!S166:S170,'Centered Ratings'!S155:S159)/SUM('Modified Weights'!S166:S170)</f>
        <v>-1.1961749322903965E-2</v>
      </c>
      <c r="T156">
        <f ca="1">SUMPRODUCT('Modified Weights'!T166:T170,'Centered Ratings'!T155:T159)/SUM('Modified Weights'!T166:T170)</f>
        <v>-0.22727665016051241</v>
      </c>
      <c r="U156">
        <f ca="1">SUMPRODUCT('Modified Weights'!U166:U170,'Centered Ratings'!U155:U159)/SUM('Modified Weights'!U166:U170)</f>
        <v>-7.6974574708849677E-2</v>
      </c>
      <c r="V156">
        <f ca="1">SUMPRODUCT('Modified Weights'!V166:V170,'Centered Ratings'!V155:V159)/SUM('Modified Weights'!V166:V170)</f>
        <v>7.9841720698422877E-3</v>
      </c>
      <c r="W156">
        <f ca="1">SUMPRODUCT('Modified Weights'!W166:W170,'Centered Ratings'!W155:W159)/SUM('Modified Weights'!W166:W170)</f>
        <v>-0.21459627145799923</v>
      </c>
      <c r="X156">
        <f ca="1">SUMPRODUCT('Modified Weights'!X166:X170,'Centered Ratings'!X155:X159)/SUM('Modified Weights'!X166:X170)</f>
        <v>0.31014931036867843</v>
      </c>
      <c r="Y156">
        <f ca="1">SUMPRODUCT('Modified Weights'!Y166:Y170,'Centered Ratings'!Y155:Y159)/SUM('Modified Weights'!Y166:Y170)</f>
        <v>-2.7723309356768051E-3</v>
      </c>
      <c r="Z156">
        <f ca="1">SUMPRODUCT('Modified Weights'!Z166:Z170,'Centered Ratings'!Z155:Z159)/SUM('Modified Weights'!Z166:Z170)</f>
        <v>-0.11803846712776776</v>
      </c>
    </row>
    <row r="157" spans="1:26">
      <c r="A157" s="1" t="str">
        <f t="shared" si="30"/>
        <v>272: Batman Begins (2005)</v>
      </c>
      <c r="B157">
        <f ca="1">SUMPRODUCT('Modified Weights'!B167:B171,'Centered Ratings'!B156:B160)/SUM('Modified Weights'!B167:B171)</f>
        <v>0</v>
      </c>
      <c r="C157">
        <f ca="1">SUMPRODUCT('Modified Weights'!C167:C171,'Centered Ratings'!C156:C160)/SUM('Modified Weights'!C167:C171)</f>
        <v>-0.11619097973740133</v>
      </c>
      <c r="D157">
        <f ca="1">SUMPRODUCT('Modified Weights'!D167:D171,'Centered Ratings'!D156:D160)/SUM('Modified Weights'!D167:D171)</f>
        <v>-0.1422008777849906</v>
      </c>
      <c r="E157">
        <f ca="1">SUMPRODUCT('Modified Weights'!E167:E171,'Centered Ratings'!E156:E160)/SUM('Modified Weights'!E167:E171)</f>
        <v>-1.0644919629230693E-2</v>
      </c>
      <c r="F157" s="4">
        <f ca="1">SUMPRODUCT('Modified Weights'!F167:F171,'Centered Ratings'!F156:F160)/SUM('Modified Weights'!F167:F171)</f>
        <v>-0.31189635874291127</v>
      </c>
      <c r="G157">
        <f ca="1">SUMPRODUCT('Modified Weights'!G167:G171,'Centered Ratings'!G156:G160)/SUM('Modified Weights'!G167:G171)</f>
        <v>-0.35347350369025127</v>
      </c>
      <c r="H157">
        <f ca="1">SUMPRODUCT('Modified Weights'!H167:H171,'Centered Ratings'!H156:H160)/SUM('Modified Weights'!H167:H171)</f>
        <v>0.11592958375297024</v>
      </c>
      <c r="I157">
        <f ca="1">SUMPRODUCT('Modified Weights'!I167:I171,'Centered Ratings'!I156:I160)/SUM('Modified Weights'!I167:I171)</f>
        <v>4.4914977170961524E-2</v>
      </c>
      <c r="J157">
        <f ca="1">SUMPRODUCT('Modified Weights'!J167:J171,'Centered Ratings'!J156:J160)/SUM('Modified Weights'!J167:J171)</f>
        <v>0.23058171770858743</v>
      </c>
      <c r="K157">
        <f ca="1">SUMPRODUCT('Modified Weights'!K167:K171,'Centered Ratings'!K156:K160)/SUM('Modified Weights'!K167:K171)</f>
        <v>-0.71207718951100973</v>
      </c>
      <c r="L157">
        <f ca="1">SUMPRODUCT('Modified Weights'!L167:L171,'Centered Ratings'!L156:L160)/SUM('Modified Weights'!L167:L171)</f>
        <v>-0.26843771536767147</v>
      </c>
      <c r="M157">
        <f ca="1">SUMPRODUCT('Modified Weights'!M167:M171,'Centered Ratings'!M156:M160)/SUM('Modified Weights'!M167:M171)</f>
        <v>-9.7908945409864695E-2</v>
      </c>
      <c r="N157">
        <f ca="1">SUMPRODUCT('Modified Weights'!N167:N171,'Centered Ratings'!N156:N160)/SUM('Modified Weights'!N167:N171)</f>
        <v>6.9315340085002286E-2</v>
      </c>
      <c r="O157" s="4">
        <f ca="1">SUMPRODUCT('Modified Weights'!O167:O171,'Centered Ratings'!O156:O160)/SUM('Modified Weights'!O167:O171)</f>
        <v>-0.13683408910319916</v>
      </c>
      <c r="P157">
        <f ca="1">SUMPRODUCT('Modified Weights'!P167:P171,'Centered Ratings'!P156:P160)/SUM('Modified Weights'!P167:P171)</f>
        <v>-4.1339079683597256E-2</v>
      </c>
      <c r="Q157">
        <f ca="1">SUMPRODUCT('Modified Weights'!Q167:Q171,'Centered Ratings'!Q156:Q160)/SUM('Modified Weights'!Q167:Q171)</f>
        <v>-3.0784944578212934E-2</v>
      </c>
      <c r="R157">
        <f ca="1">SUMPRODUCT('Modified Weights'!R167:R171,'Centered Ratings'!R156:R160)/SUM('Modified Weights'!R167:R171)</f>
        <v>-0.31580048940055933</v>
      </c>
      <c r="S157">
        <f ca="1">SUMPRODUCT('Modified Weights'!S167:S171,'Centered Ratings'!S156:S160)/SUM('Modified Weights'!S167:S171)</f>
        <v>0.18479954493700512</v>
      </c>
      <c r="T157">
        <f ca="1">SUMPRODUCT('Modified Weights'!T167:T171,'Centered Ratings'!T156:T160)/SUM('Modified Weights'!T167:T171)</f>
        <v>-0.19626548325069901</v>
      </c>
      <c r="U157">
        <f ca="1">SUMPRODUCT('Modified Weights'!U167:U171,'Centered Ratings'!U156:U160)/SUM('Modified Weights'!U167:U171)</f>
        <v>-0.19669643402317019</v>
      </c>
      <c r="V157">
        <f ca="1">SUMPRODUCT('Modified Weights'!V167:V171,'Centered Ratings'!V156:V160)/SUM('Modified Weights'!V167:V171)</f>
        <v>7.9844840527214217E-2</v>
      </c>
      <c r="W157">
        <f ca="1">SUMPRODUCT('Modified Weights'!W167:W171,'Centered Ratings'!W156:W160)/SUM('Modified Weights'!W167:W171)</f>
        <v>4.7087537424920868E-2</v>
      </c>
      <c r="X157">
        <f ca="1">SUMPRODUCT('Modified Weights'!X167:X171,'Centered Ratings'!X156:X160)/SUM('Modified Weights'!X167:X171)</f>
        <v>0.61779310023145717</v>
      </c>
      <c r="Y157">
        <f ca="1">SUMPRODUCT('Modified Weights'!Y167:Y171,'Centered Ratings'!Y156:Y160)/SUM('Modified Weights'!Y167:Y171)</f>
        <v>-8.1850478744072711E-2</v>
      </c>
      <c r="Z157">
        <f ca="1">SUMPRODUCT('Modified Weights'!Z167:Z171,'Centered Ratings'!Z156:Z160)/SUM('Modified Weights'!Z167:Z171)</f>
        <v>-0.18696268804596283</v>
      </c>
    </row>
    <row r="158" spans="1:26">
      <c r="A158" s="21" t="s">
        <v>31</v>
      </c>
      <c r="B158">
        <f ca="1">SUMPRODUCT('Modified Weights'!B168:B172,'Centered Ratings'!B157:B161)/SUM('Modified Weights'!B168:B172)</f>
        <v>0</v>
      </c>
      <c r="C158">
        <f ca="1">SUMPRODUCT('Modified Weights'!C168:C172,'Centered Ratings'!C157:C161)/SUM('Modified Weights'!C168:C172)</f>
        <v>7.6732978812538877E-2</v>
      </c>
      <c r="D158">
        <f ca="1">SUMPRODUCT('Modified Weights'!D168:D172,'Centered Ratings'!D157:D161)/SUM('Modified Weights'!D168:D172)</f>
        <v>-4.1877370001643641E-2</v>
      </c>
      <c r="E158">
        <f ca="1">SUMPRODUCT('Modified Weights'!E168:E172,'Centered Ratings'!E157:E161)/SUM('Modified Weights'!E168:E172)</f>
        <v>-1.0644919629230693E-2</v>
      </c>
      <c r="F158" s="4">
        <f ca="1">SUMPRODUCT('Modified Weights'!F168:F172,'Centered Ratings'!F157:F161)/SUM('Modified Weights'!F168:F172)</f>
        <v>5.0430715653470432E-3</v>
      </c>
      <c r="G158">
        <f ca="1">SUMPRODUCT('Modified Weights'!G168:G172,'Centered Ratings'!G157:G161)/SUM('Modified Weights'!G168:G172)</f>
        <v>0</v>
      </c>
      <c r="H158">
        <f ca="1">SUMPRODUCT('Modified Weights'!H168:H172,'Centered Ratings'!H157:H161)/SUM('Modified Weights'!H168:H172)</f>
        <v>0</v>
      </c>
      <c r="I158">
        <f ca="1">SUMPRODUCT('Modified Weights'!I168:I172,'Centered Ratings'!I157:I161)/SUM('Modified Weights'!I168:I172)</f>
        <v>0</v>
      </c>
      <c r="J158">
        <f ca="1">SUMPRODUCT('Modified Weights'!J168:J172,'Centered Ratings'!J157:J161)/SUM('Modified Weights'!J168:J172)</f>
        <v>3.6134529168591882E-2</v>
      </c>
      <c r="K158">
        <f ca="1">SUMPRODUCT('Modified Weights'!K168:K172,'Centered Ratings'!K157:K161)/SUM('Modified Weights'!K168:K172)</f>
        <v>-6.7389411198172225E-2</v>
      </c>
      <c r="L158">
        <f ca="1">SUMPRODUCT('Modified Weights'!L168:L172,'Centered Ratings'!L157:L161)/SUM('Modified Weights'!L168:L172)</f>
        <v>-1.2219713147520286E-2</v>
      </c>
      <c r="M158">
        <f ca="1">SUMPRODUCT('Modified Weights'!M168:M172,'Centered Ratings'!M157:M161)/SUM('Modified Weights'!M168:M172)</f>
        <v>0.10063615119696523</v>
      </c>
      <c r="N158">
        <f ca="1">SUMPRODUCT('Modified Weights'!N168:N172,'Centered Ratings'!N157:N161)/SUM('Modified Weights'!N168:N172)</f>
        <v>-8.1209427357112739E-3</v>
      </c>
      <c r="O158" s="4">
        <f ca="1">SUMPRODUCT('Modified Weights'!O168:O172,'Centered Ratings'!O157:O161)/SUM('Modified Weights'!O168:O172)</f>
        <v>-3.1087516216137265E-3</v>
      </c>
      <c r="P158">
        <f ca="1">SUMPRODUCT('Modified Weights'!P168:P172,'Centered Ratings'!P157:P161)/SUM('Modified Weights'!P168:P172)</f>
        <v>-4.1339079683597256E-2</v>
      </c>
      <c r="Q158">
        <f ca="1">SUMPRODUCT('Modified Weights'!Q168:Q172,'Centered Ratings'!Q157:Q161)/SUM('Modified Weights'!Q168:Q172)</f>
        <v>-3.0784944578212934E-2</v>
      </c>
      <c r="R158">
        <f ca="1">SUMPRODUCT('Modified Weights'!R168:R172,'Centered Ratings'!R157:R161)/SUM('Modified Weights'!R168:R172)</f>
        <v>3.6132558261692316E-2</v>
      </c>
      <c r="S158">
        <f ca="1">SUMPRODUCT('Modified Weights'!S168:S172,'Centered Ratings'!S157:S161)/SUM('Modified Weights'!S168:S172)</f>
        <v>-8.2035986133892798E-3</v>
      </c>
      <c r="T158">
        <f ca="1">SUMPRODUCT('Modified Weights'!T168:T172,'Centered Ratings'!T157:T161)/SUM('Modified Weights'!T168:T172)</f>
        <v>1.0926232837526249E-2</v>
      </c>
      <c r="U158">
        <f ca="1">SUMPRODUCT('Modified Weights'!U168:U172,'Centered Ratings'!U157:U161)/SUM('Modified Weights'!U168:U172)</f>
        <v>2.5832244609628845E-2</v>
      </c>
      <c r="V158">
        <f ca="1">SUMPRODUCT('Modified Weights'!V168:V172,'Centered Ratings'!V157:V161)/SUM('Modified Weights'!V168:V172)</f>
        <v>1.7829250427605275E-2</v>
      </c>
      <c r="W158">
        <f ca="1">SUMPRODUCT('Modified Weights'!W168:W172,'Centered Ratings'!W157:W161)/SUM('Modified Weights'!W168:W172)</f>
        <v>2.3480388424795648E-2</v>
      </c>
      <c r="X158">
        <f ca="1">SUMPRODUCT('Modified Weights'!X168:X172,'Centered Ratings'!X157:X161)/SUM('Modified Weights'!X168:X172)</f>
        <v>5.3681679533010701E-2</v>
      </c>
      <c r="Y158">
        <f ca="1">SUMPRODUCT('Modified Weights'!Y168:Y172,'Centered Ratings'!Y157:Y161)/SUM('Modified Weights'!Y168:Y172)</f>
        <v>-1.863702782527819E-2</v>
      </c>
      <c r="Z158">
        <f ca="1">SUMPRODUCT('Modified Weights'!Z168:Z172,'Centered Ratings'!Z157:Z161)/SUM('Modified Weights'!Z168:Z172)</f>
        <v>-1.7700960282794496E-3</v>
      </c>
    </row>
    <row r="159" spans="1:26">
      <c r="A159" s="1" t="str">
        <f t="shared" ref="A159:A162" si="31">A158</f>
        <v>274: The Silence of the Lambs (1991)</v>
      </c>
      <c r="B159">
        <f ca="1">SUMPRODUCT('Modified Weights'!B169:B173,'Centered Ratings'!B158:B162)/SUM('Modified Weights'!B169:B173)</f>
        <v>0</v>
      </c>
      <c r="C159">
        <f ca="1">SUMPRODUCT('Modified Weights'!C169:C173,'Centered Ratings'!C158:C162)/SUM('Modified Weights'!C169:C173)</f>
        <v>1.4054119422833593E-3</v>
      </c>
      <c r="D159">
        <f ca="1">SUMPRODUCT('Modified Weights'!D169:D173,'Centered Ratings'!D158:D162)/SUM('Modified Weights'!D169:D173)</f>
        <v>2.2460940547998361E-2</v>
      </c>
      <c r="E159" t="e">
        <f ca="1">SUMPRODUCT('Modified Weights'!E169:E173,'Centered Ratings'!E158:E162)/SUM('Modified Weights'!E169:E173)</f>
        <v>#DIV/0!</v>
      </c>
      <c r="F159" s="4">
        <f ca="1">SUMPRODUCT('Modified Weights'!F169:F173,'Centered Ratings'!F158:F162)/SUM('Modified Weights'!F169:F173)</f>
        <v>0.61854690741188822</v>
      </c>
      <c r="G159">
        <f ca="1">SUMPRODUCT('Modified Weights'!G169:G173,'Centered Ratings'!G158:G162)/SUM('Modified Weights'!G169:G173)</f>
        <v>0</v>
      </c>
      <c r="H159" t="e">
        <f ca="1">SUMPRODUCT('Modified Weights'!H169:H173,'Centered Ratings'!H158:H162)/SUM('Modified Weights'!H169:H173)</f>
        <v>#DIV/0!</v>
      </c>
      <c r="I159" t="e">
        <f ca="1">SUMPRODUCT('Modified Weights'!I169:I173,'Centered Ratings'!I158:I162)/SUM('Modified Weights'!I169:I173)</f>
        <v>#DIV/0!</v>
      </c>
      <c r="J159">
        <f ca="1">SUMPRODUCT('Modified Weights'!J169:J173,'Centered Ratings'!J158:J162)/SUM('Modified Weights'!J169:J173)</f>
        <v>0.24177667353758445</v>
      </c>
      <c r="K159">
        <f ca="1">SUMPRODUCT('Modified Weights'!K169:K173,'Centered Ratings'!K158:K162)/SUM('Modified Weights'!K169:K173)</f>
        <v>7.3953483795453204E-2</v>
      </c>
      <c r="L159">
        <f ca="1">SUMPRODUCT('Modified Weights'!L169:L173,'Centered Ratings'!L158:L162)/SUM('Modified Weights'!L169:L173)</f>
        <v>-6.2853758955597402E-2</v>
      </c>
      <c r="M159">
        <f ca="1">SUMPRODUCT('Modified Weights'!M169:M173,'Centered Ratings'!M158:M162)/SUM('Modified Weights'!M169:M173)</f>
        <v>7.0180120485568737E-2</v>
      </c>
      <c r="N159">
        <f ca="1">SUMPRODUCT('Modified Weights'!N169:N173,'Centered Ratings'!N158:N162)/SUM('Modified Weights'!N169:N173)</f>
        <v>-0.25</v>
      </c>
      <c r="O159" s="4">
        <f ca="1">SUMPRODUCT('Modified Weights'!O169:O173,'Centered Ratings'!O158:O162)/SUM('Modified Weights'!O169:O173)</f>
        <v>0.1681626051409654</v>
      </c>
      <c r="P159">
        <f ca="1">SUMPRODUCT('Modified Weights'!P169:P173,'Centered Ratings'!P158:P162)/SUM('Modified Weights'!P169:P173)</f>
        <v>6.2500000000000014E-2</v>
      </c>
      <c r="Q159">
        <f ca="1">SUMPRODUCT('Modified Weights'!Q169:Q173,'Centered Ratings'!Q158:Q162)/SUM('Modified Weights'!Q169:Q173)</f>
        <v>2.4328744332542031E-2</v>
      </c>
      <c r="R159" t="e">
        <f ca="1">SUMPRODUCT('Modified Weights'!R169:R173,'Centered Ratings'!R158:R162)/SUM('Modified Weights'!R169:R173)</f>
        <v>#DIV/0!</v>
      </c>
      <c r="S159">
        <f ca="1">SUMPRODUCT('Modified Weights'!S169:S173,'Centered Ratings'!S158:S162)/SUM('Modified Weights'!S169:S173)</f>
        <v>-8.2035986133892798E-3</v>
      </c>
      <c r="T159">
        <f ca="1">SUMPRODUCT('Modified Weights'!T169:T173,'Centered Ratings'!T158:T162)/SUM('Modified Weights'!T169:T173)</f>
        <v>1.0926232837526249E-2</v>
      </c>
      <c r="U159">
        <f ca="1">SUMPRODUCT('Modified Weights'!U169:U173,'Centered Ratings'!U158:U162)/SUM('Modified Weights'!U169:U173)</f>
        <v>0.18497408080668287</v>
      </c>
      <c r="V159">
        <f ca="1">SUMPRODUCT('Modified Weights'!V169:V173,'Centered Ratings'!V158:V162)/SUM('Modified Weights'!V169:V173)</f>
        <v>-3.1642282200088807E-2</v>
      </c>
      <c r="W159">
        <f ca="1">SUMPRODUCT('Modified Weights'!W169:W173,'Centered Ratings'!W158:W162)/SUM('Modified Weights'!W169:W173)</f>
        <v>5.410019200844389E-2</v>
      </c>
      <c r="X159">
        <f ca="1">SUMPRODUCT('Modified Weights'!X169:X173,'Centered Ratings'!X158:X162)/SUM('Modified Weights'!X169:X173)</f>
        <v>3.8309181539194576E-2</v>
      </c>
      <c r="Y159">
        <f ca="1">SUMPRODUCT('Modified Weights'!Y169:Y173,'Centered Ratings'!Y158:Y162)/SUM('Modified Weights'!Y169:Y173)</f>
        <v>-1.863702782527819E-2</v>
      </c>
      <c r="Z159">
        <f ca="1">SUMPRODUCT('Modified Weights'!Z169:Z173,'Centered Ratings'!Z158:Z162)/SUM('Modified Weights'!Z169:Z173)</f>
        <v>0.15596262941862857</v>
      </c>
    </row>
    <row r="160" spans="1:26">
      <c r="A160" s="1" t="str">
        <f t="shared" si="31"/>
        <v>274: The Silence of the Lambs (1991)</v>
      </c>
      <c r="B160">
        <f ca="1">SUMPRODUCT('Modified Weights'!B170:B174,'Centered Ratings'!B159:B163)/SUM('Modified Weights'!B170:B174)</f>
        <v>0</v>
      </c>
      <c r="C160">
        <f ca="1">SUMPRODUCT('Modified Weights'!C170:C174,'Centered Ratings'!C159:C163)/SUM('Modified Weights'!C170:C174)</f>
        <v>-5.3084619928452578E-2</v>
      </c>
      <c r="D160">
        <f ca="1">SUMPRODUCT('Modified Weights'!D170:D174,'Centered Ratings'!D159:D163)/SUM('Modified Weights'!D170:D174)</f>
        <v>-2.1546368361064848E-2</v>
      </c>
      <c r="E160" t="e">
        <f ca="1">SUMPRODUCT('Modified Weights'!E170:E174,'Centered Ratings'!E159:E163)/SUM('Modified Weights'!E170:E174)</f>
        <v>#DIV/0!</v>
      </c>
      <c r="F160" s="4">
        <f ca="1">SUMPRODUCT('Modified Weights'!F170:F174,'Centered Ratings'!F159:F163)/SUM('Modified Weights'!F170:F174)</f>
        <v>0.77571281396869396</v>
      </c>
      <c r="G160">
        <f ca="1">SUMPRODUCT('Modified Weights'!G170:G174,'Centered Ratings'!G159:G163)/SUM('Modified Weights'!G170:G174)</f>
        <v>0</v>
      </c>
      <c r="H160" t="e">
        <f ca="1">SUMPRODUCT('Modified Weights'!H170:H174,'Centered Ratings'!H159:H163)/SUM('Modified Weights'!H170:H174)</f>
        <v>#DIV/0!</v>
      </c>
      <c r="I160" t="e">
        <f ca="1">SUMPRODUCT('Modified Weights'!I170:I174,'Centered Ratings'!I159:I163)/SUM('Modified Weights'!I170:I174)</f>
        <v>#DIV/0!</v>
      </c>
      <c r="J160">
        <f ca="1">SUMPRODUCT('Modified Weights'!J170:J174,'Centered Ratings'!J159:J163)/SUM('Modified Weights'!J170:J174)</f>
        <v>8.8727398871255359E-2</v>
      </c>
      <c r="K160">
        <f ca="1">SUMPRODUCT('Modified Weights'!K170:K174,'Centered Ratings'!K159:K163)/SUM('Modified Weights'!K170:K174)</f>
        <v>7.3953483795453204E-2</v>
      </c>
      <c r="L160">
        <f ca="1">SUMPRODUCT('Modified Weights'!L170:L174,'Centered Ratings'!L159:L163)/SUM('Modified Weights'!L170:L174)</f>
        <v>-6.2853758955597402E-2</v>
      </c>
      <c r="M160">
        <f ca="1">SUMPRODUCT('Modified Weights'!M170:M174,'Centered Ratings'!M159:M163)/SUM('Modified Weights'!M170:M174)</f>
        <v>0.16301896905918326</v>
      </c>
      <c r="N160">
        <f ca="1">SUMPRODUCT('Modified Weights'!N170:N174,'Centered Ratings'!N159:N163)/SUM('Modified Weights'!N170:N174)</f>
        <v>-0.25</v>
      </c>
      <c r="O160" s="4">
        <f ca="1">SUMPRODUCT('Modified Weights'!O170:O174,'Centered Ratings'!O159:O163)/SUM('Modified Weights'!O170:O174)</f>
        <v>8.7861071357939399E-2</v>
      </c>
      <c r="P160">
        <f ca="1">SUMPRODUCT('Modified Weights'!P170:P174,'Centered Ratings'!P159:P163)/SUM('Modified Weights'!P170:P174)</f>
        <v>6.2500000000000014E-2</v>
      </c>
      <c r="Q160">
        <f ca="1">SUMPRODUCT('Modified Weights'!Q170:Q174,'Centered Ratings'!Q159:Q163)/SUM('Modified Weights'!Q170:Q174)</f>
        <v>-4.6198805843138673E-2</v>
      </c>
      <c r="R160" t="e">
        <f ca="1">SUMPRODUCT('Modified Weights'!R170:R174,'Centered Ratings'!R159:R163)/SUM('Modified Weights'!R170:R174)</f>
        <v>#DIV/0!</v>
      </c>
      <c r="S160">
        <f ca="1">SUMPRODUCT('Modified Weights'!S170:S174,'Centered Ratings'!S159:S163)/SUM('Modified Weights'!S170:S174)</f>
        <v>0.5</v>
      </c>
      <c r="T160">
        <f ca="1">SUMPRODUCT('Modified Weights'!T170:T174,'Centered Ratings'!T159:T163)/SUM('Modified Weights'!T170:T174)</f>
        <v>7.3585985525078348E-2</v>
      </c>
      <c r="U160">
        <f ca="1">SUMPRODUCT('Modified Weights'!U170:U174,'Centered Ratings'!U159:U163)/SUM('Modified Weights'!U170:U174)</f>
        <v>0.18497408080668287</v>
      </c>
      <c r="V160">
        <f ca="1">SUMPRODUCT('Modified Weights'!V170:V174,'Centered Ratings'!V159:V163)/SUM('Modified Weights'!V170:V174)</f>
        <v>-2.2656363097909023E-2</v>
      </c>
      <c r="W160">
        <f ca="1">SUMPRODUCT('Modified Weights'!W170:W174,'Centered Ratings'!W159:W163)/SUM('Modified Weights'!W170:W174)</f>
        <v>0.25293103813012824</v>
      </c>
      <c r="X160">
        <f ca="1">SUMPRODUCT('Modified Weights'!X170:X174,'Centered Ratings'!X159:X163)/SUM('Modified Weights'!X170:X174)</f>
        <v>-0.11392105919388465</v>
      </c>
      <c r="Y160">
        <f ca="1">SUMPRODUCT('Modified Weights'!Y170:Y174,'Centered Ratings'!Y159:Y163)/SUM('Modified Weights'!Y170:Y174)</f>
        <v>5.2526099236143119E-2</v>
      </c>
      <c r="Z160">
        <f ca="1">SUMPRODUCT('Modified Weights'!Z170:Z174,'Centered Ratings'!Z159:Z163)/SUM('Modified Weights'!Z170:Z174)</f>
        <v>0</v>
      </c>
    </row>
    <row r="161" spans="1:26">
      <c r="A161" s="1" t="str">
        <f t="shared" si="31"/>
        <v>274: The Silence of the Lambs (1991)</v>
      </c>
      <c r="B161">
        <f ca="1">SUMPRODUCT('Modified Weights'!B171:B175,'Centered Ratings'!B160:B164)/SUM('Modified Weights'!B171:B175)</f>
        <v>0</v>
      </c>
      <c r="C161">
        <f ca="1">SUMPRODUCT('Modified Weights'!C171:C175,'Centered Ratings'!C160:C164)/SUM('Modified Weights'!C171:C175)</f>
        <v>0.30371814445628975</v>
      </c>
      <c r="D161">
        <f ca="1">SUMPRODUCT('Modified Weights'!D171:D175,'Centered Ratings'!D160:D164)/SUM('Modified Weights'!D171:D175)</f>
        <v>-9.3095767212070801E-2</v>
      </c>
      <c r="E161" t="e">
        <f ca="1">SUMPRODUCT('Modified Weights'!E171:E175,'Centered Ratings'!E160:E164)/SUM('Modified Weights'!E171:E175)</f>
        <v>#DIV/0!</v>
      </c>
      <c r="F161" s="4">
        <f ca="1">SUMPRODUCT('Modified Weights'!F171:F175,'Centered Ratings'!F160:F164)/SUM('Modified Weights'!F171:F175)</f>
        <v>0.57728641842117578</v>
      </c>
      <c r="G161">
        <f ca="1">SUMPRODUCT('Modified Weights'!G171:G175,'Centered Ratings'!G160:G164)/SUM('Modified Weights'!G171:G175)</f>
        <v>0</v>
      </c>
      <c r="H161" t="e">
        <f ca="1">SUMPRODUCT('Modified Weights'!H171:H175,'Centered Ratings'!H160:H164)/SUM('Modified Weights'!H171:H175)</f>
        <v>#DIV/0!</v>
      </c>
      <c r="I161" t="e">
        <f ca="1">SUMPRODUCT('Modified Weights'!I171:I175,'Centered Ratings'!I160:I164)/SUM('Modified Weights'!I171:I175)</f>
        <v>#DIV/0!</v>
      </c>
      <c r="J161">
        <f ca="1">SUMPRODUCT('Modified Weights'!J171:J175,'Centered Ratings'!J160:J164)/SUM('Modified Weights'!J171:J175)</f>
        <v>0.11111952403754186</v>
      </c>
      <c r="K161">
        <f ca="1">SUMPRODUCT('Modified Weights'!K171:K175,'Centered Ratings'!K160:K164)/SUM('Modified Weights'!K171:K175)</f>
        <v>1.9974876343608249E-2</v>
      </c>
      <c r="L161">
        <f ca="1">SUMPRODUCT('Modified Weights'!L171:L175,'Centered Ratings'!L160:L164)/SUM('Modified Weights'!L171:L175)</f>
        <v>-4.810595442666054E-2</v>
      </c>
      <c r="M161">
        <f ca="1">SUMPRODUCT('Modified Weights'!M171:M175,'Centered Ratings'!M160:M164)/SUM('Modified Weights'!M171:M175)</f>
        <v>0.16301896905918326</v>
      </c>
      <c r="N161">
        <f ca="1">SUMPRODUCT('Modified Weights'!N171:N175,'Centered Ratings'!N160:N164)/SUM('Modified Weights'!N171:N175)</f>
        <v>-0.12906047136785564</v>
      </c>
      <c r="O161" s="4">
        <f ca="1">SUMPRODUCT('Modified Weights'!O171:O175,'Centered Ratings'!O160:O164)/SUM('Modified Weights'!O171:O175)</f>
        <v>0.125</v>
      </c>
      <c r="P161">
        <f ca="1">SUMPRODUCT('Modified Weights'!P171:P175,'Centered Ratings'!P160:P164)/SUM('Modified Weights'!P171:P175)</f>
        <v>1.3059850304665215E-2</v>
      </c>
      <c r="Q161">
        <f ca="1">SUMPRODUCT('Modified Weights'!Q171:Q175,'Centered Ratings'!Q160:Q164)/SUM('Modified Weights'!Q171:Q175)</f>
        <v>-0.12425579132300618</v>
      </c>
      <c r="R161" t="e">
        <f ca="1">SUMPRODUCT('Modified Weights'!R171:R175,'Centered Ratings'!R160:R164)/SUM('Modified Weights'!R171:R175)</f>
        <v>#DIV/0!</v>
      </c>
      <c r="S161">
        <f ca="1">SUMPRODUCT('Modified Weights'!S171:S175,'Centered Ratings'!S160:S164)/SUM('Modified Weights'!S171:S175)</f>
        <v>0.25</v>
      </c>
      <c r="T161">
        <f ca="1">SUMPRODUCT('Modified Weights'!T171:T175,'Centered Ratings'!T160:T164)/SUM('Modified Weights'!T171:T175)</f>
        <v>0.13410497104428151</v>
      </c>
      <c r="U161">
        <f ca="1">SUMPRODUCT('Modified Weights'!U171:U175,'Centered Ratings'!U160:U164)/SUM('Modified Weights'!U171:U175)</f>
        <v>0.18497408080668287</v>
      </c>
      <c r="V161">
        <f ca="1">SUMPRODUCT('Modified Weights'!V171:V175,'Centered Ratings'!V160:V164)/SUM('Modified Weights'!V171:V175)</f>
        <v>-2.2656363097909023E-2</v>
      </c>
      <c r="W161">
        <f ca="1">SUMPRODUCT('Modified Weights'!W171:W175,'Centered Ratings'!W160:W164)/SUM('Modified Weights'!W171:W175)</f>
        <v>0.13070532778525373</v>
      </c>
      <c r="X161">
        <f ca="1">SUMPRODUCT('Modified Weights'!X171:X175,'Centered Ratings'!X160:X164)/SUM('Modified Weights'!X171:X175)</f>
        <v>-0.11392105919388465</v>
      </c>
      <c r="Y161">
        <f ca="1">SUMPRODUCT('Modified Weights'!Y171:Y175,'Centered Ratings'!Y160:Y164)/SUM('Modified Weights'!Y171:Y175)</f>
        <v>-0.32186171943986813</v>
      </c>
      <c r="Z161">
        <f ca="1">SUMPRODUCT('Modified Weights'!Z171:Z175,'Centered Ratings'!Z160:Z164)/SUM('Modified Weights'!Z171:Z175)</f>
        <v>0</v>
      </c>
    </row>
    <row r="162" spans="1:26">
      <c r="A162" s="1" t="str">
        <f t="shared" si="31"/>
        <v>274: The Silence of the Lambs (1991)</v>
      </c>
      <c r="B162" t="e">
        <f ca="1">SUMPRODUCT('Modified Weights'!B172:B176,'Centered Ratings'!B161:B165)/SUM('Modified Weights'!B172:B176)</f>
        <v>#DIV/0!</v>
      </c>
      <c r="C162">
        <f ca="1">SUMPRODUCT('Modified Weights'!C172:C176,'Centered Ratings'!C161:C165)/SUM('Modified Weights'!C172:C176)</f>
        <v>0.18635180573766316</v>
      </c>
      <c r="D162">
        <f ca="1">SUMPRODUCT('Modified Weights'!D172:D176,'Centered Ratings'!D161:D165)/SUM('Modified Weights'!D172:D176)</f>
        <v>0.22210534881102398</v>
      </c>
      <c r="E162" t="e">
        <f ca="1">SUMPRODUCT('Modified Weights'!E172:E176,'Centered Ratings'!E161:E165)/SUM('Modified Weights'!E172:E176)</f>
        <v>#DIV/0!</v>
      </c>
      <c r="F162" s="4">
        <f ca="1">SUMPRODUCT('Modified Weights'!F172:F176,'Centered Ratings'!F161:F165)/SUM('Modified Weights'!F172:F176)</f>
        <v>0.56529753106353398</v>
      </c>
      <c r="G162">
        <f ca="1">SUMPRODUCT('Modified Weights'!G172:G176,'Centered Ratings'!G161:G165)/SUM('Modified Weights'!G172:G176)</f>
        <v>0</v>
      </c>
      <c r="H162" t="e">
        <f ca="1">SUMPRODUCT('Modified Weights'!H172:H176,'Centered Ratings'!H161:H165)/SUM('Modified Weights'!H172:H176)</f>
        <v>#DIV/0!</v>
      </c>
      <c r="I162" t="e">
        <f ca="1">SUMPRODUCT('Modified Weights'!I172:I176,'Centered Ratings'!I161:I165)/SUM('Modified Weights'!I172:I176)</f>
        <v>#DIV/0!</v>
      </c>
      <c r="J162">
        <f ca="1">SUMPRODUCT('Modified Weights'!J172:J176,'Centered Ratings'!J161:J165)/SUM('Modified Weights'!J172:J176)</f>
        <v>0.11111952403754186</v>
      </c>
      <c r="K162">
        <f ca="1">SUMPRODUCT('Modified Weights'!K172:K176,'Centered Ratings'!K161:K165)/SUM('Modified Weights'!K172:K176)</f>
        <v>0.30997844777632882</v>
      </c>
      <c r="L162">
        <f ca="1">SUMPRODUCT('Modified Weights'!L172:L176,'Centered Ratings'!L161:L165)/SUM('Modified Weights'!L172:L176)</f>
        <v>5.3940632046347692E-2</v>
      </c>
      <c r="M162">
        <f ca="1">SUMPRODUCT('Modified Weights'!M172:M176,'Centered Ratings'!M161:M165)/SUM('Modified Weights'!M172:M176)</f>
        <v>-9.9272548303414823E-2</v>
      </c>
      <c r="N162">
        <f ca="1">SUMPRODUCT('Modified Weights'!N172:N176,'Centered Ratings'!N161:N165)/SUM('Modified Weights'!N172:N176)</f>
        <v>-0.12906047136785564</v>
      </c>
      <c r="O162" s="4">
        <f ca="1">SUMPRODUCT('Modified Weights'!O172:O176,'Centered Ratings'!O161:O165)/SUM('Modified Weights'!O172:O176)</f>
        <v>0.125</v>
      </c>
      <c r="P162">
        <f ca="1">SUMPRODUCT('Modified Weights'!P172:P176,'Centered Ratings'!P161:P165)/SUM('Modified Weights'!P172:P176)</f>
        <v>-5.7413169555343833E-2</v>
      </c>
      <c r="Q162">
        <f ca="1">SUMPRODUCT('Modified Weights'!Q172:Q176,'Centered Ratings'!Q161:Q165)/SUM('Modified Weights'!Q172:Q176)</f>
        <v>4.5917366859988852E-3</v>
      </c>
      <c r="R162" t="e">
        <f ca="1">SUMPRODUCT('Modified Weights'!R172:R176,'Centered Ratings'!R161:R165)/SUM('Modified Weights'!R172:R176)</f>
        <v>#DIV/0!</v>
      </c>
      <c r="S162">
        <f ca="1">SUMPRODUCT('Modified Weights'!S172:S176,'Centered Ratings'!S161:S165)/SUM('Modified Weights'!S172:S176)</f>
        <v>1.5586894104088519E-2</v>
      </c>
      <c r="T162">
        <f ca="1">SUMPRODUCT('Modified Weights'!T172:T176,'Centered Ratings'!T161:T165)/SUM('Modified Weights'!T172:T176)</f>
        <v>0.29166666666666652</v>
      </c>
      <c r="U162">
        <f ca="1">SUMPRODUCT('Modified Weights'!U172:U176,'Centered Ratings'!U161:U165)/SUM('Modified Weights'!U172:U176)</f>
        <v>-0.19647091403612393</v>
      </c>
      <c r="V162">
        <f ca="1">SUMPRODUCT('Modified Weights'!V172:V176,'Centered Ratings'!V161:V165)/SUM('Modified Weights'!V172:V176)</f>
        <v>-0.16666666666666652</v>
      </c>
      <c r="W162">
        <f ca="1">SUMPRODUCT('Modified Weights'!W172:W176,'Centered Ratings'!W161:W165)/SUM('Modified Weights'!W172:W176)</f>
        <v>0.26628126665217816</v>
      </c>
      <c r="X162">
        <f ca="1">SUMPRODUCT('Modified Weights'!X172:X176,'Centered Ratings'!X161:X165)/SUM('Modified Weights'!X172:X176)</f>
        <v>-0.82102255987449624</v>
      </c>
      <c r="Y162">
        <f ca="1">SUMPRODUCT('Modified Weights'!Y172:Y176,'Centered Ratings'!Y161:Y165)/SUM('Modified Weights'!Y172:Y176)</f>
        <v>-0.32186171943986813</v>
      </c>
      <c r="Z162">
        <f ca="1">SUMPRODUCT('Modified Weights'!Z172:Z176,'Centered Ratings'!Z161:Z165)/SUM('Modified Weights'!Z172:Z176)</f>
        <v>0</v>
      </c>
    </row>
    <row r="163" spans="1:26">
      <c r="A163" s="21" t="s">
        <v>32</v>
      </c>
      <c r="B163">
        <f ca="1">SUMPRODUCT('Modified Weights'!B173:B177,'Centered Ratings'!B162:B166)/SUM('Modified Weights'!B173:B177)</f>
        <v>0</v>
      </c>
      <c r="C163">
        <f ca="1">SUMPRODUCT('Modified Weights'!C173:C177,'Centered Ratings'!C162:C166)/SUM('Modified Weights'!C173:C177)</f>
        <v>-1.7563711087420511E-2</v>
      </c>
      <c r="D163">
        <f ca="1">SUMPRODUCT('Modified Weights'!D173:D177,'Centered Ratings'!D162:D166)/SUM('Modified Weights'!D173:D177)</f>
        <v>1.9095123322732037E-3</v>
      </c>
      <c r="E163" t="e">
        <f ca="1">SUMPRODUCT('Modified Weights'!E173:E177,'Centered Ratings'!E162:E166)/SUM('Modified Weights'!E173:E177)</f>
        <v>#DIV/0!</v>
      </c>
      <c r="F163" s="4">
        <f ca="1">SUMPRODUCT('Modified Weights'!F173:F177,'Centered Ratings'!F162:F166)/SUM('Modified Weights'!F173:F177)</f>
        <v>0</v>
      </c>
      <c r="G163">
        <f ca="1">SUMPRODUCT('Modified Weights'!G173:G177,'Centered Ratings'!G162:G166)/SUM('Modified Weights'!G173:G177)</f>
        <v>0</v>
      </c>
      <c r="H163" t="e">
        <f ca="1">SUMPRODUCT('Modified Weights'!H173:H177,'Centered Ratings'!H162:H166)/SUM('Modified Weights'!H173:H177)</f>
        <v>#DIV/0!</v>
      </c>
      <c r="I163" t="e">
        <f ca="1">SUMPRODUCT('Modified Weights'!I173:I177,'Centered Ratings'!I162:I166)/SUM('Modified Weights'!I173:I177)</f>
        <v>#DIV/0!</v>
      </c>
      <c r="J163">
        <f ca="1">SUMPRODUCT('Modified Weights'!J173:J177,'Centered Ratings'!J162:J166)/SUM('Modified Weights'!J173:J177)</f>
        <v>-1.464524295697041E-2</v>
      </c>
      <c r="K163">
        <f ca="1">SUMPRODUCT('Modified Weights'!K173:K177,'Centered Ratings'!K162:K166)/SUM('Modified Weights'!K173:K177)</f>
        <v>3.4306740911969301E-2</v>
      </c>
      <c r="L163">
        <f ca="1">SUMPRODUCT('Modified Weights'!L173:L177,'Centered Ratings'!L162:L166)/SUM('Modified Weights'!L173:L177)</f>
        <v>0</v>
      </c>
      <c r="M163">
        <f ca="1">SUMPRODUCT('Modified Weights'!M173:M177,'Centered Ratings'!M162:M166)/SUM('Modified Weights'!M173:M177)</f>
        <v>0</v>
      </c>
      <c r="N163">
        <f ca="1">SUMPRODUCT('Modified Weights'!N173:N177,'Centered Ratings'!N162:N166)/SUM('Modified Weights'!N173:N177)</f>
        <v>0</v>
      </c>
      <c r="O163" s="4">
        <f ca="1">SUMPRODUCT('Modified Weights'!O173:O177,'Centered Ratings'!O162:O166)/SUM('Modified Weights'!O173:O177)</f>
        <v>2.0943789051123918E-2</v>
      </c>
      <c r="P163">
        <f ca="1">SUMPRODUCT('Modified Weights'!P173:P177,'Centered Ratings'!P162:P166)/SUM('Modified Weights'!P173:P177)</f>
        <v>3.3098187343923439E-2</v>
      </c>
      <c r="Q163">
        <f ca="1">SUMPRODUCT('Modified Weights'!Q173:Q177,'Centered Ratings'!Q162:Q166)/SUM('Modified Weights'!Q173:Q177)</f>
        <v>4.5917366859988852E-3</v>
      </c>
      <c r="R163" t="e">
        <f ca="1">SUMPRODUCT('Modified Weights'!R173:R177,'Centered Ratings'!R162:R166)/SUM('Modified Weights'!R173:R177)</f>
        <v>#DIV/0!</v>
      </c>
      <c r="S163">
        <f ca="1">SUMPRODUCT('Modified Weights'!S173:S177,'Centered Ratings'!S162:S166)/SUM('Modified Weights'!S173:S177)</f>
        <v>1.5586894104088519E-2</v>
      </c>
      <c r="T163">
        <f ca="1">SUMPRODUCT('Modified Weights'!T173:T177,'Centered Ratings'!T162:T166)/SUM('Modified Weights'!T173:T177)</f>
        <v>3.2851596247426555E-2</v>
      </c>
      <c r="U163">
        <f ca="1">SUMPRODUCT('Modified Weights'!U173:U177,'Centered Ratings'!U162:U166)/SUM('Modified Weights'!U173:U177)</f>
        <v>0</v>
      </c>
      <c r="V163">
        <f ca="1">SUMPRODUCT('Modified Weights'!V173:V177,'Centered Ratings'!V162:V166)/SUM('Modified Weights'!V173:V177)</f>
        <v>0</v>
      </c>
      <c r="W163">
        <f ca="1">SUMPRODUCT('Modified Weights'!W173:W177,'Centered Ratings'!W162:W166)/SUM('Modified Weights'!W173:W177)</f>
        <v>0</v>
      </c>
      <c r="X163">
        <f ca="1">SUMPRODUCT('Modified Weights'!X173:X177,'Centered Ratings'!X162:X166)/SUM('Modified Weights'!X173:X177)</f>
        <v>0</v>
      </c>
      <c r="Y163">
        <f ca="1">SUMPRODUCT('Modified Weights'!Y173:Y177,'Centered Ratings'!Y162:Y166)/SUM('Modified Weights'!Y173:Y177)</f>
        <v>-2.7432302051430952E-2</v>
      </c>
      <c r="Z163">
        <f ca="1">SUMPRODUCT('Modified Weights'!Z173:Z177,'Centered Ratings'!Z162:Z166)/SUM('Modified Weights'!Z173:Z177)</f>
        <v>0</v>
      </c>
    </row>
    <row r="164" spans="1:26">
      <c r="A164" s="1" t="str">
        <f t="shared" ref="A164:A167" si="32">A163</f>
        <v>275: Fargo (1996)</v>
      </c>
      <c r="B164">
        <f ca="1">SUMPRODUCT('Modified Weights'!B174:B178,'Centered Ratings'!B163:B167)/SUM('Modified Weights'!B174:B178)</f>
        <v>0</v>
      </c>
      <c r="C164">
        <f ca="1">SUMPRODUCT('Modified Weights'!C174:C178,'Centered Ratings'!C163:C167)/SUM('Modified Weights'!C174:C178)</f>
        <v>0.29459395184790327</v>
      </c>
      <c r="D164">
        <f ca="1">SUMPRODUCT('Modified Weights'!D174:D178,'Centered Ratings'!D163:D167)/SUM('Modified Weights'!D174:D178)</f>
        <v>-0.15694665468056654</v>
      </c>
      <c r="E164" t="e">
        <f ca="1">SUMPRODUCT('Modified Weights'!E174:E178,'Centered Ratings'!E163:E167)/SUM('Modified Weights'!E174:E178)</f>
        <v>#DIV/0!</v>
      </c>
      <c r="F164" s="4">
        <f ca="1">SUMPRODUCT('Modified Weights'!F174:F178,'Centered Ratings'!F163:F167)/SUM('Modified Weights'!F174:F178)</f>
        <v>0.26029069618698153</v>
      </c>
      <c r="G164">
        <f ca="1">SUMPRODUCT('Modified Weights'!G174:G178,'Centered Ratings'!G163:G167)/SUM('Modified Weights'!G174:G178)</f>
        <v>0</v>
      </c>
      <c r="H164" t="e">
        <f ca="1">SUMPRODUCT('Modified Weights'!H174:H178,'Centered Ratings'!H163:H167)/SUM('Modified Weights'!H174:H178)</f>
        <v>#DIV/0!</v>
      </c>
      <c r="I164" t="e">
        <f ca="1">SUMPRODUCT('Modified Weights'!I174:I178,'Centered Ratings'!I163:I167)/SUM('Modified Weights'!I174:I178)</f>
        <v>#DIV/0!</v>
      </c>
      <c r="J164">
        <f ca="1">SUMPRODUCT('Modified Weights'!J174:J178,'Centered Ratings'!J163:J167)/SUM('Modified Weights'!J174:J178)</f>
        <v>-0.11787297735742001</v>
      </c>
      <c r="K164">
        <f ca="1">SUMPRODUCT('Modified Weights'!K174:K178,'Centered Ratings'!K163:K167)/SUM('Modified Weights'!K174:K178)</f>
        <v>-0.16666666666666696</v>
      </c>
      <c r="L164">
        <f ca="1">SUMPRODUCT('Modified Weights'!L174:L178,'Centered Ratings'!L163:L167)/SUM('Modified Weights'!L174:L178)</f>
        <v>-1.1615760416888214</v>
      </c>
      <c r="M164">
        <f ca="1">SUMPRODUCT('Modified Weights'!M174:M178,'Centered Ratings'!M163:M167)/SUM('Modified Weights'!M174:M178)</f>
        <v>0</v>
      </c>
      <c r="N164">
        <f ca="1">SUMPRODUCT('Modified Weights'!N174:N178,'Centered Ratings'!N163:N167)/SUM('Modified Weights'!N174:N178)</f>
        <v>0</v>
      </c>
      <c r="O164" s="4">
        <f ca="1">SUMPRODUCT('Modified Weights'!O174:O178,'Centered Ratings'!O163:O167)/SUM('Modified Weights'!O174:O178)</f>
        <v>6.1708445506744689E-2</v>
      </c>
      <c r="P164">
        <f ca="1">SUMPRODUCT('Modified Weights'!P174:P178,'Centered Ratings'!P163:P167)/SUM('Modified Weights'!P174:P178)</f>
        <v>0.36354451298302282</v>
      </c>
      <c r="Q164">
        <f ca="1">SUMPRODUCT('Modified Weights'!Q174:Q178,'Centered Ratings'!Q163:Q167)/SUM('Modified Weights'!Q174:Q178)</f>
        <v>-7.9990016392827462E-2</v>
      </c>
      <c r="R164" t="e">
        <f ca="1">SUMPRODUCT('Modified Weights'!R174:R178,'Centered Ratings'!R163:R167)/SUM('Modified Weights'!R174:R178)</f>
        <v>#DIV/0!</v>
      </c>
      <c r="S164">
        <f ca="1">SUMPRODUCT('Modified Weights'!S174:S178,'Centered Ratings'!S163:S167)/SUM('Modified Weights'!S174:S178)</f>
        <v>-0.50570279970340959</v>
      </c>
      <c r="T164">
        <f ca="1">SUMPRODUCT('Modified Weights'!T174:T178,'Centered Ratings'!T163:T167)/SUM('Modified Weights'!T174:T178)</f>
        <v>3.2851596247426555E-2</v>
      </c>
      <c r="U164">
        <f ca="1">SUMPRODUCT('Modified Weights'!U174:U178,'Centered Ratings'!U163:U167)/SUM('Modified Weights'!U174:U178)</f>
        <v>-7.5877428617967424E-2</v>
      </c>
      <c r="V164">
        <f ca="1">SUMPRODUCT('Modified Weights'!V174:V178,'Centered Ratings'!V163:V167)/SUM('Modified Weights'!V174:V178)</f>
        <v>-0.22626828834993318</v>
      </c>
      <c r="W164">
        <f ca="1">SUMPRODUCT('Modified Weights'!W174:W178,'Centered Ratings'!W163:W167)/SUM('Modified Weights'!W174:W178)</f>
        <v>0</v>
      </c>
      <c r="X164">
        <f ca="1">SUMPRODUCT('Modified Weights'!X174:X178,'Centered Ratings'!X163:X167)/SUM('Modified Weights'!X174:X178)</f>
        <v>0.40000000000000036</v>
      </c>
      <c r="Y164">
        <f ca="1">SUMPRODUCT('Modified Weights'!Y174:Y178,'Centered Ratings'!Y163:Y167)/SUM('Modified Weights'!Y174:Y178)</f>
        <v>0.51792709842795348</v>
      </c>
      <c r="Z164">
        <f ca="1">SUMPRODUCT('Modified Weights'!Z174:Z178,'Centered Ratings'!Z163:Z167)/SUM('Modified Weights'!Z174:Z178)</f>
        <v>0.39564603029939449</v>
      </c>
    </row>
    <row r="165" spans="1:26">
      <c r="A165" s="1" t="str">
        <f t="shared" si="32"/>
        <v>275: Fargo (1996)</v>
      </c>
      <c r="B165">
        <f ca="1">SUMPRODUCT('Modified Weights'!B175:B179,'Centered Ratings'!B164:B168)/SUM('Modified Weights'!B175:B179)</f>
        <v>0.16879068737641884</v>
      </c>
      <c r="C165">
        <f ca="1">SUMPRODUCT('Modified Weights'!C175:C179,'Centered Ratings'!C164:C168)/SUM('Modified Weights'!C175:C179)</f>
        <v>0.33333333333333304</v>
      </c>
      <c r="D165">
        <f ca="1">SUMPRODUCT('Modified Weights'!D175:D179,'Centered Ratings'!D164:D168)/SUM('Modified Weights'!D175:D179)</f>
        <v>-0.20115960761315158</v>
      </c>
      <c r="E165" t="e">
        <f ca="1">SUMPRODUCT('Modified Weights'!E175:E179,'Centered Ratings'!E164:E168)/SUM('Modified Weights'!E175:E179)</f>
        <v>#DIV/0!</v>
      </c>
      <c r="F165" s="4">
        <f ca="1">SUMPRODUCT('Modified Weights'!F175:F179,'Centered Ratings'!F164:F168)/SUM('Modified Weights'!F175:F179)</f>
        <v>0.67728441287605301</v>
      </c>
      <c r="G165">
        <f ca="1">SUMPRODUCT('Modified Weights'!G175:G179,'Centered Ratings'!G164:G168)/SUM('Modified Weights'!G175:G179)</f>
        <v>0</v>
      </c>
      <c r="H165" t="e">
        <f ca="1">SUMPRODUCT('Modified Weights'!H175:H179,'Centered Ratings'!H164:H168)/SUM('Modified Weights'!H175:H179)</f>
        <v>#DIV/0!</v>
      </c>
      <c r="I165" t="e">
        <f ca="1">SUMPRODUCT('Modified Weights'!I175:I179,'Centered Ratings'!I164:I168)/SUM('Modified Weights'!I175:I179)</f>
        <v>#DIV/0!</v>
      </c>
      <c r="J165">
        <f ca="1">SUMPRODUCT('Modified Weights'!J175:J179,'Centered Ratings'!J164:J168)/SUM('Modified Weights'!J175:J179)</f>
        <v>-2.3026429349391347E-2</v>
      </c>
      <c r="K165">
        <f ca="1">SUMPRODUCT('Modified Weights'!K175:K179,'Centered Ratings'!K164:K168)/SUM('Modified Weights'!K175:K179)</f>
        <v>-0.16666666666666693</v>
      </c>
      <c r="L165">
        <f ca="1">SUMPRODUCT('Modified Weights'!L175:L179,'Centered Ratings'!L164:L168)/SUM('Modified Weights'!L175:L179)</f>
        <v>-0.63968679580882826</v>
      </c>
      <c r="M165">
        <f ca="1">SUMPRODUCT('Modified Weights'!M175:M179,'Centered Ratings'!M164:M168)/SUM('Modified Weights'!M175:M179)</f>
        <v>0.13153780439872159</v>
      </c>
      <c r="N165">
        <f ca="1">SUMPRODUCT('Modified Weights'!N175:N179,'Centered Ratings'!N164:N168)/SUM('Modified Weights'!N175:N179)</f>
        <v>-0.43020157122618546</v>
      </c>
      <c r="O165" s="4">
        <f ca="1">SUMPRODUCT('Modified Weights'!O175:O179,'Centered Ratings'!O164:O168)/SUM('Modified Weights'!O175:O179)</f>
        <v>2.0508469472244693E-2</v>
      </c>
      <c r="P165">
        <f ca="1">SUMPRODUCT('Modified Weights'!P175:P179,'Centered Ratings'!P164:P168)/SUM('Modified Weights'!P175:P179)</f>
        <v>0.46336609537382073</v>
      </c>
      <c r="Q165">
        <f ca="1">SUMPRODUCT('Modified Weights'!Q175:Q179,'Centered Ratings'!Q164:Q168)/SUM('Modified Weights'!Q175:Q179)</f>
        <v>2.5569698999049695E-2</v>
      </c>
      <c r="R165" t="e">
        <f ca="1">SUMPRODUCT('Modified Weights'!R175:R179,'Centered Ratings'!R164:R168)/SUM('Modified Weights'!R175:R179)</f>
        <v>#DIV/0!</v>
      </c>
      <c r="S165">
        <f ca="1">SUMPRODUCT('Modified Weights'!S175:S179,'Centered Ratings'!S164:S168)/SUM('Modified Weights'!S175:S179)</f>
        <v>-0.21062664053257538</v>
      </c>
      <c r="T165">
        <f ca="1">SUMPRODUCT('Modified Weights'!T175:T179,'Centered Ratings'!T164:T168)/SUM('Modified Weights'!T175:T179)</f>
        <v>0.45712899061856638</v>
      </c>
      <c r="U165">
        <f ca="1">SUMPRODUCT('Modified Weights'!U175:U179,'Centered Ratings'!U164:U168)/SUM('Modified Weights'!U175:U179)</f>
        <v>-0.45426457577180979</v>
      </c>
      <c r="V165">
        <f ca="1">SUMPRODUCT('Modified Weights'!V175:V179,'Centered Ratings'!V164:V168)/SUM('Modified Weights'!V175:V179)</f>
        <v>-0.17669105113324424</v>
      </c>
      <c r="W165">
        <f ca="1">SUMPRODUCT('Modified Weights'!W175:W179,'Centered Ratings'!W164:W168)/SUM('Modified Weights'!W175:W179)</f>
        <v>0</v>
      </c>
      <c r="X165">
        <f ca="1">SUMPRODUCT('Modified Weights'!X175:X179,'Centered Ratings'!X164:X168)/SUM('Modified Weights'!X175:X179)</f>
        <v>0.17608475639786506</v>
      </c>
      <c r="Y165">
        <f ca="1">SUMPRODUCT('Modified Weights'!Y175:Y179,'Centered Ratings'!Y164:Y168)/SUM('Modified Weights'!Y175:Y179)</f>
        <v>0.83528447369975944</v>
      </c>
      <c r="Z165">
        <f ca="1">SUMPRODUCT('Modified Weights'!Z175:Z179,'Centered Ratings'!Z164:Z168)/SUM('Modified Weights'!Z175:Z179)</f>
        <v>0.74999999999999989</v>
      </c>
    </row>
    <row r="166" spans="1:26">
      <c r="A166" s="1" t="str">
        <f t="shared" si="32"/>
        <v>275: Fargo (1996)</v>
      </c>
      <c r="B166">
        <f ca="1">SUMPRODUCT('Modified Weights'!B176:B180,'Centered Ratings'!B165:B169)/SUM('Modified Weights'!B176:B180)</f>
        <v>6.0731088252893219E-3</v>
      </c>
      <c r="C166">
        <f ca="1">SUMPRODUCT('Modified Weights'!C176:C180,'Centered Ratings'!C165:C169)/SUM('Modified Weights'!C176:C180)</f>
        <v>-0.30987188819077183</v>
      </c>
      <c r="D166">
        <f ca="1">SUMPRODUCT('Modified Weights'!D176:D180,'Centered Ratings'!D165:D169)/SUM('Modified Weights'!D176:D180)</f>
        <v>-0.20115960761315158</v>
      </c>
      <c r="E166" t="e">
        <f ca="1">SUMPRODUCT('Modified Weights'!E176:E180,'Centered Ratings'!E165:E169)/SUM('Modified Weights'!E176:E180)</f>
        <v>#DIV/0!</v>
      </c>
      <c r="F166" s="4">
        <f ca="1">SUMPRODUCT('Modified Weights'!F176:F180,'Centered Ratings'!F165:F169)/SUM('Modified Weights'!F176:F180)</f>
        <v>4.0965624208334571E-2</v>
      </c>
      <c r="G166">
        <f ca="1">SUMPRODUCT('Modified Weights'!G176:G180,'Centered Ratings'!G165:G169)/SUM('Modified Weights'!G176:G180)</f>
        <v>0</v>
      </c>
      <c r="H166" t="e">
        <f ca="1">SUMPRODUCT('Modified Weights'!H176:H180,'Centered Ratings'!H165:H169)/SUM('Modified Weights'!H176:H180)</f>
        <v>#DIV/0!</v>
      </c>
      <c r="I166" t="e">
        <f ca="1">SUMPRODUCT('Modified Weights'!I176:I180,'Centered Ratings'!I165:I169)/SUM('Modified Weights'!I176:I180)</f>
        <v>#DIV/0!</v>
      </c>
      <c r="J166">
        <f ca="1">SUMPRODUCT('Modified Weights'!J176:J180,'Centered Ratings'!J165:J169)/SUM('Modified Weights'!J176:J180)</f>
        <v>-2.3026429349391347E-2</v>
      </c>
      <c r="K166">
        <f ca="1">SUMPRODUCT('Modified Weights'!K176:K180,'Centered Ratings'!K165:K169)/SUM('Modified Weights'!K176:K180)</f>
        <v>-0.16666666666666693</v>
      </c>
      <c r="L166">
        <f ca="1">SUMPRODUCT('Modified Weights'!L176:L180,'Centered Ratings'!L165:L169)/SUM('Modified Weights'!L176:L180)</f>
        <v>-0.54000980745263583</v>
      </c>
      <c r="M166">
        <f ca="1">SUMPRODUCT('Modified Weights'!M176:M180,'Centered Ratings'!M165:M169)/SUM('Modified Weights'!M176:M180)</f>
        <v>0.13153780439872159</v>
      </c>
      <c r="N166">
        <f ca="1">SUMPRODUCT('Modified Weights'!N176:N180,'Centered Ratings'!N165:N169)/SUM('Modified Weights'!N176:N180)</f>
        <v>-0.10769616154046725</v>
      </c>
      <c r="O166" s="4">
        <f ca="1">SUMPRODUCT('Modified Weights'!O176:O180,'Centered Ratings'!O165:O169)/SUM('Modified Weights'!O176:O180)</f>
        <v>2.0508469472244693E-2</v>
      </c>
      <c r="P166">
        <f ca="1">SUMPRODUCT('Modified Weights'!P176:P180,'Centered Ratings'!P165:P169)/SUM('Modified Weights'!P176:P180)</f>
        <v>0.6538448742219356</v>
      </c>
      <c r="Q166">
        <f ca="1">SUMPRODUCT('Modified Weights'!Q176:Q180,'Centered Ratings'!Q165:Q169)/SUM('Modified Weights'!Q176:Q180)</f>
        <v>0.37499999999999994</v>
      </c>
      <c r="R166" t="e">
        <f ca="1">SUMPRODUCT('Modified Weights'!R176:R180,'Centered Ratings'!R165:R169)/SUM('Modified Weights'!R176:R180)</f>
        <v>#DIV/0!</v>
      </c>
      <c r="S166">
        <f ca="1">SUMPRODUCT('Modified Weights'!S176:S180,'Centered Ratings'!S165:S169)/SUM('Modified Weights'!S176:S180)</f>
        <v>-0.1186024804677077</v>
      </c>
      <c r="T166">
        <f ca="1">SUMPRODUCT('Modified Weights'!T176:T180,'Centered Ratings'!T165:T169)/SUM('Modified Weights'!T176:T180)</f>
        <v>0.78588734813724981</v>
      </c>
      <c r="U166">
        <f ca="1">SUMPRODUCT('Modified Weights'!U176:U180,'Centered Ratings'!U165:U169)/SUM('Modified Weights'!U176:U180)</f>
        <v>-0.24768111986499325</v>
      </c>
      <c r="V166">
        <f ca="1">SUMPRODUCT('Modified Weights'!V176:V180,'Centered Ratings'!V165:V169)/SUM('Modified Weights'!V176:V180)</f>
        <v>2.3304386390439517E-2</v>
      </c>
      <c r="W166">
        <f ca="1">SUMPRODUCT('Modified Weights'!W176:W180,'Centered Ratings'!W165:W169)/SUM('Modified Weights'!W176:W180)</f>
        <v>-0.42553399077465892</v>
      </c>
      <c r="X166">
        <f ca="1">SUMPRODUCT('Modified Weights'!X176:X180,'Centered Ratings'!X165:X169)/SUM('Modified Weights'!X176:X180)</f>
        <v>0.38006201619848889</v>
      </c>
      <c r="Y166">
        <f ca="1">SUMPRODUCT('Modified Weights'!Y176:Y180,'Centered Ratings'!Y165:Y169)/SUM('Modified Weights'!Y176:Y180)</f>
        <v>0.3303729011041478</v>
      </c>
      <c r="Z166">
        <f ca="1">SUMPRODUCT('Modified Weights'!Z176:Z180,'Centered Ratings'!Z165:Z169)/SUM('Modified Weights'!Z176:Z180)</f>
        <v>0.1197650511144772</v>
      </c>
    </row>
    <row r="167" spans="1:26">
      <c r="A167" s="1" t="str">
        <f t="shared" si="32"/>
        <v>275: Fargo (1996)</v>
      </c>
      <c r="B167">
        <f ca="1">SUMPRODUCT('Modified Weights'!B177:B181,'Centered Ratings'!B166:B170)/SUM('Modified Weights'!B177:B181)</f>
        <v>6.0731088252893219E-3</v>
      </c>
      <c r="C167">
        <f ca="1">SUMPRODUCT('Modified Weights'!C177:C181,'Centered Ratings'!C166:C170)/SUM('Modified Weights'!C177:C181)</f>
        <v>-0.30987188819077183</v>
      </c>
      <c r="D167">
        <f ca="1">SUMPRODUCT('Modified Weights'!D177:D181,'Centered Ratings'!D166:D170)/SUM('Modified Weights'!D177:D181)</f>
        <v>-0.31299032408087835</v>
      </c>
      <c r="E167" t="e">
        <f ca="1">SUMPRODUCT('Modified Weights'!E177:E181,'Centered Ratings'!E166:E170)/SUM('Modified Weights'!E177:E181)</f>
        <v>#DIV/0!</v>
      </c>
      <c r="F167" s="4">
        <f ca="1">SUMPRODUCT('Modified Weights'!F177:F181,'Centered Ratings'!F166:F170)/SUM('Modified Weights'!F177:F181)</f>
        <v>4.0965624208334571E-2</v>
      </c>
      <c r="G167">
        <f ca="1">SUMPRODUCT('Modified Weights'!G177:G181,'Centered Ratings'!G166:G170)/SUM('Modified Weights'!G177:G181)</f>
        <v>-0.11132762116912212</v>
      </c>
      <c r="H167" t="e">
        <f ca="1">SUMPRODUCT('Modified Weights'!H177:H181,'Centered Ratings'!H166:H170)/SUM('Modified Weights'!H177:H181)</f>
        <v>#DIV/0!</v>
      </c>
      <c r="I167" t="e">
        <f ca="1">SUMPRODUCT('Modified Weights'!I177:I181,'Centered Ratings'!I166:I170)/SUM('Modified Weights'!I177:I181)</f>
        <v>#DIV/0!</v>
      </c>
      <c r="J167">
        <f ca="1">SUMPRODUCT('Modified Weights'!J177:J181,'Centered Ratings'!J166:J170)/SUM('Modified Weights'!J177:J181)</f>
        <v>-6.6910288825936068E-2</v>
      </c>
      <c r="K167">
        <f ca="1">SUMPRODUCT('Modified Weights'!K177:K181,'Centered Ratings'!K166:K170)/SUM('Modified Weights'!K177:K181)</f>
        <v>-0.16666666666666693</v>
      </c>
      <c r="L167">
        <f ca="1">SUMPRODUCT('Modified Weights'!L177:L181,'Centered Ratings'!L166:L170)/SUM('Modified Weights'!L177:L181)</f>
        <v>-0.26085552550773899</v>
      </c>
      <c r="M167">
        <f ca="1">SUMPRODUCT('Modified Weights'!M177:M181,'Centered Ratings'!M166:M170)/SUM('Modified Weights'!M177:M181)</f>
        <v>1.3075608797443194E-2</v>
      </c>
      <c r="N167">
        <f ca="1">SUMPRODUCT('Modified Weights'!N177:N181,'Centered Ratings'!N166:N170)/SUM('Modified Weights'!N177:N181)</f>
        <v>-0.10769616154046725</v>
      </c>
      <c r="O167" s="4">
        <f ca="1">SUMPRODUCT('Modified Weights'!O177:O181,'Centered Ratings'!O166:O170)/SUM('Modified Weights'!O177:O181)</f>
        <v>-7.2677795015337748E-2</v>
      </c>
      <c r="P167">
        <f ca="1">SUMPRODUCT('Modified Weights'!P177:P181,'Centered Ratings'!P166:P170)/SUM('Modified Weights'!P177:P181)</f>
        <v>0.20401262010901</v>
      </c>
      <c r="Q167">
        <f ca="1">SUMPRODUCT('Modified Weights'!Q177:Q181,'Centered Ratings'!Q166:Q170)/SUM('Modified Weights'!Q177:Q181)</f>
        <v>6.9982586172636668E-2</v>
      </c>
      <c r="R167" t="e">
        <f ca="1">SUMPRODUCT('Modified Weights'!R177:R181,'Centered Ratings'!R166:R170)/SUM('Modified Weights'!R177:R181)</f>
        <v>#DIV/0!</v>
      </c>
      <c r="S167">
        <f ca="1">SUMPRODUCT('Modified Weights'!S177:S181,'Centered Ratings'!S166:S170)/SUM('Modified Weights'!S177:S181)</f>
        <v>-3.7379838623740162E-2</v>
      </c>
      <c r="T167">
        <f ca="1">SUMPRODUCT('Modified Weights'!T177:T181,'Centered Ratings'!T166:T170)/SUM('Modified Weights'!T177:T181)</f>
        <v>0.71995230676380517</v>
      </c>
      <c r="U167">
        <f ca="1">SUMPRODUCT('Modified Weights'!U177:U181,'Centered Ratings'!U166:U170)/SUM('Modified Weights'!U177:U181)</f>
        <v>-8.2607859360800034E-2</v>
      </c>
      <c r="V167">
        <f ca="1">SUMPRODUCT('Modified Weights'!V177:V181,'Centered Ratings'!V166:V170)/SUM('Modified Weights'!V177:V181)</f>
        <v>2.3304386390439517E-2</v>
      </c>
      <c r="W167">
        <f ca="1">SUMPRODUCT('Modified Weights'!W177:W181,'Centered Ratings'!W166:W170)/SUM('Modified Weights'!W177:W181)</f>
        <v>-0.42553399077465892</v>
      </c>
      <c r="X167">
        <f ca="1">SUMPRODUCT('Modified Weights'!X177:X181,'Centered Ratings'!X166:X170)/SUM('Modified Weights'!X177:X181)</f>
        <v>0.27797691006946784</v>
      </c>
      <c r="Y167">
        <f ca="1">SUMPRODUCT('Modified Weights'!Y177:Y181,'Centered Ratings'!Y166:Y170)/SUM('Modified Weights'!Y177:Y181)</f>
        <v>0.22552621457013858</v>
      </c>
      <c r="Z167">
        <f ca="1">SUMPRODUCT('Modified Weights'!Z177:Z181,'Centered Ratings'!Z166:Z170)/SUM('Modified Weights'!Z177:Z181)</f>
        <v>3.2160413516257515E-2</v>
      </c>
    </row>
    <row r="168" spans="1:26">
      <c r="A168" s="21" t="s">
        <v>33</v>
      </c>
      <c r="B168">
        <f ca="1">SUMPRODUCT('Modified Weights'!B178:B182,'Centered Ratings'!B167:B171)/SUM('Modified Weights'!B178:B182)</f>
        <v>6.0731088252893219E-3</v>
      </c>
      <c r="C168">
        <f ca="1">SUMPRODUCT('Modified Weights'!C178:C182,'Centered Ratings'!C167:C171)/SUM('Modified Weights'!C178:C182)</f>
        <v>2.716863823682706E-2</v>
      </c>
      <c r="D168">
        <f ca="1">SUMPRODUCT('Modified Weights'!D178:D182,'Centered Ratings'!D167:D171)/SUM('Modified Weights'!D178:D182)</f>
        <v>-8.9217222303875507E-2</v>
      </c>
      <c r="E168">
        <f ca="1">SUMPRODUCT('Modified Weights'!E178:E182,'Centered Ratings'!E167:E171)/SUM('Modified Weights'!E178:E182)</f>
        <v>3.9055803833667649E-2</v>
      </c>
      <c r="F168" s="4">
        <f ca="1">SUMPRODUCT('Modified Weights'!F178:F182,'Centered Ratings'!F167:F171)/SUM('Modified Weights'!F178:F182)</f>
        <v>4.0965624208334571E-2</v>
      </c>
      <c r="G168">
        <f ca="1">SUMPRODUCT('Modified Weights'!G178:G182,'Centered Ratings'!G167:G171)/SUM('Modified Weights'!G178:G182)</f>
        <v>-3.4292087446141963E-3</v>
      </c>
      <c r="H168">
        <f ca="1">SUMPRODUCT('Modified Weights'!H178:H182,'Centered Ratings'!H167:H171)/SUM('Modified Weights'!H178:H182)</f>
        <v>1.7948893407054849E-2</v>
      </c>
      <c r="I168">
        <f ca="1">SUMPRODUCT('Modified Weights'!I178:I182,'Centered Ratings'!I167:I171)/SUM('Modified Weights'!I178:I182)</f>
        <v>-9.8196164630165927E-4</v>
      </c>
      <c r="J168">
        <f ca="1">SUMPRODUCT('Modified Weights'!J178:J182,'Centered Ratings'!J167:J171)/SUM('Modified Weights'!J178:J182)</f>
        <v>-1.7032099905570898E-2</v>
      </c>
      <c r="K168">
        <f ca="1">SUMPRODUCT('Modified Weights'!K178:K182,'Centered Ratings'!K167:K171)/SUM('Modified Weights'!K178:K182)</f>
        <v>-2.289819441067829E-2</v>
      </c>
      <c r="L168">
        <f ca="1">SUMPRODUCT('Modified Weights'!L178:L182,'Centered Ratings'!L167:L171)/SUM('Modified Weights'!L178:L182)</f>
        <v>-0.10282716753708691</v>
      </c>
      <c r="M168">
        <f ca="1">SUMPRODUCT('Modified Weights'!M178:M182,'Centered Ratings'!M167:M171)/SUM('Modified Weights'!M178:M182)</f>
        <v>1.3075608797443194E-2</v>
      </c>
      <c r="N168">
        <f ca="1">SUMPRODUCT('Modified Weights'!N178:N182,'Centered Ratings'!N167:N171)/SUM('Modified Weights'!N178:N182)</f>
        <v>-4.4111310471976369E-2</v>
      </c>
      <c r="O168" s="4">
        <f ca="1">SUMPRODUCT('Modified Weights'!O178:O182,'Centered Ratings'!O167:O171)/SUM('Modified Weights'!O178:O182)</f>
        <v>7.1943502095826936E-3</v>
      </c>
      <c r="P168">
        <f ca="1">SUMPRODUCT('Modified Weights'!P178:P182,'Centered Ratings'!P167:P171)/SUM('Modified Weights'!P178:P182)</f>
        <v>0.16937161118233074</v>
      </c>
      <c r="Q168">
        <f ca="1">SUMPRODUCT('Modified Weights'!Q178:Q182,'Centered Ratings'!Q167:Q171)/SUM('Modified Weights'!Q178:Q182)</f>
        <v>2.8652600461800144E-2</v>
      </c>
      <c r="R168">
        <f ca="1">SUMPRODUCT('Modified Weights'!R178:R182,'Centered Ratings'!R167:R171)/SUM('Modified Weights'!R178:R182)</f>
        <v>-4.2370875021464655E-3</v>
      </c>
      <c r="S168">
        <f ca="1">SUMPRODUCT('Modified Weights'!S178:S182,'Centered Ratings'!S167:S171)/SUM('Modified Weights'!S178:S182)</f>
        <v>-3.7379838623740162E-2</v>
      </c>
      <c r="T168">
        <f ca="1">SUMPRODUCT('Modified Weights'!T178:T182,'Centered Ratings'!T167:T171)/SUM('Modified Weights'!T178:T182)</f>
        <v>9.0751822353504763E-2</v>
      </c>
      <c r="U168">
        <f ca="1">SUMPRODUCT('Modified Weights'!U178:U182,'Centered Ratings'!U167:U171)/SUM('Modified Weights'!U178:U182)</f>
        <v>-8.2607859360800034E-2</v>
      </c>
      <c r="V168">
        <f ca="1">SUMPRODUCT('Modified Weights'!V178:V182,'Centered Ratings'!V167:V171)/SUM('Modified Weights'!V178:V182)</f>
        <v>-5.3825272722568283E-2</v>
      </c>
      <c r="W168">
        <f ca="1">SUMPRODUCT('Modified Weights'!W178:W182,'Centered Ratings'!W167:W171)/SUM('Modified Weights'!W178:W182)</f>
        <v>-0.10106798154931795</v>
      </c>
      <c r="X168">
        <f ca="1">SUMPRODUCT('Modified Weights'!X178:X182,'Centered Ratings'!X167:X171)/SUM('Modified Weights'!X178:X182)</f>
        <v>3.9076885550276746E-2</v>
      </c>
      <c r="Y168">
        <f ca="1">SUMPRODUCT('Modified Weights'!Y178:Y182,'Centered Ratings'!Y167:Y171)/SUM('Modified Weights'!Y178:Y182)</f>
        <v>0.17139144118565375</v>
      </c>
      <c r="Z168">
        <f ca="1">SUMPRODUCT('Modified Weights'!Z178:Z182,'Centered Ratings'!Z167:Z171)/SUM('Modified Weights'!Z178:Z182)</f>
        <v>3.2160413516257515E-2</v>
      </c>
    </row>
    <row r="169" spans="1:26">
      <c r="A169" s="1" t="str">
        <f t="shared" ref="A169:A172" si="33">A168</f>
        <v>278: The Shawshank Redemption (1994)</v>
      </c>
      <c r="B169">
        <f ca="1">SUMPRODUCT('Modified Weights'!B179:B183,'Centered Ratings'!B168:B172)/SUM('Modified Weights'!B179:B183)</f>
        <v>6.0731088252893219E-3</v>
      </c>
      <c r="C169">
        <f ca="1">SUMPRODUCT('Modified Weights'!C179:C183,'Centered Ratings'!C168:C172)/SUM('Modified Weights'!C179:C183)</f>
        <v>-0.17933015326936566</v>
      </c>
      <c r="D169">
        <f ca="1">SUMPRODUCT('Modified Weights'!D179:D183,'Centered Ratings'!D168:D172)/SUM('Modified Weights'!D179:D183)</f>
        <v>0.16925354078403354</v>
      </c>
      <c r="E169">
        <f ca="1">SUMPRODUCT('Modified Weights'!E179:E183,'Centered Ratings'!E168:E172)/SUM('Modified Weights'!E179:E183)</f>
        <v>-0.10056779098438753</v>
      </c>
      <c r="F169" s="4">
        <f ca="1">SUMPRODUCT('Modified Weights'!F179:F183,'Centered Ratings'!F168:F172)/SUM('Modified Weights'!F179:F183)</f>
        <v>-0.44270146966408697</v>
      </c>
      <c r="G169">
        <f ca="1">SUMPRODUCT('Modified Weights'!G179:G183,'Centered Ratings'!G168:G172)/SUM('Modified Weights'!G179:G183)</f>
        <v>-4.9022869513362551E-3</v>
      </c>
      <c r="H169">
        <f ca="1">SUMPRODUCT('Modified Weights'!H179:H183,'Centered Ratings'!H168:H172)/SUM('Modified Weights'!H179:H183)</f>
        <v>-0.45344448173393126</v>
      </c>
      <c r="I169">
        <f ca="1">SUMPRODUCT('Modified Weights'!I179:I183,'Centered Ratings'!I168:I172)/SUM('Modified Weights'!I179:I183)</f>
        <v>-6.6157389117618942E-4</v>
      </c>
      <c r="J169">
        <f ca="1">SUMPRODUCT('Modified Weights'!J179:J183,'Centered Ratings'!J168:J172)/SUM('Modified Weights'!J179:J183)</f>
        <v>-0.48447033121331323</v>
      </c>
      <c r="K169">
        <f ca="1">SUMPRODUCT('Modified Weights'!K179:K183,'Centered Ratings'!K168:K172)/SUM('Modified Weights'!K179:K183)</f>
        <v>-2.289819441067829E-2</v>
      </c>
      <c r="L169">
        <f ca="1">SUMPRODUCT('Modified Weights'!L179:L183,'Centered Ratings'!L168:L172)/SUM('Modified Weights'!L179:L183)</f>
        <v>0.76571804603306259</v>
      </c>
      <c r="M169">
        <f ca="1">SUMPRODUCT('Modified Weights'!M179:M183,'Centered Ratings'!M168:M172)/SUM('Modified Weights'!M179:M183)</f>
        <v>1.3075608797443194E-2</v>
      </c>
      <c r="N169">
        <f ca="1">SUMPRODUCT('Modified Weights'!N179:N183,'Centered Ratings'!N168:N172)/SUM('Modified Weights'!N179:N183)</f>
        <v>-4.4111310471976369E-2</v>
      </c>
      <c r="O169" s="4">
        <f ca="1">SUMPRODUCT('Modified Weights'!O179:O183,'Centered Ratings'!O168:O172)/SUM('Modified Weights'!O179:O183)</f>
        <v>-4.3162605140965413E-2</v>
      </c>
      <c r="P169">
        <f ca="1">SUMPRODUCT('Modified Weights'!P179:P183,'Centered Ratings'!P168:P172)/SUM('Modified Weights'!P179:P183)</f>
        <v>-0.43031521831796221</v>
      </c>
      <c r="Q169">
        <f ca="1">SUMPRODUCT('Modified Weights'!Q179:Q183,'Centered Ratings'!Q168:Q172)/SUM('Modified Weights'!Q179:Q183)</f>
        <v>2.8652600461800144E-2</v>
      </c>
      <c r="R169">
        <f ca="1">SUMPRODUCT('Modified Weights'!R179:R183,'Centered Ratings'!R168:R172)/SUM('Modified Weights'!R179:R183)</f>
        <v>-6.0660423591904621E-2</v>
      </c>
      <c r="S169">
        <f ca="1">SUMPRODUCT('Modified Weights'!S179:S183,'Centered Ratings'!S168:S172)/SUM('Modified Weights'!S179:S183)</f>
        <v>0.34355221207311093</v>
      </c>
      <c r="T169">
        <f ca="1">SUMPRODUCT('Modified Weights'!T179:T183,'Centered Ratings'!T168:T172)/SUM('Modified Weights'!T179:T183)</f>
        <v>6.915743128330451E-2</v>
      </c>
      <c r="U169">
        <f ca="1">SUMPRODUCT('Modified Weights'!U179:U183,'Centered Ratings'!U168:U172)/SUM('Modified Weights'!U179:U183)</f>
        <v>-0.19188553694144606</v>
      </c>
      <c r="V169">
        <f ca="1">SUMPRODUCT('Modified Weights'!V179:V183,'Centered Ratings'!V168:V172)/SUM('Modified Weights'!V179:V183)</f>
        <v>2.2250657419024465E-2</v>
      </c>
      <c r="W169">
        <f ca="1">SUMPRODUCT('Modified Weights'!W179:W183,'Centered Ratings'!W168:W172)/SUM('Modified Weights'!W179:W183)</f>
        <v>-1.0028738255171936</v>
      </c>
      <c r="X169">
        <f ca="1">SUMPRODUCT('Modified Weights'!X179:X183,'Centered Ratings'!X168:X172)/SUM('Modified Weights'!X179:X183)</f>
        <v>-8.6495482481432504E-2</v>
      </c>
      <c r="Y169">
        <f ca="1">SUMPRODUCT('Modified Weights'!Y179:Y183,'Centered Ratings'!Y168:Y172)/SUM('Modified Weights'!Y179:Y183)</f>
        <v>0.13252722582828738</v>
      </c>
      <c r="Z169">
        <f ca="1">SUMPRODUCT('Modified Weights'!Z179:Z183,'Centered Ratings'!Z168:Z172)/SUM('Modified Weights'!Z179:Z183)</f>
        <v>-0.24107620870630447</v>
      </c>
    </row>
    <row r="170" spans="1:26">
      <c r="A170" s="1" t="str">
        <f t="shared" si="33"/>
        <v>278: The Shawshank Redemption (1994)</v>
      </c>
      <c r="B170">
        <f ca="1">SUMPRODUCT('Modified Weights'!B180:B184,'Centered Ratings'!B169:B173)/SUM('Modified Weights'!B180:B184)</f>
        <v>-0.16338752243059518</v>
      </c>
      <c r="C170">
        <f ca="1">SUMPRODUCT('Modified Weights'!C180:C184,'Centered Ratings'!C169:C173)/SUM('Modified Weights'!C180:C184)</f>
        <v>-0.54410320964193948</v>
      </c>
      <c r="D170">
        <f ca="1">SUMPRODUCT('Modified Weights'!D180:D184,'Centered Ratings'!D169:D173)/SUM('Modified Weights'!D180:D184)</f>
        <v>0.5081106223864803</v>
      </c>
      <c r="E170">
        <f ca="1">SUMPRODUCT('Modified Weights'!E180:E184,'Centered Ratings'!E169:E173)/SUM('Modified Weights'!E180:E184)</f>
        <v>-0.22030845383246406</v>
      </c>
      <c r="F170" s="4">
        <f ca="1">SUMPRODUCT('Modified Weights'!F180:F184,'Centered Ratings'!F169:F173)/SUM('Modified Weights'!F180:F184)</f>
        <v>-1.0817932787457538</v>
      </c>
      <c r="G170">
        <f ca="1">SUMPRODUCT('Modified Weights'!G180:G184,'Centered Ratings'!G169:G173)/SUM('Modified Weights'!G180:G184)</f>
        <v>-3.8156897405763002E-2</v>
      </c>
      <c r="H170">
        <f ca="1">SUMPRODUCT('Modified Weights'!H180:H184,'Centered Ratings'!H169:H173)/SUM('Modified Weights'!H180:H184)</f>
        <v>8.1600870699315486E-2</v>
      </c>
      <c r="I170">
        <f ca="1">SUMPRODUCT('Modified Weights'!I180:I184,'Centered Ratings'!I169:I173)/SUM('Modified Weights'!I180:I184)</f>
        <v>-4.5000766772199809E-2</v>
      </c>
      <c r="J170">
        <f ca="1">SUMPRODUCT('Modified Weights'!J180:J184,'Centered Ratings'!J169:J173)/SUM('Modified Weights'!J180:J184)</f>
        <v>-0.61004968867804377</v>
      </c>
      <c r="K170">
        <f ca="1">SUMPRODUCT('Modified Weights'!K180:K184,'Centered Ratings'!K169:K173)/SUM('Modified Weights'!K180:K184)</f>
        <v>0.12689193408469121</v>
      </c>
      <c r="L170">
        <f ca="1">SUMPRODUCT('Modified Weights'!L180:L184,'Centered Ratings'!L169:L173)/SUM('Modified Weights'!L180:L184)</f>
        <v>0.73128799175891546</v>
      </c>
      <c r="M170">
        <f ca="1">SUMPRODUCT('Modified Weights'!M180:M184,'Centered Ratings'!M169:M173)/SUM('Modified Weights'!M180:M184)</f>
        <v>-0.57884451099680401</v>
      </c>
      <c r="N170">
        <f ca="1">SUMPRODUCT('Modified Weights'!N180:N184,'Centered Ratings'!N169:N173)/SUM('Modified Weights'!N180:N184)</f>
        <v>0.35248913662560222</v>
      </c>
      <c r="O170" s="4">
        <f ca="1">SUMPRODUCT('Modified Weights'!O180:O184,'Centered Ratings'!O169:O173)/SUM('Modified Weights'!O180:O184)</f>
        <v>-2.817772495563867E-2</v>
      </c>
      <c r="P170">
        <f ca="1">SUMPRODUCT('Modified Weights'!P180:P184,'Centered Ratings'!P169:P173)/SUM('Modified Weights'!P180:P184)</f>
        <v>-0.51833228498851525</v>
      </c>
      <c r="Q170">
        <f ca="1">SUMPRODUCT('Modified Weights'!Q180:Q184,'Centered Ratings'!Q169:Q173)/SUM('Modified Weights'!Q180:Q184)</f>
        <v>-7.5408574904205244E-2</v>
      </c>
      <c r="R170">
        <f ca="1">SUMPRODUCT('Modified Weights'!R180:R184,'Centered Ratings'!R169:R173)/SUM('Modified Weights'!R180:R184)</f>
        <v>0.29883828168800852</v>
      </c>
      <c r="S170">
        <f ca="1">SUMPRODUCT('Modified Weights'!S180:S184,'Centered Ratings'!S169:S173)/SUM('Modified Weights'!S180:S184)</f>
        <v>0.24416747702485542</v>
      </c>
      <c r="T170">
        <f ca="1">SUMPRODUCT('Modified Weights'!T180:T184,'Centered Ratings'!T169:T173)/SUM('Modified Weights'!T180:T184)</f>
        <v>-0.20437072396817185</v>
      </c>
      <c r="U170">
        <f ca="1">SUMPRODUCT('Modified Weights'!U180:U184,'Centered Ratings'!U169:U173)/SUM('Modified Weights'!U180:U184)</f>
        <v>0.11278836307173362</v>
      </c>
      <c r="V170">
        <f ca="1">SUMPRODUCT('Modified Weights'!V180:V184,'Centered Ratings'!V169:V173)/SUM('Modified Weights'!V180:V184)</f>
        <v>-1.0202122271960545E-2</v>
      </c>
      <c r="W170">
        <f ca="1">SUMPRODUCT('Modified Weights'!W180:W184,'Centered Ratings'!W169:W173)/SUM('Modified Weights'!W180:W184)</f>
        <v>-1.0028738255171936</v>
      </c>
      <c r="X170">
        <f ca="1">SUMPRODUCT('Modified Weights'!X180:X184,'Centered Ratings'!X169:X173)/SUM('Modified Weights'!X180:X184)</f>
        <v>-5.8277846940019466E-2</v>
      </c>
      <c r="Y170">
        <f ca="1">SUMPRODUCT('Modified Weights'!Y180:Y184,'Centered Ratings'!Y169:Y173)/SUM('Modified Weights'!Y180:Y184)</f>
        <v>-0.41434187938913453</v>
      </c>
      <c r="Z170">
        <f ca="1">SUMPRODUCT('Modified Weights'!Z180:Z184,'Centered Ratings'!Z169:Z173)/SUM('Modified Weights'!Z180:Z184)</f>
        <v>-0.4967600347772923</v>
      </c>
    </row>
    <row r="171" spans="1:26">
      <c r="A171" s="1" t="str">
        <f t="shared" si="33"/>
        <v>278: The Shawshank Redemption (1994)</v>
      </c>
      <c r="B171">
        <f ca="1">SUMPRODUCT('Modified Weights'!B181:B185,'Centered Ratings'!B170:B174)/SUM('Modified Weights'!B181:B185)</f>
        <v>0</v>
      </c>
      <c r="C171">
        <f ca="1">SUMPRODUCT('Modified Weights'!C181:C185,'Centered Ratings'!C170:C174)/SUM('Modified Weights'!C181:C185)</f>
        <v>-0.22483653993639013</v>
      </c>
      <c r="D171">
        <f ca="1">SUMPRODUCT('Modified Weights'!D181:D185,'Centered Ratings'!D170:D174)/SUM('Modified Weights'!D181:D185)</f>
        <v>0.5081106223864803</v>
      </c>
      <c r="E171">
        <f ca="1">SUMPRODUCT('Modified Weights'!E181:E185,'Centered Ratings'!E170:E174)/SUM('Modified Weights'!E181:E185)</f>
        <v>3.6629039058764939E-2</v>
      </c>
      <c r="F171" s="4">
        <f ca="1">SUMPRODUCT('Modified Weights'!F181:F185,'Centered Ratings'!F170:F174)/SUM('Modified Weights'!F181:F185)</f>
        <v>-0.25457885347771986</v>
      </c>
      <c r="G171">
        <f ca="1">SUMPRODUCT('Modified Weights'!G181:G185,'Centered Ratings'!G170:G174)/SUM('Modified Weights'!G181:G185)</f>
        <v>0.19797450182483511</v>
      </c>
      <c r="H171">
        <f ca="1">SUMPRODUCT('Modified Weights'!H181:H185,'Centered Ratings'!H170:H174)/SUM('Modified Weights'!H181:H185)</f>
        <v>-2.8762669622400556E-2</v>
      </c>
      <c r="I171">
        <f ca="1">SUMPRODUCT('Modified Weights'!I181:I185,'Centered Ratings'!I170:I174)/SUM('Modified Weights'!I181:I185)</f>
        <v>0.25487442192789983</v>
      </c>
      <c r="J171">
        <f ca="1">SUMPRODUCT('Modified Weights'!J181:J185,'Centered Ratings'!J170:J174)/SUM('Modified Weights'!J181:J185)</f>
        <v>-0.61004968867804377</v>
      </c>
      <c r="K171">
        <f ca="1">SUMPRODUCT('Modified Weights'!K181:K185,'Centered Ratings'!K170:K174)/SUM('Modified Weights'!K181:K185)</f>
        <v>0.28703273662557183</v>
      </c>
      <c r="L171">
        <f ca="1">SUMPRODUCT('Modified Weights'!L181:L185,'Centered Ratings'!L170:L174)/SUM('Modified Weights'!L181:L185)</f>
        <v>0.8431307503894947</v>
      </c>
      <c r="M171">
        <f ca="1">SUMPRODUCT('Modified Weights'!M181:M185,'Centered Ratings'!M170:M174)/SUM('Modified Weights'!M181:M185)</f>
        <v>-0.51124413957694803</v>
      </c>
      <c r="N171">
        <f ca="1">SUMPRODUCT('Modified Weights'!N181:N185,'Centered Ratings'!N170:N174)/SUM('Modified Weights'!N181:N185)</f>
        <v>0.16666666666666649</v>
      </c>
      <c r="O171" s="4">
        <f ca="1">SUMPRODUCT('Modified Weights'!O181:O185,'Centered Ratings'!O170:O174)/SUM('Modified Weights'!O181:O185)</f>
        <v>-2.817772495563867E-2</v>
      </c>
      <c r="P171">
        <f ca="1">SUMPRODUCT('Modified Weights'!P181:P185,'Centered Ratings'!P170:P174)/SUM('Modified Weights'!P181:P185)</f>
        <v>-0.9323363393188141</v>
      </c>
      <c r="Q171">
        <f ca="1">SUMPRODUCT('Modified Weights'!Q181:Q185,'Centered Ratings'!Q170:Q174)/SUM('Modified Weights'!Q181:Q185)</f>
        <v>-0.31180937761356115</v>
      </c>
      <c r="R171">
        <f ca="1">SUMPRODUCT('Modified Weights'!R181:R185,'Centered Ratings'!R170:R174)/SUM('Modified Weights'!R181:R185)</f>
        <v>0.32190390081989362</v>
      </c>
      <c r="S171">
        <f ca="1">SUMPRODUCT('Modified Weights'!S181:S185,'Centered Ratings'!S170:S174)/SUM('Modified Weights'!S181:S185)</f>
        <v>3.6634650004994766E-2</v>
      </c>
      <c r="T171">
        <f ca="1">SUMPRODUCT('Modified Weights'!T181:T185,'Centered Ratings'!T170:T174)/SUM('Modified Weights'!T181:T185)</f>
        <v>-0.74005018269256506</v>
      </c>
      <c r="U171">
        <f ca="1">SUMPRODUCT('Modified Weights'!U181:U185,'Centered Ratings'!U170:U174)/SUM('Modified Weights'!U181:U185)</f>
        <v>1.9369690396665192E-2</v>
      </c>
      <c r="V171">
        <f ca="1">SUMPRODUCT('Modified Weights'!V181:V185,'Centered Ratings'!V170:V174)/SUM('Modified Weights'!V181:V185)</f>
        <v>-0.23886070239075477</v>
      </c>
      <c r="W171">
        <f ca="1">SUMPRODUCT('Modified Weights'!W181:W185,'Centered Ratings'!W170:W174)/SUM('Modified Weights'!W181:W185)</f>
        <v>-0.33253216576721212</v>
      </c>
      <c r="X171">
        <f ca="1">SUMPRODUCT('Modified Weights'!X181:X185,'Centered Ratings'!X170:X174)/SUM('Modified Weights'!X181:X185)</f>
        <v>-0.37294057271247616</v>
      </c>
      <c r="Y171">
        <f ca="1">SUMPRODUCT('Modified Weights'!Y181:Y185,'Centered Ratings'!Y170:Y174)/SUM('Modified Weights'!Y181:Y185)</f>
        <v>0.57978268206907546</v>
      </c>
      <c r="Z171">
        <f ca="1">SUMPRODUCT('Modified Weights'!Z181:Z185,'Centered Ratings'!Z170:Z174)/SUM('Modified Weights'!Z181:Z185)</f>
        <v>-8.1775063776098625E-2</v>
      </c>
    </row>
    <row r="172" spans="1:26">
      <c r="A172" s="1" t="str">
        <f t="shared" si="33"/>
        <v>278: The Shawshank Redemption (1994)</v>
      </c>
      <c r="B172">
        <f ca="1">SUMPRODUCT('Modified Weights'!B182:B186,'Centered Ratings'!B171:B175)/SUM('Modified Weights'!B182:B186)</f>
        <v>0</v>
      </c>
      <c r="C172">
        <f ca="1">SUMPRODUCT('Modified Weights'!C182:C186,'Centered Ratings'!C171:C175)/SUM('Modified Weights'!C182:C186)</f>
        <v>0.14694285582592795</v>
      </c>
      <c r="D172">
        <f ca="1">SUMPRODUCT('Modified Weights'!D182:D186,'Centered Ratings'!D171:D175)/SUM('Modified Weights'!D182:D186)</f>
        <v>0.15888477938112827</v>
      </c>
      <c r="E172">
        <f ca="1">SUMPRODUCT('Modified Weights'!E182:E186,'Centered Ratings'!E171:E175)/SUM('Modified Weights'!E182:E186)</f>
        <v>2.8893050405520797E-2</v>
      </c>
      <c r="F172" s="4">
        <f ca="1">SUMPRODUCT('Modified Weights'!F182:F186,'Centered Ratings'!F171:F175)/SUM('Modified Weights'!F182:F186)</f>
        <v>5.0019606862976497E-2</v>
      </c>
      <c r="G172">
        <f ca="1">SUMPRODUCT('Modified Weights'!G182:G186,'Centered Ratings'!G171:G175)/SUM('Modified Weights'!G182:G186)</f>
        <v>0.2842861862511018</v>
      </c>
      <c r="H172">
        <f ca="1">SUMPRODUCT('Modified Weights'!H182:H186,'Centered Ratings'!H171:H175)/SUM('Modified Weights'!H182:H186)</f>
        <v>8.3608773455883564E-2</v>
      </c>
      <c r="I172">
        <f ca="1">SUMPRODUCT('Modified Weights'!I182:I186,'Centered Ratings'!I171:I175)/SUM('Modified Weights'!I182:I186)</f>
        <v>0.13164558689778336</v>
      </c>
      <c r="J172">
        <f ca="1">SUMPRODUCT('Modified Weights'!J182:J186,'Centered Ratings'!J171:J175)/SUM('Modified Weights'!J182:J186)</f>
        <v>-0.15186351499616843</v>
      </c>
      <c r="K172">
        <f ca="1">SUMPRODUCT('Modified Weights'!K182:K186,'Centered Ratings'!K171:K175)/SUM('Modified Weights'!K182:K186)</f>
        <v>0.28703273662557183</v>
      </c>
      <c r="L172">
        <f ca="1">SUMPRODUCT('Modified Weights'!L182:L186,'Centered Ratings'!L171:L175)/SUM('Modified Weights'!L182:L186)</f>
        <v>0.81565094974203667</v>
      </c>
      <c r="M172">
        <f ca="1">SUMPRODUCT('Modified Weights'!M182:M186,'Centered Ratings'!M171:M175)/SUM('Modified Weights'!M182:M186)</f>
        <v>-7.5771096508844768E-2</v>
      </c>
      <c r="N172">
        <f ca="1">SUMPRODUCT('Modified Weights'!N182:N186,'Centered Ratings'!N171:N175)/SUM('Modified Weights'!N182:N186)</f>
        <v>0.16666666666666652</v>
      </c>
      <c r="O172" s="4">
        <f ca="1">SUMPRODUCT('Modified Weights'!O182:O186,'Centered Ratings'!O171:O175)/SUM('Modified Weights'!O182:O186)</f>
        <v>0.15399843061374047</v>
      </c>
      <c r="P172">
        <f ca="1">SUMPRODUCT('Modified Weights'!P182:P186,'Centered Ratings'!P171:P175)/SUM('Modified Weights'!P182:P186)</f>
        <v>-5.5206469058351734E-2</v>
      </c>
      <c r="Q172">
        <f ca="1">SUMPRODUCT('Modified Weights'!Q182:Q186,'Centered Ratings'!Q171:Q175)/SUM('Modified Weights'!Q182:Q186)</f>
        <v>-0.28176392602948236</v>
      </c>
      <c r="R172">
        <f ca="1">SUMPRODUCT('Modified Weights'!R182:R186,'Centered Ratings'!R171:R175)/SUM('Modified Weights'!R182:R186)</f>
        <v>0.32190390081989362</v>
      </c>
      <c r="S172">
        <f ca="1">SUMPRODUCT('Modified Weights'!S182:S186,'Centered Ratings'!S171:S175)/SUM('Modified Weights'!S182:S186)</f>
        <v>0</v>
      </c>
      <c r="T172">
        <f ca="1">SUMPRODUCT('Modified Weights'!T182:T186,'Centered Ratings'!T171:T175)/SUM('Modified Weights'!T182:T186)</f>
        <v>-1.0389202918205631</v>
      </c>
      <c r="U172">
        <f ca="1">SUMPRODUCT('Modified Weights'!U182:U186,'Centered Ratings'!U171:U175)/SUM('Modified Weights'!U182:U186)</f>
        <v>-0.14570357010752799</v>
      </c>
      <c r="V172">
        <f ca="1">SUMPRODUCT('Modified Weights'!V182:V186,'Centered Ratings'!V171:V175)/SUM('Modified Weights'!V182:V186)</f>
        <v>4.0392181142074553E-2</v>
      </c>
      <c r="W172">
        <f ca="1">SUMPRODUCT('Modified Weights'!W182:W186,'Centered Ratings'!W171:W175)/SUM('Modified Weights'!W182:W186)</f>
        <v>-0.16723530627504496</v>
      </c>
      <c r="X172">
        <f ca="1">SUMPRODUCT('Modified Weights'!X182:X186,'Centered Ratings'!X171:X175)/SUM('Modified Weights'!X182:X186)</f>
        <v>-0.18409440105473884</v>
      </c>
      <c r="Y172">
        <f ca="1">SUMPRODUCT('Modified Weights'!Y182:Y186,'Centered Ratings'!Y171:Y175)/SUM('Modified Weights'!Y182:Y186)</f>
        <v>0.68831166528424848</v>
      </c>
      <c r="Z172">
        <f ca="1">SUMPRODUCT('Modified Weights'!Z182:Z186,'Centered Ratings'!Z171:Z175)/SUM('Modified Weights'!Z182:Z186)</f>
        <v>0</v>
      </c>
    </row>
    <row r="173" spans="1:26">
      <c r="A173" s="21" t="s">
        <v>34</v>
      </c>
      <c r="B173">
        <f ca="1">SUMPRODUCT('Modified Weights'!B183:B187,'Centered Ratings'!B172:B176)/SUM('Modified Weights'!B183:B187)</f>
        <v>0</v>
      </c>
      <c r="C173">
        <f ca="1">SUMPRODUCT('Modified Weights'!C183:C187,'Centered Ratings'!C172:C176)/SUM('Modified Weights'!C183:C187)</f>
        <v>-6.627266847800091E-2</v>
      </c>
      <c r="D173">
        <f ca="1">SUMPRODUCT('Modified Weights'!D183:D187,'Centered Ratings'!D172:D176)/SUM('Modified Weights'!D183:D187)</f>
        <v>7.7374106111637586E-2</v>
      </c>
      <c r="E173">
        <f ca="1">SUMPRODUCT('Modified Weights'!E183:E187,'Centered Ratings'!E172:E176)/SUM('Modified Weights'!E183:E187)</f>
        <v>2.1788948056322543E-2</v>
      </c>
      <c r="F173" s="4">
        <f ca="1">SUMPRODUCT('Modified Weights'!F183:F187,'Centered Ratings'!F172:F176)/SUM('Modified Weights'!F183:F187)</f>
        <v>-2.9123649947692593E-2</v>
      </c>
      <c r="G173">
        <f ca="1">SUMPRODUCT('Modified Weights'!G183:G187,'Centered Ratings'!G172:G176)/SUM('Modified Weights'!G183:G187)</f>
        <v>3.3327072273491833E-2</v>
      </c>
      <c r="H173">
        <f ca="1">SUMPRODUCT('Modified Weights'!H183:H187,'Centered Ratings'!H172:H176)/SUM('Modified Weights'!H183:H187)</f>
        <v>1.5658496493401172E-2</v>
      </c>
      <c r="I173">
        <f ca="1">SUMPRODUCT('Modified Weights'!I183:I187,'Centered Ratings'!I172:I176)/SUM('Modified Weights'!I183:I187)</f>
        <v>3.5040485125612773E-2</v>
      </c>
      <c r="J173">
        <f ca="1">SUMPRODUCT('Modified Weights'!J183:J187,'Centered Ratings'!J172:J176)/SUM('Modified Weights'!J183:J187)</f>
        <v>-0.15186351499616829</v>
      </c>
      <c r="K173">
        <f ca="1">SUMPRODUCT('Modified Weights'!K183:K187,'Centered Ratings'!K172:K176)/SUM('Modified Weights'!K183:K187)</f>
        <v>2.7803580246568319E-2</v>
      </c>
      <c r="L173">
        <f ca="1">SUMPRODUCT('Modified Weights'!L183:L187,'Centered Ratings'!L172:L176)/SUM('Modified Weights'!L183:L187)</f>
        <v>9.3490502579633691E-2</v>
      </c>
      <c r="M173">
        <f ca="1">SUMPRODUCT('Modified Weights'!M183:M187,'Centered Ratings'!M172:M176)/SUM('Modified Weights'!M183:M187)</f>
        <v>-3.5977654989724842E-2</v>
      </c>
      <c r="N173">
        <f ca="1">SUMPRODUCT('Modified Weights'!N183:N187,'Centered Ratings'!N172:N176)/SUM('Modified Weights'!N183:N187)</f>
        <v>4.6274432781190103E-2</v>
      </c>
      <c r="O173" s="4">
        <f ca="1">SUMPRODUCT('Modified Weights'!O183:O187,'Centered Ratings'!O172:O176)/SUM('Modified Weights'!O183:O187)</f>
        <v>1.4647834031553489E-2</v>
      </c>
      <c r="P173">
        <f ca="1">SUMPRODUCT('Modified Weights'!P183:P187,'Centered Ratings'!P172:P176)/SUM('Modified Weights'!P183:P187)</f>
        <v>-5.5206469058351734E-2</v>
      </c>
      <c r="Q173">
        <f ca="1">SUMPRODUCT('Modified Weights'!Q183:Q187,'Centered Ratings'!Q172:Q176)/SUM('Modified Weights'!Q183:Q187)</f>
        <v>-4.3300405581950988E-2</v>
      </c>
      <c r="R173">
        <f ca="1">SUMPRODUCT('Modified Weights'!R183:R187,'Centered Ratings'!R172:R176)/SUM('Modified Weights'!R183:R187)</f>
        <v>4.5432415426151618E-2</v>
      </c>
      <c r="S173">
        <f ca="1">SUMPRODUCT('Modified Weights'!S183:S187,'Centered Ratings'!S172:S176)/SUM('Modified Weights'!S183:S187)</f>
        <v>0</v>
      </c>
      <c r="T173">
        <f ca="1">SUMPRODUCT('Modified Weights'!T183:T187,'Centered Ratings'!T172:T176)/SUM('Modified Weights'!T183:T187)</f>
        <v>-1.187515021238335E-3</v>
      </c>
      <c r="U173">
        <f ca="1">SUMPRODUCT('Modified Weights'!U183:U187,'Centered Ratings'!U172:U176)/SUM('Modified Weights'!U183:U187)</f>
        <v>-5.0481908584819164E-2</v>
      </c>
      <c r="V173">
        <f ca="1">SUMPRODUCT('Modified Weights'!V183:V187,'Centered Ratings'!V172:V176)/SUM('Modified Weights'!V183:V187)</f>
        <v>-3.4355362628423772E-2</v>
      </c>
      <c r="W173">
        <f ca="1">SUMPRODUCT('Modified Weights'!W183:W187,'Centered Ratings'!W172:W176)/SUM('Modified Weights'!W183:W187)</f>
        <v>-0.30378411108235515</v>
      </c>
      <c r="X173">
        <f ca="1">SUMPRODUCT('Modified Weights'!X183:X187,'Centered Ratings'!X172:X176)/SUM('Modified Weights'!X183:X187)</f>
        <v>2.159895728635626E-3</v>
      </c>
      <c r="Y173">
        <f ca="1">SUMPRODUCT('Modified Weights'!Y183:Y187,'Centered Ratings'!Y172:Y176)/SUM('Modified Weights'!Y183:Y187)</f>
        <v>0.15307257178840561</v>
      </c>
      <c r="Z173">
        <f ca="1">SUMPRODUCT('Modified Weights'!Z183:Z187,'Centered Ratings'!Z172:Z176)/SUM('Modified Weights'!Z183:Z187)</f>
        <v>0</v>
      </c>
    </row>
    <row r="174" spans="1:26">
      <c r="A174" s="1" t="str">
        <f t="shared" ref="A174:A177" si="34">A173</f>
        <v>280: Terminator 2: Judgment Day (1991)</v>
      </c>
      <c r="B174">
        <f ca="1">SUMPRODUCT('Modified Weights'!B184:B188,'Centered Ratings'!B173:B177)/SUM('Modified Weights'!B184:B188)</f>
        <v>-0.13195352815428082</v>
      </c>
      <c r="C174">
        <f ca="1">SUMPRODUCT('Modified Weights'!C184:C188,'Centered Ratings'!C173:C177)/SUM('Modified Weights'!C184:C188)</f>
        <v>0.28866669564466296</v>
      </c>
      <c r="D174">
        <f ca="1">SUMPRODUCT('Modified Weights'!D184:D188,'Centered Ratings'!D173:D177)/SUM('Modified Weights'!D184:D188)</f>
        <v>-0.54401260197036883</v>
      </c>
      <c r="E174">
        <f ca="1">SUMPRODUCT('Modified Weights'!E184:E188,'Centered Ratings'!E173:E177)/SUM('Modified Weights'!E184:E188)</f>
        <v>0.14924422245281926</v>
      </c>
      <c r="F174" s="4">
        <f ca="1">SUMPRODUCT('Modified Weights'!F184:F188,'Centered Ratings'!F173:F177)/SUM('Modified Weights'!F184:F188)</f>
        <v>8.1224005997562659E-2</v>
      </c>
      <c r="G174">
        <f ca="1">SUMPRODUCT('Modified Weights'!G184:G188,'Centered Ratings'!G173:G177)/SUM('Modified Weights'!G184:G188)</f>
        <v>0.20318114253082251</v>
      </c>
      <c r="H174">
        <f ca="1">SUMPRODUCT('Modified Weights'!H184:H188,'Centered Ratings'!H173:H177)/SUM('Modified Weights'!H184:H188)</f>
        <v>1.5658496493401172E-2</v>
      </c>
      <c r="I174">
        <f ca="1">SUMPRODUCT('Modified Weights'!I184:I188,'Centered Ratings'!I173:I177)/SUM('Modified Weights'!I184:I188)</f>
        <v>0.23648218972702012</v>
      </c>
      <c r="J174">
        <f ca="1">SUMPRODUCT('Modified Weights'!J184:J188,'Centered Ratings'!J173:J177)/SUM('Modified Weights'!J184:J188)</f>
        <v>0.11168791748741567</v>
      </c>
      <c r="K174">
        <f ca="1">SUMPRODUCT('Modified Weights'!K184:K188,'Centered Ratings'!K173:K177)/SUM('Modified Weights'!K184:K188)</f>
        <v>2.7803580246568319E-2</v>
      </c>
      <c r="L174">
        <f ca="1">SUMPRODUCT('Modified Weights'!L184:L188,'Centered Ratings'!L173:L177)/SUM('Modified Weights'!L184:L188)</f>
        <v>-0.14081241480359805</v>
      </c>
      <c r="M174">
        <f ca="1">SUMPRODUCT('Modified Weights'!M184:M188,'Centered Ratings'!M173:M177)/SUM('Modified Weights'!M184:M188)</f>
        <v>-3.5977654989724842E-2</v>
      </c>
      <c r="N174">
        <f ca="1">SUMPRODUCT('Modified Weights'!N184:N188,'Centered Ratings'!N173:N177)/SUM('Modified Weights'!N184:N188)</f>
        <v>0.21273922311273538</v>
      </c>
      <c r="O174" s="4">
        <f ca="1">SUMPRODUCT('Modified Weights'!O184:O188,'Centered Ratings'!O173:O177)/SUM('Modified Weights'!O184:O188)</f>
        <v>1.4647834031553489E-2</v>
      </c>
      <c r="P174">
        <f ca="1">SUMPRODUCT('Modified Weights'!P184:P188,'Centered Ratings'!P173:P177)/SUM('Modified Weights'!P184:P188)</f>
        <v>0.29051493912221293</v>
      </c>
      <c r="Q174">
        <f ca="1">SUMPRODUCT('Modified Weights'!Q184:Q188,'Centered Ratings'!Q173:Q177)/SUM('Modified Weights'!Q184:Q188)</f>
        <v>-4.3300405581950988E-2</v>
      </c>
      <c r="R174">
        <f ca="1">SUMPRODUCT('Modified Weights'!R184:R188,'Centered Ratings'!R173:R177)/SUM('Modified Weights'!R184:R188)</f>
        <v>0.29103176289207244</v>
      </c>
      <c r="S174">
        <f ca="1">SUMPRODUCT('Modified Weights'!S184:S188,'Centered Ratings'!S173:S177)/SUM('Modified Weights'!S184:S188)</f>
        <v>-0.37845114645625655</v>
      </c>
      <c r="T174">
        <f ca="1">SUMPRODUCT('Modified Weights'!T184:T188,'Centered Ratings'!T173:T177)/SUM('Modified Weights'!T184:T188)</f>
        <v>0.251709242345312</v>
      </c>
      <c r="U174">
        <f ca="1">SUMPRODUCT('Modified Weights'!U184:U188,'Centered Ratings'!U173:U177)/SUM('Modified Weights'!U184:U188)</f>
        <v>-0.34860203580192189</v>
      </c>
      <c r="V174">
        <f ca="1">SUMPRODUCT('Modified Weights'!V184:V188,'Centered Ratings'!V173:V177)/SUM('Modified Weights'!V184:V188)</f>
        <v>-0.13503718691397026</v>
      </c>
      <c r="W174">
        <f ca="1">SUMPRODUCT('Modified Weights'!W184:W188,'Centered Ratings'!W173:W177)/SUM('Modified Weights'!W184:W188)</f>
        <v>0.12440354891764385</v>
      </c>
      <c r="X174">
        <f ca="1">SUMPRODUCT('Modified Weights'!X184:X188,'Centered Ratings'!X173:X177)/SUM('Modified Weights'!X184:X188)</f>
        <v>0.51511071455719071</v>
      </c>
      <c r="Y174">
        <f ca="1">SUMPRODUCT('Modified Weights'!Y184:Y188,'Centered Ratings'!Y173:Y177)/SUM('Modified Weights'!Y184:Y188)</f>
        <v>-0.32382773780527763</v>
      </c>
      <c r="Z174">
        <f ca="1">SUMPRODUCT('Modified Weights'!Z184:Z188,'Centered Ratings'!Z173:Z177)/SUM('Modified Weights'!Z184:Z188)</f>
        <v>0</v>
      </c>
    </row>
    <row r="175" spans="1:26">
      <c r="A175" s="1" t="str">
        <f t="shared" si="34"/>
        <v>280: Terminator 2: Judgment Day (1991)</v>
      </c>
      <c r="B175">
        <f ca="1">SUMPRODUCT('Modified Weights'!B185:B189,'Centered Ratings'!B174:B178)/SUM('Modified Weights'!B185:B189)</f>
        <v>-0.13195352815428082</v>
      </c>
      <c r="C175">
        <f ca="1">SUMPRODUCT('Modified Weights'!C185:C189,'Centered Ratings'!C174:C178)/SUM('Modified Weights'!C185:C189)</f>
        <v>0.49357618462766384</v>
      </c>
      <c r="D175">
        <f ca="1">SUMPRODUCT('Modified Weights'!D185:D189,'Centered Ratings'!D174:D178)/SUM('Modified Weights'!D185:D189)</f>
        <v>-0.73200704096491853</v>
      </c>
      <c r="E175">
        <f ca="1">SUMPRODUCT('Modified Weights'!E185:E189,'Centered Ratings'!E174:E178)/SUM('Modified Weights'!E185:E189)</f>
        <v>0.14924422245281926</v>
      </c>
      <c r="F175" s="4">
        <f ca="1">SUMPRODUCT('Modified Weights'!F185:F189,'Centered Ratings'!F174:F178)/SUM('Modified Weights'!F185:F189)</f>
        <v>-0.13365018404193454</v>
      </c>
      <c r="G175">
        <f ca="1">SUMPRODUCT('Modified Weights'!G185:G189,'Centered Ratings'!G174:G178)/SUM('Modified Weights'!G185:G189)</f>
        <v>0.28240771704488676</v>
      </c>
      <c r="H175">
        <f ca="1">SUMPRODUCT('Modified Weights'!H185:H189,'Centered Ratings'!H174:H178)/SUM('Modified Weights'!H185:H189)</f>
        <v>6.2473910699615838E-2</v>
      </c>
      <c r="I175">
        <f ca="1">SUMPRODUCT('Modified Weights'!I185:I189,'Centered Ratings'!I174:I178)/SUM('Modified Weights'!I185:I189)</f>
        <v>0.26933231521950585</v>
      </c>
      <c r="J175">
        <f ca="1">SUMPRODUCT('Modified Weights'!J185:J189,'Centered Ratings'!J174:J178)/SUM('Modified Weights'!J185:J189)</f>
        <v>0.22166953472775855</v>
      </c>
      <c r="K175">
        <f ca="1">SUMPRODUCT('Modified Weights'!K185:K189,'Centered Ratings'!K174:K178)/SUM('Modified Weights'!K185:K189)</f>
        <v>-0.29630059670776127</v>
      </c>
      <c r="L175">
        <f ca="1">SUMPRODUCT('Modified Weights'!L185:L189,'Centered Ratings'!L174:L178)/SUM('Modified Weights'!L185:L189)</f>
        <v>-0.14081241480359805</v>
      </c>
      <c r="M175">
        <f ca="1">SUMPRODUCT('Modified Weights'!M185:M189,'Centered Ratings'!M174:M178)/SUM('Modified Weights'!M185:M189)</f>
        <v>-0.3179417404088673</v>
      </c>
      <c r="N175">
        <f ca="1">SUMPRODUCT('Modified Weights'!N185:N189,'Centered Ratings'!N174:N178)/SUM('Modified Weights'!N185:N189)</f>
        <v>4.9437832521795316E-2</v>
      </c>
      <c r="O175" s="4">
        <f ca="1">SUMPRODUCT('Modified Weights'!O185:O189,'Centered Ratings'!O174:O178)/SUM('Modified Weights'!O185:O189)</f>
        <v>0.17948151607014831</v>
      </c>
      <c r="P175">
        <f ca="1">SUMPRODUCT('Modified Weights'!P185:P189,'Centered Ratings'!P174:P178)/SUM('Modified Weights'!P185:P189)</f>
        <v>0.19881979780699921</v>
      </c>
      <c r="Q175">
        <f ca="1">SUMPRODUCT('Modified Weights'!Q185:Q189,'Centered Ratings'!Q174:Q178)/SUM('Modified Weights'!Q185:Q189)</f>
        <v>0.32669488460829044</v>
      </c>
      <c r="R175">
        <f ca="1">SUMPRODUCT('Modified Weights'!R185:R189,'Centered Ratings'!R174:R178)/SUM('Modified Weights'!R185:R189)</f>
        <v>-3.4653469342472969E-3</v>
      </c>
      <c r="S175">
        <f ca="1">SUMPRODUCT('Modified Weights'!S185:S189,'Centered Ratings'!S174:S178)/SUM('Modified Weights'!S185:S189)</f>
        <v>-0.37845114645625655</v>
      </c>
      <c r="T175">
        <f ca="1">SUMPRODUCT('Modified Weights'!T185:T189,'Centered Ratings'!T174:T178)/SUM('Modified Weights'!T185:T189)</f>
        <v>0.49501391091287739</v>
      </c>
      <c r="U175">
        <f ca="1">SUMPRODUCT('Modified Weights'!U185:U189,'Centered Ratings'!U174:U178)/SUM('Modified Weights'!U185:U189)</f>
        <v>-0.39477870337361154</v>
      </c>
      <c r="V175">
        <f ca="1">SUMPRODUCT('Modified Weights'!V185:V189,'Centered Ratings'!V174:V178)/SUM('Modified Weights'!V185:V189)</f>
        <v>0.16873630088773883</v>
      </c>
      <c r="W175">
        <f ca="1">SUMPRODUCT('Modified Weights'!W185:W189,'Centered Ratings'!W174:W178)/SUM('Modified Weights'!W185:W189)</f>
        <v>0.12440354891764385</v>
      </c>
      <c r="X175">
        <f ca="1">SUMPRODUCT('Modified Weights'!X185:X189,'Centered Ratings'!X174:X178)/SUM('Modified Weights'!X185:X189)</f>
        <v>0.16262304790740426</v>
      </c>
      <c r="Y175">
        <f ca="1">SUMPRODUCT('Modified Weights'!Y185:Y189,'Centered Ratings'!Y174:Y178)/SUM('Modified Weights'!Y185:Y189)</f>
        <v>-0.32382773780527763</v>
      </c>
      <c r="Z175">
        <f ca="1">SUMPRODUCT('Modified Weights'!Z185:Z189,'Centered Ratings'!Z174:Z178)/SUM('Modified Weights'!Z185:Z189)</f>
        <v>0.29829779708281923</v>
      </c>
    </row>
    <row r="176" spans="1:26">
      <c r="A176" s="1" t="str">
        <f t="shared" si="34"/>
        <v>280: Terminator 2: Judgment Day (1991)</v>
      </c>
      <c r="B176">
        <f ca="1">SUMPRODUCT('Modified Weights'!B186:B190,'Centered Ratings'!B175:B179)/SUM('Modified Weights'!B186:B190)</f>
        <v>-0.48609294369143841</v>
      </c>
      <c r="C176">
        <f ca="1">SUMPRODUCT('Modified Weights'!C186:C190,'Centered Ratings'!C175:C179)/SUM('Modified Weights'!C186:C190)</f>
        <v>0.3351403489197653</v>
      </c>
      <c r="D176">
        <f ca="1">SUMPRODUCT('Modified Weights'!D186:D190,'Centered Ratings'!D175:D179)/SUM('Modified Weights'!D186:D190)</f>
        <v>-0.38643214223022837</v>
      </c>
      <c r="E176">
        <f ca="1">SUMPRODUCT('Modified Weights'!E186:E190,'Centered Ratings'!E175:E179)/SUM('Modified Weights'!E186:E190)</f>
        <v>0.11124958692564513</v>
      </c>
      <c r="F176" s="4">
        <f ca="1">SUMPRODUCT('Modified Weights'!F186:F190,'Centered Ratings'!F175:F179)/SUM('Modified Weights'!F186:F190)</f>
        <v>-0.13365018404193454</v>
      </c>
      <c r="G176">
        <f ca="1">SUMPRODUCT('Modified Weights'!G186:G190,'Centered Ratings'!G175:G179)/SUM('Modified Weights'!G186:G190)</f>
        <v>0.12875082912385702</v>
      </c>
      <c r="H176">
        <f ca="1">SUMPRODUCT('Modified Weights'!H186:H190,'Centered Ratings'!H175:H179)/SUM('Modified Weights'!H186:H190)</f>
        <v>0.20732279584351637</v>
      </c>
      <c r="I176">
        <f ca="1">SUMPRODUCT('Modified Weights'!I186:I190,'Centered Ratings'!I175:I179)/SUM('Modified Weights'!I186:I190)</f>
        <v>0.18601772709105496</v>
      </c>
      <c r="J176">
        <f ca="1">SUMPRODUCT('Modified Weights'!J186:J190,'Centered Ratings'!J175:J179)/SUM('Modified Weights'!J186:J190)</f>
        <v>0.18013174139817928</v>
      </c>
      <c r="K176">
        <f ca="1">SUMPRODUCT('Modified Weights'!K186:K190,'Centered Ratings'!K175:K179)/SUM('Modified Weights'!K186:K190)</f>
        <v>4.3594825808467762E-2</v>
      </c>
      <c r="L176">
        <f ca="1">SUMPRODUCT('Modified Weights'!L186:L190,'Centered Ratings'!L175:L179)/SUM('Modified Weights'!L186:L190)</f>
        <v>1.7390233746568728E-2</v>
      </c>
      <c r="M176">
        <f ca="1">SUMPRODUCT('Modified Weights'!M186:M190,'Centered Ratings'!M175:M179)/SUM('Modified Weights'!M186:M190)</f>
        <v>-5.2044110466311869E-2</v>
      </c>
      <c r="N176">
        <f ca="1">SUMPRODUCT('Modified Weights'!N186:N190,'Centered Ratings'!N175:N179)/SUM('Modified Weights'!N186:N190)</f>
        <v>0.2728154502545202</v>
      </c>
      <c r="O176" s="4">
        <f ca="1">SUMPRODUCT('Modified Weights'!O186:O190,'Centered Ratings'!O175:O179)/SUM('Modified Weights'!O186:O190)</f>
        <v>0.16551616825807206</v>
      </c>
      <c r="P176">
        <f ca="1">SUMPRODUCT('Modified Weights'!P186:P190,'Centered Ratings'!P175:P179)/SUM('Modified Weights'!P186:P190)</f>
        <v>0.23908285968116857</v>
      </c>
      <c r="Q176">
        <f ca="1">SUMPRODUCT('Modified Weights'!Q186:Q190,'Centered Ratings'!Q175:Q179)/SUM('Modified Weights'!Q186:Q190)</f>
        <v>0.55183850623624853</v>
      </c>
      <c r="R176">
        <f ca="1">SUMPRODUCT('Modified Weights'!R186:R190,'Centered Ratings'!R175:R179)/SUM('Modified Weights'!R186:R190)</f>
        <v>-3.4653469342472969E-3</v>
      </c>
      <c r="S176">
        <f ca="1">SUMPRODUCT('Modified Weights'!S186:S190,'Centered Ratings'!S175:S179)/SUM('Modified Weights'!S186:S190)</f>
        <v>-0.21083895378320155</v>
      </c>
      <c r="T176">
        <f ca="1">SUMPRODUCT('Modified Weights'!T186:T190,'Centered Ratings'!T175:T179)/SUM('Modified Weights'!T186:T190)</f>
        <v>0.49501391091287739</v>
      </c>
      <c r="U176">
        <f ca="1">SUMPRODUCT('Modified Weights'!U186:U190,'Centered Ratings'!U175:U179)/SUM('Modified Weights'!U186:U190)</f>
        <v>-0.33106489832456298</v>
      </c>
      <c r="V176">
        <f ca="1">SUMPRODUCT('Modified Weights'!V186:V190,'Centered Ratings'!V175:V179)/SUM('Modified Weights'!V186:V190)</f>
        <v>0.16873630088773883</v>
      </c>
      <c r="W176">
        <f ca="1">SUMPRODUCT('Modified Weights'!W186:W190,'Centered Ratings'!W175:W179)/SUM('Modified Weights'!W186:W190)</f>
        <v>-8.4525940022891002E-2</v>
      </c>
      <c r="X176">
        <f ca="1">SUMPRODUCT('Modified Weights'!X186:X190,'Centered Ratings'!X175:X179)/SUM('Modified Weights'!X186:X190)</f>
        <v>0.16262304790740426</v>
      </c>
      <c r="Y176">
        <f ca="1">SUMPRODUCT('Modified Weights'!Y186:Y190,'Centered Ratings'!Y175:Y179)/SUM('Modified Weights'!Y186:Y190)</f>
        <v>-0.42515325199850695</v>
      </c>
      <c r="Z176">
        <f ca="1">SUMPRODUCT('Modified Weights'!Z186:Z190,'Centered Ratings'!Z175:Z179)/SUM('Modified Weights'!Z186:Z190)</f>
        <v>9.0805311582222353E-2</v>
      </c>
    </row>
    <row r="177" spans="1:26">
      <c r="A177" s="1" t="str">
        <f t="shared" si="34"/>
        <v>280: Terminator 2: Judgment Day (1991)</v>
      </c>
      <c r="B177">
        <f ca="1">SUMPRODUCT('Modified Weights'!B187:B191,'Centered Ratings'!B176:B180)/SUM('Modified Weights'!B187:B191)</f>
        <v>-0.25408983755633485</v>
      </c>
      <c r="C177">
        <f ca="1">SUMPRODUCT('Modified Weights'!C187:C191,'Centered Ratings'!C176:C180)/SUM('Modified Weights'!C187:C191)</f>
        <v>6.985908476853199E-2</v>
      </c>
      <c r="D177">
        <f ca="1">SUMPRODUCT('Modified Weights'!D187:D191,'Centered Ratings'!D176:D180)/SUM('Modified Weights'!D187:D191)</f>
        <v>-0.18767664261200956</v>
      </c>
      <c r="E177">
        <f ca="1">SUMPRODUCT('Modified Weights'!E187:E191,'Centered Ratings'!E176:E180)/SUM('Modified Weights'!E187:E191)</f>
        <v>8.8041620965912851E-2</v>
      </c>
      <c r="F177" s="4">
        <f ca="1">SUMPRODUCT('Modified Weights'!F187:F191,'Centered Ratings'!F176:F180)/SUM('Modified Weights'!F187:F191)</f>
        <v>-4.0990434724648785E-2</v>
      </c>
      <c r="G177">
        <f ca="1">SUMPRODUCT('Modified Weights'!G187:G191,'Centered Ratings'!G176:G180)/SUM('Modified Weights'!G187:G191)</f>
        <v>-9.4684729404091571E-3</v>
      </c>
      <c r="H177">
        <f ca="1">SUMPRODUCT('Modified Weights'!H187:H191,'Centered Ratings'!H176:H180)/SUM('Modified Weights'!H187:H191)</f>
        <v>0.23388751228769408</v>
      </c>
      <c r="I177">
        <f ca="1">SUMPRODUCT('Modified Weights'!I187:I191,'Centered Ratings'!I176:I180)/SUM('Modified Weights'!I187:I191)</f>
        <v>0.11374771445780738</v>
      </c>
      <c r="J177">
        <f ca="1">SUMPRODUCT('Modified Weights'!J187:J191,'Centered Ratings'!J176:J180)/SUM('Modified Weights'!J187:J191)</f>
        <v>-6.944481776114958E-2</v>
      </c>
      <c r="K177">
        <f ca="1">SUMPRODUCT('Modified Weights'!K187:K191,'Centered Ratings'!K176:K180)/SUM('Modified Weights'!K187:K191)</f>
        <v>4.3594825808467762E-2</v>
      </c>
      <c r="L177">
        <f ca="1">SUMPRODUCT('Modified Weights'!L187:L191,'Centered Ratings'!L176:L180)/SUM('Modified Weights'!L187:L191)</f>
        <v>1.7390233746568728E-2</v>
      </c>
      <c r="M177">
        <f ca="1">SUMPRODUCT('Modified Weights'!M187:M191,'Centered Ratings'!M176:M180)/SUM('Modified Weights'!M187:M191)</f>
        <v>-5.2044110466311841E-2</v>
      </c>
      <c r="N177">
        <f ca="1">SUMPRODUCT('Modified Weights'!N187:N191,'Centered Ratings'!N176:N180)/SUM('Modified Weights'!N187:N191)</f>
        <v>0.35565625326424449</v>
      </c>
      <c r="O177" s="4">
        <f ca="1">SUMPRODUCT('Modified Weights'!O187:O191,'Centered Ratings'!O176:O180)/SUM('Modified Weights'!O187:O191)</f>
        <v>3.0037563695121214E-2</v>
      </c>
      <c r="P177">
        <f ca="1">SUMPRODUCT('Modified Weights'!P187:P191,'Centered Ratings'!P176:P180)/SUM('Modified Weights'!P187:P191)</f>
        <v>5.0581912376839358E-2</v>
      </c>
      <c r="Q177">
        <f ca="1">SUMPRODUCT('Modified Weights'!Q187:Q191,'Centered Ratings'!Q176:Q180)/SUM('Modified Weights'!Q187:Q191)</f>
        <v>0.27141429145151313</v>
      </c>
      <c r="R177">
        <f ca="1">SUMPRODUCT('Modified Weights'!R187:R191,'Centered Ratings'!R176:R180)/SUM('Modified Weights'!R187:R191)</f>
        <v>0.15529454631922299</v>
      </c>
      <c r="S177">
        <f ca="1">SUMPRODUCT('Modified Weights'!S187:S191,'Centered Ratings'!S176:S180)/SUM('Modified Weights'!S187:S191)</f>
        <v>-4.8539009664988482E-2</v>
      </c>
      <c r="T177">
        <f ca="1">SUMPRODUCT('Modified Weights'!T187:T191,'Centered Ratings'!T176:T180)/SUM('Modified Weights'!T187:T191)</f>
        <v>0.19855993710942507</v>
      </c>
      <c r="U177">
        <f ca="1">SUMPRODUCT('Modified Weights'!U187:U191,'Centered Ratings'!U176:U180)/SUM('Modified Weights'!U187:U191)</f>
        <v>-0.12198037273628262</v>
      </c>
      <c r="V177">
        <f ca="1">SUMPRODUCT('Modified Weights'!V187:V191,'Centered Ratings'!V176:V180)/SUM('Modified Weights'!V187:V191)</f>
        <v>0.226387107077241</v>
      </c>
      <c r="W177">
        <f ca="1">SUMPRODUCT('Modified Weights'!W187:W191,'Centered Ratings'!W176:W180)/SUM('Modified Weights'!W187:W191)</f>
        <v>-0.25825466547382842</v>
      </c>
      <c r="X177">
        <f ca="1">SUMPRODUCT('Modified Weights'!X187:X191,'Centered Ratings'!X176:X180)/SUM('Modified Weights'!X187:X191)</f>
        <v>8.1901007744549087E-2</v>
      </c>
      <c r="Y177">
        <f ca="1">SUMPRODUCT('Modified Weights'!Y187:Y191,'Centered Ratings'!Y176:Y180)/SUM('Modified Weights'!Y187:Y191)</f>
        <v>-0.52470898082703388</v>
      </c>
      <c r="Z177">
        <f ca="1">SUMPRODUCT('Modified Weights'!Z187:Z191,'Centered Ratings'!Z176:Z180)/SUM('Modified Weights'!Z187:Z191)</f>
        <v>-0.11363234785802422</v>
      </c>
    </row>
    <row r="178" spans="1:26">
      <c r="A178" s="21" t="s">
        <v>35</v>
      </c>
      <c r="B178">
        <f ca="1">SUMPRODUCT('Modified Weights'!B188:B192,'Centered Ratings'!B177:B181)/SUM('Modified Weights'!B188:B192)</f>
        <v>-1.9573418558337198E-2</v>
      </c>
      <c r="C178">
        <f ca="1">SUMPRODUCT('Modified Weights'!C188:C192,'Centered Ratings'!C177:C181)/SUM('Modified Weights'!C188:C192)</f>
        <v>6.985908476853199E-2</v>
      </c>
      <c r="D178">
        <f ca="1">SUMPRODUCT('Modified Weights'!D188:D192,'Centered Ratings'!D177:D181)/SUM('Modified Weights'!D188:D192)</f>
        <v>-0.14852818142814869</v>
      </c>
      <c r="E178">
        <f ca="1">SUMPRODUCT('Modified Weights'!E188:E192,'Centered Ratings'!E177:E181)/SUM('Modified Weights'!E188:E192)</f>
        <v>6.6729313918318212E-2</v>
      </c>
      <c r="F178" s="4">
        <f ca="1">SUMPRODUCT('Modified Weights'!F188:F192,'Centered Ratings'!F177:F181)/SUM('Modified Weights'!F188:F192)</f>
        <v>-4.0990434724648785E-2</v>
      </c>
      <c r="G178">
        <f ca="1">SUMPRODUCT('Modified Weights'!G188:G192,'Centered Ratings'!G177:G181)/SUM('Modified Weights'!G188:G192)</f>
        <v>7.0908578698026192E-2</v>
      </c>
      <c r="H178">
        <f ca="1">SUMPRODUCT('Modified Weights'!H188:H192,'Centered Ratings'!H177:H181)/SUM('Modified Weights'!H188:H192)</f>
        <v>7.5336866041901818E-2</v>
      </c>
      <c r="I178">
        <f ca="1">SUMPRODUCT('Modified Weights'!I188:I192,'Centered Ratings'!I177:I181)/SUM('Modified Weights'!I188:I192)</f>
        <v>0.11374771445780738</v>
      </c>
      <c r="J178">
        <f ca="1">SUMPRODUCT('Modified Weights'!J188:J192,'Centered Ratings'!J177:J181)/SUM('Modified Weights'!J188:J192)</f>
        <v>-3.4111816101934672E-2</v>
      </c>
      <c r="K178">
        <f ca="1">SUMPRODUCT('Modified Weights'!K188:K192,'Centered Ratings'!K177:K181)/SUM('Modified Weights'!K188:K192)</f>
        <v>1.963341376580308E-2</v>
      </c>
      <c r="L178">
        <f ca="1">SUMPRODUCT('Modified Weights'!L188:L192,'Centered Ratings'!L177:L181)/SUM('Modified Weights'!L188:L192)</f>
        <v>4.1693549099396668E-2</v>
      </c>
      <c r="M178">
        <f ca="1">SUMPRODUCT('Modified Weights'!M188:M192,'Centered Ratings'!M177:M181)/SUM('Modified Weights'!M188:M192)</f>
        <v>-5.2044110466311848E-2</v>
      </c>
      <c r="N178">
        <f ca="1">SUMPRODUCT('Modified Weights'!N188:N192,'Centered Ratings'!N177:N181)/SUM('Modified Weights'!N188:N192)</f>
        <v>0.14792843280217166</v>
      </c>
      <c r="O178" s="4">
        <f ca="1">SUMPRODUCT('Modified Weights'!O188:O192,'Centered Ratings'!O177:O181)/SUM('Modified Weights'!O188:O192)</f>
        <v>2.0616600027508494E-2</v>
      </c>
      <c r="P178">
        <f ca="1">SUMPRODUCT('Modified Weights'!P188:P192,'Centered Ratings'!P177:P181)/SUM('Modified Weights'!P188:P192)</f>
        <v>5.0581912376839358E-2</v>
      </c>
      <c r="Q178">
        <f ca="1">SUMPRODUCT('Modified Weights'!Q188:Q192,'Centered Ratings'!Q177:Q181)/SUM('Modified Weights'!Q188:Q192)</f>
        <v>7.5436892872339817E-2</v>
      </c>
      <c r="R178">
        <f ca="1">SUMPRODUCT('Modified Weights'!R188:R192,'Centered Ratings'!R177:R181)/SUM('Modified Weights'!R188:R192)</f>
        <v>5.6807273839000964E-2</v>
      </c>
      <c r="S178">
        <f ca="1">SUMPRODUCT('Modified Weights'!S188:S192,'Centered Ratings'!S177:S181)/SUM('Modified Weights'!S188:S192)</f>
        <v>-4.8539009664988482E-2</v>
      </c>
      <c r="T178">
        <f ca="1">SUMPRODUCT('Modified Weights'!T188:T192,'Centered Ratings'!T177:T181)/SUM('Modified Weights'!T188:T192)</f>
        <v>0.11835135236714134</v>
      </c>
      <c r="U178">
        <f ca="1">SUMPRODUCT('Modified Weights'!U188:U192,'Centered Ratings'!U177:U181)/SUM('Modified Weights'!U188:U192)</f>
        <v>-0.15147429717187211</v>
      </c>
      <c r="V178">
        <f ca="1">SUMPRODUCT('Modified Weights'!V188:V192,'Centered Ratings'!V177:V181)/SUM('Modified Weights'!V188:V192)</f>
        <v>-8.6255168117447753E-3</v>
      </c>
      <c r="W178">
        <f ca="1">SUMPRODUCT('Modified Weights'!W188:W192,'Centered Ratings'!W177:W181)/SUM('Modified Weights'!W188:W192)</f>
        <v>-0.14446399480106997</v>
      </c>
      <c r="X178">
        <f ca="1">SUMPRODUCT('Modified Weights'!X188:X192,'Centered Ratings'!X177:X181)/SUM('Modified Weights'!X188:X192)</f>
        <v>0.1084390566645997</v>
      </c>
      <c r="Y178">
        <f ca="1">SUMPRODUCT('Modified Weights'!Y188:Y192,'Centered Ratings'!Y177:Y181)/SUM('Modified Weights'!Y188:Y192)</f>
        <v>7.034214807440993E-3</v>
      </c>
      <c r="Z178">
        <f ca="1">SUMPRODUCT('Modified Weights'!Z188:Z192,'Centered Ratings'!Z177:Z181)/SUM('Modified Weights'!Z188:Z192)</f>
        <v>-1.7654593361815997E-2</v>
      </c>
    </row>
    <row r="179" spans="1:26">
      <c r="A179" s="1" t="str">
        <f t="shared" ref="A179:A182" si="35">A178</f>
        <v>329: Jurassic Park (1993)</v>
      </c>
      <c r="B179">
        <f ca="1">SUMPRODUCT('Modified Weights'!B189:B193,'Centered Ratings'!B178:B182)/SUM('Modified Weights'!B189:B193)</f>
        <v>0.16049897169628957</v>
      </c>
      <c r="C179">
        <f ca="1">SUMPRODUCT('Modified Weights'!C189:C193,'Centered Ratings'!C178:C182)/SUM('Modified Weights'!C189:C193)</f>
        <v>-0.30257807163847161</v>
      </c>
      <c r="D179">
        <f ca="1">SUMPRODUCT('Modified Weights'!D189:D193,'Centered Ratings'!D178:D182)/SUM('Modified Weights'!D189:D193)</f>
        <v>0.78943721238674003</v>
      </c>
      <c r="E179">
        <f ca="1">SUMPRODUCT('Modified Weights'!E189:E193,'Centered Ratings'!E178:E182)/SUM('Modified Weights'!E189:E193)</f>
        <v>-4.6564263323012285E-2</v>
      </c>
      <c r="F179" s="4">
        <f ca="1">SUMPRODUCT('Modified Weights'!F189:F193,'Centered Ratings'!F178:F182)/SUM('Modified Weights'!F189:F193)</f>
        <v>-0.14582070787264131</v>
      </c>
      <c r="G179">
        <f ca="1">SUMPRODUCT('Modified Weights'!G189:G193,'Centered Ratings'!G178:G182)/SUM('Modified Weights'!G189:G193)</f>
        <v>0.29475187497617505</v>
      </c>
      <c r="H179">
        <f ca="1">SUMPRODUCT('Modified Weights'!H189:H193,'Centered Ratings'!H178:H182)/SUM('Modified Weights'!H189:H193)</f>
        <v>2.2345463949172598E-2</v>
      </c>
      <c r="I179">
        <f ca="1">SUMPRODUCT('Modified Weights'!I189:I193,'Centered Ratings'!I178:I182)/SUM('Modified Weights'!I189:I193)</f>
        <v>-0.18438600835227539</v>
      </c>
      <c r="J179">
        <f ca="1">SUMPRODUCT('Modified Weights'!J189:J193,'Centered Ratings'!J178:J182)/SUM('Modified Weights'!J189:J193)</f>
        <v>0.31600622681936241</v>
      </c>
      <c r="K179">
        <f ca="1">SUMPRODUCT('Modified Weights'!K189:K193,'Centered Ratings'!K178:K182)/SUM('Modified Weights'!K189:K193)</f>
        <v>0.31465779068257654</v>
      </c>
      <c r="L179">
        <f ca="1">SUMPRODUCT('Modified Weights'!L189:L193,'Centered Ratings'!L178:L182)/SUM('Modified Weights'!L189:L193)</f>
        <v>0.1978193611543459</v>
      </c>
      <c r="M179">
        <f ca="1">SUMPRODUCT('Modified Weights'!M189:M193,'Centered Ratings'!M178:M182)/SUM('Modified Weights'!M189:M193)</f>
        <v>7.9598632485738938E-2</v>
      </c>
      <c r="N179">
        <f ca="1">SUMPRODUCT('Modified Weights'!N189:N193,'Centered Ratings'!N178:N182)/SUM('Modified Weights'!N189:N193)</f>
        <v>-4.1436019177212548E-2</v>
      </c>
      <c r="O179" s="4">
        <f ca="1">SUMPRODUCT('Modified Weights'!O189:O193,'Centered Ratings'!O178:O182)/SUM('Modified Weights'!O189:O193)</f>
        <v>2.0616600027508494E-2</v>
      </c>
      <c r="P179">
        <f ca="1">SUMPRODUCT('Modified Weights'!P189:P193,'Centered Ratings'!P178:P182)/SUM('Modified Weights'!P189:P193)</f>
        <v>6.7995457453748076E-2</v>
      </c>
      <c r="Q179">
        <f ca="1">SUMPRODUCT('Modified Weights'!Q189:Q193,'Centered Ratings'!Q178:Q182)/SUM('Modified Weights'!Q189:Q193)</f>
        <v>0.22170696712064572</v>
      </c>
      <c r="R179">
        <f ca="1">SUMPRODUCT('Modified Weights'!R189:R193,'Centered Ratings'!R178:R182)/SUM('Modified Weights'!R189:R193)</f>
        <v>-0.20266198053357459</v>
      </c>
      <c r="S179">
        <f ca="1">SUMPRODUCT('Modified Weights'!S189:S193,'Centered Ratings'!S178:S182)/SUM('Modified Weights'!S189:S193)</f>
        <v>2.4471626562401209E-2</v>
      </c>
      <c r="T179">
        <f ca="1">SUMPRODUCT('Modified Weights'!T189:T193,'Centered Ratings'!T178:T182)/SUM('Modified Weights'!T189:T193)</f>
        <v>-0.39247511134503388</v>
      </c>
      <c r="U179">
        <f ca="1">SUMPRODUCT('Modified Weights'!U189:U193,'Centered Ratings'!U178:U182)/SUM('Modified Weights'!U189:U193)</f>
        <v>0.44476595726233342</v>
      </c>
      <c r="V179">
        <f ca="1">SUMPRODUCT('Modified Weights'!V189:V193,'Centered Ratings'!V178:V182)/SUM('Modified Weights'!V189:V193)</f>
        <v>-0.92553534827919437</v>
      </c>
      <c r="W179">
        <f ca="1">SUMPRODUCT('Modified Weights'!W189:W193,'Centered Ratings'!W178:W182)/SUM('Modified Weights'!W189:W193)</f>
        <v>3.6326350532262797E-2</v>
      </c>
      <c r="X179">
        <f ca="1">SUMPRODUCT('Modified Weights'!X189:X193,'Centered Ratings'!X178:X182)/SUM('Modified Weights'!X189:X193)</f>
        <v>-0.18393694893667231</v>
      </c>
      <c r="Y179">
        <f ca="1">SUMPRODUCT('Modified Weights'!Y189:Y193,'Centered Ratings'!Y178:Y182)/SUM('Modified Weights'!Y189:Y193)</f>
        <v>7.034214807440993E-3</v>
      </c>
      <c r="Z179">
        <f ca="1">SUMPRODUCT('Modified Weights'!Z189:Z193,'Centered Ratings'!Z178:Z182)/SUM('Modified Weights'!Z189:Z193)</f>
        <v>-1.7654593361815997E-2</v>
      </c>
    </row>
    <row r="180" spans="1:26">
      <c r="A180" s="1" t="str">
        <f t="shared" si="35"/>
        <v>329: Jurassic Park (1993)</v>
      </c>
      <c r="B180">
        <f ca="1">SUMPRODUCT('Modified Weights'!B190:B194,'Centered Ratings'!B179:B183)/SUM('Modified Weights'!B190:B194)</f>
        <v>0.31319196108927871</v>
      </c>
      <c r="C180">
        <f ca="1">SUMPRODUCT('Modified Weights'!C190:C194,'Centered Ratings'!C179:C183)/SUM('Modified Weights'!C190:C194)</f>
        <v>-0.10845329260194445</v>
      </c>
      <c r="D180">
        <f ca="1">SUMPRODUCT('Modified Weights'!D190:D194,'Centered Ratings'!D179:D183)/SUM('Modified Weights'!D190:D194)</f>
        <v>0.2476902703566663</v>
      </c>
      <c r="E180">
        <f ca="1">SUMPRODUCT('Modified Weights'!E190:E194,'Centered Ratings'!E179:E183)/SUM('Modified Weights'!E190:E194)</f>
        <v>-4.6564263323012285E-2</v>
      </c>
      <c r="F180" s="4">
        <f ca="1">SUMPRODUCT('Modified Weights'!F190:F194,'Centered Ratings'!F179:F183)/SUM('Modified Weights'!F190:F194)</f>
        <v>0.39673662197708903</v>
      </c>
      <c r="G180">
        <f ca="1">SUMPRODUCT('Modified Weights'!G190:G194,'Centered Ratings'!G179:G183)/SUM('Modified Weights'!G190:G194)</f>
        <v>0.36126502096546204</v>
      </c>
      <c r="H180">
        <f ca="1">SUMPRODUCT('Modified Weights'!H190:H194,'Centered Ratings'!H179:H183)/SUM('Modified Weights'!H190:H194)</f>
        <v>-0.29778689761989741</v>
      </c>
      <c r="I180">
        <f ca="1">SUMPRODUCT('Modified Weights'!I190:I194,'Centered Ratings'!I179:I183)/SUM('Modified Weights'!I190:I194)</f>
        <v>-0.29607643502672676</v>
      </c>
      <c r="J180">
        <f ca="1">SUMPRODUCT('Modified Weights'!J190:J194,'Centered Ratings'!J179:J183)/SUM('Modified Weights'!J190:J194)</f>
        <v>0.10603080693317517</v>
      </c>
      <c r="K180">
        <f ca="1">SUMPRODUCT('Modified Weights'!K190:K194,'Centered Ratings'!K179:K183)/SUM('Modified Weights'!K190:K194)</f>
        <v>0.27277243920755856</v>
      </c>
      <c r="L180">
        <f ca="1">SUMPRODUCT('Modified Weights'!L190:L194,'Centered Ratings'!L179:L183)/SUM('Modified Weights'!L190:L194)</f>
        <v>0.21102892204659709</v>
      </c>
      <c r="M180">
        <f ca="1">SUMPRODUCT('Modified Weights'!M190:M194,'Centered Ratings'!M179:M183)/SUM('Modified Weights'!M190:M194)</f>
        <v>0.53426071957253529</v>
      </c>
      <c r="N180">
        <f ca="1">SUMPRODUCT('Modified Weights'!N190:N194,'Centered Ratings'!N179:N183)/SUM('Modified Weights'!N190:N194)</f>
        <v>-0.10950733223638286</v>
      </c>
      <c r="O180" s="4">
        <f ca="1">SUMPRODUCT('Modified Weights'!O190:O194,'Centered Ratings'!O179:O183)/SUM('Modified Weights'!O190:O194)</f>
        <v>0.22120460624988666</v>
      </c>
      <c r="P180">
        <f ca="1">SUMPRODUCT('Modified Weights'!P190:P194,'Centered Ratings'!P179:P183)/SUM('Modified Weights'!P190:P194)</f>
        <v>6.7995457453748076E-2</v>
      </c>
      <c r="Q180">
        <f ca="1">SUMPRODUCT('Modified Weights'!Q190:Q194,'Centered Ratings'!Q179:Q183)/SUM('Modified Weights'!Q190:Q194)</f>
        <v>3.8663514248251298E-2</v>
      </c>
      <c r="R180">
        <f ca="1">SUMPRODUCT('Modified Weights'!R190:R194,'Centered Ratings'!R179:R183)/SUM('Modified Weights'!R190:R194)</f>
        <v>-0.20266198053357459</v>
      </c>
      <c r="S180">
        <f ca="1">SUMPRODUCT('Modified Weights'!S190:S194,'Centered Ratings'!S179:S183)/SUM('Modified Weights'!S190:S194)</f>
        <v>2.4471626562401209E-2</v>
      </c>
      <c r="T180">
        <f ca="1">SUMPRODUCT('Modified Weights'!T190:T194,'Centered Ratings'!T179:T183)/SUM('Modified Weights'!T190:T194)</f>
        <v>-0.74073350414679828</v>
      </c>
      <c r="U180">
        <f ca="1">SUMPRODUCT('Modified Weights'!U190:U194,'Centered Ratings'!U179:U183)/SUM('Modified Weights'!U190:U194)</f>
        <v>0.19079428561804027</v>
      </c>
      <c r="V180">
        <f ca="1">SUMPRODUCT('Modified Weights'!V190:V194,'Centered Ratings'!V179:V183)/SUM('Modified Weights'!V190:V194)</f>
        <v>-1.0460768255294406</v>
      </c>
      <c r="W180">
        <f ca="1">SUMPRODUCT('Modified Weights'!W190:W194,'Centered Ratings'!W179:W183)/SUM('Modified Weights'!W190:W194)</f>
        <v>5.1357883835928798E-2</v>
      </c>
      <c r="X180">
        <f ca="1">SUMPRODUCT('Modified Weights'!X190:X194,'Centered Ratings'!X179:X183)/SUM('Modified Weights'!X190:X194)</f>
        <v>0.60435365102557737</v>
      </c>
      <c r="Y180">
        <f ca="1">SUMPRODUCT('Modified Weights'!Y190:Y194,'Centered Ratings'!Y179:Y183)/SUM('Modified Weights'!Y190:Y194)</f>
        <v>7.034214807440993E-3</v>
      </c>
      <c r="Z180">
        <f ca="1">SUMPRODUCT('Modified Weights'!Z190:Z194,'Centered Ratings'!Z179:Z183)/SUM('Modified Weights'!Z190:Z194)</f>
        <v>0.29053855797740213</v>
      </c>
    </row>
    <row r="181" spans="1:26">
      <c r="A181" s="1" t="str">
        <f t="shared" si="35"/>
        <v>329: Jurassic Park (1993)</v>
      </c>
      <c r="B181">
        <f ca="1">SUMPRODUCT('Modified Weights'!B191:B195,'Centered Ratings'!B180:B184)/SUM('Modified Weights'!B191:B195)</f>
        <v>-5.063491572234817E-2</v>
      </c>
      <c r="C181">
        <f ca="1">SUMPRODUCT('Modified Weights'!C191:C195,'Centered Ratings'!C180:C184)/SUM('Modified Weights'!C191:C195)</f>
        <v>-0.16437182285179097</v>
      </c>
      <c r="D181">
        <f ca="1">SUMPRODUCT('Modified Weights'!D191:D195,'Centered Ratings'!D180:D184)/SUM('Modified Weights'!D191:D195)</f>
        <v>0.10802430861812921</v>
      </c>
      <c r="E181">
        <f ca="1">SUMPRODUCT('Modified Weights'!E191:E195,'Centered Ratings'!E180:E184)/SUM('Modified Weights'!E191:E195)</f>
        <v>-0.28524506309855113</v>
      </c>
      <c r="F181" s="4">
        <f ca="1">SUMPRODUCT('Modified Weights'!F191:F195,'Centered Ratings'!F180:F184)/SUM('Modified Weights'!F191:F195)</f>
        <v>0.40181774092823158</v>
      </c>
      <c r="G181">
        <f ca="1">SUMPRODUCT('Modified Weights'!G191:G195,'Centered Ratings'!G180:G184)/SUM('Modified Weights'!G191:G195)</f>
        <v>0.36126502096546204</v>
      </c>
      <c r="H181">
        <f ca="1">SUMPRODUCT('Modified Weights'!H191:H195,'Centered Ratings'!H180:H184)/SUM('Modified Weights'!H191:H195)</f>
        <v>-0.49588752946524467</v>
      </c>
      <c r="I181">
        <f ca="1">SUMPRODUCT('Modified Weights'!I191:I195,'Centered Ratings'!I180:I184)/SUM('Modified Weights'!I191:I195)</f>
        <v>-0.27941351740103659</v>
      </c>
      <c r="J181">
        <f ca="1">SUMPRODUCT('Modified Weights'!J191:J195,'Centered Ratings'!J180:J184)/SUM('Modified Weights'!J191:J195)</f>
        <v>-6.4924439961392147E-2</v>
      </c>
      <c r="K181">
        <f ca="1">SUMPRODUCT('Modified Weights'!K191:K195,'Centered Ratings'!K180:K184)/SUM('Modified Weights'!K191:K195)</f>
        <v>0.10827410176985311</v>
      </c>
      <c r="L181">
        <f ca="1">SUMPRODUCT('Modified Weights'!L191:L195,'Centered Ratings'!L180:L184)/SUM('Modified Weights'!L191:L195)</f>
        <v>0.19026288280572373</v>
      </c>
      <c r="M181">
        <f ca="1">SUMPRODUCT('Modified Weights'!M191:M195,'Centered Ratings'!M180:M184)/SUM('Modified Weights'!M191:M195)</f>
        <v>0.11492869848715731</v>
      </c>
      <c r="N181">
        <f ca="1">SUMPRODUCT('Modified Weights'!N191:N195,'Centered Ratings'!N180:N184)/SUM('Modified Weights'!N191:N195)</f>
        <v>-0.27960873100951866</v>
      </c>
      <c r="O181" s="4">
        <f ca="1">SUMPRODUCT('Modified Weights'!O191:O195,'Centered Ratings'!O180:O184)/SUM('Modified Weights'!O191:O195)</f>
        <v>0.15712164371771781</v>
      </c>
      <c r="P181">
        <f ca="1">SUMPRODUCT('Modified Weights'!P191:P195,'Centered Ratings'!P180:P184)/SUM('Modified Weights'!P191:P195)</f>
        <v>-0.21885622736071467</v>
      </c>
      <c r="Q181">
        <f ca="1">SUMPRODUCT('Modified Weights'!Q191:Q195,'Centered Ratings'!Q180:Q184)/SUM('Modified Weights'!Q191:Q195)</f>
        <v>-0.51693948626517494</v>
      </c>
      <c r="R181">
        <f ca="1">SUMPRODUCT('Modified Weights'!R191:R195,'Centered Ratings'!R180:R184)/SUM('Modified Weights'!R191:R195)</f>
        <v>-0.20266198053357459</v>
      </c>
      <c r="S181">
        <f ca="1">SUMPRODUCT('Modified Weights'!S191:S195,'Centered Ratings'!S180:S184)/SUM('Modified Weights'!S191:S195)</f>
        <v>0.21848566944931394</v>
      </c>
      <c r="T181">
        <f ca="1">SUMPRODUCT('Modified Weights'!T191:T195,'Centered Ratings'!T180:T184)/SUM('Modified Weights'!T191:T195)</f>
        <v>-0.74073350414679828</v>
      </c>
      <c r="U181">
        <f ca="1">SUMPRODUCT('Modified Weights'!U191:U195,'Centered Ratings'!U180:U184)/SUM('Modified Weights'!U191:U195)</f>
        <v>-4.2822999561804673E-2</v>
      </c>
      <c r="V181">
        <f ca="1">SUMPRODUCT('Modified Weights'!V191:V195,'Centered Ratings'!V180:V184)/SUM('Modified Weights'!V191:V195)</f>
        <v>-0.76520063714577369</v>
      </c>
      <c r="W181">
        <f ca="1">SUMPRODUCT('Modified Weights'!W191:W195,'Centered Ratings'!W180:W184)/SUM('Modified Weights'!W191:W195)</f>
        <v>-4.4406432072757046E-2</v>
      </c>
      <c r="X181">
        <f ca="1">SUMPRODUCT('Modified Weights'!X191:X195,'Centered Ratings'!X180:X184)/SUM('Modified Weights'!X191:X195)</f>
        <v>0.62189413016804074</v>
      </c>
      <c r="Y181">
        <f ca="1">SUMPRODUCT('Modified Weights'!Y191:Y195,'Centered Ratings'!Y180:Y184)/SUM('Modified Weights'!Y191:Y195)</f>
        <v>6.4934508632143464E-2</v>
      </c>
      <c r="Z181">
        <f ca="1">SUMPRODUCT('Modified Weights'!Z191:Z195,'Centered Ratings'!Z180:Z184)/SUM('Modified Weights'!Z191:Z195)</f>
        <v>0.45727511947811944</v>
      </c>
    </row>
    <row r="182" spans="1:26">
      <c r="A182" s="1" t="str">
        <f t="shared" si="35"/>
        <v>329: Jurassic Park (1993)</v>
      </c>
      <c r="B182">
        <f ca="1">SUMPRODUCT('Modified Weights'!B192:B196,'Centered Ratings'!B181:B185)/SUM('Modified Weights'!B192:B196)</f>
        <v>-2.1881650956323932E-2</v>
      </c>
      <c r="C182">
        <f ca="1">SUMPRODUCT('Modified Weights'!C192:C196,'Centered Ratings'!C181:C185)/SUM('Modified Weights'!C192:C196)</f>
        <v>2.8551351794002435E-4</v>
      </c>
      <c r="D182">
        <f ca="1">SUMPRODUCT('Modified Weights'!D192:D196,'Centered Ratings'!D181:D185)/SUM('Modified Weights'!D192:D196)</f>
        <v>0.31473002822107671</v>
      </c>
      <c r="E182">
        <f ca="1">SUMPRODUCT('Modified Weights'!E192:E196,'Centered Ratings'!E181:E185)/SUM('Modified Weights'!E192:E196)</f>
        <v>-0.24078809943822277</v>
      </c>
      <c r="F182" s="4">
        <f ca="1">SUMPRODUCT('Modified Weights'!F192:F196,'Centered Ratings'!F181:F185)/SUM('Modified Weights'!F192:F196)</f>
        <v>0.12926115567565488</v>
      </c>
      <c r="G182">
        <f ca="1">SUMPRODUCT('Modified Weights'!G192:G196,'Centered Ratings'!G181:G185)/SUM('Modified Weights'!G192:G196)</f>
        <v>8.4826416836929694E-2</v>
      </c>
      <c r="H182">
        <f ca="1">SUMPRODUCT('Modified Weights'!H192:H196,'Centered Ratings'!H181:H185)/SUM('Modified Weights'!H192:H196)</f>
        <v>-0.4551079730085793</v>
      </c>
      <c r="I182">
        <f ca="1">SUMPRODUCT('Modified Weights'!I192:I196,'Centered Ratings'!I181:I185)/SUM('Modified Weights'!I192:I196)</f>
        <v>-0.16859949803005692</v>
      </c>
      <c r="J182">
        <f ca="1">SUMPRODUCT('Modified Weights'!J192:J196,'Centered Ratings'!J181:J185)/SUM('Modified Weights'!J192:J196)</f>
        <v>-6.4924439961392147E-2</v>
      </c>
      <c r="K182">
        <f ca="1">SUMPRODUCT('Modified Weights'!K192:K196,'Centered Ratings'!K181:K185)/SUM('Modified Weights'!K192:K196)</f>
        <v>0.28127607571411972</v>
      </c>
      <c r="L182">
        <f ca="1">SUMPRODUCT('Modified Weights'!L192:L196,'Centered Ratings'!L181:L185)/SUM('Modified Weights'!L192:L196)</f>
        <v>0.19026288280572373</v>
      </c>
      <c r="M182">
        <f ca="1">SUMPRODUCT('Modified Weights'!M192:M196,'Centered Ratings'!M181:M185)/SUM('Modified Weights'!M192:M196)</f>
        <v>-1.5560491731091943E-2</v>
      </c>
      <c r="N182">
        <f ca="1">SUMPRODUCT('Modified Weights'!N192:N196,'Centered Ratings'!N181:N185)/SUM('Modified Weights'!N192:N196)</f>
        <v>-0.52813114003869144</v>
      </c>
      <c r="O182" s="4">
        <f ca="1">SUMPRODUCT('Modified Weights'!O192:O196,'Centered Ratings'!O181:O185)/SUM('Modified Weights'!O192:O196)</f>
        <v>0.2196502304390798</v>
      </c>
      <c r="P182">
        <f ca="1">SUMPRODUCT('Modified Weights'!P192:P196,'Centered Ratings'!P181:P185)/SUM('Modified Weights'!P192:P196)</f>
        <v>-6.5699207675947169E-2</v>
      </c>
      <c r="Q182">
        <f ca="1">SUMPRODUCT('Modified Weights'!Q192:Q196,'Centered Ratings'!Q181:Q185)/SUM('Modified Weights'!Q192:Q196)</f>
        <v>-3.9845288831240055E-3</v>
      </c>
      <c r="R182">
        <f ca="1">SUMPRODUCT('Modified Weights'!R192:R196,'Centered Ratings'!R181:R185)/SUM('Modified Weights'!R192:R196)</f>
        <v>-0.25521769736698624</v>
      </c>
      <c r="S182">
        <f ca="1">SUMPRODUCT('Modified Weights'!S192:S196,'Centered Ratings'!S181:S185)/SUM('Modified Weights'!S192:S196)</f>
        <v>0.16140524945599963</v>
      </c>
      <c r="T182">
        <f ca="1">SUMPRODUCT('Modified Weights'!T192:T196,'Centered Ratings'!T181:T185)/SUM('Modified Weights'!T192:T196)</f>
        <v>-0.14782555653989365</v>
      </c>
      <c r="U182">
        <f ca="1">SUMPRODUCT('Modified Weights'!U192:U196,'Centered Ratings'!U181:U185)/SUM('Modified Weights'!U192:U196)</f>
        <v>-0.13932354983331863</v>
      </c>
      <c r="V182">
        <f ca="1">SUMPRODUCT('Modified Weights'!V192:V196,'Centered Ratings'!V181:V185)/SUM('Modified Weights'!V192:V196)</f>
        <v>-1.1371881653591911</v>
      </c>
      <c r="W182">
        <f ca="1">SUMPRODUCT('Modified Weights'!W192:W196,'Centered Ratings'!W181:W185)/SUM('Modified Weights'!W192:W196)</f>
        <v>2.7639573675146068E-2</v>
      </c>
      <c r="X182">
        <f ca="1">SUMPRODUCT('Modified Weights'!X192:X196,'Centered Ratings'!X181:X185)/SUM('Modified Weights'!X192:X196)</f>
        <v>0.10772972360939437</v>
      </c>
      <c r="Y182">
        <f ca="1">SUMPRODUCT('Modified Weights'!Y192:Y196,'Centered Ratings'!Y181:Y185)/SUM('Modified Weights'!Y192:Y196)</f>
        <v>-0.21951043087793359</v>
      </c>
      <c r="Z182">
        <f ca="1">SUMPRODUCT('Modified Weights'!Z192:Z196,'Centered Ratings'!Z181:Z185)/SUM('Modified Weights'!Z192:Z196)</f>
        <v>-3.5570184689148673E-2</v>
      </c>
    </row>
    <row r="183" spans="1:26">
      <c r="A183" s="21" t="s">
        <v>36</v>
      </c>
      <c r="B183">
        <f ca="1">SUMPRODUCT('Modified Weights'!B193:B197,'Centered Ratings'!B182:B186)/SUM('Modified Weights'!B193:B197)</f>
        <v>5.9186318561460036E-3</v>
      </c>
      <c r="C183">
        <f ca="1">SUMPRODUCT('Modified Weights'!C193:C197,'Centered Ratings'!C182:C186)/SUM('Modified Weights'!C193:C197)</f>
        <v>2.8551351794002435E-4</v>
      </c>
      <c r="D183">
        <f ca="1">SUMPRODUCT('Modified Weights'!D193:D197,'Centered Ratings'!D182:D186)/SUM('Modified Weights'!D193:D197)</f>
        <v>0.12681741453854453</v>
      </c>
      <c r="E183">
        <f ca="1">SUMPRODUCT('Modified Weights'!E193:E197,'Centered Ratings'!E182:E186)/SUM('Modified Weights'!E193:E197)</f>
        <v>-7.7485471094725186E-2</v>
      </c>
      <c r="F183" s="4">
        <f ca="1">SUMPRODUCT('Modified Weights'!F193:F197,'Centered Ratings'!F182:F186)/SUM('Modified Weights'!F193:F197)</f>
        <v>2.6722228427358986E-2</v>
      </c>
      <c r="G183">
        <f ca="1">SUMPRODUCT('Modified Weights'!G193:G197,'Centered Ratings'!G182:G186)/SUM('Modified Weights'!G193:G197)</f>
        <v>0.13841111792921992</v>
      </c>
      <c r="H183">
        <f ca="1">SUMPRODUCT('Modified Weights'!H193:H197,'Centered Ratings'!H182:H186)/SUM('Modified Weights'!H193:H197)</f>
        <v>-0.16746352428584527</v>
      </c>
      <c r="I183">
        <f ca="1">SUMPRODUCT('Modified Weights'!I193:I197,'Centered Ratings'!I182:I186)/SUM('Modified Weights'!I193:I197)</f>
        <v>-3.5750123892775494E-2</v>
      </c>
      <c r="J183">
        <f ca="1">SUMPRODUCT('Modified Weights'!J193:J197,'Centered Ratings'!J182:J186)/SUM('Modified Weights'!J193:J197)</f>
        <v>-1.1924937472569751E-2</v>
      </c>
      <c r="K183">
        <f ca="1">SUMPRODUCT('Modified Weights'!K193:K197,'Centered Ratings'!K182:K186)/SUM('Modified Weights'!K193:K197)</f>
        <v>9.2263742101917887E-2</v>
      </c>
      <c r="L183">
        <f ca="1">SUMPRODUCT('Modified Weights'!L193:L197,'Centered Ratings'!L182:L186)/SUM('Modified Weights'!L193:L197)</f>
        <v>6.3206470184962352E-2</v>
      </c>
      <c r="M183">
        <f ca="1">SUMPRODUCT('Modified Weights'!M193:M197,'Centered Ratings'!M182:M186)/SUM('Modified Weights'!M193:M197)</f>
        <v>2.30723405974133E-2</v>
      </c>
      <c r="N183">
        <f ca="1">SUMPRODUCT('Modified Weights'!N193:N197,'Centered Ratings'!N182:N186)/SUM('Modified Weights'!N193:N197)</f>
        <v>-0.10383601739275539</v>
      </c>
      <c r="O183" s="4">
        <f ca="1">SUMPRODUCT('Modified Weights'!O193:O197,'Centered Ratings'!O182:O186)/SUM('Modified Weights'!O193:O197)</f>
        <v>5.0072884422050212E-2</v>
      </c>
      <c r="P183">
        <f ca="1">SUMPRODUCT('Modified Weights'!P193:P197,'Centered Ratings'!P182:P186)/SUM('Modified Weights'!P193:P197)</f>
        <v>2.654655651342664E-2</v>
      </c>
      <c r="Q183">
        <f ca="1">SUMPRODUCT('Modified Weights'!Q193:Q197,'Centered Ratings'!Q182:Q186)/SUM('Modified Weights'!Q193:Q197)</f>
        <v>-3.9845288831240055E-3</v>
      </c>
      <c r="R183">
        <f ca="1">SUMPRODUCT('Modified Weights'!R193:R197,'Centered Ratings'!R182:R186)/SUM('Modified Weights'!R193:R197)</f>
        <v>-8.9995161664312325E-3</v>
      </c>
      <c r="S183">
        <f ca="1">SUMPRODUCT('Modified Weights'!S193:S197,'Centered Ratings'!S182:S186)/SUM('Modified Weights'!S193:S197)</f>
        <v>-4.3075389949756735E-3</v>
      </c>
      <c r="T183">
        <f ca="1">SUMPRODUCT('Modified Weights'!T193:T197,'Centered Ratings'!T182:T186)/SUM('Modified Weights'!T193:T197)</f>
        <v>-9.4353166711704448E-2</v>
      </c>
      <c r="U183">
        <f ca="1">SUMPRODUCT('Modified Weights'!U193:U197,'Centered Ratings'!U182:U186)/SUM('Modified Weights'!U193:U197)</f>
        <v>-8.0335700962139669E-2</v>
      </c>
      <c r="V183">
        <f ca="1">SUMPRODUCT('Modified Weights'!V193:V197,'Centered Ratings'!V182:V186)/SUM('Modified Weights'!V193:V197)</f>
        <v>-0.45943061078658365</v>
      </c>
      <c r="W183">
        <f ca="1">SUMPRODUCT('Modified Weights'!W193:W197,'Centered Ratings'!W182:W186)/SUM('Modified Weights'!W193:W197)</f>
        <v>-4.5379893823844906E-2</v>
      </c>
      <c r="X183">
        <f ca="1">SUMPRODUCT('Modified Weights'!X193:X197,'Centered Ratings'!X182:X186)/SUM('Modified Weights'!X193:X197)</f>
        <v>0.1207324827325759</v>
      </c>
      <c r="Y183">
        <f ca="1">SUMPRODUCT('Modified Weights'!Y193:Y197,'Centered Ratings'!Y182:Y186)/SUM('Modified Weights'!Y193:Y197)</f>
        <v>-1.2000891118138599E-2</v>
      </c>
      <c r="Z183">
        <f ca="1">SUMPRODUCT('Modified Weights'!Z193:Z197,'Centered Ratings'!Z182:Z186)/SUM('Modified Weights'!Z193:Z197)</f>
        <v>-1.1017534082578717E-2</v>
      </c>
    </row>
    <row r="184" spans="1:26">
      <c r="A184" s="1" t="str">
        <f t="shared" ref="A184:A187" si="36">A183</f>
        <v>393: Kill Bill: Vol. 2 (2004)</v>
      </c>
      <c r="B184">
        <f ca="1">SUMPRODUCT('Modified Weights'!B194:B198,'Centered Ratings'!B183:B187)/SUM('Modified Weights'!B194:B198)</f>
        <v>-0.10512377136302634</v>
      </c>
      <c r="C184">
        <f ca="1">SUMPRODUCT('Modified Weights'!C194:C198,'Centered Ratings'!C183:C187)/SUM('Modified Weights'!C194:C198)</f>
        <v>5.3456612014509505E-2</v>
      </c>
      <c r="D184">
        <f ca="1">SUMPRODUCT('Modified Weights'!D194:D198,'Centered Ratings'!D183:D187)/SUM('Modified Weights'!D194:D198)</f>
        <v>-0.53760441848077056</v>
      </c>
      <c r="E184">
        <f ca="1">SUMPRODUCT('Modified Weights'!E194:E198,'Centered Ratings'!E183:E187)/SUM('Modified Weights'!E194:E198)</f>
        <v>8.52826207462027E-2</v>
      </c>
      <c r="F184" s="4">
        <f ca="1">SUMPRODUCT('Modified Weights'!F194:F198,'Centered Ratings'!F183:F187)/SUM('Modified Weights'!F194:F198)</f>
        <v>-7.4864518549194348E-2</v>
      </c>
      <c r="G184">
        <f ca="1">SUMPRODUCT('Modified Weights'!G194:G198,'Centered Ratings'!G183:G187)/SUM('Modified Weights'!G194:G198)</f>
        <v>-0.44085080419868722</v>
      </c>
      <c r="H184">
        <f ca="1">SUMPRODUCT('Modified Weights'!H194:H198,'Centered Ratings'!H183:H187)/SUM('Modified Weights'!H194:H198)</f>
        <v>-0.19668395164479546</v>
      </c>
      <c r="I184">
        <f ca="1">SUMPRODUCT('Modified Weights'!I194:I198,'Centered Ratings'!I183:I187)/SUM('Modified Weights'!I194:I198)</f>
        <v>-9.0352323209277094E-2</v>
      </c>
      <c r="J184">
        <f ca="1">SUMPRODUCT('Modified Weights'!J194:J198,'Centered Ratings'!J183:J187)/SUM('Modified Weights'!J194:J198)</f>
        <v>1.1416265388850105E-2</v>
      </c>
      <c r="K184">
        <f ca="1">SUMPRODUCT('Modified Weights'!K194:K198,'Centered Ratings'!K183:K187)/SUM('Modified Weights'!K194:K198)</f>
        <v>-0.19840977481704244</v>
      </c>
      <c r="L184">
        <f ca="1">SUMPRODUCT('Modified Weights'!L194:L198,'Centered Ratings'!L183:L187)/SUM('Modified Weights'!L194:L198)</f>
        <v>-0.21663944937745</v>
      </c>
      <c r="M184">
        <f ca="1">SUMPRODUCT('Modified Weights'!M194:M198,'Centered Ratings'!M183:M187)/SUM('Modified Weights'!M194:M198)</f>
        <v>-0.13179525988511054</v>
      </c>
      <c r="N184">
        <f ca="1">SUMPRODUCT('Modified Weights'!N194:N198,'Centered Ratings'!N183:N187)/SUM('Modified Weights'!N194:N198)</f>
        <v>-0.13539675938931936</v>
      </c>
      <c r="O184" s="4">
        <f ca="1">SUMPRODUCT('Modified Weights'!O194:O198,'Centered Ratings'!O183:O187)/SUM('Modified Weights'!O194:O198)</f>
        <v>5.0072884422050212E-2</v>
      </c>
      <c r="P184">
        <f ca="1">SUMPRODUCT('Modified Weights'!P194:P198,'Centered Ratings'!P183:P187)/SUM('Modified Weights'!P194:P198)</f>
        <v>-0.17998239701101049</v>
      </c>
      <c r="Q184">
        <f ca="1">SUMPRODUCT('Modified Weights'!Q194:Q198,'Centered Ratings'!Q183:Q187)/SUM('Modified Weights'!Q194:Q198)</f>
        <v>-0.23211049744725903</v>
      </c>
      <c r="R184">
        <f ca="1">SUMPRODUCT('Modified Weights'!R194:R198,'Centered Ratings'!R183:R187)/SUM('Modified Weights'!R194:R198)</f>
        <v>5.5867797426712593E-2</v>
      </c>
      <c r="S184">
        <f ca="1">SUMPRODUCT('Modified Weights'!S194:S198,'Centered Ratings'!S183:S187)/SUM('Modified Weights'!S194:S198)</f>
        <v>0.21472436968719349</v>
      </c>
      <c r="T184">
        <f ca="1">SUMPRODUCT('Modified Weights'!T194:T198,'Centered Ratings'!T183:T187)/SUM('Modified Weights'!T194:T198)</f>
        <v>-0.13084077126257404</v>
      </c>
      <c r="U184">
        <f ca="1">SUMPRODUCT('Modified Weights'!U194:U198,'Centered Ratings'!U183:U187)/SUM('Modified Weights'!U194:U198)</f>
        <v>-0.33827889879074918</v>
      </c>
      <c r="V184">
        <f ca="1">SUMPRODUCT('Modified Weights'!V194:V198,'Centered Ratings'!V183:V187)/SUM('Modified Weights'!V194:V198)</f>
        <v>0.59041722516739548</v>
      </c>
      <c r="W184">
        <f ca="1">SUMPRODUCT('Modified Weights'!W194:W198,'Centered Ratings'!W183:W187)/SUM('Modified Weights'!W194:W198)</f>
        <v>-0.13260783011815155</v>
      </c>
      <c r="X184">
        <f ca="1">SUMPRODUCT('Modified Weights'!X194:X198,'Centered Ratings'!X183:X187)/SUM('Modified Weights'!X194:X198)</f>
        <v>-8.0806268749222268E-2</v>
      </c>
      <c r="Y184">
        <f ca="1">SUMPRODUCT('Modified Weights'!Y194:Y198,'Centered Ratings'!Y183:Y187)/SUM('Modified Weights'!Y194:Y198)</f>
        <v>-1.2000891118138599E-2</v>
      </c>
      <c r="Z184">
        <f ca="1">SUMPRODUCT('Modified Weights'!Z194:Z198,'Centered Ratings'!Z183:Z187)/SUM('Modified Weights'!Z194:Z198)</f>
        <v>-1.1017534082578717E-2</v>
      </c>
    </row>
    <row r="185" spans="1:26">
      <c r="A185" s="1" t="str">
        <f t="shared" si="36"/>
        <v>393: Kill Bill: Vol. 2 (2004)</v>
      </c>
      <c r="B185">
        <f ca="1">SUMPRODUCT('Modified Weights'!B195:B199,'Centered Ratings'!B184:B188)/SUM('Modified Weights'!B195:B199)</f>
        <v>-0.46688746721980573</v>
      </c>
      <c r="C185">
        <f ca="1">SUMPRODUCT('Modified Weights'!C195:C199,'Centered Ratings'!C184:C188)/SUM('Modified Weights'!C195:C199)</f>
        <v>9.9541815592286961E-2</v>
      </c>
      <c r="D185">
        <f ca="1">SUMPRODUCT('Modified Weights'!D195:D199,'Centered Ratings'!D184:D188)/SUM('Modified Weights'!D195:D199)</f>
        <v>7.9108532802737233E-2</v>
      </c>
      <c r="E185">
        <f ca="1">SUMPRODUCT('Modified Weights'!E195:E199,'Centered Ratings'!E184:E188)/SUM('Modified Weights'!E195:E199)</f>
        <v>8.52826207462027E-2</v>
      </c>
      <c r="F185" s="4">
        <f ca="1">SUMPRODUCT('Modified Weights'!F195:F199,'Centered Ratings'!F184:F188)/SUM('Modified Weights'!F195:F199)</f>
        <v>-0.50470313763683428</v>
      </c>
      <c r="G185">
        <f ca="1">SUMPRODUCT('Modified Weights'!G195:G199,'Centered Ratings'!G184:G188)/SUM('Modified Weights'!G195:G199)</f>
        <v>-0.94650355379815743</v>
      </c>
      <c r="H185">
        <f ca="1">SUMPRODUCT('Modified Weights'!H195:H199,'Centered Ratings'!H184:H188)/SUM('Modified Weights'!H195:H199)</f>
        <v>0.12166086495746403</v>
      </c>
      <c r="I185">
        <f ca="1">SUMPRODUCT('Modified Weights'!I195:I199,'Centered Ratings'!I184:I188)/SUM('Modified Weights'!I195:I199)</f>
        <v>-0.17349465018774424</v>
      </c>
      <c r="J185">
        <f ca="1">SUMPRODUCT('Modified Weights'!J195:J199,'Centered Ratings'!J184:J188)/SUM('Modified Weights'!J195:J199)</f>
        <v>0.11306162026979685</v>
      </c>
      <c r="K185">
        <f ca="1">SUMPRODUCT('Modified Weights'!K195:K199,'Centered Ratings'!K184:K188)/SUM('Modified Weights'!K195:K199)</f>
        <v>-8.8319106798330507E-2</v>
      </c>
      <c r="L185">
        <f ca="1">SUMPRODUCT('Modified Weights'!L195:L199,'Centered Ratings'!L184:L188)/SUM('Modified Weights'!L195:L199)</f>
        <v>-0.37481065081684345</v>
      </c>
      <c r="M185">
        <f ca="1">SUMPRODUCT('Modified Weights'!M195:M199,'Centered Ratings'!M184:M188)/SUM('Modified Weights'!M195:M199)</f>
        <v>-0.34062487556146537</v>
      </c>
      <c r="N185">
        <f ca="1">SUMPRODUCT('Modified Weights'!N195:N199,'Centered Ratings'!N184:N188)/SUM('Modified Weights'!N195:N199)</f>
        <v>0.17470588899134501</v>
      </c>
      <c r="O185" s="4">
        <f ca="1">SUMPRODUCT('Modified Weights'!O195:O199,'Centered Ratings'!O184:O188)/SUM('Modified Weights'!O195:O199)</f>
        <v>-0.13937134367686255</v>
      </c>
      <c r="P185">
        <f ca="1">SUMPRODUCT('Modified Weights'!P195:P199,'Centered Ratings'!P184:P188)/SUM('Modified Weights'!P195:P199)</f>
        <v>-0.17998239701101049</v>
      </c>
      <c r="Q185">
        <f ca="1">SUMPRODUCT('Modified Weights'!Q195:Q199,'Centered Ratings'!Q184:Q188)/SUM('Modified Weights'!Q195:Q199)</f>
        <v>-0.45219698944334225</v>
      </c>
      <c r="R185">
        <f ca="1">SUMPRODUCT('Modified Weights'!R195:R199,'Centered Ratings'!R184:R188)/SUM('Modified Weights'!R195:R199)</f>
        <v>5.5867797426712593E-2</v>
      </c>
      <c r="S185">
        <f ca="1">SUMPRODUCT('Modified Weights'!S195:S199,'Centered Ratings'!S184:S188)/SUM('Modified Weights'!S195:S199)</f>
        <v>0.21472436968719349</v>
      </c>
      <c r="T185">
        <f ca="1">SUMPRODUCT('Modified Weights'!T195:T199,'Centered Ratings'!T184:T188)/SUM('Modified Weights'!T195:T199)</f>
        <v>-0.13309651458903188</v>
      </c>
      <c r="U185">
        <f ca="1">SUMPRODUCT('Modified Weights'!U195:U199,'Centered Ratings'!U184:U188)/SUM('Modified Weights'!U195:U199)</f>
        <v>-9.2516673650743286E-2</v>
      </c>
      <c r="V185">
        <f ca="1">SUMPRODUCT('Modified Weights'!V195:V199,'Centered Ratings'!V184:V188)/SUM('Modified Weights'!V195:V199)</f>
        <v>0.57949445773595454</v>
      </c>
      <c r="W185">
        <f ca="1">SUMPRODUCT('Modified Weights'!W195:W199,'Centered Ratings'!W184:W188)/SUM('Modified Weights'!W195:W199)</f>
        <v>-8.539353211790135E-2</v>
      </c>
      <c r="X185">
        <f ca="1">SUMPRODUCT('Modified Weights'!X195:X199,'Centered Ratings'!X184:X188)/SUM('Modified Weights'!X195:X199)</f>
        <v>-0.78084091709826098</v>
      </c>
      <c r="Y185">
        <f ca="1">SUMPRODUCT('Modified Weights'!Y195:Y199,'Centered Ratings'!Y184:Y188)/SUM('Modified Weights'!Y195:Y199)</f>
        <v>-1.2000891118138599E-2</v>
      </c>
      <c r="Z185">
        <f ca="1">SUMPRODUCT('Modified Weights'!Z195:Z199,'Centered Ratings'!Z184:Z188)/SUM('Modified Weights'!Z195:Z199)</f>
        <v>-0.25072331845752616</v>
      </c>
    </row>
    <row r="186" spans="1:26">
      <c r="A186" s="1" t="str">
        <f t="shared" si="36"/>
        <v>393: Kill Bill: Vol. 2 (2004)</v>
      </c>
      <c r="B186">
        <f ca="1">SUMPRODUCT('Modified Weights'!B196:B200,'Centered Ratings'!B185:B189)/SUM('Modified Weights'!B196:B200)</f>
        <v>0.51010908719546955</v>
      </c>
      <c r="C186">
        <f ca="1">SUMPRODUCT('Modified Weights'!C196:C200,'Centered Ratings'!C185:C189)/SUM('Modified Weights'!C196:C200)</f>
        <v>0.13936697644693583</v>
      </c>
      <c r="D186">
        <f ca="1">SUMPRODUCT('Modified Weights'!D196:D200,'Centered Ratings'!D185:D189)/SUM('Modified Weights'!D196:D200)</f>
        <v>-0.28327092616598037</v>
      </c>
      <c r="E186">
        <f ca="1">SUMPRODUCT('Modified Weights'!E196:E200,'Centered Ratings'!E185:E189)/SUM('Modified Weights'!E196:E200)</f>
        <v>8.52826207462027E-2</v>
      </c>
      <c r="F186" s="4">
        <f ca="1">SUMPRODUCT('Modified Weights'!F196:F200,'Centered Ratings'!F185:F189)/SUM('Modified Weights'!F196:F200)</f>
        <v>-0.29292148182571437</v>
      </c>
      <c r="G186">
        <f ca="1">SUMPRODUCT('Modified Weights'!G196:G200,'Centered Ratings'!G185:G189)/SUM('Modified Weights'!G196:G200)</f>
        <v>-0.94650355379815743</v>
      </c>
      <c r="H186">
        <f ca="1">SUMPRODUCT('Modified Weights'!H196:H200,'Centered Ratings'!H185:H189)/SUM('Modified Weights'!H196:H200)</f>
        <v>0.33936685064990502</v>
      </c>
      <c r="I186">
        <f ca="1">SUMPRODUCT('Modified Weights'!I196:I200,'Centered Ratings'!I185:I189)/SUM('Modified Weights'!I196:I200)</f>
        <v>2.0169672365409466E-2</v>
      </c>
      <c r="J186">
        <f ca="1">SUMPRODUCT('Modified Weights'!J196:J200,'Centered Ratings'!J185:J189)/SUM('Modified Weights'!J196:J200)</f>
        <v>-1.8842288359184486E-2</v>
      </c>
      <c r="K186">
        <f ca="1">SUMPRODUCT('Modified Weights'!K196:K200,'Centered Ratings'!K185:K189)/SUM('Modified Weights'!K196:K200)</f>
        <v>-0.13765528301443983</v>
      </c>
      <c r="L186">
        <f ca="1">SUMPRODUCT('Modified Weights'!L196:L200,'Centered Ratings'!L185:L189)/SUM('Modified Weights'!L196:L200)</f>
        <v>-0.6876729982802442</v>
      </c>
      <c r="M186">
        <f ca="1">SUMPRODUCT('Modified Weights'!M196:M200,'Centered Ratings'!M185:M189)/SUM('Modified Weights'!M196:M200)</f>
        <v>-0.36531237141351419</v>
      </c>
      <c r="N186">
        <f ca="1">SUMPRODUCT('Modified Weights'!N196:N200,'Centered Ratings'!N185:N189)/SUM('Modified Weights'!N196:N200)</f>
        <v>0.14087075505217195</v>
      </c>
      <c r="O186" s="4">
        <f ca="1">SUMPRODUCT('Modified Weights'!O196:O200,'Centered Ratings'!O185:O189)/SUM('Modified Weights'!O196:O200)</f>
        <v>-0.44910566258234508</v>
      </c>
      <c r="P186">
        <f ca="1">SUMPRODUCT('Modified Weights'!P196:P200,'Centered Ratings'!P185:P189)/SUM('Modified Weights'!P196:P200)</f>
        <v>-4.2004923331568848E-2</v>
      </c>
      <c r="Q186">
        <f ca="1">SUMPRODUCT('Modified Weights'!Q196:Q200,'Centered Ratings'!Q185:Q189)/SUM('Modified Weights'!Q196:Q200)</f>
        <v>0.19063588364210207</v>
      </c>
      <c r="R186">
        <f ca="1">SUMPRODUCT('Modified Weights'!R196:R200,'Centered Ratings'!R185:R189)/SUM('Modified Weights'!R196:R200)</f>
        <v>5.5867797426712593E-2</v>
      </c>
      <c r="S186">
        <f ca="1">SUMPRODUCT('Modified Weights'!S196:S200,'Centered Ratings'!S185:S189)/SUM('Modified Weights'!S196:S200)</f>
        <v>0.1500530220582226</v>
      </c>
      <c r="T186">
        <f ca="1">SUMPRODUCT('Modified Weights'!T196:T200,'Centered Ratings'!T185:T189)/SUM('Modified Weights'!T196:T200)</f>
        <v>-0.13309651458903188</v>
      </c>
      <c r="U186">
        <f ca="1">SUMPRODUCT('Modified Weights'!U196:U200,'Centered Ratings'!U185:U189)/SUM('Modified Weights'!U196:U200)</f>
        <v>0.1861524901918423</v>
      </c>
      <c r="V186">
        <f ca="1">SUMPRODUCT('Modified Weights'!V196:V200,'Centered Ratings'!V185:V189)/SUM('Modified Weights'!V196:V200)</f>
        <v>0.56311347864788797</v>
      </c>
      <c r="W186">
        <f ca="1">SUMPRODUCT('Modified Weights'!W196:W200,'Centered Ratings'!W185:W189)/SUM('Modified Weights'!W196:W200)</f>
        <v>0.13349633281623763</v>
      </c>
      <c r="X186">
        <f ca="1">SUMPRODUCT('Modified Weights'!X196:X200,'Centered Ratings'!X185:X189)/SUM('Modified Weights'!X196:X200)</f>
        <v>-1.5586372688533767</v>
      </c>
      <c r="Y186">
        <f ca="1">SUMPRODUCT('Modified Weights'!Y196:Y200,'Centered Ratings'!Y185:Y189)/SUM('Modified Weights'!Y196:Y200)</f>
        <v>0.10379969653126647</v>
      </c>
      <c r="Z186">
        <f ca="1">SUMPRODUCT('Modified Weights'!Z196:Z200,'Centered Ratings'!Z185:Z189)/SUM('Modified Weights'!Z196:Z200)</f>
        <v>-0.2173760061573827</v>
      </c>
    </row>
    <row r="187" spans="1:26">
      <c r="A187" s="1" t="str">
        <f t="shared" si="36"/>
        <v>393: Kill Bill: Vol. 2 (2004)</v>
      </c>
      <c r="B187">
        <f ca="1">SUMPRODUCT('Modified Weights'!B197:B201,'Centered Ratings'!B186:B190)/SUM('Modified Weights'!B197:B201)</f>
        <v>0.29292180878849483</v>
      </c>
      <c r="C187">
        <f ca="1">SUMPRODUCT('Modified Weights'!C197:C201,'Centered Ratings'!C186:C190)/SUM('Modified Weights'!C197:C201)</f>
        <v>2.2098069744214476E-2</v>
      </c>
      <c r="D187">
        <f ca="1">SUMPRODUCT('Modified Weights'!D197:D201,'Centered Ratings'!D186:D190)/SUM('Modified Weights'!D197:D201)</f>
        <v>-0.46098704179548211</v>
      </c>
      <c r="E187">
        <f ca="1">SUMPRODUCT('Modified Weights'!E197:E201,'Centered Ratings'!E186:E190)/SUM('Modified Weights'!E197:E201)</f>
        <v>5.5677053569356628E-2</v>
      </c>
      <c r="F187" s="4">
        <f ca="1">SUMPRODUCT('Modified Weights'!F197:F201,'Centered Ratings'!F186:F190)/SUM('Modified Weights'!F197:F201)</f>
        <v>-0.29292148182571437</v>
      </c>
      <c r="G187">
        <f ca="1">SUMPRODUCT('Modified Weights'!G197:G201,'Centered Ratings'!G186:G190)/SUM('Modified Weights'!G197:G201)</f>
        <v>-0.42111139938275038</v>
      </c>
      <c r="H187">
        <f ca="1">SUMPRODUCT('Modified Weights'!H197:H201,'Centered Ratings'!H186:H190)/SUM('Modified Weights'!H197:H201)</f>
        <v>0.15955819089191955</v>
      </c>
      <c r="I187">
        <f ca="1">SUMPRODUCT('Modified Weights'!I197:I201,'Centered Ratings'!I186:I190)/SUM('Modified Weights'!I197:I201)</f>
        <v>0.10527246481608492</v>
      </c>
      <c r="J187">
        <f ca="1">SUMPRODUCT('Modified Weights'!J197:J201,'Centered Ratings'!J186:J190)/SUM('Modified Weights'!J197:J201)</f>
        <v>-1.8842288359184486E-2</v>
      </c>
      <c r="K187">
        <f ca="1">SUMPRODUCT('Modified Weights'!K197:K201,'Centered Ratings'!K186:K190)/SUM('Modified Weights'!K197:K201)</f>
        <v>-0.54635869811010784</v>
      </c>
      <c r="L187">
        <f ca="1">SUMPRODUCT('Modified Weights'!L197:L201,'Centered Ratings'!L186:L190)/SUM('Modified Weights'!L197:L201)</f>
        <v>-0.6876729982802442</v>
      </c>
      <c r="M187">
        <f ca="1">SUMPRODUCT('Modified Weights'!M197:M201,'Centered Ratings'!M186:M190)/SUM('Modified Weights'!M197:M201)</f>
        <v>0.14158964330459434</v>
      </c>
      <c r="N187">
        <f ca="1">SUMPRODUCT('Modified Weights'!N197:N201,'Centered Ratings'!N186:N190)/SUM('Modified Weights'!N197:N201)</f>
        <v>0.22989595872606364</v>
      </c>
      <c r="O187" s="4">
        <f ca="1">SUMPRODUCT('Modified Weights'!O197:O201,'Centered Ratings'!O186:O190)/SUM('Modified Weights'!O197:O201)</f>
        <v>-0.55720677877515667</v>
      </c>
      <c r="P187">
        <f ca="1">SUMPRODUCT('Modified Weights'!P197:P201,'Centered Ratings'!P186:P190)/SUM('Modified Weights'!P197:P201)</f>
        <v>6.7826408985982981E-2</v>
      </c>
      <c r="Q187">
        <f ca="1">SUMPRODUCT('Modified Weights'!Q197:Q201,'Centered Ratings'!Q186:Q190)/SUM('Modified Weights'!Q197:Q201)</f>
        <v>0</v>
      </c>
      <c r="R187">
        <f ca="1">SUMPRODUCT('Modified Weights'!R197:R201,'Centered Ratings'!R186:R190)/SUM('Modified Weights'!R197:R201)</f>
        <v>-4.9243636240110959E-2</v>
      </c>
      <c r="S187">
        <f ca="1">SUMPRODUCT('Modified Weights'!S197:S201,'Centered Ratings'!S186:S190)/SUM('Modified Weights'!S197:S201)</f>
        <v>0.12048103419788479</v>
      </c>
      <c r="T187">
        <f ca="1">SUMPRODUCT('Modified Weights'!T197:T201,'Centered Ratings'!T186:T190)/SUM('Modified Weights'!T197:T201)</f>
        <v>-0.56281705460489295</v>
      </c>
      <c r="U187">
        <f ca="1">SUMPRODUCT('Modified Weights'!U197:U201,'Centered Ratings'!U186:U190)/SUM('Modified Weights'!U197:U201)</f>
        <v>0.12649445405011567</v>
      </c>
      <c r="V187">
        <f ca="1">SUMPRODUCT('Modified Weights'!V197:V201,'Centered Ratings'!V186:V190)/SUM('Modified Weights'!V197:V201)</f>
        <v>0.56311347864788797</v>
      </c>
      <c r="W187">
        <f ca="1">SUMPRODUCT('Modified Weights'!W197:W201,'Centered Ratings'!W186:W190)/SUM('Modified Weights'!W197:W201)</f>
        <v>1.2155691556611241E-2</v>
      </c>
      <c r="X187">
        <f ca="1">SUMPRODUCT('Modified Weights'!X197:X201,'Centered Ratings'!X186:X190)/SUM('Modified Weights'!X197:X201)</f>
        <v>-2.3099800852257029E-2</v>
      </c>
      <c r="Y187">
        <f ca="1">SUMPRODUCT('Modified Weights'!Y197:Y201,'Centered Ratings'!Y186:Y190)/SUM('Modified Weights'!Y197:Y201)</f>
        <v>0.21757767233529732</v>
      </c>
      <c r="Z187">
        <f ca="1">SUMPRODUCT('Modified Weights'!Z197:Z201,'Centered Ratings'!Z186:Z190)/SUM('Modified Weights'!Z197:Z201)</f>
        <v>0.34118200523218789</v>
      </c>
    </row>
    <row r="188" spans="1:26">
      <c r="A188" s="21" t="s">
        <v>37</v>
      </c>
      <c r="B188">
        <f ca="1">SUMPRODUCT('Modified Weights'!B198:B202,'Centered Ratings'!B187:B191)/SUM('Modified Weights'!B198:B202)</f>
        <v>3.2024747506325594E-3</v>
      </c>
      <c r="C188">
        <f ca="1">SUMPRODUCT('Modified Weights'!C198:C202,'Centered Ratings'!C187:C191)/SUM('Modified Weights'!C198:C202)</f>
        <v>2.2098069744214476E-2</v>
      </c>
      <c r="D188">
        <f ca="1">SUMPRODUCT('Modified Weights'!D198:D202,'Centered Ratings'!D187:D191)/SUM('Modified Weights'!D198:D202)</f>
        <v>-8.9065535368158033E-2</v>
      </c>
      <c r="E188">
        <f ca="1">SUMPRODUCT('Modified Weights'!E198:E202,'Centered Ratings'!E187:E191)/SUM('Modified Weights'!E198:E202)</f>
        <v>0</v>
      </c>
      <c r="F188" s="4">
        <f ca="1">SUMPRODUCT('Modified Weights'!F198:F202,'Centered Ratings'!F187:F191)/SUM('Modified Weights'!F198:F202)</f>
        <v>-5.145348093490764E-2</v>
      </c>
      <c r="G188">
        <f ca="1">SUMPRODUCT('Modified Weights'!G198:G202,'Centered Ratings'!G187:G191)/SUM('Modified Weights'!G198:G202)</f>
        <v>-6.4665396706405254E-2</v>
      </c>
      <c r="H188">
        <f ca="1">SUMPRODUCT('Modified Weights'!H198:H202,'Centered Ratings'!H187:H191)/SUM('Modified Weights'!H198:H202)</f>
        <v>-6.8992442445074201E-2</v>
      </c>
      <c r="I188">
        <f ca="1">SUMPRODUCT('Modified Weights'!I198:I202,'Centered Ratings'!I187:I191)/SUM('Modified Weights'!I198:I202)</f>
        <v>-9.195441814401617E-2</v>
      </c>
      <c r="J188">
        <f ca="1">SUMPRODUCT('Modified Weights'!J198:J202,'Centered Ratings'!J187:J191)/SUM('Modified Weights'!J198:J202)</f>
        <v>5.6934015151785472E-3</v>
      </c>
      <c r="K188">
        <f ca="1">SUMPRODUCT('Modified Weights'!K198:K202,'Centered Ratings'!K187:K191)/SUM('Modified Weights'!K198:K202)</f>
        <v>2.2468943397112025E-2</v>
      </c>
      <c r="L188">
        <f ca="1">SUMPRODUCT('Modified Weights'!L198:L202,'Centered Ratings'!L187:L191)/SUM('Modified Weights'!L198:L202)</f>
        <v>-3.1163500859877909E-2</v>
      </c>
      <c r="M188">
        <f ca="1">SUMPRODUCT('Modified Weights'!M198:M202,'Centered Ratings'!M187:M191)/SUM('Modified Weights'!M198:M202)</f>
        <v>-1.4830186521800195E-2</v>
      </c>
      <c r="N188">
        <f ca="1">SUMPRODUCT('Modified Weights'!N198:N202,'Centered Ratings'!N187:N191)/SUM('Modified Weights'!N198:N202)</f>
        <v>1.3201413331012785E-2</v>
      </c>
      <c r="O188" s="4">
        <f ca="1">SUMPRODUCT('Modified Weights'!O198:O202,'Centered Ratings'!O187:O191)/SUM('Modified Weights'!O198:O202)</f>
        <v>-1.6989165563312314E-2</v>
      </c>
      <c r="P188">
        <f ca="1">SUMPRODUCT('Modified Weights'!P198:P202,'Centered Ratings'!P187:P191)/SUM('Modified Weights'!P198:P202)</f>
        <v>-4.8229696710499093E-2</v>
      </c>
      <c r="Q188">
        <f ca="1">SUMPRODUCT('Modified Weights'!Q198:Q202,'Centered Ratings'!Q187:Q191)/SUM('Modified Weights'!Q198:Q202)</f>
        <v>0</v>
      </c>
      <c r="R188">
        <f ca="1">SUMPRODUCT('Modified Weights'!R198:R202,'Centered Ratings'!R187:R191)/SUM('Modified Weights'!R198:R202)</f>
        <v>0</v>
      </c>
      <c r="S188">
        <f ca="1">SUMPRODUCT('Modified Weights'!S198:S202,'Centered Ratings'!S187:S191)/SUM('Modified Weights'!S198:S202)</f>
        <v>4.889991714847642E-2</v>
      </c>
      <c r="T188">
        <f ca="1">SUMPRODUCT('Modified Weights'!T198:T202,'Centered Ratings'!T187:T191)/SUM('Modified Weights'!T198:T202)</f>
        <v>-0.19279546862291239</v>
      </c>
      <c r="U188">
        <f ca="1">SUMPRODUCT('Modified Weights'!U198:U202,'Centered Ratings'!U187:U191)/SUM('Modified Weights'!U198:U202)</f>
        <v>-6.4958038732415915E-2</v>
      </c>
      <c r="V188">
        <f ca="1">SUMPRODUCT('Modified Weights'!V198:V202,'Centered Ratings'!V187:V191)/SUM('Modified Weights'!V198:V202)</f>
        <v>0</v>
      </c>
      <c r="W188">
        <f ca="1">SUMPRODUCT('Modified Weights'!W198:W202,'Centered Ratings'!W187:W191)/SUM('Modified Weights'!W198:W202)</f>
        <v>-2.9569718442812119E-2</v>
      </c>
      <c r="X188">
        <f ca="1">SUMPRODUCT('Modified Weights'!X198:X202,'Centered Ratings'!X187:X191)/SUM('Modified Weights'!X198:X202)</f>
        <v>1.7274537706753468E-3</v>
      </c>
      <c r="Y188">
        <f ca="1">SUMPRODUCT('Modified Weights'!Y198:Y202,'Centered Ratings'!Y187:Y191)/SUM('Modified Weights'!Y198:Y202)</f>
        <v>1.0068132575502316E-2</v>
      </c>
      <c r="Z188">
        <f ca="1">SUMPRODUCT('Modified Weights'!Z198:Z202,'Centered Ratings'!Z187:Z191)/SUM('Modified Weights'!Z198:Z202)</f>
        <v>7.1102848559918164E-2</v>
      </c>
    </row>
    <row r="189" spans="1:26">
      <c r="A189" s="1" t="str">
        <f t="shared" ref="A189:A192" si="37">A188</f>
        <v>414: Batman Forever (1995)</v>
      </c>
      <c r="B189">
        <f ca="1">SUMPRODUCT('Modified Weights'!B199:B203,'Centered Ratings'!B188:B192)/SUM('Modified Weights'!B199:B203)</f>
        <v>3.2024747506325594E-3</v>
      </c>
      <c r="C189">
        <f ca="1">SUMPRODUCT('Modified Weights'!C199:C203,'Centered Ratings'!C188:C192)/SUM('Modified Weights'!C199:C203)</f>
        <v>2.2098069744214476E-2</v>
      </c>
      <c r="D189">
        <f ca="1">SUMPRODUCT('Modified Weights'!D199:D203,'Centered Ratings'!D188:D192)/SUM('Modified Weights'!D199:D203)</f>
        <v>7.3077186956754282E-3</v>
      </c>
      <c r="E189">
        <f ca="1">SUMPRODUCT('Modified Weights'!E199:E203,'Centered Ratings'!E188:E192)/SUM('Modified Weights'!E199:E203)</f>
        <v>-1.5</v>
      </c>
      <c r="F189" s="4">
        <f ca="1">SUMPRODUCT('Modified Weights'!F199:F203,'Centered Ratings'!F188:F192)/SUM('Modified Weights'!F199:F203)</f>
        <v>1.25</v>
      </c>
      <c r="G189">
        <f ca="1">SUMPRODUCT('Modified Weights'!G199:G203,'Centered Ratings'!G188:G192)/SUM('Modified Weights'!G199:G203)</f>
        <v>-6.4665396706405254E-2</v>
      </c>
      <c r="H189">
        <f ca="1">SUMPRODUCT('Modified Weights'!H199:H203,'Centered Ratings'!H188:H192)/SUM('Modified Weights'!H199:H203)</f>
        <v>-6.8992442445074201E-2</v>
      </c>
      <c r="I189">
        <f ca="1">SUMPRODUCT('Modified Weights'!I199:I203,'Centered Ratings'!I188:I192)/SUM('Modified Weights'!I199:I203)</f>
        <v>-0.28927255752535502</v>
      </c>
      <c r="J189">
        <f ca="1">SUMPRODUCT('Modified Weights'!J199:J203,'Centered Ratings'!J188:J192)/SUM('Modified Weights'!J199:J203)</f>
        <v>-2.6723460217995584E-2</v>
      </c>
      <c r="K189">
        <f ca="1">SUMPRODUCT('Modified Weights'!K199:K203,'Centered Ratings'!K188:K192)/SUM('Modified Weights'!K199:K203)</f>
        <v>2.2468943397112025E-2</v>
      </c>
      <c r="L189">
        <f ca="1">SUMPRODUCT('Modified Weights'!L199:L203,'Centered Ratings'!L188:L192)/SUM('Modified Weights'!L199:L203)</f>
        <v>0.10941824957006104</v>
      </c>
      <c r="M189">
        <f ca="1">SUMPRODUCT('Modified Weights'!M199:M203,'Centered Ratings'!M188:M192)/SUM('Modified Weights'!M199:M203)</f>
        <v>-1.4830186521800195E-2</v>
      </c>
      <c r="N189">
        <f ca="1">SUMPRODUCT('Modified Weights'!N199:N203,'Centered Ratings'!N188:N192)/SUM('Modified Weights'!N199:N203)</f>
        <v>0.20940212515626486</v>
      </c>
      <c r="O189" s="4">
        <f ca="1">SUMPRODUCT('Modified Weights'!O199:O203,'Centered Ratings'!O188:O192)/SUM('Modified Weights'!O199:O203)</f>
        <v>-1.6989165563312314E-2</v>
      </c>
      <c r="P189">
        <f ca="1">SUMPRODUCT('Modified Weights'!P199:P203,'Centered Ratings'!P188:P192)/SUM('Modified Weights'!P199:P203)</f>
        <v>0.39911484835524952</v>
      </c>
      <c r="Q189">
        <f ca="1">SUMPRODUCT('Modified Weights'!Q199:Q203,'Centered Ratings'!Q188:Q192)/SUM('Modified Weights'!Q199:Q203)</f>
        <v>0</v>
      </c>
      <c r="R189">
        <f ca="1">SUMPRODUCT('Modified Weights'!R199:R203,'Centered Ratings'!R188:R192)/SUM('Modified Weights'!R199:R203)</f>
        <v>-0.1381060285991263</v>
      </c>
      <c r="S189">
        <f ca="1">SUMPRODUCT('Modified Weights'!S199:S203,'Centered Ratings'!S188:S192)/SUM('Modified Weights'!S199:S203)</f>
        <v>7.8674293854256033E-2</v>
      </c>
      <c r="T189">
        <f ca="1">SUMPRODUCT('Modified Weights'!T199:T203,'Centered Ratings'!T188:T192)/SUM('Modified Weights'!T199:T203)</f>
        <v>-4.8515921760621146E-2</v>
      </c>
      <c r="U189">
        <f ca="1">SUMPRODUCT('Modified Weights'!U199:U203,'Centered Ratings'!U188:U192)/SUM('Modified Weights'!U199:U203)</f>
        <v>8.1016534075887478E-3</v>
      </c>
      <c r="V189">
        <f ca="1">SUMPRODUCT('Modified Weights'!V199:V203,'Centered Ratings'!V188:V192)/SUM('Modified Weights'!V199:V203)</f>
        <v>-1.5</v>
      </c>
      <c r="W189">
        <f ca="1">SUMPRODUCT('Modified Weights'!W199:W203,'Centered Ratings'!W188:W192)/SUM('Modified Weights'!W199:W203)</f>
        <v>0.29026604796964611</v>
      </c>
      <c r="X189">
        <f ca="1">SUMPRODUCT('Modified Weights'!X199:X203,'Centered Ratings'!X188:X192)/SUM('Modified Weights'!X199:X203)</f>
        <v>1.7274537706753468E-3</v>
      </c>
      <c r="Y189">
        <f ca="1">SUMPRODUCT('Modified Weights'!Y199:Y203,'Centered Ratings'!Y188:Y192)/SUM('Modified Weights'!Y199:Y203)</f>
        <v>1.0068132575502316E-2</v>
      </c>
      <c r="Z189">
        <f ca="1">SUMPRODUCT('Modified Weights'!Z199:Z203,'Centered Ratings'!Z188:Z192)/SUM('Modified Weights'!Z199:Z203)</f>
        <v>7.1102848559918164E-2</v>
      </c>
    </row>
    <row r="190" spans="1:26">
      <c r="A190" s="1" t="str">
        <f t="shared" si="37"/>
        <v>414: Batman Forever (1995)</v>
      </c>
      <c r="B190">
        <f ca="1">SUMPRODUCT('Modified Weights'!B200:B204,'Centered Ratings'!B189:B193)/SUM('Modified Weights'!B200:B204)</f>
        <v>3.2024747506325594E-3</v>
      </c>
      <c r="C190">
        <f ca="1">SUMPRODUCT('Modified Weights'!C200:C204,'Centered Ratings'!C189:C193)/SUM('Modified Weights'!C200:C204)</f>
        <v>2.2098069744214476E-2</v>
      </c>
      <c r="D190">
        <f ca="1">SUMPRODUCT('Modified Weights'!D200:D204,'Centered Ratings'!D189:D193)/SUM('Modified Weights'!D200:D204)</f>
        <v>-0.24350105076269199</v>
      </c>
      <c r="E190">
        <f ca="1">SUMPRODUCT('Modified Weights'!E200:E204,'Centered Ratings'!E189:E193)/SUM('Modified Weights'!E200:E204)</f>
        <v>-1.5</v>
      </c>
      <c r="F190" s="4">
        <f ca="1">SUMPRODUCT('Modified Weights'!F200:F204,'Centered Ratings'!F189:F193)/SUM('Modified Weights'!F200:F204)</f>
        <v>0.86456986518395407</v>
      </c>
      <c r="G190">
        <f ca="1">SUMPRODUCT('Modified Weights'!G200:G204,'Centered Ratings'!G189:G193)/SUM('Modified Weights'!G200:G204)</f>
        <v>-6.4665396706405254E-2</v>
      </c>
      <c r="H190">
        <f ca="1">SUMPRODUCT('Modified Weights'!H200:H204,'Centered Ratings'!H189:H193)/SUM('Modified Weights'!H200:H204)</f>
        <v>0.25</v>
      </c>
      <c r="I190">
        <f ca="1">SUMPRODUCT('Modified Weights'!I200:I204,'Centered Ratings'!I189:I193)/SUM('Modified Weights'!I200:I204)</f>
        <v>0.18469224497236678</v>
      </c>
      <c r="J190">
        <f ca="1">SUMPRODUCT('Modified Weights'!J200:J204,'Centered Ratings'!J189:J193)/SUM('Modified Weights'!J200:J204)</f>
        <v>-2.6723460217995584E-2</v>
      </c>
      <c r="K190">
        <f ca="1">SUMPRODUCT('Modified Weights'!K200:K204,'Centered Ratings'!K189:K193)/SUM('Modified Weights'!K200:K204)</f>
        <v>2.2468943397112025E-2</v>
      </c>
      <c r="L190">
        <f ca="1">SUMPRODUCT('Modified Weights'!L200:L204,'Centered Ratings'!L189:L193)/SUM('Modified Weights'!L200:L204)</f>
        <v>0.10941824957006104</v>
      </c>
      <c r="M190">
        <f ca="1">SUMPRODUCT('Modified Weights'!M200:M204,'Centered Ratings'!M189:M193)/SUM('Modified Weights'!M200:M204)</f>
        <v>0.1303334361669857</v>
      </c>
      <c r="N190">
        <f ca="1">SUMPRODUCT('Modified Weights'!N200:N204,'Centered Ratings'!N189:N193)/SUM('Modified Weights'!N200:N204)</f>
        <v>-0.33333333333333326</v>
      </c>
      <c r="O190" s="4">
        <f ca="1">SUMPRODUCT('Modified Weights'!O200:O204,'Centered Ratings'!O189:O193)/SUM('Modified Weights'!O200:O204)</f>
        <v>-0.34392316903169035</v>
      </c>
      <c r="P190">
        <f ca="1">SUMPRODUCT('Modified Weights'!P200:P204,'Centered Ratings'!P189:P193)/SUM('Modified Weights'!P200:P204)</f>
        <v>0.39911484835524952</v>
      </c>
      <c r="Q190">
        <f ca="1">SUMPRODUCT('Modified Weights'!Q200:Q204,'Centered Ratings'!Q189:Q193)/SUM('Modified Weights'!Q200:Q204)</f>
        <v>-8.4447772313502006E-2</v>
      </c>
      <c r="R190">
        <f ca="1">SUMPRODUCT('Modified Weights'!R200:R204,'Centered Ratings'!R189:R193)/SUM('Modified Weights'!R200:R204)</f>
        <v>-0.1381060285991263</v>
      </c>
      <c r="S190">
        <f ca="1">SUMPRODUCT('Modified Weights'!S200:S204,'Centered Ratings'!S189:S193)/SUM('Modified Weights'!S200:S204)</f>
        <v>7.8674293854256033E-2</v>
      </c>
      <c r="T190">
        <f ca="1">SUMPRODUCT('Modified Weights'!T200:T204,'Centered Ratings'!T189:T193)/SUM('Modified Weights'!T200:T204)</f>
        <v>-4.8515921760621146E-2</v>
      </c>
      <c r="U190">
        <f ca="1">SUMPRODUCT('Modified Weights'!U200:U204,'Centered Ratings'!U189:U193)/SUM('Modified Weights'!U200:U204)</f>
        <v>0.21881540150062909</v>
      </c>
      <c r="V190">
        <f ca="1">SUMPRODUCT('Modified Weights'!V200:V204,'Centered Ratings'!V189:V193)/SUM('Modified Weights'!V200:V204)</f>
        <v>-1.5</v>
      </c>
      <c r="W190">
        <f ca="1">SUMPRODUCT('Modified Weights'!W200:W204,'Centered Ratings'!W189:W193)/SUM('Modified Weights'!W200:W204)</f>
        <v>0.19583745196914581</v>
      </c>
      <c r="X190">
        <f ca="1">SUMPRODUCT('Modified Weights'!X200:X204,'Centered Ratings'!X189:X193)/SUM('Modified Weights'!X200:X204)</f>
        <v>0.37591250046246455</v>
      </c>
      <c r="Y190">
        <f ca="1">SUMPRODUCT('Modified Weights'!Y200:Y204,'Centered Ratings'!Y189:Y193)/SUM('Modified Weights'!Y200:Y204)</f>
        <v>1.0068132575502316E-2</v>
      </c>
      <c r="Z190">
        <f ca="1">SUMPRODUCT('Modified Weights'!Z200:Z204,'Centered Ratings'!Z189:Z193)/SUM('Modified Weights'!Z200:Z204)</f>
        <v>3.6859165077782842E-2</v>
      </c>
    </row>
    <row r="191" spans="1:26">
      <c r="A191" s="1" t="str">
        <f t="shared" si="37"/>
        <v>414: Batman Forever (1995)</v>
      </c>
      <c r="B191">
        <f ca="1">SUMPRODUCT('Modified Weights'!B201:B205,'Centered Ratings'!B190:B194)/SUM('Modified Weights'!B201:B205)</f>
        <v>-0.1164513261865194</v>
      </c>
      <c r="C191">
        <f ca="1">SUMPRODUCT('Modified Weights'!C201:C205,'Centered Ratings'!C190:C194)/SUM('Modified Weights'!C201:C205)</f>
        <v>0.5</v>
      </c>
      <c r="D191">
        <f ca="1">SUMPRODUCT('Modified Weights'!D201:D205,'Centered Ratings'!D190:D194)/SUM('Modified Weights'!D201:D205)</f>
        <v>-5.4940038786261462E-2</v>
      </c>
      <c r="E191">
        <f ca="1">SUMPRODUCT('Modified Weights'!E201:E205,'Centered Ratings'!E190:E194)/SUM('Modified Weights'!E201:E205)</f>
        <v>-0.24999999999999994</v>
      </c>
      <c r="F191" s="4">
        <f ca="1">SUMPRODUCT('Modified Weights'!F201:F205,'Centered Ratings'!F190:F194)/SUM('Modified Weights'!F201:F205)</f>
        <v>-6.682196325982364E-3</v>
      </c>
      <c r="G191">
        <f ca="1">SUMPRODUCT('Modified Weights'!G201:G205,'Centered Ratings'!G190:G194)/SUM('Modified Weights'!G201:G205)</f>
        <v>-6.4665396706405254E-2</v>
      </c>
      <c r="H191">
        <f ca="1">SUMPRODUCT('Modified Weights'!H201:H205,'Centered Ratings'!H190:H194)/SUM('Modified Weights'!H201:H205)</f>
        <v>0.25</v>
      </c>
      <c r="I191">
        <f ca="1">SUMPRODUCT('Modified Weights'!I201:I205,'Centered Ratings'!I190:I194)/SUM('Modified Weights'!I201:I205)</f>
        <v>6.4966210085896314E-2</v>
      </c>
      <c r="J191">
        <f ca="1">SUMPRODUCT('Modified Weights'!J201:J205,'Centered Ratings'!J190:J194)/SUM('Modified Weights'!J201:J205)</f>
        <v>0.50130543506940917</v>
      </c>
      <c r="K191">
        <f ca="1">SUMPRODUCT('Modified Weights'!K201:K205,'Centered Ratings'!K190:K194)/SUM('Modified Weights'!K201:K205)</f>
        <v>2.2468943397112025E-2</v>
      </c>
      <c r="L191">
        <f ca="1">SUMPRODUCT('Modified Weights'!L201:L205,'Centered Ratings'!L190:L194)/SUM('Modified Weights'!L201:L205)</f>
        <v>0.10941824957006104</v>
      </c>
      <c r="M191">
        <f ca="1">SUMPRODUCT('Modified Weights'!M201:M205,'Centered Ratings'!M190:M194)/SUM('Modified Weights'!M201:M205)</f>
        <v>-3.7386281478225529E-2</v>
      </c>
      <c r="N191">
        <f ca="1">SUMPRODUCT('Modified Weights'!N201:N205,'Centered Ratings'!N190:N194)/SUM('Modified Weights'!N201:N205)</f>
        <v>-0.33333333333333326</v>
      </c>
      <c r="O191" s="4">
        <f ca="1">SUMPRODUCT('Modified Weights'!O201:O205,'Centered Ratings'!O190:O194)/SUM('Modified Weights'!O201:O205)</f>
        <v>0.16993638673960604</v>
      </c>
      <c r="P191">
        <f ca="1">SUMPRODUCT('Modified Weights'!P201:P205,'Centered Ratings'!P190:P194)/SUM('Modified Weights'!P201:P205)</f>
        <v>0.39911484835524952</v>
      </c>
      <c r="Q191">
        <f ca="1">SUMPRODUCT('Modified Weights'!Q201:Q205,'Centered Ratings'!Q190:Q194)/SUM('Modified Weights'!Q201:Q205)</f>
        <v>8.7023358486638905E-2</v>
      </c>
      <c r="R191">
        <f ca="1">SUMPRODUCT('Modified Weights'!R201:R205,'Centered Ratings'!R190:R194)/SUM('Modified Weights'!R201:R205)</f>
        <v>-0.1381060285991263</v>
      </c>
      <c r="S191">
        <f ca="1">SUMPRODUCT('Modified Weights'!S201:S205,'Centered Ratings'!S190:S194)/SUM('Modified Weights'!S201:S205)</f>
        <v>0.13858311921773483</v>
      </c>
      <c r="T191">
        <f ca="1">SUMPRODUCT('Modified Weights'!T201:T205,'Centered Ratings'!T190:T194)/SUM('Modified Weights'!T201:T205)</f>
        <v>-4.8515921760621146E-2</v>
      </c>
      <c r="U191">
        <f ca="1">SUMPRODUCT('Modified Weights'!U201:U205,'Centered Ratings'!U190:U194)/SUM('Modified Weights'!U201:U205)</f>
        <v>0.21881540150062909</v>
      </c>
      <c r="V191">
        <f ca="1">SUMPRODUCT('Modified Weights'!V201:V205,'Centered Ratings'!V190:V194)/SUM('Modified Weights'!V201:V205)</f>
        <v>-1.5</v>
      </c>
      <c r="W191">
        <f ca="1">SUMPRODUCT('Modified Weights'!W201:W205,'Centered Ratings'!W190:W194)/SUM('Modified Weights'!W201:W205)</f>
        <v>6.7677695650415676E-2</v>
      </c>
      <c r="X191">
        <f ca="1">SUMPRODUCT('Modified Weights'!X201:X205,'Centered Ratings'!X190:X194)/SUM('Modified Weights'!X201:X205)</f>
        <v>0.37591250046246455</v>
      </c>
      <c r="Y191">
        <f ca="1">SUMPRODUCT('Modified Weights'!Y201:Y205,'Centered Ratings'!Y190:Y194)/SUM('Modified Weights'!Y201:Y205)</f>
        <v>-0.56630342713352055</v>
      </c>
      <c r="Z191">
        <f ca="1">SUMPRODUCT('Modified Weights'!Z201:Z205,'Centered Ratings'!Z190:Z194)/SUM('Modified Weights'!Z201:Z205)</f>
        <v>4.7896205580189354E-3</v>
      </c>
    </row>
    <row r="192" spans="1:26">
      <c r="A192" s="1" t="str">
        <f t="shared" si="37"/>
        <v>414: Batman Forever (1995)</v>
      </c>
      <c r="B192">
        <f ca="1">SUMPRODUCT('Modified Weights'!B202:B206,'Centered Ratings'!B191:B195)/SUM('Modified Weights'!B202:B206)</f>
        <v>0</v>
      </c>
      <c r="C192">
        <f ca="1">SUMPRODUCT('Modified Weights'!C202:C206,'Centered Ratings'!C191:C195)/SUM('Modified Weights'!C202:C206)</f>
        <v>0</v>
      </c>
      <c r="D192">
        <f ca="1">SUMPRODUCT('Modified Weights'!D202:D206,'Centered Ratings'!D191:D195)/SUM('Modified Weights'!D202:D206)</f>
        <v>3.2067662011186097E-2</v>
      </c>
      <c r="E192">
        <f ca="1">SUMPRODUCT('Modified Weights'!E202:E206,'Centered Ratings'!E191:E195)/SUM('Modified Weights'!E202:E206)</f>
        <v>-1.4119233382207795E-2</v>
      </c>
      <c r="F192" s="4">
        <f ca="1">SUMPRODUCT('Modified Weights'!F202:F206,'Centered Ratings'!F191:F195)/SUM('Modified Weights'!F202:F206)</f>
        <v>0.32587544737681629</v>
      </c>
      <c r="G192">
        <f ca="1">SUMPRODUCT('Modified Weights'!G202:G206,'Centered Ratings'!G191:G195)/SUM('Modified Weights'!G202:G206)</f>
        <v>-0.25904025219698418</v>
      </c>
      <c r="H192">
        <f ca="1">SUMPRODUCT('Modified Weights'!H202:H206,'Centered Ratings'!H191:H195)/SUM('Modified Weights'!H202:H206)</f>
        <v>-0.25</v>
      </c>
      <c r="I192">
        <f ca="1">SUMPRODUCT('Modified Weights'!I202:I206,'Centered Ratings'!I191:I195)/SUM('Modified Weights'!I202:I206)</f>
        <v>-5.848283051101906E-2</v>
      </c>
      <c r="J192">
        <f ca="1">SUMPRODUCT('Modified Weights'!J202:J206,'Centered Ratings'!J191:J195)/SUM('Modified Weights'!J202:J206)</f>
        <v>0.50130543506940917</v>
      </c>
      <c r="K192">
        <f ca="1">SUMPRODUCT('Modified Weights'!K202:K206,'Centered Ratings'!K191:K195)/SUM('Modified Weights'!K202:K206)</f>
        <v>-0.25</v>
      </c>
      <c r="L192">
        <f ca="1">SUMPRODUCT('Modified Weights'!L202:L206,'Centered Ratings'!L191:L195)/SUM('Modified Weights'!L202:L206)</f>
        <v>0.10941824957006104</v>
      </c>
      <c r="M192">
        <f ca="1">SUMPRODUCT('Modified Weights'!M202:M206,'Centered Ratings'!M191:M195)/SUM('Modified Weights'!M202:M206)</f>
        <v>-0.19300099368532406</v>
      </c>
      <c r="N192">
        <f ca="1">SUMPRODUCT('Modified Weights'!N202:N206,'Centered Ratings'!N191:N195)/SUM('Modified Weights'!N202:N206)</f>
        <v>-1</v>
      </c>
      <c r="O192" s="4">
        <f ca="1">SUMPRODUCT('Modified Weights'!O202:O206,'Centered Ratings'!O191:O195)/SUM('Modified Weights'!O202:O206)</f>
        <v>0.16993638673960604</v>
      </c>
      <c r="P192">
        <f ca="1">SUMPRODUCT('Modified Weights'!P202:P206,'Centered Ratings'!P191:P195)/SUM('Modified Weights'!P202:P206)</f>
        <v>7.6748302103796018E-2</v>
      </c>
      <c r="Q192">
        <f ca="1">SUMPRODUCT('Modified Weights'!Q202:Q206,'Centered Ratings'!Q191:Q195)/SUM('Modified Weights'!Q202:Q206)</f>
        <v>3.2962399696931425E-3</v>
      </c>
      <c r="R192">
        <f ca="1">SUMPRODUCT('Modified Weights'!R202:R206,'Centered Ratings'!R191:R195)/SUM('Modified Weights'!R202:R206)</f>
        <v>-0.25</v>
      </c>
      <c r="S192">
        <f ca="1">SUMPRODUCT('Modified Weights'!S202:S206,'Centered Ratings'!S191:S195)/SUM('Modified Weights'!S202:S206)</f>
        <v>0.13858311921773483</v>
      </c>
      <c r="T192">
        <f ca="1">SUMPRODUCT('Modified Weights'!T202:T206,'Centered Ratings'!T191:T195)/SUM('Modified Weights'!T202:T206)</f>
        <v>0.32390204368293984</v>
      </c>
      <c r="U192">
        <f ca="1">SUMPRODUCT('Modified Weights'!U202:U206,'Centered Ratings'!U191:U195)/SUM('Modified Weights'!U202:U206)</f>
        <v>0.12745351464686042</v>
      </c>
      <c r="V192">
        <f ca="1">SUMPRODUCT('Modified Weights'!V202:V206,'Centered Ratings'!V191:V195)/SUM('Modified Weights'!V202:V206)</f>
        <v>-0.50845525566622118</v>
      </c>
      <c r="W192">
        <f ca="1">SUMPRODUCT('Modified Weights'!W202:W206,'Centered Ratings'!W191:W195)/SUM('Modified Weights'!W202:W206)</f>
        <v>3.315106946764601E-2</v>
      </c>
      <c r="X192">
        <f ca="1">SUMPRODUCT('Modified Weights'!X202:X206,'Centered Ratings'!X191:X195)/SUM('Modified Weights'!X202:X206)</f>
        <v>-7.3207024962622838E-2</v>
      </c>
      <c r="Y192">
        <f ca="1">SUMPRODUCT('Modified Weights'!Y202:Y206,'Centered Ratings'!Y191:Y195)/SUM('Modified Weights'!Y202:Y206)</f>
        <v>-0.52358524849842714</v>
      </c>
      <c r="Z192">
        <f ca="1">SUMPRODUCT('Modified Weights'!Z202:Z206,'Centered Ratings'!Z191:Z195)/SUM('Modified Weights'!Z202:Z206)</f>
        <v>-0.23090676293554152</v>
      </c>
    </row>
    <row r="193" spans="1:26">
      <c r="A193" s="21" t="s">
        <v>38</v>
      </c>
      <c r="B193">
        <f ca="1">SUMPRODUCT('Modified Weights'!B203:B207,'Centered Ratings'!B192:B196)/SUM('Modified Weights'!B203:B207)</f>
        <v>0</v>
      </c>
      <c r="C193">
        <f ca="1">SUMPRODUCT('Modified Weights'!C203:C207,'Centered Ratings'!C192:C196)/SUM('Modified Weights'!C203:C207)</f>
        <v>0</v>
      </c>
      <c r="D193">
        <f ca="1">SUMPRODUCT('Modified Weights'!D203:D207,'Centered Ratings'!D192:D196)/SUM('Modified Weights'!D203:D207)</f>
        <v>2.2657588293338759E-2</v>
      </c>
      <c r="E193">
        <f ca="1">SUMPRODUCT('Modified Weights'!E203:E207,'Centered Ratings'!E192:E196)/SUM('Modified Weights'!E203:E207)</f>
        <v>-1.4119233382207795E-2</v>
      </c>
      <c r="F193" s="4">
        <f ca="1">SUMPRODUCT('Modified Weights'!F203:F207,'Centered Ratings'!F192:F196)/SUM('Modified Weights'!F203:F207)</f>
        <v>1.0213176795504096E-2</v>
      </c>
      <c r="G193">
        <f ca="1">SUMPRODUCT('Modified Weights'!G203:G207,'Centered Ratings'!G192:G196)/SUM('Modified Weights'!G203:G207)</f>
        <v>-1.4228874970811246E-2</v>
      </c>
      <c r="H193">
        <f ca="1">SUMPRODUCT('Modified Weights'!H203:H207,'Centered Ratings'!H192:H196)/SUM('Modified Weights'!H203:H207)</f>
        <v>-5.8869143452111868E-2</v>
      </c>
      <c r="I193">
        <f ca="1">SUMPRODUCT('Modified Weights'!I203:I207,'Centered Ratings'!I192:I196)/SUM('Modified Weights'!I203:I207)</f>
        <v>-5.848283051101906E-2</v>
      </c>
      <c r="J193">
        <f ca="1">SUMPRODUCT('Modified Weights'!J203:J207,'Centered Ratings'!J192:J196)/SUM('Modified Weights'!J203:J207)</f>
        <v>2.5664634040945218E-2</v>
      </c>
      <c r="K193">
        <f ca="1">SUMPRODUCT('Modified Weights'!K203:K207,'Centered Ratings'!K192:K196)/SUM('Modified Weights'!K203:K207)</f>
        <v>-2.2911929395685671E-3</v>
      </c>
      <c r="L193">
        <f ca="1">SUMPRODUCT('Modified Weights'!L203:L207,'Centered Ratings'!L192:L196)/SUM('Modified Weights'!L203:L207)</f>
        <v>0</v>
      </c>
      <c r="M193">
        <f ca="1">SUMPRODUCT('Modified Weights'!M203:M207,'Centered Ratings'!M192:M196)/SUM('Modified Weights'!M203:M207)</f>
        <v>-0.15584520669822483</v>
      </c>
      <c r="N193">
        <f ca="1">SUMPRODUCT('Modified Weights'!N203:N207,'Centered Ratings'!N192:N196)/SUM('Modified Weights'!N203:N207)</f>
        <v>-3.2483770942845096E-2</v>
      </c>
      <c r="O193" s="4">
        <f ca="1">SUMPRODUCT('Modified Weights'!O203:O207,'Centered Ratings'!O192:O196)/SUM('Modified Weights'!O203:O207)</f>
        <v>-5.3069853908098517E-3</v>
      </c>
      <c r="P193">
        <f ca="1">SUMPRODUCT('Modified Weights'!P203:P207,'Centered Ratings'!P192:P196)/SUM('Modified Weights'!P203:P207)</f>
        <v>7.6748302103796018E-2</v>
      </c>
      <c r="Q193">
        <f ca="1">SUMPRODUCT('Modified Weights'!Q203:Q207,'Centered Ratings'!Q192:Q196)/SUM('Modified Weights'!Q203:Q207)</f>
        <v>3.2962399696931425E-3</v>
      </c>
      <c r="R193">
        <f ca="1">SUMPRODUCT('Modified Weights'!R203:R207,'Centered Ratings'!R192:R196)/SUM('Modified Weights'!R203:R207)</f>
        <v>-9.9479497237340651E-3</v>
      </c>
      <c r="S193">
        <f ca="1">SUMPRODUCT('Modified Weights'!S203:S207,'Centered Ratings'!S192:S196)/SUM('Modified Weights'!S203:S207)</f>
        <v>6.0569207131115542E-2</v>
      </c>
      <c r="T193">
        <f ca="1">SUMPRODUCT('Modified Weights'!T203:T207,'Centered Ratings'!T192:T196)/SUM('Modified Weights'!T203:T207)</f>
        <v>-1.6675189252084392E-2</v>
      </c>
      <c r="U193">
        <f ca="1">SUMPRODUCT('Modified Weights'!U203:U207,'Centered Ratings'!U192:U196)/SUM('Modified Weights'!U203:U207)</f>
        <v>1.3145964612747146E-2</v>
      </c>
      <c r="V193">
        <f ca="1">SUMPRODUCT('Modified Weights'!V203:V207,'Centered Ratings'!V192:V196)/SUM('Modified Weights'!V203:V207)</f>
        <v>-0.25687897850193586</v>
      </c>
      <c r="W193">
        <f ca="1">SUMPRODUCT('Modified Weights'!W203:W207,'Centered Ratings'!W192:W196)/SUM('Modified Weights'!W203:W207)</f>
        <v>3.9736369462065615E-2</v>
      </c>
      <c r="X193">
        <f ca="1">SUMPRODUCT('Modified Weights'!X203:X207,'Centered Ratings'!X192:X196)/SUM('Modified Weights'!X203:X207)</f>
        <v>0</v>
      </c>
      <c r="Y193">
        <f ca="1">SUMPRODUCT('Modified Weights'!Y203:Y207,'Centered Ratings'!Y192:Y196)/SUM('Modified Weights'!Y203:Y207)</f>
        <v>-0.12821595418201603</v>
      </c>
      <c r="Z193">
        <f ca="1">SUMPRODUCT('Modified Weights'!Z203:Z207,'Centered Ratings'!Z192:Z196)/SUM('Modified Weights'!Z203:Z207)</f>
        <v>0</v>
      </c>
    </row>
    <row r="194" spans="1:26">
      <c r="A194" s="1" t="str">
        <f t="shared" ref="A194:A197" si="38">A193</f>
        <v>424: Schindler's List (1993)</v>
      </c>
      <c r="B194">
        <f ca="1">SUMPRODUCT('Modified Weights'!B204:B208,'Centered Ratings'!B193:B197)/SUM('Modified Weights'!B204:B208)</f>
        <v>0</v>
      </c>
      <c r="C194">
        <f ca="1">SUMPRODUCT('Modified Weights'!C204:C208,'Centered Ratings'!C193:C197)/SUM('Modified Weights'!C204:C208)</f>
        <v>0.18612688006864972</v>
      </c>
      <c r="D194">
        <f ca="1">SUMPRODUCT('Modified Weights'!D204:D208,'Centered Ratings'!D193:D197)/SUM('Modified Weights'!D204:D208)</f>
        <v>-0.10200510802864238</v>
      </c>
      <c r="E194">
        <f ca="1">SUMPRODUCT('Modified Weights'!E204:E208,'Centered Ratings'!E193:E197)/SUM('Modified Weights'!E204:E208)</f>
        <v>0.459053259064375</v>
      </c>
      <c r="F194" s="4">
        <f ca="1">SUMPRODUCT('Modified Weights'!F204:F208,'Centered Ratings'!F193:F197)/SUM('Modified Weights'!F204:F208)</f>
        <v>1.0213176795504096E-2</v>
      </c>
      <c r="G194">
        <f ca="1">SUMPRODUCT('Modified Weights'!G204:G208,'Centered Ratings'!G193:G197)/SUM('Modified Weights'!G204:G208)</f>
        <v>9.8083528870186759E-2</v>
      </c>
      <c r="H194">
        <f ca="1">SUMPRODUCT('Modified Weights'!H204:H208,'Centered Ratings'!H193:H197)/SUM('Modified Weights'!H204:H208)</f>
        <v>8.3198315834944313E-3</v>
      </c>
      <c r="I194">
        <f ca="1">SUMPRODUCT('Modified Weights'!I204:I208,'Centered Ratings'!I193:I197)/SUM('Modified Weights'!I204:I208)</f>
        <v>0.30487834695757149</v>
      </c>
      <c r="J194">
        <f ca="1">SUMPRODUCT('Modified Weights'!J204:J208,'Centered Ratings'!J193:J197)/SUM('Modified Weights'!J204:J208)</f>
        <v>-0.61527838573221083</v>
      </c>
      <c r="K194">
        <f ca="1">SUMPRODUCT('Modified Weights'!K204:K208,'Centered Ratings'!K193:K197)/SUM('Modified Weights'!K204:K208)</f>
        <v>-0.35994987100264131</v>
      </c>
      <c r="L194">
        <f ca="1">SUMPRODUCT('Modified Weights'!L204:L208,'Centered Ratings'!L193:L197)/SUM('Modified Weights'!L204:L208)</f>
        <v>0</v>
      </c>
      <c r="M194">
        <f ca="1">SUMPRODUCT('Modified Weights'!M204:M208,'Centered Ratings'!M193:M197)/SUM('Modified Weights'!M204:M208)</f>
        <v>-0.28227597651443137</v>
      </c>
      <c r="N194">
        <f ca="1">SUMPRODUCT('Modified Weights'!N204:N208,'Centered Ratings'!N193:N197)/SUM('Modified Weights'!N204:N208)</f>
        <v>-3.2483770942845096E-2</v>
      </c>
      <c r="O194" s="4">
        <f ca="1">SUMPRODUCT('Modified Weights'!O204:O208,'Centered Ratings'!O193:O197)/SUM('Modified Weights'!O204:O208)</f>
        <v>0.15800227609356143</v>
      </c>
      <c r="P194">
        <f ca="1">SUMPRODUCT('Modified Weights'!P204:P208,'Centered Ratings'!P193:P197)/SUM('Modified Weights'!P204:P208)</f>
        <v>0.1235936257336093</v>
      </c>
      <c r="Q194">
        <f ca="1">SUMPRODUCT('Modified Weights'!Q204:Q208,'Centered Ratings'!Q193:Q197)/SUM('Modified Weights'!Q204:Q208)</f>
        <v>-0.21975514765631129</v>
      </c>
      <c r="R194">
        <f ca="1">SUMPRODUCT('Modified Weights'!R204:R208,'Centered Ratings'!R193:R197)/SUM('Modified Weights'!R204:R208)</f>
        <v>-0.10050162914412558</v>
      </c>
      <c r="S194">
        <f ca="1">SUMPRODUCT('Modified Weights'!S204:S208,'Centered Ratings'!S193:S197)/SUM('Modified Weights'!S204:S208)</f>
        <v>-0.33818260655545762</v>
      </c>
      <c r="T194">
        <f ca="1">SUMPRODUCT('Modified Weights'!T204:T208,'Centered Ratings'!T193:T197)/SUM('Modified Weights'!T204:T208)</f>
        <v>0.47616551522098099</v>
      </c>
      <c r="U194">
        <f ca="1">SUMPRODUCT('Modified Weights'!U204:U208,'Centered Ratings'!U193:U197)/SUM('Modified Weights'!U204:U208)</f>
        <v>-0.15998468861056445</v>
      </c>
      <c r="V194">
        <f ca="1">SUMPRODUCT('Modified Weights'!V204:V208,'Centered Ratings'!V193:V197)/SUM('Modified Weights'!V204:V208)</f>
        <v>0.77202713359455633</v>
      </c>
      <c r="W194">
        <f ca="1">SUMPRODUCT('Modified Weights'!W204:W208,'Centered Ratings'!W193:W197)/SUM('Modified Weights'!W204:W208)</f>
        <v>-0.15803290677850029</v>
      </c>
      <c r="X194">
        <f ca="1">SUMPRODUCT('Modified Weights'!X204:X208,'Centered Ratings'!X193:X197)/SUM('Modified Weights'!X204:X208)</f>
        <v>0.24641506918954456</v>
      </c>
      <c r="Y194">
        <f ca="1">SUMPRODUCT('Modified Weights'!Y204:Y208,'Centered Ratings'!Y193:Y197)/SUM('Modified Weights'!Y204:Y208)</f>
        <v>0.34300703771690888</v>
      </c>
      <c r="Z194">
        <f ca="1">SUMPRODUCT('Modified Weights'!Z204:Z208,'Centered Ratings'!Z193:Z197)/SUM('Modified Weights'!Z204:Z208)</f>
        <v>0.27017258218364304</v>
      </c>
    </row>
    <row r="195" spans="1:26">
      <c r="A195" s="1" t="str">
        <f t="shared" si="38"/>
        <v>424: Schindler's List (1993)</v>
      </c>
      <c r="B195">
        <f ca="1">SUMPRODUCT('Modified Weights'!B205:B209,'Centered Ratings'!B194:B198)/SUM('Modified Weights'!B205:B209)</f>
        <v>-0.15525964904062675</v>
      </c>
      <c r="C195">
        <f ca="1">SUMPRODUCT('Modified Weights'!C205:C209,'Centered Ratings'!C194:C198)/SUM('Modified Weights'!C205:C209)</f>
        <v>-0.26279049356984974</v>
      </c>
      <c r="D195">
        <f ca="1">SUMPRODUCT('Modified Weights'!D205:D209,'Centered Ratings'!D194:D198)/SUM('Modified Weights'!D205:D209)</f>
        <v>0.48934056966865308</v>
      </c>
      <c r="E195">
        <f ca="1">SUMPRODUCT('Modified Weights'!E205:E209,'Centered Ratings'!E194:E198)/SUM('Modified Weights'!E205:E209)</f>
        <v>0.44906389787449047</v>
      </c>
      <c r="F195" s="4">
        <f ca="1">SUMPRODUCT('Modified Weights'!F205:F209,'Centered Ratings'!F194:F198)/SUM('Modified Weights'!F205:F209)</f>
        <v>-6.7206301749298161E-2</v>
      </c>
      <c r="G195">
        <f ca="1">SUMPRODUCT('Modified Weights'!G205:G209,'Centered Ratings'!G194:G198)/SUM('Modified Weights'!G205:G209)</f>
        <v>0.22257205239005476</v>
      </c>
      <c r="H195">
        <f ca="1">SUMPRODUCT('Modified Weights'!H205:H209,'Centered Ratings'!H194:H198)/SUM('Modified Weights'!H205:H209)</f>
        <v>-0.13814831889748044</v>
      </c>
      <c r="I195">
        <f ca="1">SUMPRODUCT('Modified Weights'!I205:I209,'Centered Ratings'!I194:I198)/SUM('Modified Weights'!I205:I209)</f>
        <v>0.14614862873150736</v>
      </c>
      <c r="J195">
        <f ca="1">SUMPRODUCT('Modified Weights'!J205:J209,'Centered Ratings'!J194:J198)/SUM('Modified Weights'!J205:J209)</f>
        <v>-0.25505352876894105</v>
      </c>
      <c r="K195">
        <f ca="1">SUMPRODUCT('Modified Weights'!K205:K209,'Centered Ratings'!K194:K198)/SUM('Modified Weights'!K205:K209)</f>
        <v>-0.19740474186651247</v>
      </c>
      <c r="L195">
        <f ca="1">SUMPRODUCT('Modified Weights'!L205:L209,'Centered Ratings'!L194:L198)/SUM('Modified Weights'!L205:L209)</f>
        <v>-0.15393517546606783</v>
      </c>
      <c r="M195">
        <f ca="1">SUMPRODUCT('Modified Weights'!M205:M209,'Centered Ratings'!M194:M198)/SUM('Modified Weights'!M205:M209)</f>
        <v>-0.45515320503196766</v>
      </c>
      <c r="N195">
        <f ca="1">SUMPRODUCT('Modified Weights'!N205:N209,'Centered Ratings'!N194:N198)/SUM('Modified Weights'!N205:N209)</f>
        <v>-0.22774079354118856</v>
      </c>
      <c r="O195" s="4">
        <f ca="1">SUMPRODUCT('Modified Weights'!O205:O209,'Centered Ratings'!O194:O198)/SUM('Modified Weights'!O205:O209)</f>
        <v>0.25819440344905592</v>
      </c>
      <c r="P195">
        <f ca="1">SUMPRODUCT('Modified Weights'!P205:P209,'Centered Ratings'!P194:P198)/SUM('Modified Weights'!P205:P209)</f>
        <v>0.48818840244989292</v>
      </c>
      <c r="Q195">
        <f ca="1">SUMPRODUCT('Modified Weights'!Q205:Q209,'Centered Ratings'!Q194:Q198)/SUM('Modified Weights'!Q205:Q209)</f>
        <v>-8.4044583916446758E-2</v>
      </c>
      <c r="R195">
        <f ca="1">SUMPRODUCT('Modified Weights'!R205:R209,'Centered Ratings'!R194:R198)/SUM('Modified Weights'!R205:R209)</f>
        <v>8.2371254070801689E-2</v>
      </c>
      <c r="S195">
        <f ca="1">SUMPRODUCT('Modified Weights'!S205:S209,'Centered Ratings'!S194:S198)/SUM('Modified Weights'!S205:S209)</f>
        <v>-0.1087957603506487</v>
      </c>
      <c r="T195">
        <f ca="1">SUMPRODUCT('Modified Weights'!T205:T209,'Centered Ratings'!T194:T198)/SUM('Modified Weights'!T205:T209)</f>
        <v>0.66465899045620613</v>
      </c>
      <c r="U195">
        <f ca="1">SUMPRODUCT('Modified Weights'!U205:U209,'Centered Ratings'!U194:U198)/SUM('Modified Weights'!U205:U209)</f>
        <v>-0.3051877672065087</v>
      </c>
      <c r="V195">
        <f ca="1">SUMPRODUCT('Modified Weights'!V205:V209,'Centered Ratings'!V194:V198)/SUM('Modified Weights'!V205:V209)</f>
        <v>0.76530815774797534</v>
      </c>
      <c r="W195">
        <f ca="1">SUMPRODUCT('Modified Weights'!W205:W209,'Centered Ratings'!W194:W198)/SUM('Modified Weights'!W205:W209)</f>
        <v>-0.1775698021213083</v>
      </c>
      <c r="X195">
        <f ca="1">SUMPRODUCT('Modified Weights'!X205:X209,'Centered Ratings'!X194:X198)/SUM('Modified Weights'!X205:X209)</f>
        <v>-0.31949542172170575</v>
      </c>
      <c r="Y195">
        <f ca="1">SUMPRODUCT('Modified Weights'!Y205:Y209,'Centered Ratings'!Y194:Y198)/SUM('Modified Weights'!Y205:Y209)</f>
        <v>0.58459602305194036</v>
      </c>
      <c r="Z195">
        <f ca="1">SUMPRODUCT('Modified Weights'!Z205:Z209,'Centered Ratings'!Z194:Z198)/SUM('Modified Weights'!Z205:Z209)</f>
        <v>1.4411231092382881E-2</v>
      </c>
    </row>
    <row r="196" spans="1:26">
      <c r="A196" s="1" t="str">
        <f t="shared" si="38"/>
        <v>424: Schindler's List (1993)</v>
      </c>
      <c r="B196">
        <f ca="1">SUMPRODUCT('Modified Weights'!B206:B210,'Centered Ratings'!B195:B199)/SUM('Modified Weights'!B206:B210)</f>
        <v>-0.24578725829607939</v>
      </c>
      <c r="C196">
        <f ca="1">SUMPRODUCT('Modified Weights'!C206:C210,'Centered Ratings'!C195:C199)/SUM('Modified Weights'!C206:C210)</f>
        <v>-0.26279049356984974</v>
      </c>
      <c r="D196">
        <f ca="1">SUMPRODUCT('Modified Weights'!D206:D210,'Centered Ratings'!D195:D199)/SUM('Modified Weights'!D206:D210)</f>
        <v>0.48934056966865308</v>
      </c>
      <c r="E196">
        <f ca="1">SUMPRODUCT('Modified Weights'!E206:E210,'Centered Ratings'!E195:E199)/SUM('Modified Weights'!E206:E210)</f>
        <v>7.8133330357174846E-2</v>
      </c>
      <c r="F196" s="4">
        <f ca="1">SUMPRODUCT('Modified Weights'!F206:F210,'Centered Ratings'!F195:F199)/SUM('Modified Weights'!F206:F210)</f>
        <v>-0.54127778763988055</v>
      </c>
      <c r="G196">
        <f ca="1">SUMPRODUCT('Modified Weights'!G206:G210,'Centered Ratings'!G195:G199)/SUM('Modified Weights'!G206:G210)</f>
        <v>0.28832347717761025</v>
      </c>
      <c r="H196">
        <f ca="1">SUMPRODUCT('Modified Weights'!H206:H210,'Centered Ratings'!H195:H199)/SUM('Modified Weights'!H206:H210)</f>
        <v>0.11516209768899689</v>
      </c>
      <c r="I196">
        <f ca="1">SUMPRODUCT('Modified Weights'!I206:I210,'Centered Ratings'!I195:I199)/SUM('Modified Weights'!I206:I210)</f>
        <v>-0.23930098311657427</v>
      </c>
      <c r="J196">
        <f ca="1">SUMPRODUCT('Modified Weights'!J206:J210,'Centered Ratings'!J195:J199)/SUM('Modified Weights'!J206:J210)</f>
        <v>-0.25505352876894105</v>
      </c>
      <c r="K196">
        <f ca="1">SUMPRODUCT('Modified Weights'!K206:K210,'Centered Ratings'!K195:K199)/SUM('Modified Weights'!K206:K210)</f>
        <v>6.8770069541865583E-2</v>
      </c>
      <c r="L196">
        <f ca="1">SUMPRODUCT('Modified Weights'!L206:L210,'Centered Ratings'!L195:L199)/SUM('Modified Weights'!L206:L210)</f>
        <v>3.1415743483289411E-2</v>
      </c>
      <c r="M196">
        <f ca="1">SUMPRODUCT('Modified Weights'!M206:M210,'Centered Ratings'!M195:M199)/SUM('Modified Weights'!M206:M210)</f>
        <v>1.0793333915314948E-2</v>
      </c>
      <c r="N196">
        <f ca="1">SUMPRODUCT('Modified Weights'!N206:N210,'Centered Ratings'!N195:N199)/SUM('Modified Weights'!N206:N210)</f>
        <v>0.16814178114514267</v>
      </c>
      <c r="O196" s="4">
        <f ca="1">SUMPRODUCT('Modified Weights'!O206:O210,'Centered Ratings'!O195:O199)/SUM('Modified Weights'!O206:O210)</f>
        <v>0.25819440344905592</v>
      </c>
      <c r="P196">
        <f ca="1">SUMPRODUCT('Modified Weights'!P206:P210,'Centered Ratings'!P195:P199)/SUM('Modified Weights'!P206:P210)</f>
        <v>0.75489345116460627</v>
      </c>
      <c r="Q196">
        <f ca="1">SUMPRODUCT('Modified Weights'!Q206:Q210,'Centered Ratings'!Q195:Q199)/SUM('Modified Weights'!Q206:Q210)</f>
        <v>-0.17784794496861428</v>
      </c>
      <c r="R196">
        <f ca="1">SUMPRODUCT('Modified Weights'!R206:R210,'Centered Ratings'!R195:R199)/SUM('Modified Weights'!R206:R210)</f>
        <v>0.20193939931343113</v>
      </c>
      <c r="S196">
        <f ca="1">SUMPRODUCT('Modified Weights'!S206:S210,'Centered Ratings'!S195:S199)/SUM('Modified Weights'!S206:S210)</f>
        <v>-0.34242979627829567</v>
      </c>
      <c r="T196">
        <f ca="1">SUMPRODUCT('Modified Weights'!T206:T210,'Centered Ratings'!T195:T199)/SUM('Modified Weights'!T206:T210)</f>
        <v>0.81583834826107626</v>
      </c>
      <c r="U196">
        <f ca="1">SUMPRODUCT('Modified Weights'!U206:U210,'Centered Ratings'!U195:U199)/SUM('Modified Weights'!U206:U210)</f>
        <v>-8.0308856944034071E-2</v>
      </c>
      <c r="V196">
        <f ca="1">SUMPRODUCT('Modified Weights'!V206:V210,'Centered Ratings'!V195:V199)/SUM('Modified Weights'!V206:V210)</f>
        <v>0.39455369783905947</v>
      </c>
      <c r="W196">
        <f ca="1">SUMPRODUCT('Modified Weights'!W206:W210,'Centered Ratings'!W195:W199)/SUM('Modified Weights'!W206:W210)</f>
        <v>-6.1265887062232773E-2</v>
      </c>
      <c r="X196">
        <f ca="1">SUMPRODUCT('Modified Weights'!X206:X210,'Centered Ratings'!X195:X199)/SUM('Modified Weights'!X206:X210)</f>
        <v>-0.27118897745791387</v>
      </c>
      <c r="Y196">
        <f ca="1">SUMPRODUCT('Modified Weights'!Y206:Y210,'Centered Ratings'!Y195:Y199)/SUM('Modified Weights'!Y206:Y210)</f>
        <v>8.5609845088607701E-3</v>
      </c>
      <c r="Z196">
        <f ca="1">SUMPRODUCT('Modified Weights'!Z206:Z210,'Centered Ratings'!Z195:Z199)/SUM('Modified Weights'!Z206:Z210)</f>
        <v>-0.33325604244978058</v>
      </c>
    </row>
    <row r="197" spans="1:26">
      <c r="A197" s="1" t="str">
        <f t="shared" si="38"/>
        <v>424: Schindler's List (1993)</v>
      </c>
      <c r="B197">
        <f ca="1">SUMPRODUCT('Modified Weights'!B207:B211,'Centered Ratings'!B196:B200)/SUM('Modified Weights'!B207:B211)</f>
        <v>-0.24578725829607939</v>
      </c>
      <c r="C197">
        <f ca="1">SUMPRODUCT('Modified Weights'!C207:C211,'Centered Ratings'!C196:C200)/SUM('Modified Weights'!C207:C211)</f>
        <v>-0.21633511964545152</v>
      </c>
      <c r="D197">
        <f ca="1">SUMPRODUCT('Modified Weights'!D207:D211,'Centered Ratings'!D196:D200)/SUM('Modified Weights'!D207:D211)</f>
        <v>0.16041547781106139</v>
      </c>
      <c r="E197">
        <f ca="1">SUMPRODUCT('Modified Weights'!E207:E211,'Centered Ratings'!E196:E200)/SUM('Modified Weights'!E207:E211)</f>
        <v>4.7190601353400329E-2</v>
      </c>
      <c r="F197" s="4">
        <f ca="1">SUMPRODUCT('Modified Weights'!F207:F211,'Centered Ratings'!F196:F200)/SUM('Modified Weights'!F207:F211)</f>
        <v>-0.47533961013367981</v>
      </c>
      <c r="G197">
        <f ca="1">SUMPRODUCT('Modified Weights'!G207:G211,'Centered Ratings'!G196:G200)/SUM('Modified Weights'!G207:G211)</f>
        <v>0.58877314310399875</v>
      </c>
      <c r="H197">
        <f ca="1">SUMPRODUCT('Modified Weights'!H207:H211,'Centered Ratings'!H196:H200)/SUM('Modified Weights'!H207:H211)</f>
        <v>0.23276174071436961</v>
      </c>
      <c r="I197">
        <f ca="1">SUMPRODUCT('Modified Weights'!I207:I211,'Centered Ratings'!I196:I200)/SUM('Modified Weights'!I207:I211)</f>
        <v>-0.1478974321041418</v>
      </c>
      <c r="J197">
        <f ca="1">SUMPRODUCT('Modified Weights'!J207:J211,'Centered Ratings'!J196:J200)/SUM('Modified Weights'!J207:J211)</f>
        <v>-2.9287920330854009E-2</v>
      </c>
      <c r="K197">
        <f ca="1">SUMPRODUCT('Modified Weights'!K207:K211,'Centered Ratings'!K196:K200)/SUM('Modified Weights'!K207:K211)</f>
        <v>9.915340125598382E-2</v>
      </c>
      <c r="L197">
        <f ca="1">SUMPRODUCT('Modified Weights'!L207:L211,'Centered Ratings'!L196:L200)/SUM('Modified Weights'!L207:L211)</f>
        <v>0.12704249555672231</v>
      </c>
      <c r="M197">
        <f ca="1">SUMPRODUCT('Modified Weights'!M207:M211,'Centered Ratings'!M196:M200)/SUM('Modified Weights'!M207:M211)</f>
        <v>3.0778480600448851E-2</v>
      </c>
      <c r="N197">
        <f ca="1">SUMPRODUCT('Modified Weights'!N207:N211,'Centered Ratings'!N196:N200)/SUM('Modified Weights'!N207:N211)</f>
        <v>0.48374303980540617</v>
      </c>
      <c r="O197" s="4">
        <f ca="1">SUMPRODUCT('Modified Weights'!O207:O211,'Centered Ratings'!O196:O200)/SUM('Modified Weights'!O207:O211)</f>
        <v>0.18914013597489268</v>
      </c>
      <c r="P197">
        <f ca="1">SUMPRODUCT('Modified Weights'!P207:P211,'Centered Ratings'!P196:P200)/SUM('Modified Weights'!P207:P211)</f>
        <v>0.22448424827042557</v>
      </c>
      <c r="Q197">
        <f ca="1">SUMPRODUCT('Modified Weights'!Q207:Q211,'Centered Ratings'!Q196:Q200)/SUM('Modified Weights'!Q207:Q211)</f>
        <v>-0.26892248953272352</v>
      </c>
      <c r="R197">
        <f ca="1">SUMPRODUCT('Modified Weights'!R207:R211,'Centered Ratings'!R196:R200)/SUM('Modified Weights'!R207:R211)</f>
        <v>0.20193939931343113</v>
      </c>
      <c r="S197">
        <f ca="1">SUMPRODUCT('Modified Weights'!S207:S211,'Centered Ratings'!S196:S200)/SUM('Modified Weights'!S207:S211)</f>
        <v>-0.11752935078111199</v>
      </c>
      <c r="T197">
        <f ca="1">SUMPRODUCT('Modified Weights'!T207:T211,'Centered Ratings'!T196:T200)/SUM('Modified Weights'!T207:T211)</f>
        <v>0.5433028409047499</v>
      </c>
      <c r="U197">
        <f ca="1">SUMPRODUCT('Modified Weights'!U207:U211,'Centered Ratings'!U196:U200)/SUM('Modified Weights'!U207:U211)</f>
        <v>1.9740589461293472E-2</v>
      </c>
      <c r="V197">
        <f ca="1">SUMPRODUCT('Modified Weights'!V207:V211,'Centered Ratings'!V196:V200)/SUM('Modified Weights'!V207:V211)</f>
        <v>0.21453000916293483</v>
      </c>
      <c r="W197">
        <f ca="1">SUMPRODUCT('Modified Weights'!W207:W211,'Centered Ratings'!W196:W200)/SUM('Modified Weights'!W207:W211)</f>
        <v>3.3162708938267449E-2</v>
      </c>
      <c r="X197">
        <f ca="1">SUMPRODUCT('Modified Weights'!X207:X211,'Centered Ratings'!X196:X200)/SUM('Modified Weights'!X207:X211)</f>
        <v>-1.9948099098242442E-2</v>
      </c>
      <c r="Y197">
        <f ca="1">SUMPRODUCT('Modified Weights'!Y207:Y211,'Centered Ratings'!Y196:Y200)/SUM('Modified Weights'!Y207:Y211)</f>
        <v>-9.8769370656657446E-2</v>
      </c>
      <c r="Z197">
        <f ca="1">SUMPRODUCT('Modified Weights'!Z207:Z211,'Centered Ratings'!Z196:Z200)/SUM('Modified Weights'!Z207:Z211)</f>
        <v>-9.4537445011455112E-2</v>
      </c>
    </row>
    <row r="198" spans="1:26">
      <c r="A198" s="21" t="s">
        <v>39</v>
      </c>
      <c r="B198">
        <f ca="1">SUMPRODUCT('Modified Weights'!B208:B212,'Centered Ratings'!B197:B201)/SUM('Modified Weights'!B208:B212)</f>
        <v>9.8729458028975706E-3</v>
      </c>
      <c r="C198">
        <f ca="1">SUMPRODUCT('Modified Weights'!C208:C212,'Centered Ratings'!C197:C201)/SUM('Modified Weights'!C208:C212)</f>
        <v>-1.1815277377675553E-2</v>
      </c>
      <c r="D198">
        <f ca="1">SUMPRODUCT('Modified Weights'!D208:D212,'Centered Ratings'!D197:D201)/SUM('Modified Weights'!D208:D212)</f>
        <v>1.1741775775730563E-2</v>
      </c>
      <c r="E198">
        <f ca="1">SUMPRODUCT('Modified Weights'!E208:E212,'Centered Ratings'!E197:E201)/SUM('Modified Weights'!E208:E212)</f>
        <v>1.3087114382296412E-2</v>
      </c>
      <c r="F198" s="4">
        <f ca="1">SUMPRODUCT('Modified Weights'!F208:F212,'Centered Ratings'!F197:F201)/SUM('Modified Weights'!F208:F212)</f>
        <v>-3.8753333692968454E-2</v>
      </c>
      <c r="G198">
        <f ca="1">SUMPRODUCT('Modified Weights'!G208:G212,'Centered Ratings'!G197:G201)/SUM('Modified Weights'!G208:G212)</f>
        <v>2.3143202619828718E-2</v>
      </c>
      <c r="H198">
        <f ca="1">SUMPRODUCT('Modified Weights'!H208:H212,'Centered Ratings'!H197:H201)/SUM('Modified Weights'!H208:H212)</f>
        <v>0.14381859988584636</v>
      </c>
      <c r="I198">
        <f ca="1">SUMPRODUCT('Modified Weights'!I208:I212,'Centered Ratings'!I197:I201)/SUM('Modified Weights'!I208:I212)</f>
        <v>-0.12006435726418249</v>
      </c>
      <c r="J198">
        <f ca="1">SUMPRODUCT('Modified Weights'!J208:J212,'Centered Ratings'!J197:J201)/SUM('Modified Weights'!J208:J212)</f>
        <v>3.1572371212241886E-2</v>
      </c>
      <c r="K198">
        <f ca="1">SUMPRODUCT('Modified Weights'!K208:K212,'Centered Ratings'!K197:K201)/SUM('Modified Weights'!K208:K212)</f>
        <v>2.9546622200219901E-2</v>
      </c>
      <c r="L198">
        <f ca="1">SUMPRODUCT('Modified Weights'!L208:L212,'Centered Ratings'!L197:L201)/SUM('Modified Weights'!L208:L212)</f>
        <v>2.6599965495115112E-2</v>
      </c>
      <c r="M198">
        <f ca="1">SUMPRODUCT('Modified Weights'!M208:M212,'Centered Ratings'!M197:M201)/SUM('Modified Weights'!M208:M212)</f>
        <v>4.9624863570578215E-2</v>
      </c>
      <c r="N198">
        <f ca="1">SUMPRODUCT('Modified Weights'!N208:N212,'Centered Ratings'!N197:N201)/SUM('Modified Weights'!N208:N212)</f>
        <v>0.12227997473636658</v>
      </c>
      <c r="O198" s="4">
        <f ca="1">SUMPRODUCT('Modified Weights'!O208:O212,'Centered Ratings'!O197:O201)/SUM('Modified Weights'!O208:O212)</f>
        <v>-3.1087516216137256E-3</v>
      </c>
      <c r="P198">
        <f ca="1">SUMPRODUCT('Modified Weights'!P208:P212,'Centered Ratings'!P197:P201)/SUM('Modified Weights'!P208:P212)</f>
        <v>4.8389617595557391E-2</v>
      </c>
      <c r="Q198">
        <f ca="1">SUMPRODUCT('Modified Weights'!Q208:Q212,'Centered Ratings'!Q197:Q201)/SUM('Modified Weights'!Q208:Q212)</f>
        <v>-2.2987156035465671E-3</v>
      </c>
      <c r="R198">
        <f ca="1">SUMPRODUCT('Modified Weights'!R208:R212,'Centered Ratings'!R197:R201)/SUM('Modified Weights'!R208:R212)</f>
        <v>3.6473071498832653E-3</v>
      </c>
      <c r="S198">
        <f ca="1">SUMPRODUCT('Modified Weights'!S208:S212,'Centered Ratings'!S197:S201)/SUM('Modified Weights'!S208:S212)</f>
        <v>2.4483118628372068E-2</v>
      </c>
      <c r="T198">
        <f ca="1">SUMPRODUCT('Modified Weights'!T208:T212,'Centered Ratings'!T197:T201)/SUM('Modified Weights'!T208:T212)</f>
        <v>4.4272380427026817E-2</v>
      </c>
      <c r="U198">
        <f ca="1">SUMPRODUCT('Modified Weights'!U208:U212,'Centered Ratings'!U197:U201)/SUM('Modified Weights'!U208:U212)</f>
        <v>0.11177164119880813</v>
      </c>
      <c r="V198">
        <f ca="1">SUMPRODUCT('Modified Weights'!V208:V212,'Centered Ratings'!V197:V201)/SUM('Modified Weights'!V208:V212)</f>
        <v>-3.6918659370417634E-2</v>
      </c>
      <c r="W198">
        <f ca="1">SUMPRODUCT('Modified Weights'!W208:W212,'Centered Ratings'!W197:W201)/SUM('Modified Weights'!W208:W212)</f>
        <v>0.106125997249647</v>
      </c>
      <c r="X198">
        <f ca="1">SUMPRODUCT('Modified Weights'!X208:X212,'Centered Ratings'!X197:X201)/SUM('Modified Weights'!X208:X212)</f>
        <v>-1.9948099098242442E-2</v>
      </c>
      <c r="Y198">
        <f ca="1">SUMPRODUCT('Modified Weights'!Y208:Y212,'Centered Ratings'!Y197:Y201)/SUM('Modified Weights'!Y208:Y212)</f>
        <v>-0.23666846297716601</v>
      </c>
      <c r="Z198">
        <f ca="1">SUMPRODUCT('Modified Weights'!Z208:Z212,'Centered Ratings'!Z197:Z201)/SUM('Modified Weights'!Z208:Z212)</f>
        <v>-9.4537445011455112E-2</v>
      </c>
    </row>
    <row r="199" spans="1:26">
      <c r="A199" s="1" t="str">
        <f t="shared" ref="A199:A202" si="39">A198</f>
        <v>453: A Beautiful Mind (2001)</v>
      </c>
      <c r="B199" t="e">
        <f ca="1">SUMPRODUCT('Modified Weights'!B209:B213,'Centered Ratings'!B198:B202)/SUM('Modified Weights'!B209:B213)</f>
        <v>#DIV/0!</v>
      </c>
      <c r="C199">
        <f ca="1">SUMPRODUCT('Modified Weights'!C209:C213,'Centered Ratings'!C198:C202)/SUM('Modified Weights'!C209:C213)</f>
        <v>-0.21137419455063253</v>
      </c>
      <c r="D199">
        <f ca="1">SUMPRODUCT('Modified Weights'!D209:D213,'Centered Ratings'!D198:D202)/SUM('Modified Weights'!D209:D213)</f>
        <v>8.2630998329317695E-2</v>
      </c>
      <c r="E199">
        <f ca="1">SUMPRODUCT('Modified Weights'!E209:E213,'Centered Ratings'!E198:E202)/SUM('Modified Weights'!E209:E213)</f>
        <v>0.11415847094243314</v>
      </c>
      <c r="F199" s="4">
        <f ca="1">SUMPRODUCT('Modified Weights'!F209:F213,'Centered Ratings'!F198:F202)/SUM('Modified Weights'!F209:F213)</f>
        <v>-3.8753333692968454E-2</v>
      </c>
      <c r="G199">
        <f ca="1">SUMPRODUCT('Modified Weights'!G209:G213,'Centered Ratings'!G198:G202)/SUM('Modified Weights'!G209:G213)</f>
        <v>-0.11344312504859637</v>
      </c>
      <c r="H199">
        <f ca="1">SUMPRODUCT('Modified Weights'!H209:H213,'Centered Ratings'!H198:H202)/SUM('Modified Weights'!H209:H213)</f>
        <v>0.13403699182845338</v>
      </c>
      <c r="I199">
        <f ca="1">SUMPRODUCT('Modified Weights'!I209:I213,'Centered Ratings'!I198:I202)/SUM('Modified Weights'!I209:I213)</f>
        <v>-0.14348792133429639</v>
      </c>
      <c r="J199">
        <f ca="1">SUMPRODUCT('Modified Weights'!J209:J213,'Centered Ratings'!J198:J202)/SUM('Modified Weights'!J209:J213)</f>
        <v>0.49384843214766366</v>
      </c>
      <c r="K199">
        <f ca="1">SUMPRODUCT('Modified Weights'!K209:K213,'Centered Ratings'!K198:K202)/SUM('Modified Weights'!K209:K213)</f>
        <v>0.14595143288540832</v>
      </c>
      <c r="L199">
        <f ca="1">SUMPRODUCT('Modified Weights'!L209:L213,'Centered Ratings'!L198:L202)/SUM('Modified Weights'!L209:L213)</f>
        <v>-0.21571980942947214</v>
      </c>
      <c r="M199">
        <f ca="1">SUMPRODUCT('Modified Weights'!M209:M213,'Centered Ratings'!M198:M202)/SUM('Modified Weights'!M209:M213)</f>
        <v>0.25660771702021506</v>
      </c>
      <c r="N199">
        <f ca="1">SUMPRODUCT('Modified Weights'!N209:N213,'Centered Ratings'!N198:N202)/SUM('Modified Weights'!N209:N213)</f>
        <v>0.12227997473636658</v>
      </c>
      <c r="O199" s="4">
        <f ca="1">SUMPRODUCT('Modified Weights'!O209:O213,'Centered Ratings'!O198:O202)/SUM('Modified Weights'!O209:O213)</f>
        <v>-0.17091395805749471</v>
      </c>
      <c r="P199">
        <f ca="1">SUMPRODUCT('Modified Weights'!P209:P213,'Centered Ratings'!P198:P202)/SUM('Modified Weights'!P209:P213)</f>
        <v>-0.15553433760230223</v>
      </c>
      <c r="Q199">
        <f ca="1">SUMPRODUCT('Modified Weights'!Q209:Q213,'Centered Ratings'!Q198:Q202)/SUM('Modified Weights'!Q209:Q213)</f>
        <v>0.15348080381689272</v>
      </c>
      <c r="R199">
        <f ca="1">SUMPRODUCT('Modified Weights'!R209:R213,'Centered Ratings'!R198:R202)/SUM('Modified Weights'!R209:R213)</f>
        <v>0.15575937399314116</v>
      </c>
      <c r="S199">
        <f ca="1">SUMPRODUCT('Modified Weights'!S209:S213,'Centered Ratings'!S198:S202)/SUM('Modified Weights'!S209:S213)</f>
        <v>0.34679490963393494</v>
      </c>
      <c r="T199">
        <f ca="1">SUMPRODUCT('Modified Weights'!T209:T213,'Centered Ratings'!T198:T202)/SUM('Modified Weights'!T209:T213)</f>
        <v>-1.0256371125397543E-2</v>
      </c>
      <c r="U199">
        <f ca="1">SUMPRODUCT('Modified Weights'!U209:U213,'Centered Ratings'!U198:U202)/SUM('Modified Weights'!U209:U213)</f>
        <v>0.20985763715306896</v>
      </c>
      <c r="V199" t="e">
        <f ca="1">SUMPRODUCT('Modified Weights'!V209:V213,'Centered Ratings'!V198:V202)/SUM('Modified Weights'!V209:V213)</f>
        <v>#DIV/0!</v>
      </c>
      <c r="W199">
        <f ca="1">SUMPRODUCT('Modified Weights'!W209:W213,'Centered Ratings'!W198:W202)/SUM('Modified Weights'!W209:W213)</f>
        <v>0.41453346045119749</v>
      </c>
      <c r="X199" t="e">
        <f ca="1">SUMPRODUCT('Modified Weights'!X209:X213,'Centered Ratings'!X198:X202)/SUM('Modified Weights'!X209:X213)</f>
        <v>#DIV/0!</v>
      </c>
      <c r="Y199">
        <f ca="1">SUMPRODUCT('Modified Weights'!Y209:Y213,'Centered Ratings'!Y198:Y202)/SUM('Modified Weights'!Y209:Y213)</f>
        <v>-0.61957886491129488</v>
      </c>
      <c r="Z199">
        <f ca="1">SUMPRODUCT('Modified Weights'!Z209:Z213,'Centered Ratings'!Z198:Z202)/SUM('Modified Weights'!Z209:Z213)</f>
        <v>-0.58009352226479249</v>
      </c>
    </row>
    <row r="200" spans="1:26">
      <c r="A200" s="1" t="str">
        <f t="shared" si="39"/>
        <v>453: A Beautiful Mind (2001)</v>
      </c>
      <c r="B200" t="e">
        <f ca="1">SUMPRODUCT('Modified Weights'!B210:B214,'Centered Ratings'!B199:B203)/SUM('Modified Weights'!B210:B214)</f>
        <v>#DIV/0!</v>
      </c>
      <c r="C200">
        <f ca="1">SUMPRODUCT('Modified Weights'!C210:C214,'Centered Ratings'!C199:C203)/SUM('Modified Weights'!C210:C214)</f>
        <v>6.0997317897685643E-2</v>
      </c>
      <c r="D200">
        <f ca="1">SUMPRODUCT('Modified Weights'!D210:D214,'Centered Ratings'!D199:D203)/SUM('Modified Weights'!D210:D214)</f>
        <v>8.2630998329317695E-2</v>
      </c>
      <c r="E200">
        <f ca="1">SUMPRODUCT('Modified Weights'!E210:E214,'Centered Ratings'!E199:E203)/SUM('Modified Weights'!E210:E214)</f>
        <v>6.3164732929406289E-2</v>
      </c>
      <c r="F200" s="4">
        <f ca="1">SUMPRODUCT('Modified Weights'!F210:F214,'Centered Ratings'!F199:F203)/SUM('Modified Weights'!F210:F214)</f>
        <v>-0.11824743184798359</v>
      </c>
      <c r="G200">
        <f ca="1">SUMPRODUCT('Modified Weights'!G210:G214,'Centered Ratings'!G199:G203)/SUM('Modified Weights'!G210:G214)</f>
        <v>3.510652025103006E-2</v>
      </c>
      <c r="H200">
        <f ca="1">SUMPRODUCT('Modified Weights'!H210:H214,'Centered Ratings'!H199:H203)/SUM('Modified Weights'!H210:H214)</f>
        <v>0.25279761771183962</v>
      </c>
      <c r="I200">
        <f ca="1">SUMPRODUCT('Modified Weights'!I210:I214,'Centered Ratings'!I199:I203)/SUM('Modified Weights'!I210:I214)</f>
        <v>-0.35673739708274738</v>
      </c>
      <c r="J200">
        <f ca="1">SUMPRODUCT('Modified Weights'!J210:J214,'Centered Ratings'!J199:J203)/SUM('Modified Weights'!J210:J214)</f>
        <v>0.49204797724920302</v>
      </c>
      <c r="K200">
        <f ca="1">SUMPRODUCT('Modified Weights'!K210:K214,'Centered Ratings'!K199:K203)/SUM('Modified Weights'!K210:K214)</f>
        <v>9.6835594191027996E-2</v>
      </c>
      <c r="L200">
        <f ca="1">SUMPRODUCT('Modified Weights'!L210:L214,'Centered Ratings'!L199:L203)/SUM('Modified Weights'!L210:L214)</f>
        <v>-0.15517257396293449</v>
      </c>
      <c r="M200">
        <f ca="1">SUMPRODUCT('Modified Weights'!M210:M214,'Centered Ratings'!M199:M203)/SUM('Modified Weights'!M210:M214)</f>
        <v>0.36392641143592724</v>
      </c>
      <c r="N200">
        <f ca="1">SUMPRODUCT('Modified Weights'!N210:N214,'Centered Ratings'!N199:N203)/SUM('Modified Weights'!N210:N214)</f>
        <v>0.26571970010302176</v>
      </c>
      <c r="O200" s="4">
        <f ca="1">SUMPRODUCT('Modified Weights'!O210:O214,'Centered Ratings'!O199:O203)/SUM('Modified Weights'!O210:O214)</f>
        <v>-0.39705156358803423</v>
      </c>
      <c r="P200">
        <f ca="1">SUMPRODUCT('Modified Weights'!P210:P214,'Centered Ratings'!P199:P203)/SUM('Modified Weights'!P210:P214)</f>
        <v>-0.45041679041323263</v>
      </c>
      <c r="Q200">
        <f ca="1">SUMPRODUCT('Modified Weights'!Q210:Q214,'Centered Ratings'!Q199:Q203)/SUM('Modified Weights'!Q210:Q214)</f>
        <v>-3.884568421495653E-2</v>
      </c>
      <c r="R200">
        <f ca="1">SUMPRODUCT('Modified Weights'!R210:R214,'Centered Ratings'!R199:R203)/SUM('Modified Weights'!R210:R214)</f>
        <v>1.989589944746813E-2</v>
      </c>
      <c r="S200">
        <f ca="1">SUMPRODUCT('Modified Weights'!S210:S214,'Centered Ratings'!S199:S203)/SUM('Modified Weights'!S210:S214)</f>
        <v>0.27276275180229126</v>
      </c>
      <c r="T200">
        <f ca="1">SUMPRODUCT('Modified Weights'!T210:T214,'Centered Ratings'!T199:T203)/SUM('Modified Weights'!T210:T214)</f>
        <v>-0.36178198230606801</v>
      </c>
      <c r="U200">
        <f ca="1">SUMPRODUCT('Modified Weights'!U210:U214,'Centered Ratings'!U199:U203)/SUM('Modified Weights'!U210:U214)</f>
        <v>0.45588468384850322</v>
      </c>
      <c r="V200" t="e">
        <f ca="1">SUMPRODUCT('Modified Weights'!V210:V214,'Centered Ratings'!V199:V203)/SUM('Modified Weights'!V210:V214)</f>
        <v>#DIV/0!</v>
      </c>
      <c r="W200">
        <f ca="1">SUMPRODUCT('Modified Weights'!W210:W214,'Centered Ratings'!W199:W203)/SUM('Modified Weights'!W210:W214)</f>
        <v>0.51381407723828987</v>
      </c>
      <c r="X200" t="e">
        <f ca="1">SUMPRODUCT('Modified Weights'!X210:X214,'Centered Ratings'!X199:X203)/SUM('Modified Weights'!X210:X214)</f>
        <v>#DIV/0!</v>
      </c>
      <c r="Y200">
        <f ca="1">SUMPRODUCT('Modified Weights'!Y210:Y214,'Centered Ratings'!Y199:Y203)/SUM('Modified Weights'!Y210:Y214)</f>
        <v>-1.1529956119951426</v>
      </c>
      <c r="Z200">
        <f ca="1">SUMPRODUCT('Modified Weights'!Z210:Z214,'Centered Ratings'!Z199:Z203)/SUM('Modified Weights'!Z210:Z214)</f>
        <v>-0.90596749137694488</v>
      </c>
    </row>
    <row r="201" spans="1:26">
      <c r="A201" s="1" t="str">
        <f t="shared" si="39"/>
        <v>453: A Beautiful Mind (2001)</v>
      </c>
      <c r="B201" t="e">
        <f ca="1">SUMPRODUCT('Modified Weights'!B211:B215,'Centered Ratings'!B200:B204)/SUM('Modified Weights'!B211:B215)</f>
        <v>#DIV/0!</v>
      </c>
      <c r="C201">
        <f ca="1">SUMPRODUCT('Modified Weights'!C211:C215,'Centered Ratings'!C200:C204)/SUM('Modified Weights'!C211:C215)</f>
        <v>6.0997317897685643E-2</v>
      </c>
      <c r="D201">
        <f ca="1">SUMPRODUCT('Modified Weights'!D211:D215,'Centered Ratings'!D200:D204)/SUM('Modified Weights'!D211:D215)</f>
        <v>8.2630998329317695E-2</v>
      </c>
      <c r="E201">
        <f ca="1">SUMPRODUCT('Modified Weights'!E211:E215,'Centered Ratings'!E200:E204)/SUM('Modified Weights'!E211:E215)</f>
        <v>0.15321565608261276</v>
      </c>
      <c r="F201" s="4">
        <f ca="1">SUMPRODUCT('Modified Weights'!F211:F215,'Centered Ratings'!F200:F204)/SUM('Modified Weights'!F211:F215)</f>
        <v>0.65907468330412255</v>
      </c>
      <c r="G201">
        <f ca="1">SUMPRODUCT('Modified Weights'!G211:G215,'Centered Ratings'!G200:G204)/SUM('Modified Weights'!G211:G215)</f>
        <v>-0.5</v>
      </c>
      <c r="H201">
        <f ca="1">SUMPRODUCT('Modified Weights'!H211:H215,'Centered Ratings'!H200:H204)/SUM('Modified Weights'!H211:H215)</f>
        <v>6.8283415085378359E-3</v>
      </c>
      <c r="I201">
        <f ca="1">SUMPRODUCT('Modified Weights'!I211:I215,'Centered Ratings'!I200:I204)/SUM('Modified Weights'!I211:I215)</f>
        <v>7.8293517932639486E-2</v>
      </c>
      <c r="J201">
        <f ca="1">SUMPRODUCT('Modified Weights'!J211:J215,'Centered Ratings'!J200:J204)/SUM('Modified Weights'!J211:J215)</f>
        <v>0.49204797724920302</v>
      </c>
      <c r="K201">
        <f ca="1">SUMPRODUCT('Modified Weights'!K211:K215,'Centered Ratings'!K200:K204)/SUM('Modified Weights'!K211:K215)</f>
        <v>-0.23032916407798565</v>
      </c>
      <c r="L201">
        <f ca="1">SUMPRODUCT('Modified Weights'!L211:L215,'Centered Ratings'!L200:L204)/SUM('Modified Weights'!L211:L215)</f>
        <v>-0.40200002148876507</v>
      </c>
      <c r="M201">
        <f ca="1">SUMPRODUCT('Modified Weights'!M211:M215,'Centered Ratings'!M200:M204)/SUM('Modified Weights'!M211:M215)</f>
        <v>0.4991713462282536</v>
      </c>
      <c r="N201">
        <f ca="1">SUMPRODUCT('Modified Weights'!N211:N215,'Centered Ratings'!N200:N204)/SUM('Modified Weights'!N211:N215)</f>
        <v>-8.9791796582004424E-2</v>
      </c>
      <c r="O201" s="4">
        <f ca="1">SUMPRODUCT('Modified Weights'!O211:O215,'Centered Ratings'!O200:O204)/SUM('Modified Weights'!O211:O215)</f>
        <v>-0.39705156358803423</v>
      </c>
      <c r="P201">
        <f ca="1">SUMPRODUCT('Modified Weights'!P211:P215,'Centered Ratings'!P200:P204)/SUM('Modified Weights'!P211:P215)</f>
        <v>-1.2735102231703683</v>
      </c>
      <c r="Q201">
        <f ca="1">SUMPRODUCT('Modified Weights'!Q211:Q215,'Centered Ratings'!Q200:Q204)/SUM('Modified Weights'!Q211:Q215)</f>
        <v>0.14638822305172278</v>
      </c>
      <c r="R201">
        <f ca="1">SUMPRODUCT('Modified Weights'!R211:R215,'Centered Ratings'!R200:R204)/SUM('Modified Weights'!R211:R215)</f>
        <v>-0.5</v>
      </c>
      <c r="S201">
        <f ca="1">SUMPRODUCT('Modified Weights'!S211:S215,'Centered Ratings'!S200:S204)/SUM('Modified Weights'!S211:S215)</f>
        <v>7.883370781116697E-2</v>
      </c>
      <c r="T201">
        <f ca="1">SUMPRODUCT('Modified Weights'!T211:T215,'Centered Ratings'!T200:T204)/SUM('Modified Weights'!T211:T215)</f>
        <v>-1.3216835977366652</v>
      </c>
      <c r="U201">
        <f ca="1">SUMPRODUCT('Modified Weights'!U211:U215,'Centered Ratings'!U200:U204)/SUM('Modified Weights'!U211:U215)</f>
        <v>0.39527675190371747</v>
      </c>
      <c r="V201" t="e">
        <f ca="1">SUMPRODUCT('Modified Weights'!V211:V215,'Centered Ratings'!V200:V204)/SUM('Modified Weights'!V211:V215)</f>
        <v>#DIV/0!</v>
      </c>
      <c r="W201">
        <f ca="1">SUMPRODUCT('Modified Weights'!W211:W215,'Centered Ratings'!W200:W204)/SUM('Modified Weights'!W211:W215)</f>
        <v>1.8471865816339458E-2</v>
      </c>
      <c r="X201" t="e">
        <f ca="1">SUMPRODUCT('Modified Weights'!X211:X215,'Centered Ratings'!X200:X204)/SUM('Modified Weights'!X211:X215)</f>
        <v>#DIV/0!</v>
      </c>
      <c r="Y201">
        <f ca="1">SUMPRODUCT('Modified Weights'!Y211:Y215,'Centered Ratings'!Y200:Y204)/SUM('Modified Weights'!Y211:Y215)</f>
        <v>-0.425679948070602</v>
      </c>
      <c r="Z201">
        <f ca="1">SUMPRODUCT('Modified Weights'!Z211:Z215,'Centered Ratings'!Z200:Z204)/SUM('Modified Weights'!Z211:Z215)</f>
        <v>0.10895123706541704</v>
      </c>
    </row>
    <row r="202" spans="1:26">
      <c r="A202" s="1" t="str">
        <f t="shared" si="39"/>
        <v>453: A Beautiful Mind (2001)</v>
      </c>
      <c r="B202" t="e">
        <f ca="1">SUMPRODUCT('Modified Weights'!B212:B216,'Centered Ratings'!B201:B205)/SUM('Modified Weights'!B212:B216)</f>
        <v>#DIV/0!</v>
      </c>
      <c r="C202">
        <f ca="1">SUMPRODUCT('Modified Weights'!C212:C216,'Centered Ratings'!C201:C205)/SUM('Modified Weights'!C212:C216)</f>
        <v>0.31645733956334332</v>
      </c>
      <c r="D202">
        <f ca="1">SUMPRODUCT('Modified Weights'!D212:D216,'Centered Ratings'!D201:D205)/SUM('Modified Weights'!D212:D216)</f>
        <v>0.29154961083266412</v>
      </c>
      <c r="E202">
        <f ca="1">SUMPRODUCT('Modified Weights'!E212:E216,'Centered Ratings'!E201:E205)/SUM('Modified Weights'!E212:E216)</f>
        <v>-4.9356868783477351E-2</v>
      </c>
      <c r="F202" s="4">
        <f ca="1">SUMPRODUCT('Modified Weights'!F212:F216,'Centered Ratings'!F201:F205)/SUM('Modified Weights'!F212:F216)</f>
        <v>0.35956395571952771</v>
      </c>
      <c r="G202">
        <f ca="1">SUMPRODUCT('Modified Weights'!G212:G216,'Centered Ratings'!G201:G205)/SUM('Modified Weights'!G212:G216)</f>
        <v>-0.5</v>
      </c>
      <c r="H202">
        <f ca="1">SUMPRODUCT('Modified Weights'!H212:H216,'Centered Ratings'!H201:H205)/SUM('Modified Weights'!H212:H216)</f>
        <v>-0.16836410510403776</v>
      </c>
      <c r="I202">
        <f ca="1">SUMPRODUCT('Modified Weights'!I212:I216,'Centered Ratings'!I201:I205)/SUM('Modified Weights'!I212:I216)</f>
        <v>3.3954325051615983E-2</v>
      </c>
      <c r="J202">
        <f ca="1">SUMPRODUCT('Modified Weights'!J212:J216,'Centered Ratings'!J201:J205)/SUM('Modified Weights'!J212:J216)</f>
        <v>0.48703784764294772</v>
      </c>
      <c r="K202">
        <f ca="1">SUMPRODUCT('Modified Weights'!K212:K216,'Centered Ratings'!K201:K205)/SUM('Modified Weights'!K212:K216)</f>
        <v>-0.29752166684357478</v>
      </c>
      <c r="L202">
        <f ca="1">SUMPRODUCT('Modified Weights'!L212:L216,'Centered Ratings'!L201:L205)/SUM('Modified Weights'!L212:L216)</f>
        <v>-0.86832229013521645</v>
      </c>
      <c r="M202">
        <f ca="1">SUMPRODUCT('Modified Weights'!M212:M216,'Centered Ratings'!M201:M205)/SUM('Modified Weights'!M212:M216)</f>
        <v>2.4423331526504662E-2</v>
      </c>
      <c r="N202">
        <f ca="1">SUMPRODUCT('Modified Weights'!N212:N216,'Centered Ratings'!N201:N205)/SUM('Modified Weights'!N212:N216)</f>
        <v>-0.23096943277274756</v>
      </c>
      <c r="O202" s="4">
        <f ca="1">SUMPRODUCT('Modified Weights'!O212:O216,'Centered Ratings'!O201:O205)/SUM('Modified Weights'!O212:O216)</f>
        <v>-0.61716766935572298</v>
      </c>
      <c r="P202">
        <f ca="1">SUMPRODUCT('Modified Weights'!P212:P216,'Centered Ratings'!P201:P205)/SUM('Modified Weights'!P212:P216)</f>
        <v>-0.28428029534257432</v>
      </c>
      <c r="Q202">
        <f ca="1">SUMPRODUCT('Modified Weights'!Q212:Q216,'Centered Ratings'!Q201:Q205)/SUM('Modified Weights'!Q212:Q216)</f>
        <v>0.32427959845209325</v>
      </c>
      <c r="R202">
        <f ca="1">SUMPRODUCT('Modified Weights'!R212:R216,'Centered Ratings'!R201:R205)/SUM('Modified Weights'!R212:R216)</f>
        <v>-0.5</v>
      </c>
      <c r="S202">
        <f ca="1">SUMPRODUCT('Modified Weights'!S212:S216,'Centered Ratings'!S201:S205)/SUM('Modified Weights'!S212:S216)</f>
        <v>-0.14051229531368639</v>
      </c>
      <c r="T202">
        <f ca="1">SUMPRODUCT('Modified Weights'!T212:T216,'Centered Ratings'!T201:T205)/SUM('Modified Weights'!T212:T216)</f>
        <v>-2.7</v>
      </c>
      <c r="U202">
        <f ca="1">SUMPRODUCT('Modified Weights'!U212:U216,'Centered Ratings'!U201:U205)/SUM('Modified Weights'!U212:U216)</f>
        <v>-3.4650081721405677E-2</v>
      </c>
      <c r="V202" t="e">
        <f ca="1">SUMPRODUCT('Modified Weights'!V212:V216,'Centered Ratings'!V201:V205)/SUM('Modified Weights'!V212:V216)</f>
        <v>#DIV/0!</v>
      </c>
      <c r="W202">
        <f ca="1">SUMPRODUCT('Modified Weights'!W212:W216,'Centered Ratings'!W201:W205)/SUM('Modified Weights'!W212:W216)</f>
        <v>0.10101245925930122</v>
      </c>
      <c r="X202" t="e">
        <f ca="1">SUMPRODUCT('Modified Weights'!X212:X216,'Centered Ratings'!X201:X205)/SUM('Modified Weights'!X212:X216)</f>
        <v>#DIV/0!</v>
      </c>
      <c r="Y202">
        <f ca="1">SUMPRODUCT('Modified Weights'!Y212:Y216,'Centered Ratings'!Y201:Y205)/SUM('Modified Weights'!Y212:Y216)</f>
        <v>-0.31821226485372556</v>
      </c>
      <c r="Z202">
        <f ca="1">SUMPRODUCT('Modified Weights'!Z212:Z216,'Centered Ratings'!Z201:Z205)/SUM('Modified Weights'!Z212:Z216)</f>
        <v>0.10895123706541704</v>
      </c>
    </row>
    <row r="203" spans="1:26">
      <c r="A203" s="21" t="s">
        <v>40</v>
      </c>
      <c r="B203" t="e">
        <f ca="1">SUMPRODUCT('Modified Weights'!B213:B217,'Centered Ratings'!B202:B206)/SUM('Modified Weights'!B213:B217)</f>
        <v>#DIV/0!</v>
      </c>
      <c r="C203">
        <f ca="1">SUMPRODUCT('Modified Weights'!C213:C217,'Centered Ratings'!C202:C206)/SUM('Modified Weights'!C213:C217)</f>
        <v>0</v>
      </c>
      <c r="D203">
        <f ca="1">SUMPRODUCT('Modified Weights'!D213:D217,'Centered Ratings'!D202:D206)/SUM('Modified Weights'!D213:D217)</f>
        <v>7.0233500401579963E-4</v>
      </c>
      <c r="E203">
        <f ca="1">SUMPRODUCT('Modified Weights'!E213:E217,'Centered Ratings'!E202:E206)/SUM('Modified Weights'!E213:E217)</f>
        <v>0</v>
      </c>
      <c r="F203" s="4">
        <f ca="1">SUMPRODUCT('Modified Weights'!F213:F217,'Centered Ratings'!F202:F206)/SUM('Modified Weights'!F213:F217)</f>
        <v>0</v>
      </c>
      <c r="G203">
        <f ca="1">SUMPRODUCT('Modified Weights'!G213:G217,'Centered Ratings'!G202:G206)/SUM('Modified Weights'!G213:G217)</f>
        <v>0</v>
      </c>
      <c r="H203">
        <f ca="1">SUMPRODUCT('Modified Weights'!H213:H217,'Centered Ratings'!H202:H206)/SUM('Modified Weights'!H213:H217)</f>
        <v>0</v>
      </c>
      <c r="I203">
        <f ca="1">SUMPRODUCT('Modified Weights'!I213:I217,'Centered Ratings'!I202:I206)/SUM('Modified Weights'!I213:I217)</f>
        <v>4.3806741121791129E-2</v>
      </c>
      <c r="J203">
        <f ca="1">SUMPRODUCT('Modified Weights'!J213:J217,'Centered Ratings'!J202:J206)/SUM('Modified Weights'!J213:J217)</f>
        <v>-2.5924304714104514E-2</v>
      </c>
      <c r="K203">
        <f ca="1">SUMPRODUCT('Modified Weights'!K213:K217,'Centered Ratings'!K202:K206)/SUM('Modified Weights'!K213:K217)</f>
        <v>6.1958328910626066E-3</v>
      </c>
      <c r="L203">
        <f ca="1">SUMPRODUCT('Modified Weights'!L213:L217,'Centered Ratings'!L202:L206)/SUM('Modified Weights'!L213:L217)</f>
        <v>2.2259032882611617E-2</v>
      </c>
      <c r="M203">
        <f ca="1">SUMPRODUCT('Modified Weights'!M213:M217,'Centered Ratings'!M202:M206)/SUM('Modified Weights'!M213:M217)</f>
        <v>-1.3075608797443194E-2</v>
      </c>
      <c r="N203">
        <f ca="1">SUMPRODUCT('Modified Weights'!N213:N217,'Centered Ratings'!N202:N206)/SUM('Modified Weights'!N213:N217)</f>
        <v>0</v>
      </c>
      <c r="O203" s="4">
        <f ca="1">SUMPRODUCT('Modified Weights'!O213:O217,'Centered Ratings'!O202:O206)/SUM('Modified Weights'!O213:O217)</f>
        <v>4.6993983865661483E-2</v>
      </c>
      <c r="P203">
        <f ca="1">SUMPRODUCT('Modified Weights'!P213:P217,'Centered Ratings'!P202:P206)/SUM('Modified Weights'!P213:P217)</f>
        <v>7.598223585017853E-3</v>
      </c>
      <c r="Q203">
        <f ca="1">SUMPRODUCT('Modified Weights'!Q213:Q217,'Centered Ratings'!Q202:Q206)/SUM('Modified Weights'!Q213:Q217)</f>
        <v>7.6954646862229137E-2</v>
      </c>
      <c r="R203">
        <f ca="1">SUMPRODUCT('Modified Weights'!R213:R217,'Centered Ratings'!R202:R206)/SUM('Modified Weights'!R213:R217)</f>
        <v>0</v>
      </c>
      <c r="S203">
        <f ca="1">SUMPRODUCT('Modified Weights'!S213:S217,'Centered Ratings'!S202:S206)/SUM('Modified Weights'!S213:S217)</f>
        <v>-6.1227176936165605E-2</v>
      </c>
      <c r="T203">
        <f ca="1">SUMPRODUCT('Modified Weights'!T213:T217,'Centered Ratings'!T202:T206)/SUM('Modified Weights'!T213:T217)</f>
        <v>0</v>
      </c>
      <c r="U203">
        <f ca="1">SUMPRODUCT('Modified Weights'!U213:U217,'Centered Ratings'!U202:U206)/SUM('Modified Weights'!U213:U217)</f>
        <v>-0.11023267225460209</v>
      </c>
      <c r="V203" t="e">
        <f ca="1">SUMPRODUCT('Modified Weights'!V213:V217,'Centered Ratings'!V202:V206)/SUM('Modified Weights'!V213:V217)</f>
        <v>#DIV/0!</v>
      </c>
      <c r="W203">
        <f ca="1">SUMPRODUCT('Modified Weights'!W213:W217,'Centered Ratings'!W202:W206)/SUM('Modified Weights'!W213:W217)</f>
        <v>-0.18118277726278476</v>
      </c>
      <c r="X203" t="e">
        <f ca="1">SUMPRODUCT('Modified Weights'!X213:X217,'Centered Ratings'!X202:X206)/SUM('Modified Weights'!X213:X217)</f>
        <v>#DIV/0!</v>
      </c>
      <c r="Y203">
        <f ca="1">SUMPRODUCT('Modified Weights'!Y213:Y217,'Centered Ratings'!Y202:Y206)/SUM('Modified Weights'!Y213:Y217)</f>
        <v>-8.4146168619192607E-2</v>
      </c>
      <c r="Z203">
        <f ca="1">SUMPRODUCT('Modified Weights'!Z213:Z217,'Centered Ratings'!Z202:Z206)/SUM('Modified Weights'!Z213:Z217)</f>
        <v>0.10895123706541704</v>
      </c>
    </row>
    <row r="204" spans="1:26">
      <c r="A204" s="1" t="str">
        <f t="shared" ref="A204:A207" si="40">A203</f>
        <v>462: Erin Brockovich (2000)</v>
      </c>
      <c r="B204" t="e">
        <f ca="1">SUMPRODUCT('Modified Weights'!B214:B218,'Centered Ratings'!B203:B207)/SUM('Modified Weights'!B214:B218)</f>
        <v>#DIV/0!</v>
      </c>
      <c r="C204">
        <f ca="1">SUMPRODUCT('Modified Weights'!C214:C218,'Centered Ratings'!C203:C207)/SUM('Modified Weights'!C214:C218)</f>
        <v>0.41805974256121547</v>
      </c>
      <c r="D204">
        <f ca="1">SUMPRODUCT('Modified Weights'!D214:D218,'Centered Ratings'!D203:D207)/SUM('Modified Weights'!D214:D218)</f>
        <v>7.0233500401579963E-4</v>
      </c>
      <c r="E204">
        <f ca="1">SUMPRODUCT('Modified Weights'!E214:E218,'Centered Ratings'!E203:E207)/SUM('Modified Weights'!E214:E218)</f>
        <v>0</v>
      </c>
      <c r="F204" s="4">
        <f ca="1">SUMPRODUCT('Modified Weights'!F214:F218,'Centered Ratings'!F203:F207)/SUM('Modified Weights'!F214:F218)</f>
        <v>0</v>
      </c>
      <c r="G204">
        <f ca="1">SUMPRODUCT('Modified Weights'!G214:G218,'Centered Ratings'!G203:G207)/SUM('Modified Weights'!G214:G218)</f>
        <v>0.23015116694061385</v>
      </c>
      <c r="H204">
        <f ca="1">SUMPRODUCT('Modified Weights'!H214:H218,'Centered Ratings'!H203:H207)/SUM('Modified Weights'!H214:H218)</f>
        <v>-0.40482809611769105</v>
      </c>
      <c r="I204">
        <f ca="1">SUMPRODUCT('Modified Weights'!I214:I218,'Centered Ratings'!I203:I207)/SUM('Modified Weights'!I214:I218)</f>
        <v>4.3806741121791129E-2</v>
      </c>
      <c r="J204">
        <f ca="1">SUMPRODUCT('Modified Weights'!J214:J218,'Centered Ratings'!J203:J207)/SUM('Modified Weights'!J214:J218)</f>
        <v>-0.93912026904463164</v>
      </c>
      <c r="K204">
        <f ca="1">SUMPRODUCT('Modified Weights'!K214:K218,'Centered Ratings'!K203:K207)/SUM('Modified Weights'!K214:K218)</f>
        <v>0.4012391665782124</v>
      </c>
      <c r="L204">
        <f ca="1">SUMPRODUCT('Modified Weights'!L214:L218,'Centered Ratings'!L203:L207)/SUM('Modified Weights'!L214:L218)</f>
        <v>0.75890361315304455</v>
      </c>
      <c r="M204">
        <f ca="1">SUMPRODUCT('Modified Weights'!M214:M218,'Centered Ratings'!M203:M207)/SUM('Modified Weights'!M214:M218)</f>
        <v>2.6411789736316135E-2</v>
      </c>
      <c r="N204">
        <f ca="1">SUMPRODUCT('Modified Weights'!N214:N218,'Centered Ratings'!N203:N207)/SUM('Modified Weights'!N214:N218)</f>
        <v>-0.29523277984837293</v>
      </c>
      <c r="O204" s="4">
        <f ca="1">SUMPRODUCT('Modified Weights'!O214:O218,'Centered Ratings'!O203:O207)/SUM('Modified Weights'!O214:O218)</f>
        <v>4.6993983865661483E-2</v>
      </c>
      <c r="P204">
        <f ca="1">SUMPRODUCT('Modified Weights'!P214:P218,'Centered Ratings'!P203:P207)/SUM('Modified Weights'!P214:P218)</f>
        <v>0.35224651692858999</v>
      </c>
      <c r="Q204">
        <f ca="1">SUMPRODUCT('Modified Weights'!Q214:Q218,'Centered Ratings'!Q203:Q207)/SUM('Modified Weights'!Q214:Q218)</f>
        <v>0.23977126681079319</v>
      </c>
      <c r="R204">
        <f ca="1">SUMPRODUCT('Modified Weights'!R214:R218,'Centered Ratings'!R203:R207)/SUM('Modified Weights'!R214:R218)</f>
        <v>0</v>
      </c>
      <c r="S204">
        <f ca="1">SUMPRODUCT('Modified Weights'!S214:S218,'Centered Ratings'!S203:S207)/SUM('Modified Weights'!S214:S218)</f>
        <v>-0.42687119615602748</v>
      </c>
      <c r="T204">
        <f ca="1">SUMPRODUCT('Modified Weights'!T214:T218,'Centered Ratings'!T203:T207)/SUM('Modified Weights'!T214:T218)</f>
        <v>0</v>
      </c>
      <c r="U204">
        <f ca="1">SUMPRODUCT('Modified Weights'!U214:U218,'Centered Ratings'!U203:U207)/SUM('Modified Weights'!U214:U218)</f>
        <v>-0.11023267225460209</v>
      </c>
      <c r="V204" t="e">
        <f ca="1">SUMPRODUCT('Modified Weights'!V214:V218,'Centered Ratings'!V203:V207)/SUM('Modified Weights'!V214:V218)</f>
        <v>#DIV/0!</v>
      </c>
      <c r="W204">
        <f ca="1">SUMPRODUCT('Modified Weights'!W214:W218,'Centered Ratings'!W203:W207)/SUM('Modified Weights'!W214:W218)</f>
        <v>-0.72330645376378622</v>
      </c>
      <c r="X204" t="e">
        <f ca="1">SUMPRODUCT('Modified Weights'!X214:X218,'Centered Ratings'!X203:X207)/SUM('Modified Weights'!X214:X218)</f>
        <v>#DIV/0!</v>
      </c>
      <c r="Y204">
        <f ca="1">SUMPRODUCT('Modified Weights'!Y214:Y218,'Centered Ratings'!Y203:Y207)/SUM('Modified Weights'!Y214:Y218)</f>
        <v>-8.4146168619192607E-2</v>
      </c>
      <c r="Z204">
        <f ca="1">SUMPRODUCT('Modified Weights'!Z214:Z218,'Centered Ratings'!Z203:Z207)/SUM('Modified Weights'!Z214:Z218)</f>
        <v>0.10895123706541704</v>
      </c>
    </row>
    <row r="205" spans="1:26">
      <c r="A205" s="1" t="str">
        <f t="shared" si="40"/>
        <v>462: Erin Brockovich (2000)</v>
      </c>
      <c r="B205" t="e">
        <f ca="1">SUMPRODUCT('Modified Weights'!B215:B219,'Centered Ratings'!B204:B208)/SUM('Modified Weights'!B215:B219)</f>
        <v>#DIV/0!</v>
      </c>
      <c r="C205">
        <f ca="1">SUMPRODUCT('Modified Weights'!C215:C219,'Centered Ratings'!C204:C208)/SUM('Modified Weights'!C215:C219)</f>
        <v>8.5840869943521178E-2</v>
      </c>
      <c r="D205">
        <f ca="1">SUMPRODUCT('Modified Weights'!D215:D219,'Centered Ratings'!D204:D208)/SUM('Modified Weights'!D215:D219)</f>
        <v>0.14113344833842953</v>
      </c>
      <c r="E205">
        <f ca="1">SUMPRODUCT('Modified Weights'!E215:E219,'Centered Ratings'!E204:E208)/SUM('Modified Weights'!E215:E219)</f>
        <v>0</v>
      </c>
      <c r="F205" s="4">
        <f ca="1">SUMPRODUCT('Modified Weights'!F215:F219,'Centered Ratings'!F204:F208)/SUM('Modified Weights'!F215:F219)</f>
        <v>0</v>
      </c>
      <c r="G205">
        <f ca="1">SUMPRODUCT('Modified Weights'!G215:G219,'Centered Ratings'!G204:G208)/SUM('Modified Weights'!G215:G219)</f>
        <v>0.23015116694061385</v>
      </c>
      <c r="H205">
        <f ca="1">SUMPRODUCT('Modified Weights'!H215:H219,'Centered Ratings'!H204:H208)/SUM('Modified Weights'!H215:H219)</f>
        <v>-0.28977079482358808</v>
      </c>
      <c r="I205">
        <f ca="1">SUMPRODUCT('Modified Weights'!I215:I219,'Centered Ratings'!I204:I208)/SUM('Modified Weights'!I215:I219)</f>
        <v>-0.15271281785863128</v>
      </c>
      <c r="J205">
        <f ca="1">SUMPRODUCT('Modified Weights'!J215:J219,'Centered Ratings'!J204:J208)/SUM('Modified Weights'!J215:J219)</f>
        <v>-0.4339235330565645</v>
      </c>
      <c r="K205">
        <f ca="1">SUMPRODUCT('Modified Weights'!K215:K219,'Centered Ratings'!K204:K208)/SUM('Modified Weights'!K215:K219)</f>
        <v>0.37168075955491497</v>
      </c>
      <c r="L205">
        <f ca="1">SUMPRODUCT('Modified Weights'!L215:L219,'Centered Ratings'!L204:L208)/SUM('Modified Weights'!L215:L219)</f>
        <v>0.29435692824884929</v>
      </c>
      <c r="M205">
        <f ca="1">SUMPRODUCT('Modified Weights'!M215:M219,'Centered Ratings'!M204:M208)/SUM('Modified Weights'!M215:M219)</f>
        <v>2.6411789736316135E-2</v>
      </c>
      <c r="N205">
        <f ca="1">SUMPRODUCT('Modified Weights'!N215:N219,'Centered Ratings'!N204:N208)/SUM('Modified Weights'!N215:N219)</f>
        <v>-0.29523277984837293</v>
      </c>
      <c r="O205" s="4">
        <f ca="1">SUMPRODUCT('Modified Weights'!O215:O219,'Centered Ratings'!O204:O208)/SUM('Modified Weights'!O215:O219)</f>
        <v>0.6328323306442768</v>
      </c>
      <c r="P205">
        <f ca="1">SUMPRODUCT('Modified Weights'!P215:P219,'Centered Ratings'!P204:P208)/SUM('Modified Weights'!P215:P219)</f>
        <v>0.35224651692858999</v>
      </c>
      <c r="Q205">
        <f ca="1">SUMPRODUCT('Modified Weights'!Q215:Q219,'Centered Ratings'!Q204:Q208)/SUM('Modified Weights'!Q215:Q219)</f>
        <v>0.52693489786011039</v>
      </c>
      <c r="R205">
        <f ca="1">SUMPRODUCT('Modified Weights'!R215:R219,'Centered Ratings'!R204:R208)/SUM('Modified Weights'!R215:R219)</f>
        <v>0</v>
      </c>
      <c r="S205">
        <f ca="1">SUMPRODUCT('Modified Weights'!S215:S219,'Centered Ratings'!S204:S208)/SUM('Modified Weights'!S215:S219)</f>
        <v>-0.42687119615602748</v>
      </c>
      <c r="T205">
        <f ca="1">SUMPRODUCT('Modified Weights'!T215:T219,'Centered Ratings'!T204:T208)/SUM('Modified Weights'!T215:T219)</f>
        <v>0.72814017947105503</v>
      </c>
      <c r="U205">
        <f ca="1">SUMPRODUCT('Modified Weights'!U215:U219,'Centered Ratings'!U204:U208)/SUM('Modified Weights'!U215:U219)</f>
        <v>-0.35383725209547578</v>
      </c>
      <c r="V205" t="e">
        <f ca="1">SUMPRODUCT('Modified Weights'!V215:V219,'Centered Ratings'!V204:V208)/SUM('Modified Weights'!V215:V219)</f>
        <v>#DIV/0!</v>
      </c>
      <c r="W205">
        <f ca="1">SUMPRODUCT('Modified Weights'!W215:W219,'Centered Ratings'!W204:W208)/SUM('Modified Weights'!W215:W219)</f>
        <v>-0.57341110409499962</v>
      </c>
      <c r="X205" t="e">
        <f ca="1">SUMPRODUCT('Modified Weights'!X215:X219,'Centered Ratings'!X204:X208)/SUM('Modified Weights'!X215:X219)</f>
        <v>#DIV/0!</v>
      </c>
      <c r="Y205">
        <f ca="1">SUMPRODUCT('Modified Weights'!Y215:Y219,'Centered Ratings'!Y204:Y208)/SUM('Modified Weights'!Y215:Y219)</f>
        <v>-8.4146168619192607E-2</v>
      </c>
      <c r="Z205">
        <f ca="1">SUMPRODUCT('Modified Weights'!Z215:Z219,'Centered Ratings'!Z204:Z208)/SUM('Modified Weights'!Z215:Z219)</f>
        <v>0.5</v>
      </c>
    </row>
    <row r="206" spans="1:26">
      <c r="A206" s="1" t="str">
        <f t="shared" si="40"/>
        <v>462: Erin Brockovich (2000)</v>
      </c>
      <c r="B206" t="e">
        <f ca="1">SUMPRODUCT('Modified Weights'!B216:B220,'Centered Ratings'!B205:B209)/SUM('Modified Weights'!B216:B220)</f>
        <v>#DIV/0!</v>
      </c>
      <c r="C206">
        <f ca="1">SUMPRODUCT('Modified Weights'!C216:C220,'Centered Ratings'!C205:C209)/SUM('Modified Weights'!C216:C220)</f>
        <v>8.5840869943521178E-2</v>
      </c>
      <c r="D206">
        <f ca="1">SUMPRODUCT('Modified Weights'!D216:D220,'Centered Ratings'!D205:D209)/SUM('Modified Weights'!D216:D220)</f>
        <v>9.3434466969805646E-2</v>
      </c>
      <c r="E206">
        <f ca="1">SUMPRODUCT('Modified Weights'!E216:E220,'Centered Ratings'!E205:E209)/SUM('Modified Weights'!E216:E220)</f>
        <v>0</v>
      </c>
      <c r="F206" s="4">
        <f ca="1">SUMPRODUCT('Modified Weights'!F216:F220,'Centered Ratings'!F205:F209)/SUM('Modified Weights'!F216:F220)</f>
        <v>-0.78087208856094459</v>
      </c>
      <c r="G206">
        <f ca="1">SUMPRODUCT('Modified Weights'!G216:G220,'Centered Ratings'!G205:G209)/SUM('Modified Weights'!G216:G220)</f>
        <v>0.23015116694061385</v>
      </c>
      <c r="H206">
        <f ca="1">SUMPRODUCT('Modified Weights'!H216:H220,'Centered Ratings'!H205:H209)/SUM('Modified Weights'!H216:H220)</f>
        <v>0.25489437861041753</v>
      </c>
      <c r="I206">
        <f ca="1">SUMPRODUCT('Modified Weights'!I216:I220,'Centered Ratings'!I205:I209)/SUM('Modified Weights'!I216:I220)</f>
        <v>-8.2555015262478743E-2</v>
      </c>
      <c r="J206">
        <f ca="1">SUMPRODUCT('Modified Weights'!J216:J220,'Centered Ratings'!J205:J209)/SUM('Modified Weights'!J216:J220)</f>
        <v>-0.41629942655723112</v>
      </c>
      <c r="K206">
        <f ca="1">SUMPRODUCT('Modified Weights'!K216:K220,'Centered Ratings'!K205:K209)/SUM('Modified Weights'!K216:K220)</f>
        <v>0.34987846119720994</v>
      </c>
      <c r="L206">
        <f ca="1">SUMPRODUCT('Modified Weights'!L216:L220,'Centered Ratings'!L205:L209)/SUM('Modified Weights'!L216:L220)</f>
        <v>0.42350407498520948</v>
      </c>
      <c r="M206">
        <f ca="1">SUMPRODUCT('Modified Weights'!M216:M220,'Centered Ratings'!M205:M209)/SUM('Modified Weights'!M216:M220)</f>
        <v>2.6411789736316135E-2</v>
      </c>
      <c r="N206">
        <f ca="1">SUMPRODUCT('Modified Weights'!N216:N220,'Centered Ratings'!N205:N209)/SUM('Modified Weights'!N216:N220)</f>
        <v>4.0621775056172559E-2</v>
      </c>
      <c r="O206" s="4">
        <f ca="1">SUMPRODUCT('Modified Weights'!O216:O220,'Centered Ratings'!O205:O209)/SUM('Modified Weights'!O216:O220)</f>
        <v>0.18287273876635743</v>
      </c>
      <c r="P206">
        <f ca="1">SUMPRODUCT('Modified Weights'!P216:P220,'Centered Ratings'!P205:P209)/SUM('Modified Weights'!P216:P220)</f>
        <v>0.4794611970276792</v>
      </c>
      <c r="Q206">
        <f ca="1">SUMPRODUCT('Modified Weights'!Q216:Q220,'Centered Ratings'!Q205:Q209)/SUM('Modified Weights'!Q216:Q220)</f>
        <v>-5.3869795720221249E-2</v>
      </c>
      <c r="R206">
        <f ca="1">SUMPRODUCT('Modified Weights'!R216:R220,'Centered Ratings'!R205:R209)/SUM('Modified Weights'!R216:R220)</f>
        <v>0</v>
      </c>
      <c r="S206">
        <f ca="1">SUMPRODUCT('Modified Weights'!S216:S220,'Centered Ratings'!S205:S209)/SUM('Modified Weights'!S216:S220)</f>
        <v>-5.2719744865250232E-2</v>
      </c>
      <c r="T206">
        <f ca="1">SUMPRODUCT('Modified Weights'!T216:T220,'Centered Ratings'!T205:T209)/SUM('Modified Weights'!T216:T220)</f>
        <v>0.72814017947105503</v>
      </c>
      <c r="U206">
        <f ca="1">SUMPRODUCT('Modified Weights'!U216:U220,'Centered Ratings'!U205:U209)/SUM('Modified Weights'!U216:U220)</f>
        <v>-6.4954874557164005E-2</v>
      </c>
      <c r="V206" t="e">
        <f ca="1">SUMPRODUCT('Modified Weights'!V216:V220,'Centered Ratings'!V205:V209)/SUM('Modified Weights'!V216:V220)</f>
        <v>#DIV/0!</v>
      </c>
      <c r="W206">
        <f ca="1">SUMPRODUCT('Modified Weights'!W216:W220,'Centered Ratings'!W205:W209)/SUM('Modified Weights'!W216:W220)</f>
        <v>-9.130351653944542E-2</v>
      </c>
      <c r="X206" t="e">
        <f ca="1">SUMPRODUCT('Modified Weights'!X216:X220,'Centered Ratings'!X205:X209)/SUM('Modified Weights'!X216:X220)</f>
        <v>#DIV/0!</v>
      </c>
      <c r="Y206">
        <f ca="1">SUMPRODUCT('Modified Weights'!Y216:Y220,'Centered Ratings'!Y205:Y209)/SUM('Modified Weights'!Y216:Y220)</f>
        <v>-0.34862459186448008</v>
      </c>
      <c r="Z206">
        <f ca="1">SUMPRODUCT('Modified Weights'!Z216:Z220,'Centered Ratings'!Z205:Z209)/SUM('Modified Weights'!Z216:Z220)</f>
        <v>0.19552438146729148</v>
      </c>
    </row>
    <row r="207" spans="1:26">
      <c r="A207" s="1" t="str">
        <f t="shared" si="40"/>
        <v>462: Erin Brockovich (2000)</v>
      </c>
      <c r="B207" t="e">
        <f ca="1">SUMPRODUCT('Modified Weights'!B217:B221,'Centered Ratings'!B206:B210)/SUM('Modified Weights'!B217:B221)</f>
        <v>#DIV/0!</v>
      </c>
      <c r="C207">
        <f ca="1">SUMPRODUCT('Modified Weights'!C217:C221,'Centered Ratings'!C206:C210)/SUM('Modified Weights'!C217:C221)</f>
        <v>-8.0017863121184651E-3</v>
      </c>
      <c r="D207">
        <f ca="1">SUMPRODUCT('Modified Weights'!D217:D221,'Centered Ratings'!D206:D210)/SUM('Modified Weights'!D217:D221)</f>
        <v>-8.5502571012757642E-2</v>
      </c>
      <c r="E207">
        <f ca="1">SUMPRODUCT('Modified Weights'!E217:E221,'Centered Ratings'!E206:E210)/SUM('Modified Weights'!E217:E221)</f>
        <v>-1</v>
      </c>
      <c r="F207" s="4">
        <f ca="1">SUMPRODUCT('Modified Weights'!F217:F221,'Centered Ratings'!F206:F210)/SUM('Modified Weights'!F217:F221)</f>
        <v>-0.78087208856094459</v>
      </c>
      <c r="G207">
        <f ca="1">SUMPRODUCT('Modified Weights'!G217:G221,'Centered Ratings'!G206:G210)/SUM('Modified Weights'!G217:G221)</f>
        <v>0.14812525215906605</v>
      </c>
      <c r="H207">
        <f ca="1">SUMPRODUCT('Modified Weights'!H217:H221,'Centered Ratings'!H206:H210)/SUM('Modified Weights'!H217:H221)</f>
        <v>9.7495285008911858E-2</v>
      </c>
      <c r="I207">
        <f ca="1">SUMPRODUCT('Modified Weights'!I217:I221,'Centered Ratings'!I206:I210)/SUM('Modified Weights'!I217:I221)</f>
        <v>0.31787965065852863</v>
      </c>
      <c r="J207">
        <f ca="1">SUMPRODUCT('Modified Weights'!J217:J221,'Centered Ratings'!J206:J210)/SUM('Modified Weights'!J217:J221)</f>
        <v>-0.41629942655723112</v>
      </c>
      <c r="K207">
        <f ca="1">SUMPRODUCT('Modified Weights'!K217:K221,'Centered Ratings'!K206:K210)/SUM('Modified Weights'!K217:K221)</f>
        <v>0.23849752993718548</v>
      </c>
      <c r="L207">
        <f ca="1">SUMPRODUCT('Modified Weights'!L217:L221,'Centered Ratings'!L206:L210)/SUM('Modified Weights'!L217:L221)</f>
        <v>0.42350407498520948</v>
      </c>
      <c r="M207">
        <f ca="1">SUMPRODUCT('Modified Weights'!M217:M221,'Centered Ratings'!M206:M210)/SUM('Modified Weights'!M217:M221)</f>
        <v>0.33333333333333304</v>
      </c>
      <c r="N207">
        <f ca="1">SUMPRODUCT('Modified Weights'!N217:N221,'Centered Ratings'!N206:N210)/SUM('Modified Weights'!N217:N221)</f>
        <v>4.0621775056172559E-2</v>
      </c>
      <c r="O207" s="4">
        <f ca="1">SUMPRODUCT('Modified Weights'!O217:O221,'Centered Ratings'!O206:O210)/SUM('Modified Weights'!O217:O221)</f>
        <v>0.2623052975863524</v>
      </c>
      <c r="P207">
        <f ca="1">SUMPRODUCT('Modified Weights'!P217:P221,'Centered Ratings'!P206:P210)/SUM('Modified Weights'!P217:P221)</f>
        <v>-8.7759899293662513E-2</v>
      </c>
      <c r="Q207">
        <f ca="1">SUMPRODUCT('Modified Weights'!Q217:Q221,'Centered Ratings'!Q206:Q210)/SUM('Modified Weights'!Q217:Q221)</f>
        <v>-5.3869795720221249E-2</v>
      </c>
      <c r="R207">
        <f ca="1">SUMPRODUCT('Modified Weights'!R217:R221,'Centered Ratings'!R206:R210)/SUM('Modified Weights'!R217:R221)</f>
        <v>-0.25423708750214646</v>
      </c>
      <c r="S207">
        <f ca="1">SUMPRODUCT('Modified Weights'!S217:S221,'Centered Ratings'!S206:S210)/SUM('Modified Weights'!S217:S221)</f>
        <v>2.31515138137122E-2</v>
      </c>
      <c r="T207">
        <f ca="1">SUMPRODUCT('Modified Weights'!T217:T221,'Centered Ratings'!T206:T210)/SUM('Modified Weights'!T217:T221)</f>
        <v>0.72814017947105503</v>
      </c>
      <c r="U207">
        <f ca="1">SUMPRODUCT('Modified Weights'!U217:U221,'Centered Ratings'!U206:U210)/SUM('Modified Weights'!U217:U221)</f>
        <v>0.2573605439405805</v>
      </c>
      <c r="V207" t="e">
        <f ca="1">SUMPRODUCT('Modified Weights'!V217:V221,'Centered Ratings'!V206:V210)/SUM('Modified Weights'!V217:V221)</f>
        <v>#DIV/0!</v>
      </c>
      <c r="W207">
        <f ca="1">SUMPRODUCT('Modified Weights'!W217:W221,'Centered Ratings'!W206:W210)/SUM('Modified Weights'!W217:W221)</f>
        <v>-0.16417795534812515</v>
      </c>
      <c r="X207" t="e">
        <f ca="1">SUMPRODUCT('Modified Weights'!X217:X221,'Centered Ratings'!X206:X210)/SUM('Modified Weights'!X217:X221)</f>
        <v>#DIV/0!</v>
      </c>
      <c r="Y207">
        <f ca="1">SUMPRODUCT('Modified Weights'!Y217:Y221,'Centered Ratings'!Y206:Y210)/SUM('Modified Weights'!Y217:Y221)</f>
        <v>8.124614100302581E-2</v>
      </c>
      <c r="Z207">
        <f ca="1">SUMPRODUCT('Modified Weights'!Z217:Z221,'Centered Ratings'!Z206:Z210)/SUM('Modified Weights'!Z217:Z221)</f>
        <v>0.12652046032505393</v>
      </c>
    </row>
    <row r="208" spans="1:26">
      <c r="A208" s="21" t="s">
        <v>41</v>
      </c>
      <c r="B208">
        <f ca="1">SUMPRODUCT('Modified Weights'!B218:B222,'Centered Ratings'!B207:B211)/SUM('Modified Weights'!B218:B222)</f>
        <v>5.6000330183677543E-3</v>
      </c>
      <c r="C208">
        <f ca="1">SUMPRODUCT('Modified Weights'!C218:C222,'Centered Ratings'!C207:C211)/SUM('Modified Weights'!C218:C222)</f>
        <v>-8.0017863121184651E-3</v>
      </c>
      <c r="D208">
        <f ca="1">SUMPRODUCT('Modified Weights'!D218:D222,'Centered Ratings'!D207:D211)/SUM('Modified Weights'!D218:D222)</f>
        <v>-2.6191082816159585E-2</v>
      </c>
      <c r="E208">
        <f ca="1">SUMPRODUCT('Modified Weights'!E218:E222,'Centered Ratings'!E207:E211)/SUM('Modified Weights'!E218:E222)</f>
        <v>-1.2862624330449534E-2</v>
      </c>
      <c r="F208" s="4">
        <f ca="1">SUMPRODUCT('Modified Weights'!F218:F222,'Centered Ratings'!F207:F211)/SUM('Modified Weights'!F218:F222)</f>
        <v>-6.1744177121889218E-2</v>
      </c>
      <c r="G208">
        <f ca="1">SUMPRODUCT('Modified Weights'!G218:G222,'Centered Ratings'!G207:G211)/SUM('Modified Weights'!G218:G222)</f>
        <v>-2.5549411207142964E-2</v>
      </c>
      <c r="H208">
        <f ca="1">SUMPRODUCT('Modified Weights'!H218:H222,'Centered Ratings'!H207:H211)/SUM('Modified Weights'!H218:H222)</f>
        <v>9.7495285008911858E-2</v>
      </c>
      <c r="I208">
        <f ca="1">SUMPRODUCT('Modified Weights'!I218:I222,'Centered Ratings'!I207:I211)/SUM('Modified Weights'!I218:I222)</f>
        <v>0.1339332897271302</v>
      </c>
      <c r="J208">
        <f ca="1">SUMPRODUCT('Modified Weights'!J218:J222,'Centered Ratings'!J207:J211)/SUM('Modified Weights'!J218:J222)</f>
        <v>-2.0761268729441978E-2</v>
      </c>
      <c r="K208">
        <f ca="1">SUMPRODUCT('Modified Weights'!K218:K222,'Centered Ratings'!K207:K211)/SUM('Modified Weights'!K218:K222)</f>
        <v>-1.5428396829100276E-4</v>
      </c>
      <c r="L208">
        <f ca="1">SUMPRODUCT('Modified Weights'!L218:L222,'Centered Ratings'!L207:L211)/SUM('Modified Weights'!L218:L222)</f>
        <v>4.4915728772695812E-2</v>
      </c>
      <c r="M208">
        <f ca="1">SUMPRODUCT('Modified Weights'!M218:M222,'Centered Ratings'!M207:M211)/SUM('Modified Weights'!M218:M222)</f>
        <v>1.7061970945959582E-3</v>
      </c>
      <c r="N208">
        <f ca="1">SUMPRODUCT('Modified Weights'!N218:N222,'Centered Ratings'!N207:N211)/SUM('Modified Weights'!N218:N222)</f>
        <v>4.0621775056172559E-2</v>
      </c>
      <c r="O208" s="4">
        <f ca="1">SUMPRODUCT('Modified Weights'!O218:O222,'Centered Ratings'!O207:O211)/SUM('Modified Weights'!O218:O222)</f>
        <v>-3.7772499543987072E-2</v>
      </c>
      <c r="P208">
        <f ca="1">SUMPRODUCT('Modified Weights'!P218:P222,'Centered Ratings'!P207:P211)/SUM('Modified Weights'!P218:P222)</f>
        <v>4.5863466635575632E-2</v>
      </c>
      <c r="Q208">
        <f ca="1">SUMPRODUCT('Modified Weights'!Q218:Q222,'Centered Ratings'!Q207:Q211)/SUM('Modified Weights'!Q218:Q222)</f>
        <v>-5.3869795720221249E-2</v>
      </c>
      <c r="R208">
        <f ca="1">SUMPRODUCT('Modified Weights'!R218:R222,'Centered Ratings'!R207:R211)/SUM('Modified Weights'!R218:R222)</f>
        <v>-8.4741750042929311E-3</v>
      </c>
      <c r="S208">
        <f ca="1">SUMPRODUCT('Modified Weights'!S218:S222,'Centered Ratings'!S207:S211)/SUM('Modified Weights'!S218:S222)</f>
        <v>2.31515138137122E-2</v>
      </c>
      <c r="T208">
        <f ca="1">SUMPRODUCT('Modified Weights'!T218:T222,'Centered Ratings'!T207:T211)/SUM('Modified Weights'!T218:T222)</f>
        <v>-4.3719641057889912E-2</v>
      </c>
      <c r="U208">
        <f ca="1">SUMPRODUCT('Modified Weights'!U218:U222,'Centered Ratings'!U207:U211)/SUM('Modified Weights'!U218:U222)</f>
        <v>3.4049286262270384E-2</v>
      </c>
      <c r="V208">
        <f ca="1">SUMPRODUCT('Modified Weights'!V218:V222,'Centered Ratings'!V207:V211)/SUM('Modified Weights'!V218:V222)</f>
        <v>-0.18846744344024435</v>
      </c>
      <c r="W208">
        <f ca="1">SUMPRODUCT('Modified Weights'!W218:W222,'Centered Ratings'!W207:W211)/SUM('Modified Weights'!W218:W222)</f>
        <v>6.6872457637910318E-2</v>
      </c>
      <c r="X208">
        <f ca="1">SUMPRODUCT('Modified Weights'!X218:X222,'Centered Ratings'!X207:X211)/SUM('Modified Weights'!X218:X222)</f>
        <v>-9.7969544386733373E-2</v>
      </c>
      <c r="Y208">
        <f ca="1">SUMPRODUCT('Modified Weights'!Y218:Y222,'Centered Ratings'!Y207:Y211)/SUM('Modified Weights'!Y218:Y222)</f>
        <v>-0.10600673598460059</v>
      </c>
      <c r="Z208">
        <f ca="1">SUMPRODUCT('Modified Weights'!Z218:Z222,'Centered Ratings'!Z207:Z211)/SUM('Modified Weights'!Z218:Z222)</f>
        <v>-3.3727638367896627E-2</v>
      </c>
    </row>
    <row r="209" spans="1:26">
      <c r="A209" s="1" t="str">
        <f t="shared" ref="A209:A212" si="41">A208</f>
        <v>550: Fight Club (1999)</v>
      </c>
      <c r="B209">
        <f ca="1">SUMPRODUCT('Modified Weights'!B219:B223,'Centered Ratings'!B208:B212)/SUM('Modified Weights'!B219:B223)</f>
        <v>-0.13535996557093624</v>
      </c>
      <c r="C209">
        <f ca="1">SUMPRODUCT('Modified Weights'!C219:C223,'Centered Ratings'!C208:C212)/SUM('Modified Weights'!C219:C223)</f>
        <v>-0.14460098632412782</v>
      </c>
      <c r="D209">
        <f ca="1">SUMPRODUCT('Modified Weights'!D219:D223,'Centered Ratings'!D208:D212)/SUM('Modified Weights'!D219:D223)</f>
        <v>-2.6191082816159585E-2</v>
      </c>
      <c r="E209">
        <f ca="1">SUMPRODUCT('Modified Weights'!E219:E223,'Centered Ratings'!E208:E212)/SUM('Modified Weights'!E219:E223)</f>
        <v>-9.8830544040105321E-3</v>
      </c>
      <c r="F209" s="4">
        <f ca="1">SUMPRODUCT('Modified Weights'!F219:F223,'Centered Ratings'!F208:F212)/SUM('Modified Weights'!F219:F223)</f>
        <v>5.8427207844795853E-2</v>
      </c>
      <c r="G209">
        <f ca="1">SUMPRODUCT('Modified Weights'!G219:G223,'Centered Ratings'!G208:G212)/SUM('Modified Weights'!G219:G223)</f>
        <v>1.1481901832623556E-2</v>
      </c>
      <c r="H209">
        <f ca="1">SUMPRODUCT('Modified Weights'!H219:H223,'Centered Ratings'!H208:H212)/SUM('Modified Weights'!H219:H223)</f>
        <v>0.27963329327138797</v>
      </c>
      <c r="I209">
        <f ca="1">SUMPRODUCT('Modified Weights'!I219:I223,'Centered Ratings'!I208:I212)/SUM('Modified Weights'!I219:I223)</f>
        <v>0.19369153949670778</v>
      </c>
      <c r="J209">
        <f ca="1">SUMPRODUCT('Modified Weights'!J219:J223,'Centered Ratings'!J208:J212)/SUM('Modified Weights'!J219:J223)</f>
        <v>6.5903718524828028E-2</v>
      </c>
      <c r="K209">
        <f ca="1">SUMPRODUCT('Modified Weights'!K219:K223,'Centered Ratings'!K208:K212)/SUM('Modified Weights'!K219:K223)</f>
        <v>-7.2403560581612125E-2</v>
      </c>
      <c r="L209">
        <f ca="1">SUMPRODUCT('Modified Weights'!L219:L223,'Centered Ratings'!L208:L212)/SUM('Modified Weights'!L219:L223)</f>
        <v>0.28847641377208516</v>
      </c>
      <c r="M209">
        <f ca="1">SUMPRODUCT('Modified Weights'!M219:M223,'Centered Ratings'!M208:M212)/SUM('Modified Weights'!M219:M223)</f>
        <v>-0.15200379186989466</v>
      </c>
      <c r="N209">
        <f ca="1">SUMPRODUCT('Modified Weights'!N219:N223,'Centered Ratings'!N208:N212)/SUM('Modified Weights'!N219:N223)</f>
        <v>-2.0146434205144314E-3</v>
      </c>
      <c r="O209" s="4">
        <f ca="1">SUMPRODUCT('Modified Weights'!O219:O223,'Centered Ratings'!O208:O212)/SUM('Modified Weights'!O219:O223)</f>
        <v>4.0565277481954001E-2</v>
      </c>
      <c r="P209">
        <f ca="1">SUMPRODUCT('Modified Weights'!P219:P223,'Centered Ratings'!P208:P212)/SUM('Modified Weights'!P219:P223)</f>
        <v>-0.18855493746645316</v>
      </c>
      <c r="Q209">
        <f ca="1">SUMPRODUCT('Modified Weights'!Q219:Q223,'Centered Ratings'!Q208:Q212)/SUM('Modified Weights'!Q219:Q223)</f>
        <v>-0.24083958259521629</v>
      </c>
      <c r="R209">
        <f ca="1">SUMPRODUCT('Modified Weights'!R219:R223,'Centered Ratings'!R208:R212)/SUM('Modified Weights'!R219:R223)</f>
        <v>0.29538543949773099</v>
      </c>
      <c r="S209">
        <f ca="1">SUMPRODUCT('Modified Weights'!S219:S223,'Centered Ratings'!S208:S212)/SUM('Modified Weights'!S219:S223)</f>
        <v>0.23364040466471239</v>
      </c>
      <c r="T209">
        <f ca="1">SUMPRODUCT('Modified Weights'!T219:T223,'Centered Ratings'!T208:T212)/SUM('Modified Weights'!T219:T223)</f>
        <v>9.3850896185250832E-2</v>
      </c>
      <c r="U209">
        <f ca="1">SUMPRODUCT('Modified Weights'!U219:U223,'Centered Ratings'!U208:U212)/SUM('Modified Weights'!U219:U223)</f>
        <v>3.4049286262270384E-2</v>
      </c>
      <c r="V209">
        <f ca="1">SUMPRODUCT('Modified Weights'!V219:V223,'Centered Ratings'!V208:V212)/SUM('Modified Weights'!V219:V223)</f>
        <v>-0.55743820665134625</v>
      </c>
      <c r="W209">
        <f ca="1">SUMPRODUCT('Modified Weights'!W219:W223,'Centered Ratings'!W208:W212)/SUM('Modified Weights'!W219:W223)</f>
        <v>8.2040037795363688E-2</v>
      </c>
      <c r="X209">
        <f ca="1">SUMPRODUCT('Modified Weights'!X219:X223,'Centered Ratings'!X208:X212)/SUM('Modified Weights'!X219:X223)</f>
        <v>-6.8773460778881581E-3</v>
      </c>
      <c r="Y209">
        <f ca="1">SUMPRODUCT('Modified Weights'!Y219:Y223,'Centered Ratings'!Y208:Y212)/SUM('Modified Weights'!Y219:Y223)</f>
        <v>-0.10600673598460059</v>
      </c>
      <c r="Z209">
        <f ca="1">SUMPRODUCT('Modified Weights'!Z219:Z223,'Centered Ratings'!Z208:Z212)/SUM('Modified Weights'!Z219:Z223)</f>
        <v>9.3831427683032528E-2</v>
      </c>
    </row>
    <row r="210" spans="1:26">
      <c r="A210" s="1" t="str">
        <f t="shared" si="41"/>
        <v>550: Fight Club (1999)</v>
      </c>
      <c r="B210">
        <f ca="1">SUMPRODUCT('Modified Weights'!B220:B224,'Centered Ratings'!B209:B213)/SUM('Modified Weights'!B220:B224)</f>
        <v>9.2120143689718617E-2</v>
      </c>
      <c r="C210">
        <f ca="1">SUMPRODUCT('Modified Weights'!C220:C224,'Centered Ratings'!C209:C213)/SUM('Modified Weights'!C220:C224)</f>
        <v>-0.12372578062411599</v>
      </c>
      <c r="D210">
        <f ca="1">SUMPRODUCT('Modified Weights'!D220:D224,'Centered Ratings'!D209:D213)/SUM('Modified Weights'!D220:D224)</f>
        <v>-0.37531711721196931</v>
      </c>
      <c r="E210">
        <f ca="1">SUMPRODUCT('Modified Weights'!E220:E224,'Centered Ratings'!E209:E213)/SUM('Modified Weights'!E220:E224)</f>
        <v>-9.5854646943464489E-2</v>
      </c>
      <c r="F210" s="4">
        <f ca="1">SUMPRODUCT('Modified Weights'!F220:F224,'Centered Ratings'!F209:F213)/SUM('Modified Weights'!F220:F224)</f>
        <v>5.8427207844795853E-2</v>
      </c>
      <c r="G210">
        <f ca="1">SUMPRODUCT('Modified Weights'!G220:G224,'Centered Ratings'!G209:G213)/SUM('Modified Weights'!G220:G224)</f>
        <v>0.25987969322295074</v>
      </c>
      <c r="H210">
        <f ca="1">SUMPRODUCT('Modified Weights'!H220:H224,'Centered Ratings'!H209:H213)/SUM('Modified Weights'!H220:H224)</f>
        <v>0.32544411616849123</v>
      </c>
      <c r="I210">
        <f ca="1">SUMPRODUCT('Modified Weights'!I220:I224,'Centered Ratings'!I209:I213)/SUM('Modified Weights'!I220:I224)</f>
        <v>0.49958481813335809</v>
      </c>
      <c r="J210">
        <f ca="1">SUMPRODUCT('Modified Weights'!J220:J224,'Centered Ratings'!J209:J213)/SUM('Modified Weights'!J220:J224)</f>
        <v>3.7605724714229086E-2</v>
      </c>
      <c r="K210">
        <f ca="1">SUMPRODUCT('Modified Weights'!K220:K224,'Centered Ratings'!K209:K213)/SUM('Modified Weights'!K220:K224)</f>
        <v>-0.16609153472951196</v>
      </c>
      <c r="L210">
        <f ca="1">SUMPRODUCT('Modified Weights'!L220:L224,'Centered Ratings'!L209:L213)/SUM('Modified Weights'!L220:L224)</f>
        <v>0.58241827660555767</v>
      </c>
      <c r="M210">
        <f ca="1">SUMPRODUCT('Modified Weights'!M220:M224,'Centered Ratings'!M209:M213)/SUM('Modified Weights'!M220:M224)</f>
        <v>-0.15200379186989466</v>
      </c>
      <c r="N210">
        <f ca="1">SUMPRODUCT('Modified Weights'!N220:N224,'Centered Ratings'!N209:N213)/SUM('Modified Weights'!N220:N224)</f>
        <v>8.6700514427234102E-2</v>
      </c>
      <c r="O210" s="4">
        <f ca="1">SUMPRODUCT('Modified Weights'!O220:O224,'Centered Ratings'!O209:O213)/SUM('Modified Weights'!O220:O224)</f>
        <v>-6.6662788296794534E-2</v>
      </c>
      <c r="P210">
        <f ca="1">SUMPRODUCT('Modified Weights'!P220:P224,'Centered Ratings'!P209:P213)/SUM('Modified Weights'!P220:P224)</f>
        <v>-0.18855493746645316</v>
      </c>
      <c r="Q210">
        <f ca="1">SUMPRODUCT('Modified Weights'!Q220:Q224,'Centered Ratings'!Q209:Q213)/SUM('Modified Weights'!Q220:Q224)</f>
        <v>-0.38278194395236637</v>
      </c>
      <c r="R210">
        <f ca="1">SUMPRODUCT('Modified Weights'!R220:R224,'Centered Ratings'!R209:R213)/SUM('Modified Weights'!R220:R224)</f>
        <v>0.29538543949773099</v>
      </c>
      <c r="S210">
        <f ca="1">SUMPRODUCT('Modified Weights'!S220:S224,'Centered Ratings'!S209:S213)/SUM('Modified Weights'!S220:S224)</f>
        <v>0.16111277496579415</v>
      </c>
      <c r="T210">
        <f ca="1">SUMPRODUCT('Modified Weights'!T220:T224,'Centered Ratings'!T209:T213)/SUM('Modified Weights'!T220:T224)</f>
        <v>-0.43580092905984047</v>
      </c>
      <c r="U210">
        <f ca="1">SUMPRODUCT('Modified Weights'!U220:U224,'Centered Ratings'!U209:U213)/SUM('Modified Weights'!U220:U224)</f>
        <v>0.17317172338171233</v>
      </c>
      <c r="V210">
        <f ca="1">SUMPRODUCT('Modified Weights'!V220:V224,'Centered Ratings'!V209:V213)/SUM('Modified Weights'!V220:V224)</f>
        <v>-0.40794311911034964</v>
      </c>
      <c r="W210">
        <f ca="1">SUMPRODUCT('Modified Weights'!W220:W224,'Centered Ratings'!W209:W213)/SUM('Modified Weights'!W220:W224)</f>
        <v>2.640615779613258E-2</v>
      </c>
      <c r="X210">
        <f ca="1">SUMPRODUCT('Modified Weights'!X220:X224,'Centered Ratings'!X209:X213)/SUM('Modified Weights'!X220:X224)</f>
        <v>-6.8773460778881581E-3</v>
      </c>
      <c r="Y210">
        <f ca="1">SUMPRODUCT('Modified Weights'!Y220:Y224,'Centered Ratings'!Y209:Y213)/SUM('Modified Weights'!Y220:Y224)</f>
        <v>-5.9560047152463741E-2</v>
      </c>
      <c r="Z210">
        <f ca="1">SUMPRODUCT('Modified Weights'!Z220:Z224,'Centered Ratings'!Z209:Z213)/SUM('Modified Weights'!Z220:Z224)</f>
        <v>3.3665905022855984E-2</v>
      </c>
    </row>
    <row r="211" spans="1:26">
      <c r="A211" s="1" t="str">
        <f t="shared" si="41"/>
        <v>550: Fight Club (1999)</v>
      </c>
      <c r="B211">
        <f ca="1">SUMPRODUCT('Modified Weights'!B221:B225,'Centered Ratings'!B210:B214)/SUM('Modified Weights'!B221:B225)</f>
        <v>-0.47247802923119131</v>
      </c>
      <c r="C211">
        <f ca="1">SUMPRODUCT('Modified Weights'!C221:C225,'Centered Ratings'!C210:C214)/SUM('Modified Weights'!C221:C225)</f>
        <v>-0.11661692281272407</v>
      </c>
      <c r="D211">
        <f ca="1">SUMPRODUCT('Modified Weights'!D221:D225,'Centered Ratings'!D210:D214)/SUM('Modified Weights'!D221:D225)</f>
        <v>-0.16408538082087037</v>
      </c>
      <c r="E211">
        <f ca="1">SUMPRODUCT('Modified Weights'!E221:E225,'Centered Ratings'!E210:E214)/SUM('Modified Weights'!E221:E225)</f>
        <v>-9.5854646943464489E-2</v>
      </c>
      <c r="F211" s="4">
        <f ca="1">SUMPRODUCT('Modified Weights'!F221:F225,'Centered Ratings'!F210:F214)/SUM('Modified Weights'!F221:F225)</f>
        <v>0.90364286683316009</v>
      </c>
      <c r="G211">
        <f ca="1">SUMPRODUCT('Modified Weights'!G221:G225,'Centered Ratings'!G210:G214)/SUM('Modified Weights'!G221:G225)</f>
        <v>0.25987969322295074</v>
      </c>
      <c r="H211">
        <f ca="1">SUMPRODUCT('Modified Weights'!H221:H225,'Centered Ratings'!H210:H214)/SUM('Modified Weights'!H221:H225)</f>
        <v>-5.4531725179671033E-3</v>
      </c>
      <c r="I211">
        <f ca="1">SUMPRODUCT('Modified Weights'!I221:I225,'Centered Ratings'!I210:I214)/SUM('Modified Weights'!I221:I225)</f>
        <v>0.49958481813335803</v>
      </c>
      <c r="J211">
        <f ca="1">SUMPRODUCT('Modified Weights'!J221:J225,'Centered Ratings'!J210:J214)/SUM('Modified Weights'!J221:J225)</f>
        <v>0.14976871960636487</v>
      </c>
      <c r="K211">
        <f ca="1">SUMPRODUCT('Modified Weights'!K221:K225,'Centered Ratings'!K210:K214)/SUM('Modified Weights'!K221:K225)</f>
        <v>-0.15353685793235602</v>
      </c>
      <c r="L211">
        <f ca="1">SUMPRODUCT('Modified Weights'!L221:L225,'Centered Ratings'!L210:L214)/SUM('Modified Weights'!L221:L225)</f>
        <v>0.21875119721348671</v>
      </c>
      <c r="M211">
        <f ca="1">SUMPRODUCT('Modified Weights'!M221:M225,'Centered Ratings'!M210:M214)/SUM('Modified Weights'!M221:M225)</f>
        <v>-8.6861851458998857E-2</v>
      </c>
      <c r="N211">
        <f ca="1">SUMPRODUCT('Modified Weights'!N221:N225,'Centered Ratings'!N210:N214)/SUM('Modified Weights'!N221:N225)</f>
        <v>-0.17725879677641659</v>
      </c>
      <c r="O211" s="4">
        <f ca="1">SUMPRODUCT('Modified Weights'!O221:O225,'Centered Ratings'!O210:O214)/SUM('Modified Weights'!O221:O225)</f>
        <v>2.3790774730479608E-2</v>
      </c>
      <c r="P211">
        <f ca="1">SUMPRODUCT('Modified Weights'!P221:P225,'Centered Ratings'!P210:P214)/SUM('Modified Weights'!P221:P225)</f>
        <v>-0.3751241733109888</v>
      </c>
      <c r="Q211">
        <f ca="1">SUMPRODUCT('Modified Weights'!Q221:Q225,'Centered Ratings'!Q210:Q214)/SUM('Modified Weights'!Q221:Q225)</f>
        <v>0</v>
      </c>
      <c r="R211">
        <f ca="1">SUMPRODUCT('Modified Weights'!R221:R225,'Centered Ratings'!R210:R214)/SUM('Modified Weights'!R221:R225)</f>
        <v>0.35085203237745777</v>
      </c>
      <c r="S211">
        <f ca="1">SUMPRODUCT('Modified Weights'!S221:S225,'Centered Ratings'!S210:S214)/SUM('Modified Weights'!S221:S225)</f>
        <v>-5.9171141275914885E-2</v>
      </c>
      <c r="T211">
        <f ca="1">SUMPRODUCT('Modified Weights'!T221:T225,'Centered Ratings'!T210:T214)/SUM('Modified Weights'!T221:T225)</f>
        <v>-0.34011416455561966</v>
      </c>
      <c r="U211">
        <f ca="1">SUMPRODUCT('Modified Weights'!U221:U225,'Centered Ratings'!U210:U214)/SUM('Modified Weights'!U221:U225)</f>
        <v>8.8292511508384325E-2</v>
      </c>
      <c r="V211">
        <f ca="1">SUMPRODUCT('Modified Weights'!V221:V225,'Centered Ratings'!V210:V214)/SUM('Modified Weights'!V221:V225)</f>
        <v>-1.0093955823865809E-2</v>
      </c>
      <c r="W211">
        <f ca="1">SUMPRODUCT('Modified Weights'!W221:W225,'Centered Ratings'!W210:W214)/SUM('Modified Weights'!W221:W225)</f>
        <v>0.34624192420859073</v>
      </c>
      <c r="X211">
        <f ca="1">SUMPRODUCT('Modified Weights'!X221:X225,'Centered Ratings'!X210:X214)/SUM('Modified Weights'!X221:X225)</f>
        <v>0.54702544378824036</v>
      </c>
      <c r="Y211">
        <f ca="1">SUMPRODUCT('Modified Weights'!Y221:Y225,'Centered Ratings'!Y210:Y214)/SUM('Modified Weights'!Y221:Y225)</f>
        <v>0.40266274583014822</v>
      </c>
      <c r="Z211">
        <f ca="1">SUMPRODUCT('Modified Weights'!Z221:Z225,'Centered Ratings'!Z210:Z214)/SUM('Modified Weights'!Z221:Z225)</f>
        <v>0.2913169975325387</v>
      </c>
    </row>
    <row r="212" spans="1:26">
      <c r="A212" s="1" t="str">
        <f t="shared" si="41"/>
        <v>550: Fight Club (1999)</v>
      </c>
      <c r="B212">
        <f ca="1">SUMPRODUCT('Modified Weights'!B222:B226,'Centered Ratings'!B211:B215)/SUM('Modified Weights'!B222:B226)</f>
        <v>-0.17417939468594423</v>
      </c>
      <c r="C212">
        <f ca="1">SUMPRODUCT('Modified Weights'!C222:C226,'Centered Ratings'!C211:C215)/SUM('Modified Weights'!C222:C226)</f>
        <v>-9.9264313851914115E-2</v>
      </c>
      <c r="D212">
        <f ca="1">SUMPRODUCT('Modified Weights'!D222:D226,'Centered Ratings'!D211:D215)/SUM('Modified Weights'!D222:D226)</f>
        <v>-1.4971182502067647E-2</v>
      </c>
      <c r="E212">
        <f ca="1">SUMPRODUCT('Modified Weights'!E222:E226,'Centered Ratings'!E211:E215)/SUM('Modified Weights'!E222:E226)</f>
        <v>0.38544027607991854</v>
      </c>
      <c r="F212" s="4">
        <f ca="1">SUMPRODUCT('Modified Weights'!F222:F226,'Centered Ratings'!F211:F215)/SUM('Modified Weights'!F222:F226)</f>
        <v>0.90364286683316009</v>
      </c>
      <c r="G212">
        <f ca="1">SUMPRODUCT('Modified Weights'!G222:G226,'Centered Ratings'!G211:G215)/SUM('Modified Weights'!G222:G226)</f>
        <v>-0.25930083918889363</v>
      </c>
      <c r="H212">
        <f ca="1">SUMPRODUCT('Modified Weights'!H222:H226,'Centered Ratings'!H211:H215)/SUM('Modified Weights'!H222:H226)</f>
        <v>-0.17393756335728947</v>
      </c>
      <c r="I212">
        <f ca="1">SUMPRODUCT('Modified Weights'!I222:I226,'Centered Ratings'!I211:I215)/SUM('Modified Weights'!I222:I226)</f>
        <v>-0.16823460260003681</v>
      </c>
      <c r="J212">
        <f ca="1">SUMPRODUCT('Modified Weights'!J222:J226,'Centered Ratings'!J211:J215)/SUM('Modified Weights'!J222:J226)</f>
        <v>0.14976871960636487</v>
      </c>
      <c r="K212">
        <f ca="1">SUMPRODUCT('Modified Weights'!K222:K226,'Centered Ratings'!K211:K215)/SUM('Modified Weights'!K222:K226)</f>
        <v>-0.14305231384196834</v>
      </c>
      <c r="L212">
        <f ca="1">SUMPRODUCT('Modified Weights'!L222:L226,'Centered Ratings'!L211:L215)/SUM('Modified Weights'!L222:L226)</f>
        <v>0.10271611756315982</v>
      </c>
      <c r="M212">
        <f ca="1">SUMPRODUCT('Modified Weights'!M222:M226,'Centered Ratings'!M211:M215)/SUM('Modified Weights'!M222:M226)</f>
        <v>0.10920593357065696</v>
      </c>
      <c r="N212">
        <f ca="1">SUMPRODUCT('Modified Weights'!N222:N226,'Centered Ratings'!N211:N215)/SUM('Modified Weights'!N222:N226)</f>
        <v>-1.8109450635825596E-2</v>
      </c>
      <c r="O212" s="4">
        <f ca="1">SUMPRODUCT('Modified Weights'!O222:O226,'Centered Ratings'!O211:O215)/SUM('Modified Weights'!O222:O226)</f>
        <v>-9.7456460413208559E-2</v>
      </c>
      <c r="P212">
        <f ca="1">SUMPRODUCT('Modified Weights'!P222:P226,'Centered Ratings'!P211:P215)/SUM('Modified Weights'!P222:P226)</f>
        <v>0.192096923010353</v>
      </c>
      <c r="Q212">
        <f ca="1">SUMPRODUCT('Modified Weights'!Q222:Q226,'Centered Ratings'!Q211:Q215)/SUM('Modified Weights'!Q222:Q226)</f>
        <v>0</v>
      </c>
      <c r="R212">
        <f ca="1">SUMPRODUCT('Modified Weights'!R222:R226,'Centered Ratings'!R211:R215)/SUM('Modified Weights'!R222:R226)</f>
        <v>0.4803331804331693</v>
      </c>
      <c r="S212">
        <f ca="1">SUMPRODUCT('Modified Weights'!S222:S226,'Centered Ratings'!S211:S215)/SUM('Modified Weights'!S222:S226)</f>
        <v>-0.13134597261034239</v>
      </c>
      <c r="T212">
        <f ca="1">SUMPRODUCT('Modified Weights'!T222:T226,'Centered Ratings'!T211:T215)/SUM('Modified Weights'!T222:T226)</f>
        <v>-0.34011416455561966</v>
      </c>
      <c r="U212">
        <f ca="1">SUMPRODUCT('Modified Weights'!U222:U226,'Centered Ratings'!U211:U215)/SUM('Modified Weights'!U222:U226)</f>
        <v>-0.18855431317446023</v>
      </c>
      <c r="V212">
        <f ca="1">SUMPRODUCT('Modified Weights'!V222:V226,'Centered Ratings'!V211:V215)/SUM('Modified Weights'!V222:V226)</f>
        <v>-1.0093955823865809E-2</v>
      </c>
      <c r="W212">
        <f ca="1">SUMPRODUCT('Modified Weights'!W222:W226,'Centered Ratings'!W211:W215)/SUM('Modified Weights'!W222:W226)</f>
        <v>0.36984907320871602</v>
      </c>
      <c r="X212">
        <f ca="1">SUMPRODUCT('Modified Weights'!X222:X226,'Centered Ratings'!X211:X215)/SUM('Modified Weights'!X222:X226)</f>
        <v>-0.3589236686352793</v>
      </c>
      <c r="Y212">
        <f ca="1">SUMPRODUCT('Modified Weights'!Y222:Y226,'Centered Ratings'!Y211:Y215)/SUM('Modified Weights'!Y222:Y226)</f>
        <v>0.26314022943828069</v>
      </c>
      <c r="Z212">
        <f ca="1">SUMPRODUCT('Modified Weights'!Z222:Z226,'Centered Ratings'!Z211:Z215)/SUM('Modified Weights'!Z222:Z226)</f>
        <v>-0.10727024466585969</v>
      </c>
    </row>
    <row r="213" spans="1:26">
      <c r="A213" s="21" t="s">
        <v>42</v>
      </c>
      <c r="B213">
        <f ca="1">SUMPRODUCT('Modified Weights'!B223:B227,'Centered Ratings'!B212:B216)/SUM('Modified Weights'!B223:B227)</f>
        <v>-4.7906108825170199E-2</v>
      </c>
      <c r="C213">
        <f ca="1">SUMPRODUCT('Modified Weights'!C223:C227,'Centered Ratings'!C212:C216)/SUM('Modified Weights'!C223:C227)</f>
        <v>-7.5851885591013725E-3</v>
      </c>
      <c r="D213">
        <f ca="1">SUMPRODUCT('Modified Weights'!D223:D227,'Centered Ratings'!D212:D216)/SUM('Modified Weights'!D223:D227)</f>
        <v>0.13330753798942749</v>
      </c>
      <c r="E213">
        <f ca="1">SUMPRODUCT('Modified Weights'!E223:E227,'Centered Ratings'!E212:E216)/SUM('Modified Weights'!E223:E227)</f>
        <v>0.10581684917686131</v>
      </c>
      <c r="F213" s="4">
        <f ca="1">SUMPRODUCT('Modified Weights'!F223:F227,'Centered Ratings'!F212:F216)/SUM('Modified Weights'!F223:F227)</f>
        <v>1.4061398746224378E-2</v>
      </c>
      <c r="G213">
        <f ca="1">SUMPRODUCT('Modified Weights'!G223:G227,'Centered Ratings'!G212:G216)/SUM('Modified Weights'!G223:G227)</f>
        <v>-9.0635554024180678E-2</v>
      </c>
      <c r="H213">
        <f ca="1">SUMPRODUCT('Modified Weights'!H223:H227,'Centered Ratings'!H212:H216)/SUM('Modified Weights'!H223:H227)</f>
        <v>-0.17393756335728947</v>
      </c>
      <c r="I213">
        <f ca="1">SUMPRODUCT('Modified Weights'!I223:I227,'Centered Ratings'!I212:I216)/SUM('Modified Weights'!I223:I227)</f>
        <v>-9.1325423676736892E-2</v>
      </c>
      <c r="J213">
        <f ca="1">SUMPRODUCT('Modified Weights'!J223:J227,'Centered Ratings'!J212:J216)/SUM('Modified Weights'!J223:J227)</f>
        <v>-2.3613410966309384E-3</v>
      </c>
      <c r="K213">
        <f ca="1">SUMPRODUCT('Modified Weights'!K223:K227,'Centered Ratings'!K212:K216)/SUM('Modified Weights'!K223:K227)</f>
        <v>2.1653485290670769E-2</v>
      </c>
      <c r="L213">
        <f ca="1">SUMPRODUCT('Modified Weights'!L223:L227,'Centered Ratings'!L212:L216)/SUM('Modified Weights'!L223:L227)</f>
        <v>-1.9119100839797534E-2</v>
      </c>
      <c r="M213">
        <f ca="1">SUMPRODUCT('Modified Weights'!M223:M227,'Centered Ratings'!M212:M216)/SUM('Modified Weights'!M223:M227)</f>
        <v>1.6758061583743773E-2</v>
      </c>
      <c r="N213">
        <f ca="1">SUMPRODUCT('Modified Weights'!N223:N227,'Centered Ratings'!N212:N216)/SUM('Modified Weights'!N223:N227)</f>
        <v>-1.8109450635825596E-2</v>
      </c>
      <c r="O213" s="4">
        <f ca="1">SUMPRODUCT('Modified Weights'!O223:O227,'Centered Ratings'!O212:O216)/SUM('Modified Weights'!O223:O227)</f>
        <v>-5.9473820943061638E-3</v>
      </c>
      <c r="P213">
        <f ca="1">SUMPRODUCT('Modified Weights'!P223:P227,'Centered Ratings'!P212:P216)/SUM('Modified Weights'!P223:P227)</f>
        <v>2.6325887424992533E-2</v>
      </c>
      <c r="Q213">
        <f ca="1">SUMPRODUCT('Modified Weights'!Q223:Q227,'Centered Ratings'!Q212:Q216)/SUM('Modified Weights'!Q223:Q227)</f>
        <v>0</v>
      </c>
      <c r="R213">
        <f ca="1">SUMPRODUCT('Modified Weights'!R223:R227,'Centered Ratings'!R212:R216)/SUM('Modified Weights'!R223:R227)</f>
        <v>-2.0328062540970509E-2</v>
      </c>
      <c r="S213">
        <f ca="1">SUMPRODUCT('Modified Weights'!S223:S227,'Centered Ratings'!S212:S216)/SUM('Modified Weights'!S223:S227)</f>
        <v>-2.3549181637229865E-2</v>
      </c>
      <c r="T213">
        <f ca="1">SUMPRODUCT('Modified Weights'!T223:T227,'Centered Ratings'!T212:T216)/SUM('Modified Weights'!T223:T227)</f>
        <v>-1.1300434650386803E-2</v>
      </c>
      <c r="U213">
        <f ca="1">SUMPRODUCT('Modified Weights'!U223:U227,'Centered Ratings'!U212:U216)/SUM('Modified Weights'!U223:U227)</f>
        <v>-8.369467360258892E-2</v>
      </c>
      <c r="V213">
        <f ca="1">SUMPRODUCT('Modified Weights'!V223:V227,'Centered Ratings'!V212:V216)/SUM('Modified Weights'!V223:V227)</f>
        <v>-1.0093955823865809E-2</v>
      </c>
      <c r="W213">
        <f ca="1">SUMPRODUCT('Modified Weights'!W223:W227,'Centered Ratings'!W212:W216)/SUM('Modified Weights'!W223:W227)</f>
        <v>0.20568167450811189</v>
      </c>
      <c r="X213">
        <f ca="1">SUMPRODUCT('Modified Weights'!X223:X227,'Centered Ratings'!X212:X216)/SUM('Modified Weights'!X223:X227)</f>
        <v>-8.1855450086313092E-2</v>
      </c>
      <c r="Y213">
        <f ca="1">SUMPRODUCT('Modified Weights'!Y223:Y227,'Centered Ratings'!Y212:Y216)/SUM('Modified Weights'!Y223:Y227)</f>
        <v>2.93848717551272E-2</v>
      </c>
      <c r="Z213">
        <f ca="1">SUMPRODUCT('Modified Weights'!Z223:Z227,'Centered Ratings'!Z212:Z216)/SUM('Modified Weights'!Z223:Z227)</f>
        <v>1.5304615336020767E-2</v>
      </c>
    </row>
    <row r="214" spans="1:26">
      <c r="A214" s="1" t="str">
        <f t="shared" ref="A214:A217" si="42">A213</f>
        <v>557: Spider-Man (2002)</v>
      </c>
      <c r="B214">
        <f ca="1">SUMPRODUCT('Modified Weights'!B224:B228,'Centered Ratings'!B213:B217)/SUM('Modified Weights'!B224:B228)</f>
        <v>0.25748770752237415</v>
      </c>
      <c r="C214">
        <f ca="1">SUMPRODUCT('Modified Weights'!C224:C228,'Centered Ratings'!C213:C217)/SUM('Modified Weights'!C224:C228)</f>
        <v>-9.7198827958258863E-2</v>
      </c>
      <c r="D214">
        <f ca="1">SUMPRODUCT('Modified Weights'!D224:D228,'Centered Ratings'!D213:D217)/SUM('Modified Weights'!D224:D228)</f>
        <v>0.13330753798942749</v>
      </c>
      <c r="E214">
        <f ca="1">SUMPRODUCT('Modified Weights'!E224:E228,'Centered Ratings'!E213:E217)/SUM('Modified Weights'!E224:E228)</f>
        <v>-0.25548285623170264</v>
      </c>
      <c r="F214" s="4">
        <f ca="1">SUMPRODUCT('Modified Weights'!F224:F228,'Centered Ratings'!F213:F217)/SUM('Modified Weights'!F224:F228)</f>
        <v>2.673521820638328E-2</v>
      </c>
      <c r="G214">
        <f ca="1">SUMPRODUCT('Modified Weights'!G224:G228,'Centered Ratings'!G213:G217)/SUM('Modified Weights'!G224:G228)</f>
        <v>-0.30459540889532677</v>
      </c>
      <c r="H214">
        <f ca="1">SUMPRODUCT('Modified Weights'!H224:H228,'Centered Ratings'!H213:H217)/SUM('Modified Weights'!H224:H228)</f>
        <v>-0.17393756335728947</v>
      </c>
      <c r="I214">
        <f ca="1">SUMPRODUCT('Modified Weights'!I224:I228,'Centered Ratings'!I213:I217)/SUM('Modified Weights'!I224:I228)</f>
        <v>-0.31754838776833855</v>
      </c>
      <c r="J214">
        <f ca="1">SUMPRODUCT('Modified Weights'!J224:J228,'Centered Ratings'!J213:J217)/SUM('Modified Weights'!J224:J228)</f>
        <v>0.22874529158142237</v>
      </c>
      <c r="K214">
        <f ca="1">SUMPRODUCT('Modified Weights'!K224:K228,'Centered Ratings'!K213:K217)/SUM('Modified Weights'!K224:K228)</f>
        <v>-9.9117678691211075E-2</v>
      </c>
      <c r="L214">
        <f ca="1">SUMPRODUCT('Modified Weights'!L224:L228,'Centered Ratings'!L213:L217)/SUM('Modified Weights'!L224:L228)</f>
        <v>-0.15628647989213748</v>
      </c>
      <c r="M214">
        <f ca="1">SUMPRODUCT('Modified Weights'!M224:M228,'Centered Ratings'!M213:M217)/SUM('Modified Weights'!M224:M228)</f>
        <v>-3.9101770390851318E-2</v>
      </c>
      <c r="N214">
        <f ca="1">SUMPRODUCT('Modified Weights'!N224:N228,'Centered Ratings'!N213:N217)/SUM('Modified Weights'!N224:N228)</f>
        <v>0.17648884236593532</v>
      </c>
      <c r="O214" s="4">
        <f ca="1">SUMPRODUCT('Modified Weights'!O224:O228,'Centered Ratings'!O213:O217)/SUM('Modified Weights'!O224:O228)</f>
        <v>0.11310523581138766</v>
      </c>
      <c r="P214">
        <f ca="1">SUMPRODUCT('Modified Weights'!P224:P228,'Centered Ratings'!P213:P217)/SUM('Modified Weights'!P224:P228)</f>
        <v>-2.045437232223208E-2</v>
      </c>
      <c r="Q214">
        <f ca="1">SUMPRODUCT('Modified Weights'!Q224:Q228,'Centered Ratings'!Q213:Q217)/SUM('Modified Weights'!Q224:Q228)</f>
        <v>0</v>
      </c>
      <c r="R214">
        <f ca="1">SUMPRODUCT('Modified Weights'!R224:R228,'Centered Ratings'!R213:R217)/SUM('Modified Weights'!R224:R228)</f>
        <v>-0.2765614956816923</v>
      </c>
      <c r="S214">
        <f ca="1">SUMPRODUCT('Modified Weights'!S224:S228,'Centered Ratings'!S213:S217)/SUM('Modified Weights'!S224:S228)</f>
        <v>6.1505318767015899E-2</v>
      </c>
      <c r="T214">
        <f ca="1">SUMPRODUCT('Modified Weights'!T224:T228,'Centered Ratings'!T213:T217)/SUM('Modified Weights'!T224:T228)</f>
        <v>-0.2481745291287476</v>
      </c>
      <c r="U214">
        <f ca="1">SUMPRODUCT('Modified Weights'!U224:U228,'Centered Ratings'!U213:U217)/SUM('Modified Weights'!U224:U228)</f>
        <v>-8.369467360258892E-2</v>
      </c>
      <c r="V214">
        <f ca="1">SUMPRODUCT('Modified Weights'!V224:V228,'Centered Ratings'!V213:V217)/SUM('Modified Weights'!V224:V228)</f>
        <v>-0.26211274698863901</v>
      </c>
      <c r="W214">
        <f ca="1">SUMPRODUCT('Modified Weights'!W224:W228,'Centered Ratings'!W213:W217)/SUM('Modified Weights'!W224:W228)</f>
        <v>0.3573574760826449</v>
      </c>
      <c r="X214">
        <f ca="1">SUMPRODUCT('Modified Weights'!X224:X228,'Centered Ratings'!X213:X217)/SUM('Modified Weights'!X224:X228)</f>
        <v>-0.56608381535255825</v>
      </c>
      <c r="Y214">
        <f ca="1">SUMPRODUCT('Modified Weights'!Y224:Y228,'Centered Ratings'!Y213:Y217)/SUM('Modified Weights'!Y224:Y228)</f>
        <v>2.93848717551272E-2</v>
      </c>
      <c r="Z214">
        <f ca="1">SUMPRODUCT('Modified Weights'!Z224:Z228,'Centered Ratings'!Z213:Z217)/SUM('Modified Weights'!Z224:Z228)</f>
        <v>0.14613904311423676</v>
      </c>
    </row>
    <row r="215" spans="1:26">
      <c r="A215" s="1" t="str">
        <f t="shared" si="42"/>
        <v>557: Spider-Man (2002)</v>
      </c>
      <c r="B215">
        <f ca="1">SUMPRODUCT('Modified Weights'!B225:B229,'Centered Ratings'!B214:B218)/SUM('Modified Weights'!B225:B229)</f>
        <v>0.25748770752237415</v>
      </c>
      <c r="C215">
        <f ca="1">SUMPRODUCT('Modified Weights'!C225:C229,'Centered Ratings'!C214:C218)/SUM('Modified Weights'!C225:C229)</f>
        <v>6.5409456007442185E-3</v>
      </c>
      <c r="D215">
        <f ca="1">SUMPRODUCT('Modified Weights'!D225:D229,'Centered Ratings'!D214:D218)/SUM('Modified Weights'!D225:D229)</f>
        <v>0.14106589430933433</v>
      </c>
      <c r="E215">
        <f ca="1">SUMPRODUCT('Modified Weights'!E225:E229,'Centered Ratings'!E214:E218)/SUM('Modified Weights'!E225:E229)</f>
        <v>-7.6827648265503548E-2</v>
      </c>
      <c r="F215" s="4">
        <f ca="1">SUMPRODUCT('Modified Weights'!F225:F229,'Centered Ratings'!F214:F218)/SUM('Modified Weights'!F225:F229)</f>
        <v>2.673521820638328E-2</v>
      </c>
      <c r="G215">
        <f ca="1">SUMPRODUCT('Modified Weights'!G225:G229,'Centered Ratings'!G214:G218)/SUM('Modified Weights'!G225:G229)</f>
        <v>-0.53399617841548086</v>
      </c>
      <c r="H215">
        <f ca="1">SUMPRODUCT('Modified Weights'!H225:H229,'Centered Ratings'!H214:H218)/SUM('Modified Weights'!H225:H229)</f>
        <v>-6.5250084476385889E-2</v>
      </c>
      <c r="I215">
        <f ca="1">SUMPRODUCT('Modified Weights'!I225:I229,'Centered Ratings'!I214:I218)/SUM('Modified Weights'!I225:I229)</f>
        <v>-0.24689748108095871</v>
      </c>
      <c r="J215">
        <f ca="1">SUMPRODUCT('Modified Weights'!J225:J229,'Centered Ratings'!J214:J218)/SUM('Modified Weights'!J225:J229)</f>
        <v>0.14936778575294407</v>
      </c>
      <c r="K215">
        <f ca="1">SUMPRODUCT('Modified Weights'!K225:K229,'Centered Ratings'!K214:K218)/SUM('Modified Weights'!K225:K229)</f>
        <v>-2.0542810702815538E-3</v>
      </c>
      <c r="L215">
        <f ca="1">SUMPRODUCT('Modified Weights'!L225:L229,'Centered Ratings'!L214:L218)/SUM('Modified Weights'!L225:L229)</f>
        <v>-0.15628647989213748</v>
      </c>
      <c r="M215">
        <f ca="1">SUMPRODUCT('Modified Weights'!M225:M229,'Centered Ratings'!M214:M218)/SUM('Modified Weights'!M225:M229)</f>
        <v>-3.9101770390851318E-2</v>
      </c>
      <c r="N215">
        <f ca="1">SUMPRODUCT('Modified Weights'!N225:N229,'Centered Ratings'!N214:N218)/SUM('Modified Weights'!N225:N229)</f>
        <v>0.25988686971596359</v>
      </c>
      <c r="O215" s="4">
        <f ca="1">SUMPRODUCT('Modified Weights'!O225:O229,'Centered Ratings'!O214:O218)/SUM('Modified Weights'!O225:O229)</f>
        <v>-0.10214166739883014</v>
      </c>
      <c r="P215">
        <f ca="1">SUMPRODUCT('Modified Weights'!P225:P229,'Centered Ratings'!P214:P218)/SUM('Modified Weights'!P225:P229)</f>
        <v>-2.045437232223208E-2</v>
      </c>
      <c r="Q215">
        <f ca="1">SUMPRODUCT('Modified Weights'!Q225:Q229,'Centered Ratings'!Q214:Q218)/SUM('Modified Weights'!Q225:Q229)</f>
        <v>-0.14358181552465868</v>
      </c>
      <c r="R215">
        <f ca="1">SUMPRODUCT('Modified Weights'!R225:R229,'Centered Ratings'!R214:R218)/SUM('Modified Weights'!R225:R229)</f>
        <v>-0.2765614956816923</v>
      </c>
      <c r="S215">
        <f ca="1">SUMPRODUCT('Modified Weights'!S225:S229,'Centered Ratings'!S214:S218)/SUM('Modified Weights'!S225:S229)</f>
        <v>0.23045443121062442</v>
      </c>
      <c r="T215">
        <f ca="1">SUMPRODUCT('Modified Weights'!T225:T229,'Centered Ratings'!T214:T218)/SUM('Modified Weights'!T225:T229)</f>
        <v>-0.28405638692508689</v>
      </c>
      <c r="U215">
        <f ca="1">SUMPRODUCT('Modified Weights'!U225:U229,'Centered Ratings'!U214:U218)/SUM('Modified Weights'!U225:U229)</f>
        <v>3.0723045440669037E-2</v>
      </c>
      <c r="V215">
        <f ca="1">SUMPRODUCT('Modified Weights'!V225:V229,'Centered Ratings'!V214:V218)/SUM('Modified Weights'!V225:V229)</f>
        <v>-1.75</v>
      </c>
      <c r="W215">
        <f ca="1">SUMPRODUCT('Modified Weights'!W225:W229,'Centered Ratings'!W214:W218)/SUM('Modified Weights'!W225:W229)</f>
        <v>0.42689982608168386</v>
      </c>
      <c r="X215">
        <f ca="1">SUMPRODUCT('Modified Weights'!X225:X229,'Centered Ratings'!X214:X218)/SUM('Modified Weights'!X225:X229)</f>
        <v>-0.56608381535255825</v>
      </c>
      <c r="Y215">
        <f ca="1">SUMPRODUCT('Modified Weights'!Y225:Y229,'Centered Ratings'!Y214:Y218)/SUM('Modified Weights'!Y225:Y229)</f>
        <v>0.10478314201687582</v>
      </c>
      <c r="Z215">
        <f ca="1">SUMPRODUCT('Modified Weights'!Z225:Z229,'Centered Ratings'!Z214:Z218)/SUM('Modified Weights'!Z225:Z229)</f>
        <v>1.8287307461361552E-2</v>
      </c>
    </row>
    <row r="216" spans="1:26">
      <c r="A216" s="1" t="str">
        <f t="shared" si="42"/>
        <v>557: Spider-Man (2002)</v>
      </c>
      <c r="B216">
        <f ca="1">SUMPRODUCT('Modified Weights'!B226:B230,'Centered Ratings'!B215:B219)/SUM('Modified Weights'!B226:B230)</f>
        <v>0.32494860462667768</v>
      </c>
      <c r="C216">
        <f ca="1">SUMPRODUCT('Modified Weights'!C226:C230,'Centered Ratings'!C215:C219)/SUM('Modified Weights'!C226:C230)</f>
        <v>0.14827444115545468</v>
      </c>
      <c r="D216">
        <f ca="1">SUMPRODUCT('Modified Weights'!D226:D230,'Centered Ratings'!D215:D219)/SUM('Modified Weights'!D226:D230)</f>
        <v>-0.10598601961061446</v>
      </c>
      <c r="E216">
        <f ca="1">SUMPRODUCT('Modified Weights'!E226:E230,'Centered Ratings'!E215:E219)/SUM('Modified Weights'!E226:E230)</f>
        <v>0.18512609758382831</v>
      </c>
      <c r="F216" s="4">
        <f ca="1">SUMPRODUCT('Modified Weights'!F226:F230,'Centered Ratings'!F215:F219)/SUM('Modified Weights'!F226:F230)</f>
        <v>-0.32040692744955207</v>
      </c>
      <c r="G216">
        <f ca="1">SUMPRODUCT('Modified Weights'!G226:G230,'Centered Ratings'!G215:G219)/SUM('Modified Weights'!G226:G230)</f>
        <v>-0.53399617841548086</v>
      </c>
      <c r="H216">
        <f ca="1">SUMPRODUCT('Modified Weights'!H226:H230,'Centered Ratings'!H215:H219)/SUM('Modified Weights'!H226:H230)</f>
        <v>0.10933409501553511</v>
      </c>
      <c r="I216">
        <f ca="1">SUMPRODUCT('Modified Weights'!I226:I230,'Centered Ratings'!I215:I219)/SUM('Modified Weights'!I226:I230)</f>
        <v>-0.12078503735452567</v>
      </c>
      <c r="J216">
        <f ca="1">SUMPRODUCT('Modified Weights'!J226:J230,'Centered Ratings'!J215:J219)/SUM('Modified Weights'!J226:J230)</f>
        <v>0.24351892382147386</v>
      </c>
      <c r="K216">
        <f ca="1">SUMPRODUCT('Modified Weights'!K226:K230,'Centered Ratings'!K215:K219)/SUM('Modified Weights'!K226:K230)</f>
        <v>-0.10945144248311191</v>
      </c>
      <c r="L216">
        <f ca="1">SUMPRODUCT('Modified Weights'!L226:L230,'Centered Ratings'!L215:L219)/SUM('Modified Weights'!L226:L230)</f>
        <v>-0.12098117273165655</v>
      </c>
      <c r="M216">
        <f ca="1">SUMPRODUCT('Modified Weights'!M226:M230,'Centered Ratings'!M215:M219)/SUM('Modified Weights'!M226:M230)</f>
        <v>-0.12380532944528229</v>
      </c>
      <c r="N216">
        <f ca="1">SUMPRODUCT('Modified Weights'!N226:N230,'Centered Ratings'!N215:N219)/SUM('Modified Weights'!N226:N230)</f>
        <v>0.51331030477871376</v>
      </c>
      <c r="O216" s="4">
        <f ca="1">SUMPRODUCT('Modified Weights'!O226:O230,'Centered Ratings'!O215:O219)/SUM('Modified Weights'!O226:O230)</f>
        <v>-9.2222386203776194E-2</v>
      </c>
      <c r="P216">
        <f ca="1">SUMPRODUCT('Modified Weights'!P226:P230,'Centered Ratings'!P215:P219)/SUM('Modified Weights'!P226:P230)</f>
        <v>-0.1531249362736459</v>
      </c>
      <c r="Q216">
        <f ca="1">SUMPRODUCT('Modified Weights'!Q226:Q230,'Centered Ratings'!Q215:Q219)/SUM('Modified Weights'!Q226:Q230)</f>
        <v>5.0019749002118488E-2</v>
      </c>
      <c r="R216">
        <f ca="1">SUMPRODUCT('Modified Weights'!R226:R230,'Centered Ratings'!R215:R219)/SUM('Modified Weights'!R226:R230)</f>
        <v>-5.066280782857107E-2</v>
      </c>
      <c r="S216">
        <f ca="1">SUMPRODUCT('Modified Weights'!S226:S230,'Centered Ratings'!S215:S219)/SUM('Modified Weights'!S226:S230)</f>
        <v>0.11021083272446427</v>
      </c>
      <c r="T216">
        <f ca="1">SUMPRODUCT('Modified Weights'!T226:T230,'Centered Ratings'!T215:T219)/SUM('Modified Weights'!T226:T230)</f>
        <v>9.6936053008345763E-2</v>
      </c>
      <c r="U216">
        <f ca="1">SUMPRODUCT('Modified Weights'!U226:U230,'Centered Ratings'!U215:U219)/SUM('Modified Weights'!U226:U230)</f>
        <v>0.20665761834929638</v>
      </c>
      <c r="V216">
        <f ca="1">SUMPRODUCT('Modified Weights'!V226:V230,'Centered Ratings'!V215:V219)/SUM('Modified Weights'!V226:V230)</f>
        <v>-1.75</v>
      </c>
      <c r="W216">
        <f ca="1">SUMPRODUCT('Modified Weights'!W226:W230,'Centered Ratings'!W215:W219)/SUM('Modified Weights'!W226:W230)</f>
        <v>0.28151993225783928</v>
      </c>
      <c r="X216">
        <f ca="1">SUMPRODUCT('Modified Weights'!X226:X230,'Centered Ratings'!X215:X219)/SUM('Modified Weights'!X226:X230)</f>
        <v>-0.56608381535255825</v>
      </c>
      <c r="Y216">
        <f ca="1">SUMPRODUCT('Modified Weights'!Y226:Y230,'Centered Ratings'!Y215:Y219)/SUM('Modified Weights'!Y226:Y230)</f>
        <v>-9.3312340689957862E-2</v>
      </c>
      <c r="Z216">
        <f ca="1">SUMPRODUCT('Modified Weights'!Z226:Z230,'Centered Ratings'!Z215:Z219)/SUM('Modified Weights'!Z226:Z230)</f>
        <v>5.3421547349045535E-2</v>
      </c>
    </row>
    <row r="217" spans="1:26">
      <c r="A217" s="1" t="str">
        <f t="shared" si="42"/>
        <v>557: Spider-Man (2002)</v>
      </c>
      <c r="B217">
        <f ca="1">SUMPRODUCT('Modified Weights'!B227:B231,'Centered Ratings'!B216:B220)/SUM('Modified Weights'!B227:B231)</f>
        <v>0.26551786530459226</v>
      </c>
      <c r="C217">
        <f ca="1">SUMPRODUCT('Modified Weights'!C227:C231,'Centered Ratings'!C216:C220)/SUM('Modified Weights'!C227:C231)</f>
        <v>-0.11741816933890317</v>
      </c>
      <c r="D217">
        <f ca="1">SUMPRODUCT('Modified Weights'!D227:D231,'Centered Ratings'!D216:D220)/SUM('Modified Weights'!D227:D231)</f>
        <v>8.9220326210927625E-2</v>
      </c>
      <c r="E217">
        <f ca="1">SUMPRODUCT('Modified Weights'!E227:E231,'Centered Ratings'!E216:E220)/SUM('Modified Weights'!E227:E231)</f>
        <v>0.24701155559137766</v>
      </c>
      <c r="F217" s="4">
        <f ca="1">SUMPRODUCT('Modified Weights'!F227:F231,'Centered Ratings'!F216:F220)/SUM('Modified Weights'!F227:F231)</f>
        <v>0.12163198494421196</v>
      </c>
      <c r="G217">
        <f ca="1">SUMPRODUCT('Modified Weights'!G227:G231,'Centered Ratings'!G216:G220)/SUM('Modified Weights'!G227:G231)</f>
        <v>-0.27922114438322926</v>
      </c>
      <c r="H217">
        <f ca="1">SUMPRODUCT('Modified Weights'!H227:H231,'Centered Ratings'!H216:H220)/SUM('Modified Weights'!H227:H231)</f>
        <v>-0.1431626122740686</v>
      </c>
      <c r="I217">
        <f ca="1">SUMPRODUCT('Modified Weights'!I227:I231,'Centered Ratings'!I216:I220)/SUM('Modified Weights'!I227:I231)</f>
        <v>-1.7956042465539165E-2</v>
      </c>
      <c r="J217">
        <f ca="1">SUMPRODUCT('Modified Weights'!J227:J231,'Centered Ratings'!J216:J220)/SUM('Modified Weights'!J227:J231)</f>
        <v>0.24351892382147386</v>
      </c>
      <c r="K217">
        <f ca="1">SUMPRODUCT('Modified Weights'!K227:K231,'Centered Ratings'!K216:K220)/SUM('Modified Weights'!K227:K231)</f>
        <v>-6.4881862080465008E-2</v>
      </c>
      <c r="L217">
        <f ca="1">SUMPRODUCT('Modified Weights'!L227:L231,'Centered Ratings'!L216:L220)/SUM('Modified Weights'!L227:L231)</f>
        <v>2.1018228045593106E-2</v>
      </c>
      <c r="M217">
        <f ca="1">SUMPRODUCT('Modified Weights'!M227:M231,'Centered Ratings'!M216:M220)/SUM('Modified Weights'!M227:M231)</f>
        <v>-6.5676324129597993E-2</v>
      </c>
      <c r="N217">
        <f ca="1">SUMPRODUCT('Modified Weights'!N227:N231,'Centered Ratings'!N216:N220)/SUM('Modified Weights'!N227:N231)</f>
        <v>-0.19675878088514462</v>
      </c>
      <c r="O217" s="4">
        <f ca="1">SUMPRODUCT('Modified Weights'!O227:O231,'Centered Ratings'!O216:O220)/SUM('Modified Weights'!O227:O231)</f>
        <v>3.2736556344327053E-2</v>
      </c>
      <c r="P217">
        <f ca="1">SUMPRODUCT('Modified Weights'!P227:P231,'Centered Ratings'!P216:P220)/SUM('Modified Weights'!P227:P231)</f>
        <v>2.0312595589531236E-2</v>
      </c>
      <c r="Q217">
        <f ca="1">SUMPRODUCT('Modified Weights'!Q227:Q231,'Centered Ratings'!Q216:Q220)/SUM('Modified Weights'!Q227:Q231)</f>
        <v>5.0019749002118488E-2</v>
      </c>
      <c r="R217">
        <f ca="1">SUMPRODUCT('Modified Weights'!R227:R231,'Centered Ratings'!R216:R220)/SUM('Modified Weights'!R227:R231)</f>
        <v>-6.8367382068036817E-2</v>
      </c>
      <c r="S217">
        <f ca="1">SUMPRODUCT('Modified Weights'!S227:S231,'Centered Ratings'!S216:S220)/SUM('Modified Weights'!S227:S231)</f>
        <v>0.16803934968583753</v>
      </c>
      <c r="T217">
        <f ca="1">SUMPRODUCT('Modified Weights'!T227:T231,'Centered Ratings'!T216:T220)/SUM('Modified Weights'!T227:T231)</f>
        <v>9.6936053008345763E-2</v>
      </c>
      <c r="U217">
        <f ca="1">SUMPRODUCT('Modified Weights'!U227:U231,'Centered Ratings'!U216:U220)/SUM('Modified Weights'!U227:U231)</f>
        <v>5.7626502536836717E-2</v>
      </c>
      <c r="V217">
        <f ca="1">SUMPRODUCT('Modified Weights'!V227:V231,'Centered Ratings'!V216:V220)/SUM('Modified Weights'!V227:V231)</f>
        <v>0.17320015872200281</v>
      </c>
      <c r="W217">
        <f ca="1">SUMPRODUCT('Modified Weights'!W227:W231,'Centered Ratings'!W216:W220)/SUM('Modified Weights'!W227:W231)</f>
        <v>0.16348418725721378</v>
      </c>
      <c r="X217">
        <f ca="1">SUMPRODUCT('Modified Weights'!X227:X231,'Centered Ratings'!X216:X220)/SUM('Modified Weights'!X227:X231)</f>
        <v>-0.43282333843348858</v>
      </c>
      <c r="Y217">
        <f ca="1">SUMPRODUCT('Modified Weights'!Y227:Y231,'Centered Ratings'!Y216:Y220)/SUM('Modified Weights'!Y227:Y231)</f>
        <v>-0.12550984447269647</v>
      </c>
      <c r="Z217">
        <f ca="1">SUMPRODUCT('Modified Weights'!Z227:Z231,'Centered Ratings'!Z216:Z220)/SUM('Modified Weights'!Z227:Z231)</f>
        <v>8.4888961206813829E-2</v>
      </c>
    </row>
    <row r="218" spans="1:26">
      <c r="A218" s="21" t="s">
        <v>43</v>
      </c>
      <c r="B218">
        <f ca="1">SUMPRODUCT('Modified Weights'!B228:B232,'Centered Ratings'!B217:B221)/SUM('Modified Weights'!B228:B232)</f>
        <v>-8.5486738134805992E-2</v>
      </c>
      <c r="C218">
        <f ca="1">SUMPRODUCT('Modified Weights'!C228:C232,'Centered Ratings'!C217:C221)/SUM('Modified Weights'!C228:C232)</f>
        <v>-1.1017282340245944E-2</v>
      </c>
      <c r="D218">
        <f ca="1">SUMPRODUCT('Modified Weights'!D228:D232,'Centered Ratings'!D217:D221)/SUM('Modified Weights'!D228:D232)</f>
        <v>0.10415206594029151</v>
      </c>
      <c r="E218">
        <f ca="1">SUMPRODUCT('Modified Weights'!E228:E232,'Centered Ratings'!E217:E221)/SUM('Modified Weights'!E228:E232)</f>
        <v>0.12027111640828227</v>
      </c>
      <c r="F218" s="4">
        <f ca="1">SUMPRODUCT('Modified Weights'!F228:F232,'Centered Ratings'!F217:F221)/SUM('Modified Weights'!F228:F232)</f>
        <v>8.5995475948454116E-3</v>
      </c>
      <c r="G218">
        <f ca="1">SUMPRODUCT('Modified Weights'!G228:G232,'Centered Ratings'!G217:G221)/SUM('Modified Weights'!G228:G232)</f>
        <v>-3.0916165179127507E-2</v>
      </c>
      <c r="H218">
        <f ca="1">SUMPRODUCT('Modified Weights'!H228:H232,'Centered Ratings'!H217:H221)/SUM('Modified Weights'!H228:H232)</f>
        <v>-0.1431626122740686</v>
      </c>
      <c r="I218">
        <f ca="1">SUMPRODUCT('Modified Weights'!I228:I232,'Centered Ratings'!I217:I221)/SUM('Modified Weights'!I228:I232)</f>
        <v>-1.7956042465539165E-2</v>
      </c>
      <c r="J218">
        <f ca="1">SUMPRODUCT('Modified Weights'!J228:J232,'Centered Ratings'!J217:J221)/SUM('Modified Weights'!J228:J232)</f>
        <v>-1.2962152357052257E-2</v>
      </c>
      <c r="K218">
        <f ca="1">SUMPRODUCT('Modified Weights'!K228:K232,'Centered Ratings'!K217:K221)/SUM('Modified Weights'!K228:K232)</f>
        <v>-2.1121802666230378E-2</v>
      </c>
      <c r="L218">
        <f ca="1">SUMPRODUCT('Modified Weights'!L228:L232,'Centered Ratings'!L217:L221)/SUM('Modified Weights'!L228:L232)</f>
        <v>-6.9376047596053985E-3</v>
      </c>
      <c r="M218">
        <f ca="1">SUMPRODUCT('Modified Weights'!M228:M232,'Centered Ratings'!M217:M221)/SUM('Modified Weights'!M228:M232)</f>
        <v>-1.0859538788363434E-2</v>
      </c>
      <c r="N218">
        <f ca="1">SUMPRODUCT('Modified Weights'!N228:N232,'Centered Ratings'!N217:N221)/SUM('Modified Weights'!N228:N232)</f>
        <v>-0.19675878088514462</v>
      </c>
      <c r="O218" s="4">
        <f ca="1">SUMPRODUCT('Modified Weights'!O228:O232,'Centered Ratings'!O217:O221)/SUM('Modified Weights'!O228:O232)</f>
        <v>3.2736556344327053E-2</v>
      </c>
      <c r="P218">
        <f ca="1">SUMPRODUCT('Modified Weights'!P228:P232,'Centered Ratings'!P217:P221)/SUM('Modified Weights'!P228:P232)</f>
        <v>1.3471660609245636E-2</v>
      </c>
      <c r="Q218">
        <f ca="1">SUMPRODUCT('Modified Weights'!Q228:Q232,'Centered Ratings'!Q217:Q221)/SUM('Modified Weights'!Q228:Q232)</f>
        <v>5.0019749002118488E-2</v>
      </c>
      <c r="R218">
        <f ca="1">SUMPRODUCT('Modified Weights'!R228:R232,'Centered Ratings'!R217:R221)/SUM('Modified Weights'!R228:R232)</f>
        <v>4.4236254775030799E-2</v>
      </c>
      <c r="S218">
        <f ca="1">SUMPRODUCT('Modified Weights'!S228:S232,'Centered Ratings'!S217:S221)/SUM('Modified Weights'!S228:S232)</f>
        <v>-9.7113175592943121E-2</v>
      </c>
      <c r="T218">
        <f ca="1">SUMPRODUCT('Modified Weights'!T228:T232,'Centered Ratings'!T217:T221)/SUM('Modified Weights'!T228:T232)</f>
        <v>8.4069381720982203E-2</v>
      </c>
      <c r="U218">
        <f ca="1">SUMPRODUCT('Modified Weights'!U228:U232,'Centered Ratings'!U217:U221)/SUM('Modified Weights'!U228:U232)</f>
        <v>-7.9460616109185797E-2</v>
      </c>
      <c r="V218">
        <f ca="1">SUMPRODUCT('Modified Weights'!V228:V232,'Centered Ratings'!V217:V221)/SUM('Modified Weights'!V228:V232)</f>
        <v>0.17320015872200281</v>
      </c>
      <c r="W218">
        <f ca="1">SUMPRODUCT('Modified Weights'!W228:W232,'Centered Ratings'!W217:W221)/SUM('Modified Weights'!W228:W232)</f>
        <v>7.2280076867989262E-2</v>
      </c>
      <c r="X218">
        <f ca="1">SUMPRODUCT('Modified Weights'!X228:X232,'Centered Ratings'!X217:X221)/SUM('Modified Weights'!X228:X232)</f>
        <v>-8.2604769190698007E-2</v>
      </c>
      <c r="Y218">
        <f ca="1">SUMPRODUCT('Modified Weights'!Y228:Y232,'Centered Ratings'!Y217:Y221)/SUM('Modified Weights'!Y228:Y232)</f>
        <v>-4.1357915706761235E-2</v>
      </c>
      <c r="Z218">
        <f ca="1">SUMPRODUCT('Modified Weights'!Z228:Z232,'Centered Ratings'!Z217:Z221)/SUM('Modified Weights'!Z228:Z232)</f>
        <v>8.100933001570168E-2</v>
      </c>
    </row>
    <row r="219" spans="1:26">
      <c r="A219" s="1" t="str">
        <f t="shared" ref="A219:A222" si="43">A218</f>
        <v>558: Spider-Man 2 (2004)</v>
      </c>
      <c r="B219">
        <f ca="1">SUMPRODUCT('Modified Weights'!B229:B233,'Centered Ratings'!B218:B222)/SUM('Modified Weights'!B229:B233)</f>
        <v>-0.90064602144044181</v>
      </c>
      <c r="C219">
        <f ca="1">SUMPRODUCT('Modified Weights'!C229:C233,'Centered Ratings'!C218:C222)/SUM('Modified Weights'!C229:C233)</f>
        <v>-1.1017282340245944E-2</v>
      </c>
      <c r="D219">
        <f ca="1">SUMPRODUCT('Modified Weights'!D229:D233,'Centered Ratings'!D218:D222)/SUM('Modified Weights'!D229:D233)</f>
        <v>0.10415206594029151</v>
      </c>
      <c r="E219">
        <f ca="1">SUMPRODUCT('Modified Weights'!E229:E233,'Centered Ratings'!E218:E222)/SUM('Modified Weights'!E229:E233)</f>
        <v>0.23349120485924887</v>
      </c>
      <c r="F219" s="4">
        <f ca="1">SUMPRODUCT('Modified Weights'!F229:F233,'Centered Ratings'!F218:F222)/SUM('Modified Weights'!F229:F233)</f>
        <v>6.4815998109829479E-2</v>
      </c>
      <c r="G219">
        <f ca="1">SUMPRODUCT('Modified Weights'!G229:G233,'Centered Ratings'!G218:G222)/SUM('Modified Weights'!G229:G233)</f>
        <v>-3.0916165179127507E-2</v>
      </c>
      <c r="H219">
        <f ca="1">SUMPRODUCT('Modified Weights'!H229:H233,'Centered Ratings'!H218:H222)/SUM('Modified Weights'!H229:H233)</f>
        <v>-0.1431626122740686</v>
      </c>
      <c r="I219">
        <f ca="1">SUMPRODUCT('Modified Weights'!I229:I233,'Centered Ratings'!I218:I222)/SUM('Modified Weights'!I229:I233)</f>
        <v>0.15799515182792875</v>
      </c>
      <c r="J219">
        <f ca="1">SUMPRODUCT('Modified Weights'!J229:J233,'Centered Ratings'!J218:J222)/SUM('Modified Weights'!J229:J233)</f>
        <v>-0.5</v>
      </c>
      <c r="K219">
        <f ca="1">SUMPRODUCT('Modified Weights'!K229:K233,'Centered Ratings'!K218:K222)/SUM('Modified Weights'!K229:K233)</f>
        <v>0.14376847225598866</v>
      </c>
      <c r="L219">
        <f ca="1">SUMPRODUCT('Modified Weights'!L229:L233,'Centered Ratings'!L218:L222)/SUM('Modified Weights'!L229:L233)</f>
        <v>-0.14182570662303001</v>
      </c>
      <c r="M219">
        <f ca="1">SUMPRODUCT('Modified Weights'!M229:M233,'Centered Ratings'!M218:M222)/SUM('Modified Weights'!M229:M233)</f>
        <v>5.2480708336355507E-2</v>
      </c>
      <c r="N219">
        <f ca="1">SUMPRODUCT('Modified Weights'!N229:N233,'Centered Ratings'!N218:N222)/SUM('Modified Weights'!N229:N233)</f>
        <v>4.512962947179297E-2</v>
      </c>
      <c r="O219" s="4">
        <f ca="1">SUMPRODUCT('Modified Weights'!O229:O233,'Centered Ratings'!O218:O222)/SUM('Modified Weights'!O229:O233)</f>
        <v>-0.24818916911857375</v>
      </c>
      <c r="P219">
        <f ca="1">SUMPRODUCT('Modified Weights'!P229:P233,'Centered Ratings'!P218:P222)/SUM('Modified Weights'!P229:P233)</f>
        <v>0.72927965447666454</v>
      </c>
      <c r="Q219">
        <f ca="1">SUMPRODUCT('Modified Weights'!Q229:Q233,'Centered Ratings'!Q218:Q222)/SUM('Modified Weights'!Q229:Q233)</f>
        <v>7.4172915928549327E-2</v>
      </c>
      <c r="R219">
        <f ca="1">SUMPRODUCT('Modified Weights'!R229:R233,'Centered Ratings'!R218:R222)/SUM('Modified Weights'!R229:R233)</f>
        <v>4.4236254775030764E-2</v>
      </c>
      <c r="S219">
        <f ca="1">SUMPRODUCT('Modified Weights'!S229:S233,'Centered Ratings'!S218:S222)/SUM('Modified Weights'!S229:S233)</f>
        <v>-0.38473887093167797</v>
      </c>
      <c r="T219">
        <f ca="1">SUMPRODUCT('Modified Weights'!T229:T233,'Centered Ratings'!T218:T222)/SUM('Modified Weights'!T229:T233)</f>
        <v>0.57347364918278809</v>
      </c>
      <c r="U219">
        <f ca="1">SUMPRODUCT('Modified Weights'!U229:U233,'Centered Ratings'!U218:U222)/SUM('Modified Weights'!U229:U233)</f>
        <v>-7.9460616109185797E-2</v>
      </c>
      <c r="V219">
        <f ca="1">SUMPRODUCT('Modified Weights'!V229:V233,'Centered Ratings'!V218:V222)/SUM('Modified Weights'!V229:V233)</f>
        <v>1.75</v>
      </c>
      <c r="W219">
        <f ca="1">SUMPRODUCT('Modified Weights'!W229:W233,'Centered Ratings'!W218:W222)/SUM('Modified Weights'!W229:W233)</f>
        <v>-1.8725404076730609E-2</v>
      </c>
      <c r="X219">
        <f ca="1">SUMPRODUCT('Modified Weights'!X229:X233,'Centered Ratings'!X218:X222)/SUM('Modified Weights'!X229:X233)</f>
        <v>-8.2604769190698007E-2</v>
      </c>
      <c r="Y219">
        <f ca="1">SUMPRODUCT('Modified Weights'!Y229:Y233,'Centered Ratings'!Y218:Y222)/SUM('Modified Weights'!Y229:Y233)</f>
        <v>-4.1357915706761235E-2</v>
      </c>
      <c r="Z219">
        <f ca="1">SUMPRODUCT('Modified Weights'!Z229:Z233,'Centered Ratings'!Z218:Z222)/SUM('Modified Weights'!Z229:Z233)</f>
        <v>-0.31483350118639103</v>
      </c>
    </row>
    <row r="220" spans="1:26">
      <c r="A220" s="1" t="str">
        <f t="shared" si="43"/>
        <v>558: Spider-Man 2 (2004)</v>
      </c>
      <c r="B220">
        <f ca="1">SUMPRODUCT('Modified Weights'!B230:B234,'Centered Ratings'!B219:B223)/SUM('Modified Weights'!B230:B234)</f>
        <v>-0.90064602144044181</v>
      </c>
      <c r="C220">
        <f ca="1">SUMPRODUCT('Modified Weights'!C230:C234,'Centered Ratings'!C219:C223)/SUM('Modified Weights'!C230:C234)</f>
        <v>1.6282658070018007E-2</v>
      </c>
      <c r="D220">
        <f ca="1">SUMPRODUCT('Modified Weights'!D230:D234,'Centered Ratings'!D219:D223)/SUM('Modified Weights'!D230:D234)</f>
        <v>0.66666666666666652</v>
      </c>
      <c r="E220">
        <f ca="1">SUMPRODUCT('Modified Weights'!E230:E234,'Centered Ratings'!E219:E223)/SUM('Modified Weights'!E230:E234)</f>
        <v>0.23849409547689066</v>
      </c>
      <c r="F220" s="4">
        <f ca="1">SUMPRODUCT('Modified Weights'!F230:F234,'Centered Ratings'!F219:F223)/SUM('Modified Weights'!F230:F234)</f>
        <v>6.4815998109829479E-2</v>
      </c>
      <c r="G220">
        <f ca="1">SUMPRODUCT('Modified Weights'!G230:G234,'Centered Ratings'!G219:G223)/SUM('Modified Weights'!G230:G234)</f>
        <v>-0.27239065941086876</v>
      </c>
      <c r="H220">
        <f ca="1">SUMPRODUCT('Modified Weights'!H230:H234,'Centered Ratings'!H219:H223)/SUM('Modified Weights'!H230:H234)</f>
        <v>-0.36224416918448799</v>
      </c>
      <c r="I220">
        <f ca="1">SUMPRODUCT('Modified Weights'!I230:I234,'Centered Ratings'!I219:I223)/SUM('Modified Weights'!I230:I234)</f>
        <v>-0.12451758717988794</v>
      </c>
      <c r="J220">
        <f ca="1">SUMPRODUCT('Modified Weights'!J230:J234,'Centered Ratings'!J219:J223)/SUM('Modified Weights'!J230:J234)</f>
        <v>-0.5</v>
      </c>
      <c r="K220">
        <f ca="1">SUMPRODUCT('Modified Weights'!K230:K234,'Centered Ratings'!K219:K223)/SUM('Modified Weights'!K230:K234)</f>
        <v>-0.14376847225598866</v>
      </c>
      <c r="L220">
        <f ca="1">SUMPRODUCT('Modified Weights'!L230:L234,'Centered Ratings'!L219:L223)/SUM('Modified Weights'!L230:L234)</f>
        <v>-0.14182570662303001</v>
      </c>
      <c r="M220">
        <f ca="1">SUMPRODUCT('Modified Weights'!M230:M234,'Centered Ratings'!M219:M223)/SUM('Modified Weights'!M230:M234)</f>
        <v>5.2480708336355507E-2</v>
      </c>
      <c r="N220">
        <f ca="1">SUMPRODUCT('Modified Weights'!N230:N234,'Centered Ratings'!N219:N223)/SUM('Modified Weights'!N230:N234)</f>
        <v>-0.17841932311199768</v>
      </c>
      <c r="O220" s="4">
        <f ca="1">SUMPRODUCT('Modified Weights'!O230:O234,'Centered Ratings'!O219:O223)/SUM('Modified Weights'!O230:O234)</f>
        <v>0.27946524378601845</v>
      </c>
      <c r="P220">
        <f ca="1">SUMPRODUCT('Modified Weights'!P230:P234,'Centered Ratings'!P219:P223)/SUM('Modified Weights'!P230:P234)</f>
        <v>0.72927965447666454</v>
      </c>
      <c r="Q220">
        <f ca="1">SUMPRODUCT('Modified Weights'!Q230:Q234,'Centered Ratings'!Q219:Q223)/SUM('Modified Weights'!Q230:Q234)</f>
        <v>0.39354322898213734</v>
      </c>
      <c r="R220">
        <f ca="1">SUMPRODUCT('Modified Weights'!R230:R234,'Centered Ratings'!R219:R223)/SUM('Modified Weights'!R230:R234)</f>
        <v>4.4236254775030764E-2</v>
      </c>
      <c r="S220">
        <f ca="1">SUMPRODUCT('Modified Weights'!S230:S234,'Centered Ratings'!S219:S223)/SUM('Modified Weights'!S230:S234)</f>
        <v>-0.89014230178277876</v>
      </c>
      <c r="T220">
        <f ca="1">SUMPRODUCT('Modified Weights'!T230:T234,'Centered Ratings'!T219:T223)/SUM('Modified Weights'!T230:T234)</f>
        <v>0.57347364918278809</v>
      </c>
      <c r="U220">
        <f ca="1">SUMPRODUCT('Modified Weights'!U230:U234,'Centered Ratings'!U219:U223)/SUM('Modified Weights'!U230:U234)</f>
        <v>-0.33625163308555717</v>
      </c>
      <c r="V220">
        <f ca="1">SUMPRODUCT('Modified Weights'!V230:V234,'Centered Ratings'!V219:V223)/SUM('Modified Weights'!V230:V234)</f>
        <v>1.75</v>
      </c>
      <c r="W220">
        <f ca="1">SUMPRODUCT('Modified Weights'!W230:W234,'Centered Ratings'!W219:W223)/SUM('Modified Weights'!W230:W234)</f>
        <v>-0.10217622407557744</v>
      </c>
      <c r="X220">
        <f ca="1">SUMPRODUCT('Modified Weights'!X230:X234,'Centered Ratings'!X219:X223)/SUM('Modified Weights'!X230:X234)</f>
        <v>-8.2604769190698007E-2</v>
      </c>
      <c r="Y220">
        <f ca="1">SUMPRODUCT('Modified Weights'!Y230:Y234,'Centered Ratings'!Y219:Y223)/SUM('Modified Weights'!Y230:Y234)</f>
        <v>-0.17759695034937051</v>
      </c>
      <c r="Z220">
        <f ca="1">SUMPRODUCT('Modified Weights'!Z230:Z234,'Centered Ratings'!Z219:Z223)/SUM('Modified Weights'!Z230:Z234)</f>
        <v>-6.1792580536283191E-2</v>
      </c>
    </row>
    <row r="221" spans="1:26">
      <c r="A221" s="1" t="str">
        <f t="shared" si="43"/>
        <v>558: Spider-Man 2 (2004)</v>
      </c>
      <c r="B221">
        <f ca="1">SUMPRODUCT('Modified Weights'!B231:B235,'Centered Ratings'!B220:B224)/SUM('Modified Weights'!B231:B235)</f>
        <v>-0.5</v>
      </c>
      <c r="C221">
        <f ca="1">SUMPRODUCT('Modified Weights'!C231:C235,'Centered Ratings'!C220:C224)/SUM('Modified Weights'!C231:C235)</f>
        <v>-9.5612206841595493E-2</v>
      </c>
      <c r="D221">
        <f ca="1">SUMPRODUCT('Modified Weights'!D231:D235,'Centered Ratings'!D220:D224)/SUM('Modified Weights'!D231:D235)</f>
        <v>0.45901674817474963</v>
      </c>
      <c r="E221">
        <f ca="1">SUMPRODUCT('Modified Weights'!E231:E235,'Centered Ratings'!E220:E224)/SUM('Modified Weights'!E231:E235)</f>
        <v>0.32782826074915256</v>
      </c>
      <c r="F221" s="4">
        <f ca="1">SUMPRODUCT('Modified Weights'!F231:F235,'Centered Ratings'!F220:F224)/SUM('Modified Weights'!F231:F235)</f>
        <v>-0.40381763298867179</v>
      </c>
      <c r="G221">
        <f ca="1">SUMPRODUCT('Modified Weights'!G231:G235,'Centered Ratings'!G220:G224)/SUM('Modified Weights'!G231:G235)</f>
        <v>-0.27239065941086876</v>
      </c>
      <c r="H221">
        <f ca="1">SUMPRODUCT('Modified Weights'!H231:H235,'Centered Ratings'!H220:H224)/SUM('Modified Weights'!H231:H235)</f>
        <v>-0.67507514042755745</v>
      </c>
      <c r="I221">
        <f ca="1">SUMPRODUCT('Modified Weights'!I231:I235,'Centered Ratings'!I220:I224)/SUM('Modified Weights'!I231:I235)</f>
        <v>-0.83173243754572679</v>
      </c>
      <c r="J221">
        <f ca="1">SUMPRODUCT('Modified Weights'!J231:J235,'Centered Ratings'!J220:J224)/SUM('Modified Weights'!J231:J235)</f>
        <v>-0.30668619795323809</v>
      </c>
      <c r="K221">
        <f ca="1">SUMPRODUCT('Modified Weights'!K231:K235,'Centered Ratings'!K220:K224)/SUM('Modified Weights'!K231:K235)</f>
        <v>-0.14376847225598866</v>
      </c>
      <c r="L221">
        <f ca="1">SUMPRODUCT('Modified Weights'!L231:L235,'Centered Ratings'!L220:L224)/SUM('Modified Weights'!L231:L235)</f>
        <v>-0.14182570662303001</v>
      </c>
      <c r="M221">
        <f ca="1">SUMPRODUCT('Modified Weights'!M231:M235,'Centered Ratings'!M220:M224)/SUM('Modified Weights'!M231:M235)</f>
        <v>-0.1260837527031349</v>
      </c>
      <c r="N221">
        <f ca="1">SUMPRODUCT('Modified Weights'!N231:N235,'Centered Ratings'!N220:N224)/SUM('Modified Weights'!N231:N235)</f>
        <v>-0.17841932311199768</v>
      </c>
      <c r="O221" s="4">
        <f ca="1">SUMPRODUCT('Modified Weights'!O231:O235,'Centered Ratings'!O220:O224)/SUM('Modified Weights'!O231:O235)</f>
        <v>0.2334793556133474</v>
      </c>
      <c r="P221">
        <f ca="1">SUMPRODUCT('Modified Weights'!P231:P235,'Centered Ratings'!P220:P224)/SUM('Modified Weights'!P231:P235)</f>
        <v>0.72927965447666454</v>
      </c>
      <c r="Q221">
        <f ca="1">SUMPRODUCT('Modified Weights'!Q231:Q235,'Centered Ratings'!Q220:Q224)/SUM('Modified Weights'!Q231:Q235)</f>
        <v>-3.7086457964274663E-2</v>
      </c>
      <c r="R221">
        <f ca="1">SUMPRODUCT('Modified Weights'!R231:R235,'Centered Ratings'!R220:R224)/SUM('Modified Weights'!R231:R235)</f>
        <v>-0.69933116114116567</v>
      </c>
      <c r="S221">
        <f ca="1">SUMPRODUCT('Modified Weights'!S231:S235,'Centered Ratings'!S220:S224)/SUM('Modified Weights'!S231:S235)</f>
        <v>0.10414132990264197</v>
      </c>
      <c r="T221">
        <f ca="1">SUMPRODUCT('Modified Weights'!T231:T235,'Centered Ratings'!T220:T224)/SUM('Modified Weights'!T231:T235)</f>
        <v>0.40198991013596647</v>
      </c>
      <c r="U221">
        <f ca="1">SUMPRODUCT('Modified Weights'!U231:U235,'Centered Ratings'!U220:U224)/SUM('Modified Weights'!U231:U235)</f>
        <v>-0.80017383792854968</v>
      </c>
      <c r="V221">
        <f ca="1">SUMPRODUCT('Modified Weights'!V231:V235,'Centered Ratings'!V220:V224)/SUM('Modified Weights'!V231:V235)</f>
        <v>1.75</v>
      </c>
      <c r="W221">
        <f ca="1">SUMPRODUCT('Modified Weights'!W231:W235,'Centered Ratings'!W220:W224)/SUM('Modified Weights'!W231:W235)</f>
        <v>-0.27663209666419109</v>
      </c>
      <c r="X221">
        <f ca="1">SUMPRODUCT('Modified Weights'!X231:X235,'Centered Ratings'!X220:X224)/SUM('Modified Weights'!X231:X235)</f>
        <v>-8.2604769190698007E-2</v>
      </c>
      <c r="Y221">
        <f ca="1">SUMPRODUCT('Modified Weights'!Y231:Y235,'Centered Ratings'!Y220:Y224)/SUM('Modified Weights'!Y231:Y235)</f>
        <v>-0.47513517650031883</v>
      </c>
      <c r="Z221">
        <f ca="1">SUMPRODUCT('Modified Weights'!Z231:Z235,'Centered Ratings'!Z220:Z224)/SUM('Modified Weights'!Z231:Z235)</f>
        <v>-0.91482376028656198</v>
      </c>
    </row>
    <row r="222" spans="1:26">
      <c r="A222" s="1" t="str">
        <f t="shared" si="43"/>
        <v>558: Spider-Man 2 (2004)</v>
      </c>
      <c r="B222">
        <f ca="1">SUMPRODUCT('Modified Weights'!B232:B236,'Centered Ratings'!B221:B225)/SUM('Modified Weights'!B232:B236)</f>
        <v>1.8575847417254807E-2</v>
      </c>
      <c r="C222">
        <f ca="1">SUMPRODUCT('Modified Weights'!C232:C236,'Centered Ratings'!C221:C225)/SUM('Modified Weights'!C232:C236)</f>
        <v>0.19600163394489487</v>
      </c>
      <c r="D222">
        <f ca="1">SUMPRODUCT('Modified Weights'!D232:D236,'Centered Ratings'!D221:D225)/SUM('Modified Weights'!D232:D236)</f>
        <v>0.16584535588398688</v>
      </c>
      <c r="E222">
        <f ca="1">SUMPRODUCT('Modified Weights'!E232:E236,'Centered Ratings'!E221:E225)/SUM('Modified Weights'!E232:E236)</f>
        <v>0.18789807423358804</v>
      </c>
      <c r="F222" s="4">
        <f ca="1">SUMPRODUCT('Modified Weights'!F232:F236,'Centered Ratings'!F221:F225)/SUM('Modified Weights'!F232:F236)</f>
        <v>-0.33863580182517411</v>
      </c>
      <c r="G222">
        <f ca="1">SUMPRODUCT('Modified Weights'!G232:G236,'Centered Ratings'!G221:G225)/SUM('Modified Weights'!G232:G236)</f>
        <v>0.22994652752610181</v>
      </c>
      <c r="H222">
        <f ca="1">SUMPRODUCT('Modified Weights'!H232:H236,'Centered Ratings'!H221:H225)/SUM('Modified Weights'!H232:H236)</f>
        <v>-1.8140832494059497E-2</v>
      </c>
      <c r="I222">
        <f ca="1">SUMPRODUCT('Modified Weights'!I232:I236,'Centered Ratings'!I221:I225)/SUM('Modified Weights'!I232:I236)</f>
        <v>-3.8461983345527161E-2</v>
      </c>
      <c r="J222">
        <f ca="1">SUMPRODUCT('Modified Weights'!J232:J236,'Centered Ratings'!J221:J225)/SUM('Modified Weights'!J232:J236)</f>
        <v>-0.30668619795323809</v>
      </c>
      <c r="K222">
        <f ca="1">SUMPRODUCT('Modified Weights'!K232:K236,'Centered Ratings'!K221:K225)/SUM('Modified Weights'!K232:K236)</f>
        <v>-0.14376847225598866</v>
      </c>
      <c r="L222">
        <f ca="1">SUMPRODUCT('Modified Weights'!L232:L236,'Centered Ratings'!L221:L225)/SUM('Modified Weights'!L232:L236)</f>
        <v>-0.301312247582465</v>
      </c>
      <c r="M222">
        <f ca="1">SUMPRODUCT('Modified Weights'!M232:M236,'Centered Ratings'!M221:M225)/SUM('Modified Weights'!M232:M236)</f>
        <v>-0.24862611834666984</v>
      </c>
      <c r="N222">
        <f ca="1">SUMPRODUCT('Modified Weights'!N232:N236,'Centered Ratings'!N221:N225)/SUM('Modified Weights'!N232:N236)</f>
        <v>-4.2735458489598137E-2</v>
      </c>
      <c r="O222" s="4">
        <f ca="1">SUMPRODUCT('Modified Weights'!O232:O236,'Centered Ratings'!O221:O225)/SUM('Modified Weights'!O232:O236)</f>
        <v>-7.9614820329608191E-2</v>
      </c>
      <c r="P222">
        <f ca="1">SUMPRODUCT('Modified Weights'!P232:P236,'Centered Ratings'!P221:P225)/SUM('Modified Weights'!P232:P236)</f>
        <v>-4.7150812132359728E-2</v>
      </c>
      <c r="Q222">
        <f ca="1">SUMPRODUCT('Modified Weights'!Q232:Q236,'Centered Ratings'!Q221:Q225)/SUM('Modified Weights'!Q232:Q236)</f>
        <v>-3.7086457964274663E-2</v>
      </c>
      <c r="R222">
        <f ca="1">SUMPRODUCT('Modified Weights'!R232:R236,'Centered Ratings'!R221:R225)/SUM('Modified Weights'!R232:R236)</f>
        <v>-0.15482496115894981</v>
      </c>
      <c r="S222">
        <f ca="1">SUMPRODUCT('Modified Weights'!S232:S236,'Centered Ratings'!S221:S225)/SUM('Modified Weights'!S232:S236)</f>
        <v>0.10414132990264197</v>
      </c>
      <c r="T222">
        <f ca="1">SUMPRODUCT('Modified Weights'!T232:T236,'Centered Ratings'!T221:T225)/SUM('Modified Weights'!T232:T236)</f>
        <v>0.40198991013596647</v>
      </c>
      <c r="U222">
        <f ca="1">SUMPRODUCT('Modified Weights'!U232:U236,'Centered Ratings'!U221:U225)/SUM('Modified Weights'!U232:U236)</f>
        <v>-0.22994409893200254</v>
      </c>
      <c r="V222">
        <f ca="1">SUMPRODUCT('Modified Weights'!V232:V236,'Centered Ratings'!V221:V225)/SUM('Modified Weights'!V232:V236)</f>
        <v>0</v>
      </c>
      <c r="W222">
        <f ca="1">SUMPRODUCT('Modified Weights'!W232:W236,'Centered Ratings'!W221:W225)/SUM('Modified Weights'!W232:W236)</f>
        <v>-0.18220350066369081</v>
      </c>
      <c r="X222">
        <f ca="1">SUMPRODUCT('Modified Weights'!X232:X236,'Centered Ratings'!X221:X225)/SUM('Modified Weights'!X232:X236)</f>
        <v>1.25</v>
      </c>
      <c r="Y222">
        <f ca="1">SUMPRODUCT('Modified Weights'!Y232:Y236,'Centered Ratings'!Y221:Y225)/SUM('Modified Weights'!Y232:Y236)</f>
        <v>-0.93910797709100824</v>
      </c>
      <c r="Z222">
        <f ca="1">SUMPRODUCT('Modified Weights'!Z232:Z236,'Centered Ratings'!Z221:Z225)/SUM('Modified Weights'!Z232:Z236)</f>
        <v>0.25</v>
      </c>
    </row>
    <row r="223" spans="1:26">
      <c r="A223" s="21" t="s">
        <v>44</v>
      </c>
      <c r="B223">
        <f ca="1">SUMPRODUCT('Modified Weights'!B233:B237,'Centered Ratings'!B222:B226)/SUM('Modified Weights'!B233:B237)</f>
        <v>1.8575847417254807E-2</v>
      </c>
      <c r="C223">
        <f ca="1">SUMPRODUCT('Modified Weights'!C233:C237,'Centered Ratings'!C222:C226)/SUM('Modified Weights'!C233:C237)</f>
        <v>0</v>
      </c>
      <c r="D223">
        <f ca="1">SUMPRODUCT('Modified Weights'!D233:D237,'Centered Ratings'!D222:D226)/SUM('Modified Weights'!D233:D237)</f>
        <v>3.622577835172304E-2</v>
      </c>
      <c r="E223">
        <f ca="1">SUMPRODUCT('Modified Weights'!E233:E237,'Centered Ratings'!E222:E226)/SUM('Modified Weights'!E233:E237)</f>
        <v>8.9098980262817873E-2</v>
      </c>
      <c r="F223" s="4">
        <f ca="1">SUMPRODUCT('Modified Weights'!F233:F237,'Centered Ratings'!F222:F226)/SUM('Modified Weights'!F233:F237)</f>
        <v>-3.7511638258517541E-2</v>
      </c>
      <c r="G223">
        <f ca="1">SUMPRODUCT('Modified Weights'!G233:G237,'Centered Ratings'!G222:G226)/SUM('Modified Weights'!G233:G237)</f>
        <v>8.2019786241759013E-2</v>
      </c>
      <c r="H223">
        <f ca="1">SUMPRODUCT('Modified Weights'!H233:H237,'Centered Ratings'!H222:H226)/SUM('Modified Weights'!H233:H237)</f>
        <v>-1.8140832494059497E-2</v>
      </c>
      <c r="I223">
        <f ca="1">SUMPRODUCT('Modified Weights'!I233:I237,'Centered Ratings'!I222:I226)/SUM('Modified Weights'!I233:I237)</f>
        <v>-3.8461983345527161E-2</v>
      </c>
      <c r="J223">
        <f ca="1">SUMPRODUCT('Modified Weights'!J233:J237,'Centered Ratings'!J222:J226)/SUM('Modified Weights'!J233:J237)</f>
        <v>4.0994770781895992E-2</v>
      </c>
      <c r="K223">
        <f ca="1">SUMPRODUCT('Modified Weights'!K233:K237,'Centered Ratings'!K222:K226)/SUM('Modified Weights'!K233:K237)</f>
        <v>6.632904810300054E-2</v>
      </c>
      <c r="L223">
        <f ca="1">SUMPRODUCT('Modified Weights'!L233:L237,'Centered Ratings'!L222:L226)/SUM('Modified Weights'!L233:L237)</f>
        <v>-1.8917743266776123E-2</v>
      </c>
      <c r="M223">
        <f ca="1">SUMPRODUCT('Modified Weights'!M233:M237,'Centered Ratings'!M222:M226)/SUM('Modified Weights'!M233:M237)</f>
        <v>-9.7327233652635223E-2</v>
      </c>
      <c r="N223">
        <f ca="1">SUMPRODUCT('Modified Weights'!N233:N237,'Centered Ratings'!N222:N226)/SUM('Modified Weights'!N233:N237)</f>
        <v>-4.2735458489598137E-2</v>
      </c>
      <c r="O223" s="4">
        <f ca="1">SUMPRODUCT('Modified Weights'!O233:O237,'Centered Ratings'!O222:O226)/SUM('Modified Weights'!O233:O237)</f>
        <v>-1.1717752601807635E-2</v>
      </c>
      <c r="P223">
        <f ca="1">SUMPRODUCT('Modified Weights'!P233:P237,'Centered Ratings'!P222:P226)/SUM('Modified Weights'!P233:P237)</f>
        <v>-7.1094084563359333E-2</v>
      </c>
      <c r="Q223">
        <f ca="1">SUMPRODUCT('Modified Weights'!Q233:Q237,'Centered Ratings'!Q222:Q226)/SUM('Modified Weights'!Q233:Q237)</f>
        <v>-3.7086457964274663E-2</v>
      </c>
      <c r="R223">
        <f ca="1">SUMPRODUCT('Modified Weights'!R233:R237,'Centered Ratings'!R222:R226)/SUM('Modified Weights'!R233:R237)</f>
        <v>-2.0299788985512321E-3</v>
      </c>
      <c r="S223">
        <f ca="1">SUMPRODUCT('Modified Weights'!S233:S237,'Centered Ratings'!S222:S226)/SUM('Modified Weights'!S233:S237)</f>
        <v>0</v>
      </c>
      <c r="T223">
        <f ca="1">SUMPRODUCT('Modified Weights'!T233:T237,'Centered Ratings'!T222:T226)/SUM('Modified Weights'!T233:T237)</f>
        <v>-0.15033967711412752</v>
      </c>
      <c r="U223">
        <f ca="1">SUMPRODUCT('Modified Weights'!U233:U237,'Centered Ratings'!U222:U226)/SUM('Modified Weights'!U233:U237)</f>
        <v>-2.0096297110759696E-2</v>
      </c>
      <c r="V223">
        <f ca="1">SUMPRODUCT('Modified Weights'!V233:V237,'Centered Ratings'!V222:V226)/SUM('Modified Weights'!V233:V237)</f>
        <v>0</v>
      </c>
      <c r="W223">
        <f ca="1">SUMPRODUCT('Modified Weights'!W233:W237,'Centered Ratings'!W222:W226)/SUM('Modified Weights'!W233:W237)</f>
        <v>0.1246706845355899</v>
      </c>
      <c r="X223">
        <f ca="1">SUMPRODUCT('Modified Weights'!X233:X237,'Centered Ratings'!X222:X226)/SUM('Modified Weights'!X233:X237)</f>
        <v>0</v>
      </c>
      <c r="Y223">
        <f ca="1">SUMPRODUCT('Modified Weights'!Y233:Y237,'Centered Ratings'!Y222:Y226)/SUM('Modified Weights'!Y233:Y237)</f>
        <v>0</v>
      </c>
      <c r="Z223">
        <f ca="1">SUMPRODUCT('Modified Weights'!Z233:Z237,'Centered Ratings'!Z222:Z226)/SUM('Modified Weights'!Z233:Z237)</f>
        <v>-5.447561853270852E-2</v>
      </c>
    </row>
    <row r="224" spans="1:26">
      <c r="A224" s="1" t="str">
        <f t="shared" ref="A224:A227" si="44">A223</f>
        <v>568: Apollo 13 (1995)</v>
      </c>
      <c r="B224">
        <f ca="1">SUMPRODUCT('Modified Weights'!B234:B238,'Centered Ratings'!B223:B227)/SUM('Modified Weights'!B234:B238)</f>
        <v>0.5</v>
      </c>
      <c r="C224">
        <f ca="1">SUMPRODUCT('Modified Weights'!C234:C238,'Centered Ratings'!C223:C227)/SUM('Modified Weights'!C234:C238)</f>
        <v>0</v>
      </c>
      <c r="D224">
        <f ca="1">SUMPRODUCT('Modified Weights'!D234:D238,'Centered Ratings'!D223:D227)/SUM('Modified Weights'!D234:D238)</f>
        <v>3.622577835172304E-2</v>
      </c>
      <c r="E224">
        <f ca="1">SUMPRODUCT('Modified Weights'!E234:E238,'Centered Ratings'!E223:E227)/SUM('Modified Weights'!E234:E238)</f>
        <v>0.25</v>
      </c>
      <c r="F224" s="4">
        <f ca="1">SUMPRODUCT('Modified Weights'!F234:F238,'Centered Ratings'!F223:F227)/SUM('Modified Weights'!F234:F238)</f>
        <v>-1.5034941733460318E-2</v>
      </c>
      <c r="G224">
        <f ca="1">SUMPRODUCT('Modified Weights'!G234:G238,'Centered Ratings'!G223:G227)/SUM('Modified Weights'!G234:G238)</f>
        <v>8.2019786241759013E-2</v>
      </c>
      <c r="H224" t="e">
        <f ca="1">SUMPRODUCT('Modified Weights'!H234:H238,'Centered Ratings'!H223:H227)/SUM('Modified Weights'!H234:H238)</f>
        <v>#DIV/0!</v>
      </c>
      <c r="I224">
        <f ca="1">SUMPRODUCT('Modified Weights'!I234:I238,'Centered Ratings'!I223:I227)/SUM('Modified Weights'!I234:I238)</f>
        <v>-0.25</v>
      </c>
      <c r="J224">
        <f ca="1">SUMPRODUCT('Modified Weights'!J234:J238,'Centered Ratings'!J223:J227)/SUM('Modified Weights'!J234:J238)</f>
        <v>0.49992429512631653</v>
      </c>
      <c r="K224">
        <f ca="1">SUMPRODUCT('Modified Weights'!K234:K238,'Centered Ratings'!K223:K227)/SUM('Modified Weights'!K234:K238)</f>
        <v>6.632904810300054E-2</v>
      </c>
      <c r="L224">
        <f ca="1">SUMPRODUCT('Modified Weights'!L234:L238,'Centered Ratings'!L223:L227)/SUM('Modified Weights'!L234:L238)</f>
        <v>-1.2521330475024137E-2</v>
      </c>
      <c r="M224">
        <f ca="1">SUMPRODUCT('Modified Weights'!M234:M238,'Centered Ratings'!M223:M227)/SUM('Modified Weights'!M234:M238)</f>
        <v>-9.7327233652635223E-2</v>
      </c>
      <c r="N224">
        <f ca="1">SUMPRODUCT('Modified Weights'!N234:N238,'Centered Ratings'!N223:N227)/SUM('Modified Weights'!N234:N238)</f>
        <v>-0.25</v>
      </c>
      <c r="O224" s="4">
        <f ca="1">SUMPRODUCT('Modified Weights'!O234:O238,'Centered Ratings'!O223:O227)/SUM('Modified Weights'!O234:O238)</f>
        <v>-1.1717752601807635E-2</v>
      </c>
      <c r="P224">
        <f ca="1">SUMPRODUCT('Modified Weights'!P234:P238,'Centered Ratings'!P223:P227)/SUM('Modified Weights'!P234:P238)</f>
        <v>-1.75</v>
      </c>
      <c r="Q224">
        <f ca="1">SUMPRODUCT('Modified Weights'!Q234:Q238,'Centered Ratings'!Q223:Q227)/SUM('Modified Weights'!Q234:Q238)</f>
        <v>-3.7086457964274663E-2</v>
      </c>
      <c r="R224">
        <f ca="1">SUMPRODUCT('Modified Weights'!R234:R238,'Centered Ratings'!R223:R227)/SUM('Modified Weights'!R234:R238)</f>
        <v>6.6189184563173631E-2</v>
      </c>
      <c r="S224" t="e">
        <f ca="1">SUMPRODUCT('Modified Weights'!S234:S238,'Centered Ratings'!S223:S227)/SUM('Modified Weights'!S234:S238)</f>
        <v>#DIV/0!</v>
      </c>
      <c r="T224">
        <f ca="1">SUMPRODUCT('Modified Weights'!T234:T238,'Centered Ratings'!T223:T227)/SUM('Modified Weights'!T234:T238)</f>
        <v>-1</v>
      </c>
      <c r="U224" t="e">
        <f ca="1">SUMPRODUCT('Modified Weights'!U234:U238,'Centered Ratings'!U223:U227)/SUM('Modified Weights'!U234:U238)</f>
        <v>#DIV/0!</v>
      </c>
      <c r="V224">
        <f ca="1">SUMPRODUCT('Modified Weights'!V234:V238,'Centered Ratings'!V223:V227)/SUM('Modified Weights'!V234:V238)</f>
        <v>0</v>
      </c>
      <c r="W224">
        <f ca="1">SUMPRODUCT('Modified Weights'!W234:W238,'Centered Ratings'!W223:W227)/SUM('Modified Weights'!W234:W238)</f>
        <v>0.36463782016486679</v>
      </c>
      <c r="X224">
        <f ca="1">SUMPRODUCT('Modified Weights'!X234:X238,'Centered Ratings'!X223:X227)/SUM('Modified Weights'!X234:X238)</f>
        <v>0</v>
      </c>
      <c r="Y224">
        <f ca="1">SUMPRODUCT('Modified Weights'!Y234:Y238,'Centered Ratings'!Y223:Y227)/SUM('Modified Weights'!Y234:Y238)</f>
        <v>0</v>
      </c>
      <c r="Z224">
        <f ca="1">SUMPRODUCT('Modified Weights'!Z234:Z238,'Centered Ratings'!Z223:Z227)/SUM('Modified Weights'!Z234:Z238)</f>
        <v>-5.447561853270852E-2</v>
      </c>
    </row>
    <row r="225" spans="1:26">
      <c r="A225" s="1" t="str">
        <f t="shared" si="44"/>
        <v>568: Apollo 13 (1995)</v>
      </c>
      <c r="B225">
        <f ca="1">SUMPRODUCT('Modified Weights'!B235:B239,'Centered Ratings'!B224:B228)/SUM('Modified Weights'!B235:B239)</f>
        <v>0.5</v>
      </c>
      <c r="C225">
        <f ca="1">SUMPRODUCT('Modified Weights'!C235:C239,'Centered Ratings'!C224:C228)/SUM('Modified Weights'!C235:C239)</f>
        <v>7.1648455329194241E-2</v>
      </c>
      <c r="D225">
        <f ca="1">SUMPRODUCT('Modified Weights'!D235:D239,'Centered Ratings'!D224:D228)/SUM('Modified Weights'!D235:D239)</f>
        <v>3.622577835172304E-2</v>
      </c>
      <c r="E225">
        <f ca="1">SUMPRODUCT('Modified Weights'!E235:E239,'Centered Ratings'!E224:E228)/SUM('Modified Weights'!E235:E239)</f>
        <v>0.25</v>
      </c>
      <c r="F225" s="4">
        <f ca="1">SUMPRODUCT('Modified Weights'!F235:F239,'Centered Ratings'!F224:F228)/SUM('Modified Weights'!F235:F239)</f>
        <v>-1.5034941733460318E-2</v>
      </c>
      <c r="G225">
        <f ca="1">SUMPRODUCT('Modified Weights'!G235:G239,'Centered Ratings'!G224:G228)/SUM('Modified Weights'!G235:G239)</f>
        <v>0.5</v>
      </c>
      <c r="H225" t="e">
        <f ca="1">SUMPRODUCT('Modified Weights'!H235:H239,'Centered Ratings'!H224:H228)/SUM('Modified Weights'!H235:H239)</f>
        <v>#DIV/0!</v>
      </c>
      <c r="I225">
        <f ca="1">SUMPRODUCT('Modified Weights'!I235:I239,'Centered Ratings'!I224:I228)/SUM('Modified Weights'!I235:I239)</f>
        <v>-0.25</v>
      </c>
      <c r="J225">
        <f ca="1">SUMPRODUCT('Modified Weights'!J235:J239,'Centered Ratings'!J224:J228)/SUM('Modified Weights'!J235:J239)</f>
        <v>0.49992429512631653</v>
      </c>
      <c r="K225">
        <f ca="1">SUMPRODUCT('Modified Weights'!K235:K239,'Centered Ratings'!K224:K228)/SUM('Modified Weights'!K235:K239)</f>
        <v>0.27246313706605746</v>
      </c>
      <c r="L225">
        <f ca="1">SUMPRODUCT('Modified Weights'!L235:L239,'Centered Ratings'!L224:L228)/SUM('Modified Weights'!L235:L239)</f>
        <v>-1.2521330475024137E-2</v>
      </c>
      <c r="M225">
        <f ca="1">SUMPRODUCT('Modified Weights'!M235:M239,'Centered Ratings'!M224:M228)/SUM('Modified Weights'!M235:M239)</f>
        <v>-9.7327233652635223E-2</v>
      </c>
      <c r="N225">
        <f ca="1">SUMPRODUCT('Modified Weights'!N235:N239,'Centered Ratings'!N224:N228)/SUM('Modified Weights'!N235:N239)</f>
        <v>-0.25</v>
      </c>
      <c r="O225" s="4">
        <f ca="1">SUMPRODUCT('Modified Weights'!O235:O239,'Centered Ratings'!O224:O228)/SUM('Modified Weights'!O235:O239)</f>
        <v>-0.17110659099512374</v>
      </c>
      <c r="P225">
        <f ca="1">SUMPRODUCT('Modified Weights'!P235:P239,'Centered Ratings'!P224:P228)/SUM('Modified Weights'!P235:P239)</f>
        <v>-1.75</v>
      </c>
      <c r="Q225">
        <f ca="1">SUMPRODUCT('Modified Weights'!Q235:Q239,'Centered Ratings'!Q224:Q228)/SUM('Modified Weights'!Q235:Q239)</f>
        <v>-0.25</v>
      </c>
      <c r="R225">
        <f ca="1">SUMPRODUCT('Modified Weights'!R235:R239,'Centered Ratings'!R224:R228)/SUM('Modified Weights'!R235:R239)</f>
        <v>6.6189184563173631E-2</v>
      </c>
      <c r="S225" t="e">
        <f ca="1">SUMPRODUCT('Modified Weights'!S235:S239,'Centered Ratings'!S224:S228)/SUM('Modified Weights'!S235:S239)</f>
        <v>#DIV/0!</v>
      </c>
      <c r="T225">
        <f ca="1">SUMPRODUCT('Modified Weights'!T235:T239,'Centered Ratings'!T224:T228)/SUM('Modified Weights'!T235:T239)</f>
        <v>-1</v>
      </c>
      <c r="U225" t="e">
        <f ca="1">SUMPRODUCT('Modified Weights'!U235:U239,'Centered Ratings'!U224:U228)/SUM('Modified Weights'!U235:U239)</f>
        <v>#DIV/0!</v>
      </c>
      <c r="V225">
        <f ca="1">SUMPRODUCT('Modified Weights'!V235:V239,'Centered Ratings'!V224:V228)/SUM('Modified Weights'!V235:V239)</f>
        <v>0</v>
      </c>
      <c r="W225">
        <f ca="1">SUMPRODUCT('Modified Weights'!W235:W239,'Centered Ratings'!W224:W228)/SUM('Modified Weights'!W235:W239)</f>
        <v>0.17550961660864239</v>
      </c>
      <c r="X225">
        <f ca="1">SUMPRODUCT('Modified Weights'!X235:X239,'Centered Ratings'!X224:X228)/SUM('Modified Weights'!X235:X239)</f>
        <v>0</v>
      </c>
      <c r="Y225">
        <f ca="1">SUMPRODUCT('Modified Weights'!Y235:Y239,'Centered Ratings'!Y224:Y228)/SUM('Modified Weights'!Y235:Y239)</f>
        <v>0</v>
      </c>
      <c r="Z225">
        <f ca="1">SUMPRODUCT('Modified Weights'!Z235:Z239,'Centered Ratings'!Z224:Z228)/SUM('Modified Weights'!Z235:Z239)</f>
        <v>-0.25</v>
      </c>
    </row>
    <row r="226" spans="1:26">
      <c r="A226" s="1" t="str">
        <f t="shared" si="44"/>
        <v>568: Apollo 13 (1995)</v>
      </c>
      <c r="B226">
        <f ca="1">SUMPRODUCT('Modified Weights'!B236:B240,'Centered Ratings'!B225:B229)/SUM('Modified Weights'!B236:B240)</f>
        <v>0.5</v>
      </c>
      <c r="C226">
        <f ca="1">SUMPRODUCT('Modified Weights'!C236:C240,'Centered Ratings'!C225:C229)/SUM('Modified Weights'!C236:C240)</f>
        <v>1.4710505741500619E-3</v>
      </c>
      <c r="D226">
        <f ca="1">SUMPRODUCT('Modified Weights'!D236:D240,'Centered Ratings'!D225:D229)/SUM('Modified Weights'!D236:D240)</f>
        <v>-0.35956235581357321</v>
      </c>
      <c r="E226">
        <f ca="1">SUMPRODUCT('Modified Weights'!E236:E240,'Centered Ratings'!E225:E229)/SUM('Modified Weights'!E236:E240)</f>
        <v>-0.3233605888556299</v>
      </c>
      <c r="F226" s="4">
        <f ca="1">SUMPRODUCT('Modified Weights'!F236:F240,'Centered Ratings'!F225:F229)/SUM('Modified Weights'!F236:F240)</f>
        <v>0.28542968511481792</v>
      </c>
      <c r="G226">
        <f ca="1">SUMPRODUCT('Modified Weights'!G236:G240,'Centered Ratings'!G225:G229)/SUM('Modified Weights'!G236:G240)</f>
        <v>0.5</v>
      </c>
      <c r="H226" t="e">
        <f ca="1">SUMPRODUCT('Modified Weights'!H236:H240,'Centered Ratings'!H225:H229)/SUM('Modified Weights'!H236:H240)</f>
        <v>#DIV/0!</v>
      </c>
      <c r="I226">
        <f ca="1">SUMPRODUCT('Modified Weights'!I236:I240,'Centered Ratings'!I225:I229)/SUM('Modified Weights'!I236:I240)</f>
        <v>-0.25</v>
      </c>
      <c r="J226">
        <f ca="1">SUMPRODUCT('Modified Weights'!J236:J240,'Centered Ratings'!J225:J229)/SUM('Modified Weights'!J236:J240)</f>
        <v>0.26220028099600518</v>
      </c>
      <c r="K226">
        <f ca="1">SUMPRODUCT('Modified Weights'!K236:K240,'Centered Ratings'!K225:K229)/SUM('Modified Weights'!K236:K240)</f>
        <v>0.27246313706605746</v>
      </c>
      <c r="L226">
        <f ca="1">SUMPRODUCT('Modified Weights'!L236:L240,'Centered Ratings'!L225:L229)/SUM('Modified Weights'!L236:L240)</f>
        <v>-1.2521330475024137E-2</v>
      </c>
      <c r="M226">
        <f ca="1">SUMPRODUCT('Modified Weights'!M236:M240,'Centered Ratings'!M225:M229)/SUM('Modified Weights'!M236:M240)</f>
        <v>0.24030639001708295</v>
      </c>
      <c r="N226">
        <f ca="1">SUMPRODUCT('Modified Weights'!N236:N240,'Centered Ratings'!N225:N229)/SUM('Modified Weights'!N236:N240)</f>
        <v>-0.25</v>
      </c>
      <c r="O226" s="4">
        <f ca="1">SUMPRODUCT('Modified Weights'!O236:O240,'Centered Ratings'!O225:O229)/SUM('Modified Weights'!O236:O240)</f>
        <v>-0.53192513359458082</v>
      </c>
      <c r="P226">
        <f ca="1">SUMPRODUCT('Modified Weights'!P236:P240,'Centered Ratings'!P225:P229)/SUM('Modified Weights'!P236:P240)</f>
        <v>-1.75</v>
      </c>
      <c r="Q226">
        <f ca="1">SUMPRODUCT('Modified Weights'!Q236:Q240,'Centered Ratings'!Q225:Q229)/SUM('Modified Weights'!Q236:Q240)</f>
        <v>0</v>
      </c>
      <c r="R226">
        <f ca="1">SUMPRODUCT('Modified Weights'!R236:R240,'Centered Ratings'!R225:R229)/SUM('Modified Weights'!R236:R240)</f>
        <v>6.6189184563173631E-2</v>
      </c>
      <c r="S226" t="e">
        <f ca="1">SUMPRODUCT('Modified Weights'!S236:S240,'Centered Ratings'!S225:S229)/SUM('Modified Weights'!S236:S240)</f>
        <v>#DIV/0!</v>
      </c>
      <c r="T226">
        <f ca="1">SUMPRODUCT('Modified Weights'!T236:T240,'Centered Ratings'!T225:T229)/SUM('Modified Weights'!T236:T240)</f>
        <v>-1</v>
      </c>
      <c r="U226" t="e">
        <f ca="1">SUMPRODUCT('Modified Weights'!U236:U240,'Centered Ratings'!U225:U229)/SUM('Modified Weights'!U236:U240)</f>
        <v>#DIV/0!</v>
      </c>
      <c r="V226">
        <f ca="1">SUMPRODUCT('Modified Weights'!V236:V240,'Centered Ratings'!V225:V229)/SUM('Modified Weights'!V236:V240)</f>
        <v>0</v>
      </c>
      <c r="W226">
        <f ca="1">SUMPRODUCT('Modified Weights'!W236:W240,'Centered Ratings'!W225:W229)/SUM('Modified Weights'!W236:W240)</f>
        <v>0.1078630456512739</v>
      </c>
      <c r="X226">
        <f ca="1">SUMPRODUCT('Modified Weights'!X236:X240,'Centered Ratings'!X225:X229)/SUM('Modified Weights'!X236:X240)</f>
        <v>0</v>
      </c>
      <c r="Y226">
        <f ca="1">SUMPRODUCT('Modified Weights'!Y236:Y240,'Centered Ratings'!Y225:Y229)/SUM('Modified Weights'!Y236:Y240)</f>
        <v>0.3269311680357036</v>
      </c>
      <c r="Z226">
        <f ca="1">SUMPRODUCT('Modified Weights'!Z236:Z240,'Centered Ratings'!Z225:Z229)/SUM('Modified Weights'!Z236:Z240)</f>
        <v>-0.25</v>
      </c>
    </row>
    <row r="227" spans="1:26">
      <c r="A227" s="1" t="str">
        <f t="shared" si="44"/>
        <v>568: Apollo 13 (1995)</v>
      </c>
      <c r="B227">
        <f ca="1">SUMPRODUCT('Modified Weights'!B237:B241,'Centered Ratings'!B226:B230)/SUM('Modified Weights'!B237:B241)</f>
        <v>0</v>
      </c>
      <c r="C227">
        <f ca="1">SUMPRODUCT('Modified Weights'!C237:C241,'Centered Ratings'!C226:C230)/SUM('Modified Weights'!C237:C241)</f>
        <v>2.3301247688066826E-3</v>
      </c>
      <c r="D227">
        <f ca="1">SUMPRODUCT('Modified Weights'!D237:D241,'Centered Ratings'!D226:D230)/SUM('Modified Weights'!D237:D241)</f>
        <v>-0.10042505694983583</v>
      </c>
      <c r="E227">
        <f ca="1">SUMPRODUCT('Modified Weights'!E237:E241,'Centered Ratings'!E226:E230)/SUM('Modified Weights'!E237:E241)</f>
        <v>-0.3233605888556299</v>
      </c>
      <c r="F227" s="4">
        <f ca="1">SUMPRODUCT('Modified Weights'!F237:F241,'Centered Ratings'!F226:F230)/SUM('Modified Weights'!F237:F241)</f>
        <v>-8.8174333087584164E-4</v>
      </c>
      <c r="G227">
        <f ca="1">SUMPRODUCT('Modified Weights'!G237:G241,'Centered Ratings'!G226:G230)/SUM('Modified Weights'!G237:G241)</f>
        <v>0.5</v>
      </c>
      <c r="H227" t="e">
        <f ca="1">SUMPRODUCT('Modified Weights'!H237:H241,'Centered Ratings'!H226:H230)/SUM('Modified Weights'!H237:H241)</f>
        <v>#DIV/0!</v>
      </c>
      <c r="I227">
        <f ca="1">SUMPRODUCT('Modified Weights'!I237:I241,'Centered Ratings'!I226:I230)/SUM('Modified Weights'!I237:I241)</f>
        <v>0</v>
      </c>
      <c r="J227">
        <f ca="1">SUMPRODUCT('Modified Weights'!J237:J241,'Centered Ratings'!J226:J230)/SUM('Modified Weights'!J237:J241)</f>
        <v>0.26220028099600518</v>
      </c>
      <c r="K227">
        <f ca="1">SUMPRODUCT('Modified Weights'!K237:K241,'Centered Ratings'!K226:K230)/SUM('Modified Weights'!K237:K241)</f>
        <v>-0.20080717912866677</v>
      </c>
      <c r="L227">
        <f ca="1">SUMPRODUCT('Modified Weights'!L237:L241,'Centered Ratings'!L226:L230)/SUM('Modified Weights'!L237:L241)</f>
        <v>-1.2521330475024137E-2</v>
      </c>
      <c r="M227">
        <f ca="1">SUMPRODUCT('Modified Weights'!M237:M241,'Centered Ratings'!M226:M230)/SUM('Modified Weights'!M237:M241)</f>
        <v>-0.11243025541416753</v>
      </c>
      <c r="N227">
        <f ca="1">SUMPRODUCT('Modified Weights'!N237:N241,'Centered Ratings'!N226:N230)/SUM('Modified Weights'!N237:N241)</f>
        <v>0</v>
      </c>
      <c r="O227" s="4">
        <f ca="1">SUMPRODUCT('Modified Weights'!O237:O241,'Centered Ratings'!O226:O230)/SUM('Modified Weights'!O237:O241)</f>
        <v>-0.37038390913163743</v>
      </c>
      <c r="P227">
        <f ca="1">SUMPRODUCT('Modified Weights'!P237:P241,'Centered Ratings'!P226:P230)/SUM('Modified Weights'!P237:P241)</f>
        <v>0</v>
      </c>
      <c r="Q227">
        <f ca="1">SUMPRODUCT('Modified Weights'!Q237:Q241,'Centered Ratings'!Q226:Q230)/SUM('Modified Weights'!Q237:Q241)</f>
        <v>0</v>
      </c>
      <c r="R227">
        <f ca="1">SUMPRODUCT('Modified Weights'!R237:R241,'Centered Ratings'!R226:R230)/SUM('Modified Weights'!R237:R241)</f>
        <v>-0.48685761419014967</v>
      </c>
      <c r="S227" t="e">
        <f ca="1">SUMPRODUCT('Modified Weights'!S237:S241,'Centered Ratings'!S226:S230)/SUM('Modified Weights'!S237:S241)</f>
        <v>#DIV/0!</v>
      </c>
      <c r="T227">
        <f ca="1">SUMPRODUCT('Modified Weights'!T237:T241,'Centered Ratings'!T226:T230)/SUM('Modified Weights'!T237:T241)</f>
        <v>-1</v>
      </c>
      <c r="U227" t="e">
        <f ca="1">SUMPRODUCT('Modified Weights'!U237:U241,'Centered Ratings'!U226:U230)/SUM('Modified Weights'!U237:U241)</f>
        <v>#DIV/0!</v>
      </c>
      <c r="V227">
        <f ca="1">SUMPRODUCT('Modified Weights'!V237:V241,'Centered Ratings'!V226:V230)/SUM('Modified Weights'!V237:V241)</f>
        <v>0</v>
      </c>
      <c r="W227">
        <f ca="1">SUMPRODUCT('Modified Weights'!W237:W241,'Centered Ratings'!W226:W230)/SUM('Modified Weights'!W237:W241)</f>
        <v>0.24712411570450901</v>
      </c>
      <c r="X227">
        <f ca="1">SUMPRODUCT('Modified Weights'!X237:X241,'Centered Ratings'!X226:X230)/SUM('Modified Weights'!X237:X241)</f>
        <v>0</v>
      </c>
      <c r="Y227">
        <f ca="1">SUMPRODUCT('Modified Weights'!Y237:Y241,'Centered Ratings'!Y226:Y230)/SUM('Modified Weights'!Y237:Y241)</f>
        <v>0.3269311680357036</v>
      </c>
      <c r="Z227">
        <f ca="1">SUMPRODUCT('Modified Weights'!Z237:Z241,'Centered Ratings'!Z226:Z230)/SUM('Modified Weights'!Z237:Z241)</f>
        <v>-0.25</v>
      </c>
    </row>
    <row r="228" spans="1:26">
      <c r="A228" s="21" t="s">
        <v>45</v>
      </c>
      <c r="B228">
        <f ca="1">SUMPRODUCT('Modified Weights'!B238:B242,'Centered Ratings'!B227:B231)/SUM('Modified Weights'!B238:B242)</f>
        <v>0</v>
      </c>
      <c r="C228">
        <f ca="1">SUMPRODUCT('Modified Weights'!C238:C242,'Centered Ratings'!C227:C231)/SUM('Modified Weights'!C238:C242)</f>
        <v>2.3301247688066826E-3</v>
      </c>
      <c r="D228">
        <f ca="1">SUMPRODUCT('Modified Weights'!D238:D242,'Centered Ratings'!D227:D231)/SUM('Modified Weights'!D238:D242)</f>
        <v>0.13650194845342553</v>
      </c>
      <c r="E228">
        <f ca="1">SUMPRODUCT('Modified Weights'!E238:E242,'Centered Ratings'!E227:E231)/SUM('Modified Weights'!E238:E242)</f>
        <v>0</v>
      </c>
      <c r="F228" s="4">
        <f ca="1">SUMPRODUCT('Modified Weights'!F238:F242,'Centered Ratings'!F227:F231)/SUM('Modified Weights'!F238:F242)</f>
        <v>-8.8174333087584164E-4</v>
      </c>
      <c r="G228">
        <f ca="1">SUMPRODUCT('Modified Weights'!G238:G242,'Centered Ratings'!G227:G231)/SUM('Modified Weights'!G238:G242)</f>
        <v>0</v>
      </c>
      <c r="H228" t="e">
        <f ca="1">SUMPRODUCT('Modified Weights'!H238:H242,'Centered Ratings'!H227:H231)/SUM('Modified Weights'!H238:H242)</f>
        <v>#DIV/0!</v>
      </c>
      <c r="I228">
        <f ca="1">SUMPRODUCT('Modified Weights'!I238:I242,'Centered Ratings'!I227:I231)/SUM('Modified Weights'!I238:I242)</f>
        <v>0</v>
      </c>
      <c r="J228">
        <f ca="1">SUMPRODUCT('Modified Weights'!J238:J242,'Centered Ratings'!J227:J231)/SUM('Modified Weights'!J238:J242)</f>
        <v>0.12801814215391485</v>
      </c>
      <c r="K228">
        <f ca="1">SUMPRODUCT('Modified Weights'!K238:K242,'Centered Ratings'!K227:K231)/SUM('Modified Weights'!K238:K242)</f>
        <v>0.24884688695904741</v>
      </c>
      <c r="L228">
        <f ca="1">SUMPRODUCT('Modified Weights'!L238:L242,'Centered Ratings'!L227:L231)/SUM('Modified Weights'!L238:L242)</f>
        <v>-1.2521330475024137E-2</v>
      </c>
      <c r="M228">
        <f ca="1">SUMPRODUCT('Modified Weights'!M238:M242,'Centered Ratings'!M227:M231)/SUM('Modified Weights'!M238:M242)</f>
        <v>0</v>
      </c>
      <c r="N228">
        <f ca="1">SUMPRODUCT('Modified Weights'!N238:N242,'Centered Ratings'!N227:N231)/SUM('Modified Weights'!N238:N242)</f>
        <v>0</v>
      </c>
      <c r="O228" s="4">
        <f ca="1">SUMPRODUCT('Modified Weights'!O238:O242,'Centered Ratings'!O227:O231)/SUM('Modified Weights'!O238:O242)</f>
        <v>0.11931749487708898</v>
      </c>
      <c r="P228">
        <f ca="1">SUMPRODUCT('Modified Weights'!P238:P242,'Centered Ratings'!P227:P231)/SUM('Modified Weights'!P238:P242)</f>
        <v>0</v>
      </c>
      <c r="Q228">
        <f ca="1">SUMPRODUCT('Modified Weights'!Q238:Q242,'Centered Ratings'!Q227:Q231)/SUM('Modified Weights'!Q238:Q242)</f>
        <v>0</v>
      </c>
      <c r="R228">
        <f ca="1">SUMPRODUCT('Modified Weights'!R238:R242,'Centered Ratings'!R227:R231)/SUM('Modified Weights'!R238:R242)</f>
        <v>3.4229137028179701E-2</v>
      </c>
      <c r="S228" t="e">
        <f ca="1">SUMPRODUCT('Modified Weights'!S238:S242,'Centered Ratings'!S227:S231)/SUM('Modified Weights'!S238:S242)</f>
        <v>#DIV/0!</v>
      </c>
      <c r="T228">
        <f ca="1">SUMPRODUCT('Modified Weights'!T238:T242,'Centered Ratings'!T227:T231)/SUM('Modified Weights'!T238:T242)</f>
        <v>0</v>
      </c>
      <c r="U228" t="e">
        <f ca="1">SUMPRODUCT('Modified Weights'!U238:U242,'Centered Ratings'!U227:U231)/SUM('Modified Weights'!U238:U242)</f>
        <v>#DIV/0!</v>
      </c>
      <c r="V228">
        <f ca="1">SUMPRODUCT('Modified Weights'!V238:V242,'Centered Ratings'!V227:V231)/SUM('Modified Weights'!V238:V242)</f>
        <v>0</v>
      </c>
      <c r="W228">
        <f ca="1">SUMPRODUCT('Modified Weights'!W238:W242,'Centered Ratings'!W227:W231)/SUM('Modified Weights'!W238:W242)</f>
        <v>6.7169498129924399E-2</v>
      </c>
      <c r="X228">
        <f ca="1">SUMPRODUCT('Modified Weights'!X238:X242,'Centered Ratings'!X227:X231)/SUM('Modified Weights'!X238:X242)</f>
        <v>0</v>
      </c>
      <c r="Y228">
        <f ca="1">SUMPRODUCT('Modified Weights'!Y238:Y242,'Centered Ratings'!Y227:Y231)/SUM('Modified Weights'!Y238:Y242)</f>
        <v>0.17949437158729203</v>
      </c>
      <c r="Z228">
        <f ca="1">SUMPRODUCT('Modified Weights'!Z238:Z242,'Centered Ratings'!Z227:Z231)/SUM('Modified Weights'!Z238:Z242)</f>
        <v>0</v>
      </c>
    </row>
    <row r="229" spans="1:26">
      <c r="A229" s="1" t="str">
        <f t="shared" ref="A229:A232" si="45">A228</f>
        <v>581: Dances with Wolves (1990)</v>
      </c>
      <c r="B229">
        <f ca="1">SUMPRODUCT('Modified Weights'!B239:B243,'Centered Ratings'!B228:B232)/SUM('Modified Weights'!B239:B243)</f>
        <v>-6.58730546793177E-2</v>
      </c>
      <c r="C229">
        <f ca="1">SUMPRODUCT('Modified Weights'!C239:C243,'Centered Ratings'!C228:C232)/SUM('Modified Weights'!C239:C243)</f>
        <v>0.18581186488525983</v>
      </c>
      <c r="D229">
        <f ca="1">SUMPRODUCT('Modified Weights'!D239:D243,'Centered Ratings'!D228:D232)/SUM('Modified Weights'!D239:D243)</f>
        <v>0.13650194845342553</v>
      </c>
      <c r="E229">
        <f ca="1">SUMPRODUCT('Modified Weights'!E239:E243,'Centered Ratings'!E228:E232)/SUM('Modified Weights'!E239:E243)</f>
        <v>0</v>
      </c>
      <c r="F229" s="4">
        <f ca="1">SUMPRODUCT('Modified Weights'!F239:F243,'Centered Ratings'!F228:F232)/SUM('Modified Weights'!F239:F243)</f>
        <v>-0.27056831547372129</v>
      </c>
      <c r="G229">
        <f ca="1">SUMPRODUCT('Modified Weights'!G239:G243,'Centered Ratings'!G228:G232)/SUM('Modified Weights'!G239:G243)</f>
        <v>0.35347350369025127</v>
      </c>
      <c r="H229" t="e">
        <f ca="1">SUMPRODUCT('Modified Weights'!H239:H243,'Centered Ratings'!H228:H232)/SUM('Modified Weights'!H239:H243)</f>
        <v>#DIV/0!</v>
      </c>
      <c r="I229">
        <f ca="1">SUMPRODUCT('Modified Weights'!I239:I243,'Centered Ratings'!I228:I232)/SUM('Modified Weights'!I239:I243)</f>
        <v>0</v>
      </c>
      <c r="J229">
        <f ca="1">SUMPRODUCT('Modified Weights'!J239:J243,'Centered Ratings'!J228:J232)/SUM('Modified Weights'!J239:J243)</f>
        <v>-1</v>
      </c>
      <c r="K229">
        <f ca="1">SUMPRODUCT('Modified Weights'!K239:K243,'Centered Ratings'!K228:K232)/SUM('Modified Weights'!K239:K243)</f>
        <v>0.24884688695904741</v>
      </c>
      <c r="L229">
        <f ca="1">SUMPRODUCT('Modified Weights'!L239:L243,'Centered Ratings'!L228:L232)/SUM('Modified Weights'!L239:L243)</f>
        <v>-1.1603348998457408</v>
      </c>
      <c r="M229" t="e">
        <f ca="1">SUMPRODUCT('Modified Weights'!M239:M243,'Centered Ratings'!M228:M232)/SUM('Modified Weights'!M239:M243)</f>
        <v>#DIV/0!</v>
      </c>
      <c r="N229">
        <f ca="1">SUMPRODUCT('Modified Weights'!N239:N243,'Centered Ratings'!N228:N232)/SUM('Modified Weights'!N239:N243)</f>
        <v>-0.16666666666666696</v>
      </c>
      <c r="O229" s="4">
        <f ca="1">SUMPRODUCT('Modified Weights'!O239:O243,'Centered Ratings'!O228:O232)/SUM('Modified Weights'!O239:O243)</f>
        <v>0.11931749487708898</v>
      </c>
      <c r="P229">
        <f ca="1">SUMPRODUCT('Modified Weights'!P239:P243,'Centered Ratings'!P228:P232)/SUM('Modified Weights'!P239:P243)</f>
        <v>0.20127105659325226</v>
      </c>
      <c r="Q229">
        <f ca="1">SUMPRODUCT('Modified Weights'!Q239:Q243,'Centered Ratings'!Q228:Q232)/SUM('Modified Weights'!Q239:Q243)</f>
        <v>0</v>
      </c>
      <c r="R229">
        <f ca="1">SUMPRODUCT('Modified Weights'!R239:R243,'Centered Ratings'!R228:R232)/SUM('Modified Weights'!R239:R243)</f>
        <v>3.4229137028179701E-2</v>
      </c>
      <c r="S229" t="e">
        <f ca="1">SUMPRODUCT('Modified Weights'!S239:S243,'Centered Ratings'!S228:S232)/SUM('Modified Weights'!S239:S243)</f>
        <v>#DIV/0!</v>
      </c>
      <c r="T229">
        <f ca="1">SUMPRODUCT('Modified Weights'!T239:T243,'Centered Ratings'!T228:T232)/SUM('Modified Weights'!T239:T243)</f>
        <v>0</v>
      </c>
      <c r="U229" t="e">
        <f ca="1">SUMPRODUCT('Modified Weights'!U239:U243,'Centered Ratings'!U228:U232)/SUM('Modified Weights'!U239:U243)</f>
        <v>#DIV/0!</v>
      </c>
      <c r="V229">
        <f ca="1">SUMPRODUCT('Modified Weights'!V239:V243,'Centered Ratings'!V228:V232)/SUM('Modified Weights'!V239:V243)</f>
        <v>-0.55348059966403773</v>
      </c>
      <c r="W229">
        <f ca="1">SUMPRODUCT('Modified Weights'!W239:W243,'Centered Ratings'!W228:W232)/SUM('Modified Weights'!W239:W243)</f>
        <v>-0.59199008976084855</v>
      </c>
      <c r="X229">
        <f ca="1">SUMPRODUCT('Modified Weights'!X239:X243,'Centered Ratings'!X228:X232)/SUM('Modified Weights'!X239:X243)</f>
        <v>0.37319207267022536</v>
      </c>
      <c r="Y229">
        <f ca="1">SUMPRODUCT('Modified Weights'!Y239:Y243,'Centered Ratings'!Y228:Y232)/SUM('Modified Weights'!Y239:Y243)</f>
        <v>0.44533207016592691</v>
      </c>
      <c r="Z229">
        <f ca="1">SUMPRODUCT('Modified Weights'!Z239:Z243,'Centered Ratings'!Z228:Z232)/SUM('Modified Weights'!Z239:Z243)</f>
        <v>0</v>
      </c>
    </row>
    <row r="230" spans="1:26">
      <c r="A230" s="1" t="str">
        <f t="shared" si="45"/>
        <v>581: Dances with Wolves (1990)</v>
      </c>
      <c r="B230">
        <f ca="1">SUMPRODUCT('Modified Weights'!B240:B244,'Centered Ratings'!B229:B233)/SUM('Modified Weights'!B240:B244)</f>
        <v>-6.58730546793177E-2</v>
      </c>
      <c r="C230">
        <f ca="1">SUMPRODUCT('Modified Weights'!C240:C244,'Centered Ratings'!C229:C233)/SUM('Modified Weights'!C240:C244)</f>
        <v>0.15579944770250337</v>
      </c>
      <c r="D230">
        <f ca="1">SUMPRODUCT('Modified Weights'!D240:D244,'Centered Ratings'!D229:D233)/SUM('Modified Weights'!D240:D244)</f>
        <v>6.0829432191134701E-2</v>
      </c>
      <c r="E230">
        <f ca="1">SUMPRODUCT('Modified Weights'!E240:E244,'Centered Ratings'!E229:E233)/SUM('Modified Weights'!E240:E244)</f>
        <v>0</v>
      </c>
      <c r="F230" s="4">
        <f ca="1">SUMPRODUCT('Modified Weights'!F240:F244,'Centered Ratings'!F229:F233)/SUM('Modified Weights'!F240:F244)</f>
        <v>-0.27056831547372129</v>
      </c>
      <c r="G230">
        <f ca="1">SUMPRODUCT('Modified Weights'!G240:G244,'Centered Ratings'!G229:G233)/SUM('Modified Weights'!G240:G244)</f>
        <v>0.35347350369025127</v>
      </c>
      <c r="H230" t="e">
        <f ca="1">SUMPRODUCT('Modified Weights'!H240:H244,'Centered Ratings'!H229:H233)/SUM('Modified Weights'!H240:H244)</f>
        <v>#DIV/0!</v>
      </c>
      <c r="I230">
        <f ca="1">SUMPRODUCT('Modified Weights'!I240:I244,'Centered Ratings'!I229:I233)/SUM('Modified Weights'!I240:I244)</f>
        <v>0</v>
      </c>
      <c r="J230">
        <f ca="1">SUMPRODUCT('Modified Weights'!J240:J244,'Centered Ratings'!J229:J233)/SUM('Modified Weights'!J240:J244)</f>
        <v>-0.35879730955368466</v>
      </c>
      <c r="K230">
        <f ca="1">SUMPRODUCT('Modified Weights'!K240:K244,'Centered Ratings'!K229:K233)/SUM('Modified Weights'!K240:K244)</f>
        <v>0.16683360813112164</v>
      </c>
      <c r="L230">
        <f ca="1">SUMPRODUCT('Modified Weights'!L240:L244,'Centered Ratings'!L229:L233)/SUM('Modified Weights'!L240:L244)</f>
        <v>-1.1603348998457408</v>
      </c>
      <c r="M230" t="e">
        <f ca="1">SUMPRODUCT('Modified Weights'!M240:M244,'Centered Ratings'!M229:M233)/SUM('Modified Weights'!M240:M244)</f>
        <v>#DIV/0!</v>
      </c>
      <c r="N230">
        <f ca="1">SUMPRODUCT('Modified Weights'!N240:N244,'Centered Ratings'!N229:N233)/SUM('Modified Weights'!N240:N244)</f>
        <v>-0.40854572393095567</v>
      </c>
      <c r="O230" s="4">
        <f ca="1">SUMPRODUCT('Modified Weights'!O240:O244,'Centered Ratings'!O229:O233)/SUM('Modified Weights'!O240:O244)</f>
        <v>0.35430200938115775</v>
      </c>
      <c r="P230">
        <f ca="1">SUMPRODUCT('Modified Weights'!P240:P244,'Centered Ratings'!P229:P233)/SUM('Modified Weights'!P240:P244)</f>
        <v>0.26099098176081859</v>
      </c>
      <c r="Q230">
        <f ca="1">SUMPRODUCT('Modified Weights'!Q240:Q244,'Centered Ratings'!Q229:Q233)/SUM('Modified Weights'!Q240:Q244)</f>
        <v>0.26459678440727891</v>
      </c>
      <c r="R230">
        <f ca="1">SUMPRODUCT('Modified Weights'!R240:R244,'Centered Ratings'!R229:R233)/SUM('Modified Weights'!R240:R244)</f>
        <v>0.13719295280554408</v>
      </c>
      <c r="S230" t="e">
        <f ca="1">SUMPRODUCT('Modified Weights'!S240:S244,'Centered Ratings'!S229:S233)/SUM('Modified Weights'!S240:S244)</f>
        <v>#DIV/0!</v>
      </c>
      <c r="T230">
        <f ca="1">SUMPRODUCT('Modified Weights'!T240:T244,'Centered Ratings'!T229:T233)/SUM('Modified Weights'!T240:T244)</f>
        <v>0.32787944206968411</v>
      </c>
      <c r="U230" t="e">
        <f ca="1">SUMPRODUCT('Modified Weights'!U240:U244,'Centered Ratings'!U229:U233)/SUM('Modified Weights'!U240:U244)</f>
        <v>#DIV/0!</v>
      </c>
      <c r="V230">
        <f ca="1">SUMPRODUCT('Modified Weights'!V240:V244,'Centered Ratings'!V229:V233)/SUM('Modified Weights'!V240:V244)</f>
        <v>-0.21966652735938488</v>
      </c>
      <c r="W230">
        <f ca="1">SUMPRODUCT('Modified Weights'!W240:W244,'Centered Ratings'!W229:W233)/SUM('Modified Weights'!W240:W244)</f>
        <v>-0.18249380610053029</v>
      </c>
      <c r="X230">
        <f ca="1">SUMPRODUCT('Modified Weights'!X240:X244,'Centered Ratings'!X229:X233)/SUM('Modified Weights'!X240:X244)</f>
        <v>0.37319207267022536</v>
      </c>
      <c r="Y230">
        <f ca="1">SUMPRODUCT('Modified Weights'!Y240:Y244,'Centered Ratings'!Y229:Y233)/SUM('Modified Weights'!Y240:Y244)</f>
        <v>0.44533207016592691</v>
      </c>
      <c r="Z230">
        <f ca="1">SUMPRODUCT('Modified Weights'!Z240:Z244,'Centered Ratings'!Z229:Z233)/SUM('Modified Weights'!Z240:Z244)</f>
        <v>0.46586603448792696</v>
      </c>
    </row>
    <row r="231" spans="1:26">
      <c r="A231" s="1" t="str">
        <f t="shared" si="45"/>
        <v>581: Dances with Wolves (1990)</v>
      </c>
      <c r="B231">
        <f ca="1">SUMPRODUCT('Modified Weights'!B241:B245,'Centered Ratings'!B230:B234)/SUM('Modified Weights'!B241:B245)</f>
        <v>-0.24955307839142593</v>
      </c>
      <c r="C231">
        <f ca="1">SUMPRODUCT('Modified Weights'!C241:C245,'Centered Ratings'!C230:C234)/SUM('Modified Weights'!C241:C245)</f>
        <v>4.1065930270004478E-2</v>
      </c>
      <c r="D231">
        <f ca="1">SUMPRODUCT('Modified Weights'!D241:D245,'Centered Ratings'!D230:D234)/SUM('Modified Weights'!D241:D245)</f>
        <v>0.39235672737245719</v>
      </c>
      <c r="E231">
        <f ca="1">SUMPRODUCT('Modified Weights'!E241:E245,'Centered Ratings'!E230:E234)/SUM('Modified Weights'!E241:E245)</f>
        <v>0.5</v>
      </c>
      <c r="F231" s="4">
        <f ca="1">SUMPRODUCT('Modified Weights'!F241:F245,'Centered Ratings'!F230:F234)/SUM('Modified Weights'!F241:F245)</f>
        <v>-0.27056831547372129</v>
      </c>
      <c r="G231">
        <f ca="1">SUMPRODUCT('Modified Weights'!G241:G245,'Centered Ratings'!G230:G234)/SUM('Modified Weights'!G241:G245)</f>
        <v>0.46508928082108442</v>
      </c>
      <c r="H231" t="e">
        <f ca="1">SUMPRODUCT('Modified Weights'!H241:H245,'Centered Ratings'!H230:H234)/SUM('Modified Weights'!H241:H245)</f>
        <v>#DIV/0!</v>
      </c>
      <c r="I231">
        <f ca="1">SUMPRODUCT('Modified Weights'!I241:I245,'Centered Ratings'!I230:I234)/SUM('Modified Weights'!I241:I245)</f>
        <v>-0.38721277607264637</v>
      </c>
      <c r="J231">
        <f ca="1">SUMPRODUCT('Modified Weights'!J241:J245,'Centered Ratings'!J230:J234)/SUM('Modified Weights'!J241:J245)</f>
        <v>-0.23703784764294775</v>
      </c>
      <c r="K231">
        <f ca="1">SUMPRODUCT('Modified Weights'!K241:K245,'Centered Ratings'!K230:K234)/SUM('Modified Weights'!K241:K245)</f>
        <v>0.36953231539440795</v>
      </c>
      <c r="L231">
        <f ca="1">SUMPRODUCT('Modified Weights'!L241:L245,'Centered Ratings'!L230:L234)/SUM('Modified Weights'!L241:L245)</f>
        <v>-0.22959862837186915</v>
      </c>
      <c r="M231" t="e">
        <f ca="1">SUMPRODUCT('Modified Weights'!M241:M245,'Centered Ratings'!M230:M234)/SUM('Modified Weights'!M241:M245)</f>
        <v>#DIV/0!</v>
      </c>
      <c r="N231">
        <f ca="1">SUMPRODUCT('Modified Weights'!N241:N245,'Centered Ratings'!N230:N234)/SUM('Modified Weights'!N241:N245)</f>
        <v>-3.2121855505839667E-2</v>
      </c>
      <c r="O231" s="4">
        <f ca="1">SUMPRODUCT('Modified Weights'!O241:O245,'Centered Ratings'!O230:O234)/SUM('Modified Weights'!O241:O245)</f>
        <v>0.61978943744896242</v>
      </c>
      <c r="P231">
        <f ca="1">SUMPRODUCT('Modified Weights'!P241:P245,'Centered Ratings'!P230:P234)/SUM('Modified Weights'!P241:P245)</f>
        <v>0.28893736938898879</v>
      </c>
      <c r="Q231">
        <f ca="1">SUMPRODUCT('Modified Weights'!Q241:Q245,'Centered Ratings'!Q230:Q234)/SUM('Modified Weights'!Q241:Q245)</f>
        <v>-0.20620964677816328</v>
      </c>
      <c r="R231">
        <f ca="1">SUMPRODUCT('Modified Weights'!R241:R245,'Centered Ratings'!R230:R234)/SUM('Modified Weights'!R241:R245)</f>
        <v>0.13719295280554408</v>
      </c>
      <c r="S231" t="e">
        <f ca="1">SUMPRODUCT('Modified Weights'!S241:S245,'Centered Ratings'!S230:S234)/SUM('Modified Weights'!S241:S245)</f>
        <v>#DIV/0!</v>
      </c>
      <c r="T231">
        <f ca="1">SUMPRODUCT('Modified Weights'!T241:T245,'Centered Ratings'!T230:T234)/SUM('Modified Weights'!T241:T245)</f>
        <v>0.32787944206968411</v>
      </c>
      <c r="U231" t="e">
        <f ca="1">SUMPRODUCT('Modified Weights'!U241:U245,'Centered Ratings'!U230:U234)/SUM('Modified Weights'!U241:U245)</f>
        <v>#DIV/0!</v>
      </c>
      <c r="V231">
        <f ca="1">SUMPRODUCT('Modified Weights'!V241:V245,'Centered Ratings'!V230:V234)/SUM('Modified Weights'!V241:V245)</f>
        <v>-0.21966652735938488</v>
      </c>
      <c r="W231">
        <f ca="1">SUMPRODUCT('Modified Weights'!W241:W245,'Centered Ratings'!W230:W234)/SUM('Modified Weights'!W241:W245)</f>
        <v>-0.75</v>
      </c>
      <c r="X231">
        <f ca="1">SUMPRODUCT('Modified Weights'!X241:X245,'Centered Ratings'!X230:X234)/SUM('Modified Weights'!X241:X245)</f>
        <v>0.37319207267022536</v>
      </c>
      <c r="Y231">
        <f ca="1">SUMPRODUCT('Modified Weights'!Y241:Y245,'Centered Ratings'!Y230:Y234)/SUM('Modified Weights'!Y241:Y245)</f>
        <v>0.58399905262444529</v>
      </c>
      <c r="Z231">
        <f ca="1">SUMPRODUCT('Modified Weights'!Z241:Z245,'Centered Ratings'!Z230:Z234)/SUM('Modified Weights'!Z241:Z245)</f>
        <v>0.16200220295554621</v>
      </c>
    </row>
    <row r="232" spans="1:26">
      <c r="A232" s="1" t="str">
        <f t="shared" si="45"/>
        <v>581: Dances with Wolves (1990)</v>
      </c>
      <c r="B232">
        <f ca="1">SUMPRODUCT('Modified Weights'!B242:B246,'Centered Ratings'!B231:B235)/SUM('Modified Weights'!B242:B246)</f>
        <v>-0.28925610073823238</v>
      </c>
      <c r="C232">
        <f ca="1">SUMPRODUCT('Modified Weights'!C242:C246,'Centered Ratings'!C231:C235)/SUM('Modified Weights'!C242:C246)</f>
        <v>4.1065930270004478E-2</v>
      </c>
      <c r="D232">
        <f ca="1">SUMPRODUCT('Modified Weights'!D242:D246,'Centered Ratings'!D231:D235)/SUM('Modified Weights'!D242:D246)</f>
        <v>0.32552726452978492</v>
      </c>
      <c r="E232">
        <f ca="1">SUMPRODUCT('Modified Weights'!E242:E246,'Centered Ratings'!E231:E235)/SUM('Modified Weights'!E242:E246)</f>
        <v>0.5</v>
      </c>
      <c r="F232" s="4">
        <f ca="1">SUMPRODUCT('Modified Weights'!F242:F246,'Centered Ratings'!F231:F235)/SUM('Modified Weights'!F242:F246)</f>
        <v>-0.27056831547372123</v>
      </c>
      <c r="G232">
        <f ca="1">SUMPRODUCT('Modified Weights'!G242:G246,'Centered Ratings'!G231:G235)/SUM('Modified Weights'!G242:G246)</f>
        <v>0.20464849716810948</v>
      </c>
      <c r="H232" t="e">
        <f ca="1">SUMPRODUCT('Modified Weights'!H242:H246,'Centered Ratings'!H231:H235)/SUM('Modified Weights'!H242:H246)</f>
        <v>#DIV/0!</v>
      </c>
      <c r="I232">
        <f ca="1">SUMPRODUCT('Modified Weights'!I242:I246,'Centered Ratings'!I231:I235)/SUM('Modified Weights'!I242:I246)</f>
        <v>-2.4425552145292781E-2</v>
      </c>
      <c r="J232">
        <f ca="1">SUMPRODUCT('Modified Weights'!J242:J246,'Centered Ratings'!J231:J235)/SUM('Modified Weights'!J242:J246)</f>
        <v>-7.9729016729223556E-2</v>
      </c>
      <c r="K232">
        <f ca="1">SUMPRODUCT('Modified Weights'!K242:K246,'Centered Ratings'!K231:K235)/SUM('Modified Weights'!K242:K246)</f>
        <v>0.52190396705289477</v>
      </c>
      <c r="L232">
        <f ca="1">SUMPRODUCT('Modified Weights'!L242:L246,'Centered Ratings'!L231:L235)/SUM('Modified Weights'!L242:L246)</f>
        <v>-0.22959862837186915</v>
      </c>
      <c r="M232" t="e">
        <f ca="1">SUMPRODUCT('Modified Weights'!M242:M246,'Centered Ratings'!M231:M235)/SUM('Modified Weights'!M242:M246)</f>
        <v>#DIV/0!</v>
      </c>
      <c r="N232">
        <f ca="1">SUMPRODUCT('Modified Weights'!N242:N246,'Centered Ratings'!N231:N235)/SUM('Modified Weights'!N242:N246)</f>
        <v>-3.2121855505839667E-2</v>
      </c>
      <c r="O232" s="4">
        <f ca="1">SUMPRODUCT('Modified Weights'!O242:O246,'Centered Ratings'!O231:O235)/SUM('Modified Weights'!O242:O246)</f>
        <v>0.45947581749439298</v>
      </c>
      <c r="P232">
        <f ca="1">SUMPRODUCT('Modified Weights'!P242:P246,'Centered Ratings'!P231:P235)/SUM('Modified Weights'!P242:P246)</f>
        <v>3.074947755595521E-2</v>
      </c>
      <c r="Q232">
        <f ca="1">SUMPRODUCT('Modified Weights'!Q242:Q246,'Centered Ratings'!Q231:Q235)/SUM('Modified Weights'!Q242:Q246)</f>
        <v>-0.20620964677816328</v>
      </c>
      <c r="R232">
        <f ca="1">SUMPRODUCT('Modified Weights'!R242:R246,'Centered Ratings'!R231:R235)/SUM('Modified Weights'!R242:R246)</f>
        <v>1.9281481115243415E-2</v>
      </c>
      <c r="S232" t="e">
        <f ca="1">SUMPRODUCT('Modified Weights'!S242:S246,'Centered Ratings'!S231:S235)/SUM('Modified Weights'!S242:S246)</f>
        <v>#DIV/0!</v>
      </c>
      <c r="T232">
        <f ca="1">SUMPRODUCT('Modified Weights'!T242:T246,'Centered Ratings'!T231:T235)/SUM('Modified Weights'!T242:T246)</f>
        <v>0.32787944206968411</v>
      </c>
      <c r="U232" t="e">
        <f ca="1">SUMPRODUCT('Modified Weights'!U242:U246,'Centered Ratings'!U231:U235)/SUM('Modified Weights'!U242:U246)</f>
        <v>#DIV/0!</v>
      </c>
      <c r="V232">
        <f ca="1">SUMPRODUCT('Modified Weights'!V242:V246,'Centered Ratings'!V231:V235)/SUM('Modified Weights'!V242:V246)</f>
        <v>-6.7150635590302446E-2</v>
      </c>
      <c r="W232">
        <f ca="1">SUMPRODUCT('Modified Weights'!W242:W246,'Centered Ratings'!W231:W235)/SUM('Modified Weights'!W242:W246)</f>
        <v>-0.75</v>
      </c>
      <c r="X232">
        <f ca="1">SUMPRODUCT('Modified Weights'!X242:X246,'Centered Ratings'!X231:X235)/SUM('Modified Weights'!X242:X246)</f>
        <v>9.1868026760675098E-2</v>
      </c>
      <c r="Y232">
        <f ca="1">SUMPRODUCT('Modified Weights'!Y242:Y246,'Centered Ratings'!Y231:Y235)/SUM('Modified Weights'!Y242:Y246)</f>
        <v>0.36519034807524253</v>
      </c>
      <c r="Z232">
        <f ca="1">SUMPRODUCT('Modified Weights'!Z242:Z246,'Centered Ratings'!Z231:Z235)/SUM('Modified Weights'!Z242:Z246)</f>
        <v>3.5993472447415457E-2</v>
      </c>
    </row>
    <row r="233" spans="1:26">
      <c r="A233" s="21" t="s">
        <v>46</v>
      </c>
      <c r="B233">
        <f ca="1">SUMPRODUCT('Modified Weights'!B243:B247,'Centered Ratings'!B232:B236)/SUM('Modified Weights'!B243:B247)</f>
        <v>2.9341054013496109E-2</v>
      </c>
      <c r="C233">
        <f ca="1">SUMPRODUCT('Modified Weights'!C243:C247,'Centered Ratings'!C232:C236)/SUM('Modified Weights'!C243:C247)</f>
        <v>4.1065930270004478E-2</v>
      </c>
      <c r="D233">
        <f ca="1">SUMPRODUCT('Modified Weights'!D243:D247,'Centered Ratings'!D232:D236)/SUM('Modified Weights'!D243:D247)</f>
        <v>-4.2977721714971932E-2</v>
      </c>
      <c r="E233">
        <f ca="1">SUMPRODUCT('Modified Weights'!E243:E247,'Centered Ratings'!E232:E236)/SUM('Modified Weights'!E243:E247)</f>
        <v>-0.14672117771125978</v>
      </c>
      <c r="F233" s="4">
        <f ca="1">SUMPRODUCT('Modified Weights'!F243:F247,'Centered Ratings'!F232:F236)/SUM('Modified Weights'!F243:F247)</f>
        <v>6.4242918785508141E-3</v>
      </c>
      <c r="G233">
        <f ca="1">SUMPRODUCT('Modified Weights'!G243:G247,'Centered Ratings'!G232:G236)/SUM('Modified Weights'!G243:G247)</f>
        <v>-1.9194799110039434E-2</v>
      </c>
      <c r="H233">
        <f ca="1">SUMPRODUCT('Modified Weights'!H243:H247,'Centered Ratings'!H232:H236)/SUM('Modified Weights'!H243:H247)</f>
        <v>-1.0826877289217884E-2</v>
      </c>
      <c r="I233">
        <f ca="1">SUMPRODUCT('Modified Weights'!I243:I247,'Centered Ratings'!I232:I236)/SUM('Modified Weights'!I243:I247)</f>
        <v>-2.4425552145292781E-2</v>
      </c>
      <c r="J233">
        <f ca="1">SUMPRODUCT('Modified Weights'!J243:J247,'Centered Ratings'!J232:J236)/SUM('Modified Weights'!J243:J247)</f>
        <v>1.8893367321946707E-2</v>
      </c>
      <c r="K233">
        <f ca="1">SUMPRODUCT('Modified Weights'!K243:K247,'Centered Ratings'!K232:K236)/SUM('Modified Weights'!K243:K247)</f>
        <v>-1.0373067438540303E-2</v>
      </c>
      <c r="L233">
        <f ca="1">SUMPRODUCT('Modified Weights'!L243:L247,'Centered Ratings'!L232:L236)/SUM('Modified Weights'!L243:L247)</f>
        <v>-1.8545097631625179E-2</v>
      </c>
      <c r="M233" t="e">
        <f ca="1">SUMPRODUCT('Modified Weights'!M243:M247,'Centered Ratings'!M232:M236)/SUM('Modified Weights'!M243:M247)</f>
        <v>#DIV/0!</v>
      </c>
      <c r="N233">
        <f ca="1">SUMPRODUCT('Modified Weights'!N243:N247,'Centered Ratings'!N232:N236)/SUM('Modified Weights'!N243:N247)</f>
        <v>-3.2121855505839667E-2</v>
      </c>
      <c r="O233" s="4">
        <f ca="1">SUMPRODUCT('Modified Weights'!O243:O247,'Centered Ratings'!O232:O236)/SUM('Modified Weights'!O243:O247)</f>
        <v>-3.2287617213587722E-2</v>
      </c>
      <c r="P233">
        <f ca="1">SUMPRODUCT('Modified Weights'!P243:P247,'Centered Ratings'!P232:P236)/SUM('Modified Weights'!P243:P247)</f>
        <v>3.074947755595521E-2</v>
      </c>
      <c r="Q233">
        <f ca="1">SUMPRODUCT('Modified Weights'!Q243:Q247,'Centered Ratings'!Q232:Q236)/SUM('Modified Weights'!Q243:Q247)</f>
        <v>4.7250803801569034E-2</v>
      </c>
      <c r="R233">
        <f ca="1">SUMPRODUCT('Modified Weights'!R243:R247,'Centered Ratings'!R232:R236)/SUM('Modified Weights'!R243:R247)</f>
        <v>5.034580127661159E-2</v>
      </c>
      <c r="S233">
        <f ca="1">SUMPRODUCT('Modified Weights'!S243:S247,'Centered Ratings'!S232:S236)/SUM('Modified Weights'!S243:S247)</f>
        <v>-6.966285975835719E-2</v>
      </c>
      <c r="T233">
        <f ca="1">SUMPRODUCT('Modified Weights'!T243:T247,'Centered Ratings'!T232:T236)/SUM('Modified Weights'!T243:T247)</f>
        <v>-9.4241115860631802E-2</v>
      </c>
      <c r="U233">
        <f ca="1">SUMPRODUCT('Modified Weights'!U243:U247,'Centered Ratings'!U232:U236)/SUM('Modified Weights'!U243:U247)</f>
        <v>-8.7386318675631347E-2</v>
      </c>
      <c r="V233">
        <f ca="1">SUMPRODUCT('Modified Weights'!V243:V247,'Centered Ratings'!V232:V236)/SUM('Modified Weights'!V243:V247)</f>
        <v>-6.7150635590302446E-2</v>
      </c>
      <c r="W233">
        <f ca="1">SUMPRODUCT('Modified Weights'!W243:W247,'Centered Ratings'!W232:W236)/SUM('Modified Weights'!W243:W247)</f>
        <v>0.17174380707231457</v>
      </c>
      <c r="X233">
        <f ca="1">SUMPRODUCT('Modified Weights'!X243:X247,'Centered Ratings'!X232:X236)/SUM('Modified Weights'!X243:X247)</f>
        <v>2.4737156597880328E-2</v>
      </c>
      <c r="Y233">
        <f ca="1">SUMPRODUCT('Modified Weights'!Y243:Y247,'Centered Ratings'!Y232:Y236)/SUM('Modified Weights'!Y243:Y247)</f>
        <v>6.8921058269151042E-2</v>
      </c>
      <c r="Z233">
        <f ca="1">SUMPRODUCT('Modified Weights'!Z243:Z247,'Centered Ratings'!Z232:Z236)/SUM('Modified Weights'!Z243:Z247)</f>
        <v>3.5993472447415457E-2</v>
      </c>
    </row>
    <row r="234" spans="1:26">
      <c r="A234" s="1" t="str">
        <f t="shared" ref="A234:A237" si="46">A233</f>
        <v>585: Monsters Inc. (2001)</v>
      </c>
      <c r="B234">
        <f ca="1">SUMPRODUCT('Modified Weights'!B244:B248,'Centered Ratings'!B233:B237)/SUM('Modified Weights'!B244:B248)</f>
        <v>6.1469717061754157E-2</v>
      </c>
      <c r="C234">
        <f ca="1">SUMPRODUCT('Modified Weights'!C244:C248,'Centered Ratings'!C233:C237)/SUM('Modified Weights'!C244:C248)</f>
        <v>-0.5</v>
      </c>
      <c r="D234">
        <f ca="1">SUMPRODUCT('Modified Weights'!D244:D248,'Centered Ratings'!D233:D237)/SUM('Modified Weights'!D244:D248)</f>
        <v>-4.2977721714971932E-2</v>
      </c>
      <c r="E234">
        <f ca="1">SUMPRODUCT('Modified Weights'!E244:E248,'Centered Ratings'!E233:E237)/SUM('Modified Weights'!E244:E248)</f>
        <v>-5.4835702395099647E-2</v>
      </c>
      <c r="F234" s="4">
        <f ca="1">SUMPRODUCT('Modified Weights'!F244:F248,'Centered Ratings'!F233:F237)/SUM('Modified Weights'!F244:F248)</f>
        <v>-2.7286529639304859E-2</v>
      </c>
      <c r="G234">
        <f ca="1">SUMPRODUCT('Modified Weights'!G244:G248,'Centered Ratings'!G233:G237)/SUM('Modified Weights'!G244:G248)</f>
        <v>-0.29802439833799926</v>
      </c>
      <c r="H234">
        <f ca="1">SUMPRODUCT('Modified Weights'!H244:H248,'Centered Ratings'!H233:H237)/SUM('Modified Weights'!H244:H248)</f>
        <v>-1.0826877289217884E-2</v>
      </c>
      <c r="I234">
        <f ca="1">SUMPRODUCT('Modified Weights'!I244:I248,'Centered Ratings'!I233:I237)/SUM('Modified Weights'!I244:I248)</f>
        <v>0.24388748761521648</v>
      </c>
      <c r="J234">
        <f ca="1">SUMPRODUCT('Modified Weights'!J244:J248,'Centered Ratings'!J233:J237)/SUM('Modified Weights'!J244:J248)</f>
        <v>0.10085365951646968</v>
      </c>
      <c r="K234">
        <f ca="1">SUMPRODUCT('Modified Weights'!K244:K248,'Centered Ratings'!K233:K237)/SUM('Modified Weights'!K244:K248)</f>
        <v>-0.160188603683277</v>
      </c>
      <c r="L234">
        <f ca="1">SUMPRODUCT('Modified Weights'!L244:L248,'Centered Ratings'!L233:L237)/SUM('Modified Weights'!L244:L248)</f>
        <v>0.36329596334463804</v>
      </c>
      <c r="M234" t="e">
        <f ca="1">SUMPRODUCT('Modified Weights'!M244:M248,'Centered Ratings'!M233:M237)/SUM('Modified Weights'!M244:M248)</f>
        <v>#DIV/0!</v>
      </c>
      <c r="N234">
        <f ca="1">SUMPRODUCT('Modified Weights'!N244:N248,'Centered Ratings'!N233:N237)/SUM('Modified Weights'!N244:N248)</f>
        <v>0.14776048322268889</v>
      </c>
      <c r="O234" s="4">
        <f ca="1">SUMPRODUCT('Modified Weights'!O244:O248,'Centered Ratings'!O233:O237)/SUM('Modified Weights'!O244:O248)</f>
        <v>0.17720383154177391</v>
      </c>
      <c r="P234">
        <f ca="1">SUMPRODUCT('Modified Weights'!P244:P248,'Centered Ratings'!P233:P237)/SUM('Modified Weights'!P244:P248)</f>
        <v>-2.4860448937450222E-3</v>
      </c>
      <c r="Q234">
        <f ca="1">SUMPRODUCT('Modified Weights'!Q244:Q248,'Centered Ratings'!Q233:Q237)/SUM('Modified Weights'!Q244:Q248)</f>
        <v>-0.1910719795520974</v>
      </c>
      <c r="R234">
        <f ca="1">SUMPRODUCT('Modified Weights'!R244:R248,'Centered Ratings'!R233:R237)/SUM('Modified Weights'!R244:R248)</f>
        <v>-1.5394235262921316E-2</v>
      </c>
      <c r="S234">
        <f ca="1">SUMPRODUCT('Modified Weights'!S244:S248,'Centered Ratings'!S233:S237)/SUM('Modified Weights'!S244:S248)</f>
        <v>-0.35449428963753571</v>
      </c>
      <c r="T234">
        <f ca="1">SUMPRODUCT('Modified Weights'!T244:T248,'Centered Ratings'!T233:T237)/SUM('Modified Weights'!T244:T248)</f>
        <v>-0.1195512525945657</v>
      </c>
      <c r="U234">
        <f ca="1">SUMPRODUCT('Modified Weights'!U244:U248,'Centered Ratings'!U233:U237)/SUM('Modified Weights'!U244:U248)</f>
        <v>-8.7386318675631347E-2</v>
      </c>
      <c r="V234">
        <f ca="1">SUMPRODUCT('Modified Weights'!V244:V248,'Centered Ratings'!V233:V237)/SUM('Modified Weights'!V244:V248)</f>
        <v>0.5</v>
      </c>
      <c r="W234">
        <f ca="1">SUMPRODUCT('Modified Weights'!W244:W248,'Centered Ratings'!W233:W237)/SUM('Modified Weights'!W244:W248)</f>
        <v>0.14786376729523268</v>
      </c>
      <c r="X234">
        <f ca="1">SUMPRODUCT('Modified Weights'!X244:X248,'Centered Ratings'!X233:X237)/SUM('Modified Weights'!X244:X248)</f>
        <v>-0.36756540974783541</v>
      </c>
      <c r="Y234">
        <f ca="1">SUMPRODUCT('Modified Weights'!Y244:Y248,'Centered Ratings'!Y233:Y237)/SUM('Modified Weights'!Y244:Y248)</f>
        <v>-8.2791223935955879E-2</v>
      </c>
      <c r="Z234">
        <f ca="1">SUMPRODUCT('Modified Weights'!Z244:Z248,'Centered Ratings'!Z233:Z237)/SUM('Modified Weights'!Z244:Z248)</f>
        <v>0.3168939561857515</v>
      </c>
    </row>
    <row r="235" spans="1:26">
      <c r="A235" s="1" t="str">
        <f t="shared" si="46"/>
        <v>585: Monsters Inc. (2001)</v>
      </c>
      <c r="B235">
        <f ca="1">SUMPRODUCT('Modified Weights'!B245:B249,'Centered Ratings'!B234:B238)/SUM('Modified Weights'!B245:B249)</f>
        <v>6.1469717061754157E-2</v>
      </c>
      <c r="C235">
        <f ca="1">SUMPRODUCT('Modified Weights'!C245:C249,'Centered Ratings'!C234:C238)/SUM('Modified Weights'!C245:C249)</f>
        <v>-5.84222816545883E-2</v>
      </c>
      <c r="D235">
        <f ca="1">SUMPRODUCT('Modified Weights'!D245:D249,'Centered Ratings'!D234:D238)/SUM('Modified Weights'!D245:D249)</f>
        <v>1.2700847167967771E-2</v>
      </c>
      <c r="E235">
        <f ca="1">SUMPRODUCT('Modified Weights'!E245:E249,'Centered Ratings'!E234:E238)/SUM('Modified Weights'!E245:E249)</f>
        <v>0.25270475513704627</v>
      </c>
      <c r="F235" s="4">
        <f ca="1">SUMPRODUCT('Modified Weights'!F245:F249,'Centered Ratings'!F234:F238)/SUM('Modified Weights'!F245:F249)</f>
        <v>-2.7286529639304859E-2</v>
      </c>
      <c r="G235">
        <f ca="1">SUMPRODUCT('Modified Weights'!G245:G249,'Centered Ratings'!G234:G238)/SUM('Modified Weights'!G245:G249)</f>
        <v>-0.26373215251612636</v>
      </c>
      <c r="H235">
        <f ca="1">SUMPRODUCT('Modified Weights'!H245:H249,'Centered Ratings'!H234:H238)/SUM('Modified Weights'!H245:H249)</f>
        <v>-0.48900948565278396</v>
      </c>
      <c r="I235">
        <f ca="1">SUMPRODUCT('Modified Weights'!I245:I249,'Centered Ratings'!I234:I238)/SUM('Modified Weights'!I245:I249)</f>
        <v>0.21311172229689743</v>
      </c>
      <c r="J235">
        <f ca="1">SUMPRODUCT('Modified Weights'!J245:J249,'Centered Ratings'!J234:J238)/SUM('Modified Weights'!J245:J249)</f>
        <v>6.6460998796149973E-2</v>
      </c>
      <c r="K235">
        <f ca="1">SUMPRODUCT('Modified Weights'!K245:K249,'Centered Ratings'!K234:K238)/SUM('Modified Weights'!K245:K249)</f>
        <v>-0.20990773158025125</v>
      </c>
      <c r="L235">
        <f ca="1">SUMPRODUCT('Modified Weights'!L245:L249,'Centered Ratings'!L234:L238)/SUM('Modified Weights'!L245:L249)</f>
        <v>0.36329596334463804</v>
      </c>
      <c r="M235" t="e">
        <f ca="1">SUMPRODUCT('Modified Weights'!M245:M249,'Centered Ratings'!M234:M238)/SUM('Modified Weights'!M245:M249)</f>
        <v>#DIV/0!</v>
      </c>
      <c r="N235">
        <f ca="1">SUMPRODUCT('Modified Weights'!N245:N249,'Centered Ratings'!N234:N238)/SUM('Modified Weights'!N245:N249)</f>
        <v>-2.0803020571349664E-2</v>
      </c>
      <c r="O235" s="4">
        <f ca="1">SUMPRODUCT('Modified Weights'!O245:O249,'Centered Ratings'!O234:O238)/SUM('Modified Weights'!O245:O249)</f>
        <v>7.0144307227108923E-3</v>
      </c>
      <c r="P235">
        <f ca="1">SUMPRODUCT('Modified Weights'!P245:P249,'Centered Ratings'!P234:P238)/SUM('Modified Weights'!P245:P249)</f>
        <v>9.482312215251576E-2</v>
      </c>
      <c r="Q235">
        <f ca="1">SUMPRODUCT('Modified Weights'!Q245:Q249,'Centered Ratings'!Q234:Q238)/SUM('Modified Weights'!Q245:Q249)</f>
        <v>-0.285419658884566</v>
      </c>
      <c r="R235">
        <f ca="1">SUMPRODUCT('Modified Weights'!R245:R249,'Centered Ratings'!R234:R238)/SUM('Modified Weights'!R245:R249)</f>
        <v>-2.3855705183527975E-2</v>
      </c>
      <c r="S235">
        <f ca="1">SUMPRODUCT('Modified Weights'!S245:S249,'Centered Ratings'!S234:S238)/SUM('Modified Weights'!S245:S249)</f>
        <v>6.771928506929531E-2</v>
      </c>
      <c r="T235">
        <f ca="1">SUMPRODUCT('Modified Weights'!T245:T249,'Centered Ratings'!T234:T238)/SUM('Modified Weights'!T245:T249)</f>
        <v>-0.46512982935495067</v>
      </c>
      <c r="U235">
        <f ca="1">SUMPRODUCT('Modified Weights'!U245:U249,'Centered Ratings'!U234:U238)/SUM('Modified Weights'!U245:U249)</f>
        <v>-0.37630550494256249</v>
      </c>
      <c r="V235">
        <f ca="1">SUMPRODUCT('Modified Weights'!V245:V249,'Centered Ratings'!V234:V238)/SUM('Modified Weights'!V245:V249)</f>
        <v>0.5</v>
      </c>
      <c r="W235">
        <f ca="1">SUMPRODUCT('Modified Weights'!W245:W249,'Centered Ratings'!W234:W238)/SUM('Modified Weights'!W245:W249)</f>
        <v>0.36647396597349363</v>
      </c>
      <c r="X235">
        <f ca="1">SUMPRODUCT('Modified Weights'!X245:X249,'Centered Ratings'!X234:X238)/SUM('Modified Weights'!X245:X249)</f>
        <v>-0.36756540974783541</v>
      </c>
      <c r="Y235">
        <f ca="1">SUMPRODUCT('Modified Weights'!Y245:Y249,'Centered Ratings'!Y234:Y238)/SUM('Modified Weights'!Y245:Y249)</f>
        <v>0.21097168507644753</v>
      </c>
      <c r="Z235">
        <f ca="1">SUMPRODUCT('Modified Weights'!Z245:Z249,'Centered Ratings'!Z234:Z238)/SUM('Modified Weights'!Z245:Z249)</f>
        <v>0.18921181035045936</v>
      </c>
    </row>
    <row r="236" spans="1:26">
      <c r="A236" s="1" t="str">
        <f t="shared" si="46"/>
        <v>585: Monsters Inc. (2001)</v>
      </c>
      <c r="B236">
        <f ca="1">SUMPRODUCT('Modified Weights'!B246:B250,'Centered Ratings'!B235:B239)/SUM('Modified Weights'!B246:B250)</f>
        <v>0.27660688628647673</v>
      </c>
      <c r="C236">
        <f ca="1">SUMPRODUCT('Modified Weights'!C246:C250,'Centered Ratings'!C235:C239)/SUM('Modified Weights'!C246:C250)</f>
        <v>-0.36800962569357992</v>
      </c>
      <c r="D236">
        <f ca="1">SUMPRODUCT('Modified Weights'!D246:D250,'Centered Ratings'!D235:D239)/SUM('Modified Weights'!D246:D250)</f>
        <v>-0.28624500922308943</v>
      </c>
      <c r="E236">
        <f ca="1">SUMPRODUCT('Modified Weights'!E246:E250,'Centered Ratings'!E235:E239)/SUM('Modified Weights'!E246:E250)</f>
        <v>0.10630533394031451</v>
      </c>
      <c r="F236" s="4">
        <f ca="1">SUMPRODUCT('Modified Weights'!F246:F250,'Centered Ratings'!F235:F239)/SUM('Modified Weights'!F246:F250)</f>
        <v>0.17623213301488067</v>
      </c>
      <c r="G236">
        <f ca="1">SUMPRODUCT('Modified Weights'!G246:G250,'Centered Ratings'!G235:G239)/SUM('Modified Weights'!G246:G250)</f>
        <v>-0.35650517015706151</v>
      </c>
      <c r="H236">
        <f ca="1">SUMPRODUCT('Modified Weights'!H246:H250,'Centered Ratings'!H235:H239)/SUM('Modified Weights'!H246:H250)</f>
        <v>-0.44914729853432023</v>
      </c>
      <c r="I236">
        <f ca="1">SUMPRODUCT('Modified Weights'!I246:I250,'Centered Ratings'!I235:I239)/SUM('Modified Weights'!I246:I250)</f>
        <v>7.2769028460339197E-2</v>
      </c>
      <c r="J236">
        <f ca="1">SUMPRODUCT('Modified Weights'!J246:J250,'Centered Ratings'!J235:J239)/SUM('Modified Weights'!J246:J250)</f>
        <v>9.3828842137734139E-2</v>
      </c>
      <c r="K236">
        <f ca="1">SUMPRODUCT('Modified Weights'!K246:K250,'Centered Ratings'!K235:K239)/SUM('Modified Weights'!K246:K250)</f>
        <v>-0.50114115067338749</v>
      </c>
      <c r="L236">
        <f ca="1">SUMPRODUCT('Modified Weights'!L246:L250,'Centered Ratings'!L235:L239)/SUM('Modified Weights'!L246:L250)</f>
        <v>-0.2999431187332689</v>
      </c>
      <c r="M236" t="e">
        <f ca="1">SUMPRODUCT('Modified Weights'!M246:M250,'Centered Ratings'!M235:M239)/SUM('Modified Weights'!M246:M250)</f>
        <v>#DIV/0!</v>
      </c>
      <c r="N236">
        <f ca="1">SUMPRODUCT('Modified Weights'!N246:N250,'Centered Ratings'!N235:N239)/SUM('Modified Weights'!N246:N250)</f>
        <v>-0.39230383845953271</v>
      </c>
      <c r="O236" s="4">
        <f ca="1">SUMPRODUCT('Modified Weights'!O246:O250,'Centered Ratings'!O235:O239)/SUM('Modified Weights'!O246:O250)</f>
        <v>-6.4154715519303643E-2</v>
      </c>
      <c r="P236">
        <f ca="1">SUMPRODUCT('Modified Weights'!P246:P250,'Centered Ratings'!P235:P239)/SUM('Modified Weights'!P246:P250)</f>
        <v>3.8436624591874965E-3</v>
      </c>
      <c r="Q236">
        <f ca="1">SUMPRODUCT('Modified Weights'!Q246:Q250,'Centered Ratings'!Q235:Q239)/SUM('Modified Weights'!Q246:Q250)</f>
        <v>-3.3605407078831889E-2</v>
      </c>
      <c r="R236">
        <f ca="1">SUMPRODUCT('Modified Weights'!R246:R250,'Centered Ratings'!R235:R239)/SUM('Modified Weights'!R246:R250)</f>
        <v>0.12620581919414089</v>
      </c>
      <c r="S236">
        <f ca="1">SUMPRODUCT('Modified Weights'!S246:S250,'Centered Ratings'!S235:S239)/SUM('Modified Weights'!S246:S250)</f>
        <v>9.6549744380393428E-3</v>
      </c>
      <c r="T236">
        <f ca="1">SUMPRODUCT('Modified Weights'!T246:T250,'Centered Ratings'!T235:T239)/SUM('Modified Weights'!T246:T250)</f>
        <v>-0.10900631795638981</v>
      </c>
      <c r="U236">
        <f ca="1">SUMPRODUCT('Modified Weights'!U246:U250,'Centered Ratings'!U235:U239)/SUM('Modified Weights'!U246:U250)</f>
        <v>-0.2862123587420719</v>
      </c>
      <c r="V236">
        <f ca="1">SUMPRODUCT('Modified Weights'!V246:V250,'Centered Ratings'!V235:V239)/SUM('Modified Weights'!V246:V250)</f>
        <v>0.5</v>
      </c>
      <c r="W236">
        <f ca="1">SUMPRODUCT('Modified Weights'!W246:W250,'Centered Ratings'!W235:W239)/SUM('Modified Weights'!W246:W250)</f>
        <v>0.4076165132129409</v>
      </c>
      <c r="X236">
        <f ca="1">SUMPRODUCT('Modified Weights'!X246:X250,'Centered Ratings'!X235:X239)/SUM('Modified Weights'!X246:X250)</f>
        <v>-0.36756540974783541</v>
      </c>
      <c r="Y236">
        <f ca="1">SUMPRODUCT('Modified Weights'!Y246:Y250,'Centered Ratings'!Y235:Y239)/SUM('Modified Weights'!Y246:Y250)</f>
        <v>0.23537429661276255</v>
      </c>
      <c r="Z236">
        <f ca="1">SUMPRODUCT('Modified Weights'!Z246:Z250,'Centered Ratings'!Z235:Z239)/SUM('Modified Weights'!Z246:Z250)</f>
        <v>-3.7232391573375954E-2</v>
      </c>
    </row>
    <row r="237" spans="1:26">
      <c r="A237" s="1" t="str">
        <f t="shared" si="46"/>
        <v>585: Monsters Inc. (2001)</v>
      </c>
      <c r="B237">
        <f ca="1">SUMPRODUCT('Modified Weights'!B247:B251,'Centered Ratings'!B236:B240)/SUM('Modified Weights'!B247:B251)</f>
        <v>0.31448306263707548</v>
      </c>
      <c r="C237">
        <f ca="1">SUMPRODUCT('Modified Weights'!C247:C251,'Centered Ratings'!C236:C240)/SUM('Modified Weights'!C247:C251)</f>
        <v>-0.28787087411784656</v>
      </c>
      <c r="D237">
        <f ca="1">SUMPRODUCT('Modified Weights'!D247:D251,'Centered Ratings'!D236:D240)/SUM('Modified Weights'!D247:D251)</f>
        <v>-8.0985032977635846E-2</v>
      </c>
      <c r="E237">
        <f ca="1">SUMPRODUCT('Modified Weights'!E247:E251,'Centered Ratings'!E236:E240)/SUM('Modified Weights'!E247:E251)</f>
        <v>4.0503288887648523E-2</v>
      </c>
      <c r="F237" s="4">
        <f ca="1">SUMPRODUCT('Modified Weights'!F247:F251,'Centered Ratings'!F236:F240)/SUM('Modified Weights'!F247:F251)</f>
        <v>3.8277093523747335E-2</v>
      </c>
      <c r="G237">
        <f ca="1">SUMPRODUCT('Modified Weights'!G247:G251,'Centered Ratings'!G236:G240)/SUM('Modified Weights'!G247:G251)</f>
        <v>-0.24822336568941056</v>
      </c>
      <c r="H237">
        <f ca="1">SUMPRODUCT('Modified Weights'!H247:H251,'Centered Ratings'!H236:H240)/SUM('Modified Weights'!H247:H251)</f>
        <v>-7.76123672360787E-2</v>
      </c>
      <c r="I237">
        <f ca="1">SUMPRODUCT('Modified Weights'!I247:I251,'Centered Ratings'!I236:I240)/SUM('Modified Weights'!I247:I251)</f>
        <v>4.6471065458261303E-2</v>
      </c>
      <c r="J237">
        <f ca="1">SUMPRODUCT('Modified Weights'!J247:J251,'Centered Ratings'!J236:J240)/SUM('Modified Weights'!J247:J251)</f>
        <v>0.12063742145076338</v>
      </c>
      <c r="K237">
        <f ca="1">SUMPRODUCT('Modified Weights'!K247:K251,'Centered Ratings'!K236:K240)/SUM('Modified Weights'!K247:K251)</f>
        <v>-0.24988156117486224</v>
      </c>
      <c r="L237">
        <f ca="1">SUMPRODUCT('Modified Weights'!L247:L251,'Centered Ratings'!L236:L240)/SUM('Modified Weights'!L247:L251)</f>
        <v>7.7173373364290213E-2</v>
      </c>
      <c r="M237" t="e">
        <f ca="1">SUMPRODUCT('Modified Weights'!M247:M251,'Centered Ratings'!M236:M240)/SUM('Modified Weights'!M247:M251)</f>
        <v>#DIV/0!</v>
      </c>
      <c r="N237">
        <f ca="1">SUMPRODUCT('Modified Weights'!N247:N251,'Centered Ratings'!N236:N240)/SUM('Modified Weights'!N247:N251)</f>
        <v>-0.10825677005119852</v>
      </c>
      <c r="O237" s="4">
        <f ca="1">SUMPRODUCT('Modified Weights'!O247:O251,'Centered Ratings'!O236:O240)/SUM('Modified Weights'!O247:O251)</f>
        <v>-0.12849155498655274</v>
      </c>
      <c r="P237">
        <f ca="1">SUMPRODUCT('Modified Weights'!P247:P251,'Centered Ratings'!P236:P240)/SUM('Modified Weights'!P247:P251)</f>
        <v>0.2698647050172775</v>
      </c>
      <c r="Q237">
        <f ca="1">SUMPRODUCT('Modified Weights'!Q247:Q251,'Centered Ratings'!Q236:Q240)/SUM('Modified Weights'!Q247:Q251)</f>
        <v>-3.3605407078831889E-2</v>
      </c>
      <c r="R237">
        <f ca="1">SUMPRODUCT('Modified Weights'!R247:R251,'Centered Ratings'!R236:R240)/SUM('Modified Weights'!R247:R251)</f>
        <v>0.12051693496085278</v>
      </c>
      <c r="S237">
        <f ca="1">SUMPRODUCT('Modified Weights'!S247:S251,'Centered Ratings'!S236:S240)/SUM('Modified Weights'!S247:S251)</f>
        <v>-0.13250647886147196</v>
      </c>
      <c r="T237">
        <f ca="1">SUMPRODUCT('Modified Weights'!T247:T251,'Centered Ratings'!T236:T240)/SUM('Modified Weights'!T247:T251)</f>
        <v>-0.10900631795638981</v>
      </c>
      <c r="U237">
        <f ca="1">SUMPRODUCT('Modified Weights'!U247:U251,'Centered Ratings'!U236:U240)/SUM('Modified Weights'!U247:U251)</f>
        <v>-0.34521721353436075</v>
      </c>
      <c r="V237">
        <f ca="1">SUMPRODUCT('Modified Weights'!V247:V251,'Centered Ratings'!V236:V240)/SUM('Modified Weights'!V247:V251)</f>
        <v>0</v>
      </c>
      <c r="W237">
        <f ca="1">SUMPRODUCT('Modified Weights'!W247:W251,'Centered Ratings'!W236:W240)/SUM('Modified Weights'!W247:W251)</f>
        <v>0.29528941275922521</v>
      </c>
      <c r="X237">
        <f ca="1">SUMPRODUCT('Modified Weights'!X247:X251,'Centered Ratings'!X236:X240)/SUM('Modified Weights'!X247:X251)</f>
        <v>-0.16666666666666696</v>
      </c>
      <c r="Y237">
        <f ca="1">SUMPRODUCT('Modified Weights'!Y247:Y251,'Centered Ratings'!Y236:Y240)/SUM('Modified Weights'!Y247:Y251)</f>
        <v>-7.6165986745036302E-2</v>
      </c>
      <c r="Z237">
        <f ca="1">SUMPRODUCT('Modified Weights'!Z247:Z251,'Centered Ratings'!Z236:Z240)/SUM('Modified Weights'!Z247:Z251)</f>
        <v>4.4697656399202222E-2</v>
      </c>
    </row>
    <row r="238" spans="1:26">
      <c r="A238" s="21" t="s">
        <v>47</v>
      </c>
      <c r="B238">
        <f ca="1">SUMPRODUCT('Modified Weights'!B248:B252,'Centered Ratings'!B237:B241)/SUM('Modified Weights'!B248:B252)</f>
        <v>0</v>
      </c>
      <c r="C238">
        <f ca="1">SUMPRODUCT('Modified Weights'!C248:C252,'Centered Ratings'!C237:C241)/SUM('Modified Weights'!C248:C252)</f>
        <v>7.3326065458632891E-2</v>
      </c>
      <c r="D238">
        <f ca="1">SUMPRODUCT('Modified Weights'!D248:D252,'Centered Ratings'!D237:D241)/SUM('Modified Weights'!D248:D252)</f>
        <v>-2.0093645098820554E-3</v>
      </c>
      <c r="E238">
        <f ca="1">SUMPRODUCT('Modified Weights'!E248:E252,'Centered Ratings'!E237:E241)/SUM('Modified Weights'!E248:E252)</f>
        <v>6.6411234794655383E-2</v>
      </c>
      <c r="F238" s="4">
        <f ca="1">SUMPRODUCT('Modified Weights'!F248:F252,'Centered Ratings'!F237:F241)/SUM('Modified Weights'!F248:F252)</f>
        <v>3.6530176047133277E-3</v>
      </c>
      <c r="G238">
        <f ca="1">SUMPRODUCT('Modified Weights'!G248:G252,'Centered Ratings'!G237:G241)/SUM('Modified Weights'!G248:G252)</f>
        <v>-2.4703939790831509E-2</v>
      </c>
      <c r="H238">
        <f ca="1">SUMPRODUCT('Modified Weights'!H248:H252,'Centered Ratings'!H237:H241)/SUM('Modified Weights'!H248:H252)</f>
        <v>-7.76123672360787E-2</v>
      </c>
      <c r="I238">
        <f ca="1">SUMPRODUCT('Modified Weights'!I248:I252,'Centered Ratings'!I237:I241)/SUM('Modified Weights'!I248:I252)</f>
        <v>4.6471065458261303E-2</v>
      </c>
      <c r="J238">
        <f ca="1">SUMPRODUCT('Modified Weights'!J248:J252,'Centered Ratings'!J237:J241)/SUM('Modified Weights'!J248:J252)</f>
        <v>1.4377926001072535E-2</v>
      </c>
      <c r="K238">
        <f ca="1">SUMPRODUCT('Modified Weights'!K248:K252,'Centered Ratings'!K237:K241)/SUM('Modified Weights'!K248:K252)</f>
        <v>-2.4182026128976897E-2</v>
      </c>
      <c r="L238">
        <f ca="1">SUMPRODUCT('Modified Weights'!L248:L252,'Centered Ratings'!L237:L241)/SUM('Modified Weights'!L248:L252)</f>
        <v>-4.706881863677579E-2</v>
      </c>
      <c r="M238">
        <f ca="1">SUMPRODUCT('Modified Weights'!M248:M252,'Centered Ratings'!M237:M241)/SUM('Modified Weights'!M248:M252)</f>
        <v>-7.3155630488259266E-2</v>
      </c>
      <c r="N238">
        <f ca="1">SUMPRODUCT('Modified Weights'!N248:N252,'Centered Ratings'!N237:N241)/SUM('Modified Weights'!N248:N252)</f>
        <v>-0.10825677005119852</v>
      </c>
      <c r="O238" s="4">
        <f ca="1">SUMPRODUCT('Modified Weights'!O248:O252,'Centered Ratings'!O237:O241)/SUM('Modified Weights'!O248:O252)</f>
        <v>2.2264383392237488E-2</v>
      </c>
      <c r="P238">
        <f ca="1">SUMPRODUCT('Modified Weights'!P248:P252,'Centered Ratings'!P237:P241)/SUM('Modified Weights'!P248:P252)</f>
        <v>-6.0883425220601015E-2</v>
      </c>
      <c r="Q238">
        <f ca="1">SUMPRODUCT('Modified Weights'!Q248:Q252,'Centered Ratings'!Q237:Q241)/SUM('Modified Weights'!Q248:Q252)</f>
        <v>-3.3578063574707888E-4</v>
      </c>
      <c r="R238">
        <f ca="1">SUMPRODUCT('Modified Weights'!R248:R252,'Centered Ratings'!R237:R241)/SUM('Modified Weights'!R248:R252)</f>
        <v>6.1591522089866869E-4</v>
      </c>
      <c r="S238">
        <f ca="1">SUMPRODUCT('Modified Weights'!S248:S252,'Centered Ratings'!S237:S241)/SUM('Modified Weights'!S248:S252)</f>
        <v>-2.6536313481448508E-2</v>
      </c>
      <c r="T238">
        <f ca="1">SUMPRODUCT('Modified Weights'!T248:T252,'Centered Ratings'!T237:T241)/SUM('Modified Weights'!T248:T252)</f>
        <v>-7.8062740004017167E-2</v>
      </c>
      <c r="U238">
        <f ca="1">SUMPRODUCT('Modified Weights'!U248:U252,'Centered Ratings'!U237:U241)/SUM('Modified Weights'!U248:U252)</f>
        <v>-3.182600627403611E-2</v>
      </c>
      <c r="V238">
        <f ca="1">SUMPRODUCT('Modified Weights'!V248:V252,'Centered Ratings'!V237:V241)/SUM('Modified Weights'!V248:V252)</f>
        <v>0</v>
      </c>
      <c r="W238">
        <f ca="1">SUMPRODUCT('Modified Weights'!W248:W252,'Centered Ratings'!W237:W241)/SUM('Modified Weights'!W248:W252)</f>
        <v>-3.9084343035617378E-2</v>
      </c>
      <c r="X238">
        <f ca="1">SUMPRODUCT('Modified Weights'!X248:X252,'Centered Ratings'!X237:X241)/SUM('Modified Weights'!X248:X252)</f>
        <v>0</v>
      </c>
      <c r="Y238">
        <f ca="1">SUMPRODUCT('Modified Weights'!Y248:Y252,'Centered Ratings'!Y237:Y241)/SUM('Modified Weights'!Y248:Y252)</f>
        <v>9.94302535153605E-2</v>
      </c>
      <c r="Z238">
        <f ca="1">SUMPRODUCT('Modified Weights'!Z248:Z252,'Centered Ratings'!Z237:Z241)/SUM('Modified Weights'!Z248:Z252)</f>
        <v>1.0235545940104706E-2</v>
      </c>
    </row>
    <row r="239" spans="1:26">
      <c r="A239" s="1" t="str">
        <f t="shared" ref="A239:A242" si="47">A238</f>
        <v>597: Titanic (1997)</v>
      </c>
      <c r="B239">
        <f ca="1">SUMPRODUCT('Modified Weights'!B249:B253,'Centered Ratings'!B238:B242)/SUM('Modified Weights'!B249:B253)</f>
        <v>0</v>
      </c>
      <c r="C239">
        <f ca="1">SUMPRODUCT('Modified Weights'!C249:C253,'Centered Ratings'!C238:C242)/SUM('Modified Weights'!C249:C253)</f>
        <v>0.1994065807695993</v>
      </c>
      <c r="D239">
        <f ca="1">SUMPRODUCT('Modified Weights'!D249:D253,'Centered Ratings'!D238:D242)/SUM('Modified Weights'!D249:D253)</f>
        <v>-2.0093645098820554E-3</v>
      </c>
      <c r="E239">
        <f ca="1">SUMPRODUCT('Modified Weights'!E249:E253,'Centered Ratings'!E238:E242)/SUM('Modified Weights'!E249:E253)</f>
        <v>5.5935626326090386E-2</v>
      </c>
      <c r="F239" s="4">
        <f ca="1">SUMPRODUCT('Modified Weights'!F249:F253,'Centered Ratings'!F238:F242)/SUM('Modified Weights'!F249:F253)</f>
        <v>0.30705041126541444</v>
      </c>
      <c r="G239">
        <f ca="1">SUMPRODUCT('Modified Weights'!G249:G253,'Centered Ratings'!G238:G242)/SUM('Modified Weights'!G249:G253)</f>
        <v>0.32106072966555649</v>
      </c>
      <c r="H239">
        <f ca="1">SUMPRODUCT('Modified Weights'!H249:H253,'Centered Ratings'!H238:H242)/SUM('Modified Weights'!H249:H253)</f>
        <v>-7.76123672360787E-2</v>
      </c>
      <c r="I239">
        <f ca="1">SUMPRODUCT('Modified Weights'!I249:I253,'Centered Ratings'!I238:I242)/SUM('Modified Weights'!I249:I253)</f>
        <v>-0.20885951869577027</v>
      </c>
      <c r="J239">
        <f ca="1">SUMPRODUCT('Modified Weights'!J249:J253,'Centered Ratings'!J238:J242)/SUM('Modified Weights'!J249:J253)</f>
        <v>-0.13903830462382724</v>
      </c>
      <c r="K239">
        <f ca="1">SUMPRODUCT('Modified Weights'!K249:K253,'Centered Ratings'!K238:K242)/SUM('Modified Weights'!K249:K253)</f>
        <v>0.2194533362310114</v>
      </c>
      <c r="L239">
        <f ca="1">SUMPRODUCT('Modified Weights'!L249:L253,'Centered Ratings'!L238:L242)/SUM('Modified Weights'!L249:L253)</f>
        <v>-0.38423993995356481</v>
      </c>
      <c r="M239">
        <f ca="1">SUMPRODUCT('Modified Weights'!M249:M253,'Centered Ratings'!M238:M242)/SUM('Modified Weights'!M249:M253)</f>
        <v>0.22966575076566015</v>
      </c>
      <c r="N239">
        <f ca="1">SUMPRODUCT('Modified Weights'!N249:N253,'Centered Ratings'!N238:N242)/SUM('Modified Weights'!N249:N253)</f>
        <v>-0.3985036414546535</v>
      </c>
      <c r="O239" s="4">
        <f ca="1">SUMPRODUCT('Modified Weights'!O249:O253,'Centered Ratings'!O238:O242)/SUM('Modified Weights'!O249:O253)</f>
        <v>-0.22667606951080277</v>
      </c>
      <c r="P239">
        <f ca="1">SUMPRODUCT('Modified Weights'!P249:P253,'Centered Ratings'!P238:P242)/SUM('Modified Weights'!P249:P253)</f>
        <v>-4.1050536559930448E-2</v>
      </c>
      <c r="Q239">
        <f ca="1">SUMPRODUCT('Modified Weights'!Q249:Q253,'Centered Ratings'!Q238:Q242)/SUM('Modified Weights'!Q249:Q253)</f>
        <v>0.30445128032168478</v>
      </c>
      <c r="R239">
        <f ca="1">SUMPRODUCT('Modified Weights'!R249:R253,'Centered Ratings'!R238:R242)/SUM('Modified Weights'!R249:R253)</f>
        <v>5.5485550643920904E-2</v>
      </c>
      <c r="S239">
        <f ca="1">SUMPRODUCT('Modified Weights'!S249:S253,'Centered Ratings'!S238:S242)/SUM('Modified Weights'!S249:S253)</f>
        <v>0.12569445800109319</v>
      </c>
      <c r="T239">
        <f ca="1">SUMPRODUCT('Modified Weights'!T249:T253,'Centered Ratings'!T238:T242)/SUM('Modified Weights'!T249:T253)</f>
        <v>-2.942142450226257E-2</v>
      </c>
      <c r="U239">
        <f ca="1">SUMPRODUCT('Modified Weights'!U249:U253,'Centered Ratings'!U238:U242)/SUM('Modified Weights'!U249:U253)</f>
        <v>-3.182600627403611E-2</v>
      </c>
      <c r="V239">
        <f ca="1">SUMPRODUCT('Modified Weights'!V249:V253,'Centered Ratings'!V238:V242)/SUM('Modified Weights'!V249:V253)</f>
        <v>-1.0147144327174027</v>
      </c>
      <c r="W239">
        <f ca="1">SUMPRODUCT('Modified Weights'!W249:W253,'Centered Ratings'!W238:W242)/SUM('Modified Weights'!W249:W253)</f>
        <v>-0.10203674036928426</v>
      </c>
      <c r="X239">
        <f ca="1">SUMPRODUCT('Modified Weights'!X249:X253,'Centered Ratings'!X238:X242)/SUM('Modified Weights'!X249:X253)</f>
        <v>0.67174573080640587</v>
      </c>
      <c r="Y239">
        <f ca="1">SUMPRODUCT('Modified Weights'!Y249:Y253,'Centered Ratings'!Y238:Y242)/SUM('Modified Weights'!Y249:Y253)</f>
        <v>-3.4473603134962387E-2</v>
      </c>
      <c r="Z239">
        <f ca="1">SUMPRODUCT('Modified Weights'!Z249:Z253,'Centered Ratings'!Z238:Z242)/SUM('Modified Weights'!Z249:Z253)</f>
        <v>-0.43725197488374346</v>
      </c>
    </row>
    <row r="240" spans="1:26">
      <c r="A240" s="1" t="str">
        <f t="shared" si="47"/>
        <v>597: Titanic (1997)</v>
      </c>
      <c r="B240">
        <f ca="1">SUMPRODUCT('Modified Weights'!B250:B254,'Centered Ratings'!B239:B243)/SUM('Modified Weights'!B250:B254)</f>
        <v>0</v>
      </c>
      <c r="C240">
        <f ca="1">SUMPRODUCT('Modified Weights'!C250:C254,'Centered Ratings'!C239:C243)/SUM('Modified Weights'!C250:C254)</f>
        <v>0.16115065652382768</v>
      </c>
      <c r="D240">
        <f ca="1">SUMPRODUCT('Modified Weights'!D250:D254,'Centered Ratings'!D239:D243)/SUM('Modified Weights'!D250:D254)</f>
        <v>-0.37591588078955085</v>
      </c>
      <c r="E240">
        <f ca="1">SUMPRODUCT('Modified Weights'!E250:E254,'Centered Ratings'!E239:E243)/SUM('Modified Weights'!E250:E254)</f>
        <v>-0.39999999999999997</v>
      </c>
      <c r="F240" s="4">
        <f ca="1">SUMPRODUCT('Modified Weights'!F250:F254,'Centered Ratings'!F239:F243)/SUM('Modified Weights'!F250:F254)</f>
        <v>0.30705041126541444</v>
      </c>
      <c r="G240">
        <f ca="1">SUMPRODUCT('Modified Weights'!G250:G254,'Centered Ratings'!G239:G243)/SUM('Modified Weights'!G250:G254)</f>
        <v>0.48202811477524049</v>
      </c>
      <c r="H240">
        <f ca="1">SUMPRODUCT('Modified Weights'!H250:H254,'Centered Ratings'!H239:H243)/SUM('Modified Weights'!H250:H254)</f>
        <v>0.26204063051836174</v>
      </c>
      <c r="I240">
        <f ca="1">SUMPRODUCT('Modified Weights'!I250:I254,'Centered Ratings'!I239:I243)/SUM('Modified Weights'!I250:I254)</f>
        <v>-0.40756740286039034</v>
      </c>
      <c r="J240">
        <f ca="1">SUMPRODUCT('Modified Weights'!J250:J254,'Centered Ratings'!J239:J243)/SUM('Modified Weights'!J250:J254)</f>
        <v>-5.0522417691881184E-2</v>
      </c>
      <c r="K240">
        <f ca="1">SUMPRODUCT('Modified Weights'!K250:K254,'Centered Ratings'!K239:K243)/SUM('Modified Weights'!K250:K254)</f>
        <v>8.2131146151697837E-2</v>
      </c>
      <c r="L240">
        <f ca="1">SUMPRODUCT('Modified Weights'!L250:L254,'Centered Ratings'!L239:L243)/SUM('Modified Weights'!L250:L254)</f>
        <v>-0.38423993995356481</v>
      </c>
      <c r="M240">
        <f ca="1">SUMPRODUCT('Modified Weights'!M250:M254,'Centered Ratings'!M239:M243)/SUM('Modified Weights'!M250:M254)</f>
        <v>0.22966575076566015</v>
      </c>
      <c r="N240">
        <f ca="1">SUMPRODUCT('Modified Weights'!N250:N254,'Centered Ratings'!N239:N243)/SUM('Modified Weights'!N250:N254)</f>
        <v>-0.29585056022232137</v>
      </c>
      <c r="O240" s="4">
        <f ca="1">SUMPRODUCT('Modified Weights'!O250:O254,'Centered Ratings'!O239:O243)/SUM('Modified Weights'!O250:O254)</f>
        <v>-0.10466396508559955</v>
      </c>
      <c r="P240">
        <f ca="1">SUMPRODUCT('Modified Weights'!P250:P254,'Centered Ratings'!P239:P243)/SUM('Modified Weights'!P250:P254)</f>
        <v>-0.28037889692268114</v>
      </c>
      <c r="Q240">
        <f ca="1">SUMPRODUCT('Modified Weights'!Q250:Q254,'Centered Ratings'!Q239:Q243)/SUM('Modified Weights'!Q250:Q254)</f>
        <v>0.34685936055806099</v>
      </c>
      <c r="R240">
        <f ca="1">SUMPRODUCT('Modified Weights'!R250:R254,'Centered Ratings'!R239:R243)/SUM('Modified Weights'!R250:R254)</f>
        <v>-3.2396607719862594E-2</v>
      </c>
      <c r="S240">
        <f ca="1">SUMPRODUCT('Modified Weights'!S250:S254,'Centered Ratings'!S239:S243)/SUM('Modified Weights'!S250:S254)</f>
        <v>-0.23993136073467744</v>
      </c>
      <c r="T240">
        <f ca="1">SUMPRODUCT('Modified Weights'!T250:T254,'Centered Ratings'!T239:T243)/SUM('Modified Weights'!T250:T254)</f>
        <v>0.28846402554350176</v>
      </c>
      <c r="U240">
        <f ca="1">SUMPRODUCT('Modified Weights'!U250:U254,'Centered Ratings'!U239:U243)/SUM('Modified Weights'!U250:U254)</f>
        <v>0.16376899307703652</v>
      </c>
      <c r="V240">
        <f ca="1">SUMPRODUCT('Modified Weights'!V250:V254,'Centered Ratings'!V239:V243)/SUM('Modified Weights'!V250:V254)</f>
        <v>-0.32350501864179732</v>
      </c>
      <c r="W240">
        <f ca="1">SUMPRODUCT('Modified Weights'!W250:W254,'Centered Ratings'!W239:W243)/SUM('Modified Weights'!W250:W254)</f>
        <v>-0.14711200076112349</v>
      </c>
      <c r="X240">
        <f ca="1">SUMPRODUCT('Modified Weights'!X250:X254,'Centered Ratings'!X239:X243)/SUM('Modified Weights'!X250:X254)</f>
        <v>0.67174573080640587</v>
      </c>
      <c r="Y240">
        <f ca="1">SUMPRODUCT('Modified Weights'!Y250:Y254,'Centered Ratings'!Y239:Y243)/SUM('Modified Weights'!Y250:Y254)</f>
        <v>-0.37920151354082715</v>
      </c>
      <c r="Z240">
        <f ca="1">SUMPRODUCT('Modified Weights'!Z250:Z254,'Centered Ratings'!Z239:Z243)/SUM('Modified Weights'!Z250:Z254)</f>
        <v>-0.13125285111276358</v>
      </c>
    </row>
    <row r="241" spans="1:26">
      <c r="A241" s="1" t="str">
        <f t="shared" si="47"/>
        <v>597: Titanic (1997)</v>
      </c>
      <c r="B241">
        <f ca="1">SUMPRODUCT('Modified Weights'!B251:B255,'Centered Ratings'!B240:B244)/SUM('Modified Weights'!B251:B255)</f>
        <v>-0.49276830221469697</v>
      </c>
      <c r="C241">
        <f ca="1">SUMPRODUCT('Modified Weights'!C251:C255,'Centered Ratings'!C240:C244)/SUM('Modified Weights'!C251:C255)</f>
        <v>0.21371978987990084</v>
      </c>
      <c r="D241">
        <f ca="1">SUMPRODUCT('Modified Weights'!D251:D255,'Centered Ratings'!D240:D244)/SUM('Modified Weights'!D251:D255)</f>
        <v>-0.34510466115557986</v>
      </c>
      <c r="E241">
        <f ca="1">SUMPRODUCT('Modified Weights'!E251:E255,'Centered Ratings'!E240:E244)/SUM('Modified Weights'!E251:E255)</f>
        <v>-0.15993239623422678</v>
      </c>
      <c r="F241" s="4">
        <f ca="1">SUMPRODUCT('Modified Weights'!F251:F255,'Centered Ratings'!F240:F244)/SUM('Modified Weights'!F251:F255)</f>
        <v>0.33612450593029808</v>
      </c>
      <c r="G241">
        <f ca="1">SUMPRODUCT('Modified Weights'!G251:G255,'Centered Ratings'!G240:G244)/SUM('Modified Weights'!G251:G255)</f>
        <v>0.54028034071383579</v>
      </c>
      <c r="H241">
        <f ca="1">SUMPRODUCT('Modified Weights'!H251:H255,'Centered Ratings'!H240:H244)/SUM('Modified Weights'!H251:H255)</f>
        <v>0.23372652809174108</v>
      </c>
      <c r="I241">
        <f ca="1">SUMPRODUCT('Modified Weights'!I251:I255,'Centered Ratings'!I240:I244)/SUM('Modified Weights'!I251:I255)</f>
        <v>0.94767731339387196</v>
      </c>
      <c r="J241">
        <f ca="1">SUMPRODUCT('Modified Weights'!J251:J255,'Centered Ratings'!J240:J244)/SUM('Modified Weights'!J251:J255)</f>
        <v>7.3806354752869827E-2</v>
      </c>
      <c r="K241">
        <f ca="1">SUMPRODUCT('Modified Weights'!K251:K255,'Centered Ratings'!K240:K244)/SUM('Modified Weights'!K251:K255)</f>
        <v>0.26488901267283588</v>
      </c>
      <c r="L241">
        <f ca="1">SUMPRODUCT('Modified Weights'!L251:L255,'Centered Ratings'!L240:L244)/SUM('Modified Weights'!L251:L255)</f>
        <v>7.2854353114079715E-2</v>
      </c>
      <c r="M241">
        <f ca="1">SUMPRODUCT('Modified Weights'!M251:M255,'Centered Ratings'!M240:M244)/SUM('Modified Weights'!M251:M255)</f>
        <v>0.32541846751499592</v>
      </c>
      <c r="N241">
        <f ca="1">SUMPRODUCT('Modified Weights'!N251:N255,'Centered Ratings'!N240:N244)/SUM('Modified Weights'!N251:N255)</f>
        <v>0.16599460703964902</v>
      </c>
      <c r="O241" s="4">
        <f ca="1">SUMPRODUCT('Modified Weights'!O251:O255,'Centered Ratings'!O240:O244)/SUM('Modified Weights'!O251:O255)</f>
        <v>1.8885354640043511E-2</v>
      </c>
      <c r="P241">
        <f ca="1">SUMPRODUCT('Modified Weights'!P251:P255,'Centered Ratings'!P240:P244)/SUM('Modified Weights'!P251:P255)</f>
        <v>-3.2833226776400826E-2</v>
      </c>
      <c r="Q241">
        <f ca="1">SUMPRODUCT('Modified Weights'!Q251:Q255,'Centered Ratings'!Q240:Q244)/SUM('Modified Weights'!Q251:Q255)</f>
        <v>0.23367206150845324</v>
      </c>
      <c r="R241">
        <f ca="1">SUMPRODUCT('Modified Weights'!R251:R255,'Centered Ratings'!R240:R244)/SUM('Modified Weights'!R251:R255)</f>
        <v>-0.41577086297182048</v>
      </c>
      <c r="S241">
        <f ca="1">SUMPRODUCT('Modified Weights'!S251:S255,'Centered Ratings'!S240:S244)/SUM('Modified Weights'!S251:S255)</f>
        <v>-0.21601216859251843</v>
      </c>
      <c r="T241">
        <f ca="1">SUMPRODUCT('Modified Weights'!T251:T255,'Centered Ratings'!T240:T244)/SUM('Modified Weights'!T251:T255)</f>
        <v>6.1954315710408929E-2</v>
      </c>
      <c r="U241">
        <f ca="1">SUMPRODUCT('Modified Weights'!U251:U255,'Centered Ratings'!U240:U244)/SUM('Modified Weights'!U251:U255)</f>
        <v>0.10277695893659584</v>
      </c>
      <c r="V241">
        <f ca="1">SUMPRODUCT('Modified Weights'!V251:V255,'Centered Ratings'!V240:V244)/SUM('Modified Weights'!V251:V255)</f>
        <v>-0.32350501864179732</v>
      </c>
      <c r="W241">
        <f ca="1">SUMPRODUCT('Modified Weights'!W251:W255,'Centered Ratings'!W240:W244)/SUM('Modified Weights'!W251:W255)</f>
        <v>-0.1965827530947464</v>
      </c>
      <c r="X241">
        <f ca="1">SUMPRODUCT('Modified Weights'!X251:X255,'Centered Ratings'!X240:X244)/SUM('Modified Weights'!X251:X255)</f>
        <v>0.67174573080640587</v>
      </c>
      <c r="Y241">
        <f ca="1">SUMPRODUCT('Modified Weights'!Y251:Y255,'Centered Ratings'!Y240:Y244)/SUM('Modified Weights'!Y251:Y255)</f>
        <v>-0.40905736706952511</v>
      </c>
      <c r="Z241">
        <f ca="1">SUMPRODUCT('Modified Weights'!Z251:Z255,'Centered Ratings'!Z240:Z244)/SUM('Modified Weights'!Z251:Z255)</f>
        <v>0.32754240464233908</v>
      </c>
    </row>
    <row r="242" spans="1:26">
      <c r="A242" s="1" t="str">
        <f t="shared" si="47"/>
        <v>597: Titanic (1997)</v>
      </c>
      <c r="B242">
        <f ca="1">SUMPRODUCT('Modified Weights'!B252:B256,'Centered Ratings'!B241:B245)/SUM('Modified Weights'!B252:B256)</f>
        <v>-0.72213622887411777</v>
      </c>
      <c r="C242">
        <f ca="1">SUMPRODUCT('Modified Weights'!C252:C256,'Centered Ratings'!C241:C245)/SUM('Modified Weights'!C252:C256)</f>
        <v>0.28758779282867908</v>
      </c>
      <c r="D242">
        <f ca="1">SUMPRODUCT('Modified Weights'!D252:D256,'Centered Ratings'!D241:D245)/SUM('Modified Weights'!D252:D256)</f>
        <v>-0.22283231725765795</v>
      </c>
      <c r="E242">
        <f ca="1">SUMPRODUCT('Modified Weights'!E252:E256,'Centered Ratings'!E241:E245)/SUM('Modified Weights'!E252:E256)</f>
        <v>-8.2049059940133742E-2</v>
      </c>
      <c r="F242" s="4">
        <f ca="1">SUMPRODUCT('Modified Weights'!F252:F256,'Centered Ratings'!F241:F245)/SUM('Modified Weights'!F252:F256)</f>
        <v>0.69480760860724466</v>
      </c>
      <c r="G242">
        <f ca="1">SUMPRODUCT('Modified Weights'!G252:G256,'Centered Ratings'!G241:G245)/SUM('Modified Weights'!G252:G256)</f>
        <v>-6.7070136711121289E-2</v>
      </c>
      <c r="H242">
        <f ca="1">SUMPRODUCT('Modified Weights'!H252:H256,'Centered Ratings'!H241:H245)/SUM('Modified Weights'!H252:H256)</f>
        <v>-1.0826877289217884E-2</v>
      </c>
      <c r="I242">
        <f ca="1">SUMPRODUCT('Modified Weights'!I252:I256,'Centered Ratings'!I241:I245)/SUM('Modified Weights'!I252:I256)</f>
        <v>4.0709253575487991E-2</v>
      </c>
      <c r="J242">
        <f ca="1">SUMPRODUCT('Modified Weights'!J252:J256,'Centered Ratings'!J241:J245)/SUM('Modified Weights'!J252:J256)</f>
        <v>-7.2244728468779254E-3</v>
      </c>
      <c r="K242">
        <f ca="1">SUMPRODUCT('Modified Weights'!K252:K256,'Centered Ratings'!K241:K245)/SUM('Modified Weights'!K252:K256)</f>
        <v>0.14120484912562825</v>
      </c>
      <c r="L242">
        <f ca="1">SUMPRODUCT('Modified Weights'!L252:L256,'Centered Ratings'!L241:L245)/SUM('Modified Weights'!L252:L256)</f>
        <v>-0.18823226197513149</v>
      </c>
      <c r="M242">
        <f ca="1">SUMPRODUCT('Modified Weights'!M252:M256,'Centered Ratings'!M241:M245)/SUM('Modified Weights'!M252:M256)</f>
        <v>0</v>
      </c>
      <c r="N242">
        <f ca="1">SUMPRODUCT('Modified Weights'!N252:N256,'Centered Ratings'!N241:N245)/SUM('Modified Weights'!N252:N256)</f>
        <v>-5.3134670074267247E-2</v>
      </c>
      <c r="O242" s="4">
        <f ca="1">SUMPRODUCT('Modified Weights'!O252:O256,'Centered Ratings'!O241:O245)/SUM('Modified Weights'!O252:O256)</f>
        <v>1.8885354640043511E-2</v>
      </c>
      <c r="P242">
        <f ca="1">SUMPRODUCT('Modified Weights'!P252:P256,'Centered Ratings'!P241:P245)/SUM('Modified Weights'!P252:P256)</f>
        <v>-0.22359469697096546</v>
      </c>
      <c r="Q242">
        <f ca="1">SUMPRODUCT('Modified Weights'!Q252:Q256,'Centered Ratings'!Q241:Q245)/SUM('Modified Weights'!Q252:Q256)</f>
        <v>0.23367206150845324</v>
      </c>
      <c r="R242">
        <f ca="1">SUMPRODUCT('Modified Weights'!R252:R256,'Centered Ratings'!R241:R245)/SUM('Modified Weights'!R252:R256)</f>
        <v>-0.20000000000000018</v>
      </c>
      <c r="S242">
        <f ca="1">SUMPRODUCT('Modified Weights'!S252:S256,'Centered Ratings'!S241:S245)/SUM('Modified Weights'!S252:S256)</f>
        <v>1.2097319724359462E-2</v>
      </c>
      <c r="T242">
        <f ca="1">SUMPRODUCT('Modified Weights'!T252:T256,'Centered Ratings'!T241:T245)/SUM('Modified Weights'!T252:T256)</f>
        <v>6.1954315710408929E-2</v>
      </c>
      <c r="U242">
        <f ca="1">SUMPRODUCT('Modified Weights'!U252:U256,'Centered Ratings'!U241:U245)/SUM('Modified Weights'!U252:U256)</f>
        <v>0.14272257377764405</v>
      </c>
      <c r="V242">
        <f ca="1">SUMPRODUCT('Modified Weights'!V252:V256,'Centered Ratings'!V241:V245)/SUM('Modified Weights'!V252:V256)</f>
        <v>-0.1201504962830208</v>
      </c>
      <c r="W242">
        <f ca="1">SUMPRODUCT('Modified Weights'!W252:W256,'Centered Ratings'!W241:W245)/SUM('Modified Weights'!W252:W256)</f>
        <v>-0.15488499101298359</v>
      </c>
      <c r="X242">
        <f ca="1">SUMPRODUCT('Modified Weights'!X252:X256,'Centered Ratings'!X241:X245)/SUM('Modified Weights'!X252:X256)</f>
        <v>8.4200257017478519E-2</v>
      </c>
      <c r="Y242">
        <f ca="1">SUMPRODUCT('Modified Weights'!Y252:Y256,'Centered Ratings'!Y241:Y245)/SUM('Modified Weights'!Y252:Y256)</f>
        <v>-2.7897299247370666E-2</v>
      </c>
      <c r="Z242">
        <f ca="1">SUMPRODUCT('Modified Weights'!Z252:Z256,'Centered Ratings'!Z241:Z245)/SUM('Modified Weights'!Z252:Z256)</f>
        <v>4.3127356854312099E-2</v>
      </c>
    </row>
    <row r="243" spans="1:26">
      <c r="A243" s="21" t="s">
        <v>48</v>
      </c>
      <c r="B243">
        <f ca="1">SUMPRODUCT('Modified Weights'!B253:B257,'Centered Ratings'!B242:B246)/SUM('Modified Weights'!B253:B257)</f>
        <v>6.8309619134278521E-2</v>
      </c>
      <c r="C243">
        <f ca="1">SUMPRODUCT('Modified Weights'!C253:C257,'Centered Ratings'!C242:C246)/SUM('Modified Weights'!C253:C257)</f>
        <v>3.8290396437186625E-2</v>
      </c>
      <c r="D243">
        <f ca="1">SUMPRODUCT('Modified Weights'!D253:D257,'Centered Ratings'!D242:D246)/SUM('Modified Weights'!D253:D257)</f>
        <v>-8.9699617341376789E-4</v>
      </c>
      <c r="E243">
        <f ca="1">SUMPRODUCT('Modified Weights'!E253:E257,'Centered Ratings'!E242:E246)/SUM('Modified Weights'!E253:E257)</f>
        <v>-0.14672117771125978</v>
      </c>
      <c r="F243" s="4">
        <f ca="1">SUMPRODUCT('Modified Weights'!F253:F257,'Centered Ratings'!F242:F246)/SUM('Modified Weights'!F253:F257)</f>
        <v>-0.10154613753053754</v>
      </c>
      <c r="G243">
        <f ca="1">SUMPRODUCT('Modified Weights'!G253:G257,'Centered Ratings'!G242:G246)/SUM('Modified Weights'!G253:G257)</f>
        <v>0.12453162669365733</v>
      </c>
      <c r="H243">
        <f ca="1">SUMPRODUCT('Modified Weights'!H253:H257,'Centered Ratings'!H242:H246)/SUM('Modified Weights'!H253:H257)</f>
        <v>-1.0826877289217884E-2</v>
      </c>
      <c r="I243">
        <f ca="1">SUMPRODUCT('Modified Weights'!I253:I257,'Centered Ratings'!I242:I246)/SUM('Modified Weights'!I253:I257)</f>
        <v>4.0709253575487991E-2</v>
      </c>
      <c r="J243">
        <f ca="1">SUMPRODUCT('Modified Weights'!J253:J257,'Centered Ratings'!J242:J246)/SUM('Modified Weights'!J253:J257)</f>
        <v>-2.2034843351205965E-2</v>
      </c>
      <c r="K243">
        <f ca="1">SUMPRODUCT('Modified Weights'!K253:K257,'Centered Ratings'!K242:K246)/SUM('Modified Weights'!K253:K257)</f>
        <v>-1.7839598328499951E-2</v>
      </c>
      <c r="L243">
        <f ca="1">SUMPRODUCT('Modified Weights'!L253:L257,'Centered Ratings'!L242:L246)/SUM('Modified Weights'!L253:L257)</f>
        <v>-7.3292356263509511E-3</v>
      </c>
      <c r="M243">
        <f ca="1">SUMPRODUCT('Modified Weights'!M253:M257,'Centered Ratings'!M242:M246)/SUM('Modified Weights'!M253:M257)</f>
        <v>0</v>
      </c>
      <c r="N243">
        <f ca="1">SUMPRODUCT('Modified Weights'!N253:N257,'Centered Ratings'!N242:N246)/SUM('Modified Weights'!N253:N257)</f>
        <v>-5.3134670074267247E-2</v>
      </c>
      <c r="O243" s="4">
        <f ca="1">SUMPRODUCT('Modified Weights'!O253:O257,'Centered Ratings'!O242:O246)/SUM('Modified Weights'!O253:O257)</f>
        <v>1.8885354640043511E-2</v>
      </c>
      <c r="P243">
        <f ca="1">SUMPRODUCT('Modified Weights'!P253:P257,'Centered Ratings'!P242:P246)/SUM('Modified Weights'!P253:P257)</f>
        <v>3.3960366874795422E-2</v>
      </c>
      <c r="Q243">
        <f ca="1">SUMPRODUCT('Modified Weights'!Q253:Q257,'Centered Ratings'!Q242:Q246)/SUM('Modified Weights'!Q253:Q257)</f>
        <v>1.4596784407278912E-2</v>
      </c>
      <c r="R243">
        <f ca="1">SUMPRODUCT('Modified Weights'!R253:R257,'Centered Ratings'!R242:R246)/SUM('Modified Weights'!R253:R257)</f>
        <v>0</v>
      </c>
      <c r="S243">
        <f ca="1">SUMPRODUCT('Modified Weights'!S253:S257,'Centered Ratings'!S242:S246)/SUM('Modified Weights'!S253:S257)</f>
        <v>-8.3817373875973933E-2</v>
      </c>
      <c r="T243">
        <f ca="1">SUMPRODUCT('Modified Weights'!T253:T257,'Centered Ratings'!T242:T246)/SUM('Modified Weights'!T253:T257)</f>
        <v>-0.12565482114750912</v>
      </c>
      <c r="U243">
        <f ca="1">SUMPRODUCT('Modified Weights'!U253:U257,'Centered Ratings'!U242:U246)/SUM('Modified Weights'!U253:U257)</f>
        <v>-8.7386318675630931E-2</v>
      </c>
      <c r="V243">
        <f ca="1">SUMPRODUCT('Modified Weights'!V253:V257,'Centered Ratings'!V242:V246)/SUM('Modified Weights'!V253:V257)</f>
        <v>-0.1201504962830208</v>
      </c>
      <c r="W243">
        <f ca="1">SUMPRODUCT('Modified Weights'!W253:W257,'Centered Ratings'!W242:W246)/SUM('Modified Weights'!W253:W257)</f>
        <v>-5.4894950336072071E-2</v>
      </c>
      <c r="X243">
        <f ca="1">SUMPRODUCT('Modified Weights'!X253:X257,'Centered Ratings'!X242:X246)/SUM('Modified Weights'!X253:X257)</f>
        <v>8.4200257017478519E-2</v>
      </c>
      <c r="Y243">
        <f ca="1">SUMPRODUCT('Modified Weights'!Y253:Y257,'Centered Ratings'!Y242:Y246)/SUM('Modified Weights'!Y253:Y257)</f>
        <v>0.14377641011722175</v>
      </c>
      <c r="Z243">
        <f ca="1">SUMPRODUCT('Modified Weights'!Z253:Z257,'Centered Ratings'!Z242:Z246)/SUM('Modified Weights'!Z253:Z257)</f>
        <v>0.11395642185006487</v>
      </c>
    </row>
    <row r="244" spans="1:26">
      <c r="A244" s="1" t="str">
        <f t="shared" ref="A244:A247" si="48">A243</f>
        <v>601: E.T. the Extra-Terrestrial (1982)</v>
      </c>
      <c r="B244">
        <f ca="1">SUMPRODUCT('Modified Weights'!B254:B258,'Centered Ratings'!B243:B247)/SUM('Modified Weights'!B254:B258)</f>
        <v>0.27712896458253872</v>
      </c>
      <c r="C244">
        <f ca="1">SUMPRODUCT('Modified Weights'!C254:C258,'Centered Ratings'!C243:C247)/SUM('Modified Weights'!C254:C258)</f>
        <v>-2.3156541666516733E-2</v>
      </c>
      <c r="D244">
        <f ca="1">SUMPRODUCT('Modified Weights'!D254:D258,'Centered Ratings'!D243:D247)/SUM('Modified Weights'!D254:D258)</f>
        <v>-0.11997434704398614</v>
      </c>
      <c r="E244">
        <f ca="1">SUMPRODUCT('Modified Weights'!E254:E258,'Centered Ratings'!E243:E247)/SUM('Modified Weights'!E254:E258)</f>
        <v>3.2063786490806746E-2</v>
      </c>
      <c r="F244" s="4">
        <f ca="1">SUMPRODUCT('Modified Weights'!F254:F258,'Centered Ratings'!F243:F247)/SUM('Modified Weights'!F254:F258)</f>
        <v>-0.16222561626267779</v>
      </c>
      <c r="G244">
        <f ca="1">SUMPRODUCT('Modified Weights'!G254:G258,'Centered Ratings'!G243:G247)/SUM('Modified Weights'!G254:G258)</f>
        <v>-7.4733336589355756E-2</v>
      </c>
      <c r="H244">
        <f ca="1">SUMPRODUCT('Modified Weights'!H254:H258,'Centered Ratings'!H243:H247)/SUM('Modified Weights'!H254:H258)</f>
        <v>-1.0826877289217884E-2</v>
      </c>
      <c r="I244">
        <f ca="1">SUMPRODUCT('Modified Weights'!I254:I258,'Centered Ratings'!I243:I247)/SUM('Modified Weights'!I254:I258)</f>
        <v>0.29932632786877617</v>
      </c>
      <c r="J244">
        <f ca="1">SUMPRODUCT('Modified Weights'!J254:J258,'Centered Ratings'!J243:J247)/SUM('Modified Weights'!J254:J258)</f>
        <v>-0.14046399710627497</v>
      </c>
      <c r="K244">
        <f ca="1">SUMPRODUCT('Modified Weights'!K254:K258,'Centered Ratings'!K243:K247)/SUM('Modified Weights'!K254:K258)</f>
        <v>-1.7839598328499951E-2</v>
      </c>
      <c r="L244">
        <f ca="1">SUMPRODUCT('Modified Weights'!L254:L258,'Centered Ratings'!L243:L247)/SUM('Modified Weights'!L254:L258)</f>
        <v>0.96216451346644782</v>
      </c>
      <c r="M244">
        <f ca="1">SUMPRODUCT('Modified Weights'!M254:M258,'Centered Ratings'!M243:M247)/SUM('Modified Weights'!M254:M258)</f>
        <v>0</v>
      </c>
      <c r="N244">
        <f ca="1">SUMPRODUCT('Modified Weights'!N254:N258,'Centered Ratings'!N243:N247)/SUM('Modified Weights'!N254:N258)</f>
        <v>-0.24987749910744547</v>
      </c>
      <c r="O244" s="4">
        <f ca="1">SUMPRODUCT('Modified Weights'!O254:O258,'Centered Ratings'!O243:O247)/SUM('Modified Weights'!O254:O258)</f>
        <v>1.8885354640043511E-2</v>
      </c>
      <c r="P244">
        <f ca="1">SUMPRODUCT('Modified Weights'!P254:P258,'Centered Ratings'!P243:P247)/SUM('Modified Weights'!P254:P258)</f>
        <v>0.33317372311148635</v>
      </c>
      <c r="Q244">
        <f ca="1">SUMPRODUCT('Modified Weights'!Q254:Q258,'Centered Ratings'!Q243:Q247)/SUM('Modified Weights'!Q254:Q258)</f>
        <v>1.4596784407278912E-2</v>
      </c>
      <c r="R244">
        <f ca="1">SUMPRODUCT('Modified Weights'!R254:R258,'Centered Ratings'!R243:R247)/SUM('Modified Weights'!R254:R258)</f>
        <v>0.40714213957213352</v>
      </c>
      <c r="S244">
        <f ca="1">SUMPRODUCT('Modified Weights'!S254:S258,'Centered Ratings'!S243:S247)/SUM('Modified Weights'!S254:S258)</f>
        <v>2.6950404410373382E-2</v>
      </c>
      <c r="T244">
        <f ca="1">SUMPRODUCT('Modified Weights'!T254:T258,'Centered Ratings'!T243:T247)/SUM('Modified Weights'!T254:T258)</f>
        <v>0.31140425783652509</v>
      </c>
      <c r="U244">
        <f ca="1">SUMPRODUCT('Modified Weights'!U254:U258,'Centered Ratings'!U243:U247)/SUM('Modified Weights'!U254:U258)</f>
        <v>-0.49062489251499569</v>
      </c>
      <c r="V244">
        <f ca="1">SUMPRODUCT('Modified Weights'!V254:V258,'Centered Ratings'!V243:V247)/SUM('Modified Weights'!V254:V258)</f>
        <v>0.1004080842243191</v>
      </c>
      <c r="W244">
        <f ca="1">SUMPRODUCT('Modified Weights'!W254:W258,'Centered Ratings'!W243:W247)/SUM('Modified Weights'!W254:W258)</f>
        <v>-0.41442036596937754</v>
      </c>
      <c r="X244">
        <f ca="1">SUMPRODUCT('Modified Weights'!X254:X258,'Centered Ratings'!X243:X247)/SUM('Modified Weights'!X254:X258)</f>
        <v>4.3365989286131598E-2</v>
      </c>
      <c r="Y244">
        <f ca="1">SUMPRODUCT('Modified Weights'!Y254:Y258,'Centered Ratings'!Y243:Y247)/SUM('Modified Weights'!Y254:Y258)</f>
        <v>0.14377641011722175</v>
      </c>
      <c r="Z244">
        <f ca="1">SUMPRODUCT('Modified Weights'!Z254:Z258,'Centered Ratings'!Z243:Z247)/SUM('Modified Weights'!Z254:Z258)</f>
        <v>0.11395642185006487</v>
      </c>
    </row>
    <row r="245" spans="1:26">
      <c r="A245" s="1" t="str">
        <f t="shared" si="48"/>
        <v>601: E.T. the Extra-Terrestrial (1982)</v>
      </c>
      <c r="B245">
        <f ca="1">SUMPRODUCT('Modified Weights'!B255:B259,'Centered Ratings'!B244:B248)/SUM('Modified Weights'!B255:B259)</f>
        <v>0.27712896458253872</v>
      </c>
      <c r="C245">
        <f ca="1">SUMPRODUCT('Modified Weights'!C255:C259,'Centered Ratings'!C244:C248)/SUM('Modified Weights'!C255:C259)</f>
        <v>-0.23555739955797708</v>
      </c>
      <c r="D245">
        <f ca="1">SUMPRODUCT('Modified Weights'!D255:D259,'Centered Ratings'!D244:D248)/SUM('Modified Weights'!D255:D259)</f>
        <v>-1.3513706507900041E-3</v>
      </c>
      <c r="E245">
        <f ca="1">SUMPRODUCT('Modified Weights'!E255:E259,'Centered Ratings'!E244:E248)/SUM('Modified Weights'!E255:E259)</f>
        <v>3.2063786490806746E-2</v>
      </c>
      <c r="F245" s="4">
        <f ca="1">SUMPRODUCT('Modified Weights'!F255:F259,'Centered Ratings'!F244:F248)/SUM('Modified Weights'!F255:F259)</f>
        <v>-0.25120096496397754</v>
      </c>
      <c r="G245">
        <f ca="1">SUMPRODUCT('Modified Weights'!G255:G259,'Centered Ratings'!G244:G248)/SUM('Modified Weights'!G255:G259)</f>
        <v>0.13125919241716183</v>
      </c>
      <c r="H245">
        <f ca="1">SUMPRODUCT('Modified Weights'!H255:H259,'Centered Ratings'!H244:H248)/SUM('Modified Weights'!H255:H259)</f>
        <v>5.4379842033086587E-2</v>
      </c>
      <c r="I245">
        <f ca="1">SUMPRODUCT('Modified Weights'!I255:I259,'Centered Ratings'!I244:I248)/SUM('Modified Weights'!I255:I259)</f>
        <v>0.29932632786877617</v>
      </c>
      <c r="J245">
        <f ca="1">SUMPRODUCT('Modified Weights'!J255:J259,'Centered Ratings'!J244:J248)/SUM('Modified Weights'!J255:J259)</f>
        <v>-9.2253389334454552E-2</v>
      </c>
      <c r="K245">
        <f ca="1">SUMPRODUCT('Modified Weights'!K255:K259,'Centered Ratings'!K244:K248)/SUM('Modified Weights'!K255:K259)</f>
        <v>7.344550734937455E-2</v>
      </c>
      <c r="L245">
        <f ca="1">SUMPRODUCT('Modified Weights'!L255:L259,'Centered Ratings'!L244:L248)/SUM('Modified Weights'!L255:L259)</f>
        <v>0.96216451346644782</v>
      </c>
      <c r="M245">
        <f ca="1">SUMPRODUCT('Modified Weights'!M255:M259,'Centered Ratings'!M244:M248)/SUM('Modified Weights'!M255:M259)</f>
        <v>-1.0026291347984158</v>
      </c>
      <c r="N245">
        <f ca="1">SUMPRODUCT('Modified Weights'!N255:N259,'Centered Ratings'!N244:N248)/SUM('Modified Weights'!N255:N259)</f>
        <v>5.3536807721824065E-2</v>
      </c>
      <c r="O245" s="4">
        <f ca="1">SUMPRODUCT('Modified Weights'!O255:O259,'Centered Ratings'!O244:O248)/SUM('Modified Weights'!O255:O259)</f>
        <v>0.17902834309480897</v>
      </c>
      <c r="P245">
        <f ca="1">SUMPRODUCT('Modified Weights'!P255:P259,'Centered Ratings'!P244:P248)/SUM('Modified Weights'!P255:P259)</f>
        <v>0.33317372311148635</v>
      </c>
      <c r="Q245">
        <f ca="1">SUMPRODUCT('Modified Weights'!Q255:Q259,'Centered Ratings'!Q244:Q248)/SUM('Modified Weights'!Q255:Q259)</f>
        <v>0.49969088915395682</v>
      </c>
      <c r="R245">
        <f ca="1">SUMPRODUCT('Modified Weights'!R255:R259,'Centered Ratings'!R244:R248)/SUM('Modified Weights'!R255:R259)</f>
        <v>0.40714213957213352</v>
      </c>
      <c r="S245">
        <f ca="1">SUMPRODUCT('Modified Weights'!S255:S259,'Centered Ratings'!S244:S248)/SUM('Modified Weights'!S255:S259)</f>
        <v>2.6950404410373382E-2</v>
      </c>
      <c r="T245">
        <f ca="1">SUMPRODUCT('Modified Weights'!T255:T259,'Centered Ratings'!T244:T248)/SUM('Modified Weights'!T255:T259)</f>
        <v>0.34695381069210701</v>
      </c>
      <c r="U245">
        <f ca="1">SUMPRODUCT('Modified Weights'!U255:U259,'Centered Ratings'!U244:U248)/SUM('Modified Weights'!U255:U259)</f>
        <v>-0.41526963279219847</v>
      </c>
      <c r="V245">
        <f ca="1">SUMPRODUCT('Modified Weights'!V255:V259,'Centered Ratings'!V244:V248)/SUM('Modified Weights'!V255:V259)</f>
        <v>0.12681373361889967</v>
      </c>
      <c r="W245">
        <f ca="1">SUMPRODUCT('Modified Weights'!W255:W259,'Centered Ratings'!W244:W248)/SUM('Modified Weights'!W255:W259)</f>
        <v>-0.2630510641994222</v>
      </c>
      <c r="X245">
        <f ca="1">SUMPRODUCT('Modified Weights'!X255:X259,'Centered Ratings'!X244:X248)/SUM('Modified Weights'!X255:X259)</f>
        <v>-0.10534589401614849</v>
      </c>
      <c r="Y245">
        <f ca="1">SUMPRODUCT('Modified Weights'!Y255:Y259,'Centered Ratings'!Y244:Y248)/SUM('Modified Weights'!Y255:Y259)</f>
        <v>0.14377641011722175</v>
      </c>
      <c r="Z245">
        <f ca="1">SUMPRODUCT('Modified Weights'!Z255:Z259,'Centered Ratings'!Z244:Z248)/SUM('Modified Weights'!Z255:Z259)</f>
        <v>0.22112581560747491</v>
      </c>
    </row>
    <row r="246" spans="1:26">
      <c r="A246" s="1" t="str">
        <f t="shared" si="48"/>
        <v>601: E.T. the Extra-Terrestrial (1982)</v>
      </c>
      <c r="B246">
        <f ca="1">SUMPRODUCT('Modified Weights'!B256:B260,'Centered Ratings'!B245:B249)/SUM('Modified Weights'!B256:B260)</f>
        <v>0.31590079590711778</v>
      </c>
      <c r="C246">
        <f ca="1">SUMPRODUCT('Modified Weights'!C256:C260,'Centered Ratings'!C245:C249)/SUM('Modified Weights'!C256:C260)</f>
        <v>-0.13131837137778044</v>
      </c>
      <c r="D246">
        <f ca="1">SUMPRODUCT('Modified Weights'!D256:D260,'Centered Ratings'!D245:D249)/SUM('Modified Weights'!D256:D260)</f>
        <v>-1.1364967716962725E-3</v>
      </c>
      <c r="E246">
        <f ca="1">SUMPRODUCT('Modified Weights'!E256:E260,'Centered Ratings'!E245:E249)/SUM('Modified Weights'!E256:E260)</f>
        <v>-0.11574185953662057</v>
      </c>
      <c r="F246" s="4">
        <f ca="1">SUMPRODUCT('Modified Weights'!F256:F260,'Centered Ratings'!F245:F249)/SUM('Modified Weights'!F256:F260)</f>
        <v>-0.47821735079132777</v>
      </c>
      <c r="G246">
        <f ca="1">SUMPRODUCT('Modified Weights'!G256:G260,'Centered Ratings'!G245:G249)/SUM('Modified Weights'!G256:G260)</f>
        <v>0.13125919241716183</v>
      </c>
      <c r="H246">
        <f ca="1">SUMPRODUCT('Modified Weights'!H256:H260,'Centered Ratings'!H245:H249)/SUM('Modified Weights'!H256:H260)</f>
        <v>0.11417312271078212</v>
      </c>
      <c r="I246">
        <f ca="1">SUMPRODUCT('Modified Weights'!I256:I260,'Centered Ratings'!I245:I249)/SUM('Modified Weights'!I256:I260)</f>
        <v>-0.1803901154046392</v>
      </c>
      <c r="J246">
        <f ca="1">SUMPRODUCT('Modified Weights'!J256:J260,'Centered Ratings'!J245:J249)/SUM('Modified Weights'!J256:J260)</f>
        <v>-0.28784342775938448</v>
      </c>
      <c r="K246">
        <f ca="1">SUMPRODUCT('Modified Weights'!K256:K260,'Centered Ratings'!K245:K249)/SUM('Modified Weights'!K256:K260)</f>
        <v>-0.14281986580853162</v>
      </c>
      <c r="L246">
        <f ca="1">SUMPRODUCT('Modified Weights'!L256:L260,'Centered Ratings'!L245:L249)/SUM('Modified Weights'!L256:L260)</f>
        <v>0.3844588716333881</v>
      </c>
      <c r="M246">
        <f ca="1">SUMPRODUCT('Modified Weights'!M256:M260,'Centered Ratings'!M245:M249)/SUM('Modified Weights'!M256:M260)</f>
        <v>-0.55963362401428673</v>
      </c>
      <c r="N246">
        <f ca="1">SUMPRODUCT('Modified Weights'!N256:N260,'Centered Ratings'!N245:N249)/SUM('Modified Weights'!N256:N260)</f>
        <v>2.3225976226337437E-2</v>
      </c>
      <c r="O246" s="4">
        <f ca="1">SUMPRODUCT('Modified Weights'!O256:O260,'Centered Ratings'!O245:O249)/SUM('Modified Weights'!O256:O260)</f>
        <v>-0.1017044785660902</v>
      </c>
      <c r="P246">
        <f ca="1">SUMPRODUCT('Modified Weights'!P256:P260,'Centered Ratings'!P245:P249)/SUM('Modified Weights'!P256:P260)</f>
        <v>0.27800347375186818</v>
      </c>
      <c r="Q246">
        <f ca="1">SUMPRODUCT('Modified Weights'!Q256:Q260,'Centered Ratings'!Q245:Q249)/SUM('Modified Weights'!Q256:Q260)</f>
        <v>0.69586023548122433</v>
      </c>
      <c r="R246">
        <f ca="1">SUMPRODUCT('Modified Weights'!R256:R260,'Centered Ratings'!R245:R249)/SUM('Modified Weights'!R256:R260)</f>
        <v>0.40714213957213352</v>
      </c>
      <c r="S246">
        <f ca="1">SUMPRODUCT('Modified Weights'!S256:S260,'Centered Ratings'!S245:S249)/SUM('Modified Weights'!S256:S260)</f>
        <v>0.11888387047041363</v>
      </c>
      <c r="T246">
        <f ca="1">SUMPRODUCT('Modified Weights'!T256:T260,'Centered Ratings'!T245:T249)/SUM('Modified Weights'!T256:T260)</f>
        <v>0.34695381069210701</v>
      </c>
      <c r="U246">
        <f ca="1">SUMPRODUCT('Modified Weights'!U256:U260,'Centered Ratings'!U245:U249)/SUM('Modified Weights'!U256:U260)</f>
        <v>-0.35820331864328886</v>
      </c>
      <c r="V246">
        <f ca="1">SUMPRODUCT('Modified Weights'!V256:V260,'Centered Ratings'!V245:V249)/SUM('Modified Weights'!V256:V260)</f>
        <v>0.12681373361889967</v>
      </c>
      <c r="W246">
        <f ca="1">SUMPRODUCT('Modified Weights'!W256:W260,'Centered Ratings'!W245:W249)/SUM('Modified Weights'!W256:W260)</f>
        <v>-0.18083386962218093</v>
      </c>
      <c r="X246">
        <f ca="1">SUMPRODUCT('Modified Weights'!X256:X260,'Centered Ratings'!X245:X249)/SUM('Modified Weights'!X256:X260)</f>
        <v>-0.10534589401614849</v>
      </c>
      <c r="Y246">
        <f ca="1">SUMPRODUCT('Modified Weights'!Y256:Y260,'Centered Ratings'!Y245:Y249)/SUM('Modified Weights'!Y256:Y260)</f>
        <v>-5.5028575262682407E-3</v>
      </c>
      <c r="Z246">
        <f ca="1">SUMPRODUCT('Modified Weights'!Z256:Z260,'Centered Ratings'!Z245:Z249)/SUM('Modified Weights'!Z256:Z260)</f>
        <v>0.32671739869799621</v>
      </c>
    </row>
    <row r="247" spans="1:26">
      <c r="A247" s="1" t="str">
        <f t="shared" si="48"/>
        <v>601: E.T. the Extra-Terrestrial (1982)</v>
      </c>
      <c r="B247">
        <f ca="1">SUMPRODUCT('Modified Weights'!B257:B261,'Centered Ratings'!B246:B250)/SUM('Modified Weights'!B257:B261)</f>
        <v>0.15650532638205877</v>
      </c>
      <c r="C247">
        <f ca="1">SUMPRODUCT('Modified Weights'!C257:C261,'Centered Ratings'!C246:C250)/SUM('Modified Weights'!C257:C261)</f>
        <v>1.8310329725800868E-2</v>
      </c>
      <c r="D247">
        <f ca="1">SUMPRODUCT('Modified Weights'!D257:D261,'Centered Ratings'!D246:D250)/SUM('Modified Weights'!D257:D261)</f>
        <v>-7.9433419139418024E-2</v>
      </c>
      <c r="E247">
        <f ca="1">SUMPRODUCT('Modified Weights'!E257:E261,'Centered Ratings'!E246:E250)/SUM('Modified Weights'!E257:E261)</f>
        <v>-0.11574185953662057</v>
      </c>
      <c r="F247" s="4">
        <f ca="1">SUMPRODUCT('Modified Weights'!F257:F261,'Centered Ratings'!F246:F250)/SUM('Modified Weights'!F257:F261)</f>
        <v>-0.60572037579887139</v>
      </c>
      <c r="G247">
        <f ca="1">SUMPRODUCT('Modified Weights'!G257:G261,'Centered Ratings'!G246:G250)/SUM('Modified Weights'!G257:G261)</f>
        <v>0.11405392463665827</v>
      </c>
      <c r="H247">
        <f ca="1">SUMPRODUCT('Modified Weights'!H257:H261,'Centered Ratings'!H246:H250)/SUM('Modified Weights'!H257:H261)</f>
        <v>0.33458484243543196</v>
      </c>
      <c r="I247">
        <f ca="1">SUMPRODUCT('Modified Weights'!I257:I261,'Centered Ratings'!I246:I250)/SUM('Modified Weights'!I257:I261)</f>
        <v>7.9821090409576023E-2</v>
      </c>
      <c r="J247">
        <f ca="1">SUMPRODUCT('Modified Weights'!J257:J261,'Centered Ratings'!J246:J250)/SUM('Modified Weights'!J257:J261)</f>
        <v>-0.28784342775938448</v>
      </c>
      <c r="K247">
        <f ca="1">SUMPRODUCT('Modified Weights'!K257:K261,'Centered Ratings'!K246:K250)/SUM('Modified Weights'!K257:K261)</f>
        <v>1.3172109030726712E-2</v>
      </c>
      <c r="L247">
        <f ca="1">SUMPRODUCT('Modified Weights'!L257:L261,'Centered Ratings'!L246:L250)/SUM('Modified Weights'!L257:L261)</f>
        <v>0.3844588716333881</v>
      </c>
      <c r="M247">
        <f ca="1">SUMPRODUCT('Modified Weights'!M257:M261,'Centered Ratings'!M246:M250)/SUM('Modified Weights'!M257:M261)</f>
        <v>-0.21458988175018132</v>
      </c>
      <c r="N247">
        <f ca="1">SUMPRODUCT('Modified Weights'!N257:N261,'Centered Ratings'!N246:N250)/SUM('Modified Weights'!N257:N261)</f>
        <v>0.1755307933777856</v>
      </c>
      <c r="O247" s="4">
        <f ca="1">SUMPRODUCT('Modified Weights'!O257:O261,'Centered Ratings'!O246:O250)/SUM('Modified Weights'!O257:O261)</f>
        <v>5.9189730390187155E-3</v>
      </c>
      <c r="P247">
        <f ca="1">SUMPRODUCT('Modified Weights'!P257:P261,'Centered Ratings'!P246:P250)/SUM('Modified Weights'!P257:P261)</f>
        <v>7.1388489513027231E-2</v>
      </c>
      <c r="Q247">
        <f ca="1">SUMPRODUCT('Modified Weights'!Q257:Q261,'Centered Ratings'!Q246:Q250)/SUM('Modified Weights'!Q257:Q261)</f>
        <v>0.1005368659067037</v>
      </c>
      <c r="R247">
        <f ca="1">SUMPRODUCT('Modified Weights'!R257:R261,'Centered Ratings'!R246:R250)/SUM('Modified Weights'!R257:R261)</f>
        <v>0.1068322522926318</v>
      </c>
      <c r="S247">
        <f ca="1">SUMPRODUCT('Modified Weights'!S257:S261,'Centered Ratings'!S246:S250)/SUM('Modified Weights'!S257:S261)</f>
        <v>-9.7175012307407341E-2</v>
      </c>
      <c r="T247">
        <f ca="1">SUMPRODUCT('Modified Weights'!T257:T261,'Centered Ratings'!T246:T250)/SUM('Modified Weights'!T257:T261)</f>
        <v>8.8467399892294948E-2</v>
      </c>
      <c r="U247">
        <f ca="1">SUMPRODUCT('Modified Weights'!U257:U261,'Centered Ratings'!U246:U250)/SUM('Modified Weights'!U257:U261)</f>
        <v>-0.30587896756166438</v>
      </c>
      <c r="V247">
        <f ca="1">SUMPRODUCT('Modified Weights'!V257:V261,'Centered Ratings'!V246:V250)/SUM('Modified Weights'!V257:V261)</f>
        <v>0.15223304891374681</v>
      </c>
      <c r="W247">
        <f ca="1">SUMPRODUCT('Modified Weights'!W257:W261,'Centered Ratings'!W246:W250)/SUM('Modified Weights'!W257:W261)</f>
        <v>-0.18349958511590397</v>
      </c>
      <c r="X247">
        <f ca="1">SUMPRODUCT('Modified Weights'!X257:X261,'Centered Ratings'!X246:X250)/SUM('Modified Weights'!X257:X261)</f>
        <v>-2.6466457901187831E-2</v>
      </c>
      <c r="Y247">
        <f ca="1">SUMPRODUCT('Modified Weights'!Y257:Y261,'Centered Ratings'!Y246:Y250)/SUM('Modified Weights'!Y257:Y261)</f>
        <v>0.26675433377527058</v>
      </c>
      <c r="Z247">
        <f ca="1">SUMPRODUCT('Modified Weights'!Z257:Z261,'Centered Ratings'!Z246:Z250)/SUM('Modified Weights'!Z257:Z261)</f>
        <v>0.270356191684614</v>
      </c>
    </row>
    <row r="248" spans="1:26">
      <c r="A248" s="21" t="s">
        <v>49</v>
      </c>
      <c r="B248">
        <f ca="1">SUMPRODUCT('Modified Weights'!B258:B262,'Centered Ratings'!B247:B251)/SUM('Modified Weights'!B258:B262)</f>
        <v>5.3887068289065247E-2</v>
      </c>
      <c r="C248">
        <f ca="1">SUMPRODUCT('Modified Weights'!C258:C262,'Centered Ratings'!C247:C251)/SUM('Modified Weights'!C258:C262)</f>
        <v>1.8310329725800868E-2</v>
      </c>
      <c r="D248">
        <f ca="1">SUMPRODUCT('Modified Weights'!D258:D262,'Centered Ratings'!D247:D251)/SUM('Modified Weights'!D258:D262)</f>
        <v>6.2682549620413586E-2</v>
      </c>
      <c r="E248">
        <f ca="1">SUMPRODUCT('Modified Weights'!E258:E262,'Centered Ratings'!E247:E251)/SUM('Modified Weights'!E258:E262)</f>
        <v>1.9546523803132879E-2</v>
      </c>
      <c r="F248" s="4">
        <f ca="1">SUMPRODUCT('Modified Weights'!F258:F262,'Centered Ratings'!F247:F251)/SUM('Modified Weights'!F258:F262)</f>
        <v>6.7091146972951031E-3</v>
      </c>
      <c r="G248">
        <f ca="1">SUMPRODUCT('Modified Weights'!G258:G262,'Centered Ratings'!G247:G251)/SUM('Modified Weights'!G258:G262)</f>
        <v>9.0096316247011157E-2</v>
      </c>
      <c r="H248">
        <f ca="1">SUMPRODUCT('Modified Weights'!H258:H262,'Centered Ratings'!H247:H251)/SUM('Modified Weights'!H258:H262)</f>
        <v>-0.26260518637238262</v>
      </c>
      <c r="I248">
        <f ca="1">SUMPRODUCT('Modified Weights'!I258:I262,'Centered Ratings'!I247:I251)/SUM('Modified Weights'!I258:I262)</f>
        <v>7.9821090409576023E-2</v>
      </c>
      <c r="J248">
        <f ca="1">SUMPRODUCT('Modified Weights'!J258:J262,'Centered Ratings'!J247:J251)/SUM('Modified Weights'!J258:J262)</f>
        <v>3.7494581664624986E-2</v>
      </c>
      <c r="K248">
        <f ca="1">SUMPRODUCT('Modified Weights'!K258:K262,'Centered Ratings'!K247:K251)/SUM('Modified Weights'!K258:K262)</f>
        <v>-5.0194204599205948E-2</v>
      </c>
      <c r="L248">
        <f ca="1">SUMPRODUCT('Modified Weights'!L258:L262,'Centered Ratings'!L247:L251)/SUM('Modified Weights'!L258:L262)</f>
        <v>-1.8917743266776123E-2</v>
      </c>
      <c r="M248">
        <f ca="1">SUMPRODUCT('Modified Weights'!M258:M262,'Centered Ratings'!M247:M251)/SUM('Modified Weights'!M258:M262)</f>
        <v>-4.5500926338070014E-2</v>
      </c>
      <c r="N248">
        <f ca="1">SUMPRODUCT('Modified Weights'!N258:N262,'Centered Ratings'!N247:N251)/SUM('Modified Weights'!N258:N262)</f>
        <v>-0.12639444371073125</v>
      </c>
      <c r="O248" s="4">
        <f ca="1">SUMPRODUCT('Modified Weights'!O258:O262,'Centered Ratings'!O247:O251)/SUM('Modified Weights'!O258:O262)</f>
        <v>5.9189730390187163E-3</v>
      </c>
      <c r="P248">
        <f ca="1">SUMPRODUCT('Modified Weights'!P258:P262,'Centered Ratings'!P247:P251)/SUM('Modified Weights'!P258:P262)</f>
        <v>7.1388489513027231E-2</v>
      </c>
      <c r="Q248">
        <f ca="1">SUMPRODUCT('Modified Weights'!Q258:Q262,'Centered Ratings'!Q247:Q251)/SUM('Modified Weights'!Q258:Q262)</f>
        <v>0.1005368659067037</v>
      </c>
      <c r="R248">
        <f ca="1">SUMPRODUCT('Modified Weights'!R258:R262,'Centered Ratings'!R247:R251)/SUM('Modified Weights'!R258:R262)</f>
        <v>4.5432415426151618E-2</v>
      </c>
      <c r="S248">
        <f ca="1">SUMPRODUCT('Modified Weights'!S258:S262,'Centered Ratings'!S247:S251)/SUM('Modified Weights'!S258:S262)</f>
        <v>-3.3338166478547905E-2</v>
      </c>
      <c r="T248">
        <f ca="1">SUMPRODUCT('Modified Weights'!T258:T262,'Centered Ratings'!T247:T251)/SUM('Modified Weights'!T258:T262)</f>
        <v>-1.9790587167067053E-2</v>
      </c>
      <c r="U248">
        <f ca="1">SUMPRODUCT('Modified Weights'!U258:U262,'Centered Ratings'!U247:U251)/SUM('Modified Weights'!U258:U262)</f>
        <v>-8.0828340017680175E-2</v>
      </c>
      <c r="V248">
        <f ca="1">SUMPRODUCT('Modified Weights'!V258:V262,'Centered Ratings'!V247:V251)/SUM('Modified Weights'!V258:V262)</f>
        <v>-0.17723039940912541</v>
      </c>
      <c r="W248">
        <f ca="1">SUMPRODUCT('Modified Weights'!W258:W262,'Centered Ratings'!W247:W251)/SUM('Modified Weights'!W258:W262)</f>
        <v>-4.7811684213649001E-2</v>
      </c>
      <c r="X248">
        <f ca="1">SUMPRODUCT('Modified Weights'!X258:X262,'Centered Ratings'!X247:X251)/SUM('Modified Weights'!X258:X262)</f>
        <v>9.0970506239007154E-2</v>
      </c>
      <c r="Y248">
        <f ca="1">SUMPRODUCT('Modified Weights'!Y258:Y262,'Centered Ratings'!Y247:Y251)/SUM('Modified Weights'!Y258:Y262)</f>
        <v>5.2162197069530035E-2</v>
      </c>
      <c r="Z248">
        <f ca="1">SUMPRODUCT('Modified Weights'!Z258:Z262,'Centered Ratings'!Z247:Z251)/SUM('Modified Weights'!Z258:Z262)</f>
        <v>7.9066184526228836E-2</v>
      </c>
    </row>
    <row r="249" spans="1:26">
      <c r="A249" s="1" t="str">
        <f t="shared" ref="A249:A252" si="49">A248</f>
        <v>602: Independence Day (a.k.a. ID4) (1996)</v>
      </c>
      <c r="B249">
        <f ca="1">SUMPRODUCT('Modified Weights'!B259:B263,'Centered Ratings'!B248:B252)/SUM('Modified Weights'!B259:B263)</f>
        <v>-0.13245917739083127</v>
      </c>
      <c r="C249">
        <f ca="1">SUMPRODUCT('Modified Weights'!C259:C263,'Centered Ratings'!C248:C252)/SUM('Modified Weights'!C259:C263)</f>
        <v>-9.4209844043019811E-2</v>
      </c>
      <c r="D249">
        <f ca="1">SUMPRODUCT('Modified Weights'!D259:D263,'Centered Ratings'!D248:D252)/SUM('Modified Weights'!D259:D263)</f>
        <v>0.24326486363043812</v>
      </c>
      <c r="E249">
        <f ca="1">SUMPRODUCT('Modified Weights'!E259:E263,'Centered Ratings'!E248:E252)/SUM('Modified Weights'!E259:E263)</f>
        <v>-0.14183824127069317</v>
      </c>
      <c r="F249" s="4">
        <f ca="1">SUMPRODUCT('Modified Weights'!F259:F263,'Centered Ratings'!F248:F252)/SUM('Modified Weights'!F259:F263)</f>
        <v>-0.16519023733430266</v>
      </c>
      <c r="G249">
        <f ca="1">SUMPRODUCT('Modified Weights'!G259:G263,'Centered Ratings'!G248:G252)/SUM('Modified Weights'!G259:G263)</f>
        <v>-0.10211131352563195</v>
      </c>
      <c r="H249">
        <f ca="1">SUMPRODUCT('Modified Weights'!H259:H263,'Centered Ratings'!H248:H252)/SUM('Modified Weights'!H259:H263)</f>
        <v>-0.141711397974431</v>
      </c>
      <c r="I249">
        <f ca="1">SUMPRODUCT('Modified Weights'!I259:I263,'Centered Ratings'!I248:I252)/SUM('Modified Weights'!I259:I263)</f>
        <v>-0.19561519208569686</v>
      </c>
      <c r="J249">
        <f ca="1">SUMPRODUCT('Modified Weights'!J259:J263,'Centered Ratings'!J248:J252)/SUM('Modified Weights'!J259:J263)</f>
        <v>-7.3999219623904308E-2</v>
      </c>
      <c r="K249">
        <f ca="1">SUMPRODUCT('Modified Weights'!K259:K263,'Centered Ratings'!K248:K252)/SUM('Modified Weights'!K259:K263)</f>
        <v>-0.2172631918084684</v>
      </c>
      <c r="L249">
        <f ca="1">SUMPRODUCT('Modified Weights'!L259:L263,'Centered Ratings'!L248:L252)/SUM('Modified Weights'!L259:L263)</f>
        <v>0.11819082434816772</v>
      </c>
      <c r="M249">
        <f ca="1">SUMPRODUCT('Modified Weights'!M259:M263,'Centered Ratings'!M248:M252)/SUM('Modified Weights'!M259:M263)</f>
        <v>-0.25624411300278488</v>
      </c>
      <c r="N249">
        <f ca="1">SUMPRODUCT('Modified Weights'!N259:N263,'Centered Ratings'!N248:N252)/SUM('Modified Weights'!N259:N263)</f>
        <v>-0.10370400602434116</v>
      </c>
      <c r="O249" s="4">
        <f ca="1">SUMPRODUCT('Modified Weights'!O259:O263,'Centered Ratings'!O248:O252)/SUM('Modified Weights'!O259:O263)</f>
        <v>0.12648120098869134</v>
      </c>
      <c r="P249">
        <f ca="1">SUMPRODUCT('Modified Weights'!P259:P263,'Centered Ratings'!P248:P252)/SUM('Modified Weights'!P259:P263)</f>
        <v>-0.13207659272792266</v>
      </c>
      <c r="Q249">
        <f ca="1">SUMPRODUCT('Modified Weights'!Q259:Q263,'Centered Ratings'!Q248:Q252)/SUM('Modified Weights'!Q259:Q263)</f>
        <v>-0.2603575204214898</v>
      </c>
      <c r="R249">
        <f ca="1">SUMPRODUCT('Modified Weights'!R259:R263,'Centered Ratings'!R248:R252)/SUM('Modified Weights'!R259:R263)</f>
        <v>-0.24784512429239144</v>
      </c>
      <c r="S249">
        <f ca="1">SUMPRODUCT('Modified Weights'!S259:S263,'Centered Ratings'!S248:S252)/SUM('Modified Weights'!S259:S263)</f>
        <v>0.25761662233836258</v>
      </c>
      <c r="T249">
        <f ca="1">SUMPRODUCT('Modified Weights'!T259:T263,'Centered Ratings'!T248:T252)/SUM('Modified Weights'!T259:T263)</f>
        <v>-0.35732729298279625</v>
      </c>
      <c r="U249">
        <f ca="1">SUMPRODUCT('Modified Weights'!U259:U263,'Centered Ratings'!U248:U252)/SUM('Modified Weights'!U259:U263)</f>
        <v>0.17314333162661311</v>
      </c>
      <c r="V249">
        <f ca="1">SUMPRODUCT('Modified Weights'!V259:V263,'Centered Ratings'!V248:V252)/SUM('Modified Weights'!V259:V263)</f>
        <v>0.1708153986980489</v>
      </c>
      <c r="W249">
        <f ca="1">SUMPRODUCT('Modified Weights'!W259:W263,'Centered Ratings'!W248:W252)/SUM('Modified Weights'!W259:W263)</f>
        <v>5.8420486286913945E-2</v>
      </c>
      <c r="X249">
        <f ca="1">SUMPRODUCT('Modified Weights'!X259:X263,'Centered Ratings'!X248:X252)/SUM('Modified Weights'!X259:X263)</f>
        <v>-0.28366315814958842</v>
      </c>
      <c r="Y249">
        <f ca="1">SUMPRODUCT('Modified Weights'!Y259:Y263,'Centered Ratings'!Y248:Y252)/SUM('Modified Weights'!Y259:Y263)</f>
        <v>0.14211082570757699</v>
      </c>
      <c r="Z249">
        <f ca="1">SUMPRODUCT('Modified Weights'!Z259:Z263,'Centered Ratings'!Z248:Z252)/SUM('Modified Weights'!Z259:Z263)</f>
        <v>0.10443601399897647</v>
      </c>
    </row>
    <row r="250" spans="1:26">
      <c r="A250" s="1" t="str">
        <f t="shared" si="49"/>
        <v>602: Independence Day (a.k.a. ID4) (1996)</v>
      </c>
      <c r="B250">
        <f ca="1">SUMPRODUCT('Modified Weights'!B260:B264,'Centered Ratings'!B249:B253)/SUM('Modified Weights'!B260:B264)</f>
        <v>-2.7744064126077623E-2</v>
      </c>
      <c r="C250">
        <f ca="1">SUMPRODUCT('Modified Weights'!C260:C264,'Centered Ratings'!C249:C253)/SUM('Modified Weights'!C260:C264)</f>
        <v>-0.19144569572312714</v>
      </c>
      <c r="D250">
        <f ca="1">SUMPRODUCT('Modified Weights'!D260:D264,'Centered Ratings'!D249:D253)/SUM('Modified Weights'!D260:D264)</f>
        <v>0.62235818834932466</v>
      </c>
      <c r="E250">
        <f ca="1">SUMPRODUCT('Modified Weights'!E260:E264,'Centered Ratings'!E249:E253)/SUM('Modified Weights'!E260:E264)</f>
        <v>2.4568998331028938E-3</v>
      </c>
      <c r="F250" s="4">
        <f ca="1">SUMPRODUCT('Modified Weights'!F260:F264,'Centered Ratings'!F249:F253)/SUM('Modified Weights'!F260:F264)</f>
        <v>-2.2918906702309023E-2</v>
      </c>
      <c r="G250">
        <f ca="1">SUMPRODUCT('Modified Weights'!G260:G264,'Centered Ratings'!G249:G253)/SUM('Modified Weights'!G260:G264)</f>
        <v>-0.2894377982216334</v>
      </c>
      <c r="H250">
        <f ca="1">SUMPRODUCT('Modified Weights'!H260:H264,'Centered Ratings'!H249:H253)/SUM('Modified Weights'!H260:H264)</f>
        <v>-8.9154087484849029E-2</v>
      </c>
      <c r="I250">
        <f ca="1">SUMPRODUCT('Modified Weights'!I260:I264,'Centered Ratings'!I249:I253)/SUM('Modified Weights'!I260:I264)</f>
        <v>-0.27440965231645748</v>
      </c>
      <c r="J250">
        <f ca="1">SUMPRODUCT('Modified Weights'!J260:J264,'Centered Ratings'!J249:J253)/SUM('Modified Weights'!J260:J264)</f>
        <v>-0.16477389380636656</v>
      </c>
      <c r="K250">
        <f ca="1">SUMPRODUCT('Modified Weights'!K260:K264,'Centered Ratings'!K249:K253)/SUM('Modified Weights'!K260:K264)</f>
        <v>-1.8386680220571328E-2</v>
      </c>
      <c r="L250">
        <f ca="1">SUMPRODUCT('Modified Weights'!L260:L264,'Centered Ratings'!L249:L253)/SUM('Modified Weights'!L260:L264)</f>
        <v>0.18685938927516446</v>
      </c>
      <c r="M250">
        <f ca="1">SUMPRODUCT('Modified Weights'!M260:M264,'Centered Ratings'!M249:M253)/SUM('Modified Weights'!M260:M264)</f>
        <v>0.14895312085499626</v>
      </c>
      <c r="N250">
        <f ca="1">SUMPRODUCT('Modified Weights'!N260:N264,'Centered Ratings'!N249:N253)/SUM('Modified Weights'!N260:N264)</f>
        <v>2.3872043055510651E-2</v>
      </c>
      <c r="O250" s="4">
        <f ca="1">SUMPRODUCT('Modified Weights'!O260:O264,'Centered Ratings'!O249:O253)/SUM('Modified Weights'!O260:O264)</f>
        <v>4.8680332042833889E-2</v>
      </c>
      <c r="P250">
        <f ca="1">SUMPRODUCT('Modified Weights'!P260:P264,'Centered Ratings'!P249:P253)/SUM('Modified Weights'!P260:P264)</f>
        <v>5.7890776478527479E-2</v>
      </c>
      <c r="Q250">
        <f ca="1">SUMPRODUCT('Modified Weights'!Q260:Q264,'Centered Ratings'!Q249:Q253)/SUM('Modified Weights'!Q260:Q264)</f>
        <v>-0.35942071393779135</v>
      </c>
      <c r="R250">
        <f ca="1">SUMPRODUCT('Modified Weights'!R260:R264,'Centered Ratings'!R249:R253)/SUM('Modified Weights'!R260:R264)</f>
        <v>-5.8009053558218129E-2</v>
      </c>
      <c r="S250">
        <f ca="1">SUMPRODUCT('Modified Weights'!S260:S264,'Centered Ratings'!S249:S253)/SUM('Modified Weights'!S260:S264)</f>
        <v>0.24592765259935612</v>
      </c>
      <c r="T250">
        <f ca="1">SUMPRODUCT('Modified Weights'!T260:T264,'Centered Ratings'!T249:T253)/SUM('Modified Weights'!T260:T264)</f>
        <v>-0.63201704195905051</v>
      </c>
      <c r="U250">
        <f ca="1">SUMPRODUCT('Modified Weights'!U260:U264,'Centered Ratings'!U249:U253)/SUM('Modified Weights'!U260:U264)</f>
        <v>0.30057094172471033</v>
      </c>
      <c r="V250">
        <f ca="1">SUMPRODUCT('Modified Weights'!V260:V264,'Centered Ratings'!V249:V253)/SUM('Modified Weights'!V260:V264)</f>
        <v>-0.14098095028330812</v>
      </c>
      <c r="W250">
        <f ca="1">SUMPRODUCT('Modified Weights'!W260:W264,'Centered Ratings'!W249:W253)/SUM('Modified Weights'!W260:W264)</f>
        <v>4.5230641346469865E-3</v>
      </c>
      <c r="X250">
        <f ca="1">SUMPRODUCT('Modified Weights'!X260:X264,'Centered Ratings'!X249:X253)/SUM('Modified Weights'!X260:X264)</f>
        <v>-0.16685030413664542</v>
      </c>
      <c r="Y250">
        <f ca="1">SUMPRODUCT('Modified Weights'!Y260:Y264,'Centered Ratings'!Y249:Y253)/SUM('Modified Weights'!Y260:Y264)</f>
        <v>0.18952773644652449</v>
      </c>
      <c r="Z250">
        <f ca="1">SUMPRODUCT('Modified Weights'!Z260:Z264,'Centered Ratings'!Z249:Z253)/SUM('Modified Weights'!Z260:Z264)</f>
        <v>-0.18667927850548954</v>
      </c>
    </row>
    <row r="251" spans="1:26">
      <c r="A251" s="1" t="str">
        <f t="shared" si="49"/>
        <v>602: Independence Day (a.k.a. ID4) (1996)</v>
      </c>
      <c r="B251">
        <f ca="1">SUMPRODUCT('Modified Weights'!B261:B265,'Centered Ratings'!B250:B254)/SUM('Modified Weights'!B261:B265)</f>
        <v>0.31250290227187616</v>
      </c>
      <c r="C251">
        <f ca="1">SUMPRODUCT('Modified Weights'!C261:C265,'Centered Ratings'!C250:C254)/SUM('Modified Weights'!C261:C265)</f>
        <v>-0.16758569161573408</v>
      </c>
      <c r="D251">
        <f ca="1">SUMPRODUCT('Modified Weights'!D261:D265,'Centered Ratings'!D250:D254)/SUM('Modified Weights'!D261:D265)</f>
        <v>0.60645774837986721</v>
      </c>
      <c r="E251">
        <f ca="1">SUMPRODUCT('Modified Weights'!E261:E265,'Centered Ratings'!E250:E254)/SUM('Modified Weights'!E261:E265)</f>
        <v>9.4634313179193311E-2</v>
      </c>
      <c r="F251" s="4">
        <f ca="1">SUMPRODUCT('Modified Weights'!F261:F265,'Centered Ratings'!F250:F254)/SUM('Modified Weights'!F261:F265)</f>
        <v>0.19946449165917673</v>
      </c>
      <c r="G251">
        <f ca="1">SUMPRODUCT('Modified Weights'!G261:G265,'Centered Ratings'!G250:G254)/SUM('Modified Weights'!G261:G265)</f>
        <v>-0.15080093458316002</v>
      </c>
      <c r="H251">
        <f ca="1">SUMPRODUCT('Modified Weights'!H261:H265,'Centered Ratings'!H250:H254)/SUM('Modified Weights'!H261:H265)</f>
        <v>-0.18924936242393672</v>
      </c>
      <c r="I251">
        <f ca="1">SUMPRODUCT('Modified Weights'!I261:I265,'Centered Ratings'!I250:I254)/SUM('Modified Weights'!I261:I265)</f>
        <v>-8.7286060534379747E-2</v>
      </c>
      <c r="J251">
        <f ca="1">SUMPRODUCT('Modified Weights'!J261:J265,'Centered Ratings'!J250:J254)/SUM('Modified Weights'!J261:J265)</f>
        <v>-3.5493297573772828E-2</v>
      </c>
      <c r="K251">
        <f ca="1">SUMPRODUCT('Modified Weights'!K261:K265,'Centered Ratings'!K250:K254)/SUM('Modified Weights'!K261:K265)</f>
        <v>7.8617328683752444E-2</v>
      </c>
      <c r="L251">
        <f ca="1">SUMPRODUCT('Modified Weights'!L261:L265,'Centered Ratings'!L250:L254)/SUM('Modified Weights'!L261:L265)</f>
        <v>0.10455896184376064</v>
      </c>
      <c r="M251">
        <f ca="1">SUMPRODUCT('Modified Weights'!M261:M265,'Centered Ratings'!M250:M254)/SUM('Modified Weights'!M261:M265)</f>
        <v>0.17595088434842721</v>
      </c>
      <c r="N251">
        <f ca="1">SUMPRODUCT('Modified Weights'!N261:N265,'Centered Ratings'!N250:N254)/SUM('Modified Weights'!N261:N265)</f>
        <v>-0.14818193242622427</v>
      </c>
      <c r="O251" s="4">
        <f ca="1">SUMPRODUCT('Modified Weights'!O261:O265,'Centered Ratings'!O250:O254)/SUM('Modified Weights'!O261:O265)</f>
        <v>0.16255096603005711</v>
      </c>
      <c r="P251">
        <f ca="1">SUMPRODUCT('Modified Weights'!P261:P265,'Centered Ratings'!P250:P254)/SUM('Modified Weights'!P261:P265)</f>
        <v>-8.1013027511842764E-2</v>
      </c>
      <c r="Q251">
        <f ca="1">SUMPRODUCT('Modified Weights'!Q261:Q265,'Centered Ratings'!Q250:Q254)/SUM('Modified Weights'!Q261:Q265)</f>
        <v>-0.5677358449207377</v>
      </c>
      <c r="R251">
        <f ca="1">SUMPRODUCT('Modified Weights'!R261:R265,'Centered Ratings'!R250:R254)/SUM('Modified Weights'!R261:R265)</f>
        <v>4.3629726954727326E-2</v>
      </c>
      <c r="S251">
        <f ca="1">SUMPRODUCT('Modified Weights'!S261:S265,'Centered Ratings'!S250:S254)/SUM('Modified Weights'!S261:S265)</f>
        <v>0.16982625750082056</v>
      </c>
      <c r="T251">
        <f ca="1">SUMPRODUCT('Modified Weights'!T261:T265,'Centered Ratings'!T250:T254)/SUM('Modified Weights'!T261:T265)</f>
        <v>-0.45063607410099393</v>
      </c>
      <c r="U251">
        <f ca="1">SUMPRODUCT('Modified Weights'!U261:U265,'Centered Ratings'!U250:U254)/SUM('Modified Weights'!U261:U265)</f>
        <v>0.23623724154370102</v>
      </c>
      <c r="V251">
        <f ca="1">SUMPRODUCT('Modified Weights'!V261:V265,'Centered Ratings'!V250:V254)/SUM('Modified Weights'!V261:V265)</f>
        <v>-8.4911051763787646E-2</v>
      </c>
      <c r="W251">
        <f ca="1">SUMPRODUCT('Modified Weights'!W261:W265,'Centered Ratings'!W250:W254)/SUM('Modified Weights'!W261:W265)</f>
        <v>-0.28302568380453624</v>
      </c>
      <c r="X251">
        <f ca="1">SUMPRODUCT('Modified Weights'!X261:X265,'Centered Ratings'!X250:X254)/SUM('Modified Weights'!X261:X265)</f>
        <v>-6.7207825424164494E-2</v>
      </c>
      <c r="Y251">
        <f ca="1">SUMPRODUCT('Modified Weights'!Y261:Y265,'Centered Ratings'!Y250:Y254)/SUM('Modified Weights'!Y261:Y265)</f>
        <v>0.35211633715666529</v>
      </c>
      <c r="Z251">
        <f ca="1">SUMPRODUCT('Modified Weights'!Z261:Z265,'Centered Ratings'!Z250:Z254)/SUM('Modified Weights'!Z261:Z265)</f>
        <v>-0.17158299837723381</v>
      </c>
    </row>
    <row r="252" spans="1:26">
      <c r="A252" s="1" t="str">
        <f t="shared" si="49"/>
        <v>602: Independence Day (a.k.a. ID4) (1996)</v>
      </c>
      <c r="B252">
        <f ca="1">SUMPRODUCT('Modified Weights'!B262:B266,'Centered Ratings'!B251:B255)/SUM('Modified Weights'!B262:B266)</f>
        <v>0.27080247805317142</v>
      </c>
      <c r="C252">
        <f ca="1">SUMPRODUCT('Modified Weights'!C262:C266,'Centered Ratings'!C251:C255)/SUM('Modified Weights'!C262:C266)</f>
        <v>-0.14388470208535925</v>
      </c>
      <c r="D252">
        <f ca="1">SUMPRODUCT('Modified Weights'!D262:D266,'Centered Ratings'!D251:D255)/SUM('Modified Weights'!D262:D266)</f>
        <v>0.43420451917087949</v>
      </c>
      <c r="E252">
        <f ca="1">SUMPRODUCT('Modified Weights'!E262:E266,'Centered Ratings'!E251:E255)/SUM('Modified Weights'!E262:E266)</f>
        <v>4.3560654364324901E-3</v>
      </c>
      <c r="F252" s="4">
        <f ca="1">SUMPRODUCT('Modified Weights'!F262:F266,'Centered Ratings'!F251:F255)/SUM('Modified Weights'!F262:F266)</f>
        <v>0.14670461924226205</v>
      </c>
      <c r="G252">
        <f ca="1">SUMPRODUCT('Modified Weights'!G262:G266,'Centered Ratings'!G251:G255)/SUM('Modified Weights'!G262:G266)</f>
        <v>0.23216086198433139</v>
      </c>
      <c r="H252">
        <f ca="1">SUMPRODUCT('Modified Weights'!H262:H266,'Centered Ratings'!H251:H255)/SUM('Modified Weights'!H262:H266)</f>
        <v>-0.27459441863837425</v>
      </c>
      <c r="I252">
        <f ca="1">SUMPRODUCT('Modified Weights'!I262:I266,'Centered Ratings'!I251:I255)/SUM('Modified Weights'!I262:I266)</f>
        <v>-0.12235001120381678</v>
      </c>
      <c r="J252">
        <f ca="1">SUMPRODUCT('Modified Weights'!J262:J266,'Centered Ratings'!J251:J255)/SUM('Modified Weights'!J262:J266)</f>
        <v>7.5260595010826506E-2</v>
      </c>
      <c r="K252">
        <f ca="1">SUMPRODUCT('Modified Weights'!K262:K266,'Centered Ratings'!K251:K255)/SUM('Modified Weights'!K262:K266)</f>
        <v>-2.7016186413652915E-2</v>
      </c>
      <c r="L252">
        <f ca="1">SUMPRODUCT('Modified Weights'!L262:L266,'Centered Ratings'!L251:L255)/SUM('Modified Weights'!L262:L266)</f>
        <v>0.15643458644039984</v>
      </c>
      <c r="M252">
        <f ca="1">SUMPRODUCT('Modified Weights'!M262:M266,'Centered Ratings'!M251:M255)/SUM('Modified Weights'!M262:M266)</f>
        <v>-8.394271495242589E-2</v>
      </c>
      <c r="N252">
        <f ca="1">SUMPRODUCT('Modified Weights'!N262:N266,'Centered Ratings'!N251:N255)/SUM('Modified Weights'!N262:N266)</f>
        <v>-0.26751493567039375</v>
      </c>
      <c r="O252" s="4">
        <f ca="1">SUMPRODUCT('Modified Weights'!O262:O266,'Centered Ratings'!O251:O255)/SUM('Modified Weights'!O262:O266)</f>
        <v>0.17970745655465681</v>
      </c>
      <c r="P252">
        <f ca="1">SUMPRODUCT('Modified Weights'!P262:P266,'Centered Ratings'!P251:P255)/SUM('Modified Weights'!P262:P266)</f>
        <v>0.36268764586048163</v>
      </c>
      <c r="Q252">
        <f ca="1">SUMPRODUCT('Modified Weights'!Q262:Q266,'Centered Ratings'!Q251:Q255)/SUM('Modified Weights'!Q262:Q266)</f>
        <v>-0.22152214115987728</v>
      </c>
      <c r="R252">
        <f ca="1">SUMPRODUCT('Modified Weights'!R262:R266,'Centered Ratings'!R251:R255)/SUM('Modified Weights'!R262:R266)</f>
        <v>7.2074148121167858E-2</v>
      </c>
      <c r="S252">
        <f ca="1">SUMPRODUCT('Modified Weights'!S262:S266,'Centered Ratings'!S251:S255)/SUM('Modified Weights'!S262:S266)</f>
        <v>9.6181772589504069E-2</v>
      </c>
      <c r="T252">
        <f ca="1">SUMPRODUCT('Modified Weights'!T262:T266,'Centered Ratings'!T251:T255)/SUM('Modified Weights'!T262:T266)</f>
        <v>-0.31550925418482872</v>
      </c>
      <c r="U252">
        <f ca="1">SUMPRODUCT('Modified Weights'!U262:U266,'Centered Ratings'!U251:U255)/SUM('Modified Weights'!U262:U266)</f>
        <v>0.10351458158354852</v>
      </c>
      <c r="V252">
        <f ca="1">SUMPRODUCT('Modified Weights'!V262:V266,'Centered Ratings'!V251:V255)/SUM('Modified Weights'!V262:V266)</f>
        <v>-0.17390248298138991</v>
      </c>
      <c r="W252">
        <f ca="1">SUMPRODUCT('Modified Weights'!W262:W266,'Centered Ratings'!W251:W255)/SUM('Modified Weights'!W262:W266)</f>
        <v>-0.12141634726744591</v>
      </c>
      <c r="X252">
        <f ca="1">SUMPRODUCT('Modified Weights'!X262:X266,'Centered Ratings'!X251:X255)/SUM('Modified Weights'!X262:X266)</f>
        <v>0.1971816100805277</v>
      </c>
      <c r="Y252">
        <f ca="1">SUMPRODUCT('Modified Weights'!Y262:Y266,'Centered Ratings'!Y251:Y255)/SUM('Modified Weights'!Y262:Y266)</f>
        <v>0.33564239820029479</v>
      </c>
      <c r="Z252">
        <f ca="1">SUMPRODUCT('Modified Weights'!Z262:Z266,'Centered Ratings'!Z251:Z255)/SUM('Modified Weights'!Z262:Z266)</f>
        <v>6.531874709721143E-2</v>
      </c>
    </row>
    <row r="253" spans="1:26">
      <c r="A253" s="21" t="s">
        <v>50</v>
      </c>
      <c r="B253">
        <f ca="1">SUMPRODUCT('Modified Weights'!B263:B267,'Centered Ratings'!B252:B256)/SUM('Modified Weights'!B263:B267)</f>
        <v>1.5081948393148067E-3</v>
      </c>
      <c r="C253">
        <f ca="1">SUMPRODUCT('Modified Weights'!C263:C267,'Centered Ratings'!C252:C256)/SUM('Modified Weights'!C263:C267)</f>
        <v>3.8073992954340982E-2</v>
      </c>
      <c r="D253">
        <f ca="1">SUMPRODUCT('Modified Weights'!D263:D267,'Centered Ratings'!D252:D256)/SUM('Modified Weights'!D263:D267)</f>
        <v>-2.0566580860581683E-2</v>
      </c>
      <c r="E253">
        <f ca="1">SUMPRODUCT('Modified Weights'!E263:E267,'Centered Ratings'!E252:E256)/SUM('Modified Weights'!E263:E267)</f>
        <v>2.1628029374437103E-2</v>
      </c>
      <c r="F253" s="4">
        <f ca="1">SUMPRODUCT('Modified Weights'!F263:F267,'Centered Ratings'!F252:F256)/SUM('Modified Weights'!F263:F267)</f>
        <v>-2.9851630270146406E-2</v>
      </c>
      <c r="G253">
        <f ca="1">SUMPRODUCT('Modified Weights'!G263:G267,'Centered Ratings'!G252:G256)/SUM('Modified Weights'!G263:G267)</f>
        <v>-6.4093649114888698E-2</v>
      </c>
      <c r="H253">
        <f ca="1">SUMPRODUCT('Modified Weights'!H263:H267,'Centered Ratings'!H252:H256)/SUM('Modified Weights'!H263:H267)</f>
        <v>-2.5257769059762267E-2</v>
      </c>
      <c r="I253">
        <f ca="1">SUMPRODUCT('Modified Weights'!I263:I267,'Centered Ratings'!I252:I256)/SUM('Modified Weights'!I263:I267)</f>
        <v>4.7558385578072036E-2</v>
      </c>
      <c r="J253">
        <f ca="1">SUMPRODUCT('Modified Weights'!J263:J267,'Centered Ratings'!J252:J256)/SUM('Modified Weights'!J263:J267)</f>
        <v>-1.6843875626282204E-2</v>
      </c>
      <c r="K253">
        <f ca="1">SUMPRODUCT('Modified Weights'!K263:K267,'Centered Ratings'!K252:K256)/SUM('Modified Weights'!K263:K267)</f>
        <v>-2.7016186413652915E-2</v>
      </c>
      <c r="L253">
        <f ca="1">SUMPRODUCT('Modified Weights'!L263:L267,'Centered Ratings'!L252:L256)/SUM('Modified Weights'!L263:L267)</f>
        <v>-3.5322149023139557E-2</v>
      </c>
      <c r="M253">
        <f ca="1">SUMPRODUCT('Modified Weights'!M263:M267,'Centered Ratings'!M252:M256)/SUM('Modified Weights'!M263:M267)</f>
        <v>0.10534806649490777</v>
      </c>
      <c r="N253">
        <f ca="1">SUMPRODUCT('Modified Weights'!N263:N267,'Centered Ratings'!N252:N256)/SUM('Modified Weights'!N263:N267)</f>
        <v>-7.1388141987405347E-3</v>
      </c>
      <c r="O253" s="4">
        <f ca="1">SUMPRODUCT('Modified Weights'!O263:O267,'Centered Ratings'!O252:O256)/SUM('Modified Weights'!O263:O267)</f>
        <v>-3.7381094710801227E-2</v>
      </c>
      <c r="P253">
        <f ca="1">SUMPRODUCT('Modified Weights'!P263:P267,'Centered Ratings'!P252:P256)/SUM('Modified Weights'!P263:P267)</f>
        <v>-0.10610369840125679</v>
      </c>
      <c r="Q253">
        <f ca="1">SUMPRODUCT('Modified Weights'!Q263:Q267,'Centered Ratings'!Q252:Q256)/SUM('Modified Weights'!Q263:Q267)</f>
        <v>5.5425039198847082E-3</v>
      </c>
      <c r="R253">
        <f ca="1">SUMPRODUCT('Modified Weights'!R263:R267,'Centered Ratings'!R252:R256)/SUM('Modified Weights'!R263:R267)</f>
        <v>-2.8639892163035302E-3</v>
      </c>
      <c r="S253">
        <f ca="1">SUMPRODUCT('Modified Weights'!S263:S267,'Centered Ratings'!S252:S256)/SUM('Modified Weights'!S263:S267)</f>
        <v>-1.1582833278636407E-3</v>
      </c>
      <c r="T253">
        <f ca="1">SUMPRODUCT('Modified Weights'!T263:T267,'Centered Ratings'!T252:T256)/SUM('Modified Weights'!T263:T267)</f>
        <v>-1.2123075257678624E-2</v>
      </c>
      <c r="U253">
        <f ca="1">SUMPRODUCT('Modified Weights'!U263:U267,'Centered Ratings'!U252:U256)/SUM('Modified Weights'!U263:U267)</f>
        <v>4.1412058445143077E-3</v>
      </c>
      <c r="V253">
        <f ca="1">SUMPRODUCT('Modified Weights'!V263:V267,'Centered Ratings'!V252:V256)/SUM('Modified Weights'!V263:V267)</f>
        <v>-3.6599427706635969E-2</v>
      </c>
      <c r="W253">
        <f ca="1">SUMPRODUCT('Modified Weights'!W263:W267,'Centered Ratings'!W252:W256)/SUM('Modified Weights'!W263:W267)</f>
        <v>3.8616945344715513E-2</v>
      </c>
      <c r="X253">
        <f ca="1">SUMPRODUCT('Modified Weights'!X263:X267,'Centered Ratings'!X252:X256)/SUM('Modified Weights'!X263:X267)</f>
        <v>-5.4481690483808159E-2</v>
      </c>
      <c r="Y253">
        <f ca="1">SUMPRODUCT('Modified Weights'!Y263:Y267,'Centered Ratings'!Y252:Y256)/SUM('Modified Weights'!Y263:Y267)</f>
        <v>-7.9867979316779109E-2</v>
      </c>
      <c r="Z253">
        <f ca="1">SUMPRODUCT('Modified Weights'!Z263:Z267,'Centered Ratings'!Z252:Z256)/SUM('Modified Weights'!Z263:Z267)</f>
        <v>-3.4228265917893186E-2</v>
      </c>
    </row>
    <row r="254" spans="1:26">
      <c r="A254" s="1" t="str">
        <f t="shared" ref="A254:A257" si="50">A253</f>
        <v>603: The Matrix (1999)</v>
      </c>
      <c r="B254">
        <f ca="1">SUMPRODUCT('Modified Weights'!B264:B268,'Centered Ratings'!B253:B257)/SUM('Modified Weights'!B264:B268)</f>
        <v>-6.0436136628313188E-2</v>
      </c>
      <c r="C254">
        <f ca="1">SUMPRODUCT('Modified Weights'!C264:C268,'Centered Ratings'!C253:C257)/SUM('Modified Weights'!C264:C268)</f>
        <v>-2.56738013416846E-2</v>
      </c>
      <c r="D254">
        <f ca="1">SUMPRODUCT('Modified Weights'!D264:D268,'Centered Ratings'!D253:D257)/SUM('Modified Weights'!D264:D268)</f>
        <v>-0.40179591043730006</v>
      </c>
      <c r="E254">
        <f ca="1">SUMPRODUCT('Modified Weights'!E264:E268,'Centered Ratings'!E253:E257)/SUM('Modified Weights'!E264:E268)</f>
        <v>4.5401449021991322E-2</v>
      </c>
      <c r="F254" s="4">
        <f ca="1">SUMPRODUCT('Modified Weights'!F264:F268,'Centered Ratings'!F253:F257)/SUM('Modified Weights'!F264:F268)</f>
        <v>-0.13728872528989491</v>
      </c>
      <c r="G254">
        <f ca="1">SUMPRODUCT('Modified Weights'!G264:G268,'Centered Ratings'!G253:G257)/SUM('Modified Weights'!G264:G268)</f>
        <v>-0.12747490872614009</v>
      </c>
      <c r="H254">
        <f ca="1">SUMPRODUCT('Modified Weights'!H264:H268,'Centered Ratings'!H253:H257)/SUM('Modified Weights'!H264:H268)</f>
        <v>0.34060778701917499</v>
      </c>
      <c r="I254">
        <f ca="1">SUMPRODUCT('Modified Weights'!I264:I268,'Centered Ratings'!I253:I257)/SUM('Modified Weights'!I264:I268)</f>
        <v>9.2079680293631741E-2</v>
      </c>
      <c r="J254">
        <f ca="1">SUMPRODUCT('Modified Weights'!J264:J268,'Centered Ratings'!J253:J257)/SUM('Modified Weights'!J264:J268)</f>
        <v>0.2593440456538737</v>
      </c>
      <c r="K254">
        <f ca="1">SUMPRODUCT('Modified Weights'!K264:K268,'Centered Ratings'!K253:K257)/SUM('Modified Weights'!K264:K268)</f>
        <v>9.3841868540497031E-2</v>
      </c>
      <c r="L254">
        <f ca="1">SUMPRODUCT('Modified Weights'!L264:L268,'Centered Ratings'!L253:L257)/SUM('Modified Weights'!L264:L268)</f>
        <v>2.5900619823783468E-2</v>
      </c>
      <c r="M254">
        <f ca="1">SUMPRODUCT('Modified Weights'!M264:M268,'Centered Ratings'!M253:M257)/SUM('Modified Weights'!M264:M268)</f>
        <v>0.26522923997597897</v>
      </c>
      <c r="N254">
        <f ca="1">SUMPRODUCT('Modified Weights'!N264:N268,'Centered Ratings'!N253:N257)/SUM('Modified Weights'!N264:N268)</f>
        <v>3.8242061174039652E-2</v>
      </c>
      <c r="O254" s="4">
        <f ca="1">SUMPRODUCT('Modified Weights'!O264:O268,'Centered Ratings'!O253:O257)/SUM('Modified Weights'!O264:O268)</f>
        <v>-5.7674997811260058E-2</v>
      </c>
      <c r="P254">
        <f ca="1">SUMPRODUCT('Modified Weights'!P264:P268,'Centered Ratings'!P253:P257)/SUM('Modified Weights'!P264:P268)</f>
        <v>-0.12562085774839743</v>
      </c>
      <c r="Q254">
        <f ca="1">SUMPRODUCT('Modified Weights'!Q264:Q268,'Centered Ratings'!Q253:Q257)/SUM('Modified Weights'!Q264:Q268)</f>
        <v>0.17819399327804036</v>
      </c>
      <c r="R254">
        <f ca="1">SUMPRODUCT('Modified Weights'!R264:R268,'Centered Ratings'!R253:R257)/SUM('Modified Weights'!R264:R268)</f>
        <v>6.1565840906844083E-2</v>
      </c>
      <c r="S254">
        <f ca="1">SUMPRODUCT('Modified Weights'!S264:S268,'Centered Ratings'!S253:S257)/SUM('Modified Weights'!S264:S268)</f>
        <v>-0.28162856553791393</v>
      </c>
      <c r="T254">
        <f ca="1">SUMPRODUCT('Modified Weights'!T264:T268,'Centered Ratings'!T253:T257)/SUM('Modified Weights'!T264:T268)</f>
        <v>0.21498984753925984</v>
      </c>
      <c r="U254">
        <f ca="1">SUMPRODUCT('Modified Weights'!U264:U268,'Centered Ratings'!U253:U257)/SUM('Modified Weights'!U264:U268)</f>
        <v>-0.31909546715731346</v>
      </c>
      <c r="V254">
        <f ca="1">SUMPRODUCT('Modified Weights'!V264:V268,'Centered Ratings'!V253:V257)/SUM('Modified Weights'!V264:V268)</f>
        <v>-0.19704862876374946</v>
      </c>
      <c r="W254">
        <f ca="1">SUMPRODUCT('Modified Weights'!W264:W268,'Centered Ratings'!W253:W257)/SUM('Modified Weights'!W264:W268)</f>
        <v>0.25517198173404326</v>
      </c>
      <c r="X254">
        <f ca="1">SUMPRODUCT('Modified Weights'!X264:X268,'Centered Ratings'!X253:X257)/SUM('Modified Weights'!X264:X268)</f>
        <v>7.1123548644833418E-2</v>
      </c>
      <c r="Y254">
        <f ca="1">SUMPRODUCT('Modified Weights'!Y264:Y268,'Centered Ratings'!Y253:Y257)/SUM('Modified Weights'!Y264:Y268)</f>
        <v>4.6760321046259976E-2</v>
      </c>
      <c r="Z254">
        <f ca="1">SUMPRODUCT('Modified Weights'!Z264:Z268,'Centered Ratings'!Z253:Z257)/SUM('Modified Weights'!Z264:Z268)</f>
        <v>9.1641389513179905E-2</v>
      </c>
    </row>
    <row r="255" spans="1:26">
      <c r="A255" s="1" t="str">
        <f t="shared" si="50"/>
        <v>603: The Matrix (1999)</v>
      </c>
      <c r="B255">
        <f ca="1">SUMPRODUCT('Modified Weights'!B265:B269,'Centered Ratings'!B254:B258)/SUM('Modified Weights'!B265:B269)</f>
        <v>0.20781505693775373</v>
      </c>
      <c r="C255">
        <f ca="1">SUMPRODUCT('Modified Weights'!C265:C269,'Centered Ratings'!C254:C258)/SUM('Modified Weights'!C265:C269)</f>
        <v>0.20073336438635611</v>
      </c>
      <c r="D255">
        <f ca="1">SUMPRODUCT('Modified Weights'!D265:D269,'Centered Ratings'!D254:D258)/SUM('Modified Weights'!D265:D269)</f>
        <v>-0.53596527759789403</v>
      </c>
      <c r="E255">
        <f ca="1">SUMPRODUCT('Modified Weights'!E265:E269,'Centered Ratings'!E254:E258)/SUM('Modified Weights'!E265:E269)</f>
        <v>-4.6016889959716069E-2</v>
      </c>
      <c r="F255" s="4">
        <f ca="1">SUMPRODUCT('Modified Weights'!F265:F269,'Centered Ratings'!F254:F258)/SUM('Modified Weights'!F265:F269)</f>
        <v>-0.4585840913624879</v>
      </c>
      <c r="G255">
        <f ca="1">SUMPRODUCT('Modified Weights'!G265:G269,'Centered Ratings'!G254:G258)/SUM('Modified Weights'!G265:G269)</f>
        <v>-7.7659142723390945E-2</v>
      </c>
      <c r="H255">
        <f ca="1">SUMPRODUCT('Modified Weights'!H265:H269,'Centered Ratings'!H254:H258)/SUM('Modified Weights'!H265:H269)</f>
        <v>3.1793814345982899E-2</v>
      </c>
      <c r="I255">
        <f ca="1">SUMPRODUCT('Modified Weights'!I265:I269,'Centered Ratings'!I254:I258)/SUM('Modified Weights'!I265:I269)</f>
        <v>0.22195194907578375</v>
      </c>
      <c r="J255">
        <f ca="1">SUMPRODUCT('Modified Weights'!J265:J269,'Centered Ratings'!J254:J258)/SUM('Modified Weights'!J265:J269)</f>
        <v>0.18655465660054493</v>
      </c>
      <c r="K255">
        <f ca="1">SUMPRODUCT('Modified Weights'!K265:K269,'Centered Ratings'!K254:K258)/SUM('Modified Weights'!K265:K269)</f>
        <v>-0.15495200179508814</v>
      </c>
      <c r="L255">
        <f ca="1">SUMPRODUCT('Modified Weights'!L265:L269,'Centered Ratings'!L254:L258)/SUM('Modified Weights'!L265:L269)</f>
        <v>0.10096885591350765</v>
      </c>
      <c r="M255">
        <f ca="1">SUMPRODUCT('Modified Weights'!M265:M269,'Centered Ratings'!M254:M258)/SUM('Modified Weights'!M265:M269)</f>
        <v>-0.30319230312978906</v>
      </c>
      <c r="N255">
        <f ca="1">SUMPRODUCT('Modified Weights'!N265:N269,'Centered Ratings'!N254:N258)/SUM('Modified Weights'!N265:N269)</f>
        <v>-0.13581277174126416</v>
      </c>
      <c r="O255" s="4">
        <f ca="1">SUMPRODUCT('Modified Weights'!O265:O269,'Centered Ratings'!O254:O258)/SUM('Modified Weights'!O265:O269)</f>
        <v>-5.1372097084920625E-2</v>
      </c>
      <c r="P255">
        <f ca="1">SUMPRODUCT('Modified Weights'!P265:P269,'Centered Ratings'!P254:P258)/SUM('Modified Weights'!P265:P269)</f>
        <v>2.4216735346880139E-2</v>
      </c>
      <c r="Q255">
        <f ca="1">SUMPRODUCT('Modified Weights'!Q265:Q269,'Centered Ratings'!Q254:Q258)/SUM('Modified Weights'!Q265:Q269)</f>
        <v>0.14174385501843337</v>
      </c>
      <c r="R255">
        <f ca="1">SUMPRODUCT('Modified Weights'!R265:R269,'Centered Ratings'!R254:R258)/SUM('Modified Weights'!R265:R269)</f>
        <v>0.13528574732767334</v>
      </c>
      <c r="S255">
        <f ca="1">SUMPRODUCT('Modified Weights'!S265:S269,'Centered Ratings'!S254:S258)/SUM('Modified Weights'!S265:S269)</f>
        <v>-0.22471084533198929</v>
      </c>
      <c r="T255">
        <f ca="1">SUMPRODUCT('Modified Weights'!T265:T269,'Centered Ratings'!T254:T258)/SUM('Modified Weights'!T265:T269)</f>
        <v>0.31207387011601184</v>
      </c>
      <c r="U255">
        <f ca="1">SUMPRODUCT('Modified Weights'!U265:U269,'Centered Ratings'!U254:U258)/SUM('Modified Weights'!U265:U269)</f>
        <v>-0.51684053016480813</v>
      </c>
      <c r="V255">
        <f ca="1">SUMPRODUCT('Modified Weights'!V265:V269,'Centered Ratings'!V254:V258)/SUM('Modified Weights'!V265:V269)</f>
        <v>-0.15578749049191151</v>
      </c>
      <c r="W255">
        <f ca="1">SUMPRODUCT('Modified Weights'!W265:W269,'Centered Ratings'!W254:W258)/SUM('Modified Weights'!W265:W269)</f>
        <v>0.25517198173404326</v>
      </c>
      <c r="X255">
        <f ca="1">SUMPRODUCT('Modified Weights'!X265:X269,'Centered Ratings'!X254:X258)/SUM('Modified Weights'!X265:X269)</f>
        <v>-0.27701154432651198</v>
      </c>
      <c r="Y255">
        <f ca="1">SUMPRODUCT('Modified Weights'!Y265:Y269,'Centered Ratings'!Y254:Y258)/SUM('Modified Weights'!Y265:Y269)</f>
        <v>9.5796986807285114E-2</v>
      </c>
      <c r="Z255">
        <f ca="1">SUMPRODUCT('Modified Weights'!Z265:Z269,'Centered Ratings'!Z254:Z258)/SUM('Modified Weights'!Z265:Z269)</f>
        <v>0.23124303165589707</v>
      </c>
    </row>
    <row r="256" spans="1:26">
      <c r="A256" s="1" t="str">
        <f t="shared" si="50"/>
        <v>603: The Matrix (1999)</v>
      </c>
      <c r="B256">
        <f ca="1">SUMPRODUCT('Modified Weights'!B266:B270,'Centered Ratings'!B255:B259)/SUM('Modified Weights'!B266:B270)</f>
        <v>5.1410465051422952E-2</v>
      </c>
      <c r="C256">
        <f ca="1">SUMPRODUCT('Modified Weights'!C266:C270,'Centered Ratings'!C255:C259)/SUM('Modified Weights'!C266:C270)</f>
        <v>-6.9673224947264162E-2</v>
      </c>
      <c r="D256">
        <f ca="1">SUMPRODUCT('Modified Weights'!D266:D270,'Centered Ratings'!D255:D259)/SUM('Modified Weights'!D266:D270)</f>
        <v>-0.59110264617570596</v>
      </c>
      <c r="E256">
        <f ca="1">SUMPRODUCT('Modified Weights'!E266:E270,'Centered Ratings'!E255:E259)/SUM('Modified Weights'!E266:E270)</f>
        <v>0.11912430026301619</v>
      </c>
      <c r="F256" s="4">
        <f ca="1">SUMPRODUCT('Modified Weights'!F266:F270,'Centered Ratings'!F255:F259)/SUM('Modified Weights'!F266:F270)</f>
        <v>-0.54543018405244492</v>
      </c>
      <c r="G256">
        <f ca="1">SUMPRODUCT('Modified Weights'!G266:G270,'Centered Ratings'!G255:G259)/SUM('Modified Weights'!G266:G270)</f>
        <v>-1.8740886753980106E-2</v>
      </c>
      <c r="H256">
        <f ca="1">SUMPRODUCT('Modified Weights'!H266:H270,'Centered Ratings'!H255:H259)/SUM('Modified Weights'!H266:H270)</f>
        <v>-1.8974057106296384E-2</v>
      </c>
      <c r="I256">
        <f ca="1">SUMPRODUCT('Modified Weights'!I266:I270,'Centered Ratings'!I255:I259)/SUM('Modified Weights'!I266:I270)</f>
        <v>-0.11382174412218909</v>
      </c>
      <c r="J256">
        <f ca="1">SUMPRODUCT('Modified Weights'!J266:J270,'Centered Ratings'!J255:J259)/SUM('Modified Weights'!J266:J270)</f>
        <v>-9.5591323799129966E-3</v>
      </c>
      <c r="K256">
        <f ca="1">SUMPRODUCT('Modified Weights'!K266:K270,'Centered Ratings'!K255:K259)/SUM('Modified Weights'!K266:K270)</f>
        <v>-0.2612315685330287</v>
      </c>
      <c r="L256">
        <f ca="1">SUMPRODUCT('Modified Weights'!L266:L270,'Centered Ratings'!L255:L259)/SUM('Modified Weights'!L266:L270)</f>
        <v>-3.9047260877419464E-2</v>
      </c>
      <c r="M256">
        <f ca="1">SUMPRODUCT('Modified Weights'!M266:M270,'Centered Ratings'!M255:M259)/SUM('Modified Weights'!M266:M270)</f>
        <v>-0.23734154294065149</v>
      </c>
      <c r="N256">
        <f ca="1">SUMPRODUCT('Modified Weights'!N266:N270,'Centered Ratings'!N255:N259)/SUM('Modified Weights'!N266:N270)</f>
        <v>1.8635455356847165E-2</v>
      </c>
      <c r="O256" s="4">
        <f ca="1">SUMPRODUCT('Modified Weights'!O266:O270,'Centered Ratings'!O255:O259)/SUM('Modified Weights'!O266:O270)</f>
        <v>-0.17058525604861499</v>
      </c>
      <c r="P256">
        <f ca="1">SUMPRODUCT('Modified Weights'!P266:P270,'Centered Ratings'!P255:P259)/SUM('Modified Weights'!P266:P270)</f>
        <v>7.3815734813148862E-3</v>
      </c>
      <c r="Q256">
        <f ca="1">SUMPRODUCT('Modified Weights'!Q266:Q270,'Centered Ratings'!Q255:Q259)/SUM('Modified Weights'!Q266:Q270)</f>
        <v>0.3878916135138632</v>
      </c>
      <c r="R256">
        <f ca="1">SUMPRODUCT('Modified Weights'!R266:R270,'Centered Ratings'!R255:R259)/SUM('Modified Weights'!R266:R270)</f>
        <v>0.10570376073263819</v>
      </c>
      <c r="S256">
        <f ca="1">SUMPRODUCT('Modified Weights'!S266:S270,'Centered Ratings'!S255:S259)/SUM('Modified Weights'!S266:S270)</f>
        <v>-0.16945396968804169</v>
      </c>
      <c r="T256">
        <f ca="1">SUMPRODUCT('Modified Weights'!T266:T270,'Centered Ratings'!T255:T259)/SUM('Modified Weights'!T266:T270)</f>
        <v>0.41897662406001945</v>
      </c>
      <c r="U256">
        <f ca="1">SUMPRODUCT('Modified Weights'!U266:U270,'Centered Ratings'!U255:U259)/SUM('Modified Weights'!U266:U270)</f>
        <v>-0.48223452247345289</v>
      </c>
      <c r="V256">
        <f ca="1">SUMPRODUCT('Modified Weights'!V266:V270,'Centered Ratings'!V255:V259)/SUM('Modified Weights'!V266:V270)</f>
        <v>6.0317839377477353E-2</v>
      </c>
      <c r="W256">
        <f ca="1">SUMPRODUCT('Modified Weights'!W266:W270,'Centered Ratings'!W255:W259)/SUM('Modified Weights'!W266:W270)</f>
        <v>9.5690770469475939E-2</v>
      </c>
      <c r="X256">
        <f ca="1">SUMPRODUCT('Modified Weights'!X266:X270,'Centered Ratings'!X255:X259)/SUM('Modified Weights'!X266:X270)</f>
        <v>4.5709455303687425E-2</v>
      </c>
      <c r="Y256">
        <f ca="1">SUMPRODUCT('Modified Weights'!Y266:Y270,'Centered Ratings'!Y255:Y259)/SUM('Modified Weights'!Y266:Y270)</f>
        <v>-8.1286270255121057E-2</v>
      </c>
      <c r="Z256">
        <f ca="1">SUMPRODUCT('Modified Weights'!Z266:Z270,'Centered Ratings'!Z255:Z259)/SUM('Modified Weights'!Z266:Z270)</f>
        <v>4.9171103743422463E-2</v>
      </c>
    </row>
    <row r="257" spans="1:26">
      <c r="A257" s="1" t="str">
        <f t="shared" si="50"/>
        <v>603: The Matrix (1999)</v>
      </c>
      <c r="B257">
        <f ca="1">SUMPRODUCT('Modified Weights'!B267:B271,'Centered Ratings'!B256:B260)/SUM('Modified Weights'!B267:B271)</f>
        <v>-1.1849580830045957E-2</v>
      </c>
      <c r="C257">
        <f ca="1">SUMPRODUCT('Modified Weights'!C267:C271,'Centered Ratings'!C256:C260)/SUM('Modified Weights'!C267:C271)</f>
        <v>5.0214138071106293E-2</v>
      </c>
      <c r="D257">
        <f ca="1">SUMPRODUCT('Modified Weights'!D267:D271,'Centered Ratings'!D256:D260)/SUM('Modified Weights'!D267:D271)</f>
        <v>-0.31840976115084985</v>
      </c>
      <c r="E257">
        <f ca="1">SUMPRODUCT('Modified Weights'!E267:E271,'Centered Ratings'!E256:E260)/SUM('Modified Weights'!E267:E271)</f>
        <v>0.1728737492489435</v>
      </c>
      <c r="F257" s="4">
        <f ca="1">SUMPRODUCT('Modified Weights'!F267:F271,'Centered Ratings'!F256:F260)/SUM('Modified Weights'!F267:F271)</f>
        <v>-0.2324811909994246</v>
      </c>
      <c r="G257">
        <f ca="1">SUMPRODUCT('Modified Weights'!G267:G271,'Centered Ratings'!G256:G260)/SUM('Modified Weights'!G267:G271)</f>
        <v>-0.24474389876328215</v>
      </c>
      <c r="H257">
        <f ca="1">SUMPRODUCT('Modified Weights'!H267:H271,'Centered Ratings'!H256:H260)/SUM('Modified Weights'!H267:H271)</f>
        <v>0.16268309657879571</v>
      </c>
      <c r="I257">
        <f ca="1">SUMPRODUCT('Modified Weights'!I267:I271,'Centered Ratings'!I256:I260)/SUM('Modified Weights'!I267:I271)</f>
        <v>-9.3449594467171881E-2</v>
      </c>
      <c r="J257">
        <f ca="1">SUMPRODUCT('Modified Weights'!J267:J271,'Centered Ratings'!J256:J260)/SUM('Modified Weights'!J267:J271)</f>
        <v>3.1467010624743025E-2</v>
      </c>
      <c r="K257">
        <f ca="1">SUMPRODUCT('Modified Weights'!K267:K271,'Centered Ratings'!K256:K260)/SUM('Modified Weights'!K267:K271)</f>
        <v>-0.2612315685330287</v>
      </c>
      <c r="L257">
        <f ca="1">SUMPRODUCT('Modified Weights'!L267:L271,'Centered Ratings'!L256:L260)/SUM('Modified Weights'!L267:L271)</f>
        <v>-0.16120247965912662</v>
      </c>
      <c r="M257">
        <f ca="1">SUMPRODUCT('Modified Weights'!M267:M271,'Centered Ratings'!M256:M260)/SUM('Modified Weights'!M267:M271)</f>
        <v>-0.2039069734801631</v>
      </c>
      <c r="N257">
        <f ca="1">SUMPRODUCT('Modified Weights'!N267:N271,'Centered Ratings'!N256:N260)/SUM('Modified Weights'!N267:N271)</f>
        <v>0.24117470865026325</v>
      </c>
      <c r="O257" s="4">
        <f ca="1">SUMPRODUCT('Modified Weights'!O267:O271,'Centered Ratings'!O256:O260)/SUM('Modified Weights'!O267:O271)</f>
        <v>-0.27263078150501718</v>
      </c>
      <c r="P257">
        <f ca="1">SUMPRODUCT('Modified Weights'!P267:P271,'Centered Ratings'!P256:P260)/SUM('Modified Weights'!P267:P271)</f>
        <v>-0.17908614780717522</v>
      </c>
      <c r="Q257">
        <f ca="1">SUMPRODUCT('Modified Weights'!Q267:Q271,'Centered Ratings'!Q256:Q260)/SUM('Modified Weights'!Q267:Q271)</f>
        <v>-4.1303963046571378E-2</v>
      </c>
      <c r="R257">
        <f ca="1">SUMPRODUCT('Modified Weights'!R267:R271,'Centered Ratings'!R256:R260)/SUM('Modified Weights'!R267:R271)</f>
        <v>-4.8607489364057378E-2</v>
      </c>
      <c r="S257">
        <f ca="1">SUMPRODUCT('Modified Weights'!S267:S271,'Centered Ratings'!S256:S260)/SUM('Modified Weights'!S267:S271)</f>
        <v>-0.13584875119578532</v>
      </c>
      <c r="T257">
        <f ca="1">SUMPRODUCT('Modified Weights'!T267:T271,'Centered Ratings'!T256:T260)/SUM('Modified Weights'!T267:T271)</f>
        <v>0.16544794572720672</v>
      </c>
      <c r="U257">
        <f ca="1">SUMPRODUCT('Modified Weights'!U267:U271,'Centered Ratings'!U256:U260)/SUM('Modified Weights'!U267:U271)</f>
        <v>-0.33559970170993914</v>
      </c>
      <c r="V257">
        <f ca="1">SUMPRODUCT('Modified Weights'!V267:V271,'Centered Ratings'!V256:V260)/SUM('Modified Weights'!V267:V271)</f>
        <v>0.23207236785549756</v>
      </c>
      <c r="W257">
        <f ca="1">SUMPRODUCT('Modified Weights'!W267:W271,'Centered Ratings'!W256:W260)/SUM('Modified Weights'!W267:W271)</f>
        <v>0.17391797358269662</v>
      </c>
      <c r="X257">
        <f ca="1">SUMPRODUCT('Modified Weights'!X267:X271,'Centered Ratings'!X256:X260)/SUM('Modified Weights'!X267:X271)</f>
        <v>-1.6711774956047826E-2</v>
      </c>
      <c r="Y257">
        <f ca="1">SUMPRODUCT('Modified Weights'!Y267:Y271,'Centered Ratings'!Y256:Y260)/SUM('Modified Weights'!Y267:Y271)</f>
        <v>-0.30184611300137931</v>
      </c>
      <c r="Z257">
        <f ca="1">SUMPRODUCT('Modified Weights'!Z267:Z271,'Centered Ratings'!Z256:Z260)/SUM('Modified Weights'!Z267:Z271)</f>
        <v>-1.8199913364151526E-2</v>
      </c>
    </row>
    <row r="258" spans="1:26">
      <c r="A258" s="21" t="s">
        <v>51</v>
      </c>
      <c r="B258">
        <f ca="1">SUMPRODUCT('Modified Weights'!B268:B272,'Centered Ratings'!B257:B261)/SUM('Modified Weights'!B268:B272)</f>
        <v>2.8123708229599035E-2</v>
      </c>
      <c r="C258">
        <f ca="1">SUMPRODUCT('Modified Weights'!C268:C272,'Centered Ratings'!C257:C261)/SUM('Modified Weights'!C268:C272)</f>
        <v>-3.6349986667909152E-2</v>
      </c>
      <c r="D258">
        <f ca="1">SUMPRODUCT('Modified Weights'!D268:D272,'Centered Ratings'!D257:D261)/SUM('Modified Weights'!D268:D272)</f>
        <v>-4.0962309344013993E-2</v>
      </c>
      <c r="E258">
        <f ca="1">SUMPRODUCT('Modified Weights'!E268:E272,'Centered Ratings'!E257:E261)/SUM('Modified Weights'!E268:E272)</f>
        <v>8.6849407461959655E-2</v>
      </c>
      <c r="F258" s="4">
        <f ca="1">SUMPRODUCT('Modified Weights'!F268:F272,'Centered Ratings'!F257:F261)/SUM('Modified Weights'!F268:F272)</f>
        <v>-4.8415599405864561E-2</v>
      </c>
      <c r="G258">
        <f ca="1">SUMPRODUCT('Modified Weights'!G268:G272,'Centered Ratings'!G257:G261)/SUM('Modified Weights'!G268:G272)</f>
        <v>2.21649646267739E-3</v>
      </c>
      <c r="H258">
        <f ca="1">SUMPRODUCT('Modified Weights'!H268:H272,'Centered Ratings'!H257:H261)/SUM('Modified Weights'!H268:H272)</f>
        <v>1.6379879274305374E-2</v>
      </c>
      <c r="I258">
        <f ca="1">SUMPRODUCT('Modified Weights'!I268:I272,'Centered Ratings'!I257:I261)/SUM('Modified Weights'!I268:I272)</f>
        <v>-4.7519275602863564E-2</v>
      </c>
      <c r="J258">
        <f ca="1">SUMPRODUCT('Modified Weights'!J268:J272,'Centered Ratings'!J257:J261)/SUM('Modified Weights'!J268:J272)</f>
        <v>-4.7268323841013232E-2</v>
      </c>
      <c r="K258">
        <f ca="1">SUMPRODUCT('Modified Weights'!K268:K272,'Centered Ratings'!K257:K261)/SUM('Modified Weights'!K268:K272)</f>
        <v>-2.4166145941912815E-2</v>
      </c>
      <c r="L258">
        <f ca="1">SUMPRODUCT('Modified Weights'!L268:L272,'Centered Ratings'!L257:L261)/SUM('Modified Weights'!L268:L272)</f>
        <v>1.8558741071914017E-2</v>
      </c>
      <c r="M258">
        <f ca="1">SUMPRODUCT('Modified Weights'!M268:M272,'Centered Ratings'!M257:M261)/SUM('Modified Weights'!M268:M272)</f>
        <v>-0.18389613864918036</v>
      </c>
      <c r="N258">
        <f ca="1">SUMPRODUCT('Modified Weights'!N268:N272,'Centered Ratings'!N257:N261)/SUM('Modified Weights'!N268:N272)</f>
        <v>2.4106257395408628E-2</v>
      </c>
      <c r="O258" s="4">
        <f ca="1">SUMPRODUCT('Modified Weights'!O268:O272,'Centered Ratings'!O257:O261)/SUM('Modified Weights'!O268:O272)</f>
        <v>1.6266012098596544E-2</v>
      </c>
      <c r="P258">
        <f ca="1">SUMPRODUCT('Modified Weights'!P268:P272,'Centered Ratings'!P257:P261)/SUM('Modified Weights'!P268:P272)</f>
        <v>8.0931677464907273E-2</v>
      </c>
      <c r="Q258">
        <f ca="1">SUMPRODUCT('Modified Weights'!Q268:Q272,'Centered Ratings'!Q257:Q261)/SUM('Modified Weights'!Q268:Q272)</f>
        <v>-1.6236940743645886E-2</v>
      </c>
      <c r="R258">
        <f ca="1">SUMPRODUCT('Modified Weights'!R268:R272,'Centered Ratings'!R257:R261)/SUM('Modified Weights'!R268:R272)</f>
        <v>2.2175120662503878E-2</v>
      </c>
      <c r="S258">
        <f ca="1">SUMPRODUCT('Modified Weights'!S268:S272,'Centered Ratings'!S257:S261)/SUM('Modified Weights'!S268:S272)</f>
        <v>-7.7421695502765831E-3</v>
      </c>
      <c r="T258">
        <f ca="1">SUMPRODUCT('Modified Weights'!T268:T272,'Centered Ratings'!T257:T261)/SUM('Modified Weights'!T268:T272)</f>
        <v>9.7657197384187239E-2</v>
      </c>
      <c r="U258">
        <f ca="1">SUMPRODUCT('Modified Weights'!U268:U272,'Centered Ratings'!U257:U261)/SUM('Modified Weights'!U268:U272)</f>
        <v>-0.14138331120610939</v>
      </c>
      <c r="V258">
        <f ca="1">SUMPRODUCT('Modified Weights'!V268:V272,'Centered Ratings'!V257:V261)/SUM('Modified Weights'!V268:V272)</f>
        <v>1.9189208899962069E-2</v>
      </c>
      <c r="W258">
        <f ca="1">SUMPRODUCT('Modified Weights'!W268:W272,'Centered Ratings'!W257:W261)/SUM('Modified Weights'!W268:W272)</f>
        <v>-6.6560992209413042E-2</v>
      </c>
      <c r="X258">
        <f ca="1">SUMPRODUCT('Modified Weights'!X268:X272,'Centered Ratings'!X257:X261)/SUM('Modified Weights'!X268:X272)</f>
        <v>-3.8226757845331007E-2</v>
      </c>
      <c r="Y258">
        <f ca="1">SUMPRODUCT('Modified Weights'!Y268:Y272,'Centered Ratings'!Y257:Y261)/SUM('Modified Weights'!Y268:Y272)</f>
        <v>3.4701583716407566E-2</v>
      </c>
      <c r="Z258">
        <f ca="1">SUMPRODUCT('Modified Weights'!Z268:Z272,'Centered Ratings'!Z257:Z261)/SUM('Modified Weights'!Z268:Z272)</f>
        <v>2.5113051861212595E-2</v>
      </c>
    </row>
    <row r="259" spans="1:26">
      <c r="A259" s="1" t="str">
        <f t="shared" ref="A259:A262" si="51">A258</f>
        <v>604: The Matrix Reloaded (2003)</v>
      </c>
      <c r="B259">
        <f ca="1">SUMPRODUCT('Modified Weights'!B269:B273,'Centered Ratings'!B258:B262)/SUM('Modified Weights'!B269:B273)</f>
        <v>0.12984437279353842</v>
      </c>
      <c r="C259">
        <f ca="1">SUMPRODUCT('Modified Weights'!C269:C273,'Centered Ratings'!C258:C262)/SUM('Modified Weights'!C269:C273)</f>
        <v>-3.0874780000783662E-2</v>
      </c>
      <c r="D259">
        <f ca="1">SUMPRODUCT('Modified Weights'!D269:D273,'Centered Ratings'!D258:D262)/SUM('Modified Weights'!D269:D273)</f>
        <v>0.38347877018320725</v>
      </c>
      <c r="E259">
        <f ca="1">SUMPRODUCT('Modified Weights'!E269:E273,'Centered Ratings'!E258:E262)/SUM('Modified Weights'!E269:E273)</f>
        <v>5.2334859149045596E-3</v>
      </c>
      <c r="F259" s="4">
        <f ca="1">SUMPRODUCT('Modified Weights'!F269:F273,'Centered Ratings'!F258:F262)/SUM('Modified Weights'!F269:F273)</f>
        <v>0.23101569910906825</v>
      </c>
      <c r="G259">
        <f ca="1">SUMPRODUCT('Modified Weights'!G269:G273,'Centered Ratings'!G258:G262)/SUM('Modified Weights'!G269:G273)</f>
        <v>-7.0475416454276893E-2</v>
      </c>
      <c r="H259">
        <f ca="1">SUMPRODUCT('Modified Weights'!H269:H273,'Centered Ratings'!H258:H262)/SUM('Modified Weights'!H269:H273)</f>
        <v>-0.45011746225300614</v>
      </c>
      <c r="I259">
        <f ca="1">SUMPRODUCT('Modified Weights'!I269:I273,'Centered Ratings'!I258:I262)/SUM('Modified Weights'!I269:I273)</f>
        <v>-0.12594008304471402</v>
      </c>
      <c r="J259">
        <f ca="1">SUMPRODUCT('Modified Weights'!J269:J273,'Centered Ratings'!J258:J262)/SUM('Modified Weights'!J269:J273)</f>
        <v>-0.24095262139251161</v>
      </c>
      <c r="K259">
        <f ca="1">SUMPRODUCT('Modified Weights'!K269:K273,'Centered Ratings'!K258:K262)/SUM('Modified Weights'!K269:K273)</f>
        <v>8.702444427685993E-2</v>
      </c>
      <c r="L259">
        <f ca="1">SUMPRODUCT('Modified Weights'!L269:L273,'Centered Ratings'!L258:L262)/SUM('Modified Weights'!L269:L273)</f>
        <v>-0.38714626600353769</v>
      </c>
      <c r="M259">
        <f ca="1">SUMPRODUCT('Modified Weights'!M269:M273,'Centered Ratings'!M258:M262)/SUM('Modified Weights'!M269:M273)</f>
        <v>-0.1569001307546474</v>
      </c>
      <c r="N259">
        <f ca="1">SUMPRODUCT('Modified Weights'!N269:N273,'Centered Ratings'!N258:N262)/SUM('Modified Weights'!N269:N273)</f>
        <v>2.8154970529564987E-2</v>
      </c>
      <c r="O259" s="4">
        <f ca="1">SUMPRODUCT('Modified Weights'!O269:O273,'Centered Ratings'!O258:O262)/SUM('Modified Weights'!O269:O273)</f>
        <v>-3.3223699920726574E-2</v>
      </c>
      <c r="P259">
        <f ca="1">SUMPRODUCT('Modified Weights'!P269:P273,'Centered Ratings'!P258:P262)/SUM('Modified Weights'!P269:P273)</f>
        <v>0.13291347932361258</v>
      </c>
      <c r="Q259">
        <f ca="1">SUMPRODUCT('Modified Weights'!Q269:Q273,'Centered Ratings'!Q258:Q262)/SUM('Modified Weights'!Q269:Q273)</f>
        <v>8.2932916363868972E-2</v>
      </c>
      <c r="R259">
        <f ca="1">SUMPRODUCT('Modified Weights'!R269:R273,'Centered Ratings'!R258:R262)/SUM('Modified Weights'!R269:R273)</f>
        <v>-0.12661005959839272</v>
      </c>
      <c r="S259">
        <f ca="1">SUMPRODUCT('Modified Weights'!S269:S273,'Centered Ratings'!S258:S262)/SUM('Modified Weights'!S269:S273)</f>
        <v>0.28123440775358816</v>
      </c>
      <c r="T259">
        <f ca="1">SUMPRODUCT('Modified Weights'!T269:T273,'Centered Ratings'!T258:T262)/SUM('Modified Weights'!T269:T273)</f>
        <v>-0.15389961192465468</v>
      </c>
      <c r="U259">
        <f ca="1">SUMPRODUCT('Modified Weights'!U269:U273,'Centered Ratings'!U258:U262)/SUM('Modified Weights'!U269:U273)</f>
        <v>0.35730075357269642</v>
      </c>
      <c r="V259">
        <f ca="1">SUMPRODUCT('Modified Weights'!V269:V273,'Centered Ratings'!V258:V262)/SUM('Modified Weights'!V269:V273)</f>
        <v>0.23735142363279826</v>
      </c>
      <c r="W259">
        <f ca="1">SUMPRODUCT('Modified Weights'!W269:W273,'Centered Ratings'!W258:W262)/SUM('Modified Weights'!W269:W273)</f>
        <v>-0.21293569737193188</v>
      </c>
      <c r="X259">
        <f ca="1">SUMPRODUCT('Modified Weights'!X269:X273,'Centered Ratings'!X258:X262)/SUM('Modified Weights'!X269:X273)</f>
        <v>-0.28296897854262132</v>
      </c>
      <c r="Y259">
        <f ca="1">SUMPRODUCT('Modified Weights'!Y269:Y273,'Centered Ratings'!Y258:Y262)/SUM('Modified Weights'!Y269:Y273)</f>
        <v>5.58965150587208E-2</v>
      </c>
      <c r="Z259">
        <f ca="1">SUMPRODUCT('Modified Weights'!Z269:Z273,'Centered Ratings'!Z258:Z262)/SUM('Modified Weights'!Z269:Z273)</f>
        <v>-0.14122221979961741</v>
      </c>
    </row>
    <row r="260" spans="1:26">
      <c r="A260" s="1" t="str">
        <f t="shared" si="51"/>
        <v>604: The Matrix Reloaded (2003)</v>
      </c>
      <c r="B260">
        <f ca="1">SUMPRODUCT('Modified Weights'!B270:B274,'Centered Ratings'!B259:B263)/SUM('Modified Weights'!B270:B274)</f>
        <v>-0.30981976306581932</v>
      </c>
      <c r="C260">
        <f ca="1">SUMPRODUCT('Modified Weights'!C270:C274,'Centered Ratings'!C259:C263)/SUM('Modified Weights'!C270:C274)</f>
        <v>-0.15317780258587568</v>
      </c>
      <c r="D260">
        <f ca="1">SUMPRODUCT('Modified Weights'!D270:D274,'Centered Ratings'!D259:D263)/SUM('Modified Weights'!D270:D274)</f>
        <v>0.61086432019893777</v>
      </c>
      <c r="E260">
        <f ca="1">SUMPRODUCT('Modified Weights'!E270:E274,'Centered Ratings'!E259:E263)/SUM('Modified Weights'!E270:E274)</f>
        <v>8.2957323635925104E-2</v>
      </c>
      <c r="F260" s="4">
        <f ca="1">SUMPRODUCT('Modified Weights'!F270:F274,'Centered Ratings'!F259:F263)/SUM('Modified Weights'!F270:F274)</f>
        <v>0.76068444764629339</v>
      </c>
      <c r="G260">
        <f ca="1">SUMPRODUCT('Modified Weights'!G270:G274,'Centered Ratings'!G259:G263)/SUM('Modified Weights'!G270:G274)</f>
        <v>-0.30747902533365296</v>
      </c>
      <c r="H260">
        <f ca="1">SUMPRODUCT('Modified Weights'!H270:H274,'Centered Ratings'!H259:H263)/SUM('Modified Weights'!H270:H274)</f>
        <v>3.2219006171973204E-3</v>
      </c>
      <c r="I260">
        <f ca="1">SUMPRODUCT('Modified Weights'!I270:I274,'Centered Ratings'!I259:I263)/SUM('Modified Weights'!I270:I274)</f>
        <v>-9.8638983386463333E-2</v>
      </c>
      <c r="J260">
        <f ca="1">SUMPRODUCT('Modified Weights'!J270:J274,'Centered Ratings'!J259:J263)/SUM('Modified Weights'!J270:J274)</f>
        <v>-0.35608320968889734</v>
      </c>
      <c r="K260">
        <f ca="1">SUMPRODUCT('Modified Weights'!K270:K274,'Centered Ratings'!K259:K263)/SUM('Modified Weights'!K270:K274)</f>
        <v>0.22934046611375145</v>
      </c>
      <c r="L260">
        <f ca="1">SUMPRODUCT('Modified Weights'!L270:L274,'Centered Ratings'!L259:L263)/SUM('Modified Weights'!L270:L274)</f>
        <v>-0.54506357756174661</v>
      </c>
      <c r="M260">
        <f ca="1">SUMPRODUCT('Modified Weights'!M270:M274,'Centered Ratings'!M259:M263)/SUM('Modified Weights'!M270:M274)</f>
        <v>0.74942795112776428</v>
      </c>
      <c r="N260">
        <f ca="1">SUMPRODUCT('Modified Weights'!N270:N274,'Centered Ratings'!N259:N263)/SUM('Modified Weights'!N270:N274)</f>
        <v>0.21751942250894907</v>
      </c>
      <c r="O260" s="4">
        <f ca="1">SUMPRODUCT('Modified Weights'!O270:O274,'Centered Ratings'!O259:O263)/SUM('Modified Weights'!O270:O274)</f>
        <v>3.9139150501092693E-2</v>
      </c>
      <c r="P260">
        <f ca="1">SUMPRODUCT('Modified Weights'!P270:P274,'Centered Ratings'!P259:P263)/SUM('Modified Weights'!P270:P274)</f>
        <v>0.23264570046386693</v>
      </c>
      <c r="Q260">
        <f ca="1">SUMPRODUCT('Modified Weights'!Q270:Q274,'Centered Ratings'!Q259:Q263)/SUM('Modified Weights'!Q270:Q274)</f>
        <v>-4.3491664119853245E-2</v>
      </c>
      <c r="R260">
        <f ca="1">SUMPRODUCT('Modified Weights'!R270:R274,'Centered Ratings'!R259:R263)/SUM('Modified Weights'!R270:R274)</f>
        <v>3.0760028810297144E-2</v>
      </c>
      <c r="S260">
        <f ca="1">SUMPRODUCT('Modified Weights'!S270:S274,'Centered Ratings'!S259:S263)/SUM('Modified Weights'!S270:S274)</f>
        <v>0.2583308651847957</v>
      </c>
      <c r="T260">
        <f ca="1">SUMPRODUCT('Modified Weights'!T270:T274,'Centered Ratings'!T259:T263)/SUM('Modified Weights'!T270:T274)</f>
        <v>-0.32046457290426633</v>
      </c>
      <c r="U260">
        <f ca="1">SUMPRODUCT('Modified Weights'!U270:U274,'Centered Ratings'!U259:U263)/SUM('Modified Weights'!U270:U274)</f>
        <v>0.60573419292028208</v>
      </c>
      <c r="V260">
        <f ca="1">SUMPRODUCT('Modified Weights'!V270:V274,'Centered Ratings'!V259:V263)/SUM('Modified Weights'!V270:V274)</f>
        <v>-6.7428968556529694E-3</v>
      </c>
      <c r="W260">
        <f ca="1">SUMPRODUCT('Modified Weights'!W270:W274,'Centered Ratings'!W259:W263)/SUM('Modified Weights'!W270:W274)</f>
        <v>-6.37946229271497E-2</v>
      </c>
      <c r="X260">
        <f ca="1">SUMPRODUCT('Modified Weights'!X270:X274,'Centered Ratings'!X259:X263)/SUM('Modified Weights'!X270:X274)</f>
        <v>0.28488667401280349</v>
      </c>
      <c r="Y260">
        <f ca="1">SUMPRODUCT('Modified Weights'!Y270:Y274,'Centered Ratings'!Y259:Y263)/SUM('Modified Weights'!Y270:Y274)</f>
        <v>2.9927116463903617E-2</v>
      </c>
      <c r="Z260">
        <f ca="1">SUMPRODUCT('Modified Weights'!Z270:Z274,'Centered Ratings'!Z259:Z263)/SUM('Modified Weights'!Z270:Z274)</f>
        <v>-0.21149069957498531</v>
      </c>
    </row>
    <row r="261" spans="1:26">
      <c r="A261" s="1" t="str">
        <f t="shared" si="51"/>
        <v>604: The Matrix Reloaded (2003)</v>
      </c>
      <c r="B261">
        <f ca="1">SUMPRODUCT('Modified Weights'!B271:B275,'Centered Ratings'!B260:B264)/SUM('Modified Weights'!B271:B275)</f>
        <v>-9.8105727679638643E-5</v>
      </c>
      <c r="C261">
        <f ca="1">SUMPRODUCT('Modified Weights'!C271:C275,'Centered Ratings'!C260:C264)/SUM('Modified Weights'!C271:C275)</f>
        <v>0.37805381654767117</v>
      </c>
      <c r="D261">
        <f ca="1">SUMPRODUCT('Modified Weights'!D271:D275,'Centered Ratings'!D260:D264)/SUM('Modified Weights'!D271:D275)</f>
        <v>0.57073491708559887</v>
      </c>
      <c r="E261">
        <f ca="1">SUMPRODUCT('Modified Weights'!E271:E275,'Centered Ratings'!E260:E264)/SUM('Modified Weights'!E271:E275)</f>
        <v>3.5410484340816437E-2</v>
      </c>
      <c r="F261" s="4">
        <f ca="1">SUMPRODUCT('Modified Weights'!F271:F275,'Centered Ratings'!F260:F264)/SUM('Modified Weights'!F271:F275)</f>
        <v>0.52432283860284656</v>
      </c>
      <c r="G261">
        <f ca="1">SUMPRODUCT('Modified Weights'!G271:G275,'Centered Ratings'!G260:G264)/SUM('Modified Weights'!G271:G275)</f>
        <v>-0.2018435926482339</v>
      </c>
      <c r="H261">
        <f ca="1">SUMPRODUCT('Modified Weights'!H271:H275,'Centered Ratings'!H260:H264)/SUM('Modified Weights'!H271:H275)</f>
        <v>0.13388817064538919</v>
      </c>
      <c r="I261">
        <f ca="1">SUMPRODUCT('Modified Weights'!I271:I275,'Centered Ratings'!I260:I264)/SUM('Modified Weights'!I271:I275)</f>
        <v>0.36883461112691296</v>
      </c>
      <c r="J261">
        <f ca="1">SUMPRODUCT('Modified Weights'!J271:J275,'Centered Ratings'!J260:J264)/SUM('Modified Weights'!J271:J275)</f>
        <v>-0.24100490915549905</v>
      </c>
      <c r="K261">
        <f ca="1">SUMPRODUCT('Modified Weights'!K271:K275,'Centered Ratings'!K260:K264)/SUM('Modified Weights'!K271:K275)</f>
        <v>3.1257760916131354E-2</v>
      </c>
      <c r="L261">
        <f ca="1">SUMPRODUCT('Modified Weights'!L271:L275,'Centered Ratings'!L260:L264)/SUM('Modified Weights'!L271:L275)</f>
        <v>-0.38180286063661856</v>
      </c>
      <c r="M261">
        <f ca="1">SUMPRODUCT('Modified Weights'!M271:M275,'Centered Ratings'!M260:M264)/SUM('Modified Weights'!M271:M275)</f>
        <v>0.44134422295463738</v>
      </c>
      <c r="N261">
        <f ca="1">SUMPRODUCT('Modified Weights'!N271:N275,'Centered Ratings'!N260:N264)/SUM('Modified Weights'!N271:N275)</f>
        <v>-5.4765829727731814E-2</v>
      </c>
      <c r="O261" s="4">
        <f ca="1">SUMPRODUCT('Modified Weights'!O271:O275,'Centered Ratings'!O260:O264)/SUM('Modified Weights'!O271:O275)</f>
        <v>0.10002085980246939</v>
      </c>
      <c r="P261">
        <f ca="1">SUMPRODUCT('Modified Weights'!P271:P275,'Centered Ratings'!P260:P264)/SUM('Modified Weights'!P271:P275)</f>
        <v>0.11066345454423764</v>
      </c>
      <c r="Q261">
        <f ca="1">SUMPRODUCT('Modified Weights'!Q271:Q275,'Centered Ratings'!Q260:Q264)/SUM('Modified Weights'!Q271:Q275)</f>
        <v>-0.42465273657178043</v>
      </c>
      <c r="R261">
        <f ca="1">SUMPRODUCT('Modified Weights'!R271:R275,'Centered Ratings'!R260:R264)/SUM('Modified Weights'!R271:R275)</f>
        <v>7.3713248892395625E-2</v>
      </c>
      <c r="S261">
        <f ca="1">SUMPRODUCT('Modified Weights'!S271:S275,'Centered Ratings'!S260:S264)/SUM('Modified Weights'!S271:S275)</f>
        <v>0.34462941355711879</v>
      </c>
      <c r="T261">
        <f ca="1">SUMPRODUCT('Modified Weights'!T271:T275,'Centered Ratings'!T260:T264)/SUM('Modified Weights'!T271:T275)</f>
        <v>-0.36588715746365397</v>
      </c>
      <c r="U261">
        <f ca="1">SUMPRODUCT('Modified Weights'!U271:U275,'Centered Ratings'!U260:U264)/SUM('Modified Weights'!U271:U275)</f>
        <v>0.60573419292028208</v>
      </c>
      <c r="V261">
        <f ca="1">SUMPRODUCT('Modified Weights'!V271:V275,'Centered Ratings'!V260:V264)/SUM('Modified Weights'!V271:V275)</f>
        <v>-0.4680343498948541</v>
      </c>
      <c r="W261">
        <f ca="1">SUMPRODUCT('Modified Weights'!W271:W275,'Centered Ratings'!W260:W264)/SUM('Modified Weights'!W271:W275)</f>
        <v>0.47916980407572735</v>
      </c>
      <c r="X261">
        <f ca="1">SUMPRODUCT('Modified Weights'!X271:X275,'Centered Ratings'!X260:X264)/SUM('Modified Weights'!X271:X275)</f>
        <v>-0.30127110858752421</v>
      </c>
      <c r="Y261">
        <f ca="1">SUMPRODUCT('Modified Weights'!Y271:Y275,'Centered Ratings'!Y260:Y264)/SUM('Modified Weights'!Y271:Y275)</f>
        <v>-9.670118389913554E-2</v>
      </c>
      <c r="Z261">
        <f ca="1">SUMPRODUCT('Modified Weights'!Z271:Z275,'Centered Ratings'!Z260:Z264)/SUM('Modified Weights'!Z271:Z275)</f>
        <v>-6.46427682387333E-2</v>
      </c>
    </row>
    <row r="262" spans="1:26">
      <c r="A262" s="1" t="str">
        <f t="shared" si="51"/>
        <v>604: The Matrix Reloaded (2003)</v>
      </c>
      <c r="B262">
        <f ca="1">SUMPRODUCT('Modified Weights'!B272:B276,'Centered Ratings'!B261:B265)/SUM('Modified Weights'!B272:B276)</f>
        <v>9.8233482599787078E-2</v>
      </c>
      <c r="C262">
        <f ca="1">SUMPRODUCT('Modified Weights'!C272:C276,'Centered Ratings'!C261:C265)/SUM('Modified Weights'!C272:C276)</f>
        <v>-8.1017274401588749E-2</v>
      </c>
      <c r="D262">
        <f ca="1">SUMPRODUCT('Modified Weights'!D272:D276,'Centered Ratings'!D261:D265)/SUM('Modified Weights'!D272:D276)</f>
        <v>0.23154615286343738</v>
      </c>
      <c r="E262">
        <f ca="1">SUMPRODUCT('Modified Weights'!E272:E276,'Centered Ratings'!E261:E265)/SUM('Modified Weights'!E272:E276)</f>
        <v>-1.0928733866768106E-2</v>
      </c>
      <c r="F262" s="4">
        <f ca="1">SUMPRODUCT('Modified Weights'!F272:F276,'Centered Ratings'!F261:F265)/SUM('Modified Weights'!F272:F276)</f>
        <v>0.30075360475257068</v>
      </c>
      <c r="G262">
        <f ca="1">SUMPRODUCT('Modified Weights'!G272:G276,'Centered Ratings'!G261:G265)/SUM('Modified Weights'!G272:G276)</f>
        <v>0.10701481668298253</v>
      </c>
      <c r="H262">
        <f ca="1">SUMPRODUCT('Modified Weights'!H272:H276,'Centered Ratings'!H261:H265)/SUM('Modified Weights'!H272:H276)</f>
        <v>-0.35125623387382887</v>
      </c>
      <c r="I262">
        <f ca="1">SUMPRODUCT('Modified Weights'!I272:I276,'Centered Ratings'!I261:I265)/SUM('Modified Weights'!I272:I276)</f>
        <v>0.29355791580103147</v>
      </c>
      <c r="J262">
        <f ca="1">SUMPRODUCT('Modified Weights'!J272:J276,'Centered Ratings'!J261:J265)/SUM('Modified Weights'!J272:J276)</f>
        <v>-0.14731185074629197</v>
      </c>
      <c r="K262">
        <f ca="1">SUMPRODUCT('Modified Weights'!K272:K276,'Centered Ratings'!K261:K265)/SUM('Modified Weights'!K272:K276)</f>
        <v>0.14250238786615332</v>
      </c>
      <c r="L262">
        <f ca="1">SUMPRODUCT('Modified Weights'!L272:L276,'Centered Ratings'!L261:L265)/SUM('Modified Weights'!L272:L276)</f>
        <v>-0.12065228247643983</v>
      </c>
      <c r="M262">
        <f ca="1">SUMPRODUCT('Modified Weights'!M272:M276,'Centered Ratings'!M261:M265)/SUM('Modified Weights'!M272:M276)</f>
        <v>0.80861668474090909</v>
      </c>
      <c r="N262">
        <f ca="1">SUMPRODUCT('Modified Weights'!N272:N276,'Centered Ratings'!N261:N265)/SUM('Modified Weights'!N272:N276)</f>
        <v>-0.4162313021206453</v>
      </c>
      <c r="O262" s="4">
        <f ca="1">SUMPRODUCT('Modified Weights'!O272:O276,'Centered Ratings'!O261:O265)/SUM('Modified Weights'!O272:O276)</f>
        <v>0.15837151151186241</v>
      </c>
      <c r="P262">
        <f ca="1">SUMPRODUCT('Modified Weights'!P272:P276,'Centered Ratings'!P261:P265)/SUM('Modified Weights'!P272:P276)</f>
        <v>-8.3857822358342597E-3</v>
      </c>
      <c r="Q262">
        <f ca="1">SUMPRODUCT('Modified Weights'!Q272:Q276,'Centered Ratings'!Q261:Q265)/SUM('Modified Weights'!Q272:Q276)</f>
        <v>8.4824731823550006E-2</v>
      </c>
      <c r="R262">
        <f ca="1">SUMPRODUCT('Modified Weights'!R272:R276,'Centered Ratings'!R261:R265)/SUM('Modified Weights'!R272:R276)</f>
        <v>0.21903854349391744</v>
      </c>
      <c r="S262">
        <f ca="1">SUMPRODUCT('Modified Weights'!S272:S276,'Centered Ratings'!S261:S265)/SUM('Modified Weights'!S272:S276)</f>
        <v>0.22290443977756105</v>
      </c>
      <c r="T262">
        <f ca="1">SUMPRODUCT('Modified Weights'!T272:T276,'Centered Ratings'!T261:T265)/SUM('Modified Weights'!T272:T276)</f>
        <v>0.15162591266139228</v>
      </c>
      <c r="U262">
        <f ca="1">SUMPRODUCT('Modified Weights'!U272:U276,'Centered Ratings'!U261:U265)/SUM('Modified Weights'!U272:U276)</f>
        <v>0.60573419292028208</v>
      </c>
      <c r="V262">
        <f ca="1">SUMPRODUCT('Modified Weights'!V272:V276,'Centered Ratings'!V261:V265)/SUM('Modified Weights'!V272:V276)</f>
        <v>-0.60249911373702048</v>
      </c>
      <c r="W262">
        <f ca="1">SUMPRODUCT('Modified Weights'!W272:W276,'Centered Ratings'!W261:W265)/SUM('Modified Weights'!W272:W276)</f>
        <v>-1.3332392026085309E-2</v>
      </c>
      <c r="X262">
        <f ca="1">SUMPRODUCT('Modified Weights'!X272:X276,'Centered Ratings'!X261:X265)/SUM('Modified Weights'!X272:X276)</f>
        <v>-0.17289887555008993</v>
      </c>
      <c r="Y262">
        <f ca="1">SUMPRODUCT('Modified Weights'!Y272:Y276,'Centered Ratings'!Y261:Y265)/SUM('Modified Weights'!Y272:Y276)</f>
        <v>0.16071045509914719</v>
      </c>
      <c r="Z262">
        <f ca="1">SUMPRODUCT('Modified Weights'!Z272:Z276,'Centered Ratings'!Z261:Z265)/SUM('Modified Weights'!Z272:Z276)</f>
        <v>7.8361235096793935E-2</v>
      </c>
    </row>
    <row r="263" spans="1:26">
      <c r="A263" s="21" t="s">
        <v>52</v>
      </c>
      <c r="B263">
        <f ca="1">SUMPRODUCT('Modified Weights'!B273:B277,'Centered Ratings'!B262:B266)/SUM('Modified Weights'!B273:B277)</f>
        <v>2.389266713039542E-3</v>
      </c>
      <c r="C263">
        <f ca="1">SUMPRODUCT('Modified Weights'!C273:C277,'Centered Ratings'!C262:C266)/SUM('Modified Weights'!C273:C277)</f>
        <v>9.1012399231078962E-3</v>
      </c>
      <c r="D263">
        <f ca="1">SUMPRODUCT('Modified Weights'!D273:D277,'Centered Ratings'!D262:D266)/SUM('Modified Weights'!D273:D277)</f>
        <v>4.0740873229947329E-2</v>
      </c>
      <c r="E263">
        <f ca="1">SUMPRODUCT('Modified Weights'!E273:E277,'Centered Ratings'!E262:E266)/SUM('Modified Weights'!E273:E277)</f>
        <v>0.10229135458419857</v>
      </c>
      <c r="F263" s="4">
        <f ca="1">SUMPRODUCT('Modified Weights'!F273:F277,'Centered Ratings'!F262:F266)/SUM('Modified Weights'!F273:F277)</f>
        <v>4.2424069372562863E-3</v>
      </c>
      <c r="G263">
        <f ca="1">SUMPRODUCT('Modified Weights'!G273:G277,'Centered Ratings'!G262:G266)/SUM('Modified Weights'!G273:G277)</f>
        <v>1.9207478377937692E-2</v>
      </c>
      <c r="H263">
        <f ca="1">SUMPRODUCT('Modified Weights'!H273:H277,'Centered Ratings'!H262:H266)/SUM('Modified Weights'!H273:H277)</f>
        <v>9.3611654744338774E-2</v>
      </c>
      <c r="I263">
        <f ca="1">SUMPRODUCT('Modified Weights'!I273:I277,'Centered Ratings'!I262:I266)/SUM('Modified Weights'!I273:I277)</f>
        <v>6.5016102711700122E-2</v>
      </c>
      <c r="J263">
        <f ca="1">SUMPRODUCT('Modified Weights'!J273:J277,'Centered Ratings'!J262:J266)/SUM('Modified Weights'!J273:J277)</f>
        <v>-5.8353892937852071E-2</v>
      </c>
      <c r="K263">
        <f ca="1">SUMPRODUCT('Modified Weights'!K273:K277,'Centered Ratings'!K262:K266)/SUM('Modified Weights'!K273:K277)</f>
        <v>-2.1951548841204812E-3</v>
      </c>
      <c r="L263">
        <f ca="1">SUMPRODUCT('Modified Weights'!L273:L277,'Centered Ratings'!L262:L266)/SUM('Modified Weights'!L273:L277)</f>
        <v>3.4432373475295978E-2</v>
      </c>
      <c r="M263">
        <f ca="1">SUMPRODUCT('Modified Weights'!M273:M277,'Centered Ratings'!M262:M266)/SUM('Modified Weights'!M273:M277)</f>
        <v>0.11235303590186177</v>
      </c>
      <c r="N263">
        <f ca="1">SUMPRODUCT('Modified Weights'!N273:N277,'Centered Ratings'!N262:N266)/SUM('Modified Weights'!N273:N277)</f>
        <v>2.3462190777121812E-2</v>
      </c>
      <c r="O263" s="4">
        <f ca="1">SUMPRODUCT('Modified Weights'!O273:O277,'Centered Ratings'!O262:O266)/SUM('Modified Weights'!O273:O277)</f>
        <v>2.5522438526768519E-2</v>
      </c>
      <c r="P263">
        <f ca="1">SUMPRODUCT('Modified Weights'!P273:P277,'Centered Ratings'!P262:P266)/SUM('Modified Weights'!P273:P277)</f>
        <v>9.9480480012444347E-2</v>
      </c>
      <c r="Q263">
        <f ca="1">SUMPRODUCT('Modified Weights'!Q273:Q277,'Centered Ratings'!Q262:Q266)/SUM('Modified Weights'!Q273:Q277)</f>
        <v>-2.1496841161093284E-2</v>
      </c>
      <c r="R263">
        <f ca="1">SUMPRODUCT('Modified Weights'!R273:R277,'Centered Ratings'!R262:R266)/SUM('Modified Weights'!R273:R277)</f>
        <v>7.3322226004324892E-2</v>
      </c>
      <c r="S263">
        <f ca="1">SUMPRODUCT('Modified Weights'!S273:S277,'Centered Ratings'!S262:S266)/SUM('Modified Weights'!S273:S277)</f>
        <v>2.5936123051939299E-2</v>
      </c>
      <c r="T263">
        <f ca="1">SUMPRODUCT('Modified Weights'!T273:T277,'Centered Ratings'!T262:T266)/SUM('Modified Weights'!T273:T277)</f>
        <v>2.8598218022142855E-2</v>
      </c>
      <c r="U263">
        <f ca="1">SUMPRODUCT('Modified Weights'!U273:U277,'Centered Ratings'!U262:U266)/SUM('Modified Weights'!U273:U277)</f>
        <v>4.2814316336450164E-2</v>
      </c>
      <c r="V263">
        <f ca="1">SUMPRODUCT('Modified Weights'!V273:V277,'Centered Ratings'!V262:V266)/SUM('Modified Weights'!V273:V277)</f>
        <v>-0.15851910289793378</v>
      </c>
      <c r="W263">
        <f ca="1">SUMPRODUCT('Modified Weights'!W273:W277,'Centered Ratings'!W262:W266)/SUM('Modified Weights'!W273:W277)</f>
        <v>0.10800824923354105</v>
      </c>
      <c r="X263">
        <f ca="1">SUMPRODUCT('Modified Weights'!X273:X277,'Centered Ratings'!X262:X266)/SUM('Modified Weights'!X273:X277)</f>
        <v>3.8040368166277871E-2</v>
      </c>
      <c r="Y263">
        <f ca="1">SUMPRODUCT('Modified Weights'!Y273:Y277,'Centered Ratings'!Y262:Y266)/SUM('Modified Weights'!Y273:Y277)</f>
        <v>-3.8008945768802635E-2</v>
      </c>
      <c r="Z263">
        <f ca="1">SUMPRODUCT('Modified Weights'!Z273:Z277,'Centered Ratings'!Z262:Z266)/SUM('Modified Weights'!Z273:Z277)</f>
        <v>1.797611458377122E-2</v>
      </c>
    </row>
    <row r="264" spans="1:26">
      <c r="A264" s="1" t="str">
        <f t="shared" ref="A264:A267" si="52">A263</f>
        <v>607: Men in Black (a.k.a. MIB) (1997)</v>
      </c>
      <c r="B264">
        <f ca="1">SUMPRODUCT('Modified Weights'!B274:B278,'Centered Ratings'!B263:B267)/SUM('Modified Weights'!B274:B278)</f>
        <v>-6.2478059849390331E-2</v>
      </c>
      <c r="C264" t="e">
        <f ca="1">SUMPRODUCT('Modified Weights'!C274:C278,'Centered Ratings'!C263:C267)/SUM('Modified Weights'!C274:C278)</f>
        <v>#DIV/0!</v>
      </c>
      <c r="D264">
        <f ca="1">SUMPRODUCT('Modified Weights'!D274:D278,'Centered Ratings'!D263:D267)/SUM('Modified Weights'!D274:D278)</f>
        <v>-6.237280190685702E-3</v>
      </c>
      <c r="E264">
        <f ca="1">SUMPRODUCT('Modified Weights'!E274:E278,'Centered Ratings'!E263:E267)/SUM('Modified Weights'!E274:E278)</f>
        <v>0.22213702473350527</v>
      </c>
      <c r="F264" s="4">
        <f ca="1">SUMPRODUCT('Modified Weights'!F274:F278,'Centered Ratings'!F263:F267)/SUM('Modified Weights'!F274:F278)</f>
        <v>-0.10154991575484903</v>
      </c>
      <c r="G264">
        <f ca="1">SUMPRODUCT('Modified Weights'!G274:G278,'Centered Ratings'!G263:G267)/SUM('Modified Weights'!G274:G278)</f>
        <v>0.18724108749443169</v>
      </c>
      <c r="H264">
        <f ca="1">SUMPRODUCT('Modified Weights'!H274:H278,'Centered Ratings'!H263:H267)/SUM('Modified Weights'!H274:H278)</f>
        <v>0.1650556659686005</v>
      </c>
      <c r="I264">
        <f ca="1">SUMPRODUCT('Modified Weights'!I274:I278,'Centered Ratings'!I263:I267)/SUM('Modified Weights'!I274:I278)</f>
        <v>0.11286825011641029</v>
      </c>
      <c r="J264">
        <f ca="1">SUMPRODUCT('Modified Weights'!J274:J278,'Centered Ratings'!J263:J267)/SUM('Modified Weights'!J274:J278)</f>
        <v>7.7074861493795346E-2</v>
      </c>
      <c r="K264">
        <f ca="1">SUMPRODUCT('Modified Weights'!K274:K278,'Centered Ratings'!K263:K267)/SUM('Modified Weights'!K274:K278)</f>
        <v>-2.1951548841204812E-3</v>
      </c>
      <c r="L264">
        <f ca="1">SUMPRODUCT('Modified Weights'!L274:L278,'Centered Ratings'!L263:L267)/SUM('Modified Weights'!L274:L278)</f>
        <v>0.12222590568121375</v>
      </c>
      <c r="M264">
        <f ca="1">SUMPRODUCT('Modified Weights'!M274:M278,'Centered Ratings'!M263:M267)/SUM('Modified Weights'!M274:M278)</f>
        <v>0.11235303590186177</v>
      </c>
      <c r="N264">
        <f ca="1">SUMPRODUCT('Modified Weights'!N274:N278,'Centered Ratings'!N263:N267)/SUM('Modified Weights'!N274:N278)</f>
        <v>2.3462190777121802E-2</v>
      </c>
      <c r="O264" s="4">
        <f ca="1">SUMPRODUCT('Modified Weights'!O274:O278,'Centered Ratings'!O263:O267)/SUM('Modified Weights'!O274:O278)</f>
        <v>-3.1320538218791327E-2</v>
      </c>
      <c r="P264">
        <f ca="1">SUMPRODUCT('Modified Weights'!P274:P278,'Centered Ratings'!P263:P267)/SUM('Modified Weights'!P274:P278)</f>
        <v>-0.1487441247847246</v>
      </c>
      <c r="Q264">
        <f ca="1">SUMPRODUCT('Modified Weights'!Q274:Q278,'Centered Ratings'!Q263:Q267)/SUM('Modified Weights'!Q274:Q278)</f>
        <v>-2.1496841161093284E-2</v>
      </c>
      <c r="R264">
        <f ca="1">SUMPRODUCT('Modified Weights'!R274:R278,'Centered Ratings'!R263:R267)/SUM('Modified Weights'!R274:R278)</f>
        <v>0.19130481847003308</v>
      </c>
      <c r="S264">
        <f ca="1">SUMPRODUCT('Modified Weights'!S274:S278,'Centered Ratings'!S263:S267)/SUM('Modified Weights'!S274:S278)</f>
        <v>-3.1507953343286779E-2</v>
      </c>
      <c r="T264">
        <f ca="1">SUMPRODUCT('Modified Weights'!T274:T278,'Centered Ratings'!T263:T267)/SUM('Modified Weights'!T274:T278)</f>
        <v>9.7990768942363415E-2</v>
      </c>
      <c r="U264">
        <f ca="1">SUMPRODUCT('Modified Weights'!U274:U278,'Centered Ratings'!U263:U267)/SUM('Modified Weights'!U274:U278)</f>
        <v>4.7729970409048438E-2</v>
      </c>
      <c r="V264">
        <f ca="1">SUMPRODUCT('Modified Weights'!V274:V278,'Centered Ratings'!V263:V267)/SUM('Modified Weights'!V274:V278)</f>
        <v>-0.30494089447344053</v>
      </c>
      <c r="W264">
        <f ca="1">SUMPRODUCT('Modified Weights'!W274:W278,'Centered Ratings'!W263:W267)/SUM('Modified Weights'!W274:W278)</f>
        <v>0.23854557960781644</v>
      </c>
      <c r="X264">
        <f ca="1">SUMPRODUCT('Modified Weights'!X274:X278,'Centered Ratings'!X263:X267)/SUM('Modified Weights'!X274:X278)</f>
        <v>0.21380362615415049</v>
      </c>
      <c r="Y264">
        <f ca="1">SUMPRODUCT('Modified Weights'!Y274:Y278,'Centered Ratings'!Y263:Y267)/SUM('Modified Weights'!Y274:Y278)</f>
        <v>-0.18627439637613863</v>
      </c>
      <c r="Z264">
        <f ca="1">SUMPRODUCT('Modified Weights'!Z274:Z278,'Centered Ratings'!Z263:Z267)/SUM('Modified Weights'!Z274:Z278)</f>
        <v>2.1158670802898776E-2</v>
      </c>
    </row>
    <row r="265" spans="1:26">
      <c r="A265" s="1" t="str">
        <f t="shared" si="52"/>
        <v>607: Men in Black (a.k.a. MIB) (1997)</v>
      </c>
      <c r="B265">
        <f ca="1">SUMPRODUCT('Modified Weights'!B275:B279,'Centered Ratings'!B264:B268)/SUM('Modified Weights'!B275:B279)</f>
        <v>3.2627292504746004E-2</v>
      </c>
      <c r="C265" t="e">
        <f ca="1">SUMPRODUCT('Modified Weights'!C275:C279,'Centered Ratings'!C264:C268)/SUM('Modified Weights'!C275:C279)</f>
        <v>#DIV/0!</v>
      </c>
      <c r="D265">
        <f ca="1">SUMPRODUCT('Modified Weights'!D275:D279,'Centered Ratings'!D264:D268)/SUM('Modified Weights'!D275:D279)</f>
        <v>-0.32639459966521517</v>
      </c>
      <c r="E265">
        <f ca="1">SUMPRODUCT('Modified Weights'!E275:E279,'Centered Ratings'!E264:E268)/SUM('Modified Weights'!E275:E279)</f>
        <v>0.18911874291274067</v>
      </c>
      <c r="F265" s="4">
        <f ca="1">SUMPRODUCT('Modified Weights'!F275:F279,'Centered Ratings'!F264:F268)/SUM('Modified Weights'!F275:F279)</f>
        <v>-0.1350237465475991</v>
      </c>
      <c r="G265">
        <f ca="1">SUMPRODUCT('Modified Weights'!G275:G279,'Centered Ratings'!G264:G268)/SUM('Modified Weights'!G275:G279)</f>
        <v>0.58194958015659304</v>
      </c>
      <c r="H265">
        <f ca="1">SUMPRODUCT('Modified Weights'!H275:H279,'Centered Ratings'!H264:H268)/SUM('Modified Weights'!H275:H279)</f>
        <v>-6.502163491867391E-2</v>
      </c>
      <c r="I265">
        <f ca="1">SUMPRODUCT('Modified Weights'!I275:I279,'Centered Ratings'!I264:I268)/SUM('Modified Weights'!I275:I279)</f>
        <v>0.17732959558886069</v>
      </c>
      <c r="J265">
        <f ca="1">SUMPRODUCT('Modified Weights'!J275:J279,'Centered Ratings'!J264:J268)/SUM('Modified Weights'!J275:J279)</f>
        <v>0.377566216965255</v>
      </c>
      <c r="K265">
        <f ca="1">SUMPRODUCT('Modified Weights'!K275:K279,'Centered Ratings'!K264:K268)/SUM('Modified Weights'!K275:K279)</f>
        <v>-0.14691616565972196</v>
      </c>
      <c r="L265">
        <f ca="1">SUMPRODUCT('Modified Weights'!L275:L279,'Centered Ratings'!L264:L268)/SUM('Modified Weights'!L275:L279)</f>
        <v>0.15783225659315053</v>
      </c>
      <c r="M265">
        <f ca="1">SUMPRODUCT('Modified Weights'!M275:M279,'Centered Ratings'!M264:M268)/SUM('Modified Weights'!M275:M279)</f>
        <v>-0.18410942078864664</v>
      </c>
      <c r="N265">
        <f ca="1">SUMPRODUCT('Modified Weights'!N275:N279,'Centered Ratings'!N264:N268)/SUM('Modified Weights'!N275:N279)</f>
        <v>-0.12431715384743984</v>
      </c>
      <c r="O265" s="4">
        <f ca="1">SUMPRODUCT('Modified Weights'!O275:O279,'Centered Ratings'!O264:O268)/SUM('Modified Weights'!O275:O279)</f>
        <v>-0.26425079714529393</v>
      </c>
      <c r="P265">
        <f ca="1">SUMPRODUCT('Modified Weights'!P275:P279,'Centered Ratings'!P264:P268)/SUM('Modified Weights'!P275:P279)</f>
        <v>-0.37846079644971259</v>
      </c>
      <c r="Q265">
        <f ca="1">SUMPRODUCT('Modified Weights'!Q275:Q279,'Centered Ratings'!Q264:Q268)/SUM('Modified Weights'!Q275:Q279)</f>
        <v>-0.22111459981960199</v>
      </c>
      <c r="R265">
        <f ca="1">SUMPRODUCT('Modified Weights'!R275:R279,'Centered Ratings'!R264:R268)/SUM('Modified Weights'!R275:R279)</f>
        <v>5.5765605758160391E-2</v>
      </c>
      <c r="S265">
        <f ca="1">SUMPRODUCT('Modified Weights'!S275:S279,'Centered Ratings'!S264:S268)/SUM('Modified Weights'!S275:S279)</f>
        <v>-0.15854353936927135</v>
      </c>
      <c r="T265">
        <f ca="1">SUMPRODUCT('Modified Weights'!T275:T279,'Centered Ratings'!T264:T268)/SUM('Modified Weights'!T275:T279)</f>
        <v>0.25913255969630589</v>
      </c>
      <c r="U265">
        <f ca="1">SUMPRODUCT('Modified Weights'!U275:U279,'Centered Ratings'!U264:U268)/SUM('Modified Weights'!U275:U279)</f>
        <v>-3.5658932685832652E-2</v>
      </c>
      <c r="V265">
        <f ca="1">SUMPRODUCT('Modified Weights'!V275:V279,'Centered Ratings'!V264:V268)/SUM('Modified Weights'!V275:V279)</f>
        <v>3.5652180254494875E-2</v>
      </c>
      <c r="W265">
        <f ca="1">SUMPRODUCT('Modified Weights'!W275:W279,'Centered Ratings'!W264:W268)/SUM('Modified Weights'!W275:W279)</f>
        <v>0.20720592957187758</v>
      </c>
      <c r="X265">
        <f ca="1">SUMPRODUCT('Modified Weights'!X275:X279,'Centered Ratings'!X264:X268)/SUM('Modified Weights'!X275:X279)</f>
        <v>-4.7722428356101187E-3</v>
      </c>
      <c r="Y265">
        <f ca="1">SUMPRODUCT('Modified Weights'!Y275:Y279,'Centered Ratings'!Y264:Y268)/SUM('Modified Weights'!Y275:Y279)</f>
        <v>-0.39193520685770572</v>
      </c>
      <c r="Z265">
        <f ca="1">SUMPRODUCT('Modified Weights'!Z275:Z279,'Centered Ratings'!Z264:Z268)/SUM('Modified Weights'!Z275:Z279)</f>
        <v>-0.11668977103349132</v>
      </c>
    </row>
    <row r="266" spans="1:26">
      <c r="A266" s="1" t="str">
        <f t="shared" si="52"/>
        <v>607: Men in Black (a.k.a. MIB) (1997)</v>
      </c>
      <c r="B266">
        <f ca="1">SUMPRODUCT('Modified Weights'!B276:B280,'Centered Ratings'!B265:B269)/SUM('Modified Weights'!B276:B280)</f>
        <v>-0.35154101245585473</v>
      </c>
      <c r="C266" t="e">
        <f ca="1">SUMPRODUCT('Modified Weights'!C276:C280,'Centered Ratings'!C265:C269)/SUM('Modified Weights'!C276:C280)</f>
        <v>#DIV/0!</v>
      </c>
      <c r="D266">
        <f ca="1">SUMPRODUCT('Modified Weights'!D276:D280,'Centered Ratings'!D265:D269)/SUM('Modified Weights'!D276:D280)</f>
        <v>-0.27032978591216894</v>
      </c>
      <c r="E266">
        <f ca="1">SUMPRODUCT('Modified Weights'!E276:E280,'Centered Ratings'!E265:E269)/SUM('Modified Weights'!E276:E280)</f>
        <v>7.2383120038918489E-2</v>
      </c>
      <c r="F266" s="4">
        <f ca="1">SUMPRODUCT('Modified Weights'!F276:F280,'Centered Ratings'!F265:F269)/SUM('Modified Weights'!F276:F280)</f>
        <v>0.22347632485163799</v>
      </c>
      <c r="G266">
        <f ca="1">SUMPRODUCT('Modified Weights'!G276:G280,'Centered Ratings'!G265:G269)/SUM('Modified Weights'!G276:G280)</f>
        <v>0.24336941965461556</v>
      </c>
      <c r="H266">
        <f ca="1">SUMPRODUCT('Modified Weights'!H276:H280,'Centered Ratings'!H265:H269)/SUM('Modified Weights'!H276:H280)</f>
        <v>-0.45381633906260421</v>
      </c>
      <c r="I266">
        <f ca="1">SUMPRODUCT('Modified Weights'!I276:I280,'Centered Ratings'!I265:I269)/SUM('Modified Weights'!I276:I280)</f>
        <v>-4.464358706256856E-2</v>
      </c>
      <c r="J266">
        <f ca="1">SUMPRODUCT('Modified Weights'!J276:J280,'Centered Ratings'!J265:J269)/SUM('Modified Weights'!J276:J280)</f>
        <v>0.51929017388928522</v>
      </c>
      <c r="K266">
        <f ca="1">SUMPRODUCT('Modified Weights'!K276:K280,'Centered Ratings'!K265:K269)/SUM('Modified Weights'!K276:K280)</f>
        <v>-3.4364584354311889E-2</v>
      </c>
      <c r="L266">
        <f ca="1">SUMPRODUCT('Modified Weights'!L276:L280,'Centered Ratings'!L265:L269)/SUM('Modified Weights'!L276:L280)</f>
        <v>0.21430811319228896</v>
      </c>
      <c r="M266">
        <f ca="1">SUMPRODUCT('Modified Weights'!M276:M280,'Centered Ratings'!M265:M269)/SUM('Modified Weights'!M276:M280)</f>
        <v>-5.0537742251312946E-2</v>
      </c>
      <c r="N266">
        <f ca="1">SUMPRODUCT('Modified Weights'!N276:N280,'Centered Ratings'!N265:N269)/SUM('Modified Weights'!N276:N280)</f>
        <v>3.4604662110190802E-2</v>
      </c>
      <c r="O266" s="4">
        <f ca="1">SUMPRODUCT('Modified Weights'!O276:O280,'Centered Ratings'!O265:O269)/SUM('Modified Weights'!O276:O280)</f>
        <v>-9.2774090517606642E-2</v>
      </c>
      <c r="P266">
        <f ca="1">SUMPRODUCT('Modified Weights'!P276:P280,'Centered Ratings'!P265:P269)/SUM('Modified Weights'!P276:P280)</f>
        <v>-0.30146000378269266</v>
      </c>
      <c r="Q266">
        <f ca="1">SUMPRODUCT('Modified Weights'!Q276:Q280,'Centered Ratings'!Q265:Q269)/SUM('Modified Weights'!Q276:Q280)</f>
        <v>-2.730388501353731E-2</v>
      </c>
      <c r="R266">
        <f ca="1">SUMPRODUCT('Modified Weights'!R276:R280,'Centered Ratings'!R265:R269)/SUM('Modified Weights'!R276:R280)</f>
        <v>-9.9476102107531966E-2</v>
      </c>
      <c r="S266">
        <f ca="1">SUMPRODUCT('Modified Weights'!S276:S280,'Centered Ratings'!S265:S269)/SUM('Modified Weights'!S276:S280)</f>
        <v>-0.44732031837232666</v>
      </c>
      <c r="T266">
        <f ca="1">SUMPRODUCT('Modified Weights'!T276:T280,'Centered Ratings'!T265:T269)/SUM('Modified Weights'!T276:T280)</f>
        <v>-1.8549807434213441E-2</v>
      </c>
      <c r="U266">
        <f ca="1">SUMPRODUCT('Modified Weights'!U276:U280,'Centered Ratings'!U265:U269)/SUM('Modified Weights'!U276:U280)</f>
        <v>-0.17902023068416956</v>
      </c>
      <c r="V266">
        <f ca="1">SUMPRODUCT('Modified Weights'!V276:V280,'Centered Ratings'!V265:V269)/SUM('Modified Weights'!V276:V280)</f>
        <v>0.60000000000000009</v>
      </c>
      <c r="W266">
        <f ca="1">SUMPRODUCT('Modified Weights'!W276:W280,'Centered Ratings'!W265:W269)/SUM('Modified Weights'!W276:W280)</f>
        <v>-0.1240321062074999</v>
      </c>
      <c r="X266">
        <f ca="1">SUMPRODUCT('Modified Weights'!X276:X280,'Centered Ratings'!X265:X269)/SUM('Modified Weights'!X276:X280)</f>
        <v>0.26491495567384454</v>
      </c>
      <c r="Y266">
        <f ca="1">SUMPRODUCT('Modified Weights'!Y276:Y280,'Centered Ratings'!Y265:Y269)/SUM('Modified Weights'!Y276:Y280)</f>
        <v>-7.8346123975215121E-2</v>
      </c>
      <c r="Z266">
        <f ca="1">SUMPRODUCT('Modified Weights'!Z276:Z280,'Centered Ratings'!Z265:Z269)/SUM('Modified Weights'!Z276:Z280)</f>
        <v>-0.1549507443391368</v>
      </c>
    </row>
    <row r="267" spans="1:26">
      <c r="A267" s="1" t="str">
        <f t="shared" si="52"/>
        <v>607: Men in Black (a.k.a. MIB) (1997)</v>
      </c>
      <c r="B267">
        <f ca="1">SUMPRODUCT('Modified Weights'!B277:B281,'Centered Ratings'!B266:B270)/SUM('Modified Weights'!B277:B281)</f>
        <v>-0.12871723688745867</v>
      </c>
      <c r="C267" t="e">
        <f ca="1">SUMPRODUCT('Modified Weights'!C277:C281,'Centered Ratings'!C266:C270)/SUM('Modified Weights'!C277:C281)</f>
        <v>#DIV/0!</v>
      </c>
      <c r="D267">
        <f ca="1">SUMPRODUCT('Modified Weights'!D277:D281,'Centered Ratings'!D266:D270)/SUM('Modified Weights'!D277:D281)</f>
        <v>-0.10426723405631473</v>
      </c>
      <c r="E267">
        <f ca="1">SUMPRODUCT('Modified Weights'!E277:E281,'Centered Ratings'!E266:E270)/SUM('Modified Weights'!E277:E281)</f>
        <v>0.14823025774066462</v>
      </c>
      <c r="F267" s="4">
        <f ca="1">SUMPRODUCT('Modified Weights'!F277:F281,'Centered Ratings'!F266:F270)/SUM('Modified Weights'!F277:F281)</f>
        <v>6.9341183011592755E-2</v>
      </c>
      <c r="G267">
        <f ca="1">SUMPRODUCT('Modified Weights'!G277:G281,'Centered Ratings'!G266:G270)/SUM('Modified Weights'!G277:G281)</f>
        <v>3.4458087784837232E-4</v>
      </c>
      <c r="H267">
        <f ca="1">SUMPRODUCT('Modified Weights'!H277:H281,'Centered Ratings'!H266:H270)/SUM('Modified Weights'!H277:H281)</f>
        <v>-8.0272037046774491E-2</v>
      </c>
      <c r="I267">
        <f ca="1">SUMPRODUCT('Modified Weights'!I277:I281,'Centered Ratings'!I266:I270)/SUM('Modified Weights'!I277:I281)</f>
        <v>1.5631111138752807E-2</v>
      </c>
      <c r="J267">
        <f ca="1">SUMPRODUCT('Modified Weights'!J277:J281,'Centered Ratings'!J266:J270)/SUM('Modified Weights'!J277:J281)</f>
        <v>0.31998518894513983</v>
      </c>
      <c r="K267">
        <f ca="1">SUMPRODUCT('Modified Weights'!K277:K281,'Centered Ratings'!K266:K270)/SUM('Modified Weights'!K277:K281)</f>
        <v>-0.2777977990303126</v>
      </c>
      <c r="L267">
        <f ca="1">SUMPRODUCT('Modified Weights'!L277:L281,'Centered Ratings'!L266:L270)/SUM('Modified Weights'!L277:L281)</f>
        <v>-0.21291289607613778</v>
      </c>
      <c r="M267">
        <f ca="1">SUMPRODUCT('Modified Weights'!M277:M281,'Centered Ratings'!M266:M270)/SUM('Modified Weights'!M277:M281)</f>
        <v>-0.44336981136216758</v>
      </c>
      <c r="N267">
        <f ca="1">SUMPRODUCT('Modified Weights'!N277:N281,'Centered Ratings'!N266:N270)/SUM('Modified Weights'!N277:N281)</f>
        <v>0.38569833954511873</v>
      </c>
      <c r="O267" s="4">
        <f ca="1">SUMPRODUCT('Modified Weights'!O277:O281,'Centered Ratings'!O266:O270)/SUM('Modified Weights'!O277:O281)</f>
        <v>-0.1632088802541759</v>
      </c>
      <c r="P267">
        <f ca="1">SUMPRODUCT('Modified Weights'!P277:P281,'Centered Ratings'!P266:P270)/SUM('Modified Weights'!P277:P281)</f>
        <v>9.2261966407156518E-2</v>
      </c>
      <c r="Q267">
        <f ca="1">SUMPRODUCT('Modified Weights'!Q277:Q281,'Centered Ratings'!Q266:Q270)/SUM('Modified Weights'!Q277:Q281)</f>
        <v>3.5594567874775086E-2</v>
      </c>
      <c r="R267">
        <f ca="1">SUMPRODUCT('Modified Weights'!R277:R281,'Centered Ratings'!R266:R270)/SUM('Modified Weights'!R277:R281)</f>
        <v>6.9429353157069384E-2</v>
      </c>
      <c r="S267">
        <f ca="1">SUMPRODUCT('Modified Weights'!S277:S281,'Centered Ratings'!S266:S270)/SUM('Modified Weights'!S277:S281)</f>
        <v>-0.31747918691637306</v>
      </c>
      <c r="T267">
        <f ca="1">SUMPRODUCT('Modified Weights'!T277:T281,'Centered Ratings'!T266:T270)/SUM('Modified Weights'!T277:T281)</f>
        <v>-0.37735586135263371</v>
      </c>
      <c r="U267">
        <f ca="1">SUMPRODUCT('Modified Weights'!U277:U281,'Centered Ratings'!U266:U270)/SUM('Modified Weights'!U277:U281)</f>
        <v>-0.45218304717930946</v>
      </c>
      <c r="V267">
        <f ca="1">SUMPRODUCT('Modified Weights'!V277:V281,'Centered Ratings'!V266:V270)/SUM('Modified Weights'!V277:V281)</f>
        <v>0.17034261795281416</v>
      </c>
      <c r="W267">
        <f ca="1">SUMPRODUCT('Modified Weights'!W277:W281,'Centered Ratings'!W266:W270)/SUM('Modified Weights'!W277:W281)</f>
        <v>0.61735153658311637</v>
      </c>
      <c r="X267">
        <f ca="1">SUMPRODUCT('Modified Weights'!X277:X281,'Centered Ratings'!X266:X270)/SUM('Modified Weights'!X277:X281)</f>
        <v>8.1024726972237615E-2</v>
      </c>
      <c r="Y267">
        <f ca="1">SUMPRODUCT('Modified Weights'!Y277:Y281,'Centered Ratings'!Y266:Y270)/SUM('Modified Weights'!Y277:Y281)</f>
        <v>-0.23640672399766799</v>
      </c>
      <c r="Z267">
        <f ca="1">SUMPRODUCT('Modified Weights'!Z277:Z281,'Centered Ratings'!Z266:Z270)/SUM('Modified Weights'!Z277:Z281)</f>
        <v>-0.46217724103840313</v>
      </c>
    </row>
    <row r="268" spans="1:26">
      <c r="A268" s="21" t="s">
        <v>53</v>
      </c>
      <c r="B268">
        <f ca="1">SUMPRODUCT('Modified Weights'!B278:B282,'Centered Ratings'!B267:B271)/SUM('Modified Weights'!B278:B282)</f>
        <v>7.4136161574263164E-3</v>
      </c>
      <c r="C268" t="e">
        <f ca="1">SUMPRODUCT('Modified Weights'!C278:C282,'Centered Ratings'!C267:C271)/SUM('Modified Weights'!C278:C282)</f>
        <v>#DIV/0!</v>
      </c>
      <c r="D268">
        <f ca="1">SUMPRODUCT('Modified Weights'!D278:D282,'Centered Ratings'!D267:D271)/SUM('Modified Weights'!D278:D282)</f>
        <v>-4.266690103026903E-2</v>
      </c>
      <c r="E268">
        <f ca="1">SUMPRODUCT('Modified Weights'!E278:E282,'Centered Ratings'!E267:E271)/SUM('Modified Weights'!E278:E282)</f>
        <v>7.873658716710602E-2</v>
      </c>
      <c r="F268" s="4">
        <f ca="1">SUMPRODUCT('Modified Weights'!F278:F282,'Centered Ratings'!F267:F271)/SUM('Modified Weights'!F278:F282)</f>
        <v>4.1232957754100713E-2</v>
      </c>
      <c r="G268">
        <f ca="1">SUMPRODUCT('Modified Weights'!G278:G282,'Centered Ratings'!G267:G271)/SUM('Modified Weights'!G278:G282)</f>
        <v>2.3040528070771178E-2</v>
      </c>
      <c r="H268">
        <f ca="1">SUMPRODUCT('Modified Weights'!H278:H282,'Centered Ratings'!H267:H271)/SUM('Modified Weights'!H278:H282)</f>
        <v>-0.20697732733522256</v>
      </c>
      <c r="I268">
        <f ca="1">SUMPRODUCT('Modified Weights'!I278:I282,'Centered Ratings'!I267:I271)/SUM('Modified Weights'!I278:I282)</f>
        <v>9.195441814401617E-2</v>
      </c>
      <c r="J268">
        <f ca="1">SUMPRODUCT('Modified Weights'!J278:J282,'Centered Ratings'!J267:J271)/SUM('Modified Weights'!J278:J282)</f>
        <v>-1.8641251842576999E-2</v>
      </c>
      <c r="K268">
        <f ca="1">SUMPRODUCT('Modified Weights'!K278:K282,'Centered Ratings'!K267:K271)/SUM('Modified Weights'!K278:K282)</f>
        <v>-5.5595598060625188E-2</v>
      </c>
      <c r="L268">
        <f ca="1">SUMPRODUCT('Modified Weights'!L278:L282,'Centered Ratings'!L267:L271)/SUM('Modified Weights'!L278:L282)</f>
        <v>4.944947189848295E-2</v>
      </c>
      <c r="M268">
        <f ca="1">SUMPRODUCT('Modified Weights'!M278:M282,'Centered Ratings'!M267:M271)/SUM('Modified Weights'!M278:M282)</f>
        <v>0</v>
      </c>
      <c r="N268">
        <f ca="1">SUMPRODUCT('Modified Weights'!N278:N282,'Centered Ratings'!N267:N271)/SUM('Modified Weights'!N278:N282)</f>
        <v>9.046555969674587E-2</v>
      </c>
      <c r="O268" s="4">
        <f ca="1">SUMPRODUCT('Modified Weights'!O278:O282,'Centered Ratings'!O267:O271)/SUM('Modified Weights'!O278:O282)</f>
        <v>-2.847406161214646E-3</v>
      </c>
      <c r="P268">
        <f ca="1">SUMPRODUCT('Modified Weights'!P278:P282,'Centered Ratings'!P267:P271)/SUM('Modified Weights'!P278:P282)</f>
        <v>9.2261966407156518E-2</v>
      </c>
      <c r="Q268">
        <f ca="1">SUMPRODUCT('Modified Weights'!Q278:Q282,'Centered Ratings'!Q267:Q271)/SUM('Modified Weights'!Q278:Q282)</f>
        <v>-2.03641547487214E-2</v>
      </c>
      <c r="R268">
        <f ca="1">SUMPRODUCT('Modified Weights'!R278:R282,'Centered Ratings'!R267:R271)/SUM('Modified Weights'!R278:R282)</f>
        <v>6.9429353157069384E-2</v>
      </c>
      <c r="S268">
        <f ca="1">SUMPRODUCT('Modified Weights'!S278:S282,'Centered Ratings'!S267:S271)/SUM('Modified Weights'!S278:S282)</f>
        <v>0</v>
      </c>
      <c r="T268">
        <f ca="1">SUMPRODUCT('Modified Weights'!T278:T282,'Centered Ratings'!T267:T271)/SUM('Modified Weights'!T278:T282)</f>
        <v>1.2580077026314517E-2</v>
      </c>
      <c r="U268">
        <f ca="1">SUMPRODUCT('Modified Weights'!U278:U282,'Centered Ratings'!U267:U271)/SUM('Modified Weights'!U278:U282)</f>
        <v>-0.112449294947342</v>
      </c>
      <c r="V268">
        <f ca="1">SUMPRODUCT('Modified Weights'!V278:V282,'Centered Ratings'!V267:V271)/SUM('Modified Weights'!V278:V282)</f>
        <v>-2.7396364983446435E-3</v>
      </c>
      <c r="W268">
        <f ca="1">SUMPRODUCT('Modified Weights'!W278:W282,'Centered Ratings'!W267:W271)/SUM('Modified Weights'!W278:W282)</f>
        <v>0.10882821138961207</v>
      </c>
      <c r="X268">
        <f ca="1">SUMPRODUCT('Modified Weights'!X278:X282,'Centered Ratings'!X267:X271)/SUM('Modified Weights'!X278:X282)</f>
        <v>0</v>
      </c>
      <c r="Y268">
        <f ca="1">SUMPRODUCT('Modified Weights'!Y278:Y282,'Centered Ratings'!Y267:Y271)/SUM('Modified Weights'!Y278:Y282)</f>
        <v>-6.1614468194379823E-2</v>
      </c>
      <c r="Z268">
        <f ca="1">SUMPRODUCT('Modified Weights'!Z278:Z282,'Centered Ratings'!Z267:Z271)/SUM('Modified Weights'!Z278:Z282)</f>
        <v>0</v>
      </c>
    </row>
    <row r="269" spans="1:26">
      <c r="A269" s="1" t="str">
        <f t="shared" ref="A269:A272" si="53">A268</f>
        <v>629: The Usual Suspects (1995)</v>
      </c>
      <c r="B269">
        <f ca="1">SUMPRODUCT('Modified Weights'!B279:B283,'Centered Ratings'!B268:B272)/SUM('Modified Weights'!B279:B283)</f>
        <v>0.25</v>
      </c>
      <c r="C269" t="e">
        <f ca="1">SUMPRODUCT('Modified Weights'!C279:C283,'Centered Ratings'!C268:C272)/SUM('Modified Weights'!C279:C283)</f>
        <v>#DIV/0!</v>
      </c>
      <c r="D269">
        <f ca="1">SUMPRODUCT('Modified Weights'!D279:D283,'Centered Ratings'!D268:D272)/SUM('Modified Weights'!D279:D283)</f>
        <v>-0.27894651188976105</v>
      </c>
      <c r="E269">
        <f ca="1">SUMPRODUCT('Modified Weights'!E279:E283,'Centered Ratings'!E268:E272)/SUM('Modified Weights'!E279:E283)</f>
        <v>2.1072782275858879E-2</v>
      </c>
      <c r="F269" s="4">
        <f ca="1">SUMPRODUCT('Modified Weights'!F279:F283,'Centered Ratings'!F268:F272)/SUM('Modified Weights'!F279:F283)</f>
        <v>4.1232957754100713E-2</v>
      </c>
      <c r="G269">
        <f ca="1">SUMPRODUCT('Modified Weights'!G279:G283,'Centered Ratings'!G268:G272)/SUM('Modified Weights'!G279:G283)</f>
        <v>2.3040528070771178E-2</v>
      </c>
      <c r="H269">
        <f ca="1">SUMPRODUCT('Modified Weights'!H279:H283,'Centered Ratings'!H268:H272)/SUM('Modified Weights'!H279:H283)</f>
        <v>-0.31540158849598082</v>
      </c>
      <c r="I269">
        <f ca="1">SUMPRODUCT('Modified Weights'!I279:I283,'Centered Ratings'!I268:I272)/SUM('Modified Weights'!I279:I283)</f>
        <v>6.9054257668295357E-2</v>
      </c>
      <c r="J269">
        <f ca="1">SUMPRODUCT('Modified Weights'!J279:J283,'Centered Ratings'!J268:J272)/SUM('Modified Weights'!J279:J283)</f>
        <v>-5.2156382717924436E-2</v>
      </c>
      <c r="K269">
        <f ca="1">SUMPRODUCT('Modified Weights'!K279:K283,'Centered Ratings'!K268:K272)/SUM('Modified Weights'!K279:K283)</f>
        <v>-5.5595598060625188E-2</v>
      </c>
      <c r="L269">
        <f ca="1">SUMPRODUCT('Modified Weights'!L279:L283,'Centered Ratings'!L268:L272)/SUM('Modified Weights'!L279:L283)</f>
        <v>1.0792125440084595</v>
      </c>
      <c r="M269">
        <f ca="1">SUMPRODUCT('Modified Weights'!M279:M283,'Centered Ratings'!M268:M272)/SUM('Modified Weights'!M279:M283)</f>
        <v>0</v>
      </c>
      <c r="N269">
        <f ca="1">SUMPRODUCT('Modified Weights'!N279:N283,'Centered Ratings'!N268:N272)/SUM('Modified Weights'!N279:N283)</f>
        <v>0.36348851989891517</v>
      </c>
      <c r="O269" s="4">
        <f ca="1">SUMPRODUCT('Modified Weights'!O279:O283,'Centered Ratings'!O268:O272)/SUM('Modified Weights'!O279:O283)</f>
        <v>-2.847406161214646E-3</v>
      </c>
      <c r="P269">
        <f ca="1">SUMPRODUCT('Modified Weights'!P279:P283,'Centered Ratings'!P268:P272)/SUM('Modified Weights'!P279:P283)</f>
        <v>0.38431529841078488</v>
      </c>
      <c r="Q269">
        <f ca="1">SUMPRODUCT('Modified Weights'!Q279:Q283,'Centered Ratings'!Q268:Q272)/SUM('Modified Weights'!Q279:Q283)</f>
        <v>-2.03641547487214E-2</v>
      </c>
      <c r="R269">
        <f ca="1">SUMPRODUCT('Modified Weights'!R279:R283,'Centered Ratings'!R268:R272)/SUM('Modified Weights'!R279:R283)</f>
        <v>3.0352749209786848E-6</v>
      </c>
      <c r="S269">
        <f ca="1">SUMPRODUCT('Modified Weights'!S279:S283,'Centered Ratings'!S268:S272)/SUM('Modified Weights'!S279:S283)</f>
        <v>0</v>
      </c>
      <c r="T269">
        <f ca="1">SUMPRODUCT('Modified Weights'!T279:T283,'Centered Ratings'!T268:T272)/SUM('Modified Weights'!T279:T283)</f>
        <v>8.9964628135583133E-2</v>
      </c>
      <c r="U269">
        <f ca="1">SUMPRODUCT('Modified Weights'!U279:U283,'Centered Ratings'!U268:U272)/SUM('Modified Weights'!U279:U283)</f>
        <v>-0.42710290921255262</v>
      </c>
      <c r="V269">
        <f ca="1">SUMPRODUCT('Modified Weights'!V279:V283,'Centered Ratings'!V268:V272)/SUM('Modified Weights'!V279:V283)</f>
        <v>0.16181871235335765</v>
      </c>
      <c r="W269">
        <f ca="1">SUMPRODUCT('Modified Weights'!W279:W283,'Centered Ratings'!W268:W272)/SUM('Modified Weights'!W279:W283)</f>
        <v>-8.4903904851739834E-2</v>
      </c>
      <c r="X269">
        <f ca="1">SUMPRODUCT('Modified Weights'!X279:X283,'Centered Ratings'!X268:X272)/SUM('Modified Weights'!X279:X283)</f>
        <v>0</v>
      </c>
      <c r="Y269">
        <f ca="1">SUMPRODUCT('Modified Weights'!Y279:Y283,'Centered Ratings'!Y268:Y272)/SUM('Modified Weights'!Y279:Y283)</f>
        <v>-0.5</v>
      </c>
      <c r="Z269">
        <f ca="1">SUMPRODUCT('Modified Weights'!Z279:Z283,'Centered Ratings'!Z268:Z272)/SUM('Modified Weights'!Z279:Z283)</f>
        <v>0</v>
      </c>
    </row>
    <row r="270" spans="1:26">
      <c r="A270" s="1" t="str">
        <f t="shared" si="53"/>
        <v>629: The Usual Suspects (1995)</v>
      </c>
      <c r="B270">
        <f ca="1">SUMPRODUCT('Modified Weights'!B280:B284,'Centered Ratings'!B269:B273)/SUM('Modified Weights'!B280:B284)</f>
        <v>-0.11527241693900003</v>
      </c>
      <c r="C270" t="e">
        <f ca="1">SUMPRODUCT('Modified Weights'!C280:C284,'Centered Ratings'!C269:C273)/SUM('Modified Weights'!C280:C284)</f>
        <v>#DIV/0!</v>
      </c>
      <c r="D270">
        <f ca="1">SUMPRODUCT('Modified Weights'!D280:D284,'Centered Ratings'!D269:D273)/SUM('Modified Weights'!D280:D284)</f>
        <v>-0.10063082903687684</v>
      </c>
      <c r="E270">
        <f ca="1">SUMPRODUCT('Modified Weights'!E280:E284,'Centered Ratings'!E269:E273)/SUM('Modified Weights'!E280:E284)</f>
        <v>2.1072782275858879E-2</v>
      </c>
      <c r="F270" s="4">
        <f ca="1">SUMPRODUCT('Modified Weights'!F280:F284,'Centered Ratings'!F269:F273)/SUM('Modified Weights'!F280:F284)</f>
        <v>-0.26370034311981166</v>
      </c>
      <c r="G270">
        <f ca="1">SUMPRODUCT('Modified Weights'!G280:G284,'Centered Ratings'!G269:G273)/SUM('Modified Weights'!G280:G284)</f>
        <v>-4.9025622977306074E-2</v>
      </c>
      <c r="H270">
        <f ca="1">SUMPRODUCT('Modified Weights'!H280:H284,'Centered Ratings'!H269:H273)/SUM('Modified Weights'!H280:H284)</f>
        <v>-8.1513744866113791E-2</v>
      </c>
      <c r="I270">
        <f ca="1">SUMPRODUCT('Modified Weights'!I280:I284,'Centered Ratings'!I269:I273)/SUM('Modified Weights'!I280:I284)</f>
        <v>-0.27582903398389591</v>
      </c>
      <c r="J270">
        <f ca="1">SUMPRODUCT('Modified Weights'!J280:J284,'Centered Ratings'!J269:J273)/SUM('Modified Weights'!J280:J284)</f>
        <v>-5.2156382717924436E-2</v>
      </c>
      <c r="K270">
        <f ca="1">SUMPRODUCT('Modified Weights'!K280:K284,'Centered Ratings'!K269:K273)/SUM('Modified Weights'!K280:K284)</f>
        <v>0.12960293462624969</v>
      </c>
      <c r="L270">
        <f ca="1">SUMPRODUCT('Modified Weights'!L280:L284,'Centered Ratings'!L269:L273)/SUM('Modified Weights'!L280:L284)</f>
        <v>0.35411221807450227</v>
      </c>
      <c r="M270">
        <f ca="1">SUMPRODUCT('Modified Weights'!M280:M284,'Centered Ratings'!M269:M273)/SUM('Modified Weights'!M280:M284)</f>
        <v>0</v>
      </c>
      <c r="N270">
        <f ca="1">SUMPRODUCT('Modified Weights'!N280:N284,'Centered Ratings'!N269:N273)/SUM('Modified Weights'!N280:N284)</f>
        <v>0.28036378260449857</v>
      </c>
      <c r="O270" s="4">
        <f ca="1">SUMPRODUCT('Modified Weights'!O280:O284,'Centered Ratings'!O269:O273)/SUM('Modified Weights'!O280:O284)</f>
        <v>0.1427340056678495</v>
      </c>
      <c r="P270">
        <f ca="1">SUMPRODUCT('Modified Weights'!P280:P284,'Centered Ratings'!P269:P273)/SUM('Modified Weights'!P280:P284)</f>
        <v>0.17511190026535015</v>
      </c>
      <c r="Q270">
        <f ca="1">SUMPRODUCT('Modified Weights'!Q280:Q284,'Centered Ratings'!Q269:Q273)/SUM('Modified Weights'!Q280:Q284)</f>
        <v>0.27906248323904165</v>
      </c>
      <c r="R270">
        <f ca="1">SUMPRODUCT('Modified Weights'!R280:R284,'Centered Ratings'!R269:R273)/SUM('Modified Weights'!R280:R284)</f>
        <v>-0.40114955599349211</v>
      </c>
      <c r="S270">
        <f ca="1">SUMPRODUCT('Modified Weights'!S280:S284,'Centered Ratings'!S269:S273)/SUM('Modified Weights'!S280:S284)</f>
        <v>0</v>
      </c>
      <c r="T270">
        <f ca="1">SUMPRODUCT('Modified Weights'!T280:T284,'Centered Ratings'!T269:T273)/SUM('Modified Weights'!T280:T284)</f>
        <v>8.9964628135583133E-2</v>
      </c>
      <c r="U270">
        <f ca="1">SUMPRODUCT('Modified Weights'!U280:U284,'Centered Ratings'!U269:U273)/SUM('Modified Weights'!U280:U284)</f>
        <v>-0.3335631756412662</v>
      </c>
      <c r="V270">
        <f ca="1">SUMPRODUCT('Modified Weights'!V280:V284,'Centered Ratings'!V269:V273)/SUM('Modified Weights'!V280:V284)</f>
        <v>0.16181871235335765</v>
      </c>
      <c r="W270">
        <f ca="1">SUMPRODUCT('Modified Weights'!W280:W284,'Centered Ratings'!W269:W273)/SUM('Modified Weights'!W280:W284)</f>
        <v>7.8651508878513729E-2</v>
      </c>
      <c r="X270" t="e">
        <f ca="1">SUMPRODUCT('Modified Weights'!X280:X284,'Centered Ratings'!X269:X273)/SUM('Modified Weights'!X280:X284)</f>
        <v>#DIV/0!</v>
      </c>
      <c r="Y270">
        <f ca="1">SUMPRODUCT('Modified Weights'!Y280:Y284,'Centered Ratings'!Y269:Y273)/SUM('Modified Weights'!Y280:Y284)</f>
        <v>-0.5</v>
      </c>
      <c r="Z270">
        <f ca="1">SUMPRODUCT('Modified Weights'!Z280:Z284,'Centered Ratings'!Z269:Z273)/SUM('Modified Weights'!Z280:Z284)</f>
        <v>0.20168353461059882</v>
      </c>
    </row>
    <row r="271" spans="1:26">
      <c r="A271" s="1" t="str">
        <f t="shared" si="53"/>
        <v>629: The Usual Suspects (1995)</v>
      </c>
      <c r="B271">
        <f ca="1">SUMPRODUCT('Modified Weights'!B281:B285,'Centered Ratings'!B270:B274)/SUM('Modified Weights'!B281:B285)</f>
        <v>-2.1964520329712203E-2</v>
      </c>
      <c r="C271" t="e">
        <f ca="1">SUMPRODUCT('Modified Weights'!C281:C285,'Centered Ratings'!C270:C274)/SUM('Modified Weights'!C281:C285)</f>
        <v>#DIV/0!</v>
      </c>
      <c r="D271">
        <f ca="1">SUMPRODUCT('Modified Weights'!D281:D285,'Centered Ratings'!D270:D274)/SUM('Modified Weights'!D281:D285)</f>
        <v>9.4131753638326918E-2</v>
      </c>
      <c r="E271">
        <f ca="1">SUMPRODUCT('Modified Weights'!E281:E285,'Centered Ratings'!E270:E274)/SUM('Modified Weights'!E281:E285)</f>
        <v>-0.20520000618658096</v>
      </c>
      <c r="F271" s="4">
        <f ca="1">SUMPRODUCT('Modified Weights'!F281:F285,'Centered Ratings'!F270:F274)/SUM('Modified Weights'!F281:F285)</f>
        <v>-0.21918996447068639</v>
      </c>
      <c r="G271">
        <f ca="1">SUMPRODUCT('Modified Weights'!G281:G285,'Centered Ratings'!G270:G274)/SUM('Modified Weights'!G281:G285)</f>
        <v>-0.20213420869964749</v>
      </c>
      <c r="H271">
        <f ca="1">SUMPRODUCT('Modified Weights'!H281:H285,'Centered Ratings'!H270:H274)/SUM('Modified Weights'!H281:H285)</f>
        <v>0.25621171209829496</v>
      </c>
      <c r="I271">
        <f ca="1">SUMPRODUCT('Modified Weights'!I281:I285,'Centered Ratings'!I270:I274)/SUM('Modified Weights'!I281:I285)</f>
        <v>3.0523325569340204E-2</v>
      </c>
      <c r="J271">
        <f ca="1">SUMPRODUCT('Modified Weights'!J281:J285,'Centered Ratings'!J270:J274)/SUM('Modified Weights'!J281:J285)</f>
        <v>-2.3220332676321541E-3</v>
      </c>
      <c r="K271">
        <f ca="1">SUMPRODUCT('Modified Weights'!K281:K285,'Centered Ratings'!K270:K274)/SUM('Modified Weights'!K281:K285)</f>
        <v>0.12960293462624969</v>
      </c>
      <c r="L271">
        <f ca="1">SUMPRODUCT('Modified Weights'!L281:L285,'Centered Ratings'!L270:L274)/SUM('Modified Weights'!L281:L285)</f>
        <v>0.35411221807450227</v>
      </c>
      <c r="M271">
        <f ca="1">SUMPRODUCT('Modified Weights'!M281:M285,'Centered Ratings'!M270:M274)/SUM('Modified Weights'!M281:M285)</f>
        <v>-0.38599715609757917</v>
      </c>
      <c r="N271">
        <f ca="1">SUMPRODUCT('Modified Weights'!N281:N285,'Centered Ratings'!N270:N274)/SUM('Modified Weights'!N281:N285)</f>
        <v>0.28036378260449857</v>
      </c>
      <c r="O271" s="4">
        <f ca="1">SUMPRODUCT('Modified Weights'!O281:O285,'Centered Ratings'!O270:O274)/SUM('Modified Weights'!O281:O285)</f>
        <v>0.1427340056678495</v>
      </c>
      <c r="P271">
        <f ca="1">SUMPRODUCT('Modified Weights'!P281:P285,'Centered Ratings'!P270:P274)/SUM('Modified Weights'!P281:P285)</f>
        <v>0.17511190026535015</v>
      </c>
      <c r="Q271">
        <f ca="1">SUMPRODUCT('Modified Weights'!Q281:Q285,'Centered Ratings'!Q270:Q274)/SUM('Modified Weights'!Q281:Q285)</f>
        <v>0.18215712583600932</v>
      </c>
      <c r="R271">
        <f ca="1">SUMPRODUCT('Modified Weights'!R281:R285,'Centered Ratings'!R270:R274)/SUM('Modified Weights'!R281:R285)</f>
        <v>-0.40114955599349211</v>
      </c>
      <c r="S271">
        <f ca="1">SUMPRODUCT('Modified Weights'!S281:S285,'Centered Ratings'!S270:S274)/SUM('Modified Weights'!S281:S285)</f>
        <v>0.27728934886620027</v>
      </c>
      <c r="T271">
        <f ca="1">SUMPRODUCT('Modified Weights'!T281:T285,'Centered Ratings'!T270:T274)/SUM('Modified Weights'!T281:T285)</f>
        <v>8.9964628135583133E-2</v>
      </c>
      <c r="U271">
        <f ca="1">SUMPRODUCT('Modified Weights'!U281:U285,'Centered Ratings'!U270:U274)/SUM('Modified Weights'!U281:U285)</f>
        <v>-0.16666666666666696</v>
      </c>
      <c r="V271">
        <f ca="1">SUMPRODUCT('Modified Weights'!V281:V285,'Centered Ratings'!V270:V274)/SUM('Modified Weights'!V281:V285)</f>
        <v>-2.919981391003125E-2</v>
      </c>
      <c r="W271">
        <f ca="1">SUMPRODUCT('Modified Weights'!W281:W285,'Centered Ratings'!W270:W274)/SUM('Modified Weights'!W281:W285)</f>
        <v>4.2559002813625776E-2</v>
      </c>
      <c r="X271">
        <f ca="1">SUMPRODUCT('Modified Weights'!X281:X285,'Centered Ratings'!X270:X274)/SUM('Modified Weights'!X281:X285)</f>
        <v>-0.5</v>
      </c>
      <c r="Y271">
        <f ca="1">SUMPRODUCT('Modified Weights'!Y281:Y285,'Centered Ratings'!Y270:Y274)/SUM('Modified Weights'!Y281:Y285)</f>
        <v>-0.66666666666666652</v>
      </c>
      <c r="Z271">
        <f ca="1">SUMPRODUCT('Modified Weights'!Z281:Z285,'Centered Ratings'!Z270:Z274)/SUM('Modified Weights'!Z281:Z285)</f>
        <v>9.548001728153889E-2</v>
      </c>
    </row>
    <row r="272" spans="1:26">
      <c r="A272" s="1" t="str">
        <f t="shared" si="53"/>
        <v>629: The Usual Suspects (1995)</v>
      </c>
      <c r="B272">
        <f ca="1">SUMPRODUCT('Modified Weights'!B282:B286,'Centered Ratings'!B271:B275)/SUM('Modified Weights'!B282:B286)</f>
        <v>-2.1964520329712203E-2</v>
      </c>
      <c r="C272" t="e">
        <f ca="1">SUMPRODUCT('Modified Weights'!C282:C286,'Centered Ratings'!C271:C275)/SUM('Modified Weights'!C282:C286)</f>
        <v>#DIV/0!</v>
      </c>
      <c r="D272">
        <f ca="1">SUMPRODUCT('Modified Weights'!D282:D286,'Centered Ratings'!D271:D275)/SUM('Modified Weights'!D282:D286)</f>
        <v>0.10143418910597424</v>
      </c>
      <c r="E272">
        <f ca="1">SUMPRODUCT('Modified Weights'!E282:E286,'Centered Ratings'!E271:E275)/SUM('Modified Weights'!E282:E286)</f>
        <v>-0.38032245981461532</v>
      </c>
      <c r="F272" s="4">
        <f ca="1">SUMPRODUCT('Modified Weights'!F282:F286,'Centered Ratings'!F271:F275)/SUM('Modified Weights'!F282:F286)</f>
        <v>-0.52095883034699664</v>
      </c>
      <c r="G272">
        <f ca="1">SUMPRODUCT('Modified Weights'!G282:G286,'Centered Ratings'!G271:G275)/SUM('Modified Weights'!G282:G286)</f>
        <v>-2.3877927363447248E-2</v>
      </c>
      <c r="H272">
        <f ca="1">SUMPRODUCT('Modified Weights'!H282:H286,'Centered Ratings'!H271:H275)/SUM('Modified Weights'!H282:H286)</f>
        <v>0.25621171209829496</v>
      </c>
      <c r="I272">
        <f ca="1">SUMPRODUCT('Modified Weights'!I282:I286,'Centered Ratings'!I271:I275)/SUM('Modified Weights'!I282:I286)</f>
        <v>0.29637149305079841</v>
      </c>
      <c r="J272">
        <f ca="1">SUMPRODUCT('Modified Weights'!J282:J286,'Centered Ratings'!J271:J275)/SUM('Modified Weights'!J282:J286)</f>
        <v>-0.21758538356678475</v>
      </c>
      <c r="K272">
        <f ca="1">SUMPRODUCT('Modified Weights'!K282:K286,'Centered Ratings'!K271:K275)/SUM('Modified Weights'!K282:K286)</f>
        <v>0.34985471913382266</v>
      </c>
      <c r="L272">
        <f ca="1">SUMPRODUCT('Modified Weights'!L282:L286,'Centered Ratings'!L271:L275)/SUM('Modified Weights'!L282:L286)</f>
        <v>0.35411221807450227</v>
      </c>
      <c r="M272">
        <f ca="1">SUMPRODUCT('Modified Weights'!M282:M286,'Centered Ratings'!M271:M275)/SUM('Modified Weights'!M282:M286)</f>
        <v>-2.1994312195158416E-2</v>
      </c>
      <c r="N272">
        <f ca="1">SUMPRODUCT('Modified Weights'!N282:N286,'Centered Ratings'!N271:N275)/SUM('Modified Weights'!N282:N286)</f>
        <v>0.1115768713867787</v>
      </c>
      <c r="O272" s="4">
        <f ca="1">SUMPRODUCT('Modified Weights'!O282:O286,'Centered Ratings'!O271:O275)/SUM('Modified Weights'!O282:O286)</f>
        <v>0.260125321895465</v>
      </c>
      <c r="P272">
        <f ca="1">SUMPRODUCT('Modified Weights'!P282:P286,'Centered Ratings'!P271:P275)/SUM('Modified Weights'!P282:P286)</f>
        <v>-4.5998907324900064E-2</v>
      </c>
      <c r="Q272">
        <f ca="1">SUMPRODUCT('Modified Weights'!Q282:Q286,'Centered Ratings'!Q271:Q275)/SUM('Modified Weights'!Q282:Q286)</f>
        <v>0.11732859489815457</v>
      </c>
      <c r="R272">
        <f ca="1">SUMPRODUCT('Modified Weights'!R282:R286,'Centered Ratings'!R271:R275)/SUM('Modified Weights'!R282:R286)</f>
        <v>-0.30853698259154544</v>
      </c>
      <c r="S272">
        <f ca="1">SUMPRODUCT('Modified Weights'!S282:S286,'Centered Ratings'!S271:S275)/SUM('Modified Weights'!S282:S286)</f>
        <v>0.27728934886620027</v>
      </c>
      <c r="T272">
        <f ca="1">SUMPRODUCT('Modified Weights'!T282:T286,'Centered Ratings'!T271:T275)/SUM('Modified Weights'!T282:T286)</f>
        <v>-0.12649594951730589</v>
      </c>
      <c r="U272">
        <f ca="1">SUMPRODUCT('Modified Weights'!U282:U286,'Centered Ratings'!U271:U275)/SUM('Modified Weights'!U282:U286)</f>
        <v>-1.3145964612747146E-2</v>
      </c>
      <c r="V272">
        <f ca="1">SUMPRODUCT('Modified Weights'!V282:V286,'Centered Ratings'!V271:V275)/SUM('Modified Weights'!V282:V286)</f>
        <v>4.1248601929558419E-2</v>
      </c>
      <c r="W272">
        <f ca="1">SUMPRODUCT('Modified Weights'!W282:W286,'Centered Ratings'!W271:W275)/SUM('Modified Weights'!W282:W286)</f>
        <v>4.2559002813625776E-2</v>
      </c>
      <c r="X272">
        <f ca="1">SUMPRODUCT('Modified Weights'!X282:X286,'Centered Ratings'!X271:X275)/SUM('Modified Weights'!X282:X286)</f>
        <v>-3.3041907676279174E-2</v>
      </c>
      <c r="Y272">
        <f ca="1">SUMPRODUCT('Modified Weights'!Y282:Y286,'Centered Ratings'!Y271:Y275)/SUM('Modified Weights'!Y282:Y286)</f>
        <v>-0.20108150834706257</v>
      </c>
      <c r="Z272">
        <f ca="1">SUMPRODUCT('Modified Weights'!Z282:Z286,'Centered Ratings'!Z271:Z275)/SUM('Modified Weights'!Z282:Z286)</f>
        <v>4.2463408601832779E-2</v>
      </c>
    </row>
    <row r="273" spans="1:26">
      <c r="A273" s="21" t="s">
        <v>54</v>
      </c>
      <c r="B273">
        <f ca="1">SUMPRODUCT('Modified Weights'!B283:B287,'Centered Ratings'!B272:B276)/SUM('Modified Weights'!B283:B287)</f>
        <v>-2.1964520329712203E-2</v>
      </c>
      <c r="C273">
        <f ca="1">SUMPRODUCT('Modified Weights'!C283:C287,'Centered Ratings'!C272:C276)/SUM('Modified Weights'!C283:C287)</f>
        <v>0</v>
      </c>
      <c r="D273">
        <f ca="1">SUMPRODUCT('Modified Weights'!D283:D287,'Centered Ratings'!D272:D276)/SUM('Modified Weights'!D283:D287)</f>
        <v>3.0736756423896928E-2</v>
      </c>
      <c r="E273">
        <f ca="1">SUMPRODUCT('Modified Weights'!E283:E287,'Centered Ratings'!E272:E276)/SUM('Modified Weights'!E283:E287)</f>
        <v>1.0644919629230693E-2</v>
      </c>
      <c r="F273" s="4">
        <f ca="1">SUMPRODUCT('Modified Weights'!F283:F287,'Centered Ratings'!F272:F276)/SUM('Modified Weights'!F283:F287)</f>
        <v>0</v>
      </c>
      <c r="G273">
        <f ca="1">SUMPRODUCT('Modified Weights'!G283:G287,'Centered Ratings'!G272:G276)/SUM('Modified Weights'!G283:G287)</f>
        <v>-2.1747288414130354E-4</v>
      </c>
      <c r="H273">
        <f ca="1">SUMPRODUCT('Modified Weights'!H283:H287,'Centered Ratings'!H272:H276)/SUM('Modified Weights'!H283:H287)</f>
        <v>0.15009004174492074</v>
      </c>
      <c r="I273">
        <f ca="1">SUMPRODUCT('Modified Weights'!I283:I287,'Centered Ratings'!I272:I276)/SUM('Modified Weights'!I283:I287)</f>
        <v>5.508780873248148E-2</v>
      </c>
      <c r="J273">
        <f ca="1">SUMPRODUCT('Modified Weights'!J283:J287,'Centered Ratings'!J272:J276)/SUM('Modified Weights'!J283:J287)</f>
        <v>-1.3910515966312995E-2</v>
      </c>
      <c r="K273">
        <f ca="1">SUMPRODUCT('Modified Weights'!K283:K287,'Centered Ratings'!K272:K276)/SUM('Modified Weights'!K283:K287)</f>
        <v>-6.3470719497877304E-3</v>
      </c>
      <c r="L273">
        <f ca="1">SUMPRODUCT('Modified Weights'!L283:L287,'Centered Ratings'!L272:L276)/SUM('Modified Weights'!L283:L287)</f>
        <v>-8.0270078875562006E-2</v>
      </c>
      <c r="M273">
        <f ca="1">SUMPRODUCT('Modified Weights'!M283:M287,'Centered Ratings'!M272:M276)/SUM('Modified Weights'!M283:M287)</f>
        <v>-2.1994312195158416E-2</v>
      </c>
      <c r="N273">
        <f ca="1">SUMPRODUCT('Modified Weights'!N283:N287,'Centered Ratings'!N272:N276)/SUM('Modified Weights'!N283:N287)</f>
        <v>-1.6026048727379845E-2</v>
      </c>
      <c r="O273" s="4">
        <f ca="1">SUMPRODUCT('Modified Weights'!O283:O287,'Centered Ratings'!O272:O276)/SUM('Modified Weights'!O283:O287)</f>
        <v>3.1037501762663271E-2</v>
      </c>
      <c r="P273">
        <f ca="1">SUMPRODUCT('Modified Weights'!P283:P287,'Centered Ratings'!P272:P276)/SUM('Modified Weights'!P283:P287)</f>
        <v>-4.5998907324900064E-2</v>
      </c>
      <c r="Q273">
        <f ca="1">SUMPRODUCT('Modified Weights'!Q283:Q287,'Centered Ratings'!Q272:Q276)/SUM('Modified Weights'!Q283:Q287)</f>
        <v>7.380050306611729E-3</v>
      </c>
      <c r="R273">
        <f ca="1">SUMPRODUCT('Modified Weights'!R283:R287,'Centered Ratings'!R272:R276)/SUM('Modified Weights'!R283:R287)</f>
        <v>2.4414199666689857E-2</v>
      </c>
      <c r="S273">
        <f ca="1">SUMPRODUCT('Modified Weights'!S283:S287,'Centered Ratings'!S272:S276)/SUM('Modified Weights'!S283:S287)</f>
        <v>3.2287392387954965E-2</v>
      </c>
      <c r="T273">
        <f ca="1">SUMPRODUCT('Modified Weights'!T283:T287,'Centered Ratings'!T272:T276)/SUM('Modified Weights'!T283:T287)</f>
        <v>-9.9729967820393387E-4</v>
      </c>
      <c r="U273">
        <f ca="1">SUMPRODUCT('Modified Weights'!U283:U287,'Centered Ratings'!U272:U276)/SUM('Modified Weights'!U283:U287)</f>
        <v>-1.3145964612747146E-2</v>
      </c>
      <c r="V273">
        <f ca="1">SUMPRODUCT('Modified Weights'!V283:V287,'Centered Ratings'!V272:V276)/SUM('Modified Weights'!V283:V287)</f>
        <v>-5.3480599664037759E-2</v>
      </c>
      <c r="W273">
        <f ca="1">SUMPRODUCT('Modified Weights'!W283:W287,'Centered Ratings'!W272:W276)/SUM('Modified Weights'!W283:W287)</f>
        <v>0.11212724828278303</v>
      </c>
      <c r="X273">
        <f ca="1">SUMPRODUCT('Modified Weights'!X283:X287,'Centered Ratings'!X272:X276)/SUM('Modified Weights'!X283:X287)</f>
        <v>-3.3041907676279174E-2</v>
      </c>
      <c r="Y273">
        <f ca="1">SUMPRODUCT('Modified Weights'!Y283:Y287,'Centered Ratings'!Y272:Y276)/SUM('Modified Weights'!Y283:Y287)</f>
        <v>-3.3343882287752806E-2</v>
      </c>
      <c r="Z273">
        <f ca="1">SUMPRODUCT('Modified Weights'!Z283:Z287,'Centered Ratings'!Z272:Z276)/SUM('Modified Weights'!Z283:Z287)</f>
        <v>1.2848441836390079E-2</v>
      </c>
    </row>
    <row r="274" spans="1:26">
      <c r="A274" s="1" t="str">
        <f t="shared" ref="A274:A277" si="54">A273</f>
        <v>640: Catch Me If You Can (2002)</v>
      </c>
      <c r="B274">
        <f ca="1">SUMPRODUCT('Modified Weights'!B284:B288,'Centered Ratings'!B273:B277)/SUM('Modified Weights'!B284:B288)</f>
        <v>-0.10287385807556874</v>
      </c>
      <c r="C274">
        <f ca="1">SUMPRODUCT('Modified Weights'!C284:C288,'Centered Ratings'!C273:C277)/SUM('Modified Weights'!C284:C288)</f>
        <v>0</v>
      </c>
      <c r="D274">
        <f ca="1">SUMPRODUCT('Modified Weights'!D284:D288,'Centered Ratings'!D273:D277)/SUM('Modified Weights'!D284:D288)</f>
        <v>3.0736756423896928E-2</v>
      </c>
      <c r="E274" t="e">
        <f ca="1">SUMPRODUCT('Modified Weights'!E284:E288,'Centered Ratings'!E273:E277)/SUM('Modified Weights'!E284:E288)</f>
        <v>#DIV/0!</v>
      </c>
      <c r="F274" s="4">
        <f ca="1">SUMPRODUCT('Modified Weights'!F284:F288,'Centered Ratings'!F273:F277)/SUM('Modified Weights'!F284:F288)</f>
        <v>0</v>
      </c>
      <c r="G274">
        <f ca="1">SUMPRODUCT('Modified Weights'!G284:G288,'Centered Ratings'!G273:G277)/SUM('Modified Weights'!G284:G288)</f>
        <v>0.16167707571050902</v>
      </c>
      <c r="H274">
        <f ca="1">SUMPRODUCT('Modified Weights'!H284:H288,'Centered Ratings'!H273:H277)/SUM('Modified Weights'!H284:H288)</f>
        <v>0.33333333333333343</v>
      </c>
      <c r="I274" t="e">
        <f ca="1">SUMPRODUCT('Modified Weights'!I284:I288,'Centered Ratings'!I273:I277)/SUM('Modified Weights'!I284:I288)</f>
        <v>#DIV/0!</v>
      </c>
      <c r="J274">
        <f ca="1">SUMPRODUCT('Modified Weights'!J284:J288,'Centered Ratings'!J273:J277)/SUM('Modified Weights'!J284:J288)</f>
        <v>5.1328797794854317E-2</v>
      </c>
      <c r="K274">
        <f ca="1">SUMPRODUCT('Modified Weights'!K284:K288,'Centered Ratings'!K273:K277)/SUM('Modified Weights'!K284:K288)</f>
        <v>-0.10663868794053312</v>
      </c>
      <c r="L274">
        <f ca="1">SUMPRODUCT('Modified Weights'!L284:L288,'Centered Ratings'!L273:L277)/SUM('Modified Weights'!L284:L288)</f>
        <v>-0.71962079640218402</v>
      </c>
      <c r="M274">
        <f ca="1">SUMPRODUCT('Modified Weights'!M284:M288,'Centered Ratings'!M273:M277)/SUM('Modified Weights'!M284:M288)</f>
        <v>-0.19326097394403383</v>
      </c>
      <c r="N274">
        <f ca="1">SUMPRODUCT('Modified Weights'!N284:N288,'Centered Ratings'!N273:N277)/SUM('Modified Weights'!N284:N288)</f>
        <v>-0.2818524913208601</v>
      </c>
      <c r="O274" s="4">
        <f ca="1">SUMPRODUCT('Modified Weights'!O284:O288,'Centered Ratings'!O273:O277)/SUM('Modified Weights'!O284:O288)</f>
        <v>3.1037501762663271E-2</v>
      </c>
      <c r="P274">
        <f ca="1">SUMPRODUCT('Modified Weights'!P284:P288,'Centered Ratings'!P273:P277)/SUM('Modified Weights'!P284:P288)</f>
        <v>-0.16333242277075008</v>
      </c>
      <c r="Q274">
        <f ca="1">SUMPRODUCT('Modified Weights'!Q284:Q288,'Centered Ratings'!Q273:Q277)/SUM('Modified Weights'!Q284:Q288)</f>
        <v>-6.2990109936867891E-2</v>
      </c>
      <c r="R274">
        <f ca="1">SUMPRODUCT('Modified Weights'!R284:R288,'Centered Ratings'!R273:R277)/SUM('Modified Weights'!R284:R288)</f>
        <v>0.25</v>
      </c>
      <c r="S274">
        <f ca="1">SUMPRODUCT('Modified Weights'!S284:S288,'Centered Ratings'!S273:S277)/SUM('Modified Weights'!S284:S288)</f>
        <v>4.645830440518145E-2</v>
      </c>
      <c r="T274">
        <f ca="1">SUMPRODUCT('Modified Weights'!T284:T288,'Centered Ratings'!T273:T277)/SUM('Modified Weights'!T284:T288)</f>
        <v>-0.25</v>
      </c>
      <c r="U274">
        <f ca="1">SUMPRODUCT('Modified Weights'!U284:U288,'Centered Ratings'!U273:U277)/SUM('Modified Weights'!U284:U288)</f>
        <v>-1.3145964612747146E-2</v>
      </c>
      <c r="V274">
        <f ca="1">SUMPRODUCT('Modified Weights'!V284:V288,'Centered Ratings'!V273:V277)/SUM('Modified Weights'!V284:V288)</f>
        <v>-0.61162985008399051</v>
      </c>
      <c r="W274">
        <f ca="1">SUMPRODUCT('Modified Weights'!W284:W288,'Centered Ratings'!W273:W277)/SUM('Modified Weights'!W284:W288)</f>
        <v>0.26322828366940515</v>
      </c>
      <c r="X274">
        <f ca="1">SUMPRODUCT('Modified Weights'!X284:X288,'Centered Ratings'!X273:X277)/SUM('Modified Weights'!X284:X288)</f>
        <v>0.20676697610123623</v>
      </c>
      <c r="Y274">
        <f ca="1">SUMPRODUCT('Modified Weights'!Y284:Y288,'Centered Ratings'!Y273:Y277)/SUM('Modified Weights'!Y284:Y288)</f>
        <v>-3.3343882287752806E-2</v>
      </c>
      <c r="Z274">
        <f ca="1">SUMPRODUCT('Modified Weights'!Z284:Z288,'Centered Ratings'!Z273:Z277)/SUM('Modified Weights'!Z284:Z288)</f>
        <v>1.2848441836390079E-2</v>
      </c>
    </row>
    <row r="275" spans="1:26">
      <c r="A275" s="1" t="str">
        <f t="shared" si="54"/>
        <v>640: Catch Me If You Can (2002)</v>
      </c>
      <c r="B275">
        <f ca="1">SUMPRODUCT('Modified Weights'!B285:B289,'Centered Ratings'!B274:B278)/SUM('Modified Weights'!B285:B289)</f>
        <v>0.25</v>
      </c>
      <c r="C275">
        <f ca="1">SUMPRODUCT('Modified Weights'!C285:C289,'Centered Ratings'!C274:C278)/SUM('Modified Weights'!C285:C289)</f>
        <v>0</v>
      </c>
      <c r="D275">
        <f ca="1">SUMPRODUCT('Modified Weights'!D285:D289,'Centered Ratings'!D274:D278)/SUM('Modified Weights'!D285:D289)</f>
        <v>7.286235862419542E-2</v>
      </c>
      <c r="E275" t="e">
        <f ca="1">SUMPRODUCT('Modified Weights'!E285:E289,'Centered Ratings'!E274:E278)/SUM('Modified Weights'!E285:E289)</f>
        <v>#DIV/0!</v>
      </c>
      <c r="F275" s="4">
        <f ca="1">SUMPRODUCT('Modified Weights'!F285:F289,'Centered Ratings'!F274:F278)/SUM('Modified Weights'!F285:F289)</f>
        <v>0</v>
      </c>
      <c r="G275">
        <f ca="1">SUMPRODUCT('Modified Weights'!G285:G289,'Centered Ratings'!G274:G278)/SUM('Modified Weights'!G285:G289)</f>
        <v>0.30272302748262697</v>
      </c>
      <c r="H275">
        <f ca="1">SUMPRODUCT('Modified Weights'!H285:H289,'Centered Ratings'!H274:H278)/SUM('Modified Weights'!H285:H289)</f>
        <v>0.33333333333333343</v>
      </c>
      <c r="I275" t="e">
        <f ca="1">SUMPRODUCT('Modified Weights'!I285:I289,'Centered Ratings'!I274:I278)/SUM('Modified Weights'!I285:I289)</f>
        <v>#DIV/0!</v>
      </c>
      <c r="J275">
        <f ca="1">SUMPRODUCT('Modified Weights'!J285:J289,'Centered Ratings'!J274:J278)/SUM('Modified Weights'!J285:J289)</f>
        <v>0.33341524623177199</v>
      </c>
      <c r="K275">
        <f ca="1">SUMPRODUCT('Modified Weights'!K285:K289,'Centered Ratings'!K274:K278)/SUM('Modified Weights'!K285:K289)</f>
        <v>-8.0399949403219428E-2</v>
      </c>
      <c r="L275">
        <f ca="1">SUMPRODUCT('Modified Weights'!L285:L289,'Centered Ratings'!L274:L278)/SUM('Modified Weights'!L285:L289)</f>
        <v>-0.6501835093671724</v>
      </c>
      <c r="M275">
        <f ca="1">SUMPRODUCT('Modified Weights'!M285:M289,'Centered Ratings'!M274:M278)/SUM('Modified Weights'!M285:M289)</f>
        <v>-0.19326097394403383</v>
      </c>
      <c r="N275">
        <f ca="1">SUMPRODUCT('Modified Weights'!N285:N289,'Centered Ratings'!N274:N278)/SUM('Modified Weights'!N285:N289)</f>
        <v>-0.58938767507067114</v>
      </c>
      <c r="O275" s="4">
        <f ca="1">SUMPRODUCT('Modified Weights'!O285:O289,'Centered Ratings'!O274:O278)/SUM('Modified Weights'!O285:O289)</f>
        <v>0.10382820767719532</v>
      </c>
      <c r="P275">
        <f ca="1">SUMPRODUCT('Modified Weights'!P285:P289,'Centered Ratings'!P274:P278)/SUM('Modified Weights'!P285:P289)</f>
        <v>-0.16333242277075008</v>
      </c>
      <c r="Q275">
        <f ca="1">SUMPRODUCT('Modified Weights'!Q285:Q289,'Centered Ratings'!Q274:Q278)/SUM('Modified Weights'!Q285:Q289)</f>
        <v>-0.15515448642509139</v>
      </c>
      <c r="R275">
        <f ca="1">SUMPRODUCT('Modified Weights'!R285:R289,'Centered Ratings'!R274:R278)/SUM('Modified Weights'!R285:R289)</f>
        <v>0.25</v>
      </c>
      <c r="S275">
        <f ca="1">SUMPRODUCT('Modified Weights'!S285:S289,'Centered Ratings'!S274:S278)/SUM('Modified Weights'!S285:S289)</f>
        <v>4.645830440518145E-2</v>
      </c>
      <c r="T275">
        <f ca="1">SUMPRODUCT('Modified Weights'!T285:T289,'Centered Ratings'!T274:T278)/SUM('Modified Weights'!T285:T289)</f>
        <v>0.61275475783559563</v>
      </c>
      <c r="U275">
        <f ca="1">SUMPRODUCT('Modified Weights'!U285:U289,'Centered Ratings'!U274:U278)/SUM('Modified Weights'!U285:U289)</f>
        <v>7.2897090787447397E-2</v>
      </c>
      <c r="V275">
        <f ca="1">SUMPRODUCT('Modified Weights'!V285:V289,'Centered Ratings'!V274:V278)/SUM('Modified Weights'!V285:V289)</f>
        <v>1.079538188611113E-2</v>
      </c>
      <c r="W275">
        <f ca="1">SUMPRODUCT('Modified Weights'!W285:W289,'Centered Ratings'!W274:W278)/SUM('Modified Weights'!W285:W289)</f>
        <v>0.17941410569480606</v>
      </c>
      <c r="X275">
        <f ca="1">SUMPRODUCT('Modified Weights'!X285:X289,'Centered Ratings'!X274:X278)/SUM('Modified Weights'!X285:X289)</f>
        <v>0.20676697610123623</v>
      </c>
      <c r="Y275">
        <f ca="1">SUMPRODUCT('Modified Weights'!Y285:Y289,'Centered Ratings'!Y274:Y278)/SUM('Modified Weights'!Y285:Y289)</f>
        <v>-3.3343882287752806E-2</v>
      </c>
      <c r="Z275">
        <f ca="1">SUMPRODUCT('Modified Weights'!Z285:Z289,'Centered Ratings'!Z274:Z278)/SUM('Modified Weights'!Z285:Z289)</f>
        <v>0.1392095135197477</v>
      </c>
    </row>
    <row r="276" spans="1:26">
      <c r="A276" s="1" t="str">
        <f t="shared" si="54"/>
        <v>640: Catch Me If You Can (2002)</v>
      </c>
      <c r="B276">
        <f ca="1">SUMPRODUCT('Modified Weights'!B286:B290,'Centered Ratings'!B275:B279)/SUM('Modified Weights'!B286:B290)</f>
        <v>-4.8769737536272714E-2</v>
      </c>
      <c r="C276">
        <f ca="1">SUMPRODUCT('Modified Weights'!C286:C290,'Centered Ratings'!C275:C279)/SUM('Modified Weights'!C286:C290)</f>
        <v>0</v>
      </c>
      <c r="D276">
        <f ca="1">SUMPRODUCT('Modified Weights'!D286:D290,'Centered Ratings'!D275:D279)/SUM('Modified Weights'!D286:D290)</f>
        <v>-1.635044871405358E-2</v>
      </c>
      <c r="E276" t="e">
        <f ca="1">SUMPRODUCT('Modified Weights'!E286:E290,'Centered Ratings'!E275:E279)/SUM('Modified Weights'!E286:E290)</f>
        <v>#DIV/0!</v>
      </c>
      <c r="F276" s="4">
        <f ca="1">SUMPRODUCT('Modified Weights'!F286:F290,'Centered Ratings'!F275:F279)/SUM('Modified Weights'!F286:F290)</f>
        <v>0</v>
      </c>
      <c r="G276">
        <f ca="1">SUMPRODUCT('Modified Weights'!G286:G290,'Centered Ratings'!G275:G279)/SUM('Modified Weights'!G286:G290)</f>
        <v>0.30272302748262697</v>
      </c>
      <c r="H276" t="e">
        <f ca="1">SUMPRODUCT('Modified Weights'!H286:H290,'Centered Ratings'!H275:H279)/SUM('Modified Weights'!H286:H290)</f>
        <v>#DIV/0!</v>
      </c>
      <c r="I276" t="e">
        <f ca="1">SUMPRODUCT('Modified Weights'!I286:I290,'Centered Ratings'!I275:I279)/SUM('Modified Weights'!I286:I290)</f>
        <v>#DIV/0!</v>
      </c>
      <c r="J276">
        <f ca="1">SUMPRODUCT('Modified Weights'!J286:J290,'Centered Ratings'!J275:J279)/SUM('Modified Weights'!J286:J290)</f>
        <v>-2.7143194425567622E-2</v>
      </c>
      <c r="K276">
        <f ca="1">SUMPRODUCT('Modified Weights'!K286:K290,'Centered Ratings'!K275:K279)/SUM('Modified Weights'!K286:K290)</f>
        <v>7.4809143860494656E-2</v>
      </c>
      <c r="L276">
        <f ca="1">SUMPRODUCT('Modified Weights'!L286:L290,'Centered Ratings'!L275:L279)/SUM('Modified Weights'!L286:L290)</f>
        <v>-6.2996672698294232E-2</v>
      </c>
      <c r="M276">
        <f ca="1">SUMPRODUCT('Modified Weights'!M286:M290,'Centered Ratings'!M275:M279)/SUM('Modified Weights'!M286:M290)</f>
        <v>0.14498549007490791</v>
      </c>
      <c r="N276">
        <f ca="1">SUMPRODUCT('Modified Weights'!N286:N290,'Centered Ratings'!N275:N279)/SUM('Modified Weights'!N286:N290)</f>
        <v>4.0964187473738034E-2</v>
      </c>
      <c r="O276" s="4">
        <f ca="1">SUMPRODUCT('Modified Weights'!O286:O290,'Centered Ratings'!O275:O279)/SUM('Modified Weights'!O286:O290)</f>
        <v>-7.9896835138183839E-2</v>
      </c>
      <c r="P276">
        <f ca="1">SUMPRODUCT('Modified Weights'!P286:P290,'Centered Ratings'!P275:P279)/SUM('Modified Weights'!P286:P290)</f>
        <v>0.24641942300444042</v>
      </c>
      <c r="Q276">
        <f ca="1">SUMPRODUCT('Modified Weights'!Q286:Q290,'Centered Ratings'!Q275:Q279)/SUM('Modified Weights'!Q286:Q290)</f>
        <v>3.7086457964274663E-2</v>
      </c>
      <c r="R276">
        <f ca="1">SUMPRODUCT('Modified Weights'!R286:R290,'Centered Ratings'!R275:R279)/SUM('Modified Weights'!R286:R290)</f>
        <v>0.25</v>
      </c>
      <c r="S276">
        <f ca="1">SUMPRODUCT('Modified Weights'!S286:S290,'Centered Ratings'!S275:S279)/SUM('Modified Weights'!S286:S290)</f>
        <v>-0.36338542389870465</v>
      </c>
      <c r="T276">
        <f ca="1">SUMPRODUCT('Modified Weights'!T286:T290,'Centered Ratings'!T275:T279)/SUM('Modified Weights'!T286:T290)</f>
        <v>0.61275475783559563</v>
      </c>
      <c r="U276">
        <f ca="1">SUMPRODUCT('Modified Weights'!U286:U290,'Centered Ratings'!U275:U279)/SUM('Modified Weights'!U286:U290)</f>
        <v>0.33333333333333304</v>
      </c>
      <c r="V276">
        <f ca="1">SUMPRODUCT('Modified Weights'!V286:V290,'Centered Ratings'!V275:V279)/SUM('Modified Weights'!V286:V290)</f>
        <v>0.23020294278656489</v>
      </c>
      <c r="W276">
        <f ca="1">SUMPRODUCT('Modified Weights'!W286:W290,'Centered Ratings'!W275:W279)/SUM('Modified Weights'!W286:W290)</f>
        <v>5.2574894988637023E-2</v>
      </c>
      <c r="X276">
        <f ca="1">SUMPRODUCT('Modified Weights'!X286:X290,'Centered Ratings'!X275:X279)/SUM('Modified Weights'!X286:X290)</f>
        <v>0.6214896533909674</v>
      </c>
      <c r="Y276">
        <f ca="1">SUMPRODUCT('Modified Weights'!Y286:Y290,'Centered Ratings'!Y275:Y279)/SUM('Modified Weights'!Y286:Y290)</f>
        <v>0.21110759479297134</v>
      </c>
      <c r="Z276">
        <f ca="1">SUMPRODUCT('Modified Weights'!Z286:Z290,'Centered Ratings'!Z275:Z279)/SUM('Modified Weights'!Z286:Z290)</f>
        <v>0.22584018435185749</v>
      </c>
    </row>
    <row r="277" spans="1:26">
      <c r="A277" s="1" t="str">
        <f t="shared" si="54"/>
        <v>640: Catch Me If You Can (2002)</v>
      </c>
      <c r="B277">
        <f ca="1">SUMPRODUCT('Modified Weights'!B287:B291,'Centered Ratings'!B276:B280)/SUM('Modified Weights'!B287:B291)</f>
        <v>-0.57724498687367132</v>
      </c>
      <c r="C277">
        <f ca="1">SUMPRODUCT('Modified Weights'!C287:C291,'Centered Ratings'!C276:C280)/SUM('Modified Weights'!C287:C291)</f>
        <v>0</v>
      </c>
      <c r="D277">
        <f ca="1">SUMPRODUCT('Modified Weights'!D287:D291,'Centered Ratings'!D276:D280)/SUM('Modified Weights'!D287:D291)</f>
        <v>-6.0151297948528436E-2</v>
      </c>
      <c r="E277" t="e">
        <f ca="1">SUMPRODUCT('Modified Weights'!E287:E291,'Centered Ratings'!E276:E280)/SUM('Modified Weights'!E287:E291)</f>
        <v>#DIV/0!</v>
      </c>
      <c r="F277" s="4">
        <f ca="1">SUMPRODUCT('Modified Weights'!F287:F291,'Centered Ratings'!F276:F280)/SUM('Modified Weights'!F287:F291)</f>
        <v>0</v>
      </c>
      <c r="G277">
        <f ca="1">SUMPRODUCT('Modified Weights'!G287:G291,'Centered Ratings'!G276:G280)/SUM('Modified Weights'!G287:G291)</f>
        <v>-0.10158019273918734</v>
      </c>
      <c r="H277">
        <f ca="1">SUMPRODUCT('Modified Weights'!H287:H291,'Centered Ratings'!H276:H280)/SUM('Modified Weights'!H287:H291)</f>
        <v>0</v>
      </c>
      <c r="I277" t="e">
        <f ca="1">SUMPRODUCT('Modified Weights'!I287:I291,'Centered Ratings'!I276:I280)/SUM('Modified Weights'!I287:I291)</f>
        <v>#DIV/0!</v>
      </c>
      <c r="J277">
        <f ca="1">SUMPRODUCT('Modified Weights'!J287:J291,'Centered Ratings'!J276:J280)/SUM('Modified Weights'!J287:J291)</f>
        <v>-2.7143194425567622E-2</v>
      </c>
      <c r="K277">
        <f ca="1">SUMPRODUCT('Modified Weights'!K287:K291,'Centered Ratings'!K276:K280)/SUM('Modified Weights'!K287:K291)</f>
        <v>-0.19525822143819882</v>
      </c>
      <c r="L277">
        <f ca="1">SUMPRODUCT('Modified Weights'!L287:L291,'Centered Ratings'!L276:L280)/SUM('Modified Weights'!L287:L291)</f>
        <v>-6.2996672698294232E-2</v>
      </c>
      <c r="M277">
        <f ca="1">SUMPRODUCT('Modified Weights'!M287:M291,'Centered Ratings'!M276:M280)/SUM('Modified Weights'!M287:M291)</f>
        <v>-9.373573249614367E-2</v>
      </c>
      <c r="N277">
        <f ca="1">SUMPRODUCT('Modified Weights'!N287:N291,'Centered Ratings'!N276:N280)/SUM('Modified Weights'!N287:N291)</f>
        <v>0.26234504118019281</v>
      </c>
      <c r="O277" s="4">
        <f ca="1">SUMPRODUCT('Modified Weights'!O287:O291,'Centered Ratings'!O276:O280)/SUM('Modified Weights'!O287:O291)</f>
        <v>-0.10441064007020133</v>
      </c>
      <c r="P277">
        <f ca="1">SUMPRODUCT('Modified Weights'!P287:P291,'Centered Ratings'!P276:P280)/SUM('Modified Weights'!P287:P291)</f>
        <v>-1.1395670999838592E-2</v>
      </c>
      <c r="Q277">
        <f ca="1">SUMPRODUCT('Modified Weights'!Q287:Q291,'Centered Ratings'!Q276:Q280)/SUM('Modified Weights'!Q287:Q291)</f>
        <v>3.7086457964274663E-2</v>
      </c>
      <c r="R277">
        <f ca="1">SUMPRODUCT('Modified Weights'!R287:R291,'Centered Ratings'!R276:R280)/SUM('Modified Weights'!R287:R291)</f>
        <v>0</v>
      </c>
      <c r="S277">
        <f ca="1">SUMPRODUCT('Modified Weights'!S287:S291,'Centered Ratings'!S276:S280)/SUM('Modified Weights'!S287:S291)</f>
        <v>-0.15518065507692039</v>
      </c>
      <c r="T277">
        <f ca="1">SUMPRODUCT('Modified Weights'!T287:T291,'Centered Ratings'!T276:T280)/SUM('Modified Weights'!T287:T291)</f>
        <v>0.61275475783559563</v>
      </c>
      <c r="U277">
        <f ca="1">SUMPRODUCT('Modified Weights'!U287:U291,'Centered Ratings'!U276:U280)/SUM('Modified Weights'!U287:U291)</f>
        <v>-0.25</v>
      </c>
      <c r="V277">
        <f ca="1">SUMPRODUCT('Modified Weights'!V287:V291,'Centered Ratings'!V276:V280)/SUM('Modified Weights'!V287:V291)</f>
        <v>0.23020294278656489</v>
      </c>
      <c r="W277">
        <f ca="1">SUMPRODUCT('Modified Weights'!W287:W291,'Centered Ratings'!W276:W280)/SUM('Modified Weights'!W287:W291)</f>
        <v>8.9075948870092111E-2</v>
      </c>
      <c r="X277">
        <f ca="1">SUMPRODUCT('Modified Weights'!X287:X291,'Centered Ratings'!X276:X280)/SUM('Modified Weights'!X287:X291)</f>
        <v>-2.1062079654195844E-2</v>
      </c>
      <c r="Y277">
        <f ca="1">SUMPRODUCT('Modified Weights'!Y287:Y291,'Centered Ratings'!Y276:Y280)/SUM('Modified Weights'!Y287:Y291)</f>
        <v>0.15373454350708385</v>
      </c>
      <c r="Z277">
        <f ca="1">SUMPRODUCT('Modified Weights'!Z287:Z291,'Centered Ratings'!Z276:Z280)/SUM('Modified Weights'!Z287:Z291)</f>
        <v>0.21253587462268453</v>
      </c>
    </row>
    <row r="278" spans="1:26">
      <c r="A278" s="21" t="s">
        <v>55</v>
      </c>
      <c r="B278">
        <f ca="1">SUMPRODUCT('Modified Weights'!B288:B292,'Centered Ratings'!B277:B281)/SUM('Modified Weights'!B288:B292)</f>
        <v>-1.5258931748049152E-2</v>
      </c>
      <c r="C278">
        <f ca="1">SUMPRODUCT('Modified Weights'!C288:C292,'Centered Ratings'!C277:C281)/SUM('Modified Weights'!C288:C292)</f>
        <v>0</v>
      </c>
      <c r="D278">
        <f ca="1">SUMPRODUCT('Modified Weights'!D288:D292,'Centered Ratings'!D277:D281)/SUM('Modified Weights'!D288:D292)</f>
        <v>4.3095767212070979E-2</v>
      </c>
      <c r="E278" t="e">
        <f ca="1">SUMPRODUCT('Modified Weights'!E288:E292,'Centered Ratings'!E277:E281)/SUM('Modified Weights'!E288:E292)</f>
        <v>#DIV/0!</v>
      </c>
      <c r="F278" s="4">
        <f ca="1">SUMPRODUCT('Modified Weights'!F288:F292,'Centered Ratings'!F277:F281)/SUM('Modified Weights'!F288:F292)</f>
        <v>0</v>
      </c>
      <c r="G278">
        <f ca="1">SUMPRODUCT('Modified Weights'!G288:G292,'Centered Ratings'!G277:G281)/SUM('Modified Weights'!G288:G292)</f>
        <v>-7.118984346686448E-2</v>
      </c>
      <c r="H278">
        <f ca="1">SUMPRODUCT('Modified Weights'!H288:H292,'Centered Ratings'!H277:H281)/SUM('Modified Weights'!H288:H292)</f>
        <v>0</v>
      </c>
      <c r="I278" t="e">
        <f ca="1">SUMPRODUCT('Modified Weights'!I288:I292,'Centered Ratings'!I277:I281)/SUM('Modified Weights'!I288:I292)</f>
        <v>#DIV/0!</v>
      </c>
      <c r="J278">
        <f ca="1">SUMPRODUCT('Modified Weights'!J288:J292,'Centered Ratings'!J277:J281)/SUM('Modified Weights'!J288:J292)</f>
        <v>-2.7143194425567611E-2</v>
      </c>
      <c r="K278">
        <f ca="1">SUMPRODUCT('Modified Weights'!K288:K292,'Centered Ratings'!K277:K281)/SUM('Modified Weights'!K288:K292)</f>
        <v>5.5607160493136638E-2</v>
      </c>
      <c r="L278">
        <f ca="1">SUMPRODUCT('Modified Weights'!L288:L292,'Centered Ratings'!L277:L281)/SUM('Modified Weights'!L288:L292)</f>
        <v>7.5037163756862327E-2</v>
      </c>
      <c r="M278">
        <f ca="1">SUMPRODUCT('Modified Weights'!M288:M292,'Centered Ratings'!M277:M281)/SUM('Modified Weights'!M288:M292)</f>
        <v>5.7298339522048637E-2</v>
      </c>
      <c r="N278">
        <f ca="1">SUMPRODUCT('Modified Weights'!N288:N292,'Centered Ratings'!N277:N281)/SUM('Modified Weights'!N288:N292)</f>
        <v>0.26234504118019281</v>
      </c>
      <c r="O278" s="4">
        <f ca="1">SUMPRODUCT('Modified Weights'!O288:O292,'Centered Ratings'!O277:O281)/SUM('Modified Weights'!O288:O292)</f>
        <v>6.462444589272727E-2</v>
      </c>
      <c r="P278">
        <f ca="1">SUMPRODUCT('Modified Weights'!P288:P292,'Centered Ratings'!P277:P281)/SUM('Modified Weights'!P288:P292)</f>
        <v>-8.6023144394262521E-3</v>
      </c>
      <c r="Q278">
        <f ca="1">SUMPRODUCT('Modified Weights'!Q288:Q292,'Centered Ratings'!Q277:Q281)/SUM('Modified Weights'!Q288:Q292)</f>
        <v>3.7086457964274663E-2</v>
      </c>
      <c r="R278">
        <f ca="1">SUMPRODUCT('Modified Weights'!R288:R292,'Centered Ratings'!R277:R281)/SUM('Modified Weights'!R288:R292)</f>
        <v>0</v>
      </c>
      <c r="S278">
        <f ca="1">SUMPRODUCT('Modified Weights'!S288:S292,'Centered Ratings'!S277:S281)/SUM('Modified Weights'!S288:S292)</f>
        <v>-7.6867886287067949E-3</v>
      </c>
      <c r="T278">
        <f ca="1">SUMPRODUCT('Modified Weights'!T288:T292,'Centered Ratings'!T277:T281)/SUM('Modified Weights'!T288:T292)</f>
        <v>0.18792459639265938</v>
      </c>
      <c r="U278">
        <f ca="1">SUMPRODUCT('Modified Weights'!U288:U292,'Centered Ratings'!U277:U281)/SUM('Modified Weights'!U288:U292)</f>
        <v>-3.4527881370006827E-2</v>
      </c>
      <c r="V278">
        <f ca="1">SUMPRODUCT('Modified Weights'!V288:V292,'Centered Ratings'!V277:V281)/SUM('Modified Weights'!V288:V292)</f>
        <v>0.23020294278656489</v>
      </c>
      <c r="W278">
        <f ca="1">SUMPRODUCT('Modified Weights'!W288:W292,'Centered Ratings'!W277:W281)/SUM('Modified Weights'!W288:W292)</f>
        <v>3.3654007586824498E-2</v>
      </c>
      <c r="X278">
        <f ca="1">SUMPRODUCT('Modified Weights'!X288:X292,'Centered Ratings'!X277:X281)/SUM('Modified Weights'!X288:X292)</f>
        <v>-2.1062079654195844E-2</v>
      </c>
      <c r="Y278">
        <f ca="1">SUMPRODUCT('Modified Weights'!Y288:Y292,'Centered Ratings'!Y277:Y281)/SUM('Modified Weights'!Y288:Y292)</f>
        <v>0</v>
      </c>
      <c r="Z278">
        <f ca="1">SUMPRODUCT('Modified Weights'!Z288:Z292,'Centered Ratings'!Z277:Z281)/SUM('Modified Weights'!Z288:Z292)</f>
        <v>4.2126208199360721E-2</v>
      </c>
    </row>
    <row r="279" spans="1:26">
      <c r="A279" s="1" t="str">
        <f t="shared" ref="A279:A282" si="55">A278</f>
        <v>641: Requiem for a Dream (2000)</v>
      </c>
      <c r="B279">
        <f ca="1">SUMPRODUCT('Modified Weights'!B289:B293,'Centered Ratings'!B278:B282)/SUM('Modified Weights'!B289:B293)</f>
        <v>0.1071450057925484</v>
      </c>
      <c r="C279">
        <f ca="1">SUMPRODUCT('Modified Weights'!C289:C293,'Centered Ratings'!C278:C282)/SUM('Modified Weights'!C289:C293)</f>
        <v>0</v>
      </c>
      <c r="D279">
        <f ca="1">SUMPRODUCT('Modified Weights'!D289:D293,'Centered Ratings'!D278:D282)/SUM('Modified Weights'!D289:D293)</f>
        <v>4.3095767212070979E-2</v>
      </c>
      <c r="E279" t="e">
        <f ca="1">SUMPRODUCT('Modified Weights'!E289:E293,'Centered Ratings'!E278:E282)/SUM('Modified Weights'!E289:E293)</f>
        <v>#DIV/0!</v>
      </c>
      <c r="F279" s="4">
        <f ca="1">SUMPRODUCT('Modified Weights'!F289:F293,'Centered Ratings'!F278:F282)/SUM('Modified Weights'!F289:F293)</f>
        <v>0.60011276794486124</v>
      </c>
      <c r="G279">
        <f ca="1">SUMPRODUCT('Modified Weights'!G289:G293,'Centered Ratings'!G278:G282)/SUM('Modified Weights'!G289:G293)</f>
        <v>-0.75</v>
      </c>
      <c r="H279">
        <f ca="1">SUMPRODUCT('Modified Weights'!H289:H293,'Centered Ratings'!H278:H282)/SUM('Modified Weights'!H289:H293)</f>
        <v>0</v>
      </c>
      <c r="I279" t="e">
        <f ca="1">SUMPRODUCT('Modified Weights'!I289:I293,'Centered Ratings'!I278:I282)/SUM('Modified Weights'!I289:I293)</f>
        <v>#DIV/0!</v>
      </c>
      <c r="J279">
        <f ca="1">SUMPRODUCT('Modified Weights'!J289:J293,'Centered Ratings'!J278:J282)/SUM('Modified Weights'!J289:J293)</f>
        <v>1.4422941836339114E-2</v>
      </c>
      <c r="K279">
        <f ca="1">SUMPRODUCT('Modified Weights'!K289:K293,'Centered Ratings'!K278:K282)/SUM('Modified Weights'!K289:K293)</f>
        <v>0.5</v>
      </c>
      <c r="L279">
        <f ca="1">SUMPRODUCT('Modified Weights'!L289:L293,'Centered Ratings'!L278:L282)/SUM('Modified Weights'!L289:L293)</f>
        <v>0.30627787281764673</v>
      </c>
      <c r="M279">
        <f ca="1">SUMPRODUCT('Modified Weights'!M289:M293,'Centered Ratings'!M278:M282)/SUM('Modified Weights'!M289:M293)</f>
        <v>0.33333333333333304</v>
      </c>
      <c r="N279">
        <f ca="1">SUMPRODUCT('Modified Weights'!N289:N293,'Centered Ratings'!N278:N282)/SUM('Modified Weights'!N289:N293)</f>
        <v>0.63117252059009632</v>
      </c>
      <c r="O279" s="4">
        <f ca="1">SUMPRODUCT('Modified Weights'!O289:O293,'Centered Ratings'!O278:O282)/SUM('Modified Weights'!O289:O293)</f>
        <v>6.462444589272727E-2</v>
      </c>
      <c r="P279">
        <f ca="1">SUMPRODUCT('Modified Weights'!P289:P293,'Centered Ratings'!P278:P282)/SUM('Modified Weights'!P289:P293)</f>
        <v>0.27827312093061107</v>
      </c>
      <c r="Q279">
        <f ca="1">SUMPRODUCT('Modified Weights'!Q289:Q293,'Centered Ratings'!Q278:Q282)/SUM('Modified Weights'!Q289:Q293)</f>
        <v>0.25</v>
      </c>
      <c r="R279">
        <f ca="1">SUMPRODUCT('Modified Weights'!R289:R293,'Centered Ratings'!R278:R282)/SUM('Modified Weights'!R289:R293)</f>
        <v>0</v>
      </c>
      <c r="S279">
        <f ca="1">SUMPRODUCT('Modified Weights'!S289:S293,'Centered Ratings'!S278:S282)/SUM('Modified Weights'!S289:S293)</f>
        <v>-7.6867886287067949E-3</v>
      </c>
      <c r="T279">
        <f ca="1">SUMPRODUCT('Modified Weights'!T289:T293,'Centered Ratings'!T278:T282)/SUM('Modified Weights'!T289:T293)</f>
        <v>0.18792459639265938</v>
      </c>
      <c r="U279">
        <f ca="1">SUMPRODUCT('Modified Weights'!U289:U293,'Centered Ratings'!U278:U282)/SUM('Modified Weights'!U289:U293)</f>
        <v>-3.4527881370006827E-2</v>
      </c>
      <c r="V279">
        <f ca="1">SUMPRODUCT('Modified Weights'!V289:V293,'Centered Ratings'!V278:V282)/SUM('Modified Weights'!V289:V293)</f>
        <v>0.75</v>
      </c>
      <c r="W279">
        <f ca="1">SUMPRODUCT('Modified Weights'!W289:W293,'Centered Ratings'!W278:W282)/SUM('Modified Weights'!W289:W293)</f>
        <v>5.9738295338513159E-2</v>
      </c>
      <c r="X279">
        <f ca="1">SUMPRODUCT('Modified Weights'!X289:X293,'Centered Ratings'!X278:X282)/SUM('Modified Weights'!X289:X293)</f>
        <v>-0.75</v>
      </c>
      <c r="Y279">
        <f ca="1">SUMPRODUCT('Modified Weights'!Y289:Y293,'Centered Ratings'!Y278:Y282)/SUM('Modified Weights'!Y289:Y293)</f>
        <v>0</v>
      </c>
      <c r="Z279">
        <f ca="1">SUMPRODUCT('Modified Weights'!Z289:Z293,'Centered Ratings'!Z278:Z282)/SUM('Modified Weights'!Z289:Z293)</f>
        <v>4.2126208199360721E-2</v>
      </c>
    </row>
    <row r="280" spans="1:26">
      <c r="A280" s="1" t="str">
        <f t="shared" si="55"/>
        <v>641: Requiem for a Dream (2000)</v>
      </c>
      <c r="B280">
        <f ca="1">SUMPRODUCT('Modified Weights'!B290:B294,'Centered Ratings'!B279:B283)/SUM('Modified Weights'!B290:B294)</f>
        <v>0.1071450057925484</v>
      </c>
      <c r="C280">
        <f ca="1">SUMPRODUCT('Modified Weights'!C290:C294,'Centered Ratings'!C279:C283)/SUM('Modified Weights'!C290:C294)</f>
        <v>-0.28559825949196505</v>
      </c>
      <c r="D280">
        <f ca="1">SUMPRODUCT('Modified Weights'!D290:D294,'Centered Ratings'!D279:D283)/SUM('Modified Weights'!D290:D294)</f>
        <v>-0.25</v>
      </c>
      <c r="E280" t="e">
        <f ca="1">SUMPRODUCT('Modified Weights'!E290:E294,'Centered Ratings'!E279:E283)/SUM('Modified Weights'!E290:E294)</f>
        <v>#DIV/0!</v>
      </c>
      <c r="F280" s="4">
        <f ca="1">SUMPRODUCT('Modified Weights'!F290:F294,'Centered Ratings'!F279:F283)/SUM('Modified Weights'!F290:F294)</f>
        <v>0.60011276794486124</v>
      </c>
      <c r="G280">
        <f ca="1">SUMPRODUCT('Modified Weights'!G290:G294,'Centered Ratings'!G279:G283)/SUM('Modified Weights'!G290:G294)</f>
        <v>-0.75</v>
      </c>
      <c r="H280">
        <f ca="1">SUMPRODUCT('Modified Weights'!H290:H294,'Centered Ratings'!H279:H283)/SUM('Modified Weights'!H290:H294)</f>
        <v>0</v>
      </c>
      <c r="I280" t="e">
        <f ca="1">SUMPRODUCT('Modified Weights'!I290:I294,'Centered Ratings'!I279:I283)/SUM('Modified Weights'!I290:I294)</f>
        <v>#DIV/0!</v>
      </c>
      <c r="J280">
        <f ca="1">SUMPRODUCT('Modified Weights'!J290:J294,'Centered Ratings'!J279:J283)/SUM('Modified Weights'!J290:J294)</f>
        <v>-0.30937270320268212</v>
      </c>
      <c r="K280">
        <f ca="1">SUMPRODUCT('Modified Weights'!K290:K294,'Centered Ratings'!K279:K283)/SUM('Modified Weights'!K290:K294)</f>
        <v>9.1305294400913894E-2</v>
      </c>
      <c r="L280">
        <f ca="1">SUMPRODUCT('Modified Weights'!L290:L294,'Centered Ratings'!L279:L283)/SUM('Modified Weights'!L290:L294)</f>
        <v>0.30627787281764673</v>
      </c>
      <c r="M280">
        <f ca="1">SUMPRODUCT('Modified Weights'!M290:M294,'Centered Ratings'!M279:M283)/SUM('Modified Weights'!M290:M294)</f>
        <v>0.33333333333333304</v>
      </c>
      <c r="N280">
        <f ca="1">SUMPRODUCT('Modified Weights'!N290:N294,'Centered Ratings'!N279:N283)/SUM('Modified Weights'!N290:N294)</f>
        <v>0.63117252059009632</v>
      </c>
      <c r="O280" s="4">
        <f ca="1">SUMPRODUCT('Modified Weights'!O290:O294,'Centered Ratings'!O279:O283)/SUM('Modified Weights'!O290:O294)</f>
        <v>-7.1146295089393921E-2</v>
      </c>
      <c r="P280">
        <f ca="1">SUMPRODUCT('Modified Weights'!P290:P294,'Centered Ratings'!P279:P283)/SUM('Modified Weights'!P290:P294)</f>
        <v>0.27827312093061107</v>
      </c>
      <c r="Q280">
        <f ca="1">SUMPRODUCT('Modified Weights'!Q290:Q294,'Centered Ratings'!Q279:Q283)/SUM('Modified Weights'!Q290:Q294)</f>
        <v>0</v>
      </c>
      <c r="R280">
        <f ca="1">SUMPRODUCT('Modified Weights'!R290:R294,'Centered Ratings'!R279:R283)/SUM('Modified Weights'!R290:R294)</f>
        <v>0</v>
      </c>
      <c r="S280">
        <f ca="1">SUMPRODUCT('Modified Weights'!S290:S294,'Centered Ratings'!S279:S283)/SUM('Modified Weights'!S290:S294)</f>
        <v>-7.6867886287067949E-3</v>
      </c>
      <c r="T280">
        <f ca="1">SUMPRODUCT('Modified Weights'!T290:T294,'Centered Ratings'!T279:T283)/SUM('Modified Weights'!T290:T294)</f>
        <v>-1.25</v>
      </c>
      <c r="U280">
        <f ca="1">SUMPRODUCT('Modified Weights'!U290:U294,'Centered Ratings'!U279:U283)/SUM('Modified Weights'!U290:U294)</f>
        <v>-3.4527881370006827E-2</v>
      </c>
      <c r="V280" t="e">
        <f ca="1">SUMPRODUCT('Modified Weights'!V290:V294,'Centered Ratings'!V279:V283)/SUM('Modified Weights'!V290:V294)</f>
        <v>#DIV/0!</v>
      </c>
      <c r="W280">
        <f ca="1">SUMPRODUCT('Modified Weights'!W290:W294,'Centered Ratings'!W279:W283)/SUM('Modified Weights'!W290:W294)</f>
        <v>5.9738295338513159E-2</v>
      </c>
      <c r="X280">
        <f ca="1">SUMPRODUCT('Modified Weights'!X290:X294,'Centered Ratings'!X279:X283)/SUM('Modified Weights'!X290:X294)</f>
        <v>-0.75</v>
      </c>
      <c r="Y280">
        <f ca="1">SUMPRODUCT('Modified Weights'!Y290:Y294,'Centered Ratings'!Y279:Y283)/SUM('Modified Weights'!Y290:Y294)</f>
        <v>0</v>
      </c>
      <c r="Z280">
        <f ca="1">SUMPRODUCT('Modified Weights'!Z290:Z294,'Centered Ratings'!Z279:Z283)/SUM('Modified Weights'!Z290:Z294)</f>
        <v>1.1618366081807859E-2</v>
      </c>
    </row>
    <row r="281" spans="1:26">
      <c r="A281" s="1" t="str">
        <f t="shared" si="55"/>
        <v>641: Requiem for a Dream (2000)</v>
      </c>
      <c r="B281">
        <f ca="1">SUMPRODUCT('Modified Weights'!B291:B295,'Centered Ratings'!B280:B284)/SUM('Modified Weights'!B291:B295)</f>
        <v>0.26568177155916151</v>
      </c>
      <c r="C281">
        <f ca="1">SUMPRODUCT('Modified Weights'!C291:C295,'Centered Ratings'!C280:C284)/SUM('Modified Weights'!C291:C295)</f>
        <v>-2.5060120020745646E-2</v>
      </c>
      <c r="D281">
        <f ca="1">SUMPRODUCT('Modified Weights'!D291:D295,'Centered Ratings'!D280:D284)/SUM('Modified Weights'!D291:D295)</f>
        <v>-0.83333333333333348</v>
      </c>
      <c r="E281" t="e">
        <f ca="1">SUMPRODUCT('Modified Weights'!E291:E295,'Centered Ratings'!E280:E284)/SUM('Modified Weights'!E291:E295)</f>
        <v>#DIV/0!</v>
      </c>
      <c r="F281" s="4">
        <f ca="1">SUMPRODUCT('Modified Weights'!F291:F295,'Centered Ratings'!F280:F284)/SUM('Modified Weights'!F291:F295)</f>
        <v>-0.86632836283208314</v>
      </c>
      <c r="G281">
        <f ca="1">SUMPRODUCT('Modified Weights'!G291:G295,'Centered Ratings'!G280:G284)/SUM('Modified Weights'!G291:G295)</f>
        <v>-0.75</v>
      </c>
      <c r="H281">
        <f ca="1">SUMPRODUCT('Modified Weights'!H291:H295,'Centered Ratings'!H280:H284)/SUM('Modified Weights'!H291:H295)</f>
        <v>0</v>
      </c>
      <c r="I281" t="e">
        <f ca="1">SUMPRODUCT('Modified Weights'!I291:I295,'Centered Ratings'!I280:I284)/SUM('Modified Weights'!I291:I295)</f>
        <v>#DIV/0!</v>
      </c>
      <c r="J281">
        <f ca="1">SUMPRODUCT('Modified Weights'!J291:J295,'Centered Ratings'!J280:J284)/SUM('Modified Weights'!J291:J295)</f>
        <v>-0.17763318151031543</v>
      </c>
      <c r="K281">
        <f ca="1">SUMPRODUCT('Modified Weights'!K291:K295,'Centered Ratings'!K280:K284)/SUM('Modified Weights'!K291:K295)</f>
        <v>-0.25</v>
      </c>
      <c r="L281">
        <f ca="1">SUMPRODUCT('Modified Weights'!L291:L295,'Centered Ratings'!L280:L284)/SUM('Modified Weights'!L291:L295)</f>
        <v>-0.5</v>
      </c>
      <c r="M281">
        <f ca="1">SUMPRODUCT('Modified Weights'!M291:M295,'Centered Ratings'!M280:M284)/SUM('Modified Weights'!M291:M295)</f>
        <v>0.33333333333333304</v>
      </c>
      <c r="N281">
        <f ca="1">SUMPRODUCT('Modified Weights'!N291:N295,'Centered Ratings'!N280:N284)/SUM('Modified Weights'!N291:N295)</f>
        <v>0</v>
      </c>
      <c r="O281" s="4">
        <f ca="1">SUMPRODUCT('Modified Weights'!O291:O295,'Centered Ratings'!O280:O284)/SUM('Modified Weights'!O291:O295)</f>
        <v>-0.18537555410727272</v>
      </c>
      <c r="P281">
        <f ca="1">SUMPRODUCT('Modified Weights'!P291:P295,'Centered Ratings'!P280:P284)/SUM('Modified Weights'!P291:P295)</f>
        <v>1.6876003743140001E-2</v>
      </c>
      <c r="Q281">
        <f ca="1">SUMPRODUCT('Modified Weights'!Q291:Q295,'Centered Ratings'!Q280:Q284)/SUM('Modified Weights'!Q291:Q295)</f>
        <v>0</v>
      </c>
      <c r="R281">
        <f ca="1">SUMPRODUCT('Modified Weights'!R291:R295,'Centered Ratings'!R280:R284)/SUM('Modified Weights'!R291:R295)</f>
        <v>0</v>
      </c>
      <c r="S281">
        <f ca="1">SUMPRODUCT('Modified Weights'!S291:S295,'Centered Ratings'!S280:S284)/SUM('Modified Weights'!S291:S295)</f>
        <v>0.1211566056856466</v>
      </c>
      <c r="T281">
        <f ca="1">SUMPRODUCT('Modified Weights'!T291:T295,'Centered Ratings'!T280:T284)/SUM('Modified Weights'!T291:T295)</f>
        <v>-1.25</v>
      </c>
      <c r="U281">
        <f ca="1">SUMPRODUCT('Modified Weights'!U291:U295,'Centered Ratings'!U280:U284)/SUM('Modified Weights'!U291:U295)</f>
        <v>-0.11688042910904338</v>
      </c>
      <c r="V281" t="e">
        <f ca="1">SUMPRODUCT('Modified Weights'!V291:V295,'Centered Ratings'!V280:V284)/SUM('Modified Weights'!V291:V295)</f>
        <v>#DIV/0!</v>
      </c>
      <c r="W281">
        <f ca="1">SUMPRODUCT('Modified Weights'!W291:W295,'Centered Ratings'!W280:W284)/SUM('Modified Weights'!W291:W295)</f>
        <v>-0.27311295292655824</v>
      </c>
      <c r="X281">
        <f ca="1">SUMPRODUCT('Modified Weights'!X291:X295,'Centered Ratings'!X280:X284)/SUM('Modified Weights'!X291:X295)</f>
        <v>-0.75</v>
      </c>
      <c r="Y281">
        <f ca="1">SUMPRODUCT('Modified Weights'!Y291:Y295,'Centered Ratings'!Y280:Y284)/SUM('Modified Weights'!Y291:Y295)</f>
        <v>-1.5</v>
      </c>
      <c r="Z281">
        <f ca="1">SUMPRODUCT('Modified Weights'!Z291:Z295,'Centered Ratings'!Z280:Z284)/SUM('Modified Weights'!Z291:Z295)</f>
        <v>1.1618366081807859E-2</v>
      </c>
    </row>
    <row r="282" spans="1:26">
      <c r="A282" s="1" t="str">
        <f t="shared" si="55"/>
        <v>641: Requiem for a Dream (2000)</v>
      </c>
      <c r="B282">
        <f ca="1">SUMPRODUCT('Modified Weights'!B292:B296,'Centered Ratings'!B281:B285)/SUM('Modified Weights'!B292:B296)</f>
        <v>0.37995037441474927</v>
      </c>
      <c r="C282">
        <f ca="1">SUMPRODUCT('Modified Weights'!C292:C296,'Centered Ratings'!C281:C285)/SUM('Modified Weights'!C292:C296)</f>
        <v>-3.5127422174841022E-2</v>
      </c>
      <c r="D282">
        <f ca="1">SUMPRODUCT('Modified Weights'!D292:D296,'Centered Ratings'!D281:D285)/SUM('Modified Weights'!D292:D296)</f>
        <v>-0.33473800334136511</v>
      </c>
      <c r="E282" t="e">
        <f ca="1">SUMPRODUCT('Modified Weights'!E292:E296,'Centered Ratings'!E281:E285)/SUM('Modified Weights'!E292:E296)</f>
        <v>#DIV/0!</v>
      </c>
      <c r="F282" s="4">
        <f ca="1">SUMPRODUCT('Modified Weights'!F292:F296,'Centered Ratings'!F281:F285)/SUM('Modified Weights'!F292:F296)</f>
        <v>-0.11366698820293669</v>
      </c>
      <c r="G282" t="e">
        <f ca="1">SUMPRODUCT('Modified Weights'!G292:G296,'Centered Ratings'!G281:G285)/SUM('Modified Weights'!G292:G296)</f>
        <v>#DIV/0!</v>
      </c>
      <c r="H282">
        <f ca="1">SUMPRODUCT('Modified Weights'!H292:H296,'Centered Ratings'!H281:H285)/SUM('Modified Weights'!H292:H296)</f>
        <v>0</v>
      </c>
      <c r="I282" t="e">
        <f ca="1">SUMPRODUCT('Modified Weights'!I292:I296,'Centered Ratings'!I281:I285)/SUM('Modified Weights'!I292:I296)</f>
        <v>#DIV/0!</v>
      </c>
      <c r="J282">
        <f ca="1">SUMPRODUCT('Modified Weights'!J292:J296,'Centered Ratings'!J281:J285)/SUM('Modified Weights'!J292:J296)</f>
        <v>-0.17763318151031543</v>
      </c>
      <c r="K282">
        <f ca="1">SUMPRODUCT('Modified Weights'!K292:K296,'Centered Ratings'!K281:K285)/SUM('Modified Weights'!K292:K296)</f>
        <v>-0.25</v>
      </c>
      <c r="L282">
        <f ca="1">SUMPRODUCT('Modified Weights'!L292:L296,'Centered Ratings'!L281:L285)/SUM('Modified Weights'!L292:L296)</f>
        <v>-0.5</v>
      </c>
      <c r="M282">
        <f ca="1">SUMPRODUCT('Modified Weights'!M292:M296,'Centered Ratings'!M281:M285)/SUM('Modified Weights'!M292:M296)</f>
        <v>0.16283133640660899</v>
      </c>
      <c r="N282">
        <f ca="1">SUMPRODUCT('Modified Weights'!N292:N296,'Centered Ratings'!N281:N285)/SUM('Modified Weights'!N292:N296)</f>
        <v>0</v>
      </c>
      <c r="O282" s="4">
        <f ca="1">SUMPRODUCT('Modified Weights'!O292:O296,'Centered Ratings'!O281:O285)/SUM('Modified Weights'!O292:O296)</f>
        <v>-0.12891910975112036</v>
      </c>
      <c r="P282">
        <f ca="1">SUMPRODUCT('Modified Weights'!P292:P296,'Centered Ratings'!P281:P285)/SUM('Modified Weights'!P292:P296)</f>
        <v>-7.1492583648535002E-2</v>
      </c>
      <c r="Q282">
        <f ca="1">SUMPRODUCT('Modified Weights'!Q292:Q296,'Centered Ratings'!Q281:Q285)/SUM('Modified Weights'!Q292:Q296)</f>
        <v>0</v>
      </c>
      <c r="R282">
        <f ca="1">SUMPRODUCT('Modified Weights'!R292:R296,'Centered Ratings'!R281:R285)/SUM('Modified Weights'!R292:R296)</f>
        <v>0</v>
      </c>
      <c r="S282">
        <f ca="1">SUMPRODUCT('Modified Weights'!S292:S296,'Centered Ratings'!S281:S285)/SUM('Modified Weights'!S292:S296)</f>
        <v>0</v>
      </c>
      <c r="T282">
        <f ca="1">SUMPRODUCT('Modified Weights'!T292:T296,'Centered Ratings'!T281:T285)/SUM('Modified Weights'!T292:T296)</f>
        <v>-1.25</v>
      </c>
      <c r="U282">
        <f ca="1">SUMPRODUCT('Modified Weights'!U292:U296,'Centered Ratings'!U281:U285)/SUM('Modified Weights'!U292:U296)</f>
        <v>5.8902079158437155E-2</v>
      </c>
      <c r="V282">
        <f ca="1">SUMPRODUCT('Modified Weights'!V292:V296,'Centered Ratings'!V281:V285)/SUM('Modified Weights'!V292:V296)</f>
        <v>0</v>
      </c>
      <c r="W282">
        <f ca="1">SUMPRODUCT('Modified Weights'!W292:W296,'Centered Ratings'!W281:W285)/SUM('Modified Weights'!W292:W296)</f>
        <v>-0.42538050544358613</v>
      </c>
      <c r="X282" t="e">
        <f ca="1">SUMPRODUCT('Modified Weights'!X292:X296,'Centered Ratings'!X281:X285)/SUM('Modified Weights'!X292:X296)</f>
        <v>#DIV/0!</v>
      </c>
      <c r="Y282">
        <f ca="1">SUMPRODUCT('Modified Weights'!Y292:Y296,'Centered Ratings'!Y281:Y285)/SUM('Modified Weights'!Y292:Y296)</f>
        <v>-1.5</v>
      </c>
      <c r="Z282">
        <f ca="1">SUMPRODUCT('Modified Weights'!Z292:Z296,'Centered Ratings'!Z281:Z285)/SUM('Modified Weights'!Z292:Z296)</f>
        <v>9.5248908528928949E-2</v>
      </c>
    </row>
    <row r="283" spans="1:26">
      <c r="A283" s="21" t="s">
        <v>56</v>
      </c>
      <c r="B283">
        <f ca="1">SUMPRODUCT('Modified Weights'!B293:B297,'Centered Ratings'!B282:B286)/SUM('Modified Weights'!B293:B297)</f>
        <v>-1.4827232314852633E-2</v>
      </c>
      <c r="C283">
        <f ca="1">SUMPRODUCT('Modified Weights'!C293:C297,'Centered Ratings'!C282:C286)/SUM('Modified Weights'!C293:C297)</f>
        <v>-3.5127422174841022E-2</v>
      </c>
      <c r="D283">
        <f ca="1">SUMPRODUCT('Modified Weights'!D293:D297,'Centered Ratings'!D282:D286)/SUM('Modified Weights'!D293:D297)</f>
        <v>-4.9982835179062594E-2</v>
      </c>
      <c r="E283">
        <f ca="1">SUMPRODUCT('Modified Weights'!E293:E297,'Centered Ratings'!E282:E286)/SUM('Modified Weights'!E293:E297)</f>
        <v>0.12683813439267499</v>
      </c>
      <c r="F283" s="4">
        <f ca="1">SUMPRODUCT('Modified Weights'!F293:F297,'Centered Ratings'!F282:F286)/SUM('Modified Weights'!F293:F297)</f>
        <v>-0.11366698820293669</v>
      </c>
      <c r="G283">
        <f ca="1">SUMPRODUCT('Modified Weights'!G293:G297,'Centered Ratings'!G282:G286)/SUM('Modified Weights'!G293:G297)</f>
        <v>0</v>
      </c>
      <c r="H283">
        <f ca="1">SUMPRODUCT('Modified Weights'!H293:H297,'Centered Ratings'!H282:H286)/SUM('Modified Weights'!H293:H297)</f>
        <v>0</v>
      </c>
      <c r="I283" t="e">
        <f ca="1">SUMPRODUCT('Modified Weights'!I293:I297,'Centered Ratings'!I282:I286)/SUM('Modified Weights'!I293:I297)</f>
        <v>#DIV/0!</v>
      </c>
      <c r="J283">
        <f ca="1">SUMPRODUCT('Modified Weights'!J293:J297,'Centered Ratings'!J282:J286)/SUM('Modified Weights'!J293:J297)</f>
        <v>-7.5795747710079409E-2</v>
      </c>
      <c r="K283">
        <f ca="1">SUMPRODUCT('Modified Weights'!K293:K297,'Centered Ratings'!K282:K286)/SUM('Modified Weights'!K293:K297)</f>
        <v>-2.7797799030312594E-2</v>
      </c>
      <c r="L283">
        <f ca="1">SUMPRODUCT('Modified Weights'!L293:L297,'Centered Ratings'!L282:L286)/SUM('Modified Weights'!L293:L297)</f>
        <v>2.4724735949241475E-2</v>
      </c>
      <c r="M283">
        <f ca="1">SUMPRODUCT('Modified Weights'!M293:M297,'Centered Ratings'!M282:M286)/SUM('Modified Weights'!M293:M297)</f>
        <v>0</v>
      </c>
      <c r="N283">
        <f ca="1">SUMPRODUCT('Modified Weights'!N293:N297,'Centered Ratings'!N282:N286)/SUM('Modified Weights'!N293:N297)</f>
        <v>0</v>
      </c>
      <c r="O283" s="4">
        <f ca="1">SUMPRODUCT('Modified Weights'!O293:O297,'Centered Ratings'!O282:O286)/SUM('Modified Weights'!O293:O297)</f>
        <v>1.5158598141626114E-2</v>
      </c>
      <c r="P283">
        <f ca="1">SUMPRODUCT('Modified Weights'!P293:P297,'Centered Ratings'!P282:P286)/SUM('Modified Weights'!P293:P297)</f>
        <v>-0.10733078375810015</v>
      </c>
      <c r="Q283">
        <f ca="1">SUMPRODUCT('Modified Weights'!Q293:Q297,'Centered Ratings'!Q282:Q286)/SUM('Modified Weights'!Q293:Q297)</f>
        <v>0</v>
      </c>
      <c r="R283">
        <f ca="1">SUMPRODUCT('Modified Weights'!R293:R297,'Centered Ratings'!R282:R286)/SUM('Modified Weights'!R293:R297)</f>
        <v>0</v>
      </c>
      <c r="S283">
        <f ca="1">SUMPRODUCT('Modified Weights'!S293:S297,'Centered Ratings'!S282:S286)/SUM('Modified Weights'!S293:S297)</f>
        <v>0</v>
      </c>
      <c r="T283">
        <f ca="1">SUMPRODUCT('Modified Weights'!T293:T297,'Centered Ratings'!T282:T286)/SUM('Modified Weights'!T293:T297)</f>
        <v>0</v>
      </c>
      <c r="U283">
        <f ca="1">SUMPRODUCT('Modified Weights'!U293:U297,'Centered Ratings'!U282:U286)/SUM('Modified Weights'!U293:U297)</f>
        <v>-1.0436242545885635E-2</v>
      </c>
      <c r="V283">
        <f ca="1">SUMPRODUCT('Modified Weights'!V293:V297,'Centered Ratings'!V282:V286)/SUM('Modified Weights'!V293:V297)</f>
        <v>0</v>
      </c>
      <c r="W283">
        <f ca="1">SUMPRODUCT('Modified Weights'!W293:W297,'Centered Ratings'!W282:W286)/SUM('Modified Weights'!W293:W297)</f>
        <v>-0.13747885178467389</v>
      </c>
      <c r="X283">
        <f ca="1">SUMPRODUCT('Modified Weights'!X293:X297,'Centered Ratings'!X282:X286)/SUM('Modified Weights'!X293:X297)</f>
        <v>0</v>
      </c>
      <c r="Y283">
        <f ca="1">SUMPRODUCT('Modified Weights'!Y293:Y297,'Centered Ratings'!Y282:Y286)/SUM('Modified Weights'!Y293:Y297)</f>
        <v>-0.11638910843624573</v>
      </c>
      <c r="Z283">
        <f ca="1">SUMPRODUCT('Modified Weights'!Z293:Z297,'Centered Ratings'!Z282:Z286)/SUM('Modified Weights'!Z293:Z297)</f>
        <v>5.6734138442395325E-2</v>
      </c>
    </row>
    <row r="284" spans="1:26">
      <c r="A284" s="1" t="str">
        <f t="shared" ref="A284:A287" si="56">A283</f>
        <v>664: Twister (1996)</v>
      </c>
      <c r="B284">
        <f ca="1">SUMPRODUCT('Modified Weights'!B294:B298,'Centered Ratings'!B283:B287)/SUM('Modified Weights'!B294:B298)</f>
        <v>-0.74258638384257369</v>
      </c>
      <c r="C284">
        <f ca="1">SUMPRODUCT('Modified Weights'!C294:C298,'Centered Ratings'!C283:C287)/SUM('Modified Weights'!C294:C298)</f>
        <v>-3.5127422174841022E-2</v>
      </c>
      <c r="D284">
        <f ca="1">SUMPRODUCT('Modified Weights'!D294:D298,'Centered Ratings'!D283:D287)/SUM('Modified Weights'!D294:D298)</f>
        <v>-4.9982835179062594E-2</v>
      </c>
      <c r="E284">
        <f ca="1">SUMPRODUCT('Modified Weights'!E294:E298,'Centered Ratings'!E283:E287)/SUM('Modified Weights'!E294:E298)</f>
        <v>0.12683813439267499</v>
      </c>
      <c r="F284" s="4">
        <f ca="1">SUMPRODUCT('Modified Weights'!F294:F298,'Centered Ratings'!F283:F287)/SUM('Modified Weights'!F294:F298)</f>
        <v>-6.4320572246791122E-2</v>
      </c>
      <c r="G284">
        <f ca="1">SUMPRODUCT('Modified Weights'!G294:G298,'Centered Ratings'!G283:G287)/SUM('Modified Weights'!G294:G298)</f>
        <v>0</v>
      </c>
      <c r="H284">
        <f ca="1">SUMPRODUCT('Modified Weights'!H294:H298,'Centered Ratings'!H283:H287)/SUM('Modified Weights'!H294:H298)</f>
        <v>0.16303121832135525</v>
      </c>
      <c r="I284" t="e">
        <f ca="1">SUMPRODUCT('Modified Weights'!I294:I298,'Centered Ratings'!I283:I287)/SUM('Modified Weights'!I294:I298)</f>
        <v>#DIV/0!</v>
      </c>
      <c r="J284">
        <f ca="1">SUMPRODUCT('Modified Weights'!J294:J298,'Centered Ratings'!J283:J287)/SUM('Modified Weights'!J294:J298)</f>
        <v>-0.35012578677208878</v>
      </c>
      <c r="K284">
        <f ca="1">SUMPRODUCT('Modified Weights'!K294:K298,'Centered Ratings'!K283:K287)/SUM('Modified Weights'!K294:K298)</f>
        <v>-8.7939853055626294E-2</v>
      </c>
      <c r="L284">
        <f ca="1">SUMPRODUCT('Modified Weights'!L294:L298,'Centered Ratings'!L283:L287)/SUM('Modified Weights'!L294:L298)</f>
        <v>0.65842508801691935</v>
      </c>
      <c r="M284">
        <f ca="1">SUMPRODUCT('Modified Weights'!M294:M298,'Centered Ratings'!M283:M287)/SUM('Modified Weights'!M294:M298)</f>
        <v>0.21353453291473834</v>
      </c>
      <c r="N284">
        <f ca="1">SUMPRODUCT('Modified Weights'!N294:N298,'Centered Ratings'!N283:N287)/SUM('Modified Weights'!N294:N298)</f>
        <v>-0.5</v>
      </c>
      <c r="O284" s="4">
        <f ca="1">SUMPRODUCT('Modified Weights'!O294:O298,'Centered Ratings'!O283:O287)/SUM('Modified Weights'!O294:O298)</f>
        <v>1.5158598141626114E-2</v>
      </c>
      <c r="P284">
        <f ca="1">SUMPRODUCT('Modified Weights'!P294:P298,'Centered Ratings'!P283:P287)/SUM('Modified Weights'!P294:P298)</f>
        <v>-0.51799808781857515</v>
      </c>
      <c r="Q284">
        <f ca="1">SUMPRODUCT('Modified Weights'!Q294:Q298,'Centered Ratings'!Q283:Q287)/SUM('Modified Weights'!Q294:Q298)</f>
        <v>-0.23923334438583299</v>
      </c>
      <c r="R284">
        <f ca="1">SUMPRODUCT('Modified Weights'!R294:R298,'Centered Ratings'!R283:R287)/SUM('Modified Weights'!R294:R298)</f>
        <v>0</v>
      </c>
      <c r="S284">
        <f ca="1">SUMPRODUCT('Modified Weights'!S294:S298,'Centered Ratings'!S283:S287)/SUM('Modified Weights'!S294:S298)</f>
        <v>0</v>
      </c>
      <c r="T284">
        <f ca="1">SUMPRODUCT('Modified Weights'!T294:T298,'Centered Ratings'!T283:T287)/SUM('Modified Weights'!T294:T298)</f>
        <v>0</v>
      </c>
      <c r="U284">
        <f ca="1">SUMPRODUCT('Modified Weights'!U294:U298,'Centered Ratings'!U283:U287)/SUM('Modified Weights'!U294:U298)</f>
        <v>-1.0436242545885635E-2</v>
      </c>
      <c r="V284">
        <f ca="1">SUMPRODUCT('Modified Weights'!V294:V298,'Centered Ratings'!V283:V287)/SUM('Modified Weights'!V294:V298)</f>
        <v>0</v>
      </c>
      <c r="W284">
        <f ca="1">SUMPRODUCT('Modified Weights'!W294:W298,'Centered Ratings'!W283:W287)/SUM('Modified Weights'!W294:W298)</f>
        <v>-0.23427958550678066</v>
      </c>
      <c r="X284">
        <f ca="1">SUMPRODUCT('Modified Weights'!X294:X298,'Centered Ratings'!X283:X287)/SUM('Modified Weights'!X294:X298)</f>
        <v>0</v>
      </c>
      <c r="Y284">
        <f ca="1">SUMPRODUCT('Modified Weights'!Y294:Y298,'Centered Ratings'!Y283:Y287)/SUM('Modified Weights'!Y294:Y298)</f>
        <v>0.47318011259273957</v>
      </c>
      <c r="Z284">
        <f ca="1">SUMPRODUCT('Modified Weights'!Z294:Z298,'Centered Ratings'!Z283:Z287)/SUM('Modified Weights'!Z294:Z298)</f>
        <v>5.6734138442395325E-2</v>
      </c>
    </row>
    <row r="285" spans="1:26">
      <c r="A285" s="1" t="str">
        <f t="shared" si="56"/>
        <v>664: Twister (1996)</v>
      </c>
      <c r="B285">
        <f ca="1">SUMPRODUCT('Modified Weights'!B295:B299,'Centered Ratings'!B284:B288)/SUM('Modified Weights'!B295:B299)</f>
        <v>-0.10606764369140477</v>
      </c>
      <c r="C285">
        <f ca="1">SUMPRODUCT('Modified Weights'!C295:C299,'Centered Ratings'!C284:C288)/SUM('Modified Weights'!C295:C299)</f>
        <v>-3.5127422174841022E-2</v>
      </c>
      <c r="D285">
        <f ca="1">SUMPRODUCT('Modified Weights'!D295:D299,'Centered Ratings'!D284:D288)/SUM('Modified Weights'!D295:D299)</f>
        <v>-4.9982835179062594E-2</v>
      </c>
      <c r="E285">
        <f ca="1">SUMPRODUCT('Modified Weights'!E295:E299,'Centered Ratings'!E284:E288)/SUM('Modified Weights'!E295:E299)</f>
        <v>0.12683813439267499</v>
      </c>
      <c r="F285" s="4">
        <f ca="1">SUMPRODUCT('Modified Weights'!F295:F299,'Centered Ratings'!F284:F288)/SUM('Modified Weights'!F295:F299)</f>
        <v>-6.4320572246791122E-2</v>
      </c>
      <c r="G285">
        <f ca="1">SUMPRODUCT('Modified Weights'!G295:G299,'Centered Ratings'!G284:G288)/SUM('Modified Weights'!G295:G299)</f>
        <v>0</v>
      </c>
      <c r="H285">
        <f ca="1">SUMPRODUCT('Modified Weights'!H295:H299,'Centered Ratings'!H284:H288)/SUM('Modified Weights'!H295:H299)</f>
        <v>0.31062746953279718</v>
      </c>
      <c r="I285" t="e">
        <f ca="1">SUMPRODUCT('Modified Weights'!I295:I299,'Centered Ratings'!I284:I288)/SUM('Modified Weights'!I295:I299)</f>
        <v>#DIV/0!</v>
      </c>
      <c r="J285">
        <f ca="1">SUMPRODUCT('Modified Weights'!J295:J299,'Centered Ratings'!J284:J288)/SUM('Modified Weights'!J295:J299)</f>
        <v>-0.35012578677208878</v>
      </c>
      <c r="K285">
        <f ca="1">SUMPRODUCT('Modified Weights'!K295:K299,'Centered Ratings'!K284:K288)/SUM('Modified Weights'!K295:K299)</f>
        <v>-0.49315593044108502</v>
      </c>
      <c r="L285">
        <f ca="1">SUMPRODUCT('Modified Weights'!L295:L299,'Centered Ratings'!L284:L288)/SUM('Modified Weights'!L295:L299)</f>
        <v>0.3456094283591139</v>
      </c>
      <c r="M285">
        <f ca="1">SUMPRODUCT('Modified Weights'!M295:M299,'Centered Ratings'!M284:M288)/SUM('Modified Weights'!M295:M299)</f>
        <v>0.21353453291473834</v>
      </c>
      <c r="N285">
        <f ca="1">SUMPRODUCT('Modified Weights'!N295:N299,'Centered Ratings'!N284:N288)/SUM('Modified Weights'!N295:N299)</f>
        <v>0.14096122660459368</v>
      </c>
      <c r="O285" s="4">
        <f ca="1">SUMPRODUCT('Modified Weights'!O295:O299,'Centered Ratings'!O284:O288)/SUM('Modified Weights'!O295:O299)</f>
        <v>0.1243446570134242</v>
      </c>
      <c r="P285">
        <f ca="1">SUMPRODUCT('Modified Weights'!P295:P299,'Centered Ratings'!P284:P288)/SUM('Modified Weights'!P295:P299)</f>
        <v>0.50045065064498961</v>
      </c>
      <c r="Q285">
        <f ca="1">SUMPRODUCT('Modified Weights'!Q295:Q299,'Centered Ratings'!Q284:Q288)/SUM('Modified Weights'!Q295:Q299)</f>
        <v>-0.19315115614172121</v>
      </c>
      <c r="R285">
        <f ca="1">SUMPRODUCT('Modified Weights'!R295:R299,'Centered Ratings'!R284:R288)/SUM('Modified Weights'!R295:R299)</f>
        <v>0.51989589944746806</v>
      </c>
      <c r="S285">
        <f ca="1">SUMPRODUCT('Modified Weights'!S295:S299,'Centered Ratings'!S284:S288)/SUM('Modified Weights'!S295:S299)</f>
        <v>0</v>
      </c>
      <c r="T285">
        <f ca="1">SUMPRODUCT('Modified Weights'!T295:T299,'Centered Ratings'!T284:T288)/SUM('Modified Weights'!T295:T299)</f>
        <v>0</v>
      </c>
      <c r="U285">
        <f ca="1">SUMPRODUCT('Modified Weights'!U295:U299,'Centered Ratings'!U284:U288)/SUM('Modified Weights'!U295:U299)</f>
        <v>0.17289488551114127</v>
      </c>
      <c r="V285">
        <f ca="1">SUMPRODUCT('Modified Weights'!V295:V299,'Centered Ratings'!V284:V288)/SUM('Modified Weights'!V295:V299)</f>
        <v>0</v>
      </c>
      <c r="W285">
        <f ca="1">SUMPRODUCT('Modified Weights'!W295:W299,'Centered Ratings'!W284:W288)/SUM('Modified Weights'!W295:W299)</f>
        <v>0.31135555639604662</v>
      </c>
      <c r="X285">
        <f ca="1">SUMPRODUCT('Modified Weights'!X295:X299,'Centered Ratings'!X284:X288)/SUM('Modified Weights'!X295:X299)</f>
        <v>0</v>
      </c>
      <c r="Y285">
        <f ca="1">SUMPRODUCT('Modified Weights'!Y295:Y299,'Centered Ratings'!Y284:Y288)/SUM('Modified Weights'!Y295:Y299)</f>
        <v>0.47318011259273957</v>
      </c>
      <c r="Z285">
        <f ca="1">SUMPRODUCT('Modified Weights'!Z295:Z299,'Centered Ratings'!Z284:Z288)/SUM('Modified Weights'!Z295:Z299)</f>
        <v>-0.16735867779160329</v>
      </c>
    </row>
    <row r="286" spans="1:26">
      <c r="A286" s="1" t="str">
        <f t="shared" si="56"/>
        <v>664: Twister (1996)</v>
      </c>
      <c r="B286">
        <f ca="1">SUMPRODUCT('Modified Weights'!B296:B300,'Centered Ratings'!B285:B289)/SUM('Modified Weights'!B296:B300)</f>
        <v>-0.10606764369140477</v>
      </c>
      <c r="C286">
        <f ca="1">SUMPRODUCT('Modified Weights'!C296:C300,'Centered Ratings'!C285:C289)/SUM('Modified Weights'!C296:C300)</f>
        <v>-0.2675637110874205</v>
      </c>
      <c r="D286">
        <f ca="1">SUMPRODUCT('Modified Weights'!D296:D300,'Centered Ratings'!D285:D289)/SUM('Modified Weights'!D296:D300)</f>
        <v>0.18923541344464065</v>
      </c>
      <c r="E286">
        <f ca="1">SUMPRODUCT('Modified Weights'!E296:E300,'Centered Ratings'!E285:E289)/SUM('Modified Weights'!E296:E300)</f>
        <v>-0.5</v>
      </c>
      <c r="F286" s="4">
        <f ca="1">SUMPRODUCT('Modified Weights'!F296:F300,'Centered Ratings'!F285:F289)/SUM('Modified Weights'!F296:F300)</f>
        <v>0.35772118820128768</v>
      </c>
      <c r="G286">
        <f ca="1">SUMPRODUCT('Modified Weights'!G296:G300,'Centered Ratings'!G285:G289)/SUM('Modified Weights'!G296:G300)</f>
        <v>0.40956079210615676</v>
      </c>
      <c r="H286">
        <f ca="1">SUMPRODUCT('Modified Weights'!H296:H300,'Centered Ratings'!H285:H289)/SUM('Modified Weights'!H296:H300)</f>
        <v>-0.25749012186881121</v>
      </c>
      <c r="I286" t="e">
        <f ca="1">SUMPRODUCT('Modified Weights'!I296:I300,'Centered Ratings'!I285:I289)/SUM('Modified Weights'!I296:I300)</f>
        <v>#DIV/0!</v>
      </c>
      <c r="J286">
        <f ca="1">SUMPRODUCT('Modified Weights'!J296:J300,'Centered Ratings'!J285:J289)/SUM('Modified Weights'!J296:J300)</f>
        <v>-0.3171909063489971</v>
      </c>
      <c r="K286">
        <f ca="1">SUMPRODUCT('Modified Weights'!K296:K300,'Centered Ratings'!K285:K289)/SUM('Modified Weights'!K296:K300)</f>
        <v>-0.49315593044108502</v>
      </c>
      <c r="L286">
        <f ca="1">SUMPRODUCT('Modified Weights'!L296:L300,'Centered Ratings'!L285:L289)/SUM('Modified Weights'!L296:L300)</f>
        <v>0.3456094283591139</v>
      </c>
      <c r="M286">
        <f ca="1">SUMPRODUCT('Modified Weights'!M296:M300,'Centered Ratings'!M285:M289)/SUM('Modified Weights'!M296:M300)</f>
        <v>0.21353453291473834</v>
      </c>
      <c r="N286">
        <f ca="1">SUMPRODUCT('Modified Weights'!N296:N300,'Centered Ratings'!N285:N289)/SUM('Modified Weights'!N296:N300)</f>
        <v>0.14096122660459368</v>
      </c>
      <c r="O286" s="4">
        <f ca="1">SUMPRODUCT('Modified Weights'!O296:O300,'Centered Ratings'!O285:O289)/SUM('Modified Weights'!O296:O300)</f>
        <v>0.33869054029803325</v>
      </c>
      <c r="P286">
        <f ca="1">SUMPRODUCT('Modified Weights'!P296:P300,'Centered Ratings'!P285:P289)/SUM('Modified Weights'!P296:P300)</f>
        <v>0.50045065064498961</v>
      </c>
      <c r="Q286">
        <f ca="1">SUMPRODUCT('Modified Weights'!Q296:Q300,'Centered Ratings'!Q285:Q289)/SUM('Modified Weights'!Q296:Q300)</f>
        <v>-0.32737601524402893</v>
      </c>
      <c r="R286">
        <f ca="1">SUMPRODUCT('Modified Weights'!R296:R300,'Centered Ratings'!R285:R289)/SUM('Modified Weights'!R296:R300)</f>
        <v>0.51989589944746806</v>
      </c>
      <c r="S286">
        <f ca="1">SUMPRODUCT('Modified Weights'!S296:S300,'Centered Ratings'!S285:S289)/SUM('Modified Weights'!S296:S300)</f>
        <v>0</v>
      </c>
      <c r="T286">
        <f ca="1">SUMPRODUCT('Modified Weights'!T296:T300,'Centered Ratings'!T285:T289)/SUM('Modified Weights'!T296:T300)</f>
        <v>0</v>
      </c>
      <c r="U286">
        <f ca="1">SUMPRODUCT('Modified Weights'!U296:U300,'Centered Ratings'!U285:U289)/SUM('Modified Weights'!U296:U300)</f>
        <v>-0.24434638692535682</v>
      </c>
      <c r="V286">
        <f ca="1">SUMPRODUCT('Modified Weights'!V296:V300,'Centered Ratings'!V285:V289)/SUM('Modified Weights'!V296:V300)</f>
        <v>0</v>
      </c>
      <c r="W286">
        <f ca="1">SUMPRODUCT('Modified Weights'!W296:W300,'Centered Ratings'!W285:W289)/SUM('Modified Weights'!W296:W300)</f>
        <v>-0.22762586750628019</v>
      </c>
      <c r="X286">
        <f ca="1">SUMPRODUCT('Modified Weights'!X296:X300,'Centered Ratings'!X285:X289)/SUM('Modified Weights'!X296:X300)</f>
        <v>0.13589236686352793</v>
      </c>
      <c r="Y286">
        <f ca="1">SUMPRODUCT('Modified Weights'!Y296:Y300,'Centered Ratings'!Y285:Y289)/SUM('Modified Weights'!Y296:Y300)</f>
        <v>4.6489318890876291E-2</v>
      </c>
      <c r="Z286">
        <f ca="1">SUMPRODUCT('Modified Weights'!Z296:Z300,'Centered Ratings'!Z285:Z289)/SUM('Modified Weights'!Z296:Z300)</f>
        <v>-4.5856970736950923E-3</v>
      </c>
    </row>
    <row r="287" spans="1:26">
      <c r="A287" s="1" t="str">
        <f t="shared" si="56"/>
        <v>664: Twister (1996)</v>
      </c>
      <c r="B287">
        <f ca="1">SUMPRODUCT('Modified Weights'!B297:B301,'Centered Ratings'!B286:B290)/SUM('Modified Weights'!B297:B301)</f>
        <v>5.5195015683579124E-2</v>
      </c>
      <c r="C287">
        <f ca="1">SUMPRODUCT('Modified Weights'!C297:C301,'Centered Ratings'!C286:C290)/SUM('Modified Weights'!C297:C301)</f>
        <v>0</v>
      </c>
      <c r="D287">
        <f ca="1">SUMPRODUCT('Modified Weights'!D297:D301,'Centered Ratings'!D286:D290)/SUM('Modified Weights'!D297:D301)</f>
        <v>3.9121642411153991E-2</v>
      </c>
      <c r="E287">
        <f ca="1">SUMPRODUCT('Modified Weights'!E297:E301,'Centered Ratings'!E286:E290)/SUM('Modified Weights'!E297:E301)</f>
        <v>0.47008176656688966</v>
      </c>
      <c r="F287" s="4">
        <f ca="1">SUMPRODUCT('Modified Weights'!F297:F301,'Centered Ratings'!F286:F290)/SUM('Modified Weights'!F297:F301)</f>
        <v>-0.14974627212406247</v>
      </c>
      <c r="G287">
        <f ca="1">SUMPRODUCT('Modified Weights'!G297:G301,'Centered Ratings'!G286:G290)/SUM('Modified Weights'!G297:G301)</f>
        <v>0.40956079210615676</v>
      </c>
      <c r="H287">
        <f ca="1">SUMPRODUCT('Modified Weights'!H297:H301,'Centered Ratings'!H286:H290)/SUM('Modified Weights'!H297:H301)</f>
        <v>-2.6762160235444869E-2</v>
      </c>
      <c r="I287" t="e">
        <f ca="1">SUMPRODUCT('Modified Weights'!I297:I301,'Centered Ratings'!I286:I290)/SUM('Modified Weights'!I297:I301)</f>
        <v>#DIV/0!</v>
      </c>
      <c r="J287">
        <f ca="1">SUMPRODUCT('Modified Weights'!J297:J301,'Centered Ratings'!J286:J290)/SUM('Modified Weights'!J297:J301)</f>
        <v>0.1268862002696379</v>
      </c>
      <c r="K287">
        <f ca="1">SUMPRODUCT('Modified Weights'!K297:K301,'Centered Ratings'!K286:K290)/SUM('Modified Weights'!K297:K301)</f>
        <v>9.5103995078135595E-3</v>
      </c>
      <c r="L287">
        <f ca="1">SUMPRODUCT('Modified Weights'!L297:L301,'Centered Ratings'!L286:L290)/SUM('Modified Weights'!L297:L301)</f>
        <v>0.3456094283591139</v>
      </c>
      <c r="M287">
        <f ca="1">SUMPRODUCT('Modified Weights'!M297:M301,'Centered Ratings'!M286:M290)/SUM('Modified Weights'!M297:M301)</f>
        <v>-1.1864538312125101</v>
      </c>
      <c r="N287">
        <f ca="1">SUMPRODUCT('Modified Weights'!N297:N301,'Centered Ratings'!N286:N290)/SUM('Modified Weights'!N297:N301)</f>
        <v>0.14096122660459368</v>
      </c>
      <c r="O287" s="4">
        <f ca="1">SUMPRODUCT('Modified Weights'!O297:O301,'Centered Ratings'!O286:O290)/SUM('Modified Weights'!O297:O301)</f>
        <v>1.0538216993602065E-2</v>
      </c>
      <c r="P287">
        <f ca="1">SUMPRODUCT('Modified Weights'!P297:P301,'Centered Ratings'!P286:P290)/SUM('Modified Weights'!P297:P301)</f>
        <v>-7.4329816888593664E-2</v>
      </c>
      <c r="Q287">
        <f ca="1">SUMPRODUCT('Modified Weights'!Q297:Q301,'Centered Ratings'!Q286:Q290)/SUM('Modified Weights'!Q297:Q301)</f>
        <v>-0.32737601524402893</v>
      </c>
      <c r="R287">
        <f ca="1">SUMPRODUCT('Modified Weights'!R297:R301,'Centered Ratings'!R286:R290)/SUM('Modified Weights'!R297:R301)</f>
        <v>0</v>
      </c>
      <c r="S287">
        <f ca="1">SUMPRODUCT('Modified Weights'!S297:S301,'Centered Ratings'!S286:S290)/SUM('Modified Weights'!S297:S301)</f>
        <v>0</v>
      </c>
      <c r="T287">
        <f ca="1">SUMPRODUCT('Modified Weights'!T297:T301,'Centered Ratings'!T286:T290)/SUM('Modified Weights'!T297:T301)</f>
        <v>0</v>
      </c>
      <c r="U287">
        <f ca="1">SUMPRODUCT('Modified Weights'!U297:U301,'Centered Ratings'!U286:U290)/SUM('Modified Weights'!U297:U301)</f>
        <v>-0.13451259128945167</v>
      </c>
      <c r="V287">
        <f ca="1">SUMPRODUCT('Modified Weights'!V297:V301,'Centered Ratings'!V286:V290)/SUM('Modified Weights'!V297:V301)</f>
        <v>0</v>
      </c>
      <c r="W287">
        <f ca="1">SUMPRODUCT('Modified Weights'!W297:W301,'Centered Ratings'!W286:W290)/SUM('Modified Weights'!W297:W301)</f>
        <v>4.1956716169219678E-2</v>
      </c>
      <c r="X287">
        <f ca="1">SUMPRODUCT('Modified Weights'!X297:X301,'Centered Ratings'!X286:X290)/SUM('Modified Weights'!X297:X301)</f>
        <v>0.13589236686352793</v>
      </c>
      <c r="Y287">
        <f ca="1">SUMPRODUCT('Modified Weights'!Y297:Y301,'Centered Ratings'!Y286:Y290)/SUM('Modified Weights'!Y297:Y301)</f>
        <v>0.31012139141165951</v>
      </c>
      <c r="Z287">
        <f ca="1">SUMPRODUCT('Modified Weights'!Z297:Z301,'Centered Ratings'!Z286:Z290)/SUM('Modified Weights'!Z297:Z301)</f>
        <v>-4.5856970736950923E-3</v>
      </c>
    </row>
    <row r="288" spans="1:26">
      <c r="A288" s="21" t="s">
        <v>57</v>
      </c>
      <c r="B288">
        <f ca="1">SUMPRODUCT('Modified Weights'!B298:B302,'Centered Ratings'!B287:B291)/SUM('Modified Weights'!B298:B302)</f>
        <v>5.5195015683579124E-2</v>
      </c>
      <c r="C288">
        <f ca="1">SUMPRODUCT('Modified Weights'!C298:C302,'Centered Ratings'!C287:C291)/SUM('Modified Weights'!C298:C302)</f>
        <v>0</v>
      </c>
      <c r="D288">
        <f ca="1">SUMPRODUCT('Modified Weights'!D298:D302,'Centered Ratings'!D287:D291)/SUM('Modified Weights'!D298:D302)</f>
        <v>-2.0321360477221044E-2</v>
      </c>
      <c r="E288">
        <f ca="1">SUMPRODUCT('Modified Weights'!E298:E302,'Centered Ratings'!E287:E291)/SUM('Modified Weights'!E298:E302)</f>
        <v>4.2964323456616133E-2</v>
      </c>
      <c r="F288" s="4">
        <f ca="1">SUMPRODUCT('Modified Weights'!F298:F302,'Centered Ratings'!F287:F291)/SUM('Modified Weights'!F298:F302)</f>
        <v>-0.14974627212406247</v>
      </c>
      <c r="G288">
        <f ca="1">SUMPRODUCT('Modified Weights'!G298:G302,'Centered Ratings'!G287:G291)/SUM('Modified Weights'!G298:G302)</f>
        <v>0</v>
      </c>
      <c r="H288">
        <f ca="1">SUMPRODUCT('Modified Weights'!H298:H302,'Centered Ratings'!H287:H291)/SUM('Modified Weights'!H298:H302)</f>
        <v>-2.6762160235444869E-2</v>
      </c>
      <c r="I288">
        <f ca="1">SUMPRODUCT('Modified Weights'!I298:I302,'Centered Ratings'!I287:I291)/SUM('Modified Weights'!I298:I302)</f>
        <v>0</v>
      </c>
      <c r="J288">
        <f ca="1">SUMPRODUCT('Modified Weights'!J298:J302,'Centered Ratings'!J287:J291)/SUM('Modified Weights'!J298:J302)</f>
        <v>4.860704828701011E-2</v>
      </c>
      <c r="K288">
        <f ca="1">SUMPRODUCT('Modified Weights'!K298:K302,'Centered Ratings'!K287:K291)/SUM('Modified Weights'!K298:K302)</f>
        <v>1.19296962492694E-2</v>
      </c>
      <c r="L288">
        <f ca="1">SUMPRODUCT('Modified Weights'!L298:L302,'Centered Ratings'!L287:L291)/SUM('Modified Weights'!L298:L302)</f>
        <v>-4.5149924645048259E-2</v>
      </c>
      <c r="M288">
        <f ca="1">SUMPRODUCT('Modified Weights'!M298:M302,'Centered Ratings'!M287:M291)/SUM('Modified Weights'!M298:M302)</f>
        <v>-0.33633773529030137</v>
      </c>
      <c r="N288">
        <f ca="1">SUMPRODUCT('Modified Weights'!N298:N302,'Centered Ratings'!N287:N291)/SUM('Modified Weights'!N298:N302)</f>
        <v>0.14096122660459368</v>
      </c>
      <c r="O288" s="4">
        <f ca="1">SUMPRODUCT('Modified Weights'!O298:O302,'Centered Ratings'!O287:O291)/SUM('Modified Weights'!O298:O302)</f>
        <v>-1.0770740982121212E-2</v>
      </c>
      <c r="P288">
        <f ca="1">SUMPRODUCT('Modified Weights'!P298:P302,'Centered Ratings'!P287:P291)/SUM('Modified Weights'!P298:P302)</f>
        <v>-8.537272992315309E-2</v>
      </c>
      <c r="Q288">
        <f ca="1">SUMPRODUCT('Modified Weights'!Q298:Q302,'Centered Ratings'!Q287:Q291)/SUM('Modified Weights'!Q298:Q302)</f>
        <v>5.5450868646442664E-2</v>
      </c>
      <c r="R288">
        <f ca="1">SUMPRODUCT('Modified Weights'!R298:R302,'Centered Ratings'!R287:R291)/SUM('Modified Weights'!R298:R302)</f>
        <v>0</v>
      </c>
      <c r="S288">
        <f ca="1">SUMPRODUCT('Modified Weights'!S298:S302,'Centered Ratings'!S287:S291)/SUM('Modified Weights'!S298:S302)</f>
        <v>0</v>
      </c>
      <c r="T288">
        <f ca="1">SUMPRODUCT('Modified Weights'!T298:T302,'Centered Ratings'!T287:T291)/SUM('Modified Weights'!T298:T302)</f>
        <v>0</v>
      </c>
      <c r="U288">
        <f ca="1">SUMPRODUCT('Modified Weights'!U298:U302,'Centered Ratings'!U287:U291)/SUM('Modified Weights'!U298:U302)</f>
        <v>1.8307414140015917E-2</v>
      </c>
      <c r="V288">
        <f ca="1">SUMPRODUCT('Modified Weights'!V298:V302,'Centered Ratings'!V287:V291)/SUM('Modified Weights'!V298:V302)</f>
        <v>0</v>
      </c>
      <c r="W288">
        <f ca="1">SUMPRODUCT('Modified Weights'!W298:W302,'Centered Ratings'!W287:W291)/SUM('Modified Weights'!W298:W302)</f>
        <v>0.11254922823095898</v>
      </c>
      <c r="X288">
        <f ca="1">SUMPRODUCT('Modified Weights'!X298:X302,'Centered Ratings'!X287:X291)/SUM('Modified Weights'!X298:X302)</f>
        <v>0</v>
      </c>
      <c r="Y288">
        <f ca="1">SUMPRODUCT('Modified Weights'!Y298:Y302,'Centered Ratings'!Y287:Y291)/SUM('Modified Weights'!Y298:Y302)</f>
        <v>-5.2285490876334682E-2</v>
      </c>
      <c r="Z288">
        <f ca="1">SUMPRODUCT('Modified Weights'!Z298:Z302,'Centered Ratings'!Z287:Z291)/SUM('Modified Weights'!Z298:Z302)</f>
        <v>1.2463413522503105E-2</v>
      </c>
    </row>
    <row r="289" spans="1:26">
      <c r="A289" s="1" t="str">
        <f t="shared" ref="A289:A292" si="57">A288</f>
        <v>671: Harry Potter and the Sorcerer's Stone (a.k.a. Harry Potter and the Philosopher's Stone) (2001)</v>
      </c>
      <c r="B289">
        <f ca="1">SUMPRODUCT('Modified Weights'!B299:B303,'Centered Ratings'!B288:B292)/SUM('Modified Weights'!B299:B303)</f>
        <v>0.16003424642319078</v>
      </c>
      <c r="C289">
        <f ca="1">SUMPRODUCT('Modified Weights'!C299:C303,'Centered Ratings'!C288:C292)/SUM('Modified Weights'!C299:C303)</f>
        <v>0.10370583735871486</v>
      </c>
      <c r="D289">
        <f ca="1">SUMPRODUCT('Modified Weights'!D299:D303,'Centered Ratings'!D288:D292)/SUM('Modified Weights'!D299:D303)</f>
        <v>-2.0321360477221044E-2</v>
      </c>
      <c r="E289">
        <f ca="1">SUMPRODUCT('Modified Weights'!E299:E303,'Centered Ratings'!E288:E292)/SUM('Modified Weights'!E299:E303)</f>
        <v>-2.3706961587618473E-2</v>
      </c>
      <c r="F289" s="4">
        <f ca="1">SUMPRODUCT('Modified Weights'!F299:F303,'Centered Ratings'!F288:F292)/SUM('Modified Weights'!F299:F303)</f>
        <v>-0.16324382765883497</v>
      </c>
      <c r="G289">
        <f ca="1">SUMPRODUCT('Modified Weights'!G299:G303,'Centered Ratings'!G288:G292)/SUM('Modified Weights'!G299:G303)</f>
        <v>0.29487760501050797</v>
      </c>
      <c r="H289">
        <f ca="1">SUMPRODUCT('Modified Weights'!H299:H303,'Centered Ratings'!H288:H292)/SUM('Modified Weights'!H299:H303)</f>
        <v>-0.10704324773747743</v>
      </c>
      <c r="I289">
        <f ca="1">SUMPRODUCT('Modified Weights'!I299:I303,'Centered Ratings'!I288:I292)/SUM('Modified Weights'!I299:I303)</f>
        <v>-0.15571641856015975</v>
      </c>
      <c r="J289">
        <f ca="1">SUMPRODUCT('Modified Weights'!J299:J303,'Centered Ratings'!J288:J292)/SUM('Modified Weights'!J299:J303)</f>
        <v>0.19676075527791831</v>
      </c>
      <c r="K289">
        <f ca="1">SUMPRODUCT('Modified Weights'!K299:K303,'Centered Ratings'!K288:K292)/SUM('Modified Weights'!K299:K303)</f>
        <v>7.3640039250987818E-2</v>
      </c>
      <c r="L289">
        <f ca="1">SUMPRODUCT('Modified Weights'!L299:L303,'Centered Ratings'!L288:L292)/SUM('Modified Weights'!L299:L303)</f>
        <v>0.12283798866013856</v>
      </c>
      <c r="M289">
        <f ca="1">SUMPRODUCT('Modified Weights'!M299:M303,'Centered Ratings'!M288:M292)/SUM('Modified Weights'!M299:M303)</f>
        <v>-0.57559430160687519</v>
      </c>
      <c r="N289">
        <f ca="1">SUMPRODUCT('Modified Weights'!N299:N303,'Centered Ratings'!N288:N292)/SUM('Modified Weights'!N299:N303)</f>
        <v>0.14509549707495414</v>
      </c>
      <c r="O289" s="4">
        <f ca="1">SUMPRODUCT('Modified Weights'!O299:O303,'Centered Ratings'!O288:O292)/SUM('Modified Weights'!O299:O303)</f>
        <v>-1.0770740982121212E-2</v>
      </c>
      <c r="P289">
        <f ca="1">SUMPRODUCT('Modified Weights'!P299:P303,'Centered Ratings'!P288:P292)/SUM('Modified Weights'!P299:P303)</f>
        <v>-0.19207686817359881</v>
      </c>
      <c r="Q289">
        <f ca="1">SUMPRODUCT('Modified Weights'!Q299:Q303,'Centered Ratings'!Q288:Q292)/SUM('Modified Weights'!Q299:Q303)</f>
        <v>0.29001854668181998</v>
      </c>
      <c r="R289">
        <f ca="1">SUMPRODUCT('Modified Weights'!R299:R303,'Centered Ratings'!R288:R292)/SUM('Modified Weights'!R299:R303)</f>
        <v>-0.26323299550047335</v>
      </c>
      <c r="S289">
        <f ca="1">SUMPRODUCT('Modified Weights'!S299:S303,'Centered Ratings'!S288:S292)/SUM('Modified Weights'!S299:S303)</f>
        <v>0.36346981705693981</v>
      </c>
      <c r="T289">
        <f ca="1">SUMPRODUCT('Modified Weights'!T299:T303,'Centered Ratings'!T288:T292)/SUM('Modified Weights'!T299:T303)</f>
        <v>0.22433671954733303</v>
      </c>
      <c r="U289">
        <f ca="1">SUMPRODUCT('Modified Weights'!U299:U303,'Centered Ratings'!U288:U292)/SUM('Modified Weights'!U299:U303)</f>
        <v>1.8307414140015917E-2</v>
      </c>
      <c r="V289">
        <f ca="1">SUMPRODUCT('Modified Weights'!V299:V303,'Centered Ratings'!V288:V292)/SUM('Modified Weights'!V299:V303)</f>
        <v>-0.9118914656217747</v>
      </c>
      <c r="W289">
        <f ca="1">SUMPRODUCT('Modified Weights'!W299:W303,'Centered Ratings'!W288:W292)/SUM('Modified Weights'!W299:W303)</f>
        <v>0.27867978962310497</v>
      </c>
      <c r="X289">
        <f ca="1">SUMPRODUCT('Modified Weights'!X299:X303,'Centered Ratings'!X288:X292)/SUM('Modified Weights'!X299:X303)</f>
        <v>0.4188191945243917</v>
      </c>
      <c r="Y289">
        <f ca="1">SUMPRODUCT('Modified Weights'!Y299:Y303,'Centered Ratings'!Y288:Y292)/SUM('Modified Weights'!Y299:Y303)</f>
        <v>-8.9353607312724986E-2</v>
      </c>
      <c r="Z289">
        <f ca="1">SUMPRODUCT('Modified Weights'!Z299:Z303,'Centered Ratings'!Z288:Z292)/SUM('Modified Weights'!Z299:Z303)</f>
        <v>1.2463413522503105E-2</v>
      </c>
    </row>
    <row r="290" spans="1:26">
      <c r="A290" s="1" t="str">
        <f t="shared" si="57"/>
        <v>671: Harry Potter and the Sorcerer's Stone (a.k.a. Harry Potter and the Philosopher's Stone) (2001)</v>
      </c>
      <c r="B290">
        <f ca="1">SUMPRODUCT('Modified Weights'!B300:B304,'Centered Ratings'!B289:B293)/SUM('Modified Weights'!B300:B304)</f>
        <v>-6.7944167017121235E-2</v>
      </c>
      <c r="C290">
        <f ca="1">SUMPRODUCT('Modified Weights'!C300:C304,'Centered Ratings'!C289:C293)/SUM('Modified Weights'!C300:C304)</f>
        <v>0.37058348064231522</v>
      </c>
      <c r="D290">
        <f ca="1">SUMPRODUCT('Modified Weights'!D300:D304,'Centered Ratings'!D289:D293)/SUM('Modified Weights'!D300:D304)</f>
        <v>-0.44011528012370194</v>
      </c>
      <c r="E290">
        <f ca="1">SUMPRODUCT('Modified Weights'!E300:E304,'Centered Ratings'!E289:E293)/SUM('Modified Weights'!E300:E304)</f>
        <v>-2.3706961587618473E-2</v>
      </c>
      <c r="F290" s="4">
        <f ca="1">SUMPRODUCT('Modified Weights'!F300:F304,'Centered Ratings'!F289:F293)/SUM('Modified Weights'!F300:F304)</f>
        <v>-0.16324382765883497</v>
      </c>
      <c r="G290">
        <f ca="1">SUMPRODUCT('Modified Weights'!G300:G304,'Centered Ratings'!G289:G293)/SUM('Modified Weights'!G300:G304)</f>
        <v>0.20863263666985685</v>
      </c>
      <c r="H290">
        <f ca="1">SUMPRODUCT('Modified Weights'!H300:H304,'Centered Ratings'!H289:H293)/SUM('Modified Weights'!H300:H304)</f>
        <v>-6.5481556466338908E-2</v>
      </c>
      <c r="I290">
        <f ca="1">SUMPRODUCT('Modified Weights'!I300:I304,'Centered Ratings'!I289:I293)/SUM('Modified Weights'!I300:I304)</f>
        <v>-2.3486746852715363E-2</v>
      </c>
      <c r="J290">
        <f ca="1">SUMPRODUCT('Modified Weights'!J300:J304,'Centered Ratings'!J289:J293)/SUM('Modified Weights'!J300:J304)</f>
        <v>0.16360643005322117</v>
      </c>
      <c r="K290">
        <f ca="1">SUMPRODUCT('Modified Weights'!K300:K304,'Centered Ratings'!K289:K293)/SUM('Modified Weights'!K300:K304)</f>
        <v>0.17417197138689822</v>
      </c>
      <c r="L290">
        <f ca="1">SUMPRODUCT('Modified Weights'!L300:L304,'Centered Ratings'!L289:L293)/SUM('Modified Weights'!L300:L304)</f>
        <v>-5.0660132519787147E-2</v>
      </c>
      <c r="M290">
        <f ca="1">SUMPRODUCT('Modified Weights'!M300:M304,'Centered Ratings'!M289:M293)/SUM('Modified Weights'!M300:M304)</f>
        <v>-0.57559430160687519</v>
      </c>
      <c r="N290">
        <f ca="1">SUMPRODUCT('Modified Weights'!N300:N304,'Centered Ratings'!N289:N293)/SUM('Modified Weights'!N300:N304)</f>
        <v>0.22343266496286637</v>
      </c>
      <c r="O290" s="4">
        <f ca="1">SUMPRODUCT('Modified Weights'!O300:O304,'Centered Ratings'!O289:O293)/SUM('Modified Weights'!O300:O304)</f>
        <v>-0.1502425022506815</v>
      </c>
      <c r="P290">
        <f ca="1">SUMPRODUCT('Modified Weights'!P300:P304,'Centered Ratings'!P289:P293)/SUM('Modified Weights'!P300:P304)</f>
        <v>-0.43295754314768048</v>
      </c>
      <c r="Q290">
        <f ca="1">SUMPRODUCT('Modified Weights'!Q300:Q304,'Centered Ratings'!Q289:Q293)/SUM('Modified Weights'!Q300:Q304)</f>
        <v>0.1609355537921103</v>
      </c>
      <c r="R290">
        <f ca="1">SUMPRODUCT('Modified Weights'!R300:R304,'Centered Ratings'!R289:R293)/SUM('Modified Weights'!R300:R304)</f>
        <v>-0.30154180057192775</v>
      </c>
      <c r="S290">
        <f ca="1">SUMPRODUCT('Modified Weights'!S300:S304,'Centered Ratings'!S289:S293)/SUM('Modified Weights'!S300:S304)</f>
        <v>0.36346981705693981</v>
      </c>
      <c r="T290">
        <f ca="1">SUMPRODUCT('Modified Weights'!T300:T304,'Centered Ratings'!T289:T293)/SUM('Modified Weights'!T300:T304)</f>
        <v>0.60583315094150281</v>
      </c>
      <c r="U290">
        <f ca="1">SUMPRODUCT('Modified Weights'!U300:U304,'Centered Ratings'!U289:U293)/SUM('Modified Weights'!U300:U304)</f>
        <v>0.10834956531821946</v>
      </c>
      <c r="V290">
        <f ca="1">SUMPRODUCT('Modified Weights'!V300:V304,'Centered Ratings'!V289:V293)/SUM('Modified Weights'!V300:V304)</f>
        <v>-0.16790431540206024</v>
      </c>
      <c r="W290">
        <f ca="1">SUMPRODUCT('Modified Weights'!W300:W304,'Centered Ratings'!W289:W293)/SUM('Modified Weights'!W300:W304)</f>
        <v>0.10770961195295235</v>
      </c>
      <c r="X290">
        <f ca="1">SUMPRODUCT('Modified Weights'!X300:X304,'Centered Ratings'!X289:X293)/SUM('Modified Weights'!X300:X304)</f>
        <v>0.4188191945243917</v>
      </c>
      <c r="Y290">
        <f ca="1">SUMPRODUCT('Modified Weights'!Y300:Y304,'Centered Ratings'!Y289:Y293)/SUM('Modified Weights'!Y300:Y304)</f>
        <v>-8.9353607312724986E-2</v>
      </c>
      <c r="Z290">
        <f ca="1">SUMPRODUCT('Modified Weights'!Z300:Z304,'Centered Ratings'!Z289:Z293)/SUM('Modified Weights'!Z300:Z304)</f>
        <v>4.9471399080247926E-2</v>
      </c>
    </row>
    <row r="291" spans="1:26">
      <c r="A291" s="1" t="str">
        <f t="shared" si="57"/>
        <v>671: Harry Potter and the Sorcerer's Stone (a.k.a. Harry Potter and the Philosopher's Stone) (2001)</v>
      </c>
      <c r="B291">
        <f ca="1">SUMPRODUCT('Modified Weights'!B301:B305,'Centered Ratings'!B290:B294)/SUM('Modified Weights'!B301:B305)</f>
        <v>-0.54255354889765528</v>
      </c>
      <c r="C291">
        <f ca="1">SUMPRODUCT('Modified Weights'!C301:C305,'Centered Ratings'!C290:C294)/SUM('Modified Weights'!C301:C305)</f>
        <v>0.27265502142447762</v>
      </c>
      <c r="D291">
        <f ca="1">SUMPRODUCT('Modified Weights'!D301:D305,'Centered Ratings'!D290:D294)/SUM('Modified Weights'!D301:D305)</f>
        <v>-0.27584067042843319</v>
      </c>
      <c r="E291">
        <f ca="1">SUMPRODUCT('Modified Weights'!E301:E305,'Centered Ratings'!E290:E294)/SUM('Modified Weights'!E301:E305)</f>
        <v>-2.3706961587618473E-2</v>
      </c>
      <c r="F291" s="4">
        <f ca="1">SUMPRODUCT('Modified Weights'!F301:F305,'Centered Ratings'!F290:F294)/SUM('Modified Weights'!F301:F305)</f>
        <v>9.0272099387654112E-2</v>
      </c>
      <c r="G291">
        <f ca="1">SUMPRODUCT('Modified Weights'!G301:G305,'Centered Ratings'!G290:G294)/SUM('Modified Weights'!G301:G305)</f>
        <v>0.43603140765429677</v>
      </c>
      <c r="H291">
        <f ca="1">SUMPRODUCT('Modified Weights'!H301:H305,'Centered Ratings'!H290:H294)/SUM('Modified Weights'!H301:H305)</f>
        <v>0.26067859102533453</v>
      </c>
      <c r="I291">
        <f ca="1">SUMPRODUCT('Modified Weights'!I301:I305,'Centered Ratings'!I290:I294)/SUM('Modified Weights'!I301:I305)</f>
        <v>0.13205053921920873</v>
      </c>
      <c r="J291">
        <f ca="1">SUMPRODUCT('Modified Weights'!J301:J305,'Centered Ratings'!J290:J294)/SUM('Modified Weights'!J301:J305)</f>
        <v>0.25822552605509469</v>
      </c>
      <c r="K291">
        <f ca="1">SUMPRODUCT('Modified Weights'!K301:K305,'Centered Ratings'!K290:K294)/SUM('Modified Weights'!K301:K305)</f>
        <v>0.29062121978273048</v>
      </c>
      <c r="L291">
        <f ca="1">SUMPRODUCT('Modified Weights'!L301:L305,'Centered Ratings'!L290:L294)/SUM('Modified Weights'!L301:L305)</f>
        <v>1.7511055799472746E-2</v>
      </c>
      <c r="M291">
        <f ca="1">SUMPRODUCT('Modified Weights'!M301:M305,'Centered Ratings'!M290:M294)/SUM('Modified Weights'!M301:M305)</f>
        <v>-0.26219064409332665</v>
      </c>
      <c r="N291">
        <f ca="1">SUMPRODUCT('Modified Weights'!N301:N305,'Centered Ratings'!N290:N294)/SUM('Modified Weights'!N301:N305)</f>
        <v>0.22999994195329543</v>
      </c>
      <c r="O291" s="4">
        <f ca="1">SUMPRODUCT('Modified Weights'!O301:O305,'Centered Ratings'!O290:O294)/SUM('Modified Weights'!O301:O305)</f>
        <v>-1.8105455213408745E-2</v>
      </c>
      <c r="P291">
        <f ca="1">SUMPRODUCT('Modified Weights'!P301:P305,'Centered Ratings'!P290:P294)/SUM('Modified Weights'!P301:P305)</f>
        <v>-0.2336716223286574</v>
      </c>
      <c r="Q291">
        <f ca="1">SUMPRODUCT('Modified Weights'!Q301:Q305,'Centered Ratings'!Q290:Q294)/SUM('Modified Weights'!Q301:Q305)</f>
        <v>7.5939404036791253E-2</v>
      </c>
      <c r="R291">
        <f ca="1">SUMPRODUCT('Modified Weights'!R301:R305,'Centered Ratings'!R290:R294)/SUM('Modified Weights'!R301:R305)</f>
        <v>-0.30154180057192775</v>
      </c>
      <c r="S291">
        <f ca="1">SUMPRODUCT('Modified Weights'!S301:S305,'Centered Ratings'!S290:S294)/SUM('Modified Weights'!S301:S305)</f>
        <v>0.28933714692712803</v>
      </c>
      <c r="T291">
        <f ca="1">SUMPRODUCT('Modified Weights'!T301:T305,'Centered Ratings'!T290:T294)/SUM('Modified Weights'!T301:T305)</f>
        <v>0.60583315094150281</v>
      </c>
      <c r="U291">
        <f ca="1">SUMPRODUCT('Modified Weights'!U301:U305,'Centered Ratings'!U290:U294)/SUM('Modified Weights'!U301:U305)</f>
        <v>0.32549194082132504</v>
      </c>
      <c r="V291">
        <f ca="1">SUMPRODUCT('Modified Weights'!V301:V305,'Centered Ratings'!V290:V294)/SUM('Modified Weights'!V301:V305)</f>
        <v>-1.7407825922823923E-2</v>
      </c>
      <c r="W291">
        <f ca="1">SUMPRODUCT('Modified Weights'!W301:W305,'Centered Ratings'!W290:W294)/SUM('Modified Weights'!W301:W305)</f>
        <v>0.40783729447693906</v>
      </c>
      <c r="X291">
        <f ca="1">SUMPRODUCT('Modified Weights'!X301:X305,'Centered Ratings'!X290:X294)/SUM('Modified Weights'!X301:X305)</f>
        <v>0.46782814394363054</v>
      </c>
      <c r="Y291">
        <f ca="1">SUMPRODUCT('Modified Weights'!Y301:Y305,'Centered Ratings'!Y290:Y294)/SUM('Modified Weights'!Y301:Y305)</f>
        <v>-2.1442275023419166E-2</v>
      </c>
      <c r="Z291">
        <f ca="1">SUMPRODUCT('Modified Weights'!Z301:Z305,'Centered Ratings'!Z290:Z294)/SUM('Modified Weights'!Z301:Z305)</f>
        <v>0.33199277792760928</v>
      </c>
    </row>
    <row r="292" spans="1:26">
      <c r="A292" s="1" t="str">
        <f t="shared" si="57"/>
        <v>671: Harry Potter and the Sorcerer's Stone (a.k.a. Harry Potter and the Philosopher's Stone) (2001)</v>
      </c>
      <c r="B292">
        <f ca="1">SUMPRODUCT('Modified Weights'!B302:B306,'Centered Ratings'!B291:B295)/SUM('Modified Weights'!B302:B306)</f>
        <v>-0.29322254700663364</v>
      </c>
      <c r="C292">
        <f ca="1">SUMPRODUCT('Modified Weights'!C302:C306,'Centered Ratings'!C291:C295)/SUM('Modified Weights'!C302:C306)</f>
        <v>-3.7952929652191429E-2</v>
      </c>
      <c r="D292">
        <f ca="1">SUMPRODUCT('Modified Weights'!D302:D306,'Centered Ratings'!D291:D295)/SUM('Modified Weights'!D302:D306)</f>
        <v>0.22718666468557197</v>
      </c>
      <c r="E292">
        <f ca="1">SUMPRODUCT('Modified Weights'!E302:E306,'Centered Ratings'!E291:E295)/SUM('Modified Weights'!E302:E306)</f>
        <v>9.4836160306112499E-2</v>
      </c>
      <c r="F292" s="4">
        <f ca="1">SUMPRODUCT('Modified Weights'!F302:F306,'Centered Ratings'!F291:F295)/SUM('Modified Weights'!F302:F306)</f>
        <v>9.0272099387654112E-2</v>
      </c>
      <c r="G292">
        <f ca="1">SUMPRODUCT('Modified Weights'!G302:G306,'Centered Ratings'!G291:G295)/SUM('Modified Weights'!G302:G306)</f>
        <v>-0.28351899263090391</v>
      </c>
      <c r="H292">
        <f ca="1">SUMPRODUCT('Modified Weights'!H302:H306,'Centered Ratings'!H291:H295)/SUM('Modified Weights'!H302:H306)</f>
        <v>4.9594596988557522E-3</v>
      </c>
      <c r="I292">
        <f ca="1">SUMPRODUCT('Modified Weights'!I302:I306,'Centered Ratings'!I291:I295)/SUM('Modified Weights'!I302:I306)</f>
        <v>0.13205053921920873</v>
      </c>
      <c r="J292">
        <f ca="1">SUMPRODUCT('Modified Weights'!J302:J306,'Centered Ratings'!J291:J295)/SUM('Modified Weights'!J302:J306)</f>
        <v>0.20066023190690177</v>
      </c>
      <c r="K292">
        <f ca="1">SUMPRODUCT('Modified Weights'!K302:K306,'Centered Ratings'!K291:K295)/SUM('Modified Weights'!K302:K306)</f>
        <v>0.13924046657586817</v>
      </c>
      <c r="L292">
        <f ca="1">SUMPRODUCT('Modified Weights'!L302:L306,'Centered Ratings'!L291:L295)/SUM('Modified Weights'!L302:L306)</f>
        <v>1.7511055799472746E-2</v>
      </c>
      <c r="M292">
        <f ca="1">SUMPRODUCT('Modified Weights'!M302:M306,'Centered Ratings'!M291:M295)/SUM('Modified Weights'!M302:M306)</f>
        <v>-0.10848621916957639</v>
      </c>
      <c r="N292">
        <f ca="1">SUMPRODUCT('Modified Weights'!N302:N306,'Centered Ratings'!N291:N295)/SUM('Modified Weights'!N302:N306)</f>
        <v>-7.0055359089238475E-2</v>
      </c>
      <c r="O292" s="4">
        <f ca="1">SUMPRODUCT('Modified Weights'!O302:O306,'Centered Ratings'!O291:O295)/SUM('Modified Weights'!O302:O306)</f>
        <v>1.9326287792367929E-2</v>
      </c>
      <c r="P292">
        <f ca="1">SUMPRODUCT('Modified Weights'!P302:P306,'Centered Ratings'!P291:P295)/SUM('Modified Weights'!P302:P306)</f>
        <v>-0.26691569604207543</v>
      </c>
      <c r="Q292">
        <f ca="1">SUMPRODUCT('Modified Weights'!Q302:Q306,'Centered Ratings'!Q291:Q295)/SUM('Modified Weights'!Q302:Q306)</f>
        <v>7.5939404036791253E-2</v>
      </c>
      <c r="R292">
        <f ca="1">SUMPRODUCT('Modified Weights'!R302:R306,'Centered Ratings'!R291:R295)/SUM('Modified Weights'!R302:R306)</f>
        <v>-5.7668986362638938E-2</v>
      </c>
      <c r="S292">
        <f ca="1">SUMPRODUCT('Modified Weights'!S302:S306,'Centered Ratings'!S291:S295)/SUM('Modified Weights'!S302:S306)</f>
        <v>0.27444995857423826</v>
      </c>
      <c r="T292">
        <f ca="1">SUMPRODUCT('Modified Weights'!T302:T306,'Centered Ratings'!T291:T295)/SUM('Modified Weights'!T302:T306)</f>
        <v>0.60583315094150281</v>
      </c>
      <c r="U292">
        <f ca="1">SUMPRODUCT('Modified Weights'!U302:U306,'Centered Ratings'!U291:U295)/SUM('Modified Weights'!U302:U306)</f>
        <v>0.24663626347235137</v>
      </c>
      <c r="V292">
        <f ca="1">SUMPRODUCT('Modified Weights'!V302:V306,'Centered Ratings'!V291:V295)/SUM('Modified Weights'!V302:V306)</f>
        <v>-1.7407825922823923E-2</v>
      </c>
      <c r="W292">
        <f ca="1">SUMPRODUCT('Modified Weights'!W302:W306,'Centered Ratings'!W291:W295)/SUM('Modified Weights'!W302:W306)</f>
        <v>0.17522946435878792</v>
      </c>
      <c r="X292">
        <f ca="1">SUMPRODUCT('Modified Weights'!X302:X306,'Centered Ratings'!X291:X295)/SUM('Modified Weights'!X302:X306)</f>
        <v>-0.34415549808836016</v>
      </c>
      <c r="Y292">
        <f ca="1">SUMPRODUCT('Modified Weights'!Y302:Y306,'Centered Ratings'!Y291:Y295)/SUM('Modified Weights'!Y302:Y306)</f>
        <v>1.8176821517947632E-2</v>
      </c>
      <c r="Z292">
        <f ca="1">SUMPRODUCT('Modified Weights'!Z302:Z306,'Centered Ratings'!Z291:Z295)/SUM('Modified Weights'!Z302:Z306)</f>
        <v>-0.50164504533648724</v>
      </c>
    </row>
    <row r="293" spans="1:26">
      <c r="A293" s="21" t="s">
        <v>58</v>
      </c>
      <c r="B293">
        <f ca="1">SUMPRODUCT('Modified Weights'!B303:B307,'Centered Ratings'!B292:B296)/SUM('Modified Weights'!B303:B307)</f>
        <v>5.6395915327500094E-2</v>
      </c>
      <c r="C293">
        <f ca="1">SUMPRODUCT('Modified Weights'!C303:C307,'Centered Ratings'!C292:C296)/SUM('Modified Weights'!C303:C307)</f>
        <v>-3.7952929652191429E-2</v>
      </c>
      <c r="D293">
        <f ca="1">SUMPRODUCT('Modified Weights'!D303:D307,'Centered Ratings'!D292:D296)/SUM('Modified Weights'!D303:D307)</f>
        <v>0.20629839368617753</v>
      </c>
      <c r="E293">
        <f ca="1">SUMPRODUCT('Modified Weights'!E303:E307,'Centered Ratings'!E292:E296)/SUM('Modified Weights'!E303:E307)</f>
        <v>4.0447915996310556E-2</v>
      </c>
      <c r="F293" s="4">
        <f ca="1">SUMPRODUCT('Modified Weights'!F303:F307,'Centered Ratings'!F292:F296)/SUM('Modified Weights'!F303:F307)</f>
        <v>9.0272099387654112E-2</v>
      </c>
      <c r="G293">
        <f ca="1">SUMPRODUCT('Modified Weights'!G303:G307,'Centered Ratings'!G292:G296)/SUM('Modified Weights'!G303:G307)</f>
        <v>-0.14619293013985921</v>
      </c>
      <c r="H293">
        <f ca="1">SUMPRODUCT('Modified Weights'!H303:H307,'Centered Ratings'!H292:H296)/SUM('Modified Weights'!H303:H307)</f>
        <v>4.9594596988557522E-3</v>
      </c>
      <c r="I293">
        <f ca="1">SUMPRODUCT('Modified Weights'!I303:I307,'Centered Ratings'!I292:I296)/SUM('Modified Weights'!I303:I307)</f>
        <v>-9.7601978767326125E-2</v>
      </c>
      <c r="J293">
        <f ca="1">SUMPRODUCT('Modified Weights'!J303:J307,'Centered Ratings'!J292:J296)/SUM('Modified Weights'!J303:J307)</f>
        <v>2.8042781106804322E-2</v>
      </c>
      <c r="K293">
        <f ca="1">SUMPRODUCT('Modified Weights'!K303:K307,'Centered Ratings'!K292:K296)/SUM('Modified Weights'!K303:K307)</f>
        <v>1.2820789902631221E-2</v>
      </c>
      <c r="L293">
        <f ca="1">SUMPRODUCT('Modified Weights'!L303:L307,'Centered Ratings'!L292:L296)/SUM('Modified Weights'!L303:L307)</f>
        <v>-4.4494818262715043E-3</v>
      </c>
      <c r="M293">
        <f ca="1">SUMPRODUCT('Modified Weights'!M303:M307,'Centered Ratings'!M292:M296)/SUM('Modified Weights'!M303:M307)</f>
        <v>-0.31944985359479311</v>
      </c>
      <c r="N293">
        <f ca="1">SUMPRODUCT('Modified Weights'!N303:N307,'Centered Ratings'!N292:N296)/SUM('Modified Weights'!N303:N307)</f>
        <v>-7.0055359089238475E-2</v>
      </c>
      <c r="O293" s="4">
        <f ca="1">SUMPRODUCT('Modified Weights'!O303:O307,'Centered Ratings'!O292:O296)/SUM('Modified Weights'!O303:O307)</f>
        <v>-7.5152100622568691E-2</v>
      </c>
      <c r="P293">
        <f ca="1">SUMPRODUCT('Modified Weights'!P303:P307,'Centered Ratings'!P292:P296)/SUM('Modified Weights'!P303:P307)</f>
        <v>-0.30133037662548456</v>
      </c>
      <c r="Q293">
        <f ca="1">SUMPRODUCT('Modified Weights'!Q303:Q307,'Centered Ratings'!Q292:Q296)/SUM('Modified Weights'!Q303:Q307)</f>
        <v>9.1781983794270661E-2</v>
      </c>
      <c r="R293">
        <f ca="1">SUMPRODUCT('Modified Weights'!R303:R307,'Centered Ratings'!R292:R296)/SUM('Modified Weights'!R303:R307)</f>
        <v>-5.7668986362638938E-2</v>
      </c>
      <c r="S293">
        <f ca="1">SUMPRODUCT('Modified Weights'!S303:S307,'Centered Ratings'!S292:S296)/SUM('Modified Weights'!S303:S307)</f>
        <v>5.2196521055799605E-3</v>
      </c>
      <c r="T293">
        <f ca="1">SUMPRODUCT('Modified Weights'!T303:T307,'Centered Ratings'!T292:T296)/SUM('Modified Weights'!T303:T307)</f>
        <v>-0.1670634924298541</v>
      </c>
      <c r="U293">
        <f ca="1">SUMPRODUCT('Modified Weights'!U303:U307,'Centered Ratings'!U292:U296)/SUM('Modified Weights'!U303:U307)</f>
        <v>2.6781053442266979E-2</v>
      </c>
      <c r="V293">
        <f ca="1">SUMPRODUCT('Modified Weights'!V303:V307,'Centered Ratings'!V292:V296)/SUM('Modified Weights'!V303:V307)</f>
        <v>-1.7407825922823923E-2</v>
      </c>
      <c r="W293">
        <f ca="1">SUMPRODUCT('Modified Weights'!W303:W307,'Centered Ratings'!W292:W296)/SUM('Modified Weights'!W303:W307)</f>
        <v>0.10440801735841264</v>
      </c>
      <c r="X293">
        <f ca="1">SUMPRODUCT('Modified Weights'!X303:X307,'Centered Ratings'!X292:X296)/SUM('Modified Weights'!X303:X307)</f>
        <v>-0.18541241995759919</v>
      </c>
      <c r="Y293">
        <f ca="1">SUMPRODUCT('Modified Weights'!Y303:Y307,'Centered Ratings'!Y292:Y296)/SUM('Modified Weights'!Y303:Y307)</f>
        <v>0.17916434043164084</v>
      </c>
      <c r="Z293">
        <f ca="1">SUMPRODUCT('Modified Weights'!Z303:Z307,'Centered Ratings'!Z292:Z296)/SUM('Modified Weights'!Z303:Z307)</f>
        <v>-0.19406188929064019</v>
      </c>
    </row>
    <row r="294" spans="1:26">
      <c r="A294" s="1" t="str">
        <f t="shared" ref="A294:A297" si="58">A293</f>
        <v>672: Harry Potter and the Chamber of Secrets (2002)</v>
      </c>
      <c r="B294">
        <f ca="1">SUMPRODUCT('Modified Weights'!B304:B308,'Centered Ratings'!B293:B297)/SUM('Modified Weights'!B304:B308)</f>
        <v>0.25305909198243354</v>
      </c>
      <c r="C294">
        <f ca="1">SUMPRODUCT('Modified Weights'!C304:C308,'Centered Ratings'!C293:C297)/SUM('Modified Weights'!C304:C308)</f>
        <v>-8.8058309247104147E-3</v>
      </c>
      <c r="D294">
        <f ca="1">SUMPRODUCT('Modified Weights'!D304:D308,'Centered Ratings'!D293:D297)/SUM('Modified Weights'!D304:D308)</f>
        <v>0.12523259953331645</v>
      </c>
      <c r="E294">
        <f ca="1">SUMPRODUCT('Modified Weights'!E304:E308,'Centered Ratings'!E293:E297)/SUM('Modified Weights'!E304:E308)</f>
        <v>0.13703873765410374</v>
      </c>
      <c r="F294" s="4">
        <f ca="1">SUMPRODUCT('Modified Weights'!F304:F308,'Centered Ratings'!F293:F297)/SUM('Modified Weights'!F304:F308)</f>
        <v>-1.0087510221102223</v>
      </c>
      <c r="G294">
        <f ca="1">SUMPRODUCT('Modified Weights'!G304:G308,'Centered Ratings'!G293:G297)/SUM('Modified Weights'!G304:G308)</f>
        <v>-0.15991997055457999</v>
      </c>
      <c r="H294">
        <f ca="1">SUMPRODUCT('Modified Weights'!H304:H308,'Centered Ratings'!H293:H297)/SUM('Modified Weights'!H304:H308)</f>
        <v>-0.25228064098803687</v>
      </c>
      <c r="I294">
        <f ca="1">SUMPRODUCT('Modified Weights'!I304:I308,'Centered Ratings'!I293:I297)/SUM('Modified Weights'!I304:I308)</f>
        <v>0.13026836438563569</v>
      </c>
      <c r="J294">
        <f ca="1">SUMPRODUCT('Modified Weights'!J304:J308,'Centered Ratings'!J293:J297)/SUM('Modified Weights'!J304:J308)</f>
        <v>4.6195165045025558E-3</v>
      </c>
      <c r="K294">
        <f ca="1">SUMPRODUCT('Modified Weights'!K304:K308,'Centered Ratings'!K293:K297)/SUM('Modified Weights'!K304:K308)</f>
        <v>8.9821640566153493E-2</v>
      </c>
      <c r="L294">
        <f ca="1">SUMPRODUCT('Modified Weights'!L304:L308,'Centered Ratings'!L293:L297)/SUM('Modified Weights'!L304:L308)</f>
        <v>-0.94479650070620236</v>
      </c>
      <c r="M294">
        <f ca="1">SUMPRODUCT('Modified Weights'!M304:M308,'Centered Ratings'!M293:M297)/SUM('Modified Weights'!M304:M308)</f>
        <v>-0.1885733305989076</v>
      </c>
      <c r="N294">
        <f ca="1">SUMPRODUCT('Modified Weights'!N304:N308,'Centered Ratings'!N293:N297)/SUM('Modified Weights'!N304:N308)</f>
        <v>6.7461102072376392E-2</v>
      </c>
      <c r="O294" s="4">
        <f ca="1">SUMPRODUCT('Modified Weights'!O304:O308,'Centered Ratings'!O293:O297)/SUM('Modified Weights'!O304:O308)</f>
        <v>-7.5152100622568691E-2</v>
      </c>
      <c r="P294">
        <f ca="1">SUMPRODUCT('Modified Weights'!P304:P308,'Centered Ratings'!P293:P297)/SUM('Modified Weights'!P304:P308)</f>
        <v>-0.50841666997710877</v>
      </c>
      <c r="Q294">
        <f ca="1">SUMPRODUCT('Modified Weights'!Q304:Q308,'Centered Ratings'!Q293:Q297)/SUM('Modified Weights'!Q304:Q308)</f>
        <v>0.23584274613727041</v>
      </c>
      <c r="R294">
        <f ca="1">SUMPRODUCT('Modified Weights'!R304:R308,'Centered Ratings'!R293:R297)/SUM('Modified Weights'!R304:R308)</f>
        <v>0.33803049507190869</v>
      </c>
      <c r="S294">
        <f ca="1">SUMPRODUCT('Modified Weights'!S304:S308,'Centered Ratings'!S293:S297)/SUM('Modified Weights'!S304:S308)</f>
        <v>-9.7749442658997737E-2</v>
      </c>
      <c r="T294">
        <f ca="1">SUMPRODUCT('Modified Weights'!T304:T308,'Centered Ratings'!T293:T297)/SUM('Modified Weights'!T304:T308)</f>
        <v>-0.47309702482412497</v>
      </c>
      <c r="U294">
        <f ca="1">SUMPRODUCT('Modified Weights'!U304:U308,'Centered Ratings'!U293:U297)/SUM('Modified Weights'!U304:U308)</f>
        <v>-8.5096364366243238E-2</v>
      </c>
      <c r="V294">
        <f ca="1">SUMPRODUCT('Modified Weights'!V304:V308,'Centered Ratings'!V293:V297)/SUM('Modified Weights'!V304:V308)</f>
        <v>0.35661876937905479</v>
      </c>
      <c r="W294">
        <f ca="1">SUMPRODUCT('Modified Weights'!W304:W308,'Centered Ratings'!W293:W297)/SUM('Modified Weights'!W304:W308)</f>
        <v>-7.800020342003644E-2</v>
      </c>
      <c r="X294">
        <f ca="1">SUMPRODUCT('Modified Weights'!X304:X308,'Centered Ratings'!X293:X297)/SUM('Modified Weights'!X304:X308)</f>
        <v>-0.17984990309983998</v>
      </c>
      <c r="Y294">
        <f ca="1">SUMPRODUCT('Modified Weights'!Y304:Y308,'Centered Ratings'!Y293:Y297)/SUM('Modified Weights'!Y304:Y308)</f>
        <v>-0.20299692975967223</v>
      </c>
      <c r="Z294">
        <f ca="1">SUMPRODUCT('Modified Weights'!Z304:Z308,'Centered Ratings'!Z293:Z297)/SUM('Modified Weights'!Z304:Z308)</f>
        <v>-0.19406188929064019</v>
      </c>
    </row>
    <row r="295" spans="1:26">
      <c r="A295" s="1" t="str">
        <f t="shared" si="58"/>
        <v>672: Harry Potter and the Chamber of Secrets (2002)</v>
      </c>
      <c r="B295">
        <f ca="1">SUMPRODUCT('Modified Weights'!B305:B309,'Centered Ratings'!B294:B298)/SUM('Modified Weights'!B305:B309)</f>
        <v>-3.4473555677808916E-2</v>
      </c>
      <c r="C295">
        <f ca="1">SUMPRODUCT('Modified Weights'!C305:C309,'Centered Ratings'!C294:C298)/SUM('Modified Weights'!C305:C309)</f>
        <v>-9.4632186122695527E-2</v>
      </c>
      <c r="D295">
        <f ca="1">SUMPRODUCT('Modified Weights'!D305:D309,'Centered Ratings'!D294:D298)/SUM('Modified Weights'!D305:D309)</f>
        <v>0.2921872192126202</v>
      </c>
      <c r="E295">
        <f ca="1">SUMPRODUCT('Modified Weights'!E305:E309,'Centered Ratings'!E294:E298)/SUM('Modified Weights'!E305:E309)</f>
        <v>0.13703873765410374</v>
      </c>
      <c r="F295" s="4">
        <f ca="1">SUMPRODUCT('Modified Weights'!F305:F309,'Centered Ratings'!F294:F298)/SUM('Modified Weights'!F305:F309)</f>
        <v>-0.61188172791465156</v>
      </c>
      <c r="G295">
        <f ca="1">SUMPRODUCT('Modified Weights'!G305:G309,'Centered Ratings'!G294:G298)/SUM('Modified Weights'!G305:G309)</f>
        <v>-0.17268442178008012</v>
      </c>
      <c r="H295">
        <f ca="1">SUMPRODUCT('Modified Weights'!H305:H309,'Centered Ratings'!H294:H298)/SUM('Modified Weights'!H305:H309)</f>
        <v>-0.38778853915202011</v>
      </c>
      <c r="I295">
        <f ca="1">SUMPRODUCT('Modified Weights'!I305:I309,'Centered Ratings'!I294:I298)/SUM('Modified Weights'!I305:I309)</f>
        <v>-0.13483809110756748</v>
      </c>
      <c r="J295">
        <f ca="1">SUMPRODUCT('Modified Weights'!J305:J309,'Centered Ratings'!J294:J298)/SUM('Modified Weights'!J305:J309)</f>
        <v>7.133798486083251E-2</v>
      </c>
      <c r="K295">
        <f ca="1">SUMPRODUCT('Modified Weights'!K305:K309,'Centered Ratings'!K294:K298)/SUM('Modified Weights'!K305:K309)</f>
        <v>0.31293086104609824</v>
      </c>
      <c r="L295">
        <f ca="1">SUMPRODUCT('Modified Weights'!L305:L309,'Centered Ratings'!L294:L298)/SUM('Modified Weights'!L305:L309)</f>
        <v>-0.85092308652203497</v>
      </c>
      <c r="M295">
        <f ca="1">SUMPRODUCT('Modified Weights'!M305:M309,'Centered Ratings'!M294:M298)/SUM('Modified Weights'!M305:M309)</f>
        <v>-0.28962176019487629</v>
      </c>
      <c r="N295">
        <f ca="1">SUMPRODUCT('Modified Weights'!N305:N309,'Centered Ratings'!N294:N298)/SUM('Modified Weights'!N305:N309)</f>
        <v>-5.617889675021414E-2</v>
      </c>
      <c r="O295" s="4">
        <f ca="1">SUMPRODUCT('Modified Weights'!O305:O309,'Centered Ratings'!O294:O298)/SUM('Modified Weights'!O305:O309)</f>
        <v>-0.31076340020340332</v>
      </c>
      <c r="P295">
        <f ca="1">SUMPRODUCT('Modified Weights'!P305:P309,'Centered Ratings'!P294:P298)/SUM('Modified Weights'!P305:P309)</f>
        <v>-1.1587069367131655</v>
      </c>
      <c r="Q295">
        <f ca="1">SUMPRODUCT('Modified Weights'!Q305:Q309,'Centered Ratings'!Q294:Q298)/SUM('Modified Weights'!Q305:Q309)</f>
        <v>0.22582759560924417</v>
      </c>
      <c r="R295">
        <f ca="1">SUMPRODUCT('Modified Weights'!R305:R309,'Centered Ratings'!R294:R298)/SUM('Modified Weights'!R305:R309)</f>
        <v>-0.33333333333333348</v>
      </c>
      <c r="S295">
        <f ca="1">SUMPRODUCT('Modified Weights'!S305:S309,'Centered Ratings'!S294:S298)/SUM('Modified Weights'!S305:S309)</f>
        <v>-9.7749442658997737E-2</v>
      </c>
      <c r="T295">
        <f ca="1">SUMPRODUCT('Modified Weights'!T305:T309,'Centered Ratings'!T294:T298)/SUM('Modified Weights'!T305:T309)</f>
        <v>-0.90935501773151783</v>
      </c>
      <c r="U295">
        <f ca="1">SUMPRODUCT('Modified Weights'!U305:U309,'Centered Ratings'!U294:U298)/SUM('Modified Weights'!U305:U309)</f>
        <v>-0.20572205220563577</v>
      </c>
      <c r="V295">
        <f ca="1">SUMPRODUCT('Modified Weights'!V305:V309,'Centered Ratings'!V294:V298)/SUM('Modified Weights'!V305:V309)</f>
        <v>0.22355772220102196</v>
      </c>
      <c r="W295">
        <f ca="1">SUMPRODUCT('Modified Weights'!W305:W309,'Centered Ratings'!W294:W298)/SUM('Modified Weights'!W305:W309)</f>
        <v>-0.3055139057818359</v>
      </c>
      <c r="X295">
        <f ca="1">SUMPRODUCT('Modified Weights'!X305:X309,'Centered Ratings'!X294:X298)/SUM('Modified Weights'!X305:X309)</f>
        <v>-7.7922319742432175E-2</v>
      </c>
      <c r="Y295">
        <f ca="1">SUMPRODUCT('Modified Weights'!Y305:Y309,'Centered Ratings'!Y294:Y298)/SUM('Modified Weights'!Y305:Y309)</f>
        <v>-0.20299692975967223</v>
      </c>
      <c r="Z295">
        <f ca="1">SUMPRODUCT('Modified Weights'!Z305:Z309,'Centered Ratings'!Z294:Z298)/SUM('Modified Weights'!Z305:Z309)</f>
        <v>-0.38378311086244699</v>
      </c>
    </row>
    <row r="296" spans="1:26">
      <c r="A296" s="1" t="str">
        <f t="shared" si="58"/>
        <v>672: Harry Potter and the Chamber of Secrets (2002)</v>
      </c>
      <c r="B296">
        <f ca="1">SUMPRODUCT('Modified Weights'!B306:B310,'Centered Ratings'!B295:B299)/SUM('Modified Weights'!B306:B310)</f>
        <v>0.1508616630719907</v>
      </c>
      <c r="C296">
        <f ca="1">SUMPRODUCT('Modified Weights'!C306:C310,'Centered Ratings'!C295:C299)/SUM('Modified Weights'!C306:C310)</f>
        <v>-0.29355904237627756</v>
      </c>
      <c r="D296">
        <f ca="1">SUMPRODUCT('Modified Weights'!D306:D310,'Centered Ratings'!D295:D299)/SUM('Modified Weights'!D306:D310)</f>
        <v>0.30001691144939235</v>
      </c>
      <c r="E296">
        <f ca="1">SUMPRODUCT('Modified Weights'!E306:E310,'Centered Ratings'!E295:E299)/SUM('Modified Weights'!E306:E310)</f>
        <v>0.17774122349737995</v>
      </c>
      <c r="F296" s="4">
        <f ca="1">SUMPRODUCT('Modified Weights'!F306:F310,'Centered Ratings'!F295:F299)/SUM('Modified Weights'!F306:F310)</f>
        <v>-4.2973187046816365E-3</v>
      </c>
      <c r="G296">
        <f ca="1">SUMPRODUCT('Modified Weights'!G306:G310,'Centered Ratings'!G295:G299)/SUM('Modified Weights'!G306:G310)</f>
        <v>-0.71195757612201016</v>
      </c>
      <c r="H296">
        <f ca="1">SUMPRODUCT('Modified Weights'!H306:H310,'Centered Ratings'!H295:H299)/SUM('Modified Weights'!H306:H310)</f>
        <v>-0.16098934532571993</v>
      </c>
      <c r="I296">
        <f ca="1">SUMPRODUCT('Modified Weights'!I306:I310,'Centered Ratings'!I295:I299)/SUM('Modified Weights'!I306:I310)</f>
        <v>4.2578640129397508E-2</v>
      </c>
      <c r="J296">
        <f ca="1">SUMPRODUCT('Modified Weights'!J306:J310,'Centered Ratings'!J295:J299)/SUM('Modified Weights'!J306:J310)</f>
        <v>0.22383315102782814</v>
      </c>
      <c r="K296">
        <f ca="1">SUMPRODUCT('Modified Weights'!K306:K310,'Centered Ratings'!K295:K299)/SUM('Modified Weights'!K306:K310)</f>
        <v>0.25622716096243781</v>
      </c>
      <c r="L296">
        <f ca="1">SUMPRODUCT('Modified Weights'!L306:L310,'Centered Ratings'!L295:L299)/SUM('Modified Weights'!L306:L310)</f>
        <v>-0.53915782801103695</v>
      </c>
      <c r="M296">
        <f ca="1">SUMPRODUCT('Modified Weights'!M306:M310,'Centered Ratings'!M295:M299)/SUM('Modified Weights'!M306:M310)</f>
        <v>-0.47316220816864146</v>
      </c>
      <c r="N296">
        <f ca="1">SUMPRODUCT('Modified Weights'!N306:N310,'Centered Ratings'!N295:N299)/SUM('Modified Weights'!N306:N310)</f>
        <v>-5.6178896750214147E-2</v>
      </c>
      <c r="O296" s="4">
        <f ca="1">SUMPRODUCT('Modified Weights'!O306:O310,'Centered Ratings'!O295:O299)/SUM('Modified Weights'!O306:O310)</f>
        <v>-0.31076340020340332</v>
      </c>
      <c r="P296">
        <f ca="1">SUMPRODUCT('Modified Weights'!P306:P310,'Centered Ratings'!P295:P299)/SUM('Modified Weights'!P306:P310)</f>
        <v>-1.2598023208682676</v>
      </c>
      <c r="Q296">
        <f ca="1">SUMPRODUCT('Modified Weights'!Q306:Q310,'Centered Ratings'!Q295:Q299)/SUM('Modified Weights'!Q306:Q310)</f>
        <v>0.42896318710158565</v>
      </c>
      <c r="R296">
        <f ca="1">SUMPRODUCT('Modified Weights'!R306:R310,'Centered Ratings'!R295:R299)/SUM('Modified Weights'!R306:R310)</f>
        <v>-0.33333333333333348</v>
      </c>
      <c r="S296">
        <f ca="1">SUMPRODUCT('Modified Weights'!S306:S310,'Centered Ratings'!S295:S299)/SUM('Modified Weights'!S306:S310)</f>
        <v>-0.18569820947922622</v>
      </c>
      <c r="T296">
        <f ca="1">SUMPRODUCT('Modified Weights'!T306:T310,'Centered Ratings'!T295:T299)/SUM('Modified Weights'!T306:T310)</f>
        <v>-0.90935501773151783</v>
      </c>
      <c r="U296">
        <f ca="1">SUMPRODUCT('Modified Weights'!U306:U310,'Centered Ratings'!U295:U299)/SUM('Modified Weights'!U306:U310)</f>
        <v>-2.138502448320171E-2</v>
      </c>
      <c r="V296">
        <f ca="1">SUMPRODUCT('Modified Weights'!V306:V310,'Centered Ratings'!V295:V299)/SUM('Modified Weights'!V306:V310)</f>
        <v>-0.23469476410983564</v>
      </c>
      <c r="W296">
        <f ca="1">SUMPRODUCT('Modified Weights'!W306:W310,'Centered Ratings'!W295:W299)/SUM('Modified Weights'!W306:W310)</f>
        <v>0.11174019421239793</v>
      </c>
      <c r="X296">
        <f ca="1">SUMPRODUCT('Modified Weights'!X306:X310,'Centered Ratings'!X295:X299)/SUM('Modified Weights'!X306:X310)</f>
        <v>-0.24695818834379277</v>
      </c>
      <c r="Y296">
        <f ca="1">SUMPRODUCT('Modified Weights'!Y306:Y310,'Centered Ratings'!Y295:Y299)/SUM('Modified Weights'!Y306:Y310)</f>
        <v>0.53150487216689679</v>
      </c>
      <c r="Z296">
        <f ca="1">SUMPRODUCT('Modified Weights'!Z306:Z310,'Centered Ratings'!Z295:Z299)/SUM('Modified Weights'!Z306:Z310)</f>
        <v>-0.5255565687766347</v>
      </c>
    </row>
    <row r="297" spans="1:26">
      <c r="A297" s="1" t="str">
        <f t="shared" si="58"/>
        <v>672: Harry Potter and the Chamber of Secrets (2002)</v>
      </c>
      <c r="B297">
        <f ca="1">SUMPRODUCT('Modified Weights'!B307:B311,'Centered Ratings'!B296:B300)/SUM('Modified Weights'!B307:B311)</f>
        <v>0.15086166307199078</v>
      </c>
      <c r="C297">
        <f ca="1">SUMPRODUCT('Modified Weights'!C307:C311,'Centered Ratings'!C296:C300)/SUM('Modified Weights'!C307:C311)</f>
        <v>5.58749025849751E-2</v>
      </c>
      <c r="D297">
        <f ca="1">SUMPRODUCT('Modified Weights'!D307:D311,'Centered Ratings'!D296:D300)/SUM('Modified Weights'!D307:D311)</f>
        <v>2.999657080571216E-2</v>
      </c>
      <c r="E297">
        <f ca="1">SUMPRODUCT('Modified Weights'!E307:E311,'Centered Ratings'!E296:E300)/SUM('Modified Weights'!E307:E311)</f>
        <v>-0.64896018928845112</v>
      </c>
      <c r="F297" s="4">
        <f ca="1">SUMPRODUCT('Modified Weights'!F307:F311,'Centered Ratings'!F296:F300)/SUM('Modified Weights'!F307:F311)</f>
        <v>0.19367747010400554</v>
      </c>
      <c r="G297">
        <f ca="1">SUMPRODUCT('Modified Weights'!G307:G311,'Centered Ratings'!G296:G300)/SUM('Modified Weights'!G307:G311)</f>
        <v>-0.19267369257344666</v>
      </c>
      <c r="H297">
        <f ca="1">SUMPRODUCT('Modified Weights'!H307:H311,'Centered Ratings'!H296:H300)/SUM('Modified Weights'!H307:H311)</f>
        <v>0.17655990802523217</v>
      </c>
      <c r="I297">
        <f ca="1">SUMPRODUCT('Modified Weights'!I307:I311,'Centered Ratings'!I296:I300)/SUM('Modified Weights'!I307:I311)</f>
        <v>-0.18192795636736872</v>
      </c>
      <c r="J297">
        <f ca="1">SUMPRODUCT('Modified Weights'!J307:J311,'Centered Ratings'!J296:J300)/SUM('Modified Weights'!J307:J311)</f>
        <v>-8.3509177002270719E-3</v>
      </c>
      <c r="K297">
        <f ca="1">SUMPRODUCT('Modified Weights'!K307:K311,'Centered Ratings'!K296:K300)/SUM('Modified Weights'!K307:K311)</f>
        <v>-7.1214467173901688E-2</v>
      </c>
      <c r="L297">
        <f ca="1">SUMPRODUCT('Modified Weights'!L307:L311,'Centered Ratings'!L296:L300)/SUM('Modified Weights'!L307:L311)</f>
        <v>-0.53915782801103695</v>
      </c>
      <c r="M297">
        <f ca="1">SUMPRODUCT('Modified Weights'!M307:M311,'Centered Ratings'!M296:M300)/SUM('Modified Weights'!M307:M311)</f>
        <v>0.17623174458199606</v>
      </c>
      <c r="N297">
        <f ca="1">SUMPRODUCT('Modified Weights'!N307:N311,'Centered Ratings'!N296:N300)/SUM('Modified Weights'!N307:N311)</f>
        <v>0.25</v>
      </c>
      <c r="O297" s="4">
        <f ca="1">SUMPRODUCT('Modified Weights'!O307:O311,'Centered Ratings'!O296:O300)/SUM('Modified Weights'!O307:O311)</f>
        <v>-1.1309456157190064E-2</v>
      </c>
      <c r="P297">
        <f ca="1">SUMPRODUCT('Modified Weights'!P307:P311,'Centered Ratings'!P296:P300)/SUM('Modified Weights'!P307:P311)</f>
        <v>-0.14261465904948278</v>
      </c>
      <c r="Q297">
        <f ca="1">SUMPRODUCT('Modified Weights'!Q307:Q311,'Centered Ratings'!Q296:Q300)/SUM('Modified Weights'!Q307:Q311)</f>
        <v>0.25025769616710686</v>
      </c>
      <c r="R297">
        <f ca="1">SUMPRODUCT('Modified Weights'!R307:R311,'Centered Ratings'!R296:R300)/SUM('Modified Weights'!R307:R311)</f>
        <v>1</v>
      </c>
      <c r="S297">
        <f ca="1">SUMPRODUCT('Modified Weights'!S307:S311,'Centered Ratings'!S296:S300)/SUM('Modified Weights'!S307:S311)</f>
        <v>-0.16244884358182407</v>
      </c>
      <c r="T297">
        <f ca="1">SUMPRODUCT('Modified Weights'!T307:T311,'Centered Ratings'!T296:T300)/SUM('Modified Weights'!T307:T311)</f>
        <v>-0.75735211091507626</v>
      </c>
      <c r="U297">
        <f ca="1">SUMPRODUCT('Modified Weights'!U307:U311,'Centered Ratings'!U296:U300)/SUM('Modified Weights'!U307:U311)</f>
        <v>-0.20771010399389089</v>
      </c>
      <c r="V297">
        <f ca="1">SUMPRODUCT('Modified Weights'!V307:V311,'Centered Ratings'!V296:V300)/SUM('Modified Weights'!V307:V311)</f>
        <v>8.3879228131949368E-2</v>
      </c>
      <c r="W297">
        <f ca="1">SUMPRODUCT('Modified Weights'!W307:W311,'Centered Ratings'!W296:W300)/SUM('Modified Weights'!W307:W311)</f>
        <v>0.25712008803624248</v>
      </c>
      <c r="X297">
        <f ca="1">SUMPRODUCT('Modified Weights'!X307:X311,'Centered Ratings'!X296:X300)/SUM('Modified Weights'!X307:X311)</f>
        <v>0.14666902535939927</v>
      </c>
      <c r="Y297">
        <f ca="1">SUMPRODUCT('Modified Weights'!Y307:Y311,'Centered Ratings'!Y296:Y300)/SUM('Modified Weights'!Y307:Y311)</f>
        <v>0.2590664380850517</v>
      </c>
      <c r="Z297">
        <f ca="1">SUMPRODUCT('Modified Weights'!Z307:Z311,'Centered Ratings'!Z296:Z300)/SUM('Modified Weights'!Z307:Z311)</f>
        <v>-0.15760108273098597</v>
      </c>
    </row>
    <row r="298" spans="1:26">
      <c r="A298" s="21" t="s">
        <v>59</v>
      </c>
      <c r="B298">
        <f ca="1">SUMPRODUCT('Modified Weights'!B308:B312,'Centered Ratings'!B297:B301)/SUM('Modified Weights'!B308:B312)</f>
        <v>4.7621110625944339E-2</v>
      </c>
      <c r="C298">
        <f ca="1">SUMPRODUCT('Modified Weights'!C308:C312,'Centered Ratings'!C297:C301)/SUM('Modified Weights'!C308:C312)</f>
        <v>5.58749025849751E-2</v>
      </c>
      <c r="D298">
        <f ca="1">SUMPRODUCT('Modified Weights'!D308:D312,'Centered Ratings'!D297:D301)/SUM('Modified Weights'!D308:D312)</f>
        <v>4.002892158404682E-2</v>
      </c>
      <c r="E298">
        <f ca="1">SUMPRODUCT('Modified Weights'!E308:E312,'Centered Ratings'!E297:E301)/SUM('Modified Weights'!E308:E312)</f>
        <v>-8.0017373059582453E-2</v>
      </c>
      <c r="F298" s="4">
        <f ca="1">SUMPRODUCT('Modified Weights'!F308:F312,'Centered Ratings'!F297:F301)/SUM('Modified Weights'!F308:F312)</f>
        <v>-1.9838171445089262E-2</v>
      </c>
      <c r="G298">
        <f ca="1">SUMPRODUCT('Modified Weights'!G308:G312,'Centered Ratings'!G297:G301)/SUM('Modified Weights'!G308:G312)</f>
        <v>-5.2726434837557755E-2</v>
      </c>
      <c r="H298">
        <f ca="1">SUMPRODUCT('Modified Weights'!H308:H312,'Centered Ratings'!H297:H301)/SUM('Modified Weights'!H308:H312)</f>
        <v>5.2019296771961647E-2</v>
      </c>
      <c r="I298">
        <f ca="1">SUMPRODUCT('Modified Weights'!I308:I312,'Centered Ratings'!I297:I301)/SUM('Modified Weights'!I308:I312)</f>
        <v>-0.14765162473770657</v>
      </c>
      <c r="J298">
        <f ca="1">SUMPRODUCT('Modified Weights'!J308:J312,'Centered Ratings'!J297:J301)/SUM('Modified Weights'!J308:J312)</f>
        <v>-4.5726679787946416E-2</v>
      </c>
      <c r="K298">
        <f ca="1">SUMPRODUCT('Modified Weights'!K308:K312,'Centered Ratings'!K297:K301)/SUM('Modified Weights'!K308:K312)</f>
        <v>-4.0831135459783501E-2</v>
      </c>
      <c r="L298">
        <f ca="1">SUMPRODUCT('Modified Weights'!L308:L312,'Centered Ratings'!L297:L301)/SUM('Modified Weights'!L308:L312)</f>
        <v>-4.5045731431789526E-2</v>
      </c>
      <c r="M298">
        <f ca="1">SUMPRODUCT('Modified Weights'!M308:M312,'Centered Ratings'!M297:M301)/SUM('Modified Weights'!M308:M312)</f>
        <v>4.0597398845399355E-2</v>
      </c>
      <c r="N298">
        <f ca="1">SUMPRODUCT('Modified Weights'!N308:N312,'Centered Ratings'!N297:N301)/SUM('Modified Weights'!N308:N312)</f>
        <v>-4.7269790596914468E-2</v>
      </c>
      <c r="O298" s="4">
        <f ca="1">SUMPRODUCT('Modified Weights'!O308:O312,'Centered Ratings'!O297:O301)/SUM('Modified Weights'!O308:O312)</f>
        <v>-1.1309456157190062E-2</v>
      </c>
      <c r="P298">
        <f ca="1">SUMPRODUCT('Modified Weights'!P308:P312,'Centered Ratings'!P297:P301)/SUM('Modified Weights'!P308:P312)</f>
        <v>-1.9425132224770193E-2</v>
      </c>
      <c r="Q298">
        <f ca="1">SUMPRODUCT('Modified Weights'!Q308:Q312,'Centered Ratings'!Q297:Q301)/SUM('Modified Weights'!Q308:Q312)</f>
        <v>-1.9456181534257741E-3</v>
      </c>
      <c r="R298">
        <f ca="1">SUMPRODUCT('Modified Weights'!R308:R312,'Centered Ratings'!R297:R301)/SUM('Modified Weights'!R308:R312)</f>
        <v>2.2858865026879838E-2</v>
      </c>
      <c r="S298">
        <f ca="1">SUMPRODUCT('Modified Weights'!S308:S312,'Centered Ratings'!S297:S301)/SUM('Modified Weights'!S308:S312)</f>
        <v>4.7008865135699511E-2</v>
      </c>
      <c r="T298">
        <f ca="1">SUMPRODUCT('Modified Weights'!T308:T312,'Centered Ratings'!T297:T301)/SUM('Modified Weights'!T308:T312)</f>
        <v>-4.8528770525793234E-2</v>
      </c>
      <c r="U298">
        <f ca="1">SUMPRODUCT('Modified Weights'!U308:U312,'Centered Ratings'!U297:U301)/SUM('Modified Weights'!U308:U312)</f>
        <v>-3.4547600600054636E-2</v>
      </c>
      <c r="V298">
        <f ca="1">SUMPRODUCT('Modified Weights'!V308:V312,'Centered Ratings'!V297:V301)/SUM('Modified Weights'!V308:V312)</f>
        <v>8.7112434340265277E-2</v>
      </c>
      <c r="W298">
        <f ca="1">SUMPRODUCT('Modified Weights'!W308:W312,'Centered Ratings'!W297:W301)/SUM('Modified Weights'!W308:W312)</f>
        <v>2.1048598034991581E-2</v>
      </c>
      <c r="X298">
        <f ca="1">SUMPRODUCT('Modified Weights'!X308:X312,'Centered Ratings'!X297:X301)/SUM('Modified Weights'!X308:X312)</f>
        <v>-5.743948822464337E-2</v>
      </c>
      <c r="Y298">
        <f ca="1">SUMPRODUCT('Modified Weights'!Y308:Y312,'Centered Ratings'!Y297:Y301)/SUM('Modified Weights'!Y308:Y312)</f>
        <v>3.766215889471667E-2</v>
      </c>
      <c r="Z298">
        <f ca="1">SUMPRODUCT('Modified Weights'!Z308:Z312,'Centered Ratings'!Z297:Z301)/SUM('Modified Weights'!Z308:Z312)</f>
        <v>-9.1690406435447305E-2</v>
      </c>
    </row>
    <row r="299" spans="1:26">
      <c r="A299" s="1" t="str">
        <f t="shared" ref="A299:A302" si="59">A298</f>
        <v>680: Pulp Fiction (1994)</v>
      </c>
      <c r="B299">
        <f ca="1">SUMPRODUCT('Modified Weights'!B309:B313,'Centered Ratings'!B298:B302)/SUM('Modified Weights'!B309:B313)</f>
        <v>-3.8644014731905728E-2</v>
      </c>
      <c r="C299">
        <f ca="1">SUMPRODUCT('Modified Weights'!C309:C313,'Centered Ratings'!C298:C302)/SUM('Modified Weights'!C309:C313)</f>
        <v>-0.11718553880407305</v>
      </c>
      <c r="D299">
        <f ca="1">SUMPRODUCT('Modified Weights'!D309:D313,'Centered Ratings'!D298:D302)/SUM('Modified Weights'!D309:D313)</f>
        <v>-7.9684759906127764E-2</v>
      </c>
      <c r="E299" t="e">
        <f ca="1">SUMPRODUCT('Modified Weights'!E309:E313,'Centered Ratings'!E298:E302)/SUM('Modified Weights'!E309:E313)</f>
        <v>#DIV/0!</v>
      </c>
      <c r="F299" s="4">
        <f ca="1">SUMPRODUCT('Modified Weights'!F309:F313,'Centered Ratings'!F298:F302)/SUM('Modified Weights'!F309:F313)</f>
        <v>0.21897441925861444</v>
      </c>
      <c r="G299">
        <f ca="1">SUMPRODUCT('Modified Weights'!G309:G313,'Centered Ratings'!G298:G302)/SUM('Modified Weights'!G309:G313)</f>
        <v>-0.45971965928616432</v>
      </c>
      <c r="H299">
        <f ca="1">SUMPRODUCT('Modified Weights'!H309:H313,'Centered Ratings'!H298:H302)/SUM('Modified Weights'!H309:H313)</f>
        <v>0.31283928095301272</v>
      </c>
      <c r="I299">
        <f ca="1">SUMPRODUCT('Modified Weights'!I309:I313,'Centered Ratings'!I298:I302)/SUM('Modified Weights'!I309:I313)</f>
        <v>-0.14765162473770657</v>
      </c>
      <c r="J299">
        <f ca="1">SUMPRODUCT('Modified Weights'!J309:J313,'Centered Ratings'!J298:J302)/SUM('Modified Weights'!J309:J313)</f>
        <v>-9.6443589407193026E-2</v>
      </c>
      <c r="K299">
        <f ca="1">SUMPRODUCT('Modified Weights'!K309:K313,'Centered Ratings'!K298:K302)/SUM('Modified Weights'!K309:K313)</f>
        <v>-0.15026614727468496</v>
      </c>
      <c r="L299">
        <f ca="1">SUMPRODUCT('Modified Weights'!L309:L313,'Centered Ratings'!L298:L302)/SUM('Modified Weights'!L309:L313)</f>
        <v>0.3764891391005934</v>
      </c>
      <c r="M299">
        <f ca="1">SUMPRODUCT('Modified Weights'!M309:M313,'Centered Ratings'!M298:M302)/SUM('Modified Weights'!M309:M313)</f>
        <v>-1.8212870559457001E-2</v>
      </c>
      <c r="N299">
        <f ca="1">SUMPRODUCT('Modified Weights'!N309:N313,'Centered Ratings'!N298:N302)/SUM('Modified Weights'!N309:N313)</f>
        <v>-2.4056080536344216E-2</v>
      </c>
      <c r="O299" s="4">
        <f ca="1">SUMPRODUCT('Modified Weights'!O309:O313,'Centered Ratings'!O298:O302)/SUM('Modified Weights'!O309:O313)</f>
        <v>-1.1309456157190062E-2</v>
      </c>
      <c r="P299">
        <f ca="1">SUMPRODUCT('Modified Weights'!P309:P313,'Centered Ratings'!P298:P302)/SUM('Modified Weights'!P309:P313)</f>
        <v>0.24188107873531156</v>
      </c>
      <c r="Q299">
        <f ca="1">SUMPRODUCT('Modified Weights'!Q309:Q313,'Centered Ratings'!Q298:Q302)/SUM('Modified Weights'!Q309:Q313)</f>
        <v>-0.23141818447534138</v>
      </c>
      <c r="R299">
        <f ca="1">SUMPRODUCT('Modified Weights'!R309:R313,'Centered Ratings'!R298:R302)/SUM('Modified Weights'!R309:R313)</f>
        <v>2.2858865026879838E-2</v>
      </c>
      <c r="S299">
        <f ca="1">SUMPRODUCT('Modified Weights'!S309:S313,'Centered Ratings'!S298:S302)/SUM('Modified Weights'!S309:S313)</f>
        <v>-6.4732596646337043E-2</v>
      </c>
      <c r="T299">
        <f ca="1">SUMPRODUCT('Modified Weights'!T309:T313,'Centered Ratings'!T298:T302)/SUM('Modified Weights'!T309:T313)</f>
        <v>-4.8528770525793234E-2</v>
      </c>
      <c r="U299">
        <f ca="1">SUMPRODUCT('Modified Weights'!U309:U313,'Centered Ratings'!U298:U302)/SUM('Modified Weights'!U309:U313)</f>
        <v>-8.764243814092848E-2</v>
      </c>
      <c r="V299">
        <f ca="1">SUMPRODUCT('Modified Weights'!V309:V313,'Centered Ratings'!V298:V302)/SUM('Modified Weights'!V309:V313)</f>
        <v>0.32242577106405668</v>
      </c>
      <c r="W299">
        <f ca="1">SUMPRODUCT('Modified Weights'!W309:W313,'Centered Ratings'!W298:W302)/SUM('Modified Weights'!W309:W313)</f>
        <v>-7.0155512354232979E-2</v>
      </c>
      <c r="X299">
        <f ca="1">SUMPRODUCT('Modified Weights'!X309:X313,'Centered Ratings'!X298:X302)/SUM('Modified Weights'!X309:X313)</f>
        <v>-0.38474122623238632</v>
      </c>
      <c r="Y299">
        <f ca="1">SUMPRODUCT('Modified Weights'!Y309:Y313,'Centered Ratings'!Y298:Y302)/SUM('Modified Weights'!Y309:Y313)</f>
        <v>3.766215889471667E-2</v>
      </c>
      <c r="Z299">
        <f ca="1">SUMPRODUCT('Modified Weights'!Z309:Z313,'Centered Ratings'!Z298:Z302)/SUM('Modified Weights'!Z309:Z313)</f>
        <v>-9.1690406435447305E-2</v>
      </c>
    </row>
    <row r="300" spans="1:26">
      <c r="A300" s="1" t="str">
        <f t="shared" si="59"/>
        <v>680: Pulp Fiction (1994)</v>
      </c>
      <c r="B300">
        <f ca="1">SUMPRODUCT('Modified Weights'!B310:B314,'Centered Ratings'!B299:B303)/SUM('Modified Weights'!B310:B314)</f>
        <v>0.2939811783904196</v>
      </c>
      <c r="C300">
        <f ca="1">SUMPRODUCT('Modified Weights'!C310:C314,'Centered Ratings'!C299:C303)/SUM('Modified Weights'!C310:C314)</f>
        <v>-0.25398223090037914</v>
      </c>
      <c r="D300">
        <f ca="1">SUMPRODUCT('Modified Weights'!D310:D314,'Centered Ratings'!D299:D303)/SUM('Modified Weights'!D310:D314)</f>
        <v>0.14292139966627732</v>
      </c>
      <c r="E300" t="e">
        <f ca="1">SUMPRODUCT('Modified Weights'!E310:E314,'Centered Ratings'!E299:E303)/SUM('Modified Weights'!E310:E314)</f>
        <v>#DIV/0!</v>
      </c>
      <c r="F300" s="4">
        <f ca="1">SUMPRODUCT('Modified Weights'!F310:F314,'Centered Ratings'!F299:F303)/SUM('Modified Weights'!F310:F314)</f>
        <v>6.6085832885092899E-2</v>
      </c>
      <c r="G300">
        <f ca="1">SUMPRODUCT('Modified Weights'!G310:G314,'Centered Ratings'!G299:G303)/SUM('Modified Weights'!G310:G314)</f>
        <v>-0.45971965928616432</v>
      </c>
      <c r="H300">
        <f ca="1">SUMPRODUCT('Modified Weights'!H310:H314,'Centered Ratings'!H299:H303)/SUM('Modified Weights'!H310:H314)</f>
        <v>0.24797741527778808</v>
      </c>
      <c r="I300">
        <f ca="1">SUMPRODUCT('Modified Weights'!I310:I314,'Centered Ratings'!I299:I303)/SUM('Modified Weights'!I310:I314)</f>
        <v>-0.15335305844698627</v>
      </c>
      <c r="J300">
        <f ca="1">SUMPRODUCT('Modified Weights'!J310:J314,'Centered Ratings'!J299:J303)/SUM('Modified Weights'!J310:J314)</f>
        <v>-0.23817064452281289</v>
      </c>
      <c r="K300">
        <f ca="1">SUMPRODUCT('Modified Weights'!K310:K314,'Centered Ratings'!K299:K303)/SUM('Modified Weights'!K310:K314)</f>
        <v>-0.1663290481030002</v>
      </c>
      <c r="L300">
        <f ca="1">SUMPRODUCT('Modified Weights'!L310:L314,'Centered Ratings'!L299:L303)/SUM('Modified Weights'!L310:L314)</f>
        <v>0.62742538906418754</v>
      </c>
      <c r="M300">
        <f ca="1">SUMPRODUCT('Modified Weights'!M310:M314,'Centered Ratings'!M299:M303)/SUM('Modified Weights'!M310:M314)</f>
        <v>-8.526608819932123E-2</v>
      </c>
      <c r="N300">
        <f ca="1">SUMPRODUCT('Modified Weights'!N310:N314,'Centered Ratings'!N299:N303)/SUM('Modified Weights'!N310:N314)</f>
        <v>-3.1848113056463937E-3</v>
      </c>
      <c r="O300" s="4">
        <f ca="1">SUMPRODUCT('Modified Weights'!O310:O314,'Centered Ratings'!O299:O303)/SUM('Modified Weights'!O310:O314)</f>
        <v>6.7227643703088064E-2</v>
      </c>
      <c r="P300">
        <f ca="1">SUMPRODUCT('Modified Weights'!P310:P314,'Centered Ratings'!P299:P303)/SUM('Modified Weights'!P310:P314)</f>
        <v>0.24188107873531156</v>
      </c>
      <c r="Q300">
        <f ca="1">SUMPRODUCT('Modified Weights'!Q310:Q314,'Centered Ratings'!Q299:Q303)/SUM('Modified Weights'!Q310:Q314)</f>
        <v>-5.5033512864396832E-2</v>
      </c>
      <c r="R300">
        <f ca="1">SUMPRODUCT('Modified Weights'!R310:R314,'Centered Ratings'!R299:R303)/SUM('Modified Weights'!R310:R314)</f>
        <v>2.2858865026879838E-2</v>
      </c>
      <c r="S300">
        <f ca="1">SUMPRODUCT('Modified Weights'!S310:S314,'Centered Ratings'!S299:S303)/SUM('Modified Weights'!S310:S314)</f>
        <v>-6.4732596646337043E-2</v>
      </c>
      <c r="T300">
        <f ca="1">SUMPRODUCT('Modified Weights'!T310:T314,'Centered Ratings'!T299:T303)/SUM('Modified Weights'!T310:T314)</f>
        <v>-0.25582556801852901</v>
      </c>
      <c r="U300">
        <f ca="1">SUMPRODUCT('Modified Weights'!U310:U314,'Centered Ratings'!U299:U303)/SUM('Modified Weights'!U310:U314)</f>
        <v>-0.12785100075405934</v>
      </c>
      <c r="V300">
        <f ca="1">SUMPRODUCT('Modified Weights'!V310:V314,'Centered Ratings'!V299:V303)/SUM('Modified Weights'!V310:V314)</f>
        <v>0.16940079067832173</v>
      </c>
      <c r="W300">
        <f ca="1">SUMPRODUCT('Modified Weights'!W310:W314,'Centered Ratings'!W299:W303)/SUM('Modified Weights'!W310:W314)</f>
        <v>-7.0155512354232952E-2</v>
      </c>
      <c r="X300">
        <f ca="1">SUMPRODUCT('Modified Weights'!X310:X314,'Centered Ratings'!X299:X303)/SUM('Modified Weights'!X310:X314)</f>
        <v>-0.61435058491784089</v>
      </c>
      <c r="Y300">
        <f ca="1">SUMPRODUCT('Modified Weights'!Y310:Y314,'Centered Ratings'!Y299:Y303)/SUM('Modified Weights'!Y310:Y314)</f>
        <v>3.766215889471667E-2</v>
      </c>
      <c r="Z300">
        <f ca="1">SUMPRODUCT('Modified Weights'!Z310:Z314,'Centered Ratings'!Z299:Z303)/SUM('Modified Weights'!Z310:Z314)</f>
        <v>-2.8449999244845016E-2</v>
      </c>
    </row>
    <row r="301" spans="1:26">
      <c r="A301" s="1" t="str">
        <f t="shared" si="59"/>
        <v>680: Pulp Fiction (1994)</v>
      </c>
      <c r="B301">
        <f ca="1">SUMPRODUCT('Modified Weights'!B311:B315,'Centered Ratings'!B300:B304)/SUM('Modified Weights'!B311:B315)</f>
        <v>0.62729153027568896</v>
      </c>
      <c r="C301">
        <f ca="1">SUMPRODUCT('Modified Weights'!C311:C315,'Centered Ratings'!C300:C304)/SUM('Modified Weights'!C311:C315)</f>
        <v>0.20308553993768505</v>
      </c>
      <c r="D301">
        <f ca="1">SUMPRODUCT('Modified Weights'!D311:D315,'Centered Ratings'!D300:D304)/SUM('Modified Weights'!D311:D315)</f>
        <v>4.8965092825011318E-2</v>
      </c>
      <c r="E301" t="e">
        <f ca="1">SUMPRODUCT('Modified Weights'!E311:E315,'Centered Ratings'!E300:E304)/SUM('Modified Weights'!E311:E315)</f>
        <v>#DIV/0!</v>
      </c>
      <c r="F301" s="4">
        <f ca="1">SUMPRODUCT('Modified Weights'!F311:F315,'Centered Ratings'!F300:F304)/SUM('Modified Weights'!F311:F315)</f>
        <v>-0.16693693695628023</v>
      </c>
      <c r="G301">
        <f ca="1">SUMPRODUCT('Modified Weights'!G311:G315,'Centered Ratings'!G300:G304)/SUM('Modified Weights'!G311:G315)</f>
        <v>-0.45971965928616432</v>
      </c>
      <c r="H301">
        <f ca="1">SUMPRODUCT('Modified Weights'!H311:H315,'Centered Ratings'!H300:H304)/SUM('Modified Weights'!H311:H315)</f>
        <v>0.25649907378047515</v>
      </c>
      <c r="I301">
        <f ca="1">SUMPRODUCT('Modified Weights'!I311:I315,'Centered Ratings'!I300:I304)/SUM('Modified Weights'!I311:I315)</f>
        <v>-0.53656619845880993</v>
      </c>
      <c r="J301">
        <f ca="1">SUMPRODUCT('Modified Weights'!J311:J315,'Centered Ratings'!J300:J304)/SUM('Modified Weights'!J311:J315)</f>
        <v>-0.29952070789306329</v>
      </c>
      <c r="K301">
        <f ca="1">SUMPRODUCT('Modified Weights'!K311:K315,'Centered Ratings'!K300:K304)/SUM('Modified Weights'!K311:K315)</f>
        <v>-0.3724631370660571</v>
      </c>
      <c r="L301">
        <f ca="1">SUMPRODUCT('Modified Weights'!L311:L315,'Centered Ratings'!L300:L304)/SUM('Modified Weights'!L311:L315)</f>
        <v>0.19488690665046599</v>
      </c>
      <c r="M301">
        <f ca="1">SUMPRODUCT('Modified Weights'!M311:M315,'Centered Ratings'!M300:M304)/SUM('Modified Weights'!M311:M315)</f>
        <v>-8.526608819932123E-2</v>
      </c>
      <c r="N301">
        <f ca="1">SUMPRODUCT('Modified Weights'!N311:N315,'Centered Ratings'!N300:N304)/SUM('Modified Weights'!N311:N315)</f>
        <v>-5.6411733911811424E-2</v>
      </c>
      <c r="O301" s="4">
        <f ca="1">SUMPRODUCT('Modified Weights'!O311:O315,'Centered Ratings'!O300:O304)/SUM('Modified Weights'!O311:O315)</f>
        <v>-7.4767281141214975E-2</v>
      </c>
      <c r="P301">
        <f ca="1">SUMPRODUCT('Modified Weights'!P311:P315,'Centered Ratings'!P300:P304)/SUM('Modified Weights'!P311:P315)</f>
        <v>0.20746477708129729</v>
      </c>
      <c r="Q301">
        <f ca="1">SUMPRODUCT('Modified Weights'!Q311:Q315,'Centered Ratings'!Q300:Q304)/SUM('Modified Weights'!Q311:Q315)</f>
        <v>0.10051345395398334</v>
      </c>
      <c r="R301">
        <f ca="1">SUMPRODUCT('Modified Weights'!R311:R315,'Centered Ratings'!R300:R304)/SUM('Modified Weights'!R311:R315)</f>
        <v>2.2858865026879838E-2</v>
      </c>
      <c r="S301">
        <f ca="1">SUMPRODUCT('Modified Weights'!S311:S315,'Centered Ratings'!S300:S304)/SUM('Modified Weights'!S311:S315)</f>
        <v>0.12615038215208538</v>
      </c>
      <c r="T301">
        <f ca="1">SUMPRODUCT('Modified Weights'!T311:T315,'Centered Ratings'!T300:T304)/SUM('Modified Weights'!T311:T315)</f>
        <v>-0.25582556801852901</v>
      </c>
      <c r="U301">
        <f ca="1">SUMPRODUCT('Modified Weights'!U311:U315,'Centered Ratings'!U300:U304)/SUM('Modified Weights'!U311:U315)</f>
        <v>-0.14996650451410126</v>
      </c>
      <c r="V301">
        <f ca="1">SUMPRODUCT('Modified Weights'!V311:V315,'Centered Ratings'!V300:V304)/SUM('Modified Weights'!V311:V315)</f>
        <v>0.42621588674580063</v>
      </c>
      <c r="W301">
        <f ca="1">SUMPRODUCT('Modified Weights'!W311:W315,'Centered Ratings'!W300:W304)/SUM('Modified Weights'!W311:W315)</f>
        <v>-6.1316235519400181E-4</v>
      </c>
      <c r="X301">
        <f ca="1">SUMPRODUCT('Modified Weights'!X311:X315,'Centered Ratings'!X300:X304)/SUM('Modified Weights'!X311:X315)</f>
        <v>-0.61821843966176904</v>
      </c>
      <c r="Y301">
        <f ca="1">SUMPRODUCT('Modified Weights'!Y311:Y315,'Centered Ratings'!Y300:Y304)/SUM('Modified Weights'!Y311:Y315)</f>
        <v>-4.8749817802526678E-2</v>
      </c>
      <c r="Z301">
        <f ca="1">SUMPRODUCT('Modified Weights'!Z311:Z315,'Centered Ratings'!Z300:Z304)/SUM('Modified Weights'!Z311:Z315)</f>
        <v>-0.17022345715903281</v>
      </c>
    </row>
    <row r="302" spans="1:26">
      <c r="A302" s="1" t="str">
        <f t="shared" si="59"/>
        <v>680: Pulp Fiction (1994)</v>
      </c>
      <c r="B302">
        <f ca="1">SUMPRODUCT('Modified Weights'!B312:B316,'Centered Ratings'!B301:B305)/SUM('Modified Weights'!B312:B316)</f>
        <v>0.30382323727755406</v>
      </c>
      <c r="C302">
        <f ca="1">SUMPRODUCT('Modified Weights'!C312:C316,'Centered Ratings'!C301:C305)/SUM('Modified Weights'!C312:C316)</f>
        <v>1.7433911652514546E-2</v>
      </c>
      <c r="D302">
        <f ca="1">SUMPRODUCT('Modified Weights'!D312:D316,'Centered Ratings'!D301:D305)/SUM('Modified Weights'!D312:D316)</f>
        <v>-0.12157406968678652</v>
      </c>
      <c r="E302" t="e">
        <f ca="1">SUMPRODUCT('Modified Weights'!E312:E316,'Centered Ratings'!E301:E305)/SUM('Modified Weights'!E312:E316)</f>
        <v>#DIV/0!</v>
      </c>
      <c r="F302" s="4">
        <f ca="1">SUMPRODUCT('Modified Weights'!F312:F316,'Centered Ratings'!F301:F305)/SUM('Modified Weights'!F312:F316)</f>
        <v>-0.41244927713623447</v>
      </c>
      <c r="G302">
        <f ca="1">SUMPRODUCT('Modified Weights'!G312:G316,'Centered Ratings'!G301:G305)/SUM('Modified Weights'!G312:G316)</f>
        <v>2.492383620352865E-2</v>
      </c>
      <c r="H302">
        <f ca="1">SUMPRODUCT('Modified Weights'!H312:H316,'Centered Ratings'!H301:H305)/SUM('Modified Weights'!H312:H316)</f>
        <v>0.10082500216456385</v>
      </c>
      <c r="I302">
        <f ca="1">SUMPRODUCT('Modified Weights'!I312:I316,'Centered Ratings'!I301:I305)/SUM('Modified Weights'!I312:I316)</f>
        <v>-0.16823773482900903</v>
      </c>
      <c r="J302">
        <f ca="1">SUMPRODUCT('Modified Weights'!J312:J316,'Centered Ratings'!J301:J305)/SUM('Modified Weights'!J312:J316)</f>
        <v>-0.29952070789306329</v>
      </c>
      <c r="K302">
        <f ca="1">SUMPRODUCT('Modified Weights'!K312:K316,'Centered Ratings'!K301:K305)/SUM('Modified Weights'!K312:K316)</f>
        <v>-0.31797050965284579</v>
      </c>
      <c r="L302">
        <f ca="1">SUMPRODUCT('Modified Weights'!L312:L316,'Centered Ratings'!L301:L305)/SUM('Modified Weights'!L312:L316)</f>
        <v>0.19488690665046599</v>
      </c>
      <c r="M302">
        <f ca="1">SUMPRODUCT('Modified Weights'!M312:M316,'Centered Ratings'!M301:M305)/SUM('Modified Weights'!M312:M316)</f>
        <v>0.24021102519840243</v>
      </c>
      <c r="N302">
        <f ca="1">SUMPRODUCT('Modified Weights'!N312:N316,'Centered Ratings'!N301:N305)/SUM('Modified Weights'!N312:N316)</f>
        <v>-5.6411733911811424E-2</v>
      </c>
      <c r="O302" s="4">
        <f ca="1">SUMPRODUCT('Modified Weights'!O312:O316,'Centered Ratings'!O301:O305)/SUM('Modified Weights'!O312:O316)</f>
        <v>-0.10672714592535967</v>
      </c>
      <c r="P302">
        <f ca="1">SUMPRODUCT('Modified Weights'!P312:P316,'Centered Ratings'!P301:P305)/SUM('Modified Weights'!P312:P316)</f>
        <v>5.4408043222953936E-2</v>
      </c>
      <c r="Q302">
        <f ca="1">SUMPRODUCT('Modified Weights'!Q312:Q316,'Centered Ratings'!Q301:Q305)/SUM('Modified Weights'!Q312:Q316)</f>
        <v>-7.6954646862229137E-2</v>
      </c>
      <c r="R302">
        <f ca="1">SUMPRODUCT('Modified Weights'!R312:R316,'Centered Ratings'!R301:R305)/SUM('Modified Weights'!R312:R316)</f>
        <v>-0.6164279256149201</v>
      </c>
      <c r="S302">
        <f ca="1">SUMPRODUCT('Modified Weights'!S312:S316,'Centered Ratings'!S301:S305)/SUM('Modified Weights'!S312:S316)</f>
        <v>0</v>
      </c>
      <c r="T302">
        <f ca="1">SUMPRODUCT('Modified Weights'!T312:T316,'Centered Ratings'!T301:T305)/SUM('Modified Weights'!T312:T316)</f>
        <v>0</v>
      </c>
      <c r="U302">
        <f ca="1">SUMPRODUCT('Modified Weights'!U312:U316,'Centered Ratings'!U301:U305)/SUM('Modified Weights'!U312:U316)</f>
        <v>6.8588850647190738E-2</v>
      </c>
      <c r="V302">
        <f ca="1">SUMPRODUCT('Modified Weights'!V312:V316,'Centered Ratings'!V301:V305)/SUM('Modified Weights'!V312:V316)</f>
        <v>0.28237829312435497</v>
      </c>
      <c r="W302">
        <f ca="1">SUMPRODUCT('Modified Weights'!W312:W316,'Centered Ratings'!W301:W305)/SUM('Modified Weights'!W312:W316)</f>
        <v>-0.14599305617903852</v>
      </c>
      <c r="X302">
        <f ca="1">SUMPRODUCT('Modified Weights'!X312:X316,'Centered Ratings'!X301:X305)/SUM('Modified Weights'!X312:X316)</f>
        <v>-0.24369556504621198</v>
      </c>
      <c r="Y302">
        <f ca="1">SUMPRODUCT('Modified Weights'!Y312:Y316,'Centered Ratings'!Y301:Y305)/SUM('Modified Weights'!Y312:Y316)</f>
        <v>1.9359790717934672E-2</v>
      </c>
      <c r="Z302">
        <f ca="1">SUMPRODUCT('Modified Weights'!Z312:Z316,'Centered Ratings'!Z301:Z305)/SUM('Modified Weights'!Z312:Z316)</f>
        <v>0.19773202888661601</v>
      </c>
    </row>
    <row r="303" spans="1:26">
      <c r="A303" s="21" t="s">
        <v>60</v>
      </c>
      <c r="B303">
        <f ca="1">SUMPRODUCT('Modified Weights'!B313:B317,'Centered Ratings'!B302:B306)/SUM('Modified Weights'!B313:B317)</f>
        <v>0</v>
      </c>
      <c r="C303">
        <f ca="1">SUMPRODUCT('Modified Weights'!C313:C317,'Centered Ratings'!C302:C306)/SUM('Modified Weights'!C313:C317)</f>
        <v>1.7433911652514546E-2</v>
      </c>
      <c r="D303">
        <f ca="1">SUMPRODUCT('Modified Weights'!D313:D317,'Centered Ratings'!D302:D306)/SUM('Modified Weights'!D313:D317)</f>
        <v>-4.1315263460108879E-2</v>
      </c>
      <c r="E303" t="e">
        <f ca="1">SUMPRODUCT('Modified Weights'!E313:E317,'Centered Ratings'!E302:E306)/SUM('Modified Weights'!E313:E317)</f>
        <v>#DIV/0!</v>
      </c>
      <c r="F303" s="4">
        <f ca="1">SUMPRODUCT('Modified Weights'!F313:F317,'Centered Ratings'!F302:F306)/SUM('Modified Weights'!F313:F317)</f>
        <v>4.9390968158929273E-2</v>
      </c>
      <c r="G303">
        <f ca="1">SUMPRODUCT('Modified Weights'!G313:G317,'Centered Ratings'!G302:G306)/SUM('Modified Weights'!G313:G317)</f>
        <v>-1.4350997539832456E-2</v>
      </c>
      <c r="H303">
        <f ca="1">SUMPRODUCT('Modified Weights'!H313:H317,'Centered Ratings'!H302:H306)/SUM('Modified Weights'!H313:H317)</f>
        <v>-3.378508430156596E-2</v>
      </c>
      <c r="I303">
        <f ca="1">SUMPRODUCT('Modified Weights'!I313:I317,'Centered Ratings'!I302:I306)/SUM('Modified Weights'!I313:I317)</f>
        <v>7.046731126809444E-2</v>
      </c>
      <c r="J303">
        <f ca="1">SUMPRODUCT('Modified Weights'!J313:J317,'Centered Ratings'!J302:J306)/SUM('Modified Weights'!J313:J317)</f>
        <v>8.3540072952629062E-3</v>
      </c>
      <c r="K303">
        <f ca="1">SUMPRODUCT('Modified Weights'!K313:K317,'Centered Ratings'!K302:K306)/SUM('Modified Weights'!K313:K317)</f>
        <v>-4.4926274132114828E-2</v>
      </c>
      <c r="L303">
        <f ca="1">SUMPRODUCT('Modified Weights'!L313:L317,'Centered Ratings'!L302:L306)/SUM('Modified Weights'!L313:L317)</f>
        <v>5.909525320372774E-3</v>
      </c>
      <c r="M303">
        <f ca="1">SUMPRODUCT('Modified Weights'!M313:M317,'Centered Ratings'!M302:M306)/SUM('Modified Weights'!M313:M317)</f>
        <v>0.16575661397084127</v>
      </c>
      <c r="N303">
        <f ca="1">SUMPRODUCT('Modified Weights'!N313:N317,'Centered Ratings'!N302:N306)/SUM('Modified Weights'!N313:N317)</f>
        <v>-2.6431344123723305E-2</v>
      </c>
      <c r="O303" s="4">
        <f ca="1">SUMPRODUCT('Modified Weights'!O313:O317,'Centered Ratings'!O302:O306)/SUM('Modified Weights'!O313:O317)</f>
        <v>1.31518955572546E-2</v>
      </c>
      <c r="P303">
        <f ca="1">SUMPRODUCT('Modified Weights'!P313:P317,'Centered Ratings'!P302:P306)/SUM('Modified Weights'!P313:P317)</f>
        <v>-8.2678159367194512E-2</v>
      </c>
      <c r="Q303">
        <f ca="1">SUMPRODUCT('Modified Weights'!Q313:Q317,'Centered Ratings'!Q302:Q306)/SUM('Modified Weights'!Q313:Q317)</f>
        <v>-7.6954646862229137E-2</v>
      </c>
      <c r="R303">
        <f ca="1">SUMPRODUCT('Modified Weights'!R313:R317,'Centered Ratings'!R302:R306)/SUM('Modified Weights'!R313:R317)</f>
        <v>-5.7147162567199594E-3</v>
      </c>
      <c r="S303">
        <f ca="1">SUMPRODUCT('Modified Weights'!S313:S317,'Centered Ratings'!S302:S306)/SUM('Modified Weights'!S313:S317)</f>
        <v>0</v>
      </c>
      <c r="T303">
        <f ca="1">SUMPRODUCT('Modified Weights'!T313:T317,'Centered Ratings'!T302:T306)/SUM('Modified Weights'!T313:T317)</f>
        <v>0</v>
      </c>
      <c r="U303">
        <f ca="1">SUMPRODUCT('Modified Weights'!U313:U317,'Centered Ratings'!U302:U306)/SUM('Modified Weights'!U313:U317)</f>
        <v>8.8353953315081942E-4</v>
      </c>
      <c r="V303">
        <f ca="1">SUMPRODUCT('Modified Weights'!V313:V317,'Centered Ratings'!V302:V306)/SUM('Modified Weights'!V313:V317)</f>
        <v>-4.4054267189112629E-2</v>
      </c>
      <c r="W303">
        <f ca="1">SUMPRODUCT('Modified Weights'!W313:W317,'Centered Ratings'!W302:W306)/SUM('Modified Weights'!W313:W317)</f>
        <v>-2.7957311178413085E-2</v>
      </c>
      <c r="X303">
        <f ca="1">SUMPRODUCT('Modified Weights'!X313:X317,'Centered Ratings'!X302:X306)/SUM('Modified Weights'!X313:X317)</f>
        <v>6.0056738406797663E-2</v>
      </c>
      <c r="Y303">
        <f ca="1">SUMPRODUCT('Modified Weights'!Y313:Y317,'Centered Ratings'!Y302:Y306)/SUM('Modified Weights'!Y313:Y317)</f>
        <v>7.4710860515518507E-2</v>
      </c>
      <c r="Z303">
        <f ca="1">SUMPRODUCT('Modified Weights'!Z313:Z317,'Centered Ratings'!Z302:Z306)/SUM('Modified Weights'!Z313:Z317)</f>
        <v>0</v>
      </c>
    </row>
    <row r="304" spans="1:26">
      <c r="A304" s="1" t="str">
        <f t="shared" ref="A304:A307" si="60">A303</f>
        <v>745: The Sixth Sense (1999)</v>
      </c>
      <c r="B304">
        <f ca="1">SUMPRODUCT('Modified Weights'!B314:B318,'Centered Ratings'!B303:B307)/SUM('Modified Weights'!B314:B318)</f>
        <v>0</v>
      </c>
      <c r="C304">
        <f ca="1">SUMPRODUCT('Modified Weights'!C314:C318,'Centered Ratings'!C303:C307)/SUM('Modified Weights'!C314:C318)</f>
        <v>0.18825132046426457</v>
      </c>
      <c r="D304">
        <f ca="1">SUMPRODUCT('Modified Weights'!D314:D318,'Centered Ratings'!D303:D307)/SUM('Modified Weights'!D314:D318)</f>
        <v>4.3481927595431451E-2</v>
      </c>
      <c r="E304" t="e">
        <f ca="1">SUMPRODUCT('Modified Weights'!E314:E318,'Centered Ratings'!E303:E307)/SUM('Modified Weights'!E314:E318)</f>
        <v>#DIV/0!</v>
      </c>
      <c r="F304" s="4">
        <f ca="1">SUMPRODUCT('Modified Weights'!F314:F318,'Centered Ratings'!F303:F307)/SUM('Modified Weights'!F314:F318)</f>
        <v>-6.549001112860281E-2</v>
      </c>
      <c r="G304">
        <f ca="1">SUMPRODUCT('Modified Weights'!G314:G318,'Centered Ratings'!G303:G307)/SUM('Modified Weights'!G314:G318)</f>
        <v>2.9510245690401938E-2</v>
      </c>
      <c r="H304">
        <f ca="1">SUMPRODUCT('Modified Weights'!H314:H318,'Centered Ratings'!H303:H307)/SUM('Modified Weights'!H314:H318)</f>
        <v>-4.3906365895204713E-3</v>
      </c>
      <c r="I304">
        <f ca="1">SUMPRODUCT('Modified Weights'!I314:I318,'Centered Ratings'!I303:I307)/SUM('Modified Weights'!I314:I318)</f>
        <v>7.046731126809444E-2</v>
      </c>
      <c r="J304">
        <f ca="1">SUMPRODUCT('Modified Weights'!J314:J318,'Centered Ratings'!J303:J307)/SUM('Modified Weights'!J314:J318)</f>
        <v>0.16666666666666652</v>
      </c>
      <c r="K304">
        <f ca="1">SUMPRODUCT('Modified Weights'!K314:K318,'Centered Ratings'!K303:K307)/SUM('Modified Weights'!K314:K318)</f>
        <v>-0.26266952063179716</v>
      </c>
      <c r="L304">
        <f ca="1">SUMPRODUCT('Modified Weights'!L314:L318,'Centered Ratings'!L303:L307)/SUM('Modified Weights'!L314:L318)</f>
        <v>-0.36613571201944084</v>
      </c>
      <c r="M304">
        <f ca="1">SUMPRODUCT('Modified Weights'!M314:M318,'Centered Ratings'!M303:M307)/SUM('Modified Weights'!M314:M318)</f>
        <v>-7.6303282899631199E-3</v>
      </c>
      <c r="N304">
        <f ca="1">SUMPRODUCT('Modified Weights'!N314:N318,'Centered Ratings'!N303:N307)/SUM('Modified Weights'!N314:N318)</f>
        <v>-0.22308876521676843</v>
      </c>
      <c r="O304" s="4">
        <f ca="1">SUMPRODUCT('Modified Weights'!O314:O318,'Centered Ratings'!O303:O307)/SUM('Modified Weights'!O314:O318)</f>
        <v>1.31518955572546E-2</v>
      </c>
      <c r="P304">
        <f ca="1">SUMPRODUCT('Modified Weights'!P314:P318,'Centered Ratings'!P303:P307)/SUM('Modified Weights'!P314:P318)</f>
        <v>-0.33307126374687762</v>
      </c>
      <c r="Q304">
        <f ca="1">SUMPRODUCT('Modified Weights'!Q314:Q318,'Centered Ratings'!Q303:Q307)/SUM('Modified Weights'!Q314:Q318)</f>
        <v>-0.37786850407826122</v>
      </c>
      <c r="R304">
        <f ca="1">SUMPRODUCT('Modified Weights'!R314:R318,'Centered Ratings'!R303:R307)/SUM('Modified Weights'!R314:R318)</f>
        <v>-5.7147162567199594E-3</v>
      </c>
      <c r="S304">
        <f ca="1">SUMPRODUCT('Modified Weights'!S314:S318,'Centered Ratings'!S303:S307)/SUM('Modified Weights'!S314:S318)</f>
        <v>0.26966857346356404</v>
      </c>
      <c r="T304">
        <f ca="1">SUMPRODUCT('Modified Weights'!T314:T318,'Centered Ratings'!T303:T307)/SUM('Modified Weights'!T314:T318)</f>
        <v>0</v>
      </c>
      <c r="U304">
        <f ca="1">SUMPRODUCT('Modified Weights'!U314:U318,'Centered Ratings'!U303:U307)/SUM('Modified Weights'!U314:U318)</f>
        <v>9.4302212208219244E-2</v>
      </c>
      <c r="V304">
        <f ca="1">SUMPRODUCT('Modified Weights'!V314:V318,'Centered Ratings'!V303:V307)/SUM('Modified Weights'!V314:V318)</f>
        <v>-0.13524341375129018</v>
      </c>
      <c r="W304">
        <f ca="1">SUMPRODUCT('Modified Weights'!W314:W318,'Centered Ratings'!W303:W307)/SUM('Modified Weights'!W314:W318)</f>
        <v>7.7357430466131E-2</v>
      </c>
      <c r="X304">
        <f ca="1">SUMPRODUCT('Modified Weights'!X314:X318,'Centered Ratings'!X303:X307)/SUM('Modified Weights'!X314:X318)</f>
        <v>0.12992730706727934</v>
      </c>
      <c r="Y304">
        <f ca="1">SUMPRODUCT('Modified Weights'!Y314:Y318,'Centered Ratings'!Y303:Y307)/SUM('Modified Weights'!Y314:Y318)</f>
        <v>9.5346216379106757E-2</v>
      </c>
      <c r="Z304">
        <f ca="1">SUMPRODUCT('Modified Weights'!Z314:Z318,'Centered Ratings'!Z303:Z307)/SUM('Modified Weights'!Z314:Z318)</f>
        <v>0</v>
      </c>
    </row>
    <row r="305" spans="1:26">
      <c r="A305" s="1" t="str">
        <f t="shared" si="60"/>
        <v>745: The Sixth Sense (1999)</v>
      </c>
      <c r="B305">
        <f ca="1">SUMPRODUCT('Modified Weights'!B315:B319,'Centered Ratings'!B304:B308)/SUM('Modified Weights'!B315:B319)</f>
        <v>-8.0290942118450309E-2</v>
      </c>
      <c r="C305">
        <f ca="1">SUMPRODUCT('Modified Weights'!C315:C319,'Centered Ratings'!C304:C308)/SUM('Modified Weights'!C315:C319)</f>
        <v>0.34305695565034788</v>
      </c>
      <c r="D305">
        <f ca="1">SUMPRODUCT('Modified Weights'!D315:D319,'Centered Ratings'!D304:D308)/SUM('Modified Weights'!D315:D319)</f>
        <v>0.11105879746562582</v>
      </c>
      <c r="E305" t="e">
        <f ca="1">SUMPRODUCT('Modified Weights'!E315:E319,'Centered Ratings'!E304:E308)/SUM('Modified Weights'!E315:E319)</f>
        <v>#DIV/0!</v>
      </c>
      <c r="F305" s="4">
        <f ca="1">SUMPRODUCT('Modified Weights'!F315:F319,'Centered Ratings'!F304:F308)/SUM('Modified Weights'!F315:F319)</f>
        <v>-2.527728998558474E-2</v>
      </c>
      <c r="G305">
        <f ca="1">SUMPRODUCT('Modified Weights'!G315:G319,'Centered Ratings'!G304:G308)/SUM('Modified Weights'!G315:G319)</f>
        <v>2.9510245690401938E-2</v>
      </c>
      <c r="H305">
        <f ca="1">SUMPRODUCT('Modified Weights'!H315:H319,'Centered Ratings'!H304:H308)/SUM('Modified Weights'!H315:H319)</f>
        <v>0.12999659020345758</v>
      </c>
      <c r="I305">
        <f ca="1">SUMPRODUCT('Modified Weights'!I315:I319,'Centered Ratings'!I304:I308)/SUM('Modified Weights'!I315:I319)</f>
        <v>-0.19148370921814364</v>
      </c>
      <c r="J305">
        <f ca="1">SUMPRODUCT('Modified Weights'!J315:J319,'Centered Ratings'!J304:J308)/SUM('Modified Weights'!J315:J319)</f>
        <v>0.15393698744163706</v>
      </c>
      <c r="K305">
        <f ca="1">SUMPRODUCT('Modified Weights'!K315:K319,'Centered Ratings'!K304:K308)/SUM('Modified Weights'!K315:K319)</f>
        <v>-0.26266952063179716</v>
      </c>
      <c r="L305">
        <f ca="1">SUMPRODUCT('Modified Weights'!L315:L319,'Centered Ratings'!L304:L308)/SUM('Modified Weights'!L315:L319)</f>
        <v>-8.5740346858413197E-2</v>
      </c>
      <c r="M305">
        <f ca="1">SUMPRODUCT('Modified Weights'!M315:M319,'Centered Ratings'!M304:M308)/SUM('Modified Weights'!M315:M319)</f>
        <v>0.28029824829761274</v>
      </c>
      <c r="N305">
        <f ca="1">SUMPRODUCT('Modified Weights'!N315:N319,'Centered Ratings'!N304:N308)/SUM('Modified Weights'!N315:N319)</f>
        <v>-9.6793633985574376E-2</v>
      </c>
      <c r="O305" s="4">
        <f ca="1">SUMPRODUCT('Modified Weights'!O315:O319,'Centered Ratings'!O304:O308)/SUM('Modified Weights'!O315:O319)</f>
        <v>0.12526029898456492</v>
      </c>
      <c r="P305">
        <f ca="1">SUMPRODUCT('Modified Weights'!P315:P319,'Centered Ratings'!P304:P308)/SUM('Modified Weights'!P315:P319)</f>
        <v>1.5581388218171474E-2</v>
      </c>
      <c r="Q305">
        <f ca="1">SUMPRODUCT('Modified Weights'!Q315:Q319,'Centered Ratings'!Q304:Q308)/SUM('Modified Weights'!Q315:Q319)</f>
        <v>-0.34608429139970442</v>
      </c>
      <c r="R305">
        <f ca="1">SUMPRODUCT('Modified Weights'!R315:R319,'Centered Ratings'!R304:R308)/SUM('Modified Weights'!R315:R319)</f>
        <v>0.24009897382198622</v>
      </c>
      <c r="S305">
        <f ca="1">SUMPRODUCT('Modified Weights'!S315:S319,'Centered Ratings'!S304:S308)/SUM('Modified Weights'!S315:S319)</f>
        <v>0.26966857346356404</v>
      </c>
      <c r="T305">
        <f ca="1">SUMPRODUCT('Modified Weights'!T315:T319,'Centered Ratings'!T304:T308)/SUM('Modified Weights'!T315:T319)</f>
        <v>9.1421798125628603E-2</v>
      </c>
      <c r="U305">
        <f ca="1">SUMPRODUCT('Modified Weights'!U315:U319,'Centered Ratings'!U304:U308)/SUM('Modified Weights'!U315:U319)</f>
        <v>0.2593754727124124</v>
      </c>
      <c r="V305">
        <f ca="1">SUMPRODUCT('Modified Weights'!V315:V319,'Centered Ratings'!V304:V308)/SUM('Modified Weights'!V315:V319)</f>
        <v>-9.8550386426954589E-4</v>
      </c>
      <c r="W305">
        <f ca="1">SUMPRODUCT('Modified Weights'!W315:W319,'Centered Ratings'!W304:W308)/SUM('Modified Weights'!W315:W319)</f>
        <v>3.097860015335949E-2</v>
      </c>
      <c r="X305">
        <f ca="1">SUMPRODUCT('Modified Weights'!X315:X319,'Centered Ratings'!X304:X308)/SUM('Modified Weights'!X315:X319)</f>
        <v>0.13878771665017481</v>
      </c>
      <c r="Y305">
        <f ca="1">SUMPRODUCT('Modified Weights'!Y315:Y319,'Centered Ratings'!Y304:Y308)/SUM('Modified Weights'!Y315:Y319)</f>
        <v>9.5346216379106757E-2</v>
      </c>
      <c r="Z305">
        <f ca="1">SUMPRODUCT('Modified Weights'!Z315:Z319,'Centered Ratings'!Z304:Z308)/SUM('Modified Weights'!Z315:Z319)</f>
        <v>-9.4860610785903396E-2</v>
      </c>
    </row>
    <row r="306" spans="1:26">
      <c r="A306" s="1" t="str">
        <f t="shared" si="60"/>
        <v>745: The Sixth Sense (1999)</v>
      </c>
      <c r="B306">
        <f ca="1">SUMPRODUCT('Modified Weights'!B316:B320,'Centered Ratings'!B305:B309)/SUM('Modified Weights'!B316:B320)</f>
        <v>-2.6611175981369329E-3</v>
      </c>
      <c r="C306">
        <f ca="1">SUMPRODUCT('Modified Weights'!C316:C320,'Centered Ratings'!C305:C309)/SUM('Modified Weights'!C316:C320)</f>
        <v>0.41680203059270737</v>
      </c>
      <c r="D306">
        <f ca="1">SUMPRODUCT('Modified Weights'!D316:D320,'Centered Ratings'!D305:D309)/SUM('Modified Weights'!D316:D320)</f>
        <v>9.931425911046754E-2</v>
      </c>
      <c r="E306" t="e">
        <f ca="1">SUMPRODUCT('Modified Weights'!E316:E320,'Centered Ratings'!E305:E309)/SUM('Modified Weights'!E316:E320)</f>
        <v>#DIV/0!</v>
      </c>
      <c r="F306" s="4">
        <f ca="1">SUMPRODUCT('Modified Weights'!F316:F320,'Centered Ratings'!F305:F309)/SUM('Modified Weights'!F316:F320)</f>
        <v>0.31817572807370487</v>
      </c>
      <c r="G306">
        <f ca="1">SUMPRODUCT('Modified Weights'!G316:G320,'Centered Ratings'!G305:G309)/SUM('Modified Weights'!G316:G320)</f>
        <v>0.15245697389171678</v>
      </c>
      <c r="H306">
        <f ca="1">SUMPRODUCT('Modified Weights'!H316:H320,'Centered Ratings'!H305:H309)/SUM('Modified Weights'!H316:H320)</f>
        <v>0.12999659020345758</v>
      </c>
      <c r="I306">
        <f ca="1">SUMPRODUCT('Modified Weights'!I316:I320,'Centered Ratings'!I305:I309)/SUM('Modified Weights'!I316:I320)</f>
        <v>0.1654426160365384</v>
      </c>
      <c r="J306">
        <f ca="1">SUMPRODUCT('Modified Weights'!J316:J320,'Centered Ratings'!J305:J309)/SUM('Modified Weights'!J316:J320)</f>
        <v>-8.1671265495503048E-3</v>
      </c>
      <c r="K306">
        <f ca="1">SUMPRODUCT('Modified Weights'!K316:K320,'Centered Ratings'!K305:K309)/SUM('Modified Weights'!K316:K320)</f>
        <v>4.138865760890395E-2</v>
      </c>
      <c r="L306">
        <f ca="1">SUMPRODUCT('Modified Weights'!L316:L320,'Centered Ratings'!L305:L309)/SUM('Modified Weights'!L316:L320)</f>
        <v>0.160438649442775</v>
      </c>
      <c r="M306">
        <f ca="1">SUMPRODUCT('Modified Weights'!M316:M320,'Centered Ratings'!M305:M309)/SUM('Modified Weights'!M316:M320)</f>
        <v>0.28029824829761274</v>
      </c>
      <c r="N306">
        <f ca="1">SUMPRODUCT('Modified Weights'!N316:N320,'Centered Ratings'!N305:N309)/SUM('Modified Weights'!N316:N320)</f>
        <v>-3.655195302640616E-2</v>
      </c>
      <c r="O306" s="4">
        <f ca="1">SUMPRODUCT('Modified Weights'!O316:O320,'Centered Ratings'!O305:O309)/SUM('Modified Weights'!O316:O320)</f>
        <v>0.2266061874079737</v>
      </c>
      <c r="P306">
        <f ca="1">SUMPRODUCT('Modified Weights'!P316:P320,'Centered Ratings'!P305:P309)/SUM('Modified Weights'!P316:P320)</f>
        <v>9.604667609431404E-2</v>
      </c>
      <c r="Q306">
        <f ca="1">SUMPRODUCT('Modified Weights'!Q316:Q320,'Centered Ratings'!Q305:Q309)/SUM('Modified Weights'!Q316:Q320)</f>
        <v>-0.528274704506978</v>
      </c>
      <c r="R306">
        <f ca="1">SUMPRODUCT('Modified Weights'!R316:R320,'Centered Ratings'!R305:R309)/SUM('Modified Weights'!R316:R320)</f>
        <v>0.24009897382198622</v>
      </c>
      <c r="S306">
        <f ca="1">SUMPRODUCT('Modified Weights'!S316:S320,'Centered Ratings'!S305:S309)/SUM('Modified Weights'!S316:S320)</f>
        <v>3.9337146927128017E-2</v>
      </c>
      <c r="T306">
        <f ca="1">SUMPRODUCT('Modified Weights'!T316:T320,'Centered Ratings'!T305:T309)/SUM('Modified Weights'!T316:T320)</f>
        <v>9.1421798125628603E-2</v>
      </c>
      <c r="U306">
        <f ca="1">SUMPRODUCT('Modified Weights'!U316:U320,'Centered Ratings'!U305:U309)/SUM('Modified Weights'!U316:U320)</f>
        <v>0.2593754727124124</v>
      </c>
      <c r="V306">
        <f ca="1">SUMPRODUCT('Modified Weights'!V316:V320,'Centered Ratings'!V305:V309)/SUM('Modified Weights'!V316:V320)</f>
        <v>-4.7325830347463821E-2</v>
      </c>
      <c r="W306">
        <f ca="1">SUMPRODUCT('Modified Weights'!W316:W320,'Centered Ratings'!W305:W309)/SUM('Modified Weights'!W316:W320)</f>
        <v>-9.6607718165395998E-2</v>
      </c>
      <c r="X306">
        <f ca="1">SUMPRODUCT('Modified Weights'!X316:X320,'Centered Ratings'!X305:X309)/SUM('Modified Weights'!X316:X320)</f>
        <v>9.3054808126757482E-2</v>
      </c>
      <c r="Y306">
        <f ca="1">SUMPRODUCT('Modified Weights'!Y316:Y320,'Centered Ratings'!Y305:Y309)/SUM('Modified Weights'!Y316:Y320)</f>
        <v>0.12885655871766177</v>
      </c>
      <c r="Z306">
        <f ca="1">SUMPRODUCT('Modified Weights'!Z316:Z320,'Centered Ratings'!Z305:Z309)/SUM('Modified Weights'!Z316:Z320)</f>
        <v>2.3283937475919777E-2</v>
      </c>
    </row>
    <row r="307" spans="1:26">
      <c r="A307" s="1" t="str">
        <f t="shared" si="60"/>
        <v>745: The Sixth Sense (1999)</v>
      </c>
      <c r="B307">
        <f ca="1">SUMPRODUCT('Modified Weights'!B317:B321,'Centered Ratings'!B306:B310)/SUM('Modified Weights'!B317:B321)</f>
        <v>-9.4740350959373262E-2</v>
      </c>
      <c r="C307">
        <f ca="1">SUMPRODUCT('Modified Weights'!C317:C321,'Centered Ratings'!C306:C310)/SUM('Modified Weights'!C317:C321)</f>
        <v>-0.10679477847589507</v>
      </c>
      <c r="D307">
        <f ca="1">SUMPRODUCT('Modified Weights'!D317:D321,'Centered Ratings'!D306:D310)/SUM('Modified Weights'!D317:D321)</f>
        <v>0.25788219682047803</v>
      </c>
      <c r="E307" t="e">
        <f ca="1">SUMPRODUCT('Modified Weights'!E317:E321,'Centered Ratings'!E306:E310)/SUM('Modified Weights'!E317:E321)</f>
        <v>#DIV/0!</v>
      </c>
      <c r="F307" s="4">
        <f ca="1">SUMPRODUCT('Modified Weights'!F317:F321,'Centered Ratings'!F306:F310)/SUM('Modified Weights'!F317:F321)</f>
        <v>0.36853970723449792</v>
      </c>
      <c r="G307">
        <f ca="1">SUMPRODUCT('Modified Weights'!G317:G321,'Centered Ratings'!G306:G310)/SUM('Modified Weights'!G317:G321)</f>
        <v>0.26026621164512848</v>
      </c>
      <c r="H307">
        <f ca="1">SUMPRODUCT('Modified Weights'!H317:H321,'Centered Ratings'!H306:H310)/SUM('Modified Weights'!H317:H321)</f>
        <v>-0.28805006769129599</v>
      </c>
      <c r="I307">
        <f ca="1">SUMPRODUCT('Modified Weights'!I317:I321,'Centered Ratings'!I306:I310)/SUM('Modified Weights'!I317:I321)</f>
        <v>-0.12415574620219946</v>
      </c>
      <c r="J307">
        <f ca="1">SUMPRODUCT('Modified Weights'!J317:J321,'Centered Ratings'!J306:J310)/SUM('Modified Weights'!J317:J321)</f>
        <v>0.17124625852374506</v>
      </c>
      <c r="K307">
        <f ca="1">SUMPRODUCT('Modified Weights'!K317:K321,'Centered Ratings'!K306:K310)/SUM('Modified Weights'!K317:K321)</f>
        <v>-3.3844520739724493E-2</v>
      </c>
      <c r="L307">
        <f ca="1">SUMPRODUCT('Modified Weights'!L317:L321,'Centered Ratings'!L306:L310)/SUM('Modified Weights'!L317:L321)</f>
        <v>0.160438649442775</v>
      </c>
      <c r="M307">
        <f ca="1">SUMPRODUCT('Modified Weights'!M317:M321,'Centered Ratings'!M306:M310)/SUM('Modified Weights'!M317:M321)</f>
        <v>6.8539350661535312E-2</v>
      </c>
      <c r="N307">
        <f ca="1">SUMPRODUCT('Modified Weights'!N317:N321,'Centered Ratings'!N306:N310)/SUM('Modified Weights'!N317:N321)</f>
        <v>-3.655195302640616E-2</v>
      </c>
      <c r="O307" s="4">
        <f ca="1">SUMPRODUCT('Modified Weights'!O317:O321,'Centered Ratings'!O306:O310)/SUM('Modified Weights'!O317:O321)</f>
        <v>0.2266061874079737</v>
      </c>
      <c r="P307">
        <f ca="1">SUMPRODUCT('Modified Weights'!P317:P321,'Centered Ratings'!P306:P310)/SUM('Modified Weights'!P317:P321)</f>
        <v>0.3934483691695036</v>
      </c>
      <c r="Q307">
        <f ca="1">SUMPRODUCT('Modified Weights'!Q317:Q321,'Centered Ratings'!Q306:Q310)/SUM('Modified Weights'!Q317:Q321)</f>
        <v>-0.3487537305862517</v>
      </c>
      <c r="R307">
        <f ca="1">SUMPRODUCT('Modified Weights'!R317:R321,'Centered Ratings'!R306:R310)/SUM('Modified Weights'!R317:R321)</f>
        <v>0.27023208240662933</v>
      </c>
      <c r="S307">
        <f ca="1">SUMPRODUCT('Modified Weights'!S317:S321,'Centered Ratings'!S306:S310)/SUM('Modified Weights'!S317:S321)</f>
        <v>2.4449958574238213E-2</v>
      </c>
      <c r="T307">
        <f ca="1">SUMPRODUCT('Modified Weights'!T317:T321,'Centered Ratings'!T306:T310)/SUM('Modified Weights'!T317:T321)</f>
        <v>-0.15612682549335316</v>
      </c>
      <c r="U307">
        <f ca="1">SUMPRODUCT('Modified Weights'!U317:U321,'Centered Ratings'!U306:U310)/SUM('Modified Weights'!U317:U321)</f>
        <v>0.22294958018553046</v>
      </c>
      <c r="V307">
        <f ca="1">SUMPRODUCT('Modified Weights'!V317:V321,'Centered Ratings'!V306:V310)/SUM('Modified Weights'!V317:V321)</f>
        <v>5.8649497835975249E-2</v>
      </c>
      <c r="W307">
        <f ca="1">SUMPRODUCT('Modified Weights'!W317:W321,'Centered Ratings'!W306:W310)/SUM('Modified Weights'!W317:W321)</f>
        <v>-0.18551510294993009</v>
      </c>
      <c r="X307">
        <f ca="1">SUMPRODUCT('Modified Weights'!X317:X321,'Centered Ratings'!X306:X310)/SUM('Modified Weights'!X317:X321)</f>
        <v>0.10380965003121626</v>
      </c>
      <c r="Y307">
        <f ca="1">SUMPRODUCT('Modified Weights'!Y317:Y321,'Centered Ratings'!Y306:Y310)/SUM('Modified Weights'!Y317:Y321)</f>
        <v>2.3205634607350579E-2</v>
      </c>
      <c r="Z307">
        <f ca="1">SUMPRODUCT('Modified Weights'!Z317:Z321,'Centered Ratings'!Z306:Z310)/SUM('Modified Weights'!Z317:Z321)</f>
        <v>6.0079486080484662E-2</v>
      </c>
    </row>
    <row r="308" spans="1:26">
      <c r="A308" s="21" t="s">
        <v>61</v>
      </c>
      <c r="B308">
        <f ca="1">SUMPRODUCT('Modified Weights'!B318:B322,'Centered Ratings'!B307:B311)/SUM('Modified Weights'!B318:B322)</f>
        <v>-6.1319783584778765E-3</v>
      </c>
      <c r="C308">
        <f ca="1">SUMPRODUCT('Modified Weights'!C318:C322,'Centered Ratings'!C307:C311)/SUM('Modified Weights'!C318:C322)</f>
        <v>-0.10679477847589507</v>
      </c>
      <c r="D308">
        <f ca="1">SUMPRODUCT('Modified Weights'!D318:D322,'Centered Ratings'!D307:D311)/SUM('Modified Weights'!D318:D322)</f>
        <v>-4.3466177102145065E-2</v>
      </c>
      <c r="E308">
        <f ca="1">SUMPRODUCT('Modified Weights'!E318:E322,'Centered Ratings'!E307:E311)/SUM('Modified Weights'!E318:E322)</f>
        <v>-0.24890651787578988</v>
      </c>
      <c r="F308" s="4">
        <f ca="1">SUMPRODUCT('Modified Weights'!F318:F322,'Centered Ratings'!F307:F311)/SUM('Modified Weights'!F318:F322)</f>
        <v>-2.2793294619145961E-3</v>
      </c>
      <c r="G308">
        <f ca="1">SUMPRODUCT('Modified Weights'!G318:G322,'Centered Ratings'!G307:G311)/SUM('Modified Weights'!G318:G322)</f>
        <v>-2.8045233013836188E-2</v>
      </c>
      <c r="H308">
        <f ca="1">SUMPRODUCT('Modified Weights'!H318:H322,'Centered Ratings'!H307:H311)/SUM('Modified Weights'!H318:H322)</f>
        <v>-0.20079591275570857</v>
      </c>
      <c r="I308">
        <f ca="1">SUMPRODUCT('Modified Weights'!I318:I322,'Centered Ratings'!I307:I311)/SUM('Modified Weights'!I318:I322)</f>
        <v>-5.5834586328099213E-2</v>
      </c>
      <c r="J308">
        <f ca="1">SUMPRODUCT('Modified Weights'!J318:J322,'Centered Ratings'!J307:J311)/SUM('Modified Weights'!J318:J322)</f>
        <v>1.7830027898845413E-2</v>
      </c>
      <c r="K308">
        <f ca="1">SUMPRODUCT('Modified Weights'!K318:K322,'Centered Ratings'!K307:K311)/SUM('Modified Weights'!K318:K322)</f>
        <v>-9.6672547952251497E-2</v>
      </c>
      <c r="L308">
        <f ca="1">SUMPRODUCT('Modified Weights'!L318:L322,'Centered Ratings'!L307:L311)/SUM('Modified Weights'!L318:L322)</f>
        <v>-3.720618918892396E-2</v>
      </c>
      <c r="M308">
        <f ca="1">SUMPRODUCT('Modified Weights'!M318:M322,'Centered Ratings'!M307:M311)/SUM('Modified Weights'!M318:M322)</f>
        <v>3.9474848003693171E-2</v>
      </c>
      <c r="N308">
        <f ca="1">SUMPRODUCT('Modified Weights'!N318:N322,'Centered Ratings'!N307:N311)/SUM('Modified Weights'!N318:N322)</f>
        <v>-6.1324435576149042E-2</v>
      </c>
      <c r="O308" s="4">
        <f ca="1">SUMPRODUCT('Modified Weights'!O318:O322,'Centered Ratings'!O307:O311)/SUM('Modified Weights'!O318:O322)</f>
        <v>-1.3151895557255044E-2</v>
      </c>
      <c r="P308">
        <f ca="1">SUMPRODUCT('Modified Weights'!P318:P322,'Centered Ratings'!P307:P311)/SUM('Modified Weights'!P318:P322)</f>
        <v>4.3838744557142548E-3</v>
      </c>
      <c r="Q308">
        <f ca="1">SUMPRODUCT('Modified Weights'!Q318:Q322,'Centered Ratings'!Q307:Q311)/SUM('Modified Weights'!Q318:Q322)</f>
        <v>7.0710033769127711E-3</v>
      </c>
      <c r="R308">
        <f ca="1">SUMPRODUCT('Modified Weights'!R318:R322,'Centered Ratings'!R307:R311)/SUM('Modified Weights'!R318:R322)</f>
        <v>-4.6416978596347504E-2</v>
      </c>
      <c r="S308">
        <f ca="1">SUMPRODUCT('Modified Weights'!S318:S322,'Centered Ratings'!S307:S311)/SUM('Modified Weights'!S318:S322)</f>
        <v>2.4449958574238213E-2</v>
      </c>
      <c r="T308">
        <f ca="1">SUMPRODUCT('Modified Weights'!T318:T322,'Centered Ratings'!T307:T311)/SUM('Modified Weights'!T318:T322)</f>
        <v>-3.7989602095139421E-2</v>
      </c>
      <c r="U308">
        <f ca="1">SUMPRODUCT('Modified Weights'!U318:U322,'Centered Ratings'!U307:U311)/SUM('Modified Weights'!U318:U322)</f>
        <v>-8.1724319827649244E-2</v>
      </c>
      <c r="V308">
        <f ca="1">SUMPRODUCT('Modified Weights'!V318:V322,'Centered Ratings'!V307:V311)/SUM('Modified Weights'!V318:V322)</f>
        <v>1.8537197571696869E-2</v>
      </c>
      <c r="W308">
        <f ca="1">SUMPRODUCT('Modified Weights'!W318:W322,'Centered Ratings'!W307:W311)/SUM('Modified Weights'!W318:W322)</f>
        <v>3.1039933439397666E-2</v>
      </c>
      <c r="X308">
        <f ca="1">SUMPRODUCT('Modified Weights'!X318:X322,'Centered Ratings'!X307:X311)/SUM('Modified Weights'!X318:X322)</f>
        <v>4.3038791023633942E-2</v>
      </c>
      <c r="Y308">
        <f ca="1">SUMPRODUCT('Modified Weights'!Y318:Y322,'Centered Ratings'!Y307:Y311)/SUM('Modified Weights'!Y318:Y322)</f>
        <v>3.1256748947010415E-2</v>
      </c>
      <c r="Z308">
        <f ca="1">SUMPRODUCT('Modified Weights'!Z318:Z322,'Centered Ratings'!Z307:Z311)/SUM('Modified Weights'!Z318:Z322)</f>
        <v>-3.8786528362823355E-2</v>
      </c>
    </row>
    <row r="309" spans="1:26">
      <c r="A309" s="1" t="str">
        <f t="shared" ref="A309:A312" si="61">A308</f>
        <v>752: V for Vendetta (2006)</v>
      </c>
      <c r="B309" t="e">
        <f ca="1">SUMPRODUCT('Modified Weights'!B319:B323,'Centered Ratings'!B308:B312)/SUM('Modified Weights'!B319:B323)</f>
        <v>#DIV/0!</v>
      </c>
      <c r="C309" t="e">
        <f ca="1">SUMPRODUCT('Modified Weights'!C319:C323,'Centered Ratings'!C308:C312)/SUM('Modified Weights'!C319:C323)</f>
        <v>#DIV/0!</v>
      </c>
      <c r="D309">
        <f ca="1">SUMPRODUCT('Modified Weights'!D319:D323,'Centered Ratings'!D308:D312)/SUM('Modified Weights'!D319:D323)</f>
        <v>8.4667798332536667E-2</v>
      </c>
      <c r="E309" t="e">
        <f ca="1">SUMPRODUCT('Modified Weights'!E319:E323,'Centered Ratings'!E308:E312)/SUM('Modified Weights'!E319:E323)</f>
        <v>#DIV/0!</v>
      </c>
      <c r="F309" s="4">
        <f ca="1">SUMPRODUCT('Modified Weights'!F319:F323,'Centered Ratings'!F308:F312)/SUM('Modified Weights'!F319:F323)</f>
        <v>-2.2793294619145961E-3</v>
      </c>
      <c r="G309">
        <f ca="1">SUMPRODUCT('Modified Weights'!G319:G323,'Centered Ratings'!G308:G312)/SUM('Modified Weights'!G319:G323)</f>
        <v>-7.8997383275383484E-2</v>
      </c>
      <c r="H309" t="e">
        <f ca="1">SUMPRODUCT('Modified Weights'!H319:H323,'Centered Ratings'!H308:H312)/SUM('Modified Weights'!H319:H323)</f>
        <v>#DIV/0!</v>
      </c>
      <c r="I309" t="e">
        <f ca="1">SUMPRODUCT('Modified Weights'!I319:I323,'Centered Ratings'!I308:I312)/SUM('Modified Weights'!I319:I323)</f>
        <v>#DIV/0!</v>
      </c>
      <c r="J309">
        <f ca="1">SUMPRODUCT('Modified Weights'!J319:J323,'Centered Ratings'!J308:J312)/SUM('Modified Weights'!J319:J323)</f>
        <v>1.7830027898845413E-2</v>
      </c>
      <c r="K309">
        <f ca="1">SUMPRODUCT('Modified Weights'!K319:K323,'Centered Ratings'!K308:K312)/SUM('Modified Weights'!K319:K323)</f>
        <v>0.11734190379399893</v>
      </c>
      <c r="L309">
        <f ca="1">SUMPRODUCT('Modified Weights'!L319:L323,'Centered Ratings'!L308:L312)/SUM('Modified Weights'!L319:L323)</f>
        <v>0.48160595915862409</v>
      </c>
      <c r="M309" t="e">
        <f ca="1">SUMPRODUCT('Modified Weights'!M319:M323,'Centered Ratings'!M308:M312)/SUM('Modified Weights'!M319:M323)</f>
        <v>#DIV/0!</v>
      </c>
      <c r="N309" t="e">
        <f ca="1">SUMPRODUCT('Modified Weights'!N319:N323,'Centered Ratings'!N308:N312)/SUM('Modified Weights'!N319:N323)</f>
        <v>#DIV/0!</v>
      </c>
      <c r="O309" s="4">
        <f ca="1">SUMPRODUCT('Modified Weights'!O319:O323,'Centered Ratings'!O308:O312)/SUM('Modified Weights'!O319:O323)</f>
        <v>-1.3151895557255044E-2</v>
      </c>
      <c r="P309">
        <f ca="1">SUMPRODUCT('Modified Weights'!P319:P323,'Centered Ratings'!P308:P312)/SUM('Modified Weights'!P319:P323)</f>
        <v>7.1051447052554395E-2</v>
      </c>
      <c r="Q309">
        <f ca="1">SUMPRODUCT('Modified Weights'!Q319:Q323,'Centered Ratings'!Q308:Q312)/SUM('Modified Weights'!Q319:Q323)</f>
        <v>0.32816672195920649</v>
      </c>
      <c r="R309" t="e">
        <f ca="1">SUMPRODUCT('Modified Weights'!R319:R323,'Centered Ratings'!R308:R312)/SUM('Modified Weights'!R319:R323)</f>
        <v>#DIV/0!</v>
      </c>
      <c r="S309">
        <f ca="1">SUMPRODUCT('Modified Weights'!S319:S323,'Centered Ratings'!S308:S312)/SUM('Modified Weights'!S319:S323)</f>
        <v>-0.2153542201955663</v>
      </c>
      <c r="T309">
        <f ca="1">SUMPRODUCT('Modified Weights'!T319:T323,'Centered Ratings'!T308:T312)/SUM('Modified Weights'!T319:T323)</f>
        <v>-3.7989602095139421E-2</v>
      </c>
      <c r="U309">
        <f ca="1">SUMPRODUCT('Modified Weights'!U319:U323,'Centered Ratings'!U308:U312)/SUM('Modified Weights'!U319:U323)</f>
        <v>1.5574123325023196E-2</v>
      </c>
      <c r="V309" t="e">
        <f ca="1">SUMPRODUCT('Modified Weights'!V319:V323,'Centered Ratings'!V308:V312)/SUM('Modified Weights'!V319:V323)</f>
        <v>#DIV/0!</v>
      </c>
      <c r="W309">
        <f ca="1">SUMPRODUCT('Modified Weights'!W319:W323,'Centered Ratings'!W308:W312)/SUM('Modified Weights'!W319:W323)</f>
        <v>3.1039933439397666E-2</v>
      </c>
      <c r="X309" t="e">
        <f ca="1">SUMPRODUCT('Modified Weights'!X319:X323,'Centered Ratings'!X308:X312)/SUM('Modified Weights'!X319:X323)</f>
        <v>#DIV/0!</v>
      </c>
      <c r="Y309">
        <f ca="1">SUMPRODUCT('Modified Weights'!Y319:Y323,'Centered Ratings'!Y308:Y312)/SUM('Modified Weights'!Y319:Y323)</f>
        <v>-2.740312033468114E-2</v>
      </c>
      <c r="Z309">
        <f ca="1">SUMPRODUCT('Modified Weights'!Z319:Z323,'Centered Ratings'!Z308:Z312)/SUM('Modified Weights'!Z319:Z323)</f>
        <v>-3.8786528362823355E-2</v>
      </c>
    </row>
    <row r="310" spans="1:26">
      <c r="A310" s="1" t="str">
        <f t="shared" si="61"/>
        <v>752: V for Vendetta (2006)</v>
      </c>
      <c r="B310" t="e">
        <f ca="1">SUMPRODUCT('Modified Weights'!B320:B324,'Centered Ratings'!B309:B313)/SUM('Modified Weights'!B320:B324)</f>
        <v>#DIV/0!</v>
      </c>
      <c r="C310" t="e">
        <f ca="1">SUMPRODUCT('Modified Weights'!C320:C324,'Centered Ratings'!C309:C313)/SUM('Modified Weights'!C320:C324)</f>
        <v>#DIV/0!</v>
      </c>
      <c r="D310">
        <f ca="1">SUMPRODUCT('Modified Weights'!D320:D324,'Centered Ratings'!D309:D313)/SUM('Modified Weights'!D320:D324)</f>
        <v>-0.15582875989744874</v>
      </c>
      <c r="E310" t="e">
        <f ca="1">SUMPRODUCT('Modified Weights'!E320:E324,'Centered Ratings'!E309:E313)/SUM('Modified Weights'!E320:E324)</f>
        <v>#DIV/0!</v>
      </c>
      <c r="F310" s="4">
        <f ca="1">SUMPRODUCT('Modified Weights'!F320:F324,'Centered Ratings'!F309:F313)/SUM('Modified Weights'!F320:F324)</f>
        <v>0.14857437206261226</v>
      </c>
      <c r="G310">
        <f ca="1">SUMPRODUCT('Modified Weights'!G320:G324,'Centered Ratings'!G309:G313)/SUM('Modified Weights'!G320:G324)</f>
        <v>-7.8997383275383484E-2</v>
      </c>
      <c r="H310" t="e">
        <f ca="1">SUMPRODUCT('Modified Weights'!H320:H324,'Centered Ratings'!H309:H313)/SUM('Modified Weights'!H320:H324)</f>
        <v>#DIV/0!</v>
      </c>
      <c r="I310" t="e">
        <f ca="1">SUMPRODUCT('Modified Weights'!I320:I324,'Centered Ratings'!I309:I313)/SUM('Modified Weights'!I320:I324)</f>
        <v>#DIV/0!</v>
      </c>
      <c r="J310">
        <f ca="1">SUMPRODUCT('Modified Weights'!J320:J324,'Centered Ratings'!J309:J313)/SUM('Modified Weights'!J320:J324)</f>
        <v>-1.2211416516318132E-2</v>
      </c>
      <c r="K310">
        <f ca="1">SUMPRODUCT('Modified Weights'!K320:K324,'Centered Ratings'!K309:K313)/SUM('Modified Weights'!K320:K324)</f>
        <v>0.11734190379399893</v>
      </c>
      <c r="L310">
        <f ca="1">SUMPRODUCT('Modified Weights'!L320:L324,'Centered Ratings'!L309:L313)/SUM('Modified Weights'!L320:L324)</f>
        <v>0.47546384560002197</v>
      </c>
      <c r="M310" t="e">
        <f ca="1">SUMPRODUCT('Modified Weights'!M320:M324,'Centered Ratings'!M309:M313)/SUM('Modified Weights'!M320:M324)</f>
        <v>#DIV/0!</v>
      </c>
      <c r="N310" t="e">
        <f ca="1">SUMPRODUCT('Modified Weights'!N320:N324,'Centered Ratings'!N309:N313)/SUM('Modified Weights'!N320:N324)</f>
        <v>#DIV/0!</v>
      </c>
      <c r="O310" s="4">
        <f ca="1">SUMPRODUCT('Modified Weights'!O320:O324,'Centered Ratings'!O309:O313)/SUM('Modified Weights'!O320:O324)</f>
        <v>-0.15328739984139281</v>
      </c>
      <c r="P310">
        <f ca="1">SUMPRODUCT('Modified Weights'!P320:P324,'Centered Ratings'!P309:P313)/SUM('Modified Weights'!P320:P324)</f>
        <v>-0.11083015598410587</v>
      </c>
      <c r="Q310">
        <f ca="1">SUMPRODUCT('Modified Weights'!Q320:Q324,'Centered Ratings'!Q309:Q313)/SUM('Modified Weights'!Q320:Q324)</f>
        <v>0.19800232339642035</v>
      </c>
      <c r="R310" t="e">
        <f ca="1">SUMPRODUCT('Modified Weights'!R320:R324,'Centered Ratings'!R309:R313)/SUM('Modified Weights'!R320:R324)</f>
        <v>#DIV/0!</v>
      </c>
      <c r="S310">
        <f ca="1">SUMPRODUCT('Modified Weights'!S320:S324,'Centered Ratings'!S309:S313)/SUM('Modified Weights'!S320:S324)</f>
        <v>-0.2153542201955663</v>
      </c>
      <c r="T310">
        <f ca="1">SUMPRODUCT('Modified Weights'!T320:T324,'Centered Ratings'!T309:T313)/SUM('Modified Weights'!T320:T324)</f>
        <v>-0.17831780270372488</v>
      </c>
      <c r="U310">
        <f ca="1">SUMPRODUCT('Modified Weights'!U320:U324,'Centered Ratings'!U309:U313)/SUM('Modified Weights'!U320:U324)</f>
        <v>-0.35669258585998403</v>
      </c>
      <c r="V310" t="e">
        <f ca="1">SUMPRODUCT('Modified Weights'!V320:V324,'Centered Ratings'!V309:V313)/SUM('Modified Weights'!V320:V324)</f>
        <v>#DIV/0!</v>
      </c>
      <c r="W310">
        <f ca="1">SUMPRODUCT('Modified Weights'!W320:W324,'Centered Ratings'!W309:W313)/SUM('Modified Weights'!W320:W324)</f>
        <v>-1.5338896873373821E-2</v>
      </c>
      <c r="X310" t="e">
        <f ca="1">SUMPRODUCT('Modified Weights'!X320:X324,'Centered Ratings'!X309:X313)/SUM('Modified Weights'!X320:X324)</f>
        <v>#DIV/0!</v>
      </c>
      <c r="Y310">
        <f ca="1">SUMPRODUCT('Modified Weights'!Y320:Y324,'Centered Ratings'!Y309:Y313)/SUM('Modified Weights'!Y320:Y324)</f>
        <v>-2.740312033468114E-2</v>
      </c>
      <c r="Z310">
        <f ca="1">SUMPRODUCT('Modified Weights'!Z320:Z324,'Centered Ratings'!Z309:Z313)/SUM('Modified Weights'!Z320:Z324)</f>
        <v>5.6074082423080047E-2</v>
      </c>
    </row>
    <row r="311" spans="1:26">
      <c r="A311" s="1" t="str">
        <f t="shared" si="61"/>
        <v>752: V for Vendetta (2006)</v>
      </c>
      <c r="B311" t="e">
        <f ca="1">SUMPRODUCT('Modified Weights'!B321:B325,'Centered Ratings'!B310:B314)/SUM('Modified Weights'!B321:B325)</f>
        <v>#DIV/0!</v>
      </c>
      <c r="C311" t="e">
        <f ca="1">SUMPRODUCT('Modified Weights'!C321:C325,'Centered Ratings'!C310:C314)/SUM('Modified Weights'!C321:C325)</f>
        <v>#DIV/0!</v>
      </c>
      <c r="D311">
        <f ca="1">SUMPRODUCT('Modified Weights'!D321:D325,'Centered Ratings'!D310:D314)/SUM('Modified Weights'!D321:D325)</f>
        <v>-0.375</v>
      </c>
      <c r="E311" t="e">
        <f ca="1">SUMPRODUCT('Modified Weights'!E321:E325,'Centered Ratings'!E310:E314)/SUM('Modified Weights'!E321:E325)</f>
        <v>#DIV/0!</v>
      </c>
      <c r="F311" s="4">
        <f ca="1">SUMPRODUCT('Modified Weights'!F321:F325,'Centered Ratings'!F310:F314)/SUM('Modified Weights'!F321:F325)</f>
        <v>4.7602073599820882E-3</v>
      </c>
      <c r="G311">
        <f ca="1">SUMPRODUCT('Modified Weights'!G321:G325,'Centered Ratings'!G310:G314)/SUM('Modified Weights'!G321:G325)</f>
        <v>-0.34629800492033502</v>
      </c>
      <c r="H311" t="e">
        <f ca="1">SUMPRODUCT('Modified Weights'!H321:H325,'Centered Ratings'!H310:H314)/SUM('Modified Weights'!H321:H325)</f>
        <v>#DIV/0!</v>
      </c>
      <c r="I311" t="e">
        <f ca="1">SUMPRODUCT('Modified Weights'!I321:I325,'Centered Ratings'!I310:I314)/SUM('Modified Weights'!I321:I325)</f>
        <v>#DIV/0!</v>
      </c>
      <c r="J311">
        <f ca="1">SUMPRODUCT('Modified Weights'!J321:J325,'Centered Ratings'!J310:J314)/SUM('Modified Weights'!J321:J325)</f>
        <v>0.12511356590801787</v>
      </c>
      <c r="K311">
        <f ca="1">SUMPRODUCT('Modified Weights'!K321:K325,'Centered Ratings'!K310:K314)/SUM('Modified Weights'!K321:K325)</f>
        <v>-0.29492627413211486</v>
      </c>
      <c r="L311">
        <f ca="1">SUMPRODUCT('Modified Weights'!L321:L325,'Centered Ratings'!L310:L314)/SUM('Modified Weights'!L321:L325)</f>
        <v>0.24803015822654242</v>
      </c>
      <c r="M311" t="e">
        <f ca="1">SUMPRODUCT('Modified Weights'!M321:M325,'Centered Ratings'!M310:M314)/SUM('Modified Weights'!M321:M325)</f>
        <v>#DIV/0!</v>
      </c>
      <c r="N311" t="e">
        <f ca="1">SUMPRODUCT('Modified Weights'!N321:N325,'Centered Ratings'!N310:N314)/SUM('Modified Weights'!N321:N325)</f>
        <v>#DIV/0!</v>
      </c>
      <c r="O311" s="4">
        <f ca="1">SUMPRODUCT('Modified Weights'!O321:O325,'Centered Ratings'!O310:O314)/SUM('Modified Weights'!O321:O325)</f>
        <v>-0.29306233092670197</v>
      </c>
      <c r="P311">
        <f ca="1">SUMPRODUCT('Modified Weights'!P321:P325,'Centered Ratings'!P310:P314)/SUM('Modified Weights'!P321:P325)</f>
        <v>-0.24289917048099335</v>
      </c>
      <c r="Q311">
        <f ca="1">SUMPRODUCT('Modified Weights'!Q321:Q325,'Centered Ratings'!Q310:Q314)/SUM('Modified Weights'!Q321:Q325)</f>
        <v>0.29191900653580327</v>
      </c>
      <c r="R311" t="e">
        <f ca="1">SUMPRODUCT('Modified Weights'!R321:R325,'Centered Ratings'!R310:R314)/SUM('Modified Weights'!R321:R325)</f>
        <v>#DIV/0!</v>
      </c>
      <c r="S311">
        <f ca="1">SUMPRODUCT('Modified Weights'!S321:S325,'Centered Ratings'!S310:S314)/SUM('Modified Weights'!S321:S325)</f>
        <v>0</v>
      </c>
      <c r="T311">
        <f ca="1">SUMPRODUCT('Modified Weights'!T321:T325,'Centered Ratings'!T310:T314)/SUM('Modified Weights'!T321:T325)</f>
        <v>-0.17831780270372488</v>
      </c>
      <c r="U311">
        <f ca="1">SUMPRODUCT('Modified Weights'!U321:U325,'Centered Ratings'!U310:U314)/SUM('Modified Weights'!U321:U325)</f>
        <v>-0.35669258585998403</v>
      </c>
      <c r="V311" t="e">
        <f ca="1">SUMPRODUCT('Modified Weights'!V321:V325,'Centered Ratings'!V310:V314)/SUM('Modified Weights'!V321:V325)</f>
        <v>#DIV/0!</v>
      </c>
      <c r="W311">
        <f ca="1">SUMPRODUCT('Modified Weights'!W321:W325,'Centered Ratings'!W310:W314)/SUM('Modified Weights'!W321:W325)</f>
        <v>-6.9729752915274112E-2</v>
      </c>
      <c r="X311" t="e">
        <f ca="1">SUMPRODUCT('Modified Weights'!X321:X325,'Centered Ratings'!X310:X314)/SUM('Modified Weights'!X321:X325)</f>
        <v>#DIV/0!</v>
      </c>
      <c r="Y311">
        <f ca="1">SUMPRODUCT('Modified Weights'!Y321:Y325,'Centered Ratings'!Y310:Y314)/SUM('Modified Weights'!Y321:Y325)</f>
        <v>0.10197673766621748</v>
      </c>
      <c r="Z311">
        <f ca="1">SUMPRODUCT('Modified Weights'!Z321:Z325,'Centered Ratings'!Z310:Z314)/SUM('Modified Weights'!Z321:Z325)</f>
        <v>-7.6538668009146812E-2</v>
      </c>
    </row>
    <row r="312" spans="1:26">
      <c r="A312" s="1" t="str">
        <f t="shared" si="61"/>
        <v>752: V for Vendetta (2006)</v>
      </c>
      <c r="B312" t="e">
        <f ca="1">SUMPRODUCT('Modified Weights'!B322:B326,'Centered Ratings'!B311:B315)/SUM('Modified Weights'!B322:B326)</f>
        <v>#DIV/0!</v>
      </c>
      <c r="C312" t="e">
        <f ca="1">SUMPRODUCT('Modified Weights'!C322:C326,'Centered Ratings'!C311:C315)/SUM('Modified Weights'!C322:C326)</f>
        <v>#DIV/0!</v>
      </c>
      <c r="D312">
        <f ca="1">SUMPRODUCT('Modified Weights'!D322:D326,'Centered Ratings'!D311:D315)/SUM('Modified Weights'!D322:D326)</f>
        <v>-0.375</v>
      </c>
      <c r="E312" t="e">
        <f ca="1">SUMPRODUCT('Modified Weights'!E322:E326,'Centered Ratings'!E311:E315)/SUM('Modified Weights'!E322:E326)</f>
        <v>#DIV/0!</v>
      </c>
      <c r="F312" s="4">
        <f ca="1">SUMPRODUCT('Modified Weights'!F322:F326,'Centered Ratings'!F311:F315)/SUM('Modified Weights'!F322:F326)</f>
        <v>-0.27495771202067709</v>
      </c>
      <c r="G312">
        <f ca="1">SUMPRODUCT('Modified Weights'!G322:G326,'Centered Ratings'!G311:G315)/SUM('Modified Weights'!G322:G326)</f>
        <v>-0.875</v>
      </c>
      <c r="H312" t="e">
        <f ca="1">SUMPRODUCT('Modified Weights'!H322:H326,'Centered Ratings'!H311:H315)/SUM('Modified Weights'!H322:H326)</f>
        <v>#DIV/0!</v>
      </c>
      <c r="I312" t="e">
        <f ca="1">SUMPRODUCT('Modified Weights'!I322:I326,'Centered Ratings'!I311:I315)/SUM('Modified Weights'!I322:I326)</f>
        <v>#DIV/0!</v>
      </c>
      <c r="J312">
        <f ca="1">SUMPRODUCT('Modified Weights'!J322:J326,'Centered Ratings'!J311:J315)/SUM('Modified Weights'!J322:J326)</f>
        <v>-0.375</v>
      </c>
      <c r="K312">
        <f ca="1">SUMPRODUCT('Modified Weights'!K322:K326,'Centered Ratings'!K311:K315)/SUM('Modified Weights'!K322:K326)</f>
        <v>-0.56738941119817232</v>
      </c>
      <c r="L312">
        <f ca="1">SUMPRODUCT('Modified Weights'!L322:L326,'Centered Ratings'!L311:L315)/SUM('Modified Weights'!L322:L326)</f>
        <v>0.24803015822654242</v>
      </c>
      <c r="M312" t="e">
        <f ca="1">SUMPRODUCT('Modified Weights'!M322:M326,'Centered Ratings'!M311:M315)/SUM('Modified Weights'!M322:M326)</f>
        <v>#DIV/0!</v>
      </c>
      <c r="N312" t="e">
        <f ca="1">SUMPRODUCT('Modified Weights'!N322:N326,'Centered Ratings'!N311:N315)/SUM('Modified Weights'!N322:N326)</f>
        <v>#DIV/0!</v>
      </c>
      <c r="O312" s="4">
        <f ca="1">SUMPRODUCT('Modified Weights'!O322:O326,'Centered Ratings'!O311:O315)/SUM('Modified Weights'!O322:O326)</f>
        <v>-0.29306233092670197</v>
      </c>
      <c r="P312">
        <f ca="1">SUMPRODUCT('Modified Weights'!P322:P326,'Centered Ratings'!P311:P315)/SUM('Modified Weights'!P322:P326)</f>
        <v>-0.5081975091687887</v>
      </c>
      <c r="Q312">
        <f ca="1">SUMPRODUCT('Modified Weights'!Q322:Q326,'Centered Ratings'!Q311:Q315)/SUM('Modified Weights'!Q322:Q326)</f>
        <v>0.48456152111989509</v>
      </c>
      <c r="R312" t="e">
        <f ca="1">SUMPRODUCT('Modified Weights'!R322:R326,'Centered Ratings'!R311:R315)/SUM('Modified Weights'!R322:R326)</f>
        <v>#DIV/0!</v>
      </c>
      <c r="S312">
        <f ca="1">SUMPRODUCT('Modified Weights'!S322:S326,'Centered Ratings'!S311:S315)/SUM('Modified Weights'!S322:S326)</f>
        <v>0</v>
      </c>
      <c r="T312">
        <f ca="1">SUMPRODUCT('Modified Weights'!T322:T326,'Centered Ratings'!T311:T315)/SUM('Modified Weights'!T322:T326)</f>
        <v>0.33333333333333304</v>
      </c>
      <c r="U312">
        <f ca="1">SUMPRODUCT('Modified Weights'!U322:U326,'Centered Ratings'!U311:U315)/SUM('Modified Weights'!U322:U326)</f>
        <v>-0.421481012627486</v>
      </c>
      <c r="V312" t="e">
        <f ca="1">SUMPRODUCT('Modified Weights'!V322:V326,'Centered Ratings'!V311:V315)/SUM('Modified Weights'!V322:V326)</f>
        <v>#DIV/0!</v>
      </c>
      <c r="W312">
        <f ca="1">SUMPRODUCT('Modified Weights'!W322:W326,'Centered Ratings'!W311:W315)/SUM('Modified Weights'!W322:W326)</f>
        <v>6.5449369931821141E-2</v>
      </c>
      <c r="X312" t="e">
        <f ca="1">SUMPRODUCT('Modified Weights'!X322:X326,'Centered Ratings'!X311:X315)/SUM('Modified Weights'!X322:X326)</f>
        <v>#DIV/0!</v>
      </c>
      <c r="Y312">
        <f ca="1">SUMPRODUCT('Modified Weights'!Y322:Y326,'Centered Ratings'!Y311:Y315)/SUM('Modified Weights'!Y322:Y326)</f>
        <v>0</v>
      </c>
      <c r="Z312">
        <f ca="1">SUMPRODUCT('Modified Weights'!Z322:Z326,'Centered Ratings'!Z311:Z315)/SUM('Modified Weights'!Z322:Z326)</f>
        <v>-0.19137666478407284</v>
      </c>
    </row>
    <row r="313" spans="1:26">
      <c r="A313" s="21" t="s">
        <v>62</v>
      </c>
      <c r="B313" t="e">
        <f ca="1">SUMPRODUCT('Modified Weights'!B323:B327,'Centered Ratings'!B312:B316)/SUM('Modified Weights'!B323:B327)</f>
        <v>#DIV/0!</v>
      </c>
      <c r="C313" t="e">
        <f ca="1">SUMPRODUCT('Modified Weights'!C323:C327,'Centered Ratings'!C312:C316)/SUM('Modified Weights'!C323:C327)</f>
        <v>#DIV/0!</v>
      </c>
      <c r="D313">
        <f ca="1">SUMPRODUCT('Modified Weights'!D323:D327,'Centered Ratings'!D312:D316)/SUM('Modified Weights'!D323:D327)</f>
        <v>0</v>
      </c>
      <c r="E313" t="e">
        <f ca="1">SUMPRODUCT('Modified Weights'!E323:E327,'Centered Ratings'!E312:E316)/SUM('Modified Weights'!E323:E327)</f>
        <v>#DIV/0!</v>
      </c>
      <c r="F313" s="4">
        <f ca="1">SUMPRODUCT('Modified Weights'!F323:F327,'Centered Ratings'!F312:F316)/SUM('Modified Weights'!F323:F327)</f>
        <v>0</v>
      </c>
      <c r="G313">
        <f ca="1">SUMPRODUCT('Modified Weights'!G323:G327,'Centered Ratings'!G312:G316)/SUM('Modified Weights'!G323:G327)</f>
        <v>0</v>
      </c>
      <c r="H313" t="e">
        <f ca="1">SUMPRODUCT('Modified Weights'!H323:H327,'Centered Ratings'!H312:H316)/SUM('Modified Weights'!H323:H327)</f>
        <v>#DIV/0!</v>
      </c>
      <c r="I313" t="e">
        <f ca="1">SUMPRODUCT('Modified Weights'!I323:I327,'Centered Ratings'!I312:I316)/SUM('Modified Weights'!I323:I327)</f>
        <v>#DIV/0!</v>
      </c>
      <c r="J313">
        <f ca="1">SUMPRODUCT('Modified Weights'!J323:J327,'Centered Ratings'!J312:J316)/SUM('Modified Weights'!J323:J327)</f>
        <v>0</v>
      </c>
      <c r="K313">
        <f ca="1">SUMPRODUCT('Modified Weights'!K323:K327,'Centered Ratings'!K312:K316)/SUM('Modified Weights'!K323:K327)</f>
        <v>-0.1123156853302871</v>
      </c>
      <c r="L313">
        <f ca="1">SUMPRODUCT('Modified Weights'!L323:L327,'Centered Ratings'!L312:L316)/SUM('Modified Weights'!L323:L327)</f>
        <v>-3.9396835469151991E-3</v>
      </c>
      <c r="M313" t="e">
        <f ca="1">SUMPRODUCT('Modified Weights'!M323:M327,'Centered Ratings'!M312:M316)/SUM('Modified Weights'!M323:M327)</f>
        <v>#DIV/0!</v>
      </c>
      <c r="N313" t="e">
        <f ca="1">SUMPRODUCT('Modified Weights'!N323:N327,'Centered Ratings'!N312:N316)/SUM('Modified Weights'!N323:N327)</f>
        <v>#DIV/0!</v>
      </c>
      <c r="O313" s="4">
        <f ca="1">SUMPRODUCT('Modified Weights'!O323:O327,'Centered Ratings'!O312:O316)/SUM('Modified Weights'!O323:O327)</f>
        <v>8.3739855602113118E-3</v>
      </c>
      <c r="P313">
        <f ca="1">SUMPRODUCT('Modified Weights'!P323:P327,'Centered Ratings'!P312:P316)/SUM('Modified Weights'!P323:P327)</f>
        <v>-4.1339079683597256E-2</v>
      </c>
      <c r="Q313">
        <f ca="1">SUMPRODUCT('Modified Weights'!Q323:Q327,'Centered Ratings'!Q312:Q316)/SUM('Modified Weights'!Q323:Q327)</f>
        <v>-1.5694274347548477E-2</v>
      </c>
      <c r="R313" t="e">
        <f ca="1">SUMPRODUCT('Modified Weights'!R323:R327,'Centered Ratings'!R312:R316)/SUM('Modified Weights'!R323:R327)</f>
        <v>#DIV/0!</v>
      </c>
      <c r="S313">
        <f ca="1">SUMPRODUCT('Modified Weights'!S323:S327,'Centered Ratings'!S312:S316)/SUM('Modified Weights'!S323:S327)</f>
        <v>0</v>
      </c>
      <c r="T313">
        <f ca="1">SUMPRODUCT('Modified Weights'!T323:T327,'Centered Ratings'!T312:T316)/SUM('Modified Weights'!T323:T327)</f>
        <v>0</v>
      </c>
      <c r="U313">
        <f ca="1">SUMPRODUCT('Modified Weights'!U323:U327,'Centered Ratings'!U312:U316)/SUM('Modified Weights'!U323:U327)</f>
        <v>0</v>
      </c>
      <c r="V313" t="e">
        <f ca="1">SUMPRODUCT('Modified Weights'!V323:V327,'Centered Ratings'!V312:V316)/SUM('Modified Weights'!V323:V327)</f>
        <v>#DIV/0!</v>
      </c>
      <c r="W313">
        <f ca="1">SUMPRODUCT('Modified Weights'!W323:W327,'Centered Ratings'!W312:W316)/SUM('Modified Weights'!W323:W327)</f>
        <v>0.21765642277922415</v>
      </c>
      <c r="X313" t="e">
        <f ca="1">SUMPRODUCT('Modified Weights'!X323:X327,'Centered Ratings'!X312:X316)/SUM('Modified Weights'!X323:X327)</f>
        <v>#DIV/0!</v>
      </c>
      <c r="Y313">
        <f ca="1">SUMPRODUCT('Modified Weights'!Y323:Y327,'Centered Ratings'!Y312:Y316)/SUM('Modified Weights'!Y323:Y327)</f>
        <v>0</v>
      </c>
      <c r="Z313">
        <f ca="1">SUMPRODUCT('Modified Weights'!Z323:Z327,'Centered Ratings'!Z312:Z316)/SUM('Modified Weights'!Z323:Z327)</f>
        <v>0</v>
      </c>
    </row>
    <row r="314" spans="1:26">
      <c r="A314" s="1" t="str">
        <f t="shared" ref="A314:A317" si="62">A313</f>
        <v>786: Almost Famous (2000)</v>
      </c>
      <c r="B314" t="e">
        <f ca="1">SUMPRODUCT('Modified Weights'!B324:B328,'Centered Ratings'!B313:B317)/SUM('Modified Weights'!B324:B328)</f>
        <v>#DIV/0!</v>
      </c>
      <c r="C314" t="e">
        <f ca="1">SUMPRODUCT('Modified Weights'!C324:C328,'Centered Ratings'!C313:C317)/SUM('Modified Weights'!C324:C328)</f>
        <v>#DIV/0!</v>
      </c>
      <c r="D314">
        <f ca="1">SUMPRODUCT('Modified Weights'!D324:D328,'Centered Ratings'!D313:D317)/SUM('Modified Weights'!D324:D328)</f>
        <v>-0.81021741123694868</v>
      </c>
      <c r="E314" t="e">
        <f ca="1">SUMPRODUCT('Modified Weights'!E324:E328,'Centered Ratings'!E313:E317)/SUM('Modified Weights'!E324:E328)</f>
        <v>#DIV/0!</v>
      </c>
      <c r="F314" s="4">
        <f ca="1">SUMPRODUCT('Modified Weights'!F324:F328,'Centered Ratings'!F313:F317)/SUM('Modified Weights'!F324:F328)</f>
        <v>0.26805441987753087</v>
      </c>
      <c r="G314">
        <f ca="1">SUMPRODUCT('Modified Weights'!G324:G328,'Centered Ratings'!G313:G317)/SUM('Modified Weights'!G324:G328)</f>
        <v>0</v>
      </c>
      <c r="H314" t="e">
        <f ca="1">SUMPRODUCT('Modified Weights'!H324:H328,'Centered Ratings'!H313:H317)/SUM('Modified Weights'!H324:H328)</f>
        <v>#DIV/0!</v>
      </c>
      <c r="I314" t="e">
        <f ca="1">SUMPRODUCT('Modified Weights'!I324:I328,'Centered Ratings'!I313:I317)/SUM('Modified Weights'!I324:I328)</f>
        <v>#DIV/0!</v>
      </c>
      <c r="J314">
        <f ca="1">SUMPRODUCT('Modified Weights'!J324:J328,'Centered Ratings'!J313:J317)/SUM('Modified Weights'!J324:J328)</f>
        <v>-0.29918873573382848</v>
      </c>
      <c r="K314">
        <f ca="1">SUMPRODUCT('Modified Weights'!K324:K328,'Centered Ratings'!K313:K317)/SUM('Modified Weights'!K324:K328)</f>
        <v>-0.1123156853302871</v>
      </c>
      <c r="L314">
        <f ca="1">SUMPRODUCT('Modified Weights'!L324:L328,'Centered Ratings'!L313:L317)/SUM('Modified Weights'!L324:L328)</f>
        <v>-0.62401507911327125</v>
      </c>
      <c r="M314" t="e">
        <f ca="1">SUMPRODUCT('Modified Weights'!M324:M328,'Centered Ratings'!M313:M317)/SUM('Modified Weights'!M324:M328)</f>
        <v>#DIV/0!</v>
      </c>
      <c r="N314" t="e">
        <f ca="1">SUMPRODUCT('Modified Weights'!N324:N328,'Centered Ratings'!N313:N317)/SUM('Modified Weights'!N324:N328)</f>
        <v>#DIV/0!</v>
      </c>
      <c r="O314" s="4">
        <f ca="1">SUMPRODUCT('Modified Weights'!O324:O328,'Centered Ratings'!O313:O317)/SUM('Modified Weights'!O324:O328)</f>
        <v>8.3739855602113118E-3</v>
      </c>
      <c r="P314">
        <f ca="1">SUMPRODUCT('Modified Weights'!P324:P328,'Centered Ratings'!P313:P317)/SUM('Modified Weights'!P324:P328)</f>
        <v>0.48031322110740965</v>
      </c>
      <c r="Q314">
        <f ca="1">SUMPRODUCT('Modified Weights'!Q324:Q328,'Centered Ratings'!Q313:Q317)/SUM('Modified Weights'!Q324:Q328)</f>
        <v>-1.5694274347548477E-2</v>
      </c>
      <c r="R314" t="e">
        <f ca="1">SUMPRODUCT('Modified Weights'!R324:R328,'Centered Ratings'!R313:R317)/SUM('Modified Weights'!R324:R328)</f>
        <v>#DIV/0!</v>
      </c>
      <c r="S314">
        <f ca="1">SUMPRODUCT('Modified Weights'!S324:S328,'Centered Ratings'!S313:S317)/SUM('Modified Weights'!S324:S328)</f>
        <v>-0.67417143365891008</v>
      </c>
      <c r="T314">
        <f ca="1">SUMPRODUCT('Modified Weights'!T324:T328,'Centered Ratings'!T313:T317)/SUM('Modified Weights'!T324:T328)</f>
        <v>0</v>
      </c>
      <c r="U314">
        <f ca="1">SUMPRODUCT('Modified Weights'!U324:U328,'Centered Ratings'!U313:U317)/SUM('Modified Weights'!U324:U328)</f>
        <v>-0.7489298297945377</v>
      </c>
      <c r="V314" t="e">
        <f ca="1">SUMPRODUCT('Modified Weights'!V324:V328,'Centered Ratings'!V313:V317)/SUM('Modified Weights'!V324:V328)</f>
        <v>#DIV/0!</v>
      </c>
      <c r="W314">
        <f ca="1">SUMPRODUCT('Modified Weights'!W324:W328,'Centered Ratings'!W313:W317)/SUM('Modified Weights'!W324:W328)</f>
        <v>-5.1932234133021359E-2</v>
      </c>
      <c r="X314" t="e">
        <f ca="1">SUMPRODUCT('Modified Weights'!X324:X328,'Centered Ratings'!X313:X317)/SUM('Modified Weights'!X324:X328)</f>
        <v>#DIV/0!</v>
      </c>
      <c r="Y314">
        <f ca="1">SUMPRODUCT('Modified Weights'!Y324:Y328,'Centered Ratings'!Y313:Y317)/SUM('Modified Weights'!Y324:Y328)</f>
        <v>0</v>
      </c>
      <c r="Z314">
        <f ca="1">SUMPRODUCT('Modified Weights'!Z324:Z328,'Centered Ratings'!Z313:Z317)/SUM('Modified Weights'!Z324:Z328)</f>
        <v>0</v>
      </c>
    </row>
    <row r="315" spans="1:26">
      <c r="A315" s="1" t="str">
        <f t="shared" si="62"/>
        <v>786: Almost Famous (2000)</v>
      </c>
      <c r="B315" t="e">
        <f ca="1">SUMPRODUCT('Modified Weights'!B325:B329,'Centered Ratings'!B314:B318)/SUM('Modified Weights'!B325:B329)</f>
        <v>#DIV/0!</v>
      </c>
      <c r="C315" t="e">
        <f ca="1">SUMPRODUCT('Modified Weights'!C325:C329,'Centered Ratings'!C314:C318)/SUM('Modified Weights'!C325:C329)</f>
        <v>#DIV/0!</v>
      </c>
      <c r="D315">
        <f ca="1">SUMPRODUCT('Modified Weights'!D325:D329,'Centered Ratings'!D314:D318)/SUM('Modified Weights'!D325:D329)</f>
        <v>-0.81021741123694868</v>
      </c>
      <c r="E315" t="e">
        <f ca="1">SUMPRODUCT('Modified Weights'!E325:E329,'Centered Ratings'!E314:E318)/SUM('Modified Weights'!E325:E329)</f>
        <v>#DIV/0!</v>
      </c>
      <c r="F315" s="4">
        <f ca="1">SUMPRODUCT('Modified Weights'!F325:F329,'Centered Ratings'!F314:F318)/SUM('Modified Weights'!F325:F329)</f>
        <v>1.5879067017486863E-2</v>
      </c>
      <c r="G315">
        <f ca="1">SUMPRODUCT('Modified Weights'!G325:G329,'Centered Ratings'!G314:G318)/SUM('Modified Weights'!G325:G329)</f>
        <v>0</v>
      </c>
      <c r="H315" t="e">
        <f ca="1">SUMPRODUCT('Modified Weights'!H325:H329,'Centered Ratings'!H314:H318)/SUM('Modified Weights'!H325:H329)</f>
        <v>#DIV/0!</v>
      </c>
      <c r="I315" t="e">
        <f ca="1">SUMPRODUCT('Modified Weights'!I325:I329,'Centered Ratings'!I314:I318)/SUM('Modified Weights'!I325:I329)</f>
        <v>#DIV/0!</v>
      </c>
      <c r="J315">
        <f ca="1">SUMPRODUCT('Modified Weights'!J325:J329,'Centered Ratings'!J314:J318)/SUM('Modified Weights'!J325:J329)</f>
        <v>-0.29918873573382848</v>
      </c>
      <c r="K315">
        <f ca="1">SUMPRODUCT('Modified Weights'!K325:K329,'Centered Ratings'!K314:K318)/SUM('Modified Weights'!K325:K329)</f>
        <v>-2.7628282374604265E-2</v>
      </c>
      <c r="L315">
        <f ca="1">SUMPRODUCT('Modified Weights'!L325:L329,'Centered Ratings'!L314:L318)/SUM('Modified Weights'!L325:L329)</f>
        <v>-0.62401507911327125</v>
      </c>
      <c r="M315" t="e">
        <f ca="1">SUMPRODUCT('Modified Weights'!M325:M329,'Centered Ratings'!M314:M318)/SUM('Modified Weights'!M325:M329)</f>
        <v>#DIV/0!</v>
      </c>
      <c r="N315" t="e">
        <f ca="1">SUMPRODUCT('Modified Weights'!N325:N329,'Centered Ratings'!N314:N318)/SUM('Modified Weights'!N325:N329)</f>
        <v>#DIV/0!</v>
      </c>
      <c r="O315" s="4">
        <f ca="1">SUMPRODUCT('Modified Weights'!O325:O329,'Centered Ratings'!O314:O318)/SUM('Modified Weights'!O325:O329)</f>
        <v>0.612439021659683</v>
      </c>
      <c r="P315">
        <f ca="1">SUMPRODUCT('Modified Weights'!P325:P329,'Centered Ratings'!P314:P318)/SUM('Modified Weights'!P325:P329)</f>
        <v>0.48031322110740965</v>
      </c>
      <c r="Q315">
        <f ca="1">SUMPRODUCT('Modified Weights'!Q325:Q329,'Centered Ratings'!Q314:Q318)/SUM('Modified Weights'!Q325:Q329)</f>
        <v>1.0028004439847207</v>
      </c>
      <c r="R315" t="e">
        <f ca="1">SUMPRODUCT('Modified Weights'!R325:R329,'Centered Ratings'!R314:R318)/SUM('Modified Weights'!R325:R329)</f>
        <v>#DIV/0!</v>
      </c>
      <c r="S315">
        <f ca="1">SUMPRODUCT('Modified Weights'!S325:S329,'Centered Ratings'!S314:S318)/SUM('Modified Weights'!S325:S329)</f>
        <v>-0.67417143365891008</v>
      </c>
      <c r="T315">
        <f ca="1">SUMPRODUCT('Modified Weights'!T325:T329,'Centered Ratings'!T314:T318)/SUM('Modified Weights'!T325:T329)</f>
        <v>0</v>
      </c>
      <c r="U315">
        <f ca="1">SUMPRODUCT('Modified Weights'!U325:U329,'Centered Ratings'!U314:U318)/SUM('Modified Weights'!U325:U329)</f>
        <v>-0.71686635968635504</v>
      </c>
      <c r="V315" t="e">
        <f ca="1">SUMPRODUCT('Modified Weights'!V325:V329,'Centered Ratings'!V314:V318)/SUM('Modified Weights'!V325:V329)</f>
        <v>#DIV/0!</v>
      </c>
      <c r="W315">
        <f ca="1">SUMPRODUCT('Modified Weights'!W325:W329,'Centered Ratings'!W314:W318)/SUM('Modified Weights'!W325:W329)</f>
        <v>-8.5185398902981976E-2</v>
      </c>
      <c r="X315" t="e">
        <f ca="1">SUMPRODUCT('Modified Weights'!X325:X329,'Centered Ratings'!X314:X318)/SUM('Modified Weights'!X325:X329)</f>
        <v>#DIV/0!</v>
      </c>
      <c r="Y315">
        <f ca="1">SUMPRODUCT('Modified Weights'!Y325:Y329,'Centered Ratings'!Y314:Y318)/SUM('Modified Weights'!Y325:Y329)</f>
        <v>0</v>
      </c>
      <c r="Z315">
        <f ca="1">SUMPRODUCT('Modified Weights'!Z325:Z329,'Centered Ratings'!Z314:Z318)/SUM('Modified Weights'!Z325:Z329)</f>
        <v>1.1666666666666665</v>
      </c>
    </row>
    <row r="316" spans="1:26">
      <c r="A316" s="1" t="str">
        <f t="shared" si="62"/>
        <v>786: Almost Famous (2000)</v>
      </c>
      <c r="B316" t="e">
        <f ca="1">SUMPRODUCT('Modified Weights'!B326:B330,'Centered Ratings'!B315:B319)/SUM('Modified Weights'!B326:B330)</f>
        <v>#DIV/0!</v>
      </c>
      <c r="C316" t="e">
        <f ca="1">SUMPRODUCT('Modified Weights'!C326:C330,'Centered Ratings'!C315:C319)/SUM('Modified Weights'!C326:C330)</f>
        <v>#DIV/0!</v>
      </c>
      <c r="D316">
        <f ca="1">SUMPRODUCT('Modified Weights'!D326:D330,'Centered Ratings'!D315:D319)/SUM('Modified Weights'!D326:D330)</f>
        <v>-0.3362377116274049</v>
      </c>
      <c r="E316" t="e">
        <f ca="1">SUMPRODUCT('Modified Weights'!E326:E330,'Centered Ratings'!E315:E319)/SUM('Modified Weights'!E326:E330)</f>
        <v>#DIV/0!</v>
      </c>
      <c r="F316" s="4">
        <f ca="1">SUMPRODUCT('Modified Weights'!F326:F330,'Centered Ratings'!F315:F319)/SUM('Modified Weights'!F326:F330)</f>
        <v>1.5879067017486859E-2</v>
      </c>
      <c r="G316">
        <f ca="1">SUMPRODUCT('Modified Weights'!G326:G330,'Centered Ratings'!G315:G319)/SUM('Modified Weights'!G326:G330)</f>
        <v>0</v>
      </c>
      <c r="H316" t="e">
        <f ca="1">SUMPRODUCT('Modified Weights'!H326:H330,'Centered Ratings'!H315:H319)/SUM('Modified Weights'!H326:H330)</f>
        <v>#DIV/0!</v>
      </c>
      <c r="I316" t="e">
        <f ca="1">SUMPRODUCT('Modified Weights'!I326:I330,'Centered Ratings'!I315:I319)/SUM('Modified Weights'!I326:I330)</f>
        <v>#DIV/0!</v>
      </c>
      <c r="J316">
        <f ca="1">SUMPRODUCT('Modified Weights'!J326:J330,'Centered Ratings'!J315:J319)/SUM('Modified Weights'!J326:J330)</f>
        <v>-0.26016359652473864</v>
      </c>
      <c r="K316">
        <f ca="1">SUMPRODUCT('Modified Weights'!K326:K330,'Centered Ratings'!K315:K319)/SUM('Modified Weights'!K326:K330)</f>
        <v>-2.7628282374604265E-2</v>
      </c>
      <c r="L316">
        <f ca="1">SUMPRODUCT('Modified Weights'!L326:L330,'Centered Ratings'!L315:L319)/SUM('Modified Weights'!L326:L330)</f>
        <v>-0.62401507911327125</v>
      </c>
      <c r="M316" t="e">
        <f ca="1">SUMPRODUCT('Modified Weights'!M326:M330,'Centered Ratings'!M315:M319)/SUM('Modified Weights'!M326:M330)</f>
        <v>#DIV/0!</v>
      </c>
      <c r="N316" t="e">
        <f ca="1">SUMPRODUCT('Modified Weights'!N326:N330,'Centered Ratings'!N315:N319)/SUM('Modified Weights'!N326:N330)</f>
        <v>#DIV/0!</v>
      </c>
      <c r="O316" s="4">
        <f ca="1">SUMPRODUCT('Modified Weights'!O326:O330,'Centered Ratings'!O315:O319)/SUM('Modified Weights'!O326:O330)</f>
        <v>0.42623449139389163</v>
      </c>
      <c r="P316">
        <f ca="1">SUMPRODUCT('Modified Weights'!P326:P330,'Centered Ratings'!P315:P319)/SUM('Modified Weights'!P326:P330)</f>
        <v>0.48031322110740965</v>
      </c>
      <c r="Q316">
        <f ca="1">SUMPRODUCT('Modified Weights'!Q326:Q330,'Centered Ratings'!Q315:Q319)/SUM('Modified Weights'!Q326:Q330)</f>
        <v>0.96374948970931196</v>
      </c>
      <c r="R316" t="e">
        <f ca="1">SUMPRODUCT('Modified Weights'!R326:R330,'Centered Ratings'!R315:R319)/SUM('Modified Weights'!R326:R330)</f>
        <v>#DIV/0!</v>
      </c>
      <c r="S316">
        <f ca="1">SUMPRODUCT('Modified Weights'!S326:S330,'Centered Ratings'!S315:S319)/SUM('Modified Weights'!S326:S330)</f>
        <v>-9.8342867317820035E-2</v>
      </c>
      <c r="T316">
        <f ca="1">SUMPRODUCT('Modified Weights'!T326:T330,'Centered Ratings'!T315:T319)/SUM('Modified Weights'!T326:T330)</f>
        <v>0</v>
      </c>
      <c r="U316">
        <f ca="1">SUMPRODUCT('Modified Weights'!U326:U330,'Centered Ratings'!U315:U319)/SUM('Modified Weights'!U326:U330)</f>
        <v>-0.5075130489890981</v>
      </c>
      <c r="V316" t="e">
        <f ca="1">SUMPRODUCT('Modified Weights'!V326:V330,'Centered Ratings'!V315:V319)/SUM('Modified Weights'!V326:V330)</f>
        <v>#DIV/0!</v>
      </c>
      <c r="W316">
        <f ca="1">SUMPRODUCT('Modified Weights'!W326:W330,'Centered Ratings'!W315:W319)/SUM('Modified Weights'!W326:W330)</f>
        <v>0.10311060550154171</v>
      </c>
      <c r="X316" t="e">
        <f ca="1">SUMPRODUCT('Modified Weights'!X326:X330,'Centered Ratings'!X315:X319)/SUM('Modified Weights'!X326:X330)</f>
        <v>#DIV/0!</v>
      </c>
      <c r="Y316">
        <f ca="1">SUMPRODUCT('Modified Weights'!Y326:Y330,'Centered Ratings'!Y315:Y319)/SUM('Modified Weights'!Y326:Y330)</f>
        <v>-0.66666666666666663</v>
      </c>
      <c r="Z316">
        <f ca="1">SUMPRODUCT('Modified Weights'!Z326:Z330,'Centered Ratings'!Z315:Z319)/SUM('Modified Weights'!Z326:Z330)</f>
        <v>9.7468073992288295E-2</v>
      </c>
    </row>
    <row r="317" spans="1:26">
      <c r="A317" s="1" t="str">
        <f t="shared" si="62"/>
        <v>786: Almost Famous (2000)</v>
      </c>
      <c r="B317" t="e">
        <f ca="1">SUMPRODUCT('Modified Weights'!B327:B331,'Centered Ratings'!B316:B320)/SUM('Modified Weights'!B327:B331)</f>
        <v>#DIV/0!</v>
      </c>
      <c r="C317" t="e">
        <f ca="1">SUMPRODUCT('Modified Weights'!C327:C331,'Centered Ratings'!C316:C320)/SUM('Modified Weights'!C327:C331)</f>
        <v>#DIV/0!</v>
      </c>
      <c r="D317">
        <f ca="1">SUMPRODUCT('Modified Weights'!D327:D331,'Centered Ratings'!D316:D320)/SUM('Modified Weights'!D327:D331)</f>
        <v>-9.5860148725183433E-2</v>
      </c>
      <c r="E317" t="e">
        <f ca="1">SUMPRODUCT('Modified Weights'!E327:E331,'Centered Ratings'!E316:E320)/SUM('Modified Weights'!E327:E331)</f>
        <v>#DIV/0!</v>
      </c>
      <c r="F317" s="4">
        <f ca="1">SUMPRODUCT('Modified Weights'!F327:F331,'Centered Ratings'!F316:F320)/SUM('Modified Weights'!F327:F331)</f>
        <v>1.5879067017486859E-2</v>
      </c>
      <c r="G317">
        <f ca="1">SUMPRODUCT('Modified Weights'!G327:G331,'Centered Ratings'!G316:G320)/SUM('Modified Weights'!G327:G331)</f>
        <v>0</v>
      </c>
      <c r="H317" t="e">
        <f ca="1">SUMPRODUCT('Modified Weights'!H327:H331,'Centered Ratings'!H316:H320)/SUM('Modified Weights'!H327:H331)</f>
        <v>#DIV/0!</v>
      </c>
      <c r="I317" t="e">
        <f ca="1">SUMPRODUCT('Modified Weights'!I327:I331,'Centered Ratings'!I316:I320)/SUM('Modified Weights'!I327:I331)</f>
        <v>#DIV/0!</v>
      </c>
      <c r="J317">
        <f ca="1">SUMPRODUCT('Modified Weights'!J327:J331,'Centered Ratings'!J316:J320)/SUM('Modified Weights'!J327:J331)</f>
        <v>-0.26016359652473864</v>
      </c>
      <c r="K317">
        <f ca="1">SUMPRODUCT('Modified Weights'!K327:K331,'Centered Ratings'!K316:K320)/SUM('Modified Weights'!K327:K331)</f>
        <v>0.32025532656001937</v>
      </c>
      <c r="L317">
        <f ca="1">SUMPRODUCT('Modified Weights'!L327:L331,'Centered Ratings'!L316:L320)/SUM('Modified Weights'!L327:L331)</f>
        <v>-0.62401507911327125</v>
      </c>
      <c r="M317" t="e">
        <f ca="1">SUMPRODUCT('Modified Weights'!M327:M331,'Centered Ratings'!M316:M320)/SUM('Modified Weights'!M327:M331)</f>
        <v>#DIV/0!</v>
      </c>
      <c r="N317" t="e">
        <f ca="1">SUMPRODUCT('Modified Weights'!N327:N331,'Centered Ratings'!N316:N320)/SUM('Modified Weights'!N327:N331)</f>
        <v>#DIV/0!</v>
      </c>
      <c r="O317" s="4">
        <f ca="1">SUMPRODUCT('Modified Weights'!O327:O331,'Centered Ratings'!O316:O320)/SUM('Modified Weights'!O327:O331)</f>
        <v>0.14886991983435241</v>
      </c>
      <c r="P317">
        <f ca="1">SUMPRODUCT('Modified Weights'!P327:P331,'Centered Ratings'!P316:P320)/SUM('Modified Weights'!P327:P331)</f>
        <v>-0.24803447810158352</v>
      </c>
      <c r="Q317">
        <f ca="1">SUMPRODUCT('Modified Weights'!Q327:Q331,'Centered Ratings'!Q316:Q320)/SUM('Modified Weights'!Q327:Q331)</f>
        <v>-0.11928973159474941</v>
      </c>
      <c r="R317" t="e">
        <f ca="1">SUMPRODUCT('Modified Weights'!R327:R331,'Centered Ratings'!R316:R320)/SUM('Modified Weights'!R327:R331)</f>
        <v>#DIV/0!</v>
      </c>
      <c r="S317">
        <f ca="1">SUMPRODUCT('Modified Weights'!S327:S331,'Centered Ratings'!S316:S320)/SUM('Modified Weights'!S327:S331)</f>
        <v>-9.8342867317820035E-2</v>
      </c>
      <c r="T317">
        <f ca="1">SUMPRODUCT('Modified Weights'!T327:T331,'Centered Ratings'!T316:T320)/SUM('Modified Weights'!T327:T331)</f>
        <v>-0.12791278400926451</v>
      </c>
      <c r="U317">
        <f ca="1">SUMPRODUCT('Modified Weights'!U327:U331,'Centered Ratings'!U316:U320)/SUM('Modified Weights'!U327:U331)</f>
        <v>9.8133300525291636E-2</v>
      </c>
      <c r="V317" t="e">
        <f ca="1">SUMPRODUCT('Modified Weights'!V327:V331,'Centered Ratings'!V316:V320)/SUM('Modified Weights'!V327:V331)</f>
        <v>#DIV/0!</v>
      </c>
      <c r="W317">
        <f ca="1">SUMPRODUCT('Modified Weights'!W327:W331,'Centered Ratings'!W316:W320)/SUM('Modified Weights'!W327:W331)</f>
        <v>0.10311060550154171</v>
      </c>
      <c r="X317" t="e">
        <f ca="1">SUMPRODUCT('Modified Weights'!X327:X331,'Centered Ratings'!X316:X320)/SUM('Modified Weights'!X327:X331)</f>
        <v>#DIV/0!</v>
      </c>
      <c r="Y317">
        <f ca="1">SUMPRODUCT('Modified Weights'!Y327:Y331,'Centered Ratings'!Y316:Y320)/SUM('Modified Weights'!Y327:Y331)</f>
        <v>-0.36073645366801466</v>
      </c>
      <c r="Z317">
        <f ca="1">SUMPRODUCT('Modified Weights'!Z327:Z331,'Centered Ratings'!Z316:Z320)/SUM('Modified Weights'!Z327:Z331)</f>
        <v>9.7468073992288295E-2</v>
      </c>
    </row>
    <row r="318" spans="1:26">
      <c r="A318" s="21" t="s">
        <v>63</v>
      </c>
      <c r="B318">
        <f ca="1">SUMPRODUCT('Modified Weights'!B328:B332,'Centered Ratings'!B317:B321)/SUM('Modified Weights'!B328:B332)</f>
        <v>1.3907056308561656E-2</v>
      </c>
      <c r="C318">
        <f ca="1">SUMPRODUCT('Modified Weights'!C328:C332,'Centered Ratings'!C317:C321)/SUM('Modified Weights'!C328:C332)</f>
        <v>1.6716910734587555E-3</v>
      </c>
      <c r="D318">
        <f ca="1">SUMPRODUCT('Modified Weights'!D328:D332,'Centered Ratings'!D317:D321)/SUM('Modified Weights'!D328:D332)</f>
        <v>-6.3916297339017929E-3</v>
      </c>
      <c r="E318">
        <f ca="1">SUMPRODUCT('Modified Weights'!E328:E332,'Centered Ratings'!E317:E321)/SUM('Modified Weights'!E328:E332)</f>
        <v>0</v>
      </c>
      <c r="F318" s="4">
        <f ca="1">SUMPRODUCT('Modified Weights'!F328:F332,'Centered Ratings'!F317:F321)/SUM('Modified Weights'!F328:F332)</f>
        <v>1.1500803013657322E-2</v>
      </c>
      <c r="G318">
        <f ca="1">SUMPRODUCT('Modified Weights'!G328:G332,'Centered Ratings'!G317:G321)/SUM('Modified Weights'!G328:G332)</f>
        <v>0</v>
      </c>
      <c r="H318">
        <f ca="1">SUMPRODUCT('Modified Weights'!H328:H332,'Centered Ratings'!H317:H321)/SUM('Modified Weights'!H328:H332)</f>
        <v>-0.2516428801027516</v>
      </c>
      <c r="I318">
        <f ca="1">SUMPRODUCT('Modified Weights'!I328:I332,'Centered Ratings'!I317:I321)/SUM('Modified Weights'!I328:I332)</f>
        <v>-7.046731126809444E-2</v>
      </c>
      <c r="J318">
        <f ca="1">SUMPRODUCT('Modified Weights'!J328:J332,'Centered Ratings'!J317:J321)/SUM('Modified Weights'!J328:J332)</f>
        <v>6.391505104192044E-2</v>
      </c>
      <c r="K318">
        <f ca="1">SUMPRODUCT('Modified Weights'!K328:K332,'Centered Ratings'!K317:K321)/SUM('Modified Weights'!K328:K332)</f>
        <v>-2.3088029115855488E-2</v>
      </c>
      <c r="L318">
        <f ca="1">SUMPRODUCT('Modified Weights'!L328:L332,'Centered Ratings'!L317:L321)/SUM('Modified Weights'!L328:L332)</f>
        <v>5.909525320372774E-3</v>
      </c>
      <c r="M318">
        <f ca="1">SUMPRODUCT('Modified Weights'!M328:M332,'Centered Ratings'!M317:M321)/SUM('Modified Weights'!M328:M332)</f>
        <v>0.41310362236586534</v>
      </c>
      <c r="N318">
        <f ca="1">SUMPRODUCT('Modified Weights'!N328:N332,'Centered Ratings'!N317:N321)/SUM('Modified Weights'!N328:N332)</f>
        <v>-2.0740832741607398E-2</v>
      </c>
      <c r="O318" s="4">
        <f ca="1">SUMPRODUCT('Modified Weights'!O328:O332,'Centered Ratings'!O317:O321)/SUM('Modified Weights'!O328:O332)</f>
        <v>-4.0086856995520857E-2</v>
      </c>
      <c r="P318">
        <f ca="1">SUMPRODUCT('Modified Weights'!P328:P332,'Centered Ratings'!P317:P321)/SUM('Modified Weights'!P328:P332)</f>
        <v>-0.24803447810158352</v>
      </c>
      <c r="Q318">
        <f ca="1">SUMPRODUCT('Modified Weights'!Q328:Q332,'Centered Ratings'!Q317:Q321)/SUM('Modified Weights'!Q328:Q332)</f>
        <v>-0.11928973159474941</v>
      </c>
      <c r="R318">
        <f ca="1">SUMPRODUCT('Modified Weights'!R328:R332,'Centered Ratings'!R317:R321)/SUM('Modified Weights'!R328:R332)</f>
        <v>2.2858865026879838E-2</v>
      </c>
      <c r="S318">
        <f ca="1">SUMPRODUCT('Modified Weights'!S328:S332,'Centered Ratings'!S317:S321)/SUM('Modified Weights'!S328:S332)</f>
        <v>-9.8342867317820035E-2</v>
      </c>
      <c r="T318">
        <f ca="1">SUMPRODUCT('Modified Weights'!T328:T332,'Centered Ratings'!T317:T321)/SUM('Modified Weights'!T328:T332)</f>
        <v>-5.8255680185289645E-3</v>
      </c>
      <c r="U318">
        <f ca="1">SUMPRODUCT('Modified Weights'!U328:U332,'Centered Ratings'!U317:U321)/SUM('Modified Weights'!U328:U332)</f>
        <v>9.8133300525291636E-2</v>
      </c>
      <c r="V318">
        <f ca="1">SUMPRODUCT('Modified Weights'!V328:V332,'Centered Ratings'!V317:V321)/SUM('Modified Weights'!V328:V332)</f>
        <v>0</v>
      </c>
      <c r="W318">
        <f ca="1">SUMPRODUCT('Modified Weights'!W328:W332,'Centered Ratings'!W317:W321)/SUM('Modified Weights'!W328:W332)</f>
        <v>6.1504199468407829E-2</v>
      </c>
      <c r="X318">
        <f ca="1">SUMPRODUCT('Modified Weights'!X328:X332,'Centered Ratings'!X317:X321)/SUM('Modified Weights'!X328:X332)</f>
        <v>4.3569467454111735E-2</v>
      </c>
      <c r="Y318">
        <f ca="1">SUMPRODUCT('Modified Weights'!Y328:Y332,'Centered Ratings'!Y317:Y321)/SUM('Modified Weights'!Y328:Y332)</f>
        <v>3.5821787072970818E-2</v>
      </c>
      <c r="Z318">
        <f ca="1">SUMPRODUCT('Modified Weights'!Z328:Z332,'Centered Ratings'!Z317:Z321)/SUM('Modified Weights'!Z328:Z332)</f>
        <v>0.12332235895020043</v>
      </c>
    </row>
    <row r="319" spans="1:26">
      <c r="A319" s="1" t="str">
        <f t="shared" ref="A319:A322" si="63">A318</f>
        <v>788: Mrs. Doubtfire (1993)</v>
      </c>
      <c r="B319">
        <f ca="1">SUMPRODUCT('Modified Weights'!B329:B333,'Centered Ratings'!B318:B322)/SUM('Modified Weights'!B329:B333)</f>
        <v>0.25</v>
      </c>
      <c r="C319">
        <f ca="1">SUMPRODUCT('Modified Weights'!C329:C333,'Centered Ratings'!C318:C322)/SUM('Modified Weights'!C329:C333)</f>
        <v>1.6716910734587555E-3</v>
      </c>
      <c r="D319">
        <f ca="1">SUMPRODUCT('Modified Weights'!D329:D333,'Centered Ratings'!D318:D322)/SUM('Modified Weights'!D329:D333)</f>
        <v>0.19091752050493063</v>
      </c>
      <c r="E319">
        <f ca="1">SUMPRODUCT('Modified Weights'!E329:E333,'Centered Ratings'!E318:E322)/SUM('Modified Weights'!E329:E333)</f>
        <v>0</v>
      </c>
      <c r="F319" s="4">
        <f ca="1">SUMPRODUCT('Modified Weights'!F329:F333,'Centered Ratings'!F318:F322)/SUM('Modified Weights'!F329:F333)</f>
        <v>-0.16085088457207222</v>
      </c>
      <c r="G319">
        <f ca="1">SUMPRODUCT('Modified Weights'!G329:G333,'Centered Ratings'!G318:G322)/SUM('Modified Weights'!G329:G333)</f>
        <v>0</v>
      </c>
      <c r="H319">
        <f ca="1">SUMPRODUCT('Modified Weights'!H329:H333,'Centered Ratings'!H318:H322)/SUM('Modified Weights'!H329:H333)</f>
        <v>-4.074190879458367E-2</v>
      </c>
      <c r="I319">
        <f ca="1">SUMPRODUCT('Modified Weights'!I329:I333,'Centered Ratings'!I318:I322)/SUM('Modified Weights'!I329:I333)</f>
        <v>-7.046731126809444E-2</v>
      </c>
      <c r="J319">
        <f ca="1">SUMPRODUCT('Modified Weights'!J329:J333,'Centered Ratings'!J318:J322)/SUM('Modified Weights'!J329:J333)</f>
        <v>0.40241262138150696</v>
      </c>
      <c r="K319">
        <f ca="1">SUMPRODUCT('Modified Weights'!K329:K333,'Centered Ratings'!K318:K322)/SUM('Modified Weights'!K329:K333)</f>
        <v>-0.36061716695366519</v>
      </c>
      <c r="L319">
        <f ca="1">SUMPRODUCT('Modified Weights'!L329:L333,'Centered Ratings'!L318:L322)/SUM('Modified Weights'!L329:L333)</f>
        <v>-1.0220189807064128</v>
      </c>
      <c r="M319">
        <f ca="1">SUMPRODUCT('Modified Weights'!M329:M333,'Centered Ratings'!M318:M322)/SUM('Modified Weights'!M329:M333)</f>
        <v>-0.31763373500073638</v>
      </c>
      <c r="N319">
        <f ca="1">SUMPRODUCT('Modified Weights'!N329:N333,'Centered Ratings'!N318:N322)/SUM('Modified Weights'!N329:N333)</f>
        <v>-0.36257499798427734</v>
      </c>
      <c r="O319" s="4">
        <f ca="1">SUMPRODUCT('Modified Weights'!O329:O333,'Centered Ratings'!O318:O322)/SUM('Modified Weights'!O329:O333)</f>
        <v>2.6762494488835581E-2</v>
      </c>
      <c r="P319">
        <f ca="1">SUMPRODUCT('Modified Weights'!P329:P333,'Centered Ratings'!P318:P322)/SUM('Modified Weights'!P329:P333)</f>
        <v>-0.3125</v>
      </c>
      <c r="Q319">
        <f ca="1">SUMPRODUCT('Modified Weights'!Q329:Q333,'Centered Ratings'!Q318:Q322)/SUM('Modified Weights'!Q329:Q333)</f>
        <v>-0.67215556473216165</v>
      </c>
      <c r="R319">
        <f ca="1">SUMPRODUCT('Modified Weights'!R329:R333,'Centered Ratings'!R318:R322)/SUM('Modified Weights'!R329:R333)</f>
        <v>2.2858865026879838E-2</v>
      </c>
      <c r="S319">
        <f ca="1">SUMPRODUCT('Modified Weights'!S329:S333,'Centered Ratings'!S318:S322)/SUM('Modified Weights'!S329:S333)</f>
        <v>1.25</v>
      </c>
      <c r="T319">
        <f ca="1">SUMPRODUCT('Modified Weights'!T329:T333,'Centered Ratings'!T318:T322)/SUM('Modified Weights'!T329:T333)</f>
        <v>-5.8255680185289645E-3</v>
      </c>
      <c r="U319">
        <f ca="1">SUMPRODUCT('Modified Weights'!U329:U333,'Centered Ratings'!U318:U322)/SUM('Modified Weights'!U329:U333)</f>
        <v>0.5223642312741219</v>
      </c>
      <c r="V319">
        <f ca="1">SUMPRODUCT('Modified Weights'!V329:V333,'Centered Ratings'!V318:V322)/SUM('Modified Weights'!V329:V333)</f>
        <v>0.40225473484432578</v>
      </c>
      <c r="W319">
        <f ca="1">SUMPRODUCT('Modified Weights'!W329:W333,'Centered Ratings'!W318:W322)/SUM('Modified Weights'!W329:W333)</f>
        <v>0.29919669268217536</v>
      </c>
      <c r="X319">
        <f ca="1">SUMPRODUCT('Modified Weights'!X329:X333,'Centered Ratings'!X318:X322)/SUM('Modified Weights'!X329:X333)</f>
        <v>4.3569467454111735E-2</v>
      </c>
      <c r="Y319">
        <f ca="1">SUMPRODUCT('Modified Weights'!Y329:Y333,'Centered Ratings'!Y318:Y322)/SUM('Modified Weights'!Y329:Y333)</f>
        <v>7.3780450140311843E-2</v>
      </c>
      <c r="Z319">
        <f ca="1">SUMPRODUCT('Modified Weights'!Z329:Z333,'Centered Ratings'!Z318:Z322)/SUM('Modified Weights'!Z329:Z333)</f>
        <v>0.12381619673251174</v>
      </c>
    </row>
    <row r="320" spans="1:26">
      <c r="A320" s="1" t="str">
        <f t="shared" si="63"/>
        <v>788: Mrs. Doubtfire (1993)</v>
      </c>
      <c r="B320">
        <f ca="1">SUMPRODUCT('Modified Weights'!B330:B334,'Centered Ratings'!B319:B323)/SUM('Modified Weights'!B330:B334)</f>
        <v>-0.11325602524558213</v>
      </c>
      <c r="C320">
        <f ca="1">SUMPRODUCT('Modified Weights'!C330:C334,'Centered Ratings'!C319:C323)/SUM('Modified Weights'!C330:C334)</f>
        <v>-0.5</v>
      </c>
      <c r="D320">
        <f ca="1">SUMPRODUCT('Modified Weights'!D330:D334,'Centered Ratings'!D319:D323)/SUM('Modified Weights'!D330:D334)</f>
        <v>0.24597712069167224</v>
      </c>
      <c r="E320">
        <f ca="1">SUMPRODUCT('Modified Weights'!E330:E334,'Centered Ratings'!E319:E323)/SUM('Modified Weights'!E330:E334)</f>
        <v>0</v>
      </c>
      <c r="F320" s="4">
        <f ca="1">SUMPRODUCT('Modified Weights'!F330:F334,'Centered Ratings'!F319:F323)/SUM('Modified Weights'!F330:F334)</f>
        <v>-0.11826783481459632</v>
      </c>
      <c r="G320">
        <f ca="1">SUMPRODUCT('Modified Weights'!G330:G334,'Centered Ratings'!G319:G323)/SUM('Modified Weights'!G330:G334)</f>
        <v>0</v>
      </c>
      <c r="H320">
        <f ca="1">SUMPRODUCT('Modified Weights'!H330:H334,'Centered Ratings'!H319:H323)/SUM('Modified Weights'!H330:H334)</f>
        <v>-4.9497886853598946E-2</v>
      </c>
      <c r="I320">
        <f ca="1">SUMPRODUCT('Modified Weights'!I330:I334,'Centered Ratings'!I319:I323)/SUM('Modified Weights'!I330:I334)</f>
        <v>-7.046731126809444E-2</v>
      </c>
      <c r="J320">
        <f ca="1">SUMPRODUCT('Modified Weights'!J330:J334,'Centered Ratings'!J319:J323)/SUM('Modified Weights'!J330:J334)</f>
        <v>0.40241262138150696</v>
      </c>
      <c r="K320">
        <f ca="1">SUMPRODUCT('Modified Weights'!K330:K334,'Centered Ratings'!K319:K323)/SUM('Modified Weights'!K330:K334)</f>
        <v>-0.50937984953788018</v>
      </c>
      <c r="L320">
        <f ca="1">SUMPRODUCT('Modified Weights'!L330:L334,'Centered Ratings'!L319:L323)/SUM('Modified Weights'!L330:L334)</f>
        <v>-0.57215890671540337</v>
      </c>
      <c r="M320">
        <f ca="1">SUMPRODUCT('Modified Weights'!M330:M334,'Centered Ratings'!M319:M323)/SUM('Modified Weights'!M330:M334)</f>
        <v>0.22080182990420952</v>
      </c>
      <c r="N320">
        <f ca="1">SUMPRODUCT('Modified Weights'!N330:N334,'Centered Ratings'!N319:N323)/SUM('Modified Weights'!N330:N334)</f>
        <v>-0.44335844255059714</v>
      </c>
      <c r="O320" s="4">
        <f ca="1">SUMPRODUCT('Modified Weights'!O330:O334,'Centered Ratings'!O319:O323)/SUM('Modified Weights'!O330:O334)</f>
        <v>-0.10476565462162223</v>
      </c>
      <c r="P320">
        <f ca="1">SUMPRODUCT('Modified Weights'!P330:P334,'Centered Ratings'!P319:P323)/SUM('Modified Weights'!P330:P334)</f>
        <v>6.2645045066017768E-3</v>
      </c>
      <c r="Q320">
        <f ca="1">SUMPRODUCT('Modified Weights'!Q330:Q334,'Centered Ratings'!Q319:Q323)/SUM('Modified Weights'!Q330:Q334)</f>
        <v>-0.79080773248341885</v>
      </c>
      <c r="R320">
        <f ca="1">SUMPRODUCT('Modified Weights'!R330:R334,'Centered Ratings'!R319:R323)/SUM('Modified Weights'!R330:R334)</f>
        <v>9.740989783464131E-2</v>
      </c>
      <c r="S320">
        <f ca="1">SUMPRODUCT('Modified Weights'!S330:S334,'Centered Ratings'!S319:S323)/SUM('Modified Weights'!S330:S334)</f>
        <v>0.55677662783449933</v>
      </c>
      <c r="T320">
        <f ca="1">SUMPRODUCT('Modified Weights'!T330:T334,'Centered Ratings'!T319:T323)/SUM('Modified Weights'!T330:T334)</f>
        <v>-5.8255680185289645E-3</v>
      </c>
      <c r="U320">
        <f ca="1">SUMPRODUCT('Modified Weights'!U330:U334,'Centered Ratings'!U319:U323)/SUM('Modified Weights'!U330:U334)</f>
        <v>0.80876033933714708</v>
      </c>
      <c r="V320">
        <f ca="1">SUMPRODUCT('Modified Weights'!V330:V334,'Centered Ratings'!V319:V323)/SUM('Modified Weights'!V330:V334)</f>
        <v>0.40225473484432578</v>
      </c>
      <c r="W320">
        <f ca="1">SUMPRODUCT('Modified Weights'!W330:W334,'Centered Ratings'!W319:W323)/SUM('Modified Weights'!W330:W334)</f>
        <v>0.875</v>
      </c>
      <c r="X320">
        <f ca="1">SUMPRODUCT('Modified Weights'!X330:X334,'Centered Ratings'!X319:X323)/SUM('Modified Weights'!X330:X334)</f>
        <v>8.3333333333333467E-2</v>
      </c>
      <c r="Y320">
        <f ca="1">SUMPRODUCT('Modified Weights'!Y330:Y334,'Centered Ratings'!Y319:Y323)/SUM('Modified Weights'!Y330:Y334)</f>
        <v>9.1501466594154507E-2</v>
      </c>
      <c r="Z320">
        <f ca="1">SUMPRODUCT('Modified Weights'!Z330:Z334,'Centered Ratings'!Z319:Z323)/SUM('Modified Weights'!Z330:Z334)</f>
        <v>-0.13688825146763831</v>
      </c>
    </row>
    <row r="321" spans="1:26">
      <c r="A321" s="1" t="str">
        <f t="shared" si="63"/>
        <v>788: Mrs. Doubtfire (1993)</v>
      </c>
      <c r="B321">
        <f ca="1">SUMPRODUCT('Modified Weights'!B331:B335,'Centered Ratings'!B320:B324)/SUM('Modified Weights'!B331:B335)</f>
        <v>8.033860820861119E-2</v>
      </c>
      <c r="C321" t="e">
        <f ca="1">SUMPRODUCT('Modified Weights'!C331:C335,'Centered Ratings'!C320:C324)/SUM('Modified Weights'!C331:C335)</f>
        <v>#DIV/0!</v>
      </c>
      <c r="D321">
        <f ca="1">SUMPRODUCT('Modified Weights'!D331:D335,'Centered Ratings'!D320:D324)/SUM('Modified Weights'!D331:D335)</f>
        <v>0.119763496818331</v>
      </c>
      <c r="E321">
        <f ca="1">SUMPRODUCT('Modified Weights'!E331:E335,'Centered Ratings'!E320:E324)/SUM('Modified Weights'!E331:E335)</f>
        <v>0</v>
      </c>
      <c r="F321" s="4">
        <f ca="1">SUMPRODUCT('Modified Weights'!F331:F335,'Centered Ratings'!F320:F324)/SUM('Modified Weights'!F331:F335)</f>
        <v>-5.963825103073684E-2</v>
      </c>
      <c r="G321">
        <f ca="1">SUMPRODUCT('Modified Weights'!G331:G335,'Centered Ratings'!G320:G324)/SUM('Modified Weights'!G331:G335)</f>
        <v>8.2261592811958703E-2</v>
      </c>
      <c r="H321">
        <f ca="1">SUMPRODUCT('Modified Weights'!H331:H335,'Centered Ratings'!H320:H324)/SUM('Modified Weights'!H331:H335)</f>
        <v>-0.28495778001584121</v>
      </c>
      <c r="I321">
        <f ca="1">SUMPRODUCT('Modified Weights'!I331:I335,'Centered Ratings'!I320:I324)/SUM('Modified Weights'!I331:I335)</f>
        <v>-0.25</v>
      </c>
      <c r="J321">
        <f ca="1">SUMPRODUCT('Modified Weights'!J331:J335,'Centered Ratings'!J320:J324)/SUM('Modified Weights'!J331:J335)</f>
        <v>0.3097530457991336</v>
      </c>
      <c r="K321">
        <f ca="1">SUMPRODUCT('Modified Weights'!K331:K335,'Centered Ratings'!K320:K324)/SUM('Modified Weights'!K331:K335)</f>
        <v>-0.50937984953788018</v>
      </c>
      <c r="L321">
        <f ca="1">SUMPRODUCT('Modified Weights'!L331:L335,'Centered Ratings'!L320:L324)/SUM('Modified Weights'!L331:L335)</f>
        <v>-0.57215890671540337</v>
      </c>
      <c r="M321">
        <f ca="1">SUMPRODUCT('Modified Weights'!M331:M335,'Centered Ratings'!M320:M324)/SUM('Modified Weights'!M331:M335)</f>
        <v>0.22080182990420952</v>
      </c>
      <c r="N321">
        <f ca="1">SUMPRODUCT('Modified Weights'!N331:N335,'Centered Ratings'!N320:N324)/SUM('Modified Weights'!N331:N335)</f>
        <v>-0.44335844255059714</v>
      </c>
      <c r="O321" s="4">
        <f ca="1">SUMPRODUCT('Modified Weights'!O331:O335,'Centered Ratings'!O320:O324)/SUM('Modified Weights'!O331:O335)</f>
        <v>-0.14745362825408526</v>
      </c>
      <c r="P321">
        <f ca="1">SUMPRODUCT('Modified Weights'!P331:P335,'Centered Ratings'!P320:P324)/SUM('Modified Weights'!P331:P335)</f>
        <v>6.2645045066017768E-3</v>
      </c>
      <c r="Q321">
        <f ca="1">SUMPRODUCT('Modified Weights'!Q331:Q335,'Centered Ratings'!Q320:Q324)/SUM('Modified Weights'!Q331:Q335)</f>
        <v>-0.68469607293864698</v>
      </c>
      <c r="R321">
        <f ca="1">SUMPRODUCT('Modified Weights'!R331:R335,'Centered Ratings'!R320:R324)/SUM('Modified Weights'!R331:R335)</f>
        <v>0.13416226845902496</v>
      </c>
      <c r="S321">
        <f ca="1">SUMPRODUCT('Modified Weights'!S331:S335,'Centered Ratings'!S320:S324)/SUM('Modified Weights'!S331:S335)</f>
        <v>0</v>
      </c>
      <c r="T321">
        <f ca="1">SUMPRODUCT('Modified Weights'!T331:T335,'Centered Ratings'!T320:T324)/SUM('Modified Weights'!T331:T335)</f>
        <v>0.13802941410930678</v>
      </c>
      <c r="U321">
        <f ca="1">SUMPRODUCT('Modified Weights'!U331:U335,'Centered Ratings'!U320:U324)/SUM('Modified Weights'!U331:U335)</f>
        <v>0.9375</v>
      </c>
      <c r="V321">
        <f ca="1">SUMPRODUCT('Modified Weights'!V331:V335,'Centered Ratings'!V320:V324)/SUM('Modified Weights'!V331:V335)</f>
        <v>0.21874980819654005</v>
      </c>
      <c r="W321">
        <f ca="1">SUMPRODUCT('Modified Weights'!W331:W335,'Centered Ratings'!W320:W324)/SUM('Modified Weights'!W331:W335)</f>
        <v>0.78419102722716705</v>
      </c>
      <c r="X321">
        <f ca="1">SUMPRODUCT('Modified Weights'!X331:X335,'Centered Ratings'!X320:X324)/SUM('Modified Weights'!X331:X335)</f>
        <v>-4.3581574098300345E-2</v>
      </c>
      <c r="Y321">
        <f ca="1">SUMPRODUCT('Modified Weights'!Y331:Y335,'Centered Ratings'!Y320:Y324)/SUM('Modified Weights'!Y331:Y335)</f>
        <v>0.13307769094808233</v>
      </c>
      <c r="Z321">
        <f ca="1">SUMPRODUCT('Modified Weights'!Z331:Z335,'Centered Ratings'!Z320:Z324)/SUM('Modified Weights'!Z331:Z335)</f>
        <v>0.13836957999211788</v>
      </c>
    </row>
    <row r="322" spans="1:26">
      <c r="A322" s="1" t="str">
        <f t="shared" si="63"/>
        <v>788: Mrs. Doubtfire (1993)</v>
      </c>
      <c r="B322">
        <f ca="1">SUMPRODUCT('Modified Weights'!B332:B336,'Centered Ratings'!B321:B325)/SUM('Modified Weights'!B332:B336)</f>
        <v>-8.2526801378771473E-3</v>
      </c>
      <c r="C322">
        <f ca="1">SUMPRODUCT('Modified Weights'!C332:C336,'Centered Ratings'!C321:C325)/SUM('Modified Weights'!C332:C336)</f>
        <v>-1</v>
      </c>
      <c r="D322">
        <f ca="1">SUMPRODUCT('Modified Weights'!D332:D336,'Centered Ratings'!D321:D325)/SUM('Modified Weights'!D332:D336)</f>
        <v>3.7794719287689897E-2</v>
      </c>
      <c r="E322">
        <f ca="1">SUMPRODUCT('Modified Weights'!E332:E336,'Centered Ratings'!E321:E325)/SUM('Modified Weights'!E332:E336)</f>
        <v>0</v>
      </c>
      <c r="F322" s="4">
        <f ca="1">SUMPRODUCT('Modified Weights'!F332:F336,'Centered Ratings'!F321:F325)/SUM('Modified Weights'!F332:F336)</f>
        <v>-5.963825103073684E-2</v>
      </c>
      <c r="G322">
        <f ca="1">SUMPRODUCT('Modified Weights'!G332:G336,'Centered Ratings'!G321:G325)/SUM('Modified Weights'!G332:G336)</f>
        <v>0.10726663850842522</v>
      </c>
      <c r="H322">
        <f ca="1">SUMPRODUCT('Modified Weights'!H332:H336,'Centered Ratings'!H321:H325)/SUM('Modified Weights'!H332:H336)</f>
        <v>-0.36447382268338985</v>
      </c>
      <c r="I322">
        <f ca="1">SUMPRODUCT('Modified Weights'!I332:I336,'Centered Ratings'!I321:I325)/SUM('Modified Weights'!I332:I336)</f>
        <v>0.25</v>
      </c>
      <c r="J322">
        <f ca="1">SUMPRODUCT('Modified Weights'!J332:J336,'Centered Ratings'!J321:J325)/SUM('Modified Weights'!J332:J336)</f>
        <v>0.26700054760134329</v>
      </c>
      <c r="K322">
        <f ca="1">SUMPRODUCT('Modified Weights'!K332:K336,'Centered Ratings'!K321:K325)/SUM('Modified Weights'!K332:K336)</f>
        <v>-0.60531222168716281</v>
      </c>
      <c r="L322">
        <f ca="1">SUMPRODUCT('Modified Weights'!L332:L336,'Centered Ratings'!L321:L325)/SUM('Modified Weights'!L332:L336)</f>
        <v>-0.11606131586628594</v>
      </c>
      <c r="M322">
        <f ca="1">SUMPRODUCT('Modified Weights'!M332:M336,'Centered Ratings'!M321:M325)/SUM('Modified Weights'!M332:M336)</f>
        <v>-9.9726098501139532E-2</v>
      </c>
      <c r="N322">
        <f ca="1">SUMPRODUCT('Modified Weights'!N332:N336,'Centered Ratings'!N321:N325)/SUM('Modified Weights'!N332:N336)</f>
        <v>-0.44335844255059714</v>
      </c>
      <c r="O322" s="4">
        <f ca="1">SUMPRODUCT('Modified Weights'!O332:O336,'Centered Ratings'!O321:O325)/SUM('Modified Weights'!O332:O336)</f>
        <v>-4.6409698015860132E-2</v>
      </c>
      <c r="P322">
        <f ca="1">SUMPRODUCT('Modified Weights'!P332:P336,'Centered Ratings'!P321:P325)/SUM('Modified Weights'!P332:P336)</f>
        <v>0.73465922075832613</v>
      </c>
      <c r="Q322">
        <f ca="1">SUMPRODUCT('Modified Weights'!Q332:Q336,'Centered Ratings'!Q321:Q325)/SUM('Modified Weights'!Q332:Q336)</f>
        <v>-0.24810283090464513</v>
      </c>
      <c r="R322">
        <f ca="1">SUMPRODUCT('Modified Weights'!R332:R336,'Centered Ratings'!R321:R325)/SUM('Modified Weights'!R332:R336)</f>
        <v>-0.18883417018073509</v>
      </c>
      <c r="S322">
        <f ca="1">SUMPRODUCT('Modified Weights'!S332:S336,'Centered Ratings'!S321:S325)/SUM('Modified Weights'!S332:S336)</f>
        <v>0</v>
      </c>
      <c r="T322">
        <f ca="1">SUMPRODUCT('Modified Weights'!T332:T336,'Centered Ratings'!T321:T325)/SUM('Modified Weights'!T332:T336)</f>
        <v>0.10433060779423835</v>
      </c>
      <c r="U322">
        <f ca="1">SUMPRODUCT('Modified Weights'!U332:U336,'Centered Ratings'!U321:U325)/SUM('Modified Weights'!U332:U336)</f>
        <v>0.39298057105626072</v>
      </c>
      <c r="V322">
        <f ca="1">SUMPRODUCT('Modified Weights'!V332:V336,'Centered Ratings'!V321:V325)/SUM('Modified Weights'!V332:V336)</f>
        <v>0.21874980819654005</v>
      </c>
      <c r="W322">
        <f ca="1">SUMPRODUCT('Modified Weights'!W332:W336,'Centered Ratings'!W321:W325)/SUM('Modified Weights'!W332:W336)</f>
        <v>0.22087593549817666</v>
      </c>
      <c r="X322">
        <f ca="1">SUMPRODUCT('Modified Weights'!X332:X336,'Centered Ratings'!X321:X325)/SUM('Modified Weights'!X332:X336)</f>
        <v>0.11692293792627842</v>
      </c>
      <c r="Y322">
        <f ca="1">SUMPRODUCT('Modified Weights'!Y332:Y336,'Centered Ratings'!Y321:Y325)/SUM('Modified Weights'!Y332:Y336)</f>
        <v>0.22300025476048943</v>
      </c>
      <c r="Z322">
        <f ca="1">SUMPRODUCT('Modified Weights'!Z332:Z336,'Centered Ratings'!Z321:Z325)/SUM('Modified Weights'!Z332:Z336)</f>
        <v>0.13522240451764381</v>
      </c>
    </row>
    <row r="323" spans="1:26">
      <c r="A323" s="21" t="s">
        <v>64</v>
      </c>
      <c r="B323">
        <f ca="1">SUMPRODUCT('Modified Weights'!B333:B337,'Centered Ratings'!B322:B326)/SUM('Modified Weights'!B333:B337)</f>
        <v>-8.2526801378771473E-3</v>
      </c>
      <c r="C323">
        <f ca="1">SUMPRODUCT('Modified Weights'!C333:C337,'Centered Ratings'!C322:C326)/SUM('Modified Weights'!C333:C337)</f>
        <v>-3.3433821469175109E-3</v>
      </c>
      <c r="D323">
        <f ca="1">SUMPRODUCT('Modified Weights'!D333:D337,'Centered Ratings'!D322:D326)/SUM('Modified Weights'!D333:D337)</f>
        <v>-4.9694030457836956E-2</v>
      </c>
      <c r="E323">
        <f ca="1">SUMPRODUCT('Modified Weights'!E333:E337,'Centered Ratings'!E322:E326)/SUM('Modified Weights'!E333:E337)</f>
        <v>0</v>
      </c>
      <c r="F323" s="4">
        <f ca="1">SUMPRODUCT('Modified Weights'!F333:F337,'Centered Ratings'!F322:F326)/SUM('Modified Weights'!F333:F337)</f>
        <v>-1.4208373525366793E-2</v>
      </c>
      <c r="G323">
        <f ca="1">SUMPRODUCT('Modified Weights'!G333:G337,'Centered Ratings'!G322:G326)/SUM('Modified Weights'!G333:G337)</f>
        <v>1.2418553270446095E-2</v>
      </c>
      <c r="H323">
        <f ca="1">SUMPRODUCT('Modified Weights'!H333:H337,'Centered Ratings'!H322:H326)/SUM('Modified Weights'!H333:H337)</f>
        <v>7.6311731928936394E-2</v>
      </c>
      <c r="I323">
        <f ca="1">SUMPRODUCT('Modified Weights'!I333:I337,'Centered Ratings'!I322:I326)/SUM('Modified Weights'!I333:I337)</f>
        <v>8.1418507150975879E-3</v>
      </c>
      <c r="J323">
        <f ca="1">SUMPRODUCT('Modified Weights'!J333:J337,'Centered Ratings'!J322:J326)/SUM('Modified Weights'!J333:J337)</f>
        <v>-6.9733357834035259E-3</v>
      </c>
      <c r="K323">
        <f ca="1">SUMPRODUCT('Modified Weights'!K333:K337,'Centered Ratings'!K322:K326)/SUM('Modified Weights'!K333:K337)</f>
        <v>-0.24884688695904741</v>
      </c>
      <c r="L323">
        <f ca="1">SUMPRODUCT('Modified Weights'!L333:L337,'Centered Ratings'!L322:L326)/SUM('Modified Weights'!L333:L337)</f>
        <v>-0.11947095310462896</v>
      </c>
      <c r="M323">
        <f ca="1">SUMPRODUCT('Modified Weights'!M333:M337,'Centered Ratings'!M322:M326)/SUM('Modified Weights'!M333:M337)</f>
        <v>-0.16901652723275115</v>
      </c>
      <c r="N323">
        <f ca="1">SUMPRODUCT('Modified Weights'!N333:N337,'Centered Ratings'!N322:N326)/SUM('Modified Weights'!N333:N337)</f>
        <v>7.0480613302296838E-2</v>
      </c>
      <c r="O323" s="4">
        <f ca="1">SUMPRODUCT('Modified Weights'!O333:O337,'Centered Ratings'!O322:O326)/SUM('Modified Weights'!O333:O337)</f>
        <v>2.4092801297039983E-2</v>
      </c>
      <c r="P323">
        <f ca="1">SUMPRODUCT('Modified Weights'!P333:P337,'Centered Ratings'!P322:P326)/SUM('Modified Weights'!P333:P337)</f>
        <v>0.13955435107763398</v>
      </c>
      <c r="Q323">
        <f ca="1">SUMPRODUCT('Modified Weights'!Q333:Q337,'Centered Ratings'!Q322:Q326)/SUM('Modified Weights'!Q333:Q337)</f>
        <v>-5.8836614875518362E-2</v>
      </c>
      <c r="R323">
        <f ca="1">SUMPRODUCT('Modified Weights'!R333:R337,'Centered Ratings'!R322:R326)/SUM('Modified Weights'!R333:R337)</f>
        <v>2.2433898844437673E-2</v>
      </c>
      <c r="S323">
        <f ca="1">SUMPRODUCT('Modified Weights'!S333:S337,'Centered Ratings'!S322:S326)/SUM('Modified Weights'!S333:S337)</f>
        <v>0</v>
      </c>
      <c r="T323">
        <f ca="1">SUMPRODUCT('Modified Weights'!T333:T337,'Centered Ratings'!T322:T326)/SUM('Modified Weights'!T333:T337)</f>
        <v>8.4797319440306235E-3</v>
      </c>
      <c r="U323">
        <f ca="1">SUMPRODUCT('Modified Weights'!U333:U337,'Centered Ratings'!U322:U326)/SUM('Modified Weights'!U333:U337)</f>
        <v>2.4005267811299313E-2</v>
      </c>
      <c r="V323">
        <f ca="1">SUMPRODUCT('Modified Weights'!V333:V337,'Centered Ratings'!V322:V326)/SUM('Modified Weights'!V333:V337)</f>
        <v>0.14716619457443592</v>
      </c>
      <c r="W323">
        <f ca="1">SUMPRODUCT('Modified Weights'!W333:W337,'Centered Ratings'!W322:W326)/SUM('Modified Weights'!W333:W337)</f>
        <v>2.5560040595134156E-2</v>
      </c>
      <c r="X323">
        <f ca="1">SUMPRODUCT('Modified Weights'!X333:X337,'Centered Ratings'!X322:X326)/SUM('Modified Weights'!X333:X337)</f>
        <v>-2.4136366658062729E-2</v>
      </c>
      <c r="Y323">
        <f ca="1">SUMPRODUCT('Modified Weights'!Y333:Y337,'Centered Ratings'!Y322:Y326)/SUM('Modified Weights'!Y333:Y337)</f>
        <v>2.6227008925947239E-2</v>
      </c>
      <c r="Z323">
        <f ca="1">SUMPRODUCT('Modified Weights'!Z333:Z337,'Centered Ratings'!Z322:Z326)/SUM('Modified Weights'!Z333:Z337)</f>
        <v>3.0484361390541465E-2</v>
      </c>
    </row>
    <row r="324" spans="1:26">
      <c r="A324" s="1" t="str">
        <f t="shared" ref="A324:A327" si="64">A323</f>
        <v>807: Seven (a.k.a. Se7en) (1995)</v>
      </c>
      <c r="B324">
        <f ca="1">SUMPRODUCT('Modified Weights'!B334:B338,'Centered Ratings'!B323:B327)/SUM('Modified Weights'!B334:B338)</f>
        <v>7.4927329209751287E-2</v>
      </c>
      <c r="C324">
        <f ca="1">SUMPRODUCT('Modified Weights'!C334:C338,'Centered Ratings'!C323:C327)/SUM('Modified Weights'!C334:C338)</f>
        <v>-8.3000737748690573E-2</v>
      </c>
      <c r="D324">
        <f ca="1">SUMPRODUCT('Modified Weights'!D334:D338,'Centered Ratings'!D323:D327)/SUM('Modified Weights'!D334:D338)</f>
        <v>0.25447966994534549</v>
      </c>
      <c r="E324">
        <f ca="1">SUMPRODUCT('Modified Weights'!E334:E338,'Centered Ratings'!E323:E327)/SUM('Modified Weights'!E334:E338)</f>
        <v>0</v>
      </c>
      <c r="F324" s="4">
        <f ca="1">SUMPRODUCT('Modified Weights'!F334:F338,'Centered Ratings'!F323:F327)/SUM('Modified Weights'!F334:F338)</f>
        <v>-0.11871855044363759</v>
      </c>
      <c r="G324">
        <f ca="1">SUMPRODUCT('Modified Weights'!G334:G338,'Centered Ratings'!G323:G327)/SUM('Modified Weights'!G334:G338)</f>
        <v>8.6869275285615475E-3</v>
      </c>
      <c r="H324">
        <f ca="1">SUMPRODUCT('Modified Weights'!H334:H338,'Centered Ratings'!H323:H327)/SUM('Modified Weights'!H334:H338)</f>
        <v>-0.46498129343501399</v>
      </c>
      <c r="I324">
        <f ca="1">SUMPRODUCT('Modified Weights'!I334:I338,'Centered Ratings'!I323:I327)/SUM('Modified Weights'!I334:I338)</f>
        <v>8.1418507150975879E-3</v>
      </c>
      <c r="J324">
        <f ca="1">SUMPRODUCT('Modified Weights'!J334:J338,'Centered Ratings'!J323:J327)/SUM('Modified Weights'!J334:J338)</f>
        <v>5.4932662094682366E-2</v>
      </c>
      <c r="K324">
        <f ca="1">SUMPRODUCT('Modified Weights'!K334:K338,'Centered Ratings'!K323:K327)/SUM('Modified Weights'!K334:K338)</f>
        <v>1.25</v>
      </c>
      <c r="L324">
        <f ca="1">SUMPRODUCT('Modified Weights'!L334:L338,'Centered Ratings'!L323:L327)/SUM('Modified Weights'!L334:L338)</f>
        <v>0.96035532284883773</v>
      </c>
      <c r="M324">
        <f ca="1">SUMPRODUCT('Modified Weights'!M334:M338,'Centered Ratings'!M323:M327)/SUM('Modified Weights'!M334:M338)</f>
        <v>0.5759188478832008</v>
      </c>
      <c r="N324">
        <f ca="1">SUMPRODUCT('Modified Weights'!N334:N338,'Centered Ratings'!N323:N327)/SUM('Modified Weights'!N334:N338)</f>
        <v>-0.16987984667442579</v>
      </c>
      <c r="O324" s="4">
        <f ca="1">SUMPRODUCT('Modified Weights'!O334:O338,'Centered Ratings'!O323:O327)/SUM('Modified Weights'!O334:O338)</f>
        <v>-2.056373797891731E-2</v>
      </c>
      <c r="P324">
        <f ca="1">SUMPRODUCT('Modified Weights'!P334:P338,'Centered Ratings'!P323:P327)/SUM('Modified Weights'!P334:P338)</f>
        <v>1.6355331046579932E-2</v>
      </c>
      <c r="Q324">
        <f ca="1">SUMPRODUCT('Modified Weights'!Q334:Q338,'Centered Ratings'!Q323:Q327)/SUM('Modified Weights'!Q334:Q338)</f>
        <v>0.52455021435059512</v>
      </c>
      <c r="R324">
        <f ca="1">SUMPRODUCT('Modified Weights'!R334:R338,'Centered Ratings'!R323:R327)/SUM('Modified Weights'!R334:R338)</f>
        <v>2.2433898844437673E-2</v>
      </c>
      <c r="S324">
        <f ca="1">SUMPRODUCT('Modified Weights'!S334:S338,'Centered Ratings'!S323:S327)/SUM('Modified Weights'!S334:S338)</f>
        <v>0.26522779001687191</v>
      </c>
      <c r="T324">
        <f ca="1">SUMPRODUCT('Modified Weights'!T334:T338,'Centered Ratings'!T323:T327)/SUM('Modified Weights'!T334:T338)</f>
        <v>8.4797319440306235E-3</v>
      </c>
      <c r="U324">
        <f ca="1">SUMPRODUCT('Modified Weights'!U334:U338,'Centered Ratings'!U323:U327)/SUM('Modified Weights'!U334:U338)</f>
        <v>2.4005267811299313E-2</v>
      </c>
      <c r="V324">
        <f ca="1">SUMPRODUCT('Modified Weights'!V334:V338,'Centered Ratings'!V323:V327)/SUM('Modified Weights'!V334:V338)</f>
        <v>-0.89391611589239706</v>
      </c>
      <c r="W324">
        <f ca="1">SUMPRODUCT('Modified Weights'!W334:W338,'Centered Ratings'!W323:W327)/SUM('Modified Weights'!W334:W338)</f>
        <v>0.4725651055089683</v>
      </c>
      <c r="X324">
        <f ca="1">SUMPRODUCT('Modified Weights'!X334:X338,'Centered Ratings'!X323:X327)/SUM('Modified Weights'!X334:X338)</f>
        <v>7.7075616218322512E-2</v>
      </c>
      <c r="Y324">
        <f ca="1">SUMPRODUCT('Modified Weights'!Y334:Y338,'Centered Ratings'!Y323:Y327)/SUM('Modified Weights'!Y334:Y338)</f>
        <v>0.23780974752217707</v>
      </c>
      <c r="Z324">
        <f ca="1">SUMPRODUCT('Modified Weights'!Z334:Z338,'Centered Ratings'!Z323:Z327)/SUM('Modified Weights'!Z334:Z338)</f>
        <v>2.3125251669628508E-2</v>
      </c>
    </row>
    <row r="325" spans="1:26">
      <c r="A325" s="1" t="str">
        <f t="shared" si="64"/>
        <v>807: Seven (a.k.a. Se7en) (1995)</v>
      </c>
      <c r="B325">
        <f ca="1">SUMPRODUCT('Modified Weights'!B335:B339,'Centered Ratings'!B324:B328)/SUM('Modified Weights'!B335:B339)</f>
        <v>0.1509639186061493</v>
      </c>
      <c r="C325">
        <f ca="1">SUMPRODUCT('Modified Weights'!C335:C339,'Centered Ratings'!C324:C328)/SUM('Modified Weights'!C335:C339)</f>
        <v>0.14683475996520423</v>
      </c>
      <c r="D325">
        <f ca="1">SUMPRODUCT('Modified Weights'!D335:D339,'Centered Ratings'!D324:D328)/SUM('Modified Weights'!D335:D339)</f>
        <v>-0.24654403640583175</v>
      </c>
      <c r="E325">
        <f ca="1">SUMPRODUCT('Modified Weights'!E335:E339,'Centered Ratings'!E324:E328)/SUM('Modified Weights'!E335:E339)</f>
        <v>-0.25</v>
      </c>
      <c r="F325" s="4">
        <f ca="1">SUMPRODUCT('Modified Weights'!F335:F339,'Centered Ratings'!F324:F328)/SUM('Modified Weights'!F335:F339)</f>
        <v>-4.4257094328895843E-3</v>
      </c>
      <c r="G325">
        <f ca="1">SUMPRODUCT('Modified Weights'!G335:G339,'Centered Ratings'!G324:G328)/SUM('Modified Weights'!G335:G339)</f>
        <v>8.6869275285615475E-3</v>
      </c>
      <c r="H325">
        <f ca="1">SUMPRODUCT('Modified Weights'!H335:H339,'Centered Ratings'!H324:H328)/SUM('Modified Weights'!H335:H339)</f>
        <v>8.5245580896345957E-2</v>
      </c>
      <c r="I325">
        <f ca="1">SUMPRODUCT('Modified Weights'!I335:I339,'Centered Ratings'!I324:I328)/SUM('Modified Weights'!I335:I339)</f>
        <v>0.15971091797829168</v>
      </c>
      <c r="J325">
        <f ca="1">SUMPRODUCT('Modified Weights'!J335:J339,'Centered Ratings'!J324:J328)/SUM('Modified Weights'!J335:J339)</f>
        <v>-0.14183573355401782</v>
      </c>
      <c r="K325">
        <f ca="1">SUMPRODUCT('Modified Weights'!K335:K339,'Centered Ratings'!K324:K328)/SUM('Modified Weights'!K335:K339)</f>
        <v>0.62494194444522133</v>
      </c>
      <c r="L325">
        <f ca="1">SUMPRODUCT('Modified Weights'!L335:L339,'Centered Ratings'!L324:L328)/SUM('Modified Weights'!L335:L339)</f>
        <v>0.66028687709965084</v>
      </c>
      <c r="M325">
        <f ca="1">SUMPRODUCT('Modified Weights'!M335:M339,'Centered Ratings'!M324:M328)/SUM('Modified Weights'!M335:M339)</f>
        <v>0.83198130540037984</v>
      </c>
      <c r="N325">
        <f ca="1">SUMPRODUCT('Modified Weights'!N335:N339,'Centered Ratings'!N324:N328)/SUM('Modified Weights'!N335:N339)</f>
        <v>0.22778360268178585</v>
      </c>
      <c r="O325" s="4">
        <f ca="1">SUMPRODUCT('Modified Weights'!O335:O339,'Centered Ratings'!O324:O328)/SUM('Modified Weights'!O335:O339)</f>
        <v>6.7102631285110265E-2</v>
      </c>
      <c r="P325">
        <f ca="1">SUMPRODUCT('Modified Weights'!P335:P339,'Centered Ratings'!P324:P328)/SUM('Modified Weights'!P335:P339)</f>
        <v>4.6492217574658386E-2</v>
      </c>
      <c r="Q325">
        <f ca="1">SUMPRODUCT('Modified Weights'!Q335:Q339,'Centered Ratings'!Q324:Q328)/SUM('Modified Weights'!Q335:Q339)</f>
        <v>0.34417751038285238</v>
      </c>
      <c r="R325">
        <f ca="1">SUMPRODUCT('Modified Weights'!R335:R339,'Centered Ratings'!R324:R328)/SUM('Modified Weights'!R335:R339)</f>
        <v>0.16095950080256613</v>
      </c>
      <c r="S325">
        <f ca="1">SUMPRODUCT('Modified Weights'!S335:S339,'Centered Ratings'!S324:S328)/SUM('Modified Weights'!S335:S339)</f>
        <v>0.18194819401220966</v>
      </c>
      <c r="T325">
        <f ca="1">SUMPRODUCT('Modified Weights'!T335:T339,'Centered Ratings'!T324:T328)/SUM('Modified Weights'!T335:T339)</f>
        <v>-3.1301082751123692E-2</v>
      </c>
      <c r="U325">
        <f ca="1">SUMPRODUCT('Modified Weights'!U335:U339,'Centered Ratings'!U324:U328)/SUM('Modified Weights'!U335:U339)</f>
        <v>0.31010863692276969</v>
      </c>
      <c r="V325">
        <f ca="1">SUMPRODUCT('Modified Weights'!V335:V339,'Centered Ratings'!V324:V328)/SUM('Modified Weights'!V335:V339)</f>
        <v>-0.67934801382575249</v>
      </c>
      <c r="W325">
        <f ca="1">SUMPRODUCT('Modified Weights'!W335:W339,'Centered Ratings'!W324:W328)/SUM('Modified Weights'!W335:W339)</f>
        <v>0.29018450992849265</v>
      </c>
      <c r="X325">
        <f ca="1">SUMPRODUCT('Modified Weights'!X335:X339,'Centered Ratings'!X324:X328)/SUM('Modified Weights'!X335:X339)</f>
        <v>0.36408960735026769</v>
      </c>
      <c r="Y325">
        <f ca="1">SUMPRODUCT('Modified Weights'!Y335:Y339,'Centered Ratings'!Y324:Y328)/SUM('Modified Weights'!Y335:Y339)</f>
        <v>8.7354991018549932E-2</v>
      </c>
      <c r="Z325">
        <f ca="1">SUMPRODUCT('Modified Weights'!Z335:Z339,'Centered Ratings'!Z324:Z328)/SUM('Modified Weights'!Z335:Z339)</f>
        <v>0.14835553663115203</v>
      </c>
    </row>
    <row r="326" spans="1:26">
      <c r="A326" s="1" t="str">
        <f t="shared" si="64"/>
        <v>807: Seven (a.k.a. Se7en) (1995)</v>
      </c>
      <c r="B326">
        <f ca="1">SUMPRODUCT('Modified Weights'!B336:B340,'Centered Ratings'!B325:B329)/SUM('Modified Weights'!B336:B340)</f>
        <v>-0.25942254710103579</v>
      </c>
      <c r="C326">
        <f ca="1">SUMPRODUCT('Modified Weights'!C336:C340,'Centered Ratings'!C325:C329)/SUM('Modified Weights'!C336:C340)</f>
        <v>8.3146035310663793E-2</v>
      </c>
      <c r="D326">
        <f ca="1">SUMPRODUCT('Modified Weights'!D336:D340,'Centered Ratings'!D325:D329)/SUM('Modified Weights'!D336:D340)</f>
        <v>-0.15164565529127491</v>
      </c>
      <c r="E326">
        <f ca="1">SUMPRODUCT('Modified Weights'!E336:E340,'Centered Ratings'!E325:E329)/SUM('Modified Weights'!E336:E340)</f>
        <v>0.24356868783477523</v>
      </c>
      <c r="F326" s="4">
        <f ca="1">SUMPRODUCT('Modified Weights'!F336:F340,'Centered Ratings'!F325:F329)/SUM('Modified Weights'!F336:F340)</f>
        <v>-0.27053543983484701</v>
      </c>
      <c r="G326">
        <f ca="1">SUMPRODUCT('Modified Weights'!G336:G340,'Centered Ratings'!G325:G329)/SUM('Modified Weights'!G336:G340)</f>
        <v>0.35676689090343539</v>
      </c>
      <c r="H326">
        <f ca="1">SUMPRODUCT('Modified Weights'!H336:H340,'Centered Ratings'!H325:H329)/SUM('Modified Weights'!H336:H340)</f>
        <v>3.9117148401113862E-2</v>
      </c>
      <c r="I326">
        <f ca="1">SUMPRODUCT('Modified Weights'!I336:I340,'Centered Ratings'!I325:I329)/SUM('Modified Weights'!I336:I340)</f>
        <v>0.34487396048705132</v>
      </c>
      <c r="J326">
        <f ca="1">SUMPRODUCT('Modified Weights'!J336:J340,'Centered Ratings'!J325:J329)/SUM('Modified Weights'!J336:J340)</f>
        <v>-0.13558952966007068</v>
      </c>
      <c r="K326">
        <f ca="1">SUMPRODUCT('Modified Weights'!K336:K340,'Centered Ratings'!K325:K329)/SUM('Modified Weights'!K336:K340)</f>
        <v>0.44847906257597453</v>
      </c>
      <c r="L326">
        <f ca="1">SUMPRODUCT('Modified Weights'!L336:L340,'Centered Ratings'!L325:L329)/SUM('Modified Weights'!L336:L340)</f>
        <v>0.46737959005795371</v>
      </c>
      <c r="M326">
        <f ca="1">SUMPRODUCT('Modified Weights'!M336:M340,'Centered Ratings'!M325:M329)/SUM('Modified Weights'!M336:M340)</f>
        <v>0.83198130540037984</v>
      </c>
      <c r="N326">
        <f ca="1">SUMPRODUCT('Modified Weights'!N336:N340,'Centered Ratings'!N325:N329)/SUM('Modified Weights'!N336:N340)</f>
        <v>3.6019482338030171E-3</v>
      </c>
      <c r="O326" s="4">
        <f ca="1">SUMPRODUCT('Modified Weights'!O336:O340,'Centered Ratings'!O325:O329)/SUM('Modified Weights'!O336:O340)</f>
        <v>0.15112441448160538</v>
      </c>
      <c r="P326">
        <f ca="1">SUMPRODUCT('Modified Weights'!P336:P340,'Centered Ratings'!P325:P329)/SUM('Modified Weights'!P336:P340)</f>
        <v>-5.7602952678960866E-2</v>
      </c>
      <c r="Q326">
        <f ca="1">SUMPRODUCT('Modified Weights'!Q336:Q340,'Centered Ratings'!Q325:Q329)/SUM('Modified Weights'!Q336:Q340)</f>
        <v>3.3479312536270275E-2</v>
      </c>
      <c r="R326">
        <f ca="1">SUMPRODUCT('Modified Weights'!R336:R340,'Centered Ratings'!R325:R329)/SUM('Modified Weights'!R336:R340)</f>
        <v>2.7051203916256893E-2</v>
      </c>
      <c r="S326">
        <f ca="1">SUMPRODUCT('Modified Weights'!S336:S340,'Centered Ratings'!S325:S329)/SUM('Modified Weights'!S336:S340)</f>
        <v>0.26025933466859014</v>
      </c>
      <c r="T326">
        <f ca="1">SUMPRODUCT('Modified Weights'!T336:T340,'Centered Ratings'!T325:T329)/SUM('Modified Weights'!T336:T340)</f>
        <v>-6.1618332759872309E-2</v>
      </c>
      <c r="U326">
        <f ca="1">SUMPRODUCT('Modified Weights'!U336:U340,'Centered Ratings'!U325:U329)/SUM('Modified Weights'!U336:U340)</f>
        <v>0.13805829105127682</v>
      </c>
      <c r="V326">
        <f ca="1">SUMPRODUCT('Modified Weights'!V336:V340,'Centered Ratings'!V325:V329)/SUM('Modified Weights'!V336:V340)</f>
        <v>-0.71287450296353283</v>
      </c>
      <c r="W326">
        <f ca="1">SUMPRODUCT('Modified Weights'!W336:W340,'Centered Ratings'!W325:W329)/SUM('Modified Weights'!W336:W340)</f>
        <v>-0.15975576799168187</v>
      </c>
      <c r="X326">
        <f ca="1">SUMPRODUCT('Modified Weights'!X336:X340,'Centered Ratings'!X325:X329)/SUM('Modified Weights'!X336:X340)</f>
        <v>0.39366977926526697</v>
      </c>
      <c r="Y326">
        <f ca="1">SUMPRODUCT('Modified Weights'!Y336:Y340,'Centered Ratings'!Y325:Y329)/SUM('Modified Weights'!Y336:Y340)</f>
        <v>-0.18416168061350827</v>
      </c>
      <c r="Z326">
        <f ca="1">SUMPRODUCT('Modified Weights'!Z336:Z340,'Centered Ratings'!Z325:Z329)/SUM('Modified Weights'!Z336:Z340)</f>
        <v>0.34276834807948736</v>
      </c>
    </row>
    <row r="327" spans="1:26">
      <c r="A327" s="1" t="str">
        <f t="shared" si="64"/>
        <v>807: Seven (a.k.a. Se7en) (1995)</v>
      </c>
      <c r="B327">
        <f ca="1">SUMPRODUCT('Modified Weights'!B337:B341,'Centered Ratings'!B326:B330)/SUM('Modified Weights'!B337:B341)</f>
        <v>-7.1184698910936095E-2</v>
      </c>
      <c r="C327">
        <f ca="1">SUMPRODUCT('Modified Weights'!C337:C341,'Centered Ratings'!C326:C330)/SUM('Modified Weights'!C337:C341)</f>
        <v>0.13721714390548179</v>
      </c>
      <c r="D327">
        <f ca="1">SUMPRODUCT('Modified Weights'!D337:D341,'Centered Ratings'!D326:D330)/SUM('Modified Weights'!D337:D341)</f>
        <v>1.5570630819722219E-2</v>
      </c>
      <c r="E327">
        <f ca="1">SUMPRODUCT('Modified Weights'!E337:E341,'Centered Ratings'!E326:E330)/SUM('Modified Weights'!E337:E341)</f>
        <v>0.24505847279799473</v>
      </c>
      <c r="F327" s="4">
        <f ca="1">SUMPRODUCT('Modified Weights'!F337:F341,'Centered Ratings'!F326:F330)/SUM('Modified Weights'!F337:F341)</f>
        <v>-1.6548499263741207E-2</v>
      </c>
      <c r="G327">
        <f ca="1">SUMPRODUCT('Modified Weights'!G337:G341,'Centered Ratings'!G326:G330)/SUM('Modified Weights'!G337:G341)</f>
        <v>-1.4325179660305075E-2</v>
      </c>
      <c r="H327">
        <f ca="1">SUMPRODUCT('Modified Weights'!H337:H341,'Centered Ratings'!H326:H330)/SUM('Modified Weights'!H337:H341)</f>
        <v>3.4174171860911984E-2</v>
      </c>
      <c r="I327">
        <f ca="1">SUMPRODUCT('Modified Weights'!I337:I341,'Centered Ratings'!I326:I330)/SUM('Modified Weights'!I337:I341)</f>
        <v>0.26066834418511642</v>
      </c>
      <c r="J327">
        <f ca="1">SUMPRODUCT('Modified Weights'!J337:J341,'Centered Ratings'!J326:J330)/SUM('Modified Weights'!J337:J341)</f>
        <v>-4.0701041331068104E-2</v>
      </c>
      <c r="K327">
        <f ca="1">SUMPRODUCT('Modified Weights'!K337:K341,'Centered Ratings'!K326:K330)/SUM('Modified Weights'!K337:K341)</f>
        <v>0.23755899601072261</v>
      </c>
      <c r="L327">
        <f ca="1">SUMPRODUCT('Modified Weights'!L337:L341,'Centered Ratings'!L326:L330)/SUM('Modified Weights'!L337:L341)</f>
        <v>0.23959900162884173</v>
      </c>
      <c r="M327">
        <f ca="1">SUMPRODUCT('Modified Weights'!M337:M341,'Centered Ratings'!M326:M330)/SUM('Modified Weights'!M337:M341)</f>
        <v>-0.14810434021014887</v>
      </c>
      <c r="N327">
        <f ca="1">SUMPRODUCT('Modified Weights'!N337:N341,'Centered Ratings'!N326:N330)/SUM('Modified Weights'!N337:N341)</f>
        <v>3.6019482338030171E-3</v>
      </c>
      <c r="O327" s="4">
        <f ca="1">SUMPRODUCT('Modified Weights'!O337:O341,'Centered Ratings'!O326:O330)/SUM('Modified Weights'!O337:O341)</f>
        <v>4.6529603676842689E-2</v>
      </c>
      <c r="P327">
        <f ca="1">SUMPRODUCT('Modified Weights'!P337:P341,'Centered Ratings'!P326:P330)/SUM('Modified Weights'!P337:P341)</f>
        <v>-0.30501069244106993</v>
      </c>
      <c r="Q327">
        <f ca="1">SUMPRODUCT('Modified Weights'!Q337:Q341,'Centered Ratings'!Q326:Q330)/SUM('Modified Weights'!Q337:Q341)</f>
        <v>-2.5752293646244023E-3</v>
      </c>
      <c r="R327">
        <f ca="1">SUMPRODUCT('Modified Weights'!R337:R341,'Centered Ratings'!R326:R330)/SUM('Modified Weights'!R337:R341)</f>
        <v>2.7051203916256879E-2</v>
      </c>
      <c r="S327">
        <f ca="1">SUMPRODUCT('Modified Weights'!S337:S341,'Centered Ratings'!S326:S330)/SUM('Modified Weights'!S337:S341)</f>
        <v>4.1443515710425156E-2</v>
      </c>
      <c r="T327">
        <f ca="1">SUMPRODUCT('Modified Weights'!T337:T341,'Centered Ratings'!T326:T330)/SUM('Modified Weights'!T337:T341)</f>
        <v>0.14018549513833373</v>
      </c>
      <c r="U327">
        <f ca="1">SUMPRODUCT('Modified Weights'!U337:U341,'Centered Ratings'!U326:U330)/SUM('Modified Weights'!U337:U341)</f>
        <v>5.7641165825015113E-2</v>
      </c>
      <c r="V327">
        <f ca="1">SUMPRODUCT('Modified Weights'!V337:V341,'Centered Ratings'!V326:V330)/SUM('Modified Weights'!V337:V341)</f>
        <v>-0.34899596747787071</v>
      </c>
      <c r="W327">
        <f ca="1">SUMPRODUCT('Modified Weights'!W337:W341,'Centered Ratings'!W326:W330)/SUM('Modified Weights'!W337:W341)</f>
        <v>-3.0241063646644778E-3</v>
      </c>
      <c r="X327">
        <f ca="1">SUMPRODUCT('Modified Weights'!X337:X341,'Centered Ratings'!X326:X330)/SUM('Modified Weights'!X337:X341)</f>
        <v>-3.2765700484504606E-3</v>
      </c>
      <c r="Y327">
        <f ca="1">SUMPRODUCT('Modified Weights'!Y337:Y341,'Centered Ratings'!Y326:Y330)/SUM('Modified Weights'!Y337:Y341)</f>
        <v>7.0688682133587958E-3</v>
      </c>
      <c r="Z327">
        <f ca="1">SUMPRODUCT('Modified Weights'!Z337:Z341,'Centered Ratings'!Z326:Z330)/SUM('Modified Weights'!Z337:Z341)</f>
        <v>-6.4831215383416171E-2</v>
      </c>
    </row>
    <row r="328" spans="1:26">
      <c r="A328" s="21" t="s">
        <v>65</v>
      </c>
      <c r="B328">
        <f ca="1">SUMPRODUCT('Modified Weights'!B338:B342,'Centered Ratings'!B327:B331)/SUM('Modified Weights'!B338:B342)</f>
        <v>-2.3911015416992853E-3</v>
      </c>
      <c r="C328">
        <f ca="1">SUMPRODUCT('Modified Weights'!C338:C342,'Centered Ratings'!C327:C331)/SUM('Modified Weights'!C338:C342)</f>
        <v>1.1892054402371835E-2</v>
      </c>
      <c r="D328">
        <f ca="1">SUMPRODUCT('Modified Weights'!D338:D342,'Centered Ratings'!D327:D331)/SUM('Modified Weights'!D338:D342)</f>
        <v>-8.8753653822139274E-5</v>
      </c>
      <c r="E328">
        <f ca="1">SUMPRODUCT('Modified Weights'!E338:E342,'Centered Ratings'!E327:E331)/SUM('Modified Weights'!E338:E342)</f>
        <v>7.0514902441955712E-2</v>
      </c>
      <c r="F328" s="4">
        <f ca="1">SUMPRODUCT('Modified Weights'!F338:F342,'Centered Ratings'!F327:F331)/SUM('Modified Weights'!F338:F342)</f>
        <v>-2.8272915356388931E-2</v>
      </c>
      <c r="G328">
        <f ca="1">SUMPRODUCT('Modified Weights'!G338:G342,'Centered Ratings'!G327:G331)/SUM('Modified Weights'!G338:G342)</f>
        <v>5.7607095289366812E-2</v>
      </c>
      <c r="H328">
        <f ca="1">SUMPRODUCT('Modified Weights'!H338:H342,'Centered Ratings'!H327:H331)/SUM('Modified Weights'!H338:H342)</f>
        <v>2.995960118365576E-2</v>
      </c>
      <c r="I328">
        <f ca="1">SUMPRODUCT('Modified Weights'!I338:I342,'Centered Ratings'!I327:I331)/SUM('Modified Weights'!I338:I342)</f>
        <v>7.65826031705715E-2</v>
      </c>
      <c r="J328">
        <f ca="1">SUMPRODUCT('Modified Weights'!J338:J342,'Centered Ratings'!J327:J331)/SUM('Modified Weights'!J338:J342)</f>
        <v>-3.4891701667563522E-2</v>
      </c>
      <c r="K328">
        <f ca="1">SUMPRODUCT('Modified Weights'!K338:K342,'Centered Ratings'!K327:K331)/SUM('Modified Weights'!K338:K342)</f>
        <v>-3.0664416077927554E-3</v>
      </c>
      <c r="L328">
        <f ca="1">SUMPRODUCT('Modified Weights'!L338:L342,'Centered Ratings'!L327:L331)/SUM('Modified Weights'!L338:L342)</f>
        <v>3.3284200944935012E-2</v>
      </c>
      <c r="M328">
        <f ca="1">SUMPRODUCT('Modified Weights'!M338:M342,'Centered Ratings'!M327:M331)/SUM('Modified Weights'!M338:M342)</f>
        <v>3.1891481736861259E-2</v>
      </c>
      <c r="N328">
        <f ca="1">SUMPRODUCT('Modified Weights'!N338:N342,'Centered Ratings'!N327:N331)/SUM('Modified Weights'!N338:N342)</f>
        <v>2.4093337571896613E-2</v>
      </c>
      <c r="O328" s="4">
        <f ca="1">SUMPRODUCT('Modified Weights'!O338:O342,'Centered Ratings'!O327:O331)/SUM('Modified Weights'!O338:O342)</f>
        <v>2.0794867889943044E-2</v>
      </c>
      <c r="P328">
        <f ca="1">SUMPRODUCT('Modified Weights'!P338:P342,'Centered Ratings'!P327:P331)/SUM('Modified Weights'!P338:P342)</f>
        <v>6.370813283015006E-2</v>
      </c>
      <c r="Q328">
        <f ca="1">SUMPRODUCT('Modified Weights'!Q338:Q342,'Centered Ratings'!Q327:Q331)/SUM('Modified Weights'!Q338:Q342)</f>
        <v>-3.4370365424295335E-2</v>
      </c>
      <c r="R328">
        <f ca="1">SUMPRODUCT('Modified Weights'!R338:R342,'Centered Ratings'!R327:R331)/SUM('Modified Weights'!R338:R342)</f>
        <v>2.7051203916256879E-2</v>
      </c>
      <c r="S328">
        <f ca="1">SUMPRODUCT('Modified Weights'!S338:S342,'Centered Ratings'!S327:S331)/SUM('Modified Weights'!S338:S342)</f>
        <v>4.1443515710425156E-2</v>
      </c>
      <c r="T328">
        <f ca="1">SUMPRODUCT('Modified Weights'!T338:T342,'Centered Ratings'!T327:T331)/SUM('Modified Weights'!T338:T342)</f>
        <v>-2.8146149549163422E-3</v>
      </c>
      <c r="U328">
        <f ca="1">SUMPRODUCT('Modified Weights'!U338:U342,'Centered Ratings'!U327:U331)/SUM('Modified Weights'!U338:U342)</f>
        <v>5.7641165825015092E-2</v>
      </c>
      <c r="V328">
        <f ca="1">SUMPRODUCT('Modified Weights'!V338:V342,'Centered Ratings'!V327:V331)/SUM('Modified Weights'!V338:V342)</f>
        <v>-0.2141604656330188</v>
      </c>
      <c r="W328">
        <f ca="1">SUMPRODUCT('Modified Weights'!W338:W342,'Centered Ratings'!W327:W331)/SUM('Modified Weights'!W338:W342)</f>
        <v>7.1154400300977097E-2</v>
      </c>
      <c r="X328">
        <f ca="1">SUMPRODUCT('Modified Weights'!X338:X342,'Centered Ratings'!X327:X331)/SUM('Modified Weights'!X338:X342)</f>
        <v>4.9302525792145599E-2</v>
      </c>
      <c r="Y328">
        <f ca="1">SUMPRODUCT('Modified Weights'!Y338:Y342,'Centered Ratings'!Y327:Y331)/SUM('Modified Weights'!Y338:Y342)</f>
        <v>3.8852225091725145E-2</v>
      </c>
      <c r="Z328">
        <f ca="1">SUMPRODUCT('Modified Weights'!Z338:Z342,'Centered Ratings'!Z327:Z331)/SUM('Modified Weights'!Z338:Z342)</f>
        <v>6.615342775543453E-3</v>
      </c>
    </row>
    <row r="329" spans="1:26">
      <c r="A329" s="1" t="str">
        <f t="shared" ref="A329:A332" si="65">A328</f>
        <v>808: Shrek (2001)</v>
      </c>
      <c r="B329">
        <f ca="1">SUMPRODUCT('Modified Weights'!B339:B343,'Centered Ratings'!B328:B332)/SUM('Modified Weights'!B339:B343)</f>
        <v>-8.7597450640207755E-2</v>
      </c>
      <c r="C329">
        <f ca="1">SUMPRODUCT('Modified Weights'!C339:C343,'Centered Ratings'!C328:C332)/SUM('Modified Weights'!C339:C343)</f>
        <v>8.0505361536960432E-2</v>
      </c>
      <c r="D329">
        <f ca="1">SUMPRODUCT('Modified Weights'!D339:D343,'Centered Ratings'!D328:D332)/SUM('Modified Weights'!D339:D343)</f>
        <v>-0.1589642436230006</v>
      </c>
      <c r="E329">
        <f ca="1">SUMPRODUCT('Modified Weights'!E339:E343,'Centered Ratings'!E328:E332)/SUM('Modified Weights'!E339:E343)</f>
        <v>7.0514902441955712E-2</v>
      </c>
      <c r="F329" s="4">
        <f ca="1">SUMPRODUCT('Modified Weights'!F339:F343,'Centered Ratings'!F328:F332)/SUM('Modified Weights'!F339:F343)</f>
        <v>-0.32621158640857811</v>
      </c>
      <c r="G329">
        <f ca="1">SUMPRODUCT('Modified Weights'!G339:G343,'Centered Ratings'!G328:G332)/SUM('Modified Weights'!G339:G343)</f>
        <v>8.2353257725994555E-2</v>
      </c>
      <c r="H329">
        <f ca="1">SUMPRODUCT('Modified Weights'!H339:H343,'Centered Ratings'!H328:H332)/SUM('Modified Weights'!H339:H343)</f>
        <v>0.39263109147981867</v>
      </c>
      <c r="I329">
        <f ca="1">SUMPRODUCT('Modified Weights'!I339:I343,'Centered Ratings'!I328:I332)/SUM('Modified Weights'!I339:I343)</f>
        <v>7.65826031705715E-2</v>
      </c>
      <c r="J329">
        <f ca="1">SUMPRODUCT('Modified Weights'!J339:J343,'Centered Ratings'!J328:J332)/SUM('Modified Weights'!J339:J343)</f>
        <v>-0.10972658406021432</v>
      </c>
      <c r="K329">
        <f ca="1">SUMPRODUCT('Modified Weights'!K339:K343,'Centered Ratings'!K328:K332)/SUM('Modified Weights'!K339:K343)</f>
        <v>-3.0664416077927554E-3</v>
      </c>
      <c r="L329">
        <f ca="1">SUMPRODUCT('Modified Weights'!L339:L343,'Centered Ratings'!L328:L332)/SUM('Modified Weights'!L339:L343)</f>
        <v>-9.6433590692165325E-2</v>
      </c>
      <c r="M329">
        <f ca="1">SUMPRODUCT('Modified Weights'!M339:M343,'Centered Ratings'!M328:M332)/SUM('Modified Weights'!M339:M343)</f>
        <v>3.1891481736861259E-2</v>
      </c>
      <c r="N329">
        <f ca="1">SUMPRODUCT('Modified Weights'!N339:N343,'Centered Ratings'!N328:N332)/SUM('Modified Weights'!N339:N343)</f>
        <v>6.067486307335599E-2</v>
      </c>
      <c r="O329" s="4">
        <f ca="1">SUMPRODUCT('Modified Weights'!O339:O343,'Centered Ratings'!O328:O332)/SUM('Modified Weights'!O339:O343)</f>
        <v>-3.347726992642145E-2</v>
      </c>
      <c r="P329">
        <f ca="1">SUMPRODUCT('Modified Weights'!P339:P343,'Centered Ratings'!P328:P332)/SUM('Modified Weights'!P339:P343)</f>
        <v>-9.6208355036594778E-2</v>
      </c>
      <c r="Q329">
        <f ca="1">SUMPRODUCT('Modified Weights'!Q339:Q343,'Centered Ratings'!Q328:Q332)/SUM('Modified Weights'!Q339:Q343)</f>
        <v>-3.4370365424295335E-2</v>
      </c>
      <c r="R329">
        <f ca="1">SUMPRODUCT('Modified Weights'!R339:R343,'Centered Ratings'!R328:R332)/SUM('Modified Weights'!R339:R343)</f>
        <v>2.7051203916256879E-2</v>
      </c>
      <c r="S329">
        <f ca="1">SUMPRODUCT('Modified Weights'!S339:S343,'Centered Ratings'!S328:S332)/SUM('Modified Weights'!S339:S343)</f>
        <v>-0.21251118475414224</v>
      </c>
      <c r="T329">
        <f ca="1">SUMPRODUCT('Modified Weights'!T339:T343,'Centered Ratings'!T328:T332)/SUM('Modified Weights'!T339:T343)</f>
        <v>-2.8146149549163422E-3</v>
      </c>
      <c r="U329">
        <f ca="1">SUMPRODUCT('Modified Weights'!U339:U343,'Centered Ratings'!U328:U332)/SUM('Modified Weights'!U339:U343)</f>
        <v>7.6694691917876673E-2</v>
      </c>
      <c r="V329">
        <f ca="1">SUMPRODUCT('Modified Weights'!V339:V343,'Centered Ratings'!V328:V332)/SUM('Modified Weights'!V339:V343)</f>
        <v>-0.36671941593830082</v>
      </c>
      <c r="W329">
        <f ca="1">SUMPRODUCT('Modified Weights'!W339:W343,'Centered Ratings'!W328:W332)/SUM('Modified Weights'!W339:W343)</f>
        <v>-0.13237745105240528</v>
      </c>
      <c r="X329">
        <f ca="1">SUMPRODUCT('Modified Weights'!X339:X343,'Centered Ratings'!X328:X332)/SUM('Modified Weights'!X339:X343)</f>
        <v>-3.7920138081419752E-2</v>
      </c>
      <c r="Y329">
        <f ca="1">SUMPRODUCT('Modified Weights'!Y339:Y343,'Centered Ratings'!Y328:Y332)/SUM('Modified Weights'!Y339:Y343)</f>
        <v>0.16869921806581076</v>
      </c>
      <c r="Z329">
        <f ca="1">SUMPRODUCT('Modified Weights'!Z339:Z343,'Centered Ratings'!Z328:Z332)/SUM('Modified Weights'!Z339:Z343)</f>
        <v>5.3460995959122057E-2</v>
      </c>
    </row>
    <row r="330" spans="1:26">
      <c r="A330" s="1" t="str">
        <f t="shared" si="65"/>
        <v>808: Shrek (2001)</v>
      </c>
      <c r="B330">
        <f ca="1">SUMPRODUCT('Modified Weights'!B340:B344,'Centered Ratings'!B329:B333)/SUM('Modified Weights'!B340:B344)</f>
        <v>0.22999741026747961</v>
      </c>
      <c r="C330">
        <f ca="1">SUMPRODUCT('Modified Weights'!C340:C344,'Centered Ratings'!C329:C333)/SUM('Modified Weights'!C340:C344)</f>
        <v>0.13676544842137078</v>
      </c>
      <c r="D330">
        <f ca="1">SUMPRODUCT('Modified Weights'!D340:D344,'Centered Ratings'!D329:D333)/SUM('Modified Weights'!D340:D344)</f>
        <v>-0.16597234534213134</v>
      </c>
      <c r="E330">
        <f ca="1">SUMPRODUCT('Modified Weights'!E340:E344,'Centered Ratings'!E329:E333)/SUM('Modified Weights'!E340:E344)</f>
        <v>-0.11665534540047093</v>
      </c>
      <c r="F330" s="4">
        <f ca="1">SUMPRODUCT('Modified Weights'!F340:F344,'Centered Ratings'!F329:F333)/SUM('Modified Weights'!F340:F344)</f>
        <v>-0.44285769363513794</v>
      </c>
      <c r="G330">
        <f ca="1">SUMPRODUCT('Modified Weights'!G340:G344,'Centered Ratings'!G329:G333)/SUM('Modified Weights'!G340:G344)</f>
        <v>8.2353257725994555E-2</v>
      </c>
      <c r="H330">
        <f ca="1">SUMPRODUCT('Modified Weights'!H340:H344,'Centered Ratings'!H329:H333)/SUM('Modified Weights'!H340:H344)</f>
        <v>5.2898789406519674E-2</v>
      </c>
      <c r="I330">
        <f ca="1">SUMPRODUCT('Modified Weights'!I340:I344,'Centered Ratings'!I329:I333)/SUM('Modified Weights'!I340:I344)</f>
        <v>0.15313344249941649</v>
      </c>
      <c r="J330">
        <f ca="1">SUMPRODUCT('Modified Weights'!J340:J344,'Centered Ratings'!J329:J333)/SUM('Modified Weights'!J340:J344)</f>
        <v>9.6641338870112475E-2</v>
      </c>
      <c r="K330">
        <f ca="1">SUMPRODUCT('Modified Weights'!K340:K344,'Centered Ratings'!K329:K333)/SUM('Modified Weights'!K340:K344)</f>
        <v>-4.981503930796112E-2</v>
      </c>
      <c r="L330">
        <f ca="1">SUMPRODUCT('Modified Weights'!L340:L344,'Centered Ratings'!L329:L333)/SUM('Modified Weights'!L340:L344)</f>
        <v>9.2336613252514105E-2</v>
      </c>
      <c r="M330">
        <f ca="1">SUMPRODUCT('Modified Weights'!M340:M344,'Centered Ratings'!M329:M333)/SUM('Modified Weights'!M340:M344)</f>
        <v>-0.67578105572816316</v>
      </c>
      <c r="N330">
        <f ca="1">SUMPRODUCT('Modified Weights'!N340:N344,'Centered Ratings'!N329:N333)/SUM('Modified Weights'!N340:N344)</f>
        <v>-0.18479278255129339</v>
      </c>
      <c r="O330" s="4">
        <f ca="1">SUMPRODUCT('Modified Weights'!O340:O344,'Centered Ratings'!O329:O333)/SUM('Modified Weights'!O340:O344)</f>
        <v>-7.9138551902454016E-2</v>
      </c>
      <c r="P330">
        <f ca="1">SUMPRODUCT('Modified Weights'!P340:P344,'Centered Ratings'!P329:P333)/SUM('Modified Weights'!P340:P344)</f>
        <v>-9.6208355036594806E-2</v>
      </c>
      <c r="Q330">
        <f ca="1">SUMPRODUCT('Modified Weights'!Q340:Q344,'Centered Ratings'!Q329:Q333)/SUM('Modified Weights'!Q340:Q344)</f>
        <v>-0.14999389360874582</v>
      </c>
      <c r="R330">
        <f ca="1">SUMPRODUCT('Modified Weights'!R340:R344,'Centered Ratings'!R329:R333)/SUM('Modified Weights'!R340:R344)</f>
        <v>0.13094540538485328</v>
      </c>
      <c r="S330">
        <f ca="1">SUMPRODUCT('Modified Weights'!S340:S344,'Centered Ratings'!S329:S333)/SUM('Modified Weights'!S340:S344)</f>
        <v>-0.19076393168520767</v>
      </c>
      <c r="T330">
        <f ca="1">SUMPRODUCT('Modified Weights'!T340:T344,'Centered Ratings'!T329:T333)/SUM('Modified Weights'!T340:T344)</f>
        <v>4.9060415233789942E-2</v>
      </c>
      <c r="U330">
        <f ca="1">SUMPRODUCT('Modified Weights'!U340:U344,'Centered Ratings'!U329:U333)/SUM('Modified Weights'!U340:U344)</f>
        <v>-0.23050808950713089</v>
      </c>
      <c r="V330">
        <f ca="1">SUMPRODUCT('Modified Weights'!V340:V344,'Centered Ratings'!V329:V333)/SUM('Modified Weights'!V340:V344)</f>
        <v>-0.45872123564783457</v>
      </c>
      <c r="W330">
        <f ca="1">SUMPRODUCT('Modified Weights'!W340:W344,'Centered Ratings'!W329:W333)/SUM('Modified Weights'!W340:W344)</f>
        <v>-0.17959174905265551</v>
      </c>
      <c r="X330">
        <f ca="1">SUMPRODUCT('Modified Weights'!X340:X344,'Centered Ratings'!X329:X333)/SUM('Modified Weights'!X340:X344)</f>
        <v>-0.36730640513358676</v>
      </c>
      <c r="Y330">
        <f ca="1">SUMPRODUCT('Modified Weights'!Y340:Y344,'Centered Ratings'!Y329:Y333)/SUM('Modified Weights'!Y340:Y344)</f>
        <v>0.16869921806581073</v>
      </c>
      <c r="Z330">
        <f ca="1">SUMPRODUCT('Modified Weights'!Z340:Z344,'Centered Ratings'!Z329:Z333)/SUM('Modified Weights'!Z340:Z344)</f>
        <v>9.5417547769479763E-2</v>
      </c>
    </row>
    <row r="331" spans="1:26">
      <c r="A331" s="1" t="str">
        <f t="shared" si="65"/>
        <v>808: Shrek (2001)</v>
      </c>
      <c r="B331">
        <f ca="1">SUMPRODUCT('Modified Weights'!B341:B345,'Centered Ratings'!B330:B334)/SUM('Modified Weights'!B341:B345)</f>
        <v>0.15437400846997781</v>
      </c>
      <c r="C331">
        <f ca="1">SUMPRODUCT('Modified Weights'!C341:C345,'Centered Ratings'!C330:C334)/SUM('Modified Weights'!C341:C345)</f>
        <v>-0.17925106953897763</v>
      </c>
      <c r="D331">
        <f ca="1">SUMPRODUCT('Modified Weights'!D341:D345,'Centered Ratings'!D330:D334)/SUM('Modified Weights'!D341:D345)</f>
        <v>-0.17294118109152976</v>
      </c>
      <c r="E331">
        <f ca="1">SUMPRODUCT('Modified Weights'!E341:E345,'Centered Ratings'!E330:E334)/SUM('Modified Weights'!E341:E345)</f>
        <v>-0.14271483021683185</v>
      </c>
      <c r="F331" s="4">
        <f ca="1">SUMPRODUCT('Modified Weights'!F341:F345,'Centered Ratings'!F330:F334)/SUM('Modified Weights'!F341:F345)</f>
        <v>-0.27459282314724193</v>
      </c>
      <c r="G331">
        <f ca="1">SUMPRODUCT('Modified Weights'!G341:G345,'Centered Ratings'!G330:G334)/SUM('Modified Weights'!G341:G345)</f>
        <v>0.14455375314473515</v>
      </c>
      <c r="H331">
        <f ca="1">SUMPRODUCT('Modified Weights'!H341:H345,'Centered Ratings'!H330:H334)/SUM('Modified Weights'!H341:H345)</f>
        <v>0.101685858059979</v>
      </c>
      <c r="I331">
        <f ca="1">SUMPRODUCT('Modified Weights'!I341:I345,'Centered Ratings'!I330:I334)/SUM('Modified Weights'!I341:I345)</f>
        <v>-0.17044734316246379</v>
      </c>
      <c r="J331">
        <f ca="1">SUMPRODUCT('Modified Weights'!J341:J345,'Centered Ratings'!J330:J334)/SUM('Modified Weights'!J341:J345)</f>
        <v>1.7533707304554596E-2</v>
      </c>
      <c r="K331">
        <f ca="1">SUMPRODUCT('Modified Weights'!K341:K345,'Centered Ratings'!K330:K334)/SUM('Modified Weights'!K341:K345)</f>
        <v>-0.147468943397112</v>
      </c>
      <c r="L331">
        <f ca="1">SUMPRODUCT('Modified Weights'!L341:L345,'Centered Ratings'!L330:L334)/SUM('Modified Weights'!L341:L345)</f>
        <v>0.19096393231367681</v>
      </c>
      <c r="M331">
        <f ca="1">SUMPRODUCT('Modified Weights'!M341:M345,'Centered Ratings'!M330:M334)/SUM('Modified Weights'!M341:M345)</f>
        <v>-0.67578105572816316</v>
      </c>
      <c r="N331">
        <f ca="1">SUMPRODUCT('Modified Weights'!N341:N345,'Centered Ratings'!N330:N334)/SUM('Modified Weights'!N341:N345)</f>
        <v>-2.779934245000942E-2</v>
      </c>
      <c r="O331" s="4">
        <f ca="1">SUMPRODUCT('Modified Weights'!O341:O345,'Centered Ratings'!O330:O334)/SUM('Modified Weights'!O341:O345)</f>
        <v>-0.12290154068449881</v>
      </c>
      <c r="P331">
        <f ca="1">SUMPRODUCT('Modified Weights'!P341:P345,'Centered Ratings'!P330:P334)/SUM('Modified Weights'!P341:P345)</f>
        <v>2.3771193216626307E-2</v>
      </c>
      <c r="Q331">
        <f ca="1">SUMPRODUCT('Modified Weights'!Q341:Q345,'Centered Ratings'!Q330:Q334)/SUM('Modified Weights'!Q341:Q345)</f>
        <v>-0.12747953144595012</v>
      </c>
      <c r="R331">
        <f ca="1">SUMPRODUCT('Modified Weights'!R341:R345,'Centered Ratings'!R330:R334)/SUM('Modified Weights'!R341:R345)</f>
        <v>9.7468331163275954E-2</v>
      </c>
      <c r="S331">
        <f ca="1">SUMPRODUCT('Modified Weights'!S341:S345,'Centered Ratings'!S330:S334)/SUM('Modified Weights'!S341:S345)</f>
        <v>-0.17031411833745927</v>
      </c>
      <c r="T331">
        <f ca="1">SUMPRODUCT('Modified Weights'!T341:T345,'Centered Ratings'!T330:T334)/SUM('Modified Weights'!T341:T345)</f>
        <v>5.8716727886742393E-3</v>
      </c>
      <c r="U331">
        <f ca="1">SUMPRODUCT('Modified Weights'!U341:U345,'Centered Ratings'!U330:U334)/SUM('Modified Weights'!U341:U345)</f>
        <v>-0.12435847076358568</v>
      </c>
      <c r="V331">
        <f ca="1">SUMPRODUCT('Modified Weights'!V341:V345,'Centered Ratings'!V330:V334)/SUM('Modified Weights'!V341:V345)</f>
        <v>-0.24847247344720355</v>
      </c>
      <c r="W331">
        <f ca="1">SUMPRODUCT('Modified Weights'!W341:W345,'Centered Ratings'!W330:W334)/SUM('Modified Weights'!W341:W345)</f>
        <v>0.18192825824419945</v>
      </c>
      <c r="X331">
        <f ca="1">SUMPRODUCT('Modified Weights'!X341:X345,'Centered Ratings'!X330:X334)/SUM('Modified Weights'!X341:X345)</f>
        <v>0.27550886374457301</v>
      </c>
      <c r="Y331">
        <f ca="1">SUMPRODUCT('Modified Weights'!Y341:Y345,'Centered Ratings'!Y330:Y334)/SUM('Modified Weights'!Y341:Y345)</f>
        <v>0.26063194627948322</v>
      </c>
      <c r="Z331">
        <f ca="1">SUMPRODUCT('Modified Weights'!Z341:Z345,'Centered Ratings'!Z330:Z334)/SUM('Modified Weights'!Z341:Z345)</f>
        <v>-6.8015598899694246E-2</v>
      </c>
    </row>
    <row r="332" spans="1:26">
      <c r="A332" s="1" t="str">
        <f t="shared" si="65"/>
        <v>808: Shrek (2001)</v>
      </c>
      <c r="B332">
        <f ca="1">SUMPRODUCT('Modified Weights'!B342:B346,'Centered Ratings'!B331:B335)/SUM('Modified Weights'!B342:B346)</f>
        <v>8.0663558234675026E-2</v>
      </c>
      <c r="C332">
        <f ca="1">SUMPRODUCT('Modified Weights'!C342:C346,'Centered Ratings'!C331:C335)/SUM('Modified Weights'!C342:C346)</f>
        <v>-1.2231040787225832E-2</v>
      </c>
      <c r="D332">
        <f ca="1">SUMPRODUCT('Modified Weights'!D342:D346,'Centered Ratings'!D331:D335)/SUM('Modified Weights'!D342:D346)</f>
        <v>-0.17849480970495168</v>
      </c>
      <c r="E332">
        <f ca="1">SUMPRODUCT('Modified Weights'!E342:E346,'Centered Ratings'!E331:E335)/SUM('Modified Weights'!E342:E346)</f>
        <v>-0.15863254144513708</v>
      </c>
      <c r="F332" s="4">
        <f ca="1">SUMPRODUCT('Modified Weights'!F342:F346,'Centered Ratings'!F331:F335)/SUM('Modified Weights'!F342:F346)</f>
        <v>-0.12116814574613693</v>
      </c>
      <c r="G332">
        <f ca="1">SUMPRODUCT('Modified Weights'!G342:G346,'Centered Ratings'!G331:G335)/SUM('Modified Weights'!G342:G346)</f>
        <v>3.845348624636364E-2</v>
      </c>
      <c r="H332">
        <f ca="1">SUMPRODUCT('Modified Weights'!H342:H346,'Centered Ratings'!H331:H335)/SUM('Modified Weights'!H342:H346)</f>
        <v>0.13706505751919243</v>
      </c>
      <c r="I332">
        <f ca="1">SUMPRODUCT('Modified Weights'!I342:I346,'Centered Ratings'!I331:I335)/SUM('Modified Weights'!I342:I346)</f>
        <v>-0.22658442069708715</v>
      </c>
      <c r="J332">
        <f ca="1">SUMPRODUCT('Modified Weights'!J342:J346,'Centered Ratings'!J331:J335)/SUM('Modified Weights'!J342:J346)</f>
        <v>5.7977368023213918E-2</v>
      </c>
      <c r="K332">
        <f ca="1">SUMPRODUCT('Modified Weights'!K342:K346,'Centered Ratings'!K331:K335)/SUM('Modified Weights'!K342:K346)</f>
        <v>-7.9351707547834022E-2</v>
      </c>
      <c r="L332">
        <f ca="1">SUMPRODUCT('Modified Weights'!L342:L346,'Centered Ratings'!L331:L335)/SUM('Modified Weights'!L342:L346)</f>
        <v>5.1475742438892171E-2</v>
      </c>
      <c r="M332">
        <f ca="1">SUMPRODUCT('Modified Weights'!M342:M346,'Centered Ratings'!M331:M335)/SUM('Modified Weights'!M342:M346)</f>
        <v>0.16666666666666652</v>
      </c>
      <c r="N332">
        <f ca="1">SUMPRODUCT('Modified Weights'!N342:N346,'Centered Ratings'!N331:N335)/SUM('Modified Weights'!N342:N346)</f>
        <v>-2.779934245000942E-2</v>
      </c>
      <c r="O332" s="4">
        <f ca="1">SUMPRODUCT('Modified Weights'!O342:O346,'Centered Ratings'!O331:O335)/SUM('Modified Weights'!O342:O346)</f>
        <v>-5.7994173540771049E-2</v>
      </c>
      <c r="P332">
        <f ca="1">SUMPRODUCT('Modified Weights'!P342:P346,'Centered Ratings'!P331:P335)/SUM('Modified Weights'!P342:P346)</f>
        <v>2.3771193216626307E-2</v>
      </c>
      <c r="Q332">
        <f ca="1">SUMPRODUCT('Modified Weights'!Q342:Q346,'Centered Ratings'!Q331:Q335)/SUM('Modified Weights'!Q342:Q346)</f>
        <v>-8.8711690753632916E-2</v>
      </c>
      <c r="R332">
        <f ca="1">SUMPRODUCT('Modified Weights'!R342:R346,'Centered Ratings'!R331:R335)/SUM('Modified Weights'!R342:R346)</f>
        <v>6.8097074833735574E-2</v>
      </c>
      <c r="S332">
        <f ca="1">SUMPRODUCT('Modified Weights'!S342:S346,'Centered Ratings'!S331:S335)/SUM('Modified Weights'!S342:S346)</f>
        <v>-1.0044385353905639E-2</v>
      </c>
      <c r="T332">
        <f ca="1">SUMPRODUCT('Modified Weights'!T342:T346,'Centered Ratings'!T331:T335)/SUM('Modified Weights'!T342:T346)</f>
        <v>-0.1747484380247821</v>
      </c>
      <c r="U332">
        <f ca="1">SUMPRODUCT('Modified Weights'!U342:U346,'Centered Ratings'!U331:U335)/SUM('Modified Weights'!U342:U346)</f>
        <v>-0.12435847076358568</v>
      </c>
      <c r="V332">
        <f ca="1">SUMPRODUCT('Modified Weights'!V342:V346,'Centered Ratings'!V331:V335)/SUM('Modified Weights'!V342:V346)</f>
        <v>-0.24847247344720355</v>
      </c>
      <c r="W332">
        <f ca="1">SUMPRODUCT('Modified Weights'!W342:W346,'Centered Ratings'!W331:W335)/SUM('Modified Weights'!W342:W346)</f>
        <v>0.14482519399398225</v>
      </c>
      <c r="X332">
        <f ca="1">SUMPRODUCT('Modified Weights'!X342:X346,'Centered Ratings'!X331:X335)/SUM('Modified Weights'!X342:X346)</f>
        <v>0.39653911223560201</v>
      </c>
      <c r="Y332">
        <f ca="1">SUMPRODUCT('Modified Weights'!Y342:Y346,'Centered Ratings'!Y331:Y335)/SUM('Modified Weights'!Y342:Y346)</f>
        <v>7.9977945490437935E-2</v>
      </c>
      <c r="Z332">
        <f ca="1">SUMPRODUCT('Modified Weights'!Z342:Z346,'Centered Ratings'!Z331:Z335)/SUM('Modified Weights'!Z342:Z346)</f>
        <v>-2.7758851891012491E-2</v>
      </c>
    </row>
    <row r="333" spans="1:26">
      <c r="A333" s="21" t="s">
        <v>66</v>
      </c>
      <c r="B333">
        <f ca="1">SUMPRODUCT('Modified Weights'!B343:B347,'Centered Ratings'!B332:B336)/SUM('Modified Weights'!B343:B347)</f>
        <v>1.2323726708841061E-2</v>
      </c>
      <c r="C333">
        <f ca="1">SUMPRODUCT('Modified Weights'!C343:C347,'Centered Ratings'!C332:C336)/SUM('Modified Weights'!C343:C347)</f>
        <v>3.5170938273524105E-2</v>
      </c>
      <c r="D333">
        <f ca="1">SUMPRODUCT('Modified Weights'!D343:D347,'Centered Ratings'!D332:D336)/SUM('Modified Weights'!D343:D347)</f>
        <v>-7.4575565262022872E-2</v>
      </c>
      <c r="E333">
        <f ca="1">SUMPRODUCT('Modified Weights'!E343:E347,'Centered Ratings'!E332:E336)/SUM('Modified Weights'!E343:E347)</f>
        <v>-3.2834231991708714E-2</v>
      </c>
      <c r="F333" s="4">
        <f ca="1">SUMPRODUCT('Modified Weights'!F343:F347,'Centered Ratings'!F332:F336)/SUM('Modified Weights'!F343:F347)</f>
        <v>-8.7568516395288828E-2</v>
      </c>
      <c r="G333">
        <f ca="1">SUMPRODUCT('Modified Weights'!G343:G347,'Centered Ratings'!G332:G336)/SUM('Modified Weights'!G343:G347)</f>
        <v>8.9869524045103885E-2</v>
      </c>
      <c r="H333">
        <f ca="1">SUMPRODUCT('Modified Weights'!H343:H347,'Centered Ratings'!H332:H336)/SUM('Modified Weights'!H343:H347)</f>
        <v>0.10812485867902623</v>
      </c>
      <c r="I333">
        <f ca="1">SUMPRODUCT('Modified Weights'!I343:I347,'Centered Ratings'!I332:I336)/SUM('Modified Weights'!I343:I347)</f>
        <v>3.6395209323691162E-2</v>
      </c>
      <c r="J333">
        <f ca="1">SUMPRODUCT('Modified Weights'!J343:J347,'Centered Ratings'!J332:J336)/SUM('Modified Weights'!J343:J347)</f>
        <v>-1.5597415884343333E-2</v>
      </c>
      <c r="K333">
        <f ca="1">SUMPRODUCT('Modified Weights'!K343:K347,'Centered Ratings'!K332:K336)/SUM('Modified Weights'!K343:K347)</f>
        <v>-2.2468943397112025E-2</v>
      </c>
      <c r="L333">
        <f ca="1">SUMPRODUCT('Modified Weights'!L343:L347,'Centered Ratings'!L332:L336)/SUM('Modified Weights'!L343:L347)</f>
        <v>3.4996223443892249E-2</v>
      </c>
      <c r="M333">
        <f ca="1">SUMPRODUCT('Modified Weights'!M343:M347,'Centered Ratings'!M332:M336)/SUM('Modified Weights'!M343:M347)</f>
        <v>0</v>
      </c>
      <c r="N333">
        <f ca="1">SUMPRODUCT('Modified Weights'!N343:N347,'Centered Ratings'!N332:N336)/SUM('Modified Weights'!N343:N347)</f>
        <v>0</v>
      </c>
      <c r="O333" s="4">
        <f ca="1">SUMPRODUCT('Modified Weights'!O343:O347,'Centered Ratings'!O332:O336)/SUM('Modified Weights'!O343:O347)</f>
        <v>2.3767037718223983E-4</v>
      </c>
      <c r="P333">
        <f ca="1">SUMPRODUCT('Modified Weights'!P343:P347,'Centered Ratings'!P332:P336)/SUM('Modified Weights'!P343:P347)</f>
        <v>2.3771193216626307E-2</v>
      </c>
      <c r="Q333">
        <f ca="1">SUMPRODUCT('Modified Weights'!Q343:Q347,'Centered Ratings'!Q332:Q336)/SUM('Modified Weights'!Q343:Q347)</f>
        <v>-6.5458507030112204E-2</v>
      </c>
      <c r="R333">
        <f ca="1">SUMPRODUCT('Modified Weights'!R343:R347,'Centered Ratings'!R332:R336)/SUM('Modified Weights'!R343:R347)</f>
        <v>4.0576805874385384E-2</v>
      </c>
      <c r="S333">
        <f ca="1">SUMPRODUCT('Modified Weights'!S343:S347,'Centered Ratings'!S332:S336)/SUM('Modified Weights'!S343:S347)</f>
        <v>-1.0044385353905639E-2</v>
      </c>
      <c r="T333">
        <f ca="1">SUMPRODUCT('Modified Weights'!T343:T347,'Centered Ratings'!T332:T336)/SUM('Modified Weights'!T343:T347)</f>
        <v>7.2866068429816404E-3</v>
      </c>
      <c r="U333">
        <f ca="1">SUMPRODUCT('Modified Weights'!U343:U347,'Centered Ratings'!U332:U336)/SUM('Modified Weights'!U343:U347)</f>
        <v>1.2393309795365404E-2</v>
      </c>
      <c r="V333">
        <f ca="1">SUMPRODUCT('Modified Weights'!V343:V347,'Centered Ratings'!V332:V336)/SUM('Modified Weights'!V343:V347)</f>
        <v>-0.43840029049861023</v>
      </c>
      <c r="W333">
        <f ca="1">SUMPRODUCT('Modified Weights'!W343:W347,'Centered Ratings'!W332:W336)/SUM('Modified Weights'!W343:W347)</f>
        <v>2.5744630229810363E-2</v>
      </c>
      <c r="X333">
        <f ca="1">SUMPRODUCT('Modified Weights'!X343:X347,'Centered Ratings'!X332:X336)/SUM('Modified Weights'!X343:X347)</f>
        <v>2.7579973199916147E-2</v>
      </c>
      <c r="Y333">
        <f ca="1">SUMPRODUCT('Modified Weights'!Y343:Y347,'Centered Ratings'!Y332:Y336)/SUM('Modified Weights'!Y343:Y347)</f>
        <v>7.9977945490437935E-2</v>
      </c>
      <c r="Z333">
        <f ca="1">SUMPRODUCT('Modified Weights'!Z343:Z347,'Centered Ratings'!Z332:Z336)/SUM('Modified Weights'!Z343:Z347)</f>
        <v>2.3239094390757682E-3</v>
      </c>
    </row>
    <row r="334" spans="1:26">
      <c r="A334" s="1" t="str">
        <f t="shared" ref="A334:A337" si="66">A333</f>
        <v>809: Shrek 2 (2004)</v>
      </c>
      <c r="B334">
        <f ca="1">SUMPRODUCT('Modified Weights'!B344:B348,'Centered Ratings'!B333:B337)/SUM('Modified Weights'!B344:B348)</f>
        <v>0.1439200422796614</v>
      </c>
      <c r="C334">
        <f ca="1">SUMPRODUCT('Modified Weights'!C344:C348,'Centered Ratings'!C333:C337)/SUM('Modified Weights'!C344:C348)</f>
        <v>3.5170938273524105E-2</v>
      </c>
      <c r="D334">
        <f ca="1">SUMPRODUCT('Modified Weights'!D344:D348,'Centered Ratings'!D333:D337)/SUM('Modified Weights'!D344:D348)</f>
        <v>-7.4575565262022872E-2</v>
      </c>
      <c r="E334">
        <f ca="1">SUMPRODUCT('Modified Weights'!E344:E348,'Centered Ratings'!E333:E337)/SUM('Modified Weights'!E344:E348)</f>
        <v>-3.2834231991708714E-2</v>
      </c>
      <c r="F334" s="4">
        <f ca="1">SUMPRODUCT('Modified Weights'!F344:F348,'Centered Ratings'!F333:F337)/SUM('Modified Weights'!F344:F348)</f>
        <v>0.47462243208878391</v>
      </c>
      <c r="G334">
        <f ca="1">SUMPRODUCT('Modified Weights'!G344:G348,'Centered Ratings'!G333:G337)/SUM('Modified Weights'!G344:G348)</f>
        <v>8.9869524045103885E-2</v>
      </c>
      <c r="H334">
        <f ca="1">SUMPRODUCT('Modified Weights'!H344:H348,'Centered Ratings'!H333:H337)/SUM('Modified Weights'!H344:H348)</f>
        <v>-0.31644079118255031</v>
      </c>
      <c r="I334">
        <f ca="1">SUMPRODUCT('Modified Weights'!I344:I348,'Centered Ratings'!I333:I337)/SUM('Modified Weights'!I344:I348)</f>
        <v>3.6395209323691162E-2</v>
      </c>
      <c r="J334">
        <f ca="1">SUMPRODUCT('Modified Weights'!J344:J348,'Centered Ratings'!J333:J337)/SUM('Modified Weights'!J344:J348)</f>
        <v>-7.7910190824418801E-2</v>
      </c>
      <c r="K334">
        <f ca="1">SUMPRODUCT('Modified Weights'!K344:K348,'Centered Ratings'!K333:K337)/SUM('Modified Weights'!K344:K348)</f>
        <v>-2.2468943397112025E-2</v>
      </c>
      <c r="L334">
        <f ca="1">SUMPRODUCT('Modified Weights'!L344:L348,'Centered Ratings'!L333:L337)/SUM('Modified Weights'!L344:L348)</f>
        <v>-0.52961882280628647</v>
      </c>
      <c r="M334">
        <f ca="1">SUMPRODUCT('Modified Weights'!M344:M348,'Centered Ratings'!M333:M337)/SUM('Modified Weights'!M344:M348)</f>
        <v>0</v>
      </c>
      <c r="N334">
        <f ca="1">SUMPRODUCT('Modified Weights'!N344:N348,'Centered Ratings'!N333:N337)/SUM('Modified Weights'!N344:N348)</f>
        <v>0</v>
      </c>
      <c r="O334" s="4">
        <f ca="1">SUMPRODUCT('Modified Weights'!O344:O348,'Centered Ratings'!O333:O337)/SUM('Modified Weights'!O344:O348)</f>
        <v>9.6993505475089822E-2</v>
      </c>
      <c r="P334">
        <f ca="1">SUMPRODUCT('Modified Weights'!P344:P348,'Centered Ratings'!P333:P337)/SUM('Modified Weights'!P344:P348)</f>
        <v>0.64606972794164297</v>
      </c>
      <c r="Q334">
        <f ca="1">SUMPRODUCT('Modified Weights'!Q344:Q348,'Centered Ratings'!Q333:Q337)/SUM('Modified Weights'!Q344:Q348)</f>
        <v>-6.5458507030112204E-2</v>
      </c>
      <c r="R334">
        <f ca="1">SUMPRODUCT('Modified Weights'!R344:R348,'Centered Ratings'!R333:R337)/SUM('Modified Weights'!R344:R348)</f>
        <v>4.0576805874385384E-2</v>
      </c>
      <c r="S334">
        <f ca="1">SUMPRODUCT('Modified Weights'!S344:S348,'Centered Ratings'!S333:S337)/SUM('Modified Weights'!S344:S348)</f>
        <v>-0.30474192981709669</v>
      </c>
      <c r="T334">
        <f ca="1">SUMPRODUCT('Modified Weights'!T344:T348,'Centered Ratings'!T333:T337)/SUM('Modified Weights'!T344:T348)</f>
        <v>7.2866068429816404E-3</v>
      </c>
      <c r="U334">
        <f ca="1">SUMPRODUCT('Modified Weights'!U344:U348,'Centered Ratings'!U333:U337)/SUM('Modified Weights'!U344:U348)</f>
        <v>1.2393309795365404E-2</v>
      </c>
      <c r="V334">
        <f ca="1">SUMPRODUCT('Modified Weights'!V344:V348,'Centered Ratings'!V333:V337)/SUM('Modified Weights'!V344:V348)</f>
        <v>0.99452072700331073</v>
      </c>
      <c r="W334">
        <f ca="1">SUMPRODUCT('Modified Weights'!W344:W348,'Centered Ratings'!W333:W337)/SUM('Modified Weights'!W344:W348)</f>
        <v>-0.28543121651605896</v>
      </c>
      <c r="X334">
        <f ca="1">SUMPRODUCT('Modified Weights'!X344:X348,'Centered Ratings'!X333:X337)/SUM('Modified Weights'!X344:X348)</f>
        <v>2.7579973199916147E-2</v>
      </c>
      <c r="Y334">
        <f ca="1">SUMPRODUCT('Modified Weights'!Y344:Y348,'Centered Ratings'!Y333:Y337)/SUM('Modified Weights'!Y344:Y348)</f>
        <v>-0.31291767627211176</v>
      </c>
      <c r="Z334">
        <f ca="1">SUMPRODUCT('Modified Weights'!Z344:Z348,'Centered Ratings'!Z333:Z337)/SUM('Modified Weights'!Z344:Z348)</f>
        <v>-9.3875038568188608E-3</v>
      </c>
    </row>
    <row r="335" spans="1:26">
      <c r="A335" s="1" t="str">
        <f t="shared" si="66"/>
        <v>809: Shrek 2 (2004)</v>
      </c>
      <c r="B335">
        <f ca="1">SUMPRODUCT('Modified Weights'!B345:B349,'Centered Ratings'!B334:B338)/SUM('Modified Weights'!B345:B349)</f>
        <v>-0.23626290470232889</v>
      </c>
      <c r="C335">
        <f ca="1">SUMPRODUCT('Modified Weights'!C345:C349,'Centered Ratings'!C334:C338)/SUM('Modified Weights'!C345:C349)</f>
        <v>-0.19924609041151883</v>
      </c>
      <c r="D335">
        <f ca="1">SUMPRODUCT('Modified Weights'!D345:D349,'Centered Ratings'!D334:D338)/SUM('Modified Weights'!D345:D349)</f>
        <v>0.52933692784176922</v>
      </c>
      <c r="E335">
        <f ca="1">SUMPRODUCT('Modified Weights'!E345:E349,'Centered Ratings'!E334:E338)/SUM('Modified Weights'!E345:E349)</f>
        <v>0.38871107283042711</v>
      </c>
      <c r="F335" s="4">
        <f ca="1">SUMPRODUCT('Modified Weights'!F345:F349,'Centered Ratings'!F334:F338)/SUM('Modified Weights'!F345:F349)</f>
        <v>0.47462243208878391</v>
      </c>
      <c r="G335">
        <f ca="1">SUMPRODUCT('Modified Weights'!G345:G349,'Centered Ratings'!G334:G338)/SUM('Modified Weights'!G345:G349)</f>
        <v>8.9869524045103885E-2</v>
      </c>
      <c r="H335">
        <f ca="1">SUMPRODUCT('Modified Weights'!H345:H349,'Centered Ratings'!H334:H338)/SUM('Modified Weights'!H345:H349)</f>
        <v>-0.31644079118255025</v>
      </c>
      <c r="I335">
        <f ca="1">SUMPRODUCT('Modified Weights'!I345:I349,'Centered Ratings'!I334:I338)/SUM('Modified Weights'!I345:I349)</f>
        <v>-0.22338229888043939</v>
      </c>
      <c r="J335">
        <f ca="1">SUMPRODUCT('Modified Weights'!J345:J349,'Centered Ratings'!J334:J338)/SUM('Modified Weights'!J345:J349)</f>
        <v>-7.7910190824418801E-2</v>
      </c>
      <c r="K335">
        <f ca="1">SUMPRODUCT('Modified Weights'!K345:K349,'Centered Ratings'!K334:K338)/SUM('Modified Weights'!K345:K349)</f>
        <v>-7.475931382399463E-2</v>
      </c>
      <c r="L335">
        <f ca="1">SUMPRODUCT('Modified Weights'!L345:L349,'Centered Ratings'!L334:L338)/SUM('Modified Weights'!L345:L349)</f>
        <v>-0.65730752312508911</v>
      </c>
      <c r="M335">
        <f ca="1">SUMPRODUCT('Modified Weights'!M345:M349,'Centered Ratings'!M334:M338)/SUM('Modified Weights'!M345:M349)</f>
        <v>0</v>
      </c>
      <c r="N335">
        <f ca="1">SUMPRODUCT('Modified Weights'!N345:N349,'Centered Ratings'!N334:N338)/SUM('Modified Weights'!N345:N349)</f>
        <v>0</v>
      </c>
      <c r="O335" s="4">
        <f ca="1">SUMPRODUCT('Modified Weights'!O345:O349,'Centered Ratings'!O334:O338)/SUM('Modified Weights'!O345:O349)</f>
        <v>0.3036356615974406</v>
      </c>
      <c r="P335">
        <f ca="1">SUMPRODUCT('Modified Weights'!P345:P349,'Centered Ratings'!P334:P338)/SUM('Modified Weights'!P345:P349)</f>
        <v>0.49114848355249552</v>
      </c>
      <c r="Q335">
        <f ca="1">SUMPRODUCT('Modified Weights'!Q345:Q349,'Centered Ratings'!Q334:Q338)/SUM('Modified Weights'!Q345:Q349)</f>
        <v>0.26940138942738606</v>
      </c>
      <c r="R335">
        <f ca="1">SUMPRODUCT('Modified Weights'!R345:R349,'Centered Ratings'!R334:R338)/SUM('Modified Weights'!R345:R349)</f>
        <v>-0.375</v>
      </c>
      <c r="S335">
        <f ca="1">SUMPRODUCT('Modified Weights'!S345:S349,'Centered Ratings'!S334:S338)/SUM('Modified Weights'!S345:S349)</f>
        <v>-0.24922219914732191</v>
      </c>
      <c r="T335">
        <f ca="1">SUMPRODUCT('Modified Weights'!T345:T349,'Centered Ratings'!T334:T338)/SUM('Modified Weights'!T345:T349)</f>
        <v>7.2866068429816404E-3</v>
      </c>
      <c r="U335">
        <f ca="1">SUMPRODUCT('Modified Weights'!U345:U349,'Centered Ratings'!U334:U338)/SUM('Modified Weights'!U345:U349)</f>
        <v>-0.34444523868252197</v>
      </c>
      <c r="V335">
        <f ca="1">SUMPRODUCT('Modified Weights'!V345:V349,'Centered Ratings'!V334:V338)/SUM('Modified Weights'!V345:V349)</f>
        <v>0.99452072700331073</v>
      </c>
      <c r="W335">
        <f ca="1">SUMPRODUCT('Modified Weights'!W345:W349,'Centered Ratings'!W334:W338)/SUM('Modified Weights'!W345:W349)</f>
        <v>-0.10496868619161918</v>
      </c>
      <c r="X335">
        <f ca="1">SUMPRODUCT('Modified Weights'!X345:X349,'Centered Ratings'!X334:X338)/SUM('Modified Weights'!X345:X349)</f>
        <v>2.7579973199916147E-2</v>
      </c>
      <c r="Y335">
        <f ca="1">SUMPRODUCT('Modified Weights'!Y345:Y349,'Centered Ratings'!Y334:Y338)/SUM('Modified Weights'!Y345:Y349)</f>
        <v>2.2052480443275766E-2</v>
      </c>
      <c r="Z335">
        <f ca="1">SUMPRODUCT('Modified Weights'!Z345:Z349,'Centered Ratings'!Z334:Z338)/SUM('Modified Weights'!Z345:Z349)</f>
        <v>8.5014737716486016E-2</v>
      </c>
    </row>
    <row r="336" spans="1:26">
      <c r="A336" s="1" t="str">
        <f t="shared" si="66"/>
        <v>809: Shrek 2 (2004)</v>
      </c>
      <c r="B336">
        <f ca="1">SUMPRODUCT('Modified Weights'!B346:B350,'Centered Ratings'!B335:B339)/SUM('Modified Weights'!B346:B350)</f>
        <v>0.16588904728278364</v>
      </c>
      <c r="C336">
        <f ca="1">SUMPRODUCT('Modified Weights'!C346:C350,'Centered Ratings'!C335:C339)/SUM('Modified Weights'!C346:C350)</f>
        <v>-3.7186337611340173E-2</v>
      </c>
      <c r="D336">
        <f ca="1">SUMPRODUCT('Modified Weights'!D346:D350,'Centered Ratings'!D335:D339)/SUM('Modified Weights'!D346:D350)</f>
        <v>0.25497684761206946</v>
      </c>
      <c r="E336">
        <f ca="1">SUMPRODUCT('Modified Weights'!E346:E350,'Centered Ratings'!E335:E339)/SUM('Modified Weights'!E346:E350)</f>
        <v>0.21890317786605637</v>
      </c>
      <c r="F336" s="4">
        <f ca="1">SUMPRODUCT('Modified Weights'!F346:F350,'Centered Ratings'!F335:F339)/SUM('Modified Weights'!F346:F350)</f>
        <v>0.47462243208878396</v>
      </c>
      <c r="G336">
        <f ca="1">SUMPRODUCT('Modified Weights'!G346:G350,'Centered Ratings'!G335:G339)/SUM('Modified Weights'!G346:G350)</f>
        <v>-0.84897567602594814</v>
      </c>
      <c r="H336">
        <f ca="1">SUMPRODUCT('Modified Weights'!H346:H350,'Centered Ratings'!H335:H339)/SUM('Modified Weights'!H346:H350)</f>
        <v>-0.16530048570639005</v>
      </c>
      <c r="I336">
        <f ca="1">SUMPRODUCT('Modified Weights'!I346:I350,'Centered Ratings'!I335:I339)/SUM('Modified Weights'!I346:I350)</f>
        <v>9.8133997970553163E-3</v>
      </c>
      <c r="J336">
        <f ca="1">SUMPRODUCT('Modified Weights'!J346:J350,'Centered Ratings'!J335:J339)/SUM('Modified Weights'!J346:J350)</f>
        <v>-0.12862021105875077</v>
      </c>
      <c r="K336">
        <f ca="1">SUMPRODUCT('Modified Weights'!K346:K350,'Centered Ratings'!K335:K339)/SUM('Modified Weights'!K346:K350)</f>
        <v>-7.475931382399463E-2</v>
      </c>
      <c r="L336">
        <f ca="1">SUMPRODUCT('Modified Weights'!L346:L350,'Centered Ratings'!L335:L339)/SUM('Modified Weights'!L346:L350)</f>
        <v>-0.65730752312508911</v>
      </c>
      <c r="M336">
        <f ca="1">SUMPRODUCT('Modified Weights'!M346:M350,'Centered Ratings'!M335:M339)/SUM('Modified Weights'!M346:M350)</f>
        <v>0</v>
      </c>
      <c r="N336">
        <f ca="1">SUMPRODUCT('Modified Weights'!N346:N350,'Centered Ratings'!N335:N339)/SUM('Modified Weights'!N346:N350)</f>
        <v>0</v>
      </c>
      <c r="O336" s="4">
        <f ca="1">SUMPRODUCT('Modified Weights'!O346:O350,'Centered Ratings'!O335:O339)/SUM('Modified Weights'!O346:O350)</f>
        <v>0.14159365114705727</v>
      </c>
      <c r="P336">
        <f ca="1">SUMPRODUCT('Modified Weights'!P346:P350,'Centered Ratings'!P335:P339)/SUM('Modified Weights'!P346:P350)</f>
        <v>0.49114848355249552</v>
      </c>
      <c r="Q336">
        <f ca="1">SUMPRODUCT('Modified Weights'!Q346:Q350,'Centered Ratings'!Q335:Q339)/SUM('Modified Weights'!Q346:Q350)</f>
        <v>0.23976304858643702</v>
      </c>
      <c r="R336">
        <f ca="1">SUMPRODUCT('Modified Weights'!R346:R350,'Centered Ratings'!R335:R339)/SUM('Modified Weights'!R346:R350)</f>
        <v>-5.0855993093186697E-2</v>
      </c>
      <c r="S336">
        <f ca="1">SUMPRODUCT('Modified Weights'!S346:S350,'Centered Ratings'!S335:S339)/SUM('Modified Weights'!S346:S350)</f>
        <v>-4.0392490730307505E-2</v>
      </c>
      <c r="T336">
        <f ca="1">SUMPRODUCT('Modified Weights'!T346:T350,'Centered Ratings'!T335:T339)/SUM('Modified Weights'!T346:T350)</f>
        <v>0.39321651710745409</v>
      </c>
      <c r="U336">
        <f ca="1">SUMPRODUCT('Modified Weights'!U346:U350,'Centered Ratings'!U335:U339)/SUM('Modified Weights'!U346:U350)</f>
        <v>-0.34130521175650985</v>
      </c>
      <c r="V336">
        <f ca="1">SUMPRODUCT('Modified Weights'!V346:V350,'Centered Ratings'!V335:V339)/SUM('Modified Weights'!V346:V350)</f>
        <v>0.7417810905049661</v>
      </c>
      <c r="W336">
        <f ca="1">SUMPRODUCT('Modified Weights'!W346:W350,'Centered Ratings'!W335:W339)/SUM('Modified Weights'!W346:W350)</f>
        <v>-0.24542872808709756</v>
      </c>
      <c r="X336">
        <f ca="1">SUMPRODUCT('Modified Weights'!X346:X350,'Centered Ratings'!X335:X339)/SUM('Modified Weights'!X346:X350)</f>
        <v>-0.54636223115558358</v>
      </c>
      <c r="Y336">
        <f ca="1">SUMPRODUCT('Modified Weights'!Y346:Y350,'Centered Ratings'!Y335:Y339)/SUM('Modified Weights'!Y346:Y350)</f>
        <v>-5.8665860627371752E-2</v>
      </c>
      <c r="Z336">
        <f ca="1">SUMPRODUCT('Modified Weights'!Z346:Z350,'Centered Ratings'!Z335:Z339)/SUM('Modified Weights'!Z346:Z350)</f>
        <v>-0.12949126728680471</v>
      </c>
    </row>
    <row r="337" spans="1:26">
      <c r="A337" s="1" t="str">
        <f t="shared" si="66"/>
        <v>809: Shrek 2 (2004)</v>
      </c>
      <c r="B337">
        <f ca="1">SUMPRODUCT('Modified Weights'!B347:B351,'Centered Ratings'!B336:B340)/SUM('Modified Weights'!B347:B351)</f>
        <v>1.0801721984467496E-2</v>
      </c>
      <c r="C337">
        <f ca="1">SUMPRODUCT('Modified Weights'!C347:C351,'Centered Ratings'!C336:C340)/SUM('Modified Weights'!C347:C351)</f>
        <v>-4.8839426868094858E-2</v>
      </c>
      <c r="D337">
        <f ca="1">SUMPRODUCT('Modified Weights'!D347:D351,'Centered Ratings'!D336:D340)/SUM('Modified Weights'!D347:D351)</f>
        <v>3.6332866502896369E-2</v>
      </c>
      <c r="E337">
        <f ca="1">SUMPRODUCT('Modified Weights'!E347:E351,'Centered Ratings'!E336:E340)/SUM('Modified Weights'!E347:E351)</f>
        <v>0.25</v>
      </c>
      <c r="F337" s="4">
        <f ca="1">SUMPRODUCT('Modified Weights'!F347:F351,'Centered Ratings'!F336:F340)/SUM('Modified Weights'!F347:F351)</f>
        <v>8.0574675351104089E-2</v>
      </c>
      <c r="G337">
        <f ca="1">SUMPRODUCT('Modified Weights'!G347:G351,'Centered Ratings'!G336:G340)/SUM('Modified Weights'!G347:G351)</f>
        <v>0.16666666666666652</v>
      </c>
      <c r="H337">
        <f ca="1">SUMPRODUCT('Modified Weights'!H347:H351,'Centered Ratings'!H336:H340)/SUM('Modified Weights'!H347:H351)</f>
        <v>-9.686788793105304E-2</v>
      </c>
      <c r="I337">
        <f ca="1">SUMPRODUCT('Modified Weights'!I347:I351,'Centered Ratings'!I336:I340)/SUM('Modified Weights'!I347:I351)</f>
        <v>0.19395725849597398</v>
      </c>
      <c r="J337">
        <f ca="1">SUMPRODUCT('Modified Weights'!J347:J351,'Centered Ratings'!J336:J340)/SUM('Modified Weights'!J347:J351)</f>
        <v>-0.43027879900220356</v>
      </c>
      <c r="K337">
        <f ca="1">SUMPRODUCT('Modified Weights'!K347:K351,'Centered Ratings'!K336:K340)/SUM('Modified Weights'!K347:K351)</f>
        <v>0.1278482485120116</v>
      </c>
      <c r="L337">
        <f ca="1">SUMPRODUCT('Modified Weights'!L347:L351,'Centered Ratings'!L336:L340)/SUM('Modified Weights'!L347:L351)</f>
        <v>-0.29342528866912942</v>
      </c>
      <c r="M337">
        <f ca="1">SUMPRODUCT('Modified Weights'!M347:M351,'Centered Ratings'!M336:M340)/SUM('Modified Weights'!M347:M351)</f>
        <v>0</v>
      </c>
      <c r="N337">
        <f ca="1">SUMPRODUCT('Modified Weights'!N347:N351,'Centered Ratings'!N336:N340)/SUM('Modified Weights'!N347:N351)</f>
        <v>0</v>
      </c>
      <c r="O337" s="4">
        <f ca="1">SUMPRODUCT('Modified Weights'!O347:O351,'Centered Ratings'!O336:O340)/SUM('Modified Weights'!O347:O351)</f>
        <v>5.778606944564376E-2</v>
      </c>
      <c r="P337">
        <f ca="1">SUMPRODUCT('Modified Weights'!P347:P351,'Centered Ratings'!P336:P340)/SUM('Modified Weights'!P347:P351)</f>
        <v>0.28937818026299467</v>
      </c>
      <c r="Q337">
        <f ca="1">SUMPRODUCT('Modified Weights'!Q347:Q351,'Centered Ratings'!Q336:Q340)/SUM('Modified Weights'!Q347:Q351)</f>
        <v>0.23976304858643702</v>
      </c>
      <c r="R337">
        <f ca="1">SUMPRODUCT('Modified Weights'!R347:R351,'Centered Ratings'!R336:R340)/SUM('Modified Weights'!R347:R351)</f>
        <v>-9.1483014659093184E-2</v>
      </c>
      <c r="S337">
        <f ca="1">SUMPRODUCT('Modified Weights'!S347:S351,'Centered Ratings'!S336:S340)/SUM('Modified Weights'!S347:S351)</f>
        <v>-4.0392490730307505E-2</v>
      </c>
      <c r="T337">
        <f ca="1">SUMPRODUCT('Modified Weights'!T347:T351,'Centered Ratings'!T336:T340)/SUM('Modified Weights'!T347:T351)</f>
        <v>0.39321651710745409</v>
      </c>
      <c r="U337">
        <f ca="1">SUMPRODUCT('Modified Weights'!U347:U351,'Centered Ratings'!U336:U340)/SUM('Modified Weights'!U347:U351)</f>
        <v>-0.19863942638423576</v>
      </c>
      <c r="V337">
        <f ca="1">SUMPRODUCT('Modified Weights'!V347:V351,'Centered Ratings'!V336:V340)/SUM('Modified Weights'!V347:V351)</f>
        <v>0</v>
      </c>
      <c r="W337">
        <f ca="1">SUMPRODUCT('Modified Weights'!W347:W351,'Centered Ratings'!W336:W340)/SUM('Modified Weights'!W347:W351)</f>
        <v>-0.19991275459853705</v>
      </c>
      <c r="X337">
        <f ca="1">SUMPRODUCT('Modified Weights'!X347:X351,'Centered Ratings'!X336:X340)/SUM('Modified Weights'!X347:X351)</f>
        <v>-0.40496551130322467</v>
      </c>
      <c r="Y337">
        <f ca="1">SUMPRODUCT('Modified Weights'!Y347:Y351,'Centered Ratings'!Y336:Y340)/SUM('Modified Weights'!Y347:Y351)</f>
        <v>-1.5961290438820556E-2</v>
      </c>
      <c r="Z337">
        <f ca="1">SUMPRODUCT('Modified Weights'!Z347:Z351,'Centered Ratings'!Z336:Z340)/SUM('Modified Weights'!Z347:Z351)</f>
        <v>0.26629116197921732</v>
      </c>
    </row>
    <row r="338" spans="1:26">
      <c r="A338" s="21" t="s">
        <v>67</v>
      </c>
      <c r="B338">
        <f ca="1">SUMPRODUCT('Modified Weights'!B348:B352,'Centered Ratings'!B337:B341)/SUM('Modified Weights'!B348:B352)</f>
        <v>1.0801721984467496E-2</v>
      </c>
      <c r="C338">
        <f ca="1">SUMPRODUCT('Modified Weights'!C348:C352,'Centered Ratings'!C337:C341)/SUM('Modified Weights'!C348:C352)</f>
        <v>3.0408612172990348E-3</v>
      </c>
      <c r="D338">
        <f ca="1">SUMPRODUCT('Modified Weights'!D348:D352,'Centered Ratings'!D337:D341)/SUM('Modified Weights'!D348:D352)</f>
        <v>-2.6999272319003863E-2</v>
      </c>
      <c r="E338">
        <f ca="1">SUMPRODUCT('Modified Weights'!E348:E352,'Centered Ratings'!E337:E341)/SUM('Modified Weights'!E348:E352)</f>
        <v>7.327253689091083E-2</v>
      </c>
      <c r="F338" s="4">
        <f ca="1">SUMPRODUCT('Modified Weights'!F348:F352,'Centered Ratings'!F337:F341)/SUM('Modified Weights'!F348:F352)</f>
        <v>1.0290696186981531E-2</v>
      </c>
      <c r="G338">
        <f ca="1">SUMPRODUCT('Modified Weights'!G348:G352,'Centered Ratings'!G337:G341)/SUM('Modified Weights'!G348:G352)</f>
        <v>0</v>
      </c>
      <c r="H338">
        <f ca="1">SUMPRODUCT('Modified Weights'!H348:H352,'Centered Ratings'!H337:H341)/SUM('Modified Weights'!H348:H352)</f>
        <v>-9.686788793105304E-2</v>
      </c>
      <c r="I338">
        <f ca="1">SUMPRODUCT('Modified Weights'!I348:I352,'Centered Ratings'!I337:I341)/SUM('Modified Weights'!I348:I352)</f>
        <v>2.5829033983895921E-2</v>
      </c>
      <c r="J338">
        <f ca="1">SUMPRODUCT('Modified Weights'!J348:J352,'Centered Ratings'!J337:J341)/SUM('Modified Weights'!J348:J352)</f>
        <v>-4.9975605949577284E-2</v>
      </c>
      <c r="K338">
        <f ca="1">SUMPRODUCT('Modified Weights'!K348:K352,'Centered Ratings'!K337:K341)/SUM('Modified Weights'!K348:K352)</f>
        <v>6.9969581927673465E-3</v>
      </c>
      <c r="L338">
        <f ca="1">SUMPRODUCT('Modified Weights'!L348:L352,'Centered Ratings'!L337:L341)/SUM('Modified Weights'!L348:L352)</f>
        <v>-7.3698368735797881E-2</v>
      </c>
      <c r="M338">
        <f ca="1">SUMPRODUCT('Modified Weights'!M348:M352,'Centered Ratings'!M337:M341)/SUM('Modified Weights'!M348:M352)</f>
        <v>0</v>
      </c>
      <c r="N338">
        <f ca="1">SUMPRODUCT('Modified Weights'!N348:N352,'Centered Ratings'!N337:N341)/SUM('Modified Weights'!N348:N352)</f>
        <v>0</v>
      </c>
      <c r="O338" s="4">
        <f ca="1">SUMPRODUCT('Modified Weights'!O348:O352,'Centered Ratings'!O337:O341)/SUM('Modified Weights'!O348:O352)</f>
        <v>2.7762211027594207E-2</v>
      </c>
      <c r="P338">
        <f ca="1">SUMPRODUCT('Modified Weights'!P348:P352,'Centered Ratings'!P337:P341)/SUM('Modified Weights'!P348:P352)</f>
        <v>0.28937818026299467</v>
      </c>
      <c r="Q338">
        <f ca="1">SUMPRODUCT('Modified Weights'!Q348:Q352,'Centered Ratings'!Q337:Q341)/SUM('Modified Weights'!Q348:Q352)</f>
        <v>1.0029950821516666E-2</v>
      </c>
      <c r="R338">
        <f ca="1">SUMPRODUCT('Modified Weights'!R348:R352,'Centered Ratings'!R337:R341)/SUM('Modified Weights'!R348:R352)</f>
        <v>3.2664494474499234E-2</v>
      </c>
      <c r="S338">
        <f ca="1">SUMPRODUCT('Modified Weights'!S348:S352,'Centered Ratings'!S337:S341)/SUM('Modified Weights'!S348:S352)</f>
        <v>-4.0392490730307505E-2</v>
      </c>
      <c r="T338">
        <f ca="1">SUMPRODUCT('Modified Weights'!T348:T352,'Centered Ratings'!T337:T341)/SUM('Modified Weights'!T348:T352)</f>
        <v>2.9146427371926562E-2</v>
      </c>
      <c r="U338">
        <f ca="1">SUMPRODUCT('Modified Weights'!U348:U352,'Centered Ratings'!U337:U341)/SUM('Modified Weights'!U348:U352)</f>
        <v>-0.12507254150202643</v>
      </c>
      <c r="V338">
        <f ca="1">SUMPRODUCT('Modified Weights'!V348:V352,'Centered Ratings'!V337:V341)/SUM('Modified Weights'!V348:V352)</f>
        <v>0</v>
      </c>
      <c r="W338">
        <f ca="1">SUMPRODUCT('Modified Weights'!W348:W352,'Centered Ratings'!W337:W341)/SUM('Modified Weights'!W348:W352)</f>
        <v>-9.7442569661998185E-2</v>
      </c>
      <c r="X338">
        <f ca="1">SUMPRODUCT('Modified Weights'!X348:X352,'Centered Ratings'!X337:X341)/SUM('Modified Weights'!X348:X352)</f>
        <v>0</v>
      </c>
      <c r="Y338">
        <f ca="1">SUMPRODUCT('Modified Weights'!Y348:Y352,'Centered Ratings'!Y337:Y341)/SUM('Modified Weights'!Y348:Y352)</f>
        <v>2.2981244980904265E-2</v>
      </c>
      <c r="Z338">
        <f ca="1">SUMPRODUCT('Modified Weights'!Z348:Z352,'Centered Ratings'!Z337:Z341)/SUM('Modified Weights'!Z348:Z352)</f>
        <v>6.8555740888791697E-2</v>
      </c>
    </row>
    <row r="339" spans="1:26">
      <c r="A339" s="1" t="str">
        <f t="shared" ref="A339:A342" si="67">A338</f>
        <v>812: Aladdin (1992)</v>
      </c>
      <c r="B339">
        <f ca="1">SUMPRODUCT('Modified Weights'!B349:B353,'Centered Ratings'!B338:B342)/SUM('Modified Weights'!B349:B353)</f>
        <v>0.12937318754651797</v>
      </c>
      <c r="C339">
        <f ca="1">SUMPRODUCT('Modified Weights'!C349:C353,'Centered Ratings'!C338:C342)/SUM('Modified Weights'!C349:C353)</f>
        <v>3.0408612172990348E-3</v>
      </c>
      <c r="D339">
        <f ca="1">SUMPRODUCT('Modified Weights'!D349:D353,'Centered Ratings'!D338:D342)/SUM('Modified Weights'!D349:D353)</f>
        <v>0.19594756276536385</v>
      </c>
      <c r="E339">
        <f ca="1">SUMPRODUCT('Modified Weights'!E349:E353,'Centered Ratings'!E338:E342)/SUM('Modified Weights'!E349:E353)</f>
        <v>7.327253689091083E-2</v>
      </c>
      <c r="F339" s="4">
        <f ca="1">SUMPRODUCT('Modified Weights'!F349:F353,'Centered Ratings'!F338:F342)/SUM('Modified Weights'!F349:F353)</f>
        <v>-0.43220348733088704</v>
      </c>
      <c r="G339">
        <f ca="1">SUMPRODUCT('Modified Weights'!G349:G353,'Centered Ratings'!G338:G342)/SUM('Modified Weights'!G349:G353)</f>
        <v>0</v>
      </c>
      <c r="H339">
        <f ca="1">SUMPRODUCT('Modified Weights'!H349:H353,'Centered Ratings'!H338:H342)/SUM('Modified Weights'!H349:H353)</f>
        <v>0.19113085654788811</v>
      </c>
      <c r="I339">
        <f ca="1">SUMPRODUCT('Modified Weights'!I349:I353,'Centered Ratings'!I338:I342)/SUM('Modified Weights'!I349:I353)</f>
        <v>2.5829033983895921E-2</v>
      </c>
      <c r="J339">
        <f ca="1">SUMPRODUCT('Modified Weights'!J349:J353,'Centered Ratings'!J338:J342)/SUM('Modified Weights'!J349:J353)</f>
        <v>1.4858117516770984E-2</v>
      </c>
      <c r="K339">
        <f ca="1">SUMPRODUCT('Modified Weights'!K349:K353,'Centered Ratings'!K338:K342)/SUM('Modified Weights'!K349:K353)</f>
        <v>6.9969581927673465E-3</v>
      </c>
      <c r="L339">
        <f ca="1">SUMPRODUCT('Modified Weights'!L349:L353,'Centered Ratings'!L338:L342)/SUM('Modified Weights'!L349:L353)</f>
        <v>-6.193555527225255E-2</v>
      </c>
      <c r="M339">
        <f ca="1">SUMPRODUCT('Modified Weights'!M349:M353,'Centered Ratings'!M338:M342)/SUM('Modified Weights'!M349:M353)</f>
        <v>0</v>
      </c>
      <c r="N339">
        <f ca="1">SUMPRODUCT('Modified Weights'!N349:N353,'Centered Ratings'!N338:N342)/SUM('Modified Weights'!N349:N353)</f>
        <v>-0.17019017038025175</v>
      </c>
      <c r="O339" s="4">
        <f ca="1">SUMPRODUCT('Modified Weights'!O349:O353,'Centered Ratings'!O338:O342)/SUM('Modified Weights'!O349:O353)</f>
        <v>0.34133456285547781</v>
      </c>
      <c r="P339">
        <f ca="1">SUMPRODUCT('Modified Weights'!P349:P353,'Centered Ratings'!P338:P342)/SUM('Modified Weights'!P349:P353)</f>
        <v>-0.60531090986850267</v>
      </c>
      <c r="Q339">
        <f ca="1">SUMPRODUCT('Modified Weights'!Q349:Q353,'Centered Ratings'!Q338:Q342)/SUM('Modified Weights'!Q349:Q353)</f>
        <v>1.0029950821516666E-2</v>
      </c>
      <c r="R339">
        <f ca="1">SUMPRODUCT('Modified Weights'!R349:R353,'Centered Ratings'!R338:R342)/SUM('Modified Weights'!R349:R353)</f>
        <v>3.2664494474499234E-2</v>
      </c>
      <c r="S339">
        <f ca="1">SUMPRODUCT('Modified Weights'!S349:S353,'Centered Ratings'!S338:S342)/SUM('Modified Weights'!S349:S353)</f>
        <v>0.25430505373288353</v>
      </c>
      <c r="T339">
        <f ca="1">SUMPRODUCT('Modified Weights'!T349:T353,'Centered Ratings'!T338:T342)/SUM('Modified Weights'!T349:T353)</f>
        <v>2.9146427371926562E-2</v>
      </c>
      <c r="U339">
        <f ca="1">SUMPRODUCT('Modified Weights'!U349:U353,'Centered Ratings'!U338:U342)/SUM('Modified Weights'!U349:U353)</f>
        <v>8.6218774265541614E-2</v>
      </c>
      <c r="V339">
        <f ca="1">SUMPRODUCT('Modified Weights'!V349:V353,'Centered Ratings'!V338:V342)/SUM('Modified Weights'!V349:V353)</f>
        <v>-0.64479847556707803</v>
      </c>
      <c r="W339">
        <f ca="1">SUMPRODUCT('Modified Weights'!W349:W353,'Centered Ratings'!W338:W342)/SUM('Modified Weights'!W349:W353)</f>
        <v>6.5361815016634364E-2</v>
      </c>
      <c r="X339">
        <f ca="1">SUMPRODUCT('Modified Weights'!X349:X353,'Centered Ratings'!X338:X342)/SUM('Modified Weights'!X349:X353)</f>
        <v>0</v>
      </c>
      <c r="Y339">
        <f ca="1">SUMPRODUCT('Modified Weights'!Y349:Y353,'Centered Ratings'!Y338:Y342)/SUM('Modified Weights'!Y349:Y353)</f>
        <v>2.2981244980904265E-2</v>
      </c>
      <c r="Z339">
        <f ca="1">SUMPRODUCT('Modified Weights'!Z349:Z353,'Centered Ratings'!Z338:Z342)/SUM('Modified Weights'!Z349:Z353)</f>
        <v>0.49377681185246353</v>
      </c>
    </row>
    <row r="340" spans="1:26">
      <c r="A340" s="1" t="str">
        <f t="shared" si="67"/>
        <v>812: Aladdin (1992)</v>
      </c>
      <c r="B340">
        <f ca="1">SUMPRODUCT('Modified Weights'!B350:B354,'Centered Ratings'!B339:B343)/SUM('Modified Weights'!B350:B354)</f>
        <v>0.44516224604493543</v>
      </c>
      <c r="C340">
        <f ca="1">SUMPRODUCT('Modified Weights'!C350:C354,'Centered Ratings'!C339:C343)/SUM('Modified Weights'!C350:C354)</f>
        <v>-0.15089730619190383</v>
      </c>
      <c r="D340">
        <f ca="1">SUMPRODUCT('Modified Weights'!D350:D354,'Centered Ratings'!D339:D343)/SUM('Modified Weights'!D350:D354)</f>
        <v>7.6372462862248608E-2</v>
      </c>
      <c r="E340">
        <f ca="1">SUMPRODUCT('Modified Weights'!E350:E354,'Centered Ratings'!E339:E343)/SUM('Modified Weights'!E350:E354)</f>
        <v>0.23490880533636624</v>
      </c>
      <c r="F340" s="4">
        <f ca="1">SUMPRODUCT('Modified Weights'!F350:F354,'Centered Ratings'!F339:F343)/SUM('Modified Weights'!F350:F354)</f>
        <v>-0.15228010194016678</v>
      </c>
      <c r="G340">
        <f ca="1">SUMPRODUCT('Modified Weights'!G350:G354,'Centered Ratings'!G339:G343)/SUM('Modified Weights'!G350:G354)</f>
        <v>0</v>
      </c>
      <c r="H340">
        <f ca="1">SUMPRODUCT('Modified Weights'!H350:H354,'Centered Ratings'!H339:H343)/SUM('Modified Weights'!H350:H354)</f>
        <v>0.5</v>
      </c>
      <c r="I340">
        <f ca="1">SUMPRODUCT('Modified Weights'!I350:I354,'Centered Ratings'!I339:I343)/SUM('Modified Weights'!I350:I354)</f>
        <v>2.5829033983895921E-2</v>
      </c>
      <c r="J340">
        <f ca="1">SUMPRODUCT('Modified Weights'!J350:J354,'Centered Ratings'!J339:J343)/SUM('Modified Weights'!J350:J354)</f>
        <v>1.4858117516770984E-2</v>
      </c>
      <c r="K340">
        <f ca="1">SUMPRODUCT('Modified Weights'!K350:K354,'Centered Ratings'!K339:K343)/SUM('Modified Weights'!K350:K354)</f>
        <v>0.43006488729353753</v>
      </c>
      <c r="L340">
        <f ca="1">SUMPRODUCT('Modified Weights'!L350:L354,'Centered Ratings'!L339:L343)/SUM('Modified Weights'!L350:L354)</f>
        <v>4.5433713663563788E-2</v>
      </c>
      <c r="M340">
        <f ca="1">SUMPRODUCT('Modified Weights'!M350:M354,'Centered Ratings'!M339:M343)/SUM('Modified Weights'!M350:M354)</f>
        <v>0.35076747839659084</v>
      </c>
      <c r="N340">
        <f ca="1">SUMPRODUCT('Modified Weights'!N350:N354,'Centered Ratings'!N339:N343)/SUM('Modified Weights'!N350:N354)</f>
        <v>-8.8618588903710979E-2</v>
      </c>
      <c r="O340" s="4">
        <f ca="1">SUMPRODUCT('Modified Weights'!O350:O354,'Centered Ratings'!O339:O343)/SUM('Modified Weights'!O350:O354)</f>
        <v>-0.10513130535461809</v>
      </c>
      <c r="P340">
        <f ca="1">SUMPRODUCT('Modified Weights'!P350:P354,'Centered Ratings'!P339:P343)/SUM('Modified Weights'!P350:P354)</f>
        <v>-0.60531090986850267</v>
      </c>
      <c r="Q340">
        <f ca="1">SUMPRODUCT('Modified Weights'!Q350:Q354,'Centered Ratings'!Q339:Q343)/SUM('Modified Weights'!Q350:Q354)</f>
        <v>-0.62332834152974714</v>
      </c>
      <c r="R340">
        <f ca="1">SUMPRODUCT('Modified Weights'!R350:R354,'Centered Ratings'!R339:R343)/SUM('Modified Weights'!R350:R354)</f>
        <v>3.2664494474499234E-2</v>
      </c>
      <c r="S340">
        <f ca="1">SUMPRODUCT('Modified Weights'!S350:S354,'Centered Ratings'!S339:S343)/SUM('Modified Weights'!S350:S354)</f>
        <v>0.69846289909108228</v>
      </c>
      <c r="T340">
        <f ca="1">SUMPRODUCT('Modified Weights'!T350:T354,'Centered Ratings'!T339:T343)/SUM('Modified Weights'!T350:T354)</f>
        <v>2.9146427371926562E-2</v>
      </c>
      <c r="U340">
        <f ca="1">SUMPRODUCT('Modified Weights'!U350:U354,'Centered Ratings'!U339:U343)/SUM('Modified Weights'!U350:U354)</f>
        <v>0.4743958913193706</v>
      </c>
      <c r="V340">
        <f ca="1">SUMPRODUCT('Modified Weights'!V350:V354,'Centered Ratings'!V339:V343)/SUM('Modified Weights'!V350:V354)</f>
        <v>-0.64479847556707803</v>
      </c>
      <c r="W340">
        <f ca="1">SUMPRODUCT('Modified Weights'!W350:W354,'Centered Ratings'!W339:W343)/SUM('Modified Weights'!W350:W354)</f>
        <v>-8.0735081052923804E-2</v>
      </c>
      <c r="X340">
        <f ca="1">SUMPRODUCT('Modified Weights'!X350:X354,'Centered Ratings'!X339:X343)/SUM('Modified Weights'!X350:X354)</f>
        <v>0.24653083871424286</v>
      </c>
      <c r="Y340">
        <f ca="1">SUMPRODUCT('Modified Weights'!Y350:Y354,'Centered Ratings'!Y339:Y343)/SUM('Modified Weights'!Y350:Y354)</f>
        <v>0.23679198330987511</v>
      </c>
      <c r="Z340">
        <f ca="1">SUMPRODUCT('Modified Weights'!Z350:Z354,'Centered Ratings'!Z339:Z343)/SUM('Modified Weights'!Z350:Z354)</f>
        <v>-4.4655513773883326E-2</v>
      </c>
    </row>
    <row r="341" spans="1:26">
      <c r="A341" s="1" t="str">
        <f t="shared" si="67"/>
        <v>812: Aladdin (1992)</v>
      </c>
      <c r="B341">
        <f ca="1">SUMPRODUCT('Modified Weights'!B351:B355,'Centered Ratings'!B340:B344)/SUM('Modified Weights'!B351:B355)</f>
        <v>8.5639597919936056E-2</v>
      </c>
      <c r="C341">
        <f ca="1">SUMPRODUCT('Modified Weights'!C351:C355,'Centered Ratings'!C340:C344)/SUM('Modified Weights'!C351:C355)</f>
        <v>3.53415844696666E-2</v>
      </c>
      <c r="D341">
        <f ca="1">SUMPRODUCT('Modified Weights'!D351:D355,'Centered Ratings'!D340:D344)/SUM('Modified Weights'!D351:D355)</f>
        <v>0.16283234393848592</v>
      </c>
      <c r="E341">
        <f ca="1">SUMPRODUCT('Modified Weights'!E351:E355,'Centered Ratings'!E340:E344)/SUM('Modified Weights'!E351:E355)</f>
        <v>0.1441048899418664</v>
      </c>
      <c r="F341" s="4">
        <f ca="1">SUMPRODUCT('Modified Weights'!F351:F355,'Centered Ratings'!F340:F344)/SUM('Modified Weights'!F351:F355)</f>
        <v>-0.26363588995701759</v>
      </c>
      <c r="G341">
        <f ca="1">SUMPRODUCT('Modified Weights'!G351:G355,'Centered Ratings'!G340:G344)/SUM('Modified Weights'!G351:G355)</f>
        <v>0</v>
      </c>
      <c r="H341">
        <f ca="1">SUMPRODUCT('Modified Weights'!H351:H355,'Centered Ratings'!H340:H344)/SUM('Modified Weights'!H351:H355)</f>
        <v>0.69113085654788808</v>
      </c>
      <c r="I341">
        <f ca="1">SUMPRODUCT('Modified Weights'!I351:I355,'Centered Ratings'!I340:I344)/SUM('Modified Weights'!I351:I355)</f>
        <v>0.16374355097584387</v>
      </c>
      <c r="J341">
        <f ca="1">SUMPRODUCT('Modified Weights'!J351:J355,'Centered Ratings'!J340:J344)/SUM('Modified Weights'!J351:J355)</f>
        <v>0.38418906167791883</v>
      </c>
      <c r="K341">
        <f ca="1">SUMPRODUCT('Modified Weights'!K351:K355,'Centered Ratings'!K340:K344)/SUM('Modified Weights'!K351:K355)</f>
        <v>0.43006488729353753</v>
      </c>
      <c r="L341">
        <f ca="1">SUMPRODUCT('Modified Weights'!L351:L355,'Centered Ratings'!L340:L344)/SUM('Modified Weights'!L351:L355)</f>
        <v>4.5433713663563788E-2</v>
      </c>
      <c r="M341">
        <f ca="1">SUMPRODUCT('Modified Weights'!M351:M355,'Centered Ratings'!M340:M344)/SUM('Modified Weights'!M351:M355)</f>
        <v>0.35076747839659084</v>
      </c>
      <c r="N341">
        <f ca="1">SUMPRODUCT('Modified Weights'!N351:N355,'Centered Ratings'!N340:N344)/SUM('Modified Weights'!N351:N355)</f>
        <v>-8.8618588903710979E-2</v>
      </c>
      <c r="O341" s="4">
        <f ca="1">SUMPRODUCT('Modified Weights'!O351:O355,'Centered Ratings'!O340:O344)/SUM('Modified Weights'!O351:O355)</f>
        <v>-4.6780653645225087E-2</v>
      </c>
      <c r="P341">
        <f ca="1">SUMPRODUCT('Modified Weights'!P351:P355,'Centered Ratings'!P340:P344)/SUM('Modified Weights'!P351:P355)</f>
        <v>-0.60531090986850267</v>
      </c>
      <c r="Q341">
        <f ca="1">SUMPRODUCT('Modified Weights'!Q351:Q355,'Centered Ratings'!Q340:Q344)/SUM('Modified Weights'!Q351:Q355)</f>
        <v>-0.25334331694050555</v>
      </c>
      <c r="R341">
        <f ca="1">SUMPRODUCT('Modified Weights'!R351:R355,'Centered Ratings'!R340:R344)/SUM('Modified Weights'!R351:R355)</f>
        <v>0.56532898894899841</v>
      </c>
      <c r="S341">
        <f ca="1">SUMPRODUCT('Modified Weights'!S351:S355,'Centered Ratings'!S340:S344)/SUM('Modified Weights'!S351:S355)</f>
        <v>1.9766346735785274E-2</v>
      </c>
      <c r="T341">
        <f ca="1">SUMPRODUCT('Modified Weights'!T351:T355,'Centered Ratings'!T340:T344)/SUM('Modified Weights'!T351:T355)</f>
        <v>0.20067083193391441</v>
      </c>
      <c r="U341">
        <f ca="1">SUMPRODUCT('Modified Weights'!U351:U355,'Centered Ratings'!U340:U344)/SUM('Modified Weights'!U351:U355)</f>
        <v>0.83146281798852129</v>
      </c>
      <c r="V341">
        <f ca="1">SUMPRODUCT('Modified Weights'!V351:V355,'Centered Ratings'!V340:V344)/SUM('Modified Weights'!V351:V355)</f>
        <v>-1</v>
      </c>
      <c r="W341">
        <f ca="1">SUMPRODUCT('Modified Weights'!W351:W355,'Centered Ratings'!W340:W344)/SUM('Modified Weights'!W351:W355)</f>
        <v>0.45144394586225195</v>
      </c>
      <c r="X341">
        <f ca="1">SUMPRODUCT('Modified Weights'!X351:X355,'Centered Ratings'!X340:X344)/SUM('Modified Weights'!X351:X355)</f>
        <v>0.36466405200159724</v>
      </c>
      <c r="Y341">
        <f ca="1">SUMPRODUCT('Modified Weights'!Y351:Y355,'Centered Ratings'!Y340:Y344)/SUM('Modified Weights'!Y351:Y355)</f>
        <v>0.29888301490268082</v>
      </c>
      <c r="Z341">
        <f ca="1">SUMPRODUCT('Modified Weights'!Z351:Z355,'Centered Ratings'!Z340:Z344)/SUM('Modified Weights'!Z351:Z355)</f>
        <v>0.19833047534979106</v>
      </c>
    </row>
    <row r="342" spans="1:26">
      <c r="A342" s="1" t="str">
        <f t="shared" si="67"/>
        <v>812: Aladdin (1992)</v>
      </c>
      <c r="B342">
        <f ca="1">SUMPRODUCT('Modified Weights'!B352:B356,'Centered Ratings'!B341:B345)/SUM('Modified Weights'!B352:B356)</f>
        <v>3.3109296295336613E-2</v>
      </c>
      <c r="C342">
        <f ca="1">SUMPRODUCT('Modified Weights'!C352:C356,'Centered Ratings'!C341:C345)/SUM('Modified Weights'!C352:C356)</f>
        <v>-0.39064099091579313</v>
      </c>
      <c r="D342">
        <f ca="1">SUMPRODUCT('Modified Weights'!D352:D356,'Centered Ratings'!D341:D345)/SUM('Modified Weights'!D352:D356)</f>
        <v>7.2729850778226787E-2</v>
      </c>
      <c r="E342">
        <f ca="1">SUMPRODUCT('Modified Weights'!E352:E356,'Centered Ratings'!E341:E345)/SUM('Modified Weights'!E352:E356)</f>
        <v>0.1441048899418664</v>
      </c>
      <c r="F342" s="4">
        <f ca="1">SUMPRODUCT('Modified Weights'!F352:F356,'Centered Ratings'!F341:F345)/SUM('Modified Weights'!F352:F356)</f>
        <v>0.11045892877386303</v>
      </c>
      <c r="G342">
        <f ca="1">SUMPRODUCT('Modified Weights'!G352:G356,'Centered Ratings'!G341:G345)/SUM('Modified Weights'!G352:G356)</f>
        <v>-0.12695529283657683</v>
      </c>
      <c r="H342">
        <f ca="1">SUMPRODUCT('Modified Weights'!H352:H356,'Centered Ratings'!H341:H345)/SUM('Modified Weights'!H352:H356)</f>
        <v>-7.3468435245213739E-3</v>
      </c>
      <c r="I342">
        <f ca="1">SUMPRODUCT('Modified Weights'!I352:I356,'Centered Ratings'!I341:I345)/SUM('Modified Weights'!I352:I356)</f>
        <v>-5.1078031556228157E-2</v>
      </c>
      <c r="J342">
        <f ca="1">SUMPRODUCT('Modified Weights'!J352:J356,'Centered Ratings'!J341:J345)/SUM('Modified Weights'!J352:J356)</f>
        <v>0.38418906167791883</v>
      </c>
      <c r="K342">
        <f ca="1">SUMPRODUCT('Modified Weights'!K352:K356,'Centered Ratings'!K341:K345)/SUM('Modified Weights'!K352:K356)</f>
        <v>-3.3038112331619483E-2</v>
      </c>
      <c r="L342">
        <f ca="1">SUMPRODUCT('Modified Weights'!L352:L356,'Centered Ratings'!L341:L345)/SUM('Modified Weights'!L352:L356)</f>
        <v>0.22190152179952741</v>
      </c>
      <c r="M342">
        <f ca="1">SUMPRODUCT('Modified Weights'!M352:M356,'Centered Ratings'!M341:M345)/SUM('Modified Weights'!M352:M356)</f>
        <v>0.90359105786922322</v>
      </c>
      <c r="N342">
        <f ca="1">SUMPRODUCT('Modified Weights'!N352:N356,'Centered Ratings'!N341:N345)/SUM('Modified Weights'!N352:N356)</f>
        <v>-8.8618588903710979E-2</v>
      </c>
      <c r="O342" s="4">
        <f ca="1">SUMPRODUCT('Modified Weights'!O352:O356,'Centered Ratings'!O341:O345)/SUM('Modified Weights'!O352:O356)</f>
        <v>0.10504685833773926</v>
      </c>
      <c r="P342">
        <f ca="1">SUMPRODUCT('Modified Weights'!P352:P356,'Centered Ratings'!P341:P345)/SUM('Modified Weights'!P352:P356)</f>
        <v>0</v>
      </c>
      <c r="Q342">
        <f ca="1">SUMPRODUCT('Modified Weights'!Q352:Q356,'Centered Ratings'!Q341:Q345)/SUM('Modified Weights'!Q352:Q356)</f>
        <v>-2.3560486683184865E-2</v>
      </c>
      <c r="R342">
        <f ca="1">SUMPRODUCT('Modified Weights'!R352:R356,'Centered Ratings'!R341:R345)/SUM('Modified Weights'!R352:R356)</f>
        <v>0.56532898894899841</v>
      </c>
      <c r="S342">
        <f ca="1">SUMPRODUCT('Modified Weights'!S352:S356,'Centered Ratings'!S341:S345)/SUM('Modified Weights'!S352:S356)</f>
        <v>1.9766346735785274E-2</v>
      </c>
      <c r="T342">
        <f ca="1">SUMPRODUCT('Modified Weights'!T352:T356,'Centered Ratings'!T341:T345)/SUM('Modified Weights'!T352:T356)</f>
        <v>7.9981922036213404E-2</v>
      </c>
      <c r="U342">
        <f ca="1">SUMPRODUCT('Modified Weights'!U352:U356,'Centered Ratings'!U341:U345)/SUM('Modified Weights'!U352:U356)</f>
        <v>0.53590307537148962</v>
      </c>
      <c r="V342">
        <f ca="1">SUMPRODUCT('Modified Weights'!V352:V356,'Centered Ratings'!V341:V345)/SUM('Modified Weights'!V352:V356)</f>
        <v>-0.2996046832370336</v>
      </c>
      <c r="W342">
        <f ca="1">SUMPRODUCT('Modified Weights'!W352:W356,'Centered Ratings'!W341:W345)/SUM('Modified Weights'!W352:W356)</f>
        <v>0.17062470130327864</v>
      </c>
      <c r="X342">
        <f ca="1">SUMPRODUCT('Modified Weights'!X352:X356,'Centered Ratings'!X341:X345)/SUM('Modified Weights'!X352:X356)</f>
        <v>0.14497382858891028</v>
      </c>
      <c r="Y342">
        <f ca="1">SUMPRODUCT('Modified Weights'!Y352:Y356,'Centered Ratings'!Y341:Y345)/SUM('Modified Weights'!Y352:Y356)</f>
        <v>0.35988954374346843</v>
      </c>
      <c r="Z342">
        <f ca="1">SUMPRODUCT('Modified Weights'!Z352:Z356,'Centered Ratings'!Z341:Z345)/SUM('Modified Weights'!Z352:Z356)</f>
        <v>-2.6172115362769672E-3</v>
      </c>
    </row>
    <row r="343" spans="1:26">
      <c r="A343" s="21" t="s">
        <v>68</v>
      </c>
      <c r="B343">
        <f ca="1">SUMPRODUCT('Modified Weights'!B353:B357,'Centered Ratings'!B342:B346)/SUM('Modified Weights'!B353:B357)</f>
        <v>3.3109296295336613E-2</v>
      </c>
      <c r="C343">
        <f ca="1">SUMPRODUCT('Modified Weights'!C353:C357,'Centered Ratings'!C342:C346)/SUM('Modified Weights'!C353:C357)</f>
        <v>-1.5375323351523243E-2</v>
      </c>
      <c r="D343">
        <f ca="1">SUMPRODUCT('Modified Weights'!D353:D357,'Centered Ratings'!D342:D346)/SUM('Modified Weights'!D353:D357)</f>
        <v>6.2290261129197264E-2</v>
      </c>
      <c r="E343">
        <f ca="1">SUMPRODUCT('Modified Weights'!E353:E357,'Centered Ratings'!E342:E346)/SUM('Modified Weights'!E353:E357)</f>
        <v>8.9898127482336859E-2</v>
      </c>
      <c r="F343" s="4">
        <f ca="1">SUMPRODUCT('Modified Weights'!F353:F357,'Centered Ratings'!F342:F346)/SUM('Modified Weights'!F353:F357)</f>
        <v>-1.4486812691359905E-2</v>
      </c>
      <c r="G343">
        <f ca="1">SUMPRODUCT('Modified Weights'!G353:G357,'Centered Ratings'!G342:G346)/SUM('Modified Weights'!G353:G357)</f>
        <v>-3.9105856731536442E-3</v>
      </c>
      <c r="H343">
        <f ca="1">SUMPRODUCT('Modified Weights'!H353:H357,'Centered Ratings'!H342:H346)/SUM('Modified Weights'!H353:H357)</f>
        <v>8.4584779231565169E-2</v>
      </c>
      <c r="I343">
        <f ca="1">SUMPRODUCT('Modified Weights'!I353:I357,'Centered Ratings'!I342:I346)/SUM('Modified Weights'!I353:I357)</f>
        <v>3.5493793862413581E-2</v>
      </c>
      <c r="J343">
        <f ca="1">SUMPRODUCT('Modified Weights'!J353:J357,'Centered Ratings'!J342:J346)/SUM('Modified Weights'!J353:J357)</f>
        <v>-8.3819763118888994E-3</v>
      </c>
      <c r="K343">
        <f ca="1">SUMPRODUCT('Modified Weights'!K353:K357,'Centered Ratings'!K342:K346)/SUM('Modified Weights'!K353:K357)</f>
        <v>1.5302403796078194E-2</v>
      </c>
      <c r="L343">
        <f ca="1">SUMPRODUCT('Modified Weights'!L353:L357,'Centered Ratings'!L342:L346)/SUM('Modified Weights'!L353:L357)</f>
        <v>-6.0888218644940061E-2</v>
      </c>
      <c r="M343">
        <f ca="1">SUMPRODUCT('Modified Weights'!M353:M357,'Centered Ratings'!M342:M346)/SUM('Modified Weights'!M353:M357)</f>
        <v>0.16463862476723626</v>
      </c>
      <c r="N343">
        <f ca="1">SUMPRODUCT('Modified Weights'!N353:N357,'Centered Ratings'!N342:N346)/SUM('Modified Weights'!N353:N357)</f>
        <v>-3.1844490967398185E-2</v>
      </c>
      <c r="O343" s="4">
        <f ca="1">SUMPRODUCT('Modified Weights'!O353:O357,'Centered Ratings'!O342:O346)/SUM('Modified Weights'!O353:O357)</f>
        <v>7.0733877288539693E-2</v>
      </c>
      <c r="P343">
        <f ca="1">SUMPRODUCT('Modified Weights'!P353:P357,'Centered Ratings'!P342:P346)/SUM('Modified Weights'!P353:P357)</f>
        <v>0</v>
      </c>
      <c r="Q343">
        <f ca="1">SUMPRODUCT('Modified Weights'!Q353:Q357,'Centered Ratings'!Q342:Q346)/SUM('Modified Weights'!Q353:Q357)</f>
        <v>-2.3560486683184865E-2</v>
      </c>
      <c r="R343">
        <f ca="1">SUMPRODUCT('Modified Weights'!R353:R357,'Centered Ratings'!R342:R346)/SUM('Modified Weights'!R353:R357)</f>
        <v>8.8633820283092288E-2</v>
      </c>
      <c r="S343">
        <f ca="1">SUMPRODUCT('Modified Weights'!S353:S357,'Centered Ratings'!S342:S346)/SUM('Modified Weights'!S353:S357)</f>
        <v>1.9766346735785274E-2</v>
      </c>
      <c r="T343">
        <f ca="1">SUMPRODUCT('Modified Weights'!T353:T357,'Centered Ratings'!T342:T346)/SUM('Modified Weights'!T353:T357)</f>
        <v>2.5658657908511708E-2</v>
      </c>
      <c r="U343">
        <f ca="1">SUMPRODUCT('Modified Weights'!U353:U357,'Centered Ratings'!U342:U346)/SUM('Modified Weights'!U353:U357)</f>
        <v>0.17668136918435629</v>
      </c>
      <c r="V343">
        <f ca="1">SUMPRODUCT('Modified Weights'!V353:V357,'Centered Ratings'!V342:V346)/SUM('Modified Weights'!V353:V357)</f>
        <v>-0.22282280606866856</v>
      </c>
      <c r="W343">
        <f ca="1">SUMPRODUCT('Modified Weights'!W353:W357,'Centered Ratings'!W342:W346)/SUM('Modified Weights'!W353:W357)</f>
        <v>2.8062883805248795E-2</v>
      </c>
      <c r="X343">
        <f ca="1">SUMPRODUCT('Modified Weights'!X353:X357,'Centered Ratings'!X342:X346)/SUM('Modified Weights'!X353:X357)</f>
        <v>4.1499219264813245E-2</v>
      </c>
      <c r="Y343">
        <f ca="1">SUMPRODUCT('Modified Weights'!Y353:Y357,'Centered Ratings'!Y342:Y346)/SUM('Modified Weights'!Y353:Y357)</f>
        <v>8.172857645971944E-2</v>
      </c>
      <c r="Z343">
        <f ca="1">SUMPRODUCT('Modified Weights'!Z353:Z357,'Centered Ratings'!Z342:Z346)/SUM('Modified Weights'!Z353:Z357)</f>
        <v>6.5069001456421707E-2</v>
      </c>
    </row>
    <row r="344" spans="1:26">
      <c r="A344" s="1" t="str">
        <f t="shared" ref="A344:A347" si="68">A343</f>
        <v>854: The Mask (1994)</v>
      </c>
      <c r="B344">
        <f ca="1">SUMPRODUCT('Modified Weights'!B354:B358,'Centered Ratings'!B343:B347)/SUM('Modified Weights'!B354:B358)</f>
        <v>-0.41986914141729909</v>
      </c>
      <c r="C344">
        <f ca="1">SUMPRODUCT('Modified Weights'!C354:C358,'Centered Ratings'!C343:C347)/SUM('Modified Weights'!C354:C358)</f>
        <v>0.29414313014943572</v>
      </c>
      <c r="D344">
        <f ca="1">SUMPRODUCT('Modified Weights'!D354:D358,'Centered Ratings'!D343:D347)/SUM('Modified Weights'!D354:D358)</f>
        <v>-0.30721125764636503</v>
      </c>
      <c r="E344">
        <f ca="1">SUMPRODUCT('Modified Weights'!E354:E358,'Centered Ratings'!E343:E347)/SUM('Modified Weights'!E354:E358)</f>
        <v>8.9898127482336859E-2</v>
      </c>
      <c r="F344" s="4">
        <f ca="1">SUMPRODUCT('Modified Weights'!F354:F358,'Centered Ratings'!F343:F347)/SUM('Modified Weights'!F354:F358)</f>
        <v>0.15132768510482461</v>
      </c>
      <c r="G344">
        <f ca="1">SUMPRODUCT('Modified Weights'!G354:G358,'Centered Ratings'!G343:G347)/SUM('Modified Weights'!G354:G358)</f>
        <v>0.47210148273850722</v>
      </c>
      <c r="H344">
        <f ca="1">SUMPRODUCT('Modified Weights'!H354:H358,'Centered Ratings'!H343:H347)/SUM('Modified Weights'!H354:H358)</f>
        <v>8.4584779231565169E-2</v>
      </c>
      <c r="I344">
        <f ca="1">SUMPRODUCT('Modified Weights'!I354:I358,'Centered Ratings'!I343:I347)/SUM('Modified Weights'!I354:I358)</f>
        <v>3.5493793862413581E-2</v>
      </c>
      <c r="J344">
        <f ca="1">SUMPRODUCT('Modified Weights'!J354:J358,'Centered Ratings'!J343:J347)/SUM('Modified Weights'!J354:J358)</f>
        <v>-0.13804942324458525</v>
      </c>
      <c r="K344">
        <f ca="1">SUMPRODUCT('Modified Weights'!K354:K358,'Centered Ratings'!K343:K347)/SUM('Modified Weights'!K354:K358)</f>
        <v>0.16205017817788878</v>
      </c>
      <c r="L344">
        <f ca="1">SUMPRODUCT('Modified Weights'!L354:L358,'Centered Ratings'!L343:L347)/SUM('Modified Weights'!L354:L358)</f>
        <v>0.44461622233733078</v>
      </c>
      <c r="M344">
        <f ca="1">SUMPRODUCT('Modified Weights'!M354:M358,'Centered Ratings'!M343:M347)/SUM('Modified Weights'!M354:M358)</f>
        <v>0.68868360368014725</v>
      </c>
      <c r="N344">
        <f ca="1">SUMPRODUCT('Modified Weights'!N354:N358,'Centered Ratings'!N343:N347)/SUM('Modified Weights'!N354:N358)</f>
        <v>0.44789080664825814</v>
      </c>
      <c r="O344" s="4">
        <f ca="1">SUMPRODUCT('Modified Weights'!O354:O358,'Centered Ratings'!O343:O347)/SUM('Modified Weights'!O354:O358)</f>
        <v>-0.38153393784783091</v>
      </c>
      <c r="P344">
        <f ca="1">SUMPRODUCT('Modified Weights'!P354:P358,'Centered Ratings'!P343:P347)/SUM('Modified Weights'!P354:P358)</f>
        <v>-0.22367227253287433</v>
      </c>
      <c r="Q344">
        <f ca="1">SUMPRODUCT('Modified Weights'!Q354:Q358,'Centered Ratings'!Q343:Q347)/SUM('Modified Weights'!Q354:Q358)</f>
        <v>0.21559768714454328</v>
      </c>
      <c r="R344">
        <f ca="1">SUMPRODUCT('Modified Weights'!R354:R358,'Centered Ratings'!R343:R347)/SUM('Modified Weights'!R354:R358)</f>
        <v>8.8633820283092288E-2</v>
      </c>
      <c r="S344">
        <f ca="1">SUMPRODUCT('Modified Weights'!S354:S358,'Centered Ratings'!S343:S347)/SUM('Modified Weights'!S354:S358)</f>
        <v>-0.14231730271896978</v>
      </c>
      <c r="T344">
        <f ca="1">SUMPRODUCT('Modified Weights'!T354:T358,'Centered Ratings'!T343:T347)/SUM('Modified Weights'!T354:T358)</f>
        <v>2.5658657908511708E-2</v>
      </c>
      <c r="U344">
        <f ca="1">SUMPRODUCT('Modified Weights'!U354:U358,'Centered Ratings'!U343:U347)/SUM('Modified Weights'!U354:U358)</f>
        <v>-3.4328743426432417E-3</v>
      </c>
      <c r="V344">
        <f ca="1">SUMPRODUCT('Modified Weights'!V354:V358,'Centered Ratings'!V343:V347)/SUM('Modified Weights'!V354:V358)</f>
        <v>-0.52486827892530774</v>
      </c>
      <c r="W344">
        <f ca="1">SUMPRODUCT('Modified Weights'!W354:W358,'Centered Ratings'!W343:W347)/SUM('Modified Weights'!W354:W358)</f>
        <v>0.17344277762909333</v>
      </c>
      <c r="X344">
        <f ca="1">SUMPRODUCT('Modified Weights'!X354:X358,'Centered Ratings'!X343:X347)/SUM('Modified Weights'!X354:X358)</f>
        <v>0.55518566975623951</v>
      </c>
      <c r="Y344">
        <f ca="1">SUMPRODUCT('Modified Weights'!Y354:Y358,'Centered Ratings'!Y343:Y347)/SUM('Modified Weights'!Y354:Y358)</f>
        <v>8.172857645971944E-2</v>
      </c>
      <c r="Z344">
        <f ca="1">SUMPRODUCT('Modified Weights'!Z354:Z358,'Centered Ratings'!Z343:Z347)/SUM('Modified Weights'!Z354:Z358)</f>
        <v>-0.26285057082862906</v>
      </c>
    </row>
    <row r="345" spans="1:26">
      <c r="A345" s="1" t="str">
        <f t="shared" si="68"/>
        <v>854: The Mask (1994)</v>
      </c>
      <c r="B345">
        <f ca="1">SUMPRODUCT('Modified Weights'!B355:B359,'Centered Ratings'!B344:B348)/SUM('Modified Weights'!B355:B359)</f>
        <v>-0.41986914141729909</v>
      </c>
      <c r="C345">
        <f ca="1">SUMPRODUCT('Modified Weights'!C355:C359,'Centered Ratings'!C344:C348)/SUM('Modified Weights'!C355:C359)</f>
        <v>0.40038945397614512</v>
      </c>
      <c r="D345">
        <f ca="1">SUMPRODUCT('Modified Weights'!D355:D359,'Centered Ratings'!D344:D348)/SUM('Modified Weights'!D355:D359)</f>
        <v>-0.56805237788306706</v>
      </c>
      <c r="E345">
        <f ca="1">SUMPRODUCT('Modified Weights'!E355:E359,'Centered Ratings'!E344:E348)/SUM('Modified Weights'!E355:E359)</f>
        <v>-0.30672517732045512</v>
      </c>
      <c r="F345" s="4">
        <f ca="1">SUMPRODUCT('Modified Weights'!F355:F359,'Centered Ratings'!F344:F348)/SUM('Modified Weights'!F355:F359)</f>
        <v>-0.13129097246385762</v>
      </c>
      <c r="G345">
        <f ca="1">SUMPRODUCT('Modified Weights'!G355:G359,'Centered Ratings'!G344:G348)/SUM('Modified Weights'!G355:G359)</f>
        <v>0.47210148273850722</v>
      </c>
      <c r="H345">
        <f ca="1">SUMPRODUCT('Modified Weights'!H355:H359,'Centered Ratings'!H344:H348)/SUM('Modified Weights'!H355:H359)</f>
        <v>0.14700533150651801</v>
      </c>
      <c r="I345">
        <f ca="1">SUMPRODUCT('Modified Weights'!I355:I359,'Centered Ratings'!I344:I348)/SUM('Modified Weights'!I355:I359)</f>
        <v>0.40951727839934621</v>
      </c>
      <c r="J345">
        <f ca="1">SUMPRODUCT('Modified Weights'!J355:J359,'Centered Ratings'!J344:J348)/SUM('Modified Weights'!J355:J359)</f>
        <v>4.0583504160643276E-2</v>
      </c>
      <c r="K345">
        <f ca="1">SUMPRODUCT('Modified Weights'!K355:K359,'Centered Ratings'!K344:K348)/SUM('Modified Weights'!K355:K359)</f>
        <v>-0.12151225519601802</v>
      </c>
      <c r="L345">
        <f ca="1">SUMPRODUCT('Modified Weights'!L355:L359,'Centered Ratings'!L344:L348)/SUM('Modified Weights'!L355:L359)</f>
        <v>0.44461622233733078</v>
      </c>
      <c r="M345">
        <f ca="1">SUMPRODUCT('Modified Weights'!M355:M359,'Centered Ratings'!M344:M348)/SUM('Modified Weights'!M355:M359)</f>
        <v>0.43215947213484251</v>
      </c>
      <c r="N345">
        <f ca="1">SUMPRODUCT('Modified Weights'!N355:N359,'Centered Ratings'!N344:N348)/SUM('Modified Weights'!N355:N359)</f>
        <v>0.14659597508558705</v>
      </c>
      <c r="O345" s="4">
        <f ca="1">SUMPRODUCT('Modified Weights'!O355:O359,'Centered Ratings'!O344:O348)/SUM('Modified Weights'!O355:O359)</f>
        <v>-0.25469704346996286</v>
      </c>
      <c r="P345">
        <f ca="1">SUMPRODUCT('Modified Weights'!P355:P359,'Centered Ratings'!P344:P348)/SUM('Modified Weights'!P355:P359)</f>
        <v>-0.22367227253287433</v>
      </c>
      <c r="Q345">
        <f ca="1">SUMPRODUCT('Modified Weights'!Q355:Q359,'Centered Ratings'!Q344:Q348)/SUM('Modified Weights'!Q355:Q359)</f>
        <v>0.3125030445475756</v>
      </c>
      <c r="R345">
        <f ca="1">SUMPRODUCT('Modified Weights'!R355:R359,'Centered Ratings'!R344:R348)/SUM('Modified Weights'!R355:R359)</f>
        <v>8.8633820283092288E-2</v>
      </c>
      <c r="S345">
        <f ca="1">SUMPRODUCT('Modified Weights'!S355:S359,'Centered Ratings'!S344:S348)/SUM('Modified Weights'!S355:S359)</f>
        <v>-0.62811494607949958</v>
      </c>
      <c r="T345">
        <f ca="1">SUMPRODUCT('Modified Weights'!T355:T359,'Centered Ratings'!T344:T348)/SUM('Modified Weights'!T355:T359)</f>
        <v>0.35329412420388379</v>
      </c>
      <c r="U345">
        <f ca="1">SUMPRODUCT('Modified Weights'!U355:U359,'Centered Ratings'!U344:U348)/SUM('Modified Weights'!U355:U359)</f>
        <v>-5.5381625360794204E-2</v>
      </c>
      <c r="V345">
        <f ca="1">SUMPRODUCT('Modified Weights'!V355:V359,'Centered Ratings'!V344:V348)/SUM('Modified Weights'!V355:V359)</f>
        <v>-6.6842421080229045E-2</v>
      </c>
      <c r="W345">
        <f ca="1">SUMPRODUCT('Modified Weights'!W355:W359,'Centered Ratings'!W344:W348)/SUM('Modified Weights'!W355:W359)</f>
        <v>0.29147852262971879</v>
      </c>
      <c r="X345">
        <f ca="1">SUMPRODUCT('Modified Weights'!X355:X359,'Centered Ratings'!X344:X348)/SUM('Modified Weights'!X355:X359)</f>
        <v>0.2988310031018494</v>
      </c>
      <c r="Y345">
        <f ca="1">SUMPRODUCT('Modified Weights'!Y355:Y359,'Centered Ratings'!Y344:Y348)/SUM('Modified Weights'!Y355:Y359)</f>
        <v>-0.31025777714339381</v>
      </c>
      <c r="Z345">
        <f ca="1">SUMPRODUCT('Modified Weights'!Z355:Z359,'Centered Ratings'!Z344:Z348)/SUM('Modified Weights'!Z355:Z359)</f>
        <v>-3.2089535871661634E-2</v>
      </c>
    </row>
    <row r="346" spans="1:26">
      <c r="A346" s="1" t="str">
        <f t="shared" si="68"/>
        <v>854: The Mask (1994)</v>
      </c>
      <c r="B346">
        <f ca="1">SUMPRODUCT('Modified Weights'!B356:B360,'Centered Ratings'!B345:B349)/SUM('Modified Weights'!B356:B360)</f>
        <v>-1.0950757407523193</v>
      </c>
      <c r="C346">
        <f ca="1">SUMPRODUCT('Modified Weights'!C356:C360,'Centered Ratings'!C345:C349)/SUM('Modified Weights'!C356:C360)</f>
        <v>0.54668313174936711</v>
      </c>
      <c r="D346">
        <f ca="1">SUMPRODUCT('Modified Weights'!D356:D360,'Centered Ratings'!D345:D349)/SUM('Modified Weights'!D356:D360)</f>
        <v>-0.32862501490271795</v>
      </c>
      <c r="E346">
        <f ca="1">SUMPRODUCT('Modified Weights'!E356:E360,'Centered Ratings'!E345:E349)/SUM('Modified Weights'!E356:E360)</f>
        <v>-0.30672517732045512</v>
      </c>
      <c r="F346" s="4">
        <f ca="1">SUMPRODUCT('Modified Weights'!F356:F360,'Centered Ratings'!F345:F349)/SUM('Modified Weights'!F356:F360)</f>
        <v>-7.4096952885478341E-3</v>
      </c>
      <c r="G346">
        <f ca="1">SUMPRODUCT('Modified Weights'!G356:G360,'Centered Ratings'!G345:G349)/SUM('Modified Weights'!G356:G360)</f>
        <v>0.47210148273850722</v>
      </c>
      <c r="H346">
        <f ca="1">SUMPRODUCT('Modified Weights'!H356:H360,'Centered Ratings'!H345:H349)/SUM('Modified Weights'!H356:H360)</f>
        <v>-0.11032058723471247</v>
      </c>
      <c r="I346">
        <f ca="1">SUMPRODUCT('Modified Weights'!I356:I360,'Centered Ratings'!I345:I349)/SUM('Modified Weights'!I356:I360)</f>
        <v>8.1681303070192501E-2</v>
      </c>
      <c r="J346">
        <f ca="1">SUMPRODUCT('Modified Weights'!J356:J360,'Centered Ratings'!J345:J349)/SUM('Modified Weights'!J356:J360)</f>
        <v>7.8573559026102621E-2</v>
      </c>
      <c r="K346">
        <f ca="1">SUMPRODUCT('Modified Weights'!K356:K360,'Centered Ratings'!K345:K349)/SUM('Modified Weights'!K356:K360)</f>
        <v>3.3488119325907631E-2</v>
      </c>
      <c r="L346">
        <f ca="1">SUMPRODUCT('Modified Weights'!L356:L360,'Centered Ratings'!L345:L349)/SUM('Modified Weights'!L356:L360)</f>
        <v>0.45859465753220513</v>
      </c>
      <c r="M346">
        <f ca="1">SUMPRODUCT('Modified Weights'!M356:M360,'Centered Ratings'!M345:M349)/SUM('Modified Weights'!M356:M360)</f>
        <v>0.43215947213484251</v>
      </c>
      <c r="N346">
        <f ca="1">SUMPRODUCT('Modified Weights'!N356:N360,'Centered Ratings'!N345:N349)/SUM('Modified Weights'!N356:N360)</f>
        <v>0.33808044887045158</v>
      </c>
      <c r="O346" s="4">
        <f ca="1">SUMPRODUCT('Modified Weights'!O356:O360,'Centered Ratings'!O345:O349)/SUM('Modified Weights'!O356:O360)</f>
        <v>-3.5882099559738957E-2</v>
      </c>
      <c r="P346">
        <f ca="1">SUMPRODUCT('Modified Weights'!P356:P360,'Centered Ratings'!P345:P349)/SUM('Modified Weights'!P356:P360)</f>
        <v>3.0355280056385457E-2</v>
      </c>
      <c r="Q346">
        <f ca="1">SUMPRODUCT('Modified Weights'!Q356:Q360,'Centered Ratings'!Q345:Q349)/SUM('Modified Weights'!Q356:Q360)</f>
        <v>0.40685072388004423</v>
      </c>
      <c r="R346">
        <f ca="1">SUMPRODUCT('Modified Weights'!R356:R360,'Centered Ratings'!R345:R349)/SUM('Modified Weights'!R356:R360)</f>
        <v>-0.52878333572988545</v>
      </c>
      <c r="S346">
        <f ca="1">SUMPRODUCT('Modified Weights'!S356:S360,'Centered Ratings'!S345:S349)/SUM('Modified Weights'!S356:S360)</f>
        <v>-0.30181852667791464</v>
      </c>
      <c r="T346">
        <f ca="1">SUMPRODUCT('Modified Weights'!T356:T360,'Centered Ratings'!T345:T349)/SUM('Modified Weights'!T356:T360)</f>
        <v>6.0227374119313608E-2</v>
      </c>
      <c r="U346">
        <f ca="1">SUMPRODUCT('Modified Weights'!U356:U360,'Centered Ratings'!U345:U349)/SUM('Modified Weights'!U356:U360)</f>
        <v>-0.36692652814604332</v>
      </c>
      <c r="V346">
        <f ca="1">SUMPRODUCT('Modified Weights'!V356:V360,'Centered Ratings'!V345:V349)/SUM('Modified Weights'!V356:V360)</f>
        <v>-6.6842421080229045E-2</v>
      </c>
      <c r="W346">
        <f ca="1">SUMPRODUCT('Modified Weights'!W356:W360,'Centered Ratings'!W345:W349)/SUM('Modified Weights'!W356:W360)</f>
        <v>1.7866191462045145E-2</v>
      </c>
      <c r="X346">
        <f ca="1">SUMPRODUCT('Modified Weights'!X356:X360,'Centered Ratings'!X345:X349)/SUM('Modified Weights'!X356:X360)</f>
        <v>0.2988310031018494</v>
      </c>
      <c r="Y346">
        <f ca="1">SUMPRODUCT('Modified Weights'!Y356:Y360,'Centered Ratings'!Y345:Y349)/SUM('Modified Weights'!Y356:Y360)</f>
        <v>-0.15503019816137936</v>
      </c>
      <c r="Z346">
        <f ca="1">SUMPRODUCT('Modified Weights'!Z356:Z360,'Centered Ratings'!Z345:Z349)/SUM('Modified Weights'!Z356:Z360)</f>
        <v>-0.11380610920624867</v>
      </c>
    </row>
    <row r="347" spans="1:26">
      <c r="A347" s="1" t="str">
        <f t="shared" si="68"/>
        <v>854: The Mask (1994)</v>
      </c>
      <c r="B347">
        <f ca="1">SUMPRODUCT('Modified Weights'!B357:B361,'Centered Ratings'!B346:B350)/SUM('Modified Weights'!B357:B361)</f>
        <v>-0.5192148485037954</v>
      </c>
      <c r="C347">
        <f ca="1">SUMPRODUCT('Modified Weights'!C357:C361,'Centered Ratings'!C346:C350)/SUM('Modified Weights'!C357:C361)</f>
        <v>0.54668313174936711</v>
      </c>
      <c r="D347">
        <f ca="1">SUMPRODUCT('Modified Weights'!D357:D361,'Centered Ratings'!D346:D350)/SUM('Modified Weights'!D357:D361)</f>
        <v>-0.2173219351165154</v>
      </c>
      <c r="E347">
        <f ca="1">SUMPRODUCT('Modified Weights'!E357:E361,'Centered Ratings'!E346:E350)/SUM('Modified Weights'!E357:E361)</f>
        <v>-0.15263055636217093</v>
      </c>
      <c r="F347" s="4">
        <f ca="1">SUMPRODUCT('Modified Weights'!F357:F361,'Centered Ratings'!F346:F350)/SUM('Modified Weights'!F357:F361)</f>
        <v>-0.13225526373902366</v>
      </c>
      <c r="G347">
        <f ca="1">SUMPRODUCT('Modified Weights'!G357:G361,'Centered Ratings'!G346:G350)/SUM('Modified Weights'!G357:G361)</f>
        <v>-4.9838745713824892E-3</v>
      </c>
      <c r="H347">
        <f ca="1">SUMPRODUCT('Modified Weights'!H357:H361,'Centered Ratings'!H346:H350)/SUM('Modified Weights'!H357:H361)</f>
        <v>0.21241290463859441</v>
      </c>
      <c r="I347">
        <f ca="1">SUMPRODUCT('Modified Weights'!I357:I361,'Centered Ratings'!I346:I350)/SUM('Modified Weights'!I357:I361)</f>
        <v>8.1681303070192501E-2</v>
      </c>
      <c r="J347">
        <f ca="1">SUMPRODUCT('Modified Weights'!J357:J361,'Centered Ratings'!J346:J350)/SUM('Modified Weights'!J357:J361)</f>
        <v>7.8573559026102621E-2</v>
      </c>
      <c r="K347">
        <f ca="1">SUMPRODUCT('Modified Weights'!K357:K361,'Centered Ratings'!K346:K350)/SUM('Modified Weights'!K357:K361)</f>
        <v>3.3488119325907659E-2</v>
      </c>
      <c r="L347">
        <f ca="1">SUMPRODUCT('Modified Weights'!L357:L361,'Centered Ratings'!L346:L350)/SUM('Modified Weights'!L357:L361)</f>
        <v>-6.9120159966471723E-2</v>
      </c>
      <c r="M347">
        <f ca="1">SUMPRODUCT('Modified Weights'!M357:M361,'Centered Ratings'!M346:M350)/SUM('Modified Weights'!M357:M361)</f>
        <v>0.20113530393865139</v>
      </c>
      <c r="N347">
        <f ca="1">SUMPRODUCT('Modified Weights'!N357:N361,'Centered Ratings'!N346:N350)/SUM('Modified Weights'!N357:N361)</f>
        <v>0.33808044887045158</v>
      </c>
      <c r="O347" s="4">
        <f ca="1">SUMPRODUCT('Modified Weights'!O357:O361,'Centered Ratings'!O346:O350)/SUM('Modified Weights'!O357:O361)</f>
        <v>-0.16140678225843444</v>
      </c>
      <c r="P347">
        <f ca="1">SUMPRODUCT('Modified Weights'!P357:P361,'Centered Ratings'!P346:P350)/SUM('Modified Weights'!P357:P361)</f>
        <v>-0.2170522132805465</v>
      </c>
      <c r="Q347">
        <f ca="1">SUMPRODUCT('Modified Weights'!Q357:Q361,'Centered Ratings'!Q346:Q350)/SUM('Modified Weights'!Q357:Q361)</f>
        <v>4.3119026827317199E-2</v>
      </c>
      <c r="R347">
        <f ca="1">SUMPRODUCT('Modified Weights'!R357:R361,'Centered Ratings'!R346:R350)/SUM('Modified Weights'!R357:R361)</f>
        <v>-9.5428439026883333E-2</v>
      </c>
      <c r="S347">
        <f ca="1">SUMPRODUCT('Modified Weights'!S357:S361,'Centered Ratings'!S346:S350)/SUM('Modified Weights'!S357:S361)</f>
        <v>-4.6927034124032374E-2</v>
      </c>
      <c r="T347">
        <f ca="1">SUMPRODUCT('Modified Weights'!T357:T361,'Centered Ratings'!T346:T350)/SUM('Modified Weights'!T357:T361)</f>
        <v>-0.10313762941732939</v>
      </c>
      <c r="U347">
        <f ca="1">SUMPRODUCT('Modified Weights'!U357:U361,'Centered Ratings'!U346:U350)/SUM('Modified Weights'!U357:U361)</f>
        <v>-0.10656810639880408</v>
      </c>
      <c r="V347">
        <f ca="1">SUMPRODUCT('Modified Weights'!V357:V361,'Centered Ratings'!V346:V350)/SUM('Modified Weights'!V357:V361)</f>
        <v>-9.1549909447158559E-2</v>
      </c>
      <c r="W347">
        <f ca="1">SUMPRODUCT('Modified Weights'!W357:W361,'Centered Ratings'!W346:W350)/SUM('Modified Weights'!W357:W361)</f>
        <v>1.7866191462045124E-2</v>
      </c>
      <c r="X347">
        <f ca="1">SUMPRODUCT('Modified Weights'!X357:X361,'Centered Ratings'!X346:X350)/SUM('Modified Weights'!X357:X361)</f>
        <v>8.3572229334235582E-2</v>
      </c>
      <c r="Y347">
        <f ca="1">SUMPRODUCT('Modified Weights'!Y357:Y361,'Centered Ratings'!Y346:Y350)/SUM('Modified Weights'!Y357:Y361)</f>
        <v>-0.24653999142256058</v>
      </c>
      <c r="Z347">
        <f ca="1">SUMPRODUCT('Modified Weights'!Z357:Z361,'Centered Ratings'!Z346:Z350)/SUM('Modified Weights'!Z357:Z361)</f>
        <v>-0.29496147074531703</v>
      </c>
    </row>
    <row r="348" spans="1:26">
      <c r="A348" s="21" t="s">
        <v>69</v>
      </c>
      <c r="B348">
        <f ca="1">SUMPRODUCT('Modified Weights'!B358:B362,'Centered Ratings'!B347:B351)/SUM('Modified Weights'!B358:B362)</f>
        <v>-2.8417425700289572E-2</v>
      </c>
      <c r="C348">
        <f ca="1">SUMPRODUCT('Modified Weights'!C358:C362,'Centered Ratings'!C347:C351)/SUM('Modified Weights'!C358:C362)</f>
        <v>0.10806951479939823</v>
      </c>
      <c r="D348">
        <f ca="1">SUMPRODUCT('Modified Weights'!D358:D362,'Centered Ratings'!D347:D351)/SUM('Modified Weights'!D358:D362)</f>
        <v>-0.10770624380170503</v>
      </c>
      <c r="E348">
        <f ca="1">SUMPRODUCT('Modified Weights'!E358:E362,'Centered Ratings'!E347:E351)/SUM('Modified Weights'!E358:E362)</f>
        <v>-7.873658716710602E-2</v>
      </c>
      <c r="F348" s="4">
        <f ca="1">SUMPRODUCT('Modified Weights'!F358:F362,'Centered Ratings'!F347:F351)/SUM('Modified Weights'!F358:F362)</f>
        <v>-2.5061677026789918E-2</v>
      </c>
      <c r="G348">
        <f ca="1">SUMPRODUCT('Modified Weights'!G358:G362,'Centered Ratings'!G347:G351)/SUM('Modified Weights'!G358:G362)</f>
        <v>0.11669764266227546</v>
      </c>
      <c r="H348">
        <f ca="1">SUMPRODUCT('Modified Weights'!H358:H362,'Centered Ratings'!H347:H351)/SUM('Modified Weights'!H358:H362)</f>
        <v>0.13379150254238259</v>
      </c>
      <c r="I348">
        <f ca="1">SUMPRODUCT('Modified Weights'!I358:I362,'Centered Ratings'!I347:I351)/SUM('Modified Weights'!I358:I362)</f>
        <v>8.1681303070192501E-2</v>
      </c>
      <c r="J348">
        <f ca="1">SUMPRODUCT('Modified Weights'!J358:J362,'Centered Ratings'!J347:J351)/SUM('Modified Weights'!J358:J362)</f>
        <v>7.9075557076727383E-3</v>
      </c>
      <c r="K348">
        <f ca="1">SUMPRODUCT('Modified Weights'!K358:K362,'Centered Ratings'!K347:K351)/SUM('Modified Weights'!K358:K362)</f>
        <v>3.3488119325907659E-2</v>
      </c>
      <c r="L348">
        <f ca="1">SUMPRODUCT('Modified Weights'!L358:L362,'Centered Ratings'!L347:L351)/SUM('Modified Weights'!L358:L362)</f>
        <v>4.4157729044765502E-3</v>
      </c>
      <c r="M348">
        <f ca="1">SUMPRODUCT('Modified Weights'!M358:M362,'Centered Ratings'!M347:M351)/SUM('Modified Weights'!M358:M362)</f>
        <v>0.28047625784480001</v>
      </c>
      <c r="N348">
        <f ca="1">SUMPRODUCT('Modified Weights'!N358:N362,'Centered Ratings'!N347:N351)/SUM('Modified Weights'!N358:N362)</f>
        <v>0.12633609237681795</v>
      </c>
      <c r="O348" s="4">
        <f ca="1">SUMPRODUCT('Modified Weights'!O358:O362,'Centered Ratings'!O347:O351)/SUM('Modified Weights'!O358:O362)</f>
        <v>-2.9061682444904161E-2</v>
      </c>
      <c r="P348">
        <f ca="1">SUMPRODUCT('Modified Weights'!P358:P362,'Centered Ratings'!P347:P351)/SUM('Modified Weights'!P358:P362)</f>
        <v>-4.0796507464679124E-2</v>
      </c>
      <c r="Q348">
        <f ca="1">SUMPRODUCT('Modified Weights'!Q358:Q362,'Centered Ratings'!Q347:Q351)/SUM('Modified Weights'!Q358:Q362)</f>
        <v>4.3119026827317199E-2</v>
      </c>
      <c r="R348">
        <f ca="1">SUMPRODUCT('Modified Weights'!R358:R362,'Centered Ratings'!R347:R351)/SUM('Modified Weights'!R358:R362)</f>
        <v>6.0827389281038254E-3</v>
      </c>
      <c r="S348">
        <f ca="1">SUMPRODUCT('Modified Weights'!S358:S362,'Centered Ratings'!S347:S351)/SUM('Modified Weights'!S358:S362)</f>
        <v>-4.6927034124032374E-2</v>
      </c>
      <c r="T348">
        <f ca="1">SUMPRODUCT('Modified Weights'!T358:T362,'Centered Ratings'!T347:T351)/SUM('Modified Weights'!T358:T362)</f>
        <v>7.7995843367454076E-2</v>
      </c>
      <c r="U348">
        <f ca="1">SUMPRODUCT('Modified Weights'!U358:U362,'Centered Ratings'!U347:U351)/SUM('Modified Weights'!U358:U362)</f>
        <v>3.8538496902713403E-2</v>
      </c>
      <c r="V348">
        <f ca="1">SUMPRODUCT('Modified Weights'!V358:V362,'Centered Ratings'!V347:V351)/SUM('Modified Weights'!V358:V362)</f>
        <v>-0.21310816318284087</v>
      </c>
      <c r="W348">
        <f ca="1">SUMPRODUCT('Modified Weights'!W358:W362,'Centered Ratings'!W347:W351)/SUM('Modified Weights'!W358:W362)</f>
        <v>8.7408541461084094E-2</v>
      </c>
      <c r="X348">
        <f ca="1">SUMPRODUCT('Modified Weights'!X358:X362,'Centered Ratings'!X347:X351)/SUM('Modified Weights'!X358:X362)</f>
        <v>0.19593908877346705</v>
      </c>
      <c r="Y348">
        <f ca="1">SUMPRODUCT('Modified Weights'!Y358:Y362,'Centered Ratings'!Y347:Y351)/SUM('Modified Weights'!Y358:Y362)</f>
        <v>3.8048791328134613E-3</v>
      </c>
      <c r="Z348">
        <f ca="1">SUMPRODUCT('Modified Weights'!Z358:Z362,'Centered Ratings'!Z347:Z351)/SUM('Modified Weights'!Z358:Z362)</f>
        <v>-5.4299380104610842E-2</v>
      </c>
    </row>
    <row r="349" spans="1:26">
      <c r="A349" s="1" t="str">
        <f t="shared" ref="A349:A352" si="69">A348</f>
        <v>857: Saving Private Ryan (1998)</v>
      </c>
      <c r="B349">
        <f ca="1">SUMPRODUCT('Modified Weights'!B359:B363,'Centered Ratings'!B348:B352)/SUM('Modified Weights'!B359:B363)</f>
        <v>-0.22832065480834446</v>
      </c>
      <c r="C349">
        <f ca="1">SUMPRODUCT('Modified Weights'!C359:C363,'Centered Ratings'!C348:C352)/SUM('Modified Weights'!C359:C363)</f>
        <v>-0.21652518457078862</v>
      </c>
      <c r="D349">
        <f ca="1">SUMPRODUCT('Modified Weights'!D359:D363,'Centered Ratings'!D348:D352)/SUM('Modified Weights'!D359:D363)</f>
        <v>0.12749397080645267</v>
      </c>
      <c r="E349">
        <f ca="1">SUMPRODUCT('Modified Weights'!E359:E363,'Centered Ratings'!E348:E352)/SUM('Modified Weights'!E359:E363)</f>
        <v>1.9154774862979299E-2</v>
      </c>
      <c r="F349" s="4">
        <f ca="1">SUMPRODUCT('Modified Weights'!F359:F363,'Centered Ratings'!F348:F352)/SUM('Modified Weights'!F359:F363)</f>
        <v>9.0816973546391969E-2</v>
      </c>
      <c r="G349">
        <f ca="1">SUMPRODUCT('Modified Weights'!G359:G363,'Centered Ratings'!G348:G352)/SUM('Modified Weights'!G359:G363)</f>
        <v>-0.39838892576615892</v>
      </c>
      <c r="H349">
        <f ca="1">SUMPRODUCT('Modified Weights'!H359:H363,'Centered Ratings'!H348:H352)/SUM('Modified Weights'!H359:H363)</f>
        <v>0.13379150254238259</v>
      </c>
      <c r="I349">
        <f ca="1">SUMPRODUCT('Modified Weights'!I359:I363,'Centered Ratings'!I348:I352)/SUM('Modified Weights'!I359:I363)</f>
        <v>0.21650823327208038</v>
      </c>
      <c r="J349">
        <f ca="1">SUMPRODUCT('Modified Weights'!J359:J363,'Centered Ratings'!J348:J352)/SUM('Modified Weights'!J359:J363)</f>
        <v>0.11994532944248792</v>
      </c>
      <c r="K349">
        <f ca="1">SUMPRODUCT('Modified Weights'!K359:K363,'Centered Ratings'!K348:K352)/SUM('Modified Weights'!K359:K363)</f>
        <v>-0.3847295506316486</v>
      </c>
      <c r="L349">
        <f ca="1">SUMPRODUCT('Modified Weights'!L359:L363,'Centered Ratings'!L348:L352)/SUM('Modified Weights'!L359:L363)</f>
        <v>9.889553476428431E-2</v>
      </c>
      <c r="M349">
        <f ca="1">SUMPRODUCT('Modified Weights'!M359:M363,'Centered Ratings'!M348:M352)/SUM('Modified Weights'!M359:M363)</f>
        <v>-0.54187937985983303</v>
      </c>
      <c r="N349">
        <f ca="1">SUMPRODUCT('Modified Weights'!N359:N363,'Centered Ratings'!N348:N352)/SUM('Modified Weights'!N359:N363)</f>
        <v>-9.3153060631938428E-2</v>
      </c>
      <c r="O349" s="4">
        <f ca="1">SUMPRODUCT('Modified Weights'!O359:O363,'Centered Ratings'!O348:O352)/SUM('Modified Weights'!O359:O363)</f>
        <v>0.11758631980201577</v>
      </c>
      <c r="P349">
        <f ca="1">SUMPRODUCT('Modified Weights'!P359:P363,'Centered Ratings'!P348:P352)/SUM('Modified Weights'!P359:P363)</f>
        <v>0.34747792516126258</v>
      </c>
      <c r="Q349">
        <f ca="1">SUMPRODUCT('Modified Weights'!Q359:Q363,'Centered Ratings'!Q348:Q352)/SUM('Modified Weights'!Q359:Q363)</f>
        <v>-0.5557342491482089</v>
      </c>
      <c r="R349">
        <f ca="1">SUMPRODUCT('Modified Weights'!R359:R363,'Centered Ratings'!R348:R352)/SUM('Modified Weights'!R359:R363)</f>
        <v>4.3412356941482395E-3</v>
      </c>
      <c r="S349">
        <f ca="1">SUMPRODUCT('Modified Weights'!S359:S363,'Centered Ratings'!S348:S352)/SUM('Modified Weights'!S359:S363)</f>
        <v>-0.18544777983197824</v>
      </c>
      <c r="T349">
        <f ca="1">SUMPRODUCT('Modified Weights'!T359:T363,'Centered Ratings'!T348:T352)/SUM('Modified Weights'!T359:T363)</f>
        <v>5.9436736785922796E-2</v>
      </c>
      <c r="U349">
        <f ca="1">SUMPRODUCT('Modified Weights'!U359:U363,'Centered Ratings'!U348:U352)/SUM('Modified Weights'!U359:U363)</f>
        <v>0.11388974867746324</v>
      </c>
      <c r="V349">
        <f ca="1">SUMPRODUCT('Modified Weights'!V359:V363,'Centered Ratings'!V348:V352)/SUM('Modified Weights'!V359:V363)</f>
        <v>0.62739251566232124</v>
      </c>
      <c r="W349">
        <f ca="1">SUMPRODUCT('Modified Weights'!W359:W363,'Centered Ratings'!W348:W352)/SUM('Modified Weights'!W359:W363)</f>
        <v>-8.7047331127529382E-2</v>
      </c>
      <c r="X349">
        <f ca="1">SUMPRODUCT('Modified Weights'!X359:X363,'Centered Ratings'!X348:X352)/SUM('Modified Weights'!X359:X363)</f>
        <v>-0.47285175875431323</v>
      </c>
      <c r="Y349">
        <f ca="1">SUMPRODUCT('Modified Weights'!Y359:Y363,'Centered Ratings'!Y348:Y352)/SUM('Modified Weights'!Y359:Y363)</f>
        <v>0.26251076085293329</v>
      </c>
      <c r="Z349">
        <f ca="1">SUMPRODUCT('Modified Weights'!Z359:Z363,'Centered Ratings'!Z348:Z352)/SUM('Modified Weights'!Z359:Z363)</f>
        <v>-0.16266970212643361</v>
      </c>
    </row>
    <row r="350" spans="1:26">
      <c r="A350" s="1" t="str">
        <f t="shared" si="69"/>
        <v>857: Saving Private Ryan (1998)</v>
      </c>
      <c r="B350">
        <f ca="1">SUMPRODUCT('Modified Weights'!B360:B364,'Centered Ratings'!B349:B353)/SUM('Modified Weights'!B360:B364)</f>
        <v>-0.22832065480834446</v>
      </c>
      <c r="C350">
        <f ca="1">SUMPRODUCT('Modified Weights'!C360:C364,'Centered Ratings'!C349:C353)/SUM('Modified Weights'!C360:C364)</f>
        <v>-0.23821594577180094</v>
      </c>
      <c r="D350">
        <f ca="1">SUMPRODUCT('Modified Weights'!D360:D364,'Centered Ratings'!D349:D353)/SUM('Modified Weights'!D360:D364)</f>
        <v>0.74420692208996031</v>
      </c>
      <c r="E350">
        <f ca="1">SUMPRODUCT('Modified Weights'!E360:E364,'Centered Ratings'!E349:E353)/SUM('Modified Weights'!E360:E364)</f>
        <v>0.21434806015447438</v>
      </c>
      <c r="F350" s="4">
        <f ca="1">SUMPRODUCT('Modified Weights'!F360:F364,'Centered Ratings'!F349:F353)/SUM('Modified Weights'!F360:F364)</f>
        <v>0.28672263663374203</v>
      </c>
      <c r="G350">
        <f ca="1">SUMPRODUCT('Modified Weights'!G360:G364,'Centered Ratings'!G349:G353)/SUM('Modified Weights'!G360:G364)</f>
        <v>-0.45202807302044856</v>
      </c>
      <c r="H350">
        <f ca="1">SUMPRODUCT('Modified Weights'!H360:H364,'Centered Ratings'!H349:H353)/SUM('Modified Weights'!H360:H364)</f>
        <v>-0.31308999331638887</v>
      </c>
      <c r="I350">
        <f ca="1">SUMPRODUCT('Modified Weights'!I360:I364,'Centered Ratings'!I349:I353)/SUM('Modified Weights'!I360:I364)</f>
        <v>8.5107731302137501E-2</v>
      </c>
      <c r="J350">
        <f ca="1">SUMPRODUCT('Modified Weights'!J360:J364,'Centered Ratings'!J349:J353)/SUM('Modified Weights'!J360:J364)</f>
        <v>-4.8035006466461805E-2</v>
      </c>
      <c r="K350">
        <f ca="1">SUMPRODUCT('Modified Weights'!K360:K364,'Centered Ratings'!K349:K353)/SUM('Modified Weights'!K360:K364)</f>
        <v>-0.38275877620317733</v>
      </c>
      <c r="L350">
        <f ca="1">SUMPRODUCT('Modified Weights'!L360:L364,'Centered Ratings'!L349:L353)/SUM('Modified Weights'!L360:L364)</f>
        <v>9.889553476428431E-2</v>
      </c>
      <c r="M350">
        <f ca="1">SUMPRODUCT('Modified Weights'!M360:M364,'Centered Ratings'!M349:M353)/SUM('Modified Weights'!M360:M364)</f>
        <v>-0.59640271298271053</v>
      </c>
      <c r="N350">
        <f ca="1">SUMPRODUCT('Modified Weights'!N360:N364,'Centered Ratings'!N349:N353)/SUM('Modified Weights'!N360:N364)</f>
        <v>-0.16328667366755253</v>
      </c>
      <c r="O350" s="4">
        <f ca="1">SUMPRODUCT('Modified Weights'!O360:O364,'Centered Ratings'!O349:O353)/SUM('Modified Weights'!O360:O364)</f>
        <v>0.51882350587684345</v>
      </c>
      <c r="P350">
        <f ca="1">SUMPRODUCT('Modified Weights'!P360:P364,'Centered Ratings'!P349:P353)/SUM('Modified Weights'!P360:P364)</f>
        <v>0.4357973795885261</v>
      </c>
      <c r="Q350">
        <f ca="1">SUMPRODUCT('Modified Weights'!Q360:Q364,'Centered Ratings'!Q349:Q353)/SUM('Modified Weights'!Q360:Q364)</f>
        <v>-0.36192353434214419</v>
      </c>
      <c r="R350">
        <f ca="1">SUMPRODUCT('Modified Weights'!R360:R364,'Centered Ratings'!R349:R353)/SUM('Modified Weights'!R360:R364)</f>
        <v>0.21817498584364536</v>
      </c>
      <c r="S350">
        <f ca="1">SUMPRODUCT('Modified Weights'!S360:S364,'Centered Ratings'!S349:S353)/SUM('Modified Weights'!S360:S364)</f>
        <v>-0.20679307668830677</v>
      </c>
      <c r="T350">
        <f ca="1">SUMPRODUCT('Modified Weights'!T360:T364,'Centered Ratings'!T349:T353)/SUM('Modified Weights'!T360:T364)</f>
        <v>-8.2508839962163807E-2</v>
      </c>
      <c r="U350">
        <f ca="1">SUMPRODUCT('Modified Weights'!U360:U364,'Centered Ratings'!U349:U353)/SUM('Modified Weights'!U360:U364)</f>
        <v>-0.40352614661547348</v>
      </c>
      <c r="V350">
        <f ca="1">SUMPRODUCT('Modified Weights'!V360:V364,'Centered Ratings'!V349:V353)/SUM('Modified Weights'!V360:V364)</f>
        <v>0.33608394564089306</v>
      </c>
      <c r="W350">
        <f ca="1">SUMPRODUCT('Modified Weights'!W360:W364,'Centered Ratings'!W349:W353)/SUM('Modified Weights'!W360:W364)</f>
        <v>-0.14484926099673337</v>
      </c>
      <c r="X350">
        <f ca="1">SUMPRODUCT('Modified Weights'!X360:X364,'Centered Ratings'!X349:X353)/SUM('Modified Weights'!X360:X364)</f>
        <v>-0.54016484648158369</v>
      </c>
      <c r="Y350">
        <f ca="1">SUMPRODUCT('Modified Weights'!Y360:Y364,'Centered Ratings'!Y349:Y353)/SUM('Modified Weights'!Y360:Y364)</f>
        <v>0.26585742560765008</v>
      </c>
      <c r="Z350">
        <f ca="1">SUMPRODUCT('Modified Weights'!Z360:Z364,'Centered Ratings'!Z349:Z353)/SUM('Modified Weights'!Z360:Z364)</f>
        <v>-3.9392441590746362E-2</v>
      </c>
    </row>
    <row r="351" spans="1:26">
      <c r="A351" s="1" t="str">
        <f t="shared" si="69"/>
        <v>857: Saving Private Ryan (1998)</v>
      </c>
      <c r="B351">
        <f ca="1">SUMPRODUCT('Modified Weights'!B361:B365,'Centered Ratings'!B350:B354)/SUM('Modified Weights'!B361:B365)</f>
        <v>0.46164967422035535</v>
      </c>
      <c r="C351">
        <f ca="1">SUMPRODUCT('Modified Weights'!C361:C365,'Centered Ratings'!C350:C354)/SUM('Modified Weights'!C361:C365)</f>
        <v>-0.26014504946407369</v>
      </c>
      <c r="D351">
        <f ca="1">SUMPRODUCT('Modified Weights'!D361:D365,'Centered Ratings'!D350:D354)/SUM('Modified Weights'!D361:D365)</f>
        <v>0.16388216319873228</v>
      </c>
      <c r="E351">
        <f ca="1">SUMPRODUCT('Modified Weights'!E361:E365,'Centered Ratings'!E350:E354)/SUM('Modified Weights'!E361:E365)</f>
        <v>0.10726734649145474</v>
      </c>
      <c r="F351" s="4">
        <f ca="1">SUMPRODUCT('Modified Weights'!F361:F365,'Centered Ratings'!F350:F354)/SUM('Modified Weights'!F361:F365)</f>
        <v>0.31214342755995084</v>
      </c>
      <c r="G351">
        <f ca="1">SUMPRODUCT('Modified Weights'!G361:G365,'Centered Ratings'!G350:G354)/SUM('Modified Weights'!G361:G365)</f>
        <v>-0.25618468310821463</v>
      </c>
      <c r="H351">
        <f ca="1">SUMPRODUCT('Modified Weights'!H361:H365,'Centered Ratings'!H350:H354)/SUM('Modified Weights'!H361:H365)</f>
        <v>-0.11007964213172212</v>
      </c>
      <c r="I351">
        <f ca="1">SUMPRODUCT('Modified Weights'!I361:I365,'Centered Ratings'!I350:I354)/SUM('Modified Weights'!I361:I365)</f>
        <v>3.1851092179343982E-2</v>
      </c>
      <c r="J351">
        <f ca="1">SUMPRODUCT('Modified Weights'!J361:J365,'Centered Ratings'!J350:J354)/SUM('Modified Weights'!J361:J365)</f>
        <v>-0.31370103490667017</v>
      </c>
      <c r="K351">
        <f ca="1">SUMPRODUCT('Modified Weights'!K361:K365,'Centered Ratings'!K350:K354)/SUM('Modified Weights'!K361:K365)</f>
        <v>-0.31676946275441381</v>
      </c>
      <c r="L351">
        <f ca="1">SUMPRODUCT('Modified Weights'!L361:L365,'Centered Ratings'!L350:L354)/SUM('Modified Weights'!L361:L365)</f>
        <v>-7.2295887200163514E-2</v>
      </c>
      <c r="M351">
        <f ca="1">SUMPRODUCT('Modified Weights'!M361:M365,'Centered Ratings'!M350:M354)/SUM('Modified Weights'!M361:M365)</f>
        <v>-0.29653099834002422</v>
      </c>
      <c r="N351">
        <f ca="1">SUMPRODUCT('Modified Weights'!N361:N365,'Centered Ratings'!N350:N354)/SUM('Modified Weights'!N361:N365)</f>
        <v>-0.20431844178131456</v>
      </c>
      <c r="O351" s="4">
        <f ca="1">SUMPRODUCT('Modified Weights'!O361:O365,'Centered Ratings'!O350:O354)/SUM('Modified Weights'!O361:O365)</f>
        <v>0.18409133880375525</v>
      </c>
      <c r="P351">
        <f ca="1">SUMPRODUCT('Modified Weights'!P361:P365,'Centered Ratings'!P350:P354)/SUM('Modified Weights'!P361:P365)</f>
        <v>0.36870625366865445</v>
      </c>
      <c r="Q351">
        <f ca="1">SUMPRODUCT('Modified Weights'!Q361:Q365,'Centered Ratings'!Q350:Q354)/SUM('Modified Weights'!Q361:Q365)</f>
        <v>-0.41692975581521369</v>
      </c>
      <c r="R351">
        <f ca="1">SUMPRODUCT('Modified Weights'!R361:R365,'Centered Ratings'!R350:R354)/SUM('Modified Weights'!R361:R365)</f>
        <v>0.31900386082509868</v>
      </c>
      <c r="S351">
        <f ca="1">SUMPRODUCT('Modified Weights'!S361:S365,'Centered Ratings'!S350:S354)/SUM('Modified Weights'!S361:S365)</f>
        <v>0.15604354673411802</v>
      </c>
      <c r="T351">
        <f ca="1">SUMPRODUCT('Modified Weights'!T361:T365,'Centered Ratings'!T350:T354)/SUM('Modified Weights'!T361:T365)</f>
        <v>-0.12955775640559317</v>
      </c>
      <c r="U351">
        <f ca="1">SUMPRODUCT('Modified Weights'!U361:U365,'Centered Ratings'!U350:U354)/SUM('Modified Weights'!U361:U365)</f>
        <v>-0.38138573926990066</v>
      </c>
      <c r="V351">
        <f ca="1">SUMPRODUCT('Modified Weights'!V361:V365,'Centered Ratings'!V350:V354)/SUM('Modified Weights'!V361:V365)</f>
        <v>0.33608394564089306</v>
      </c>
      <c r="W351">
        <f ca="1">SUMPRODUCT('Modified Weights'!W361:W365,'Centered Ratings'!W350:W354)/SUM('Modified Weights'!W361:W365)</f>
        <v>-0.31443478224810217</v>
      </c>
      <c r="X351">
        <f ca="1">SUMPRODUCT('Modified Weights'!X361:X365,'Centered Ratings'!X350:X354)/SUM('Modified Weights'!X361:X365)</f>
        <v>-0.54016484648158369</v>
      </c>
      <c r="Y351">
        <f ca="1">SUMPRODUCT('Modified Weights'!Y361:Y365,'Centered Ratings'!Y350:Y354)/SUM('Modified Weights'!Y361:Y365)</f>
        <v>0.14554932109128346</v>
      </c>
      <c r="Z351">
        <f ca="1">SUMPRODUCT('Modified Weights'!Z361:Z365,'Centered Ratings'!Z350:Z354)/SUM('Modified Weights'!Z361:Z365)</f>
        <v>-0.35451756567053616</v>
      </c>
    </row>
    <row r="352" spans="1:26">
      <c r="A352" s="1" t="str">
        <f t="shared" si="69"/>
        <v>857: Saving Private Ryan (1998)</v>
      </c>
      <c r="B352">
        <f ca="1">SUMPRODUCT('Modified Weights'!B362:B366,'Centered Ratings'!B351:B355)/SUM('Modified Weights'!B362:B366)</f>
        <v>0.16081549602137732</v>
      </c>
      <c r="C352">
        <f ca="1">SUMPRODUCT('Modified Weights'!C362:C366,'Centered Ratings'!C351:C355)/SUM('Modified Weights'!C362:C366)</f>
        <v>4.474271823724945E-2</v>
      </c>
      <c r="D352">
        <f ca="1">SUMPRODUCT('Modified Weights'!D362:D366,'Centered Ratings'!D351:D355)/SUM('Modified Weights'!D362:D366)</f>
        <v>9.913389221416774E-2</v>
      </c>
      <c r="E352">
        <f ca="1">SUMPRODUCT('Modified Weights'!E362:E366,'Centered Ratings'!E351:E355)/SUM('Modified Weights'!E362:E366)</f>
        <v>7.8626922205930719E-2</v>
      </c>
      <c r="F352" s="4">
        <f ca="1">SUMPRODUCT('Modified Weights'!F362:F366,'Centered Ratings'!F351:F355)/SUM('Modified Weights'!F362:F366)</f>
        <v>0.10619045547965517</v>
      </c>
      <c r="G352">
        <f ca="1">SUMPRODUCT('Modified Weights'!G362:G366,'Centered Ratings'!G351:G355)/SUM('Modified Weights'!G362:G366)</f>
        <v>0.13341130757238126</v>
      </c>
      <c r="H352">
        <f ca="1">SUMPRODUCT('Modified Weights'!H362:H366,'Centered Ratings'!H351:H355)/SUM('Modified Weights'!H362:H366)</f>
        <v>4.5357195233762755E-2</v>
      </c>
      <c r="I352">
        <f ca="1">SUMPRODUCT('Modified Weights'!I362:I366,'Centered Ratings'!I351:I355)/SUM('Modified Weights'!I362:I366)</f>
        <v>1.9941601395477551E-17</v>
      </c>
      <c r="J352">
        <f ca="1">SUMPRODUCT('Modified Weights'!J362:J366,'Centered Ratings'!J351:J355)/SUM('Modified Weights'!J362:J366)</f>
        <v>-0.16370501385746664</v>
      </c>
      <c r="K352">
        <f ca="1">SUMPRODUCT('Modified Weights'!K362:K366,'Centered Ratings'!K351:K355)/SUM('Modified Weights'!K362:K366)</f>
        <v>-0.16076417882153435</v>
      </c>
      <c r="L352">
        <f ca="1">SUMPRODUCT('Modified Weights'!L362:L366,'Centered Ratings'!L351:L355)/SUM('Modified Weights'!L362:L366)</f>
        <v>5.9988188676331697E-2</v>
      </c>
      <c r="M352">
        <f ca="1">SUMPRODUCT('Modified Weights'!M362:M366,'Centered Ratings'!M351:M355)/SUM('Modified Weights'!M362:M366)</f>
        <v>-0.2423353240385118</v>
      </c>
      <c r="N352">
        <f ca="1">SUMPRODUCT('Modified Weights'!N362:N366,'Centered Ratings'!N351:N355)/SUM('Modified Weights'!N362:N366)</f>
        <v>-0.13381179711086114</v>
      </c>
      <c r="O352" s="4">
        <f ca="1">SUMPRODUCT('Modified Weights'!O362:O366,'Centered Ratings'!O351:O355)/SUM('Modified Weights'!O362:O366)</f>
        <v>-4.7464294903195835E-2</v>
      </c>
      <c r="P352">
        <f ca="1">SUMPRODUCT('Modified Weights'!P362:P366,'Centered Ratings'!P351:P355)/SUM('Modified Weights'!P362:P366)</f>
        <v>0.38264445690557125</v>
      </c>
      <c r="Q352">
        <f ca="1">SUMPRODUCT('Modified Weights'!Q362:Q366,'Centered Ratings'!Q351:Q355)/SUM('Modified Weights'!Q362:Q366)</f>
        <v>-0.21649324220425872</v>
      </c>
      <c r="R352">
        <f ca="1">SUMPRODUCT('Modified Weights'!R362:R366,'Centered Ratings'!R351:R355)/SUM('Modified Weights'!R362:R366)</f>
        <v>0.12240825129802094</v>
      </c>
      <c r="S352">
        <f ca="1">SUMPRODUCT('Modified Weights'!S362:S366,'Centered Ratings'!S351:S355)/SUM('Modified Weights'!S362:S366)</f>
        <v>3.5092651084407261E-2</v>
      </c>
      <c r="T352">
        <f ca="1">SUMPRODUCT('Modified Weights'!T362:T366,'Centered Ratings'!T351:T355)/SUM('Modified Weights'!T362:T366)</f>
        <v>7.5337825226498692E-2</v>
      </c>
      <c r="U352">
        <f ca="1">SUMPRODUCT('Modified Weights'!U362:U366,'Centered Ratings'!U351:U355)/SUM('Modified Weights'!U362:U366)</f>
        <v>-0.20025582263415595</v>
      </c>
      <c r="V352">
        <f ca="1">SUMPRODUCT('Modified Weights'!V362:V366,'Centered Ratings'!V351:V355)/SUM('Modified Weights'!V362:V366)</f>
        <v>-3.619906144444459E-2</v>
      </c>
      <c r="W352">
        <f ca="1">SUMPRODUCT('Modified Weights'!W362:W366,'Centered Ratings'!W351:W355)/SUM('Modified Weights'!W362:W366)</f>
        <v>-8.5940475165482477E-2</v>
      </c>
      <c r="X352">
        <f ca="1">SUMPRODUCT('Modified Weights'!X362:X366,'Centered Ratings'!X351:X355)/SUM('Modified Weights'!X362:X366)</f>
        <v>0.2239152436021353</v>
      </c>
      <c r="Y352">
        <f ca="1">SUMPRODUCT('Modified Weights'!Y362:Y366,'Centered Ratings'!Y351:Y355)/SUM('Modified Weights'!Y362:Y366)</f>
        <v>-4.4701145555839816E-2</v>
      </c>
      <c r="Z352">
        <f ca="1">SUMPRODUCT('Modified Weights'!Z362:Z366,'Centered Ratings'!Z351:Z355)/SUM('Modified Weights'!Z362:Z366)</f>
        <v>0.27036148047823183</v>
      </c>
    </row>
    <row r="353" spans="1:26">
      <c r="A353" s="21" t="s">
        <v>70</v>
      </c>
      <c r="B353">
        <f ca="1">SUMPRODUCT('Modified Weights'!B363:B367,'Centered Ratings'!B352:B356)/SUM('Modified Weights'!B363:B367)</f>
        <v>-2.9122657161436728E-3</v>
      </c>
      <c r="C353">
        <f ca="1">SUMPRODUCT('Modified Weights'!C363:C367,'Centered Ratings'!C352:C356)/SUM('Modified Weights'!C363:C367)</f>
        <v>-7.6274715413252288E-3</v>
      </c>
      <c r="D353">
        <f ca="1">SUMPRODUCT('Modified Weights'!D363:D367,'Centered Ratings'!D352:D356)/SUM('Modified Weights'!D363:D367)</f>
        <v>-4.7220517489460226E-2</v>
      </c>
      <c r="E353">
        <f ca="1">SUMPRODUCT('Modified Weights'!E363:E367,'Centered Ratings'!E352:E356)/SUM('Modified Weights'!E363:E367)</f>
        <v>1.5284962115458987E-3</v>
      </c>
      <c r="F353" s="4">
        <f ca="1">SUMPRODUCT('Modified Weights'!F363:F367,'Centered Ratings'!F352:F356)/SUM('Modified Weights'!F363:F367)</f>
        <v>1.0151459865022453E-2</v>
      </c>
      <c r="G353">
        <f ca="1">SUMPRODUCT('Modified Weights'!G363:G367,'Centered Ratings'!G352:G356)/SUM('Modified Weights'!G363:G367)</f>
        <v>7.4890605986494829E-3</v>
      </c>
      <c r="H353">
        <f ca="1">SUMPRODUCT('Modified Weights'!H363:H367,'Centered Ratings'!H352:H356)/SUM('Modified Weights'!H363:H367)</f>
        <v>1.8140832494059497E-2</v>
      </c>
      <c r="I353">
        <f ca="1">SUMPRODUCT('Modified Weights'!I363:I367,'Centered Ratings'!I352:I356)/SUM('Modified Weights'!I363:I367)</f>
        <v>1.9941601395477551E-17</v>
      </c>
      <c r="J353">
        <f ca="1">SUMPRODUCT('Modified Weights'!J363:J367,'Centered Ratings'!J352:J356)/SUM('Modified Weights'!J363:J367)</f>
        <v>-1.5503573878315692E-2</v>
      </c>
      <c r="K353">
        <f ca="1">SUMPRODUCT('Modified Weights'!K363:K367,'Centered Ratings'!K352:K356)/SUM('Modified Weights'!K363:K367)</f>
        <v>-1.3871879664327499E-2</v>
      </c>
      <c r="L353">
        <f ca="1">SUMPRODUCT('Modified Weights'!L363:L367,'Centered Ratings'!L352:L356)/SUM('Modified Weights'!L363:L367)</f>
        <v>6.3159935836704035E-3</v>
      </c>
      <c r="M353">
        <f ca="1">SUMPRODUCT('Modified Weights'!M363:M367,'Centered Ratings'!M352:M356)/SUM('Modified Weights'!M363:M367)</f>
        <v>-3.8930893461053828E-2</v>
      </c>
      <c r="N353">
        <f ca="1">SUMPRODUCT('Modified Weights'!N363:N367,'Centered Ratings'!N352:N356)/SUM('Modified Weights'!N363:N367)</f>
        <v>7.9278833555662225E-3</v>
      </c>
      <c r="O353" s="4">
        <f ca="1">SUMPRODUCT('Modified Weights'!O363:O367,'Centered Ratings'!O352:O356)/SUM('Modified Weights'!O363:O367)</f>
        <v>-1.3874732264331313E-2</v>
      </c>
      <c r="P353">
        <f ca="1">SUMPRODUCT('Modified Weights'!P363:P367,'Centered Ratings'!P352:P356)/SUM('Modified Weights'!P363:P367)</f>
        <v>7.5032296791909384E-2</v>
      </c>
      <c r="Q353">
        <f ca="1">SUMPRODUCT('Modified Weights'!Q363:Q367,'Centered Ratings'!Q352:Q356)/SUM('Modified Weights'!Q363:Q367)</f>
        <v>-1.3375138955085972E-2</v>
      </c>
      <c r="R353">
        <f ca="1">SUMPRODUCT('Modified Weights'!R363:R367,'Centered Ratings'!R352:R356)/SUM('Modified Weights'!R363:R367)</f>
        <v>8.3050084201528249E-3</v>
      </c>
      <c r="S353">
        <f ca="1">SUMPRODUCT('Modified Weights'!S363:S367,'Centered Ratings'!S352:S356)/SUM('Modified Weights'!S363:S367)</f>
        <v>-1.9543197739717291E-3</v>
      </c>
      <c r="T353">
        <f ca="1">SUMPRODUCT('Modified Weights'!T363:T367,'Centered Ratings'!T352:T356)/SUM('Modified Weights'!T363:T367)</f>
        <v>3.2533885553487116E-2</v>
      </c>
      <c r="U353">
        <f ca="1">SUMPRODUCT('Modified Weights'!U363:U367,'Centered Ratings'!U352:U356)/SUM('Modified Weights'!U363:U367)</f>
        <v>-8.2371626047699868E-3</v>
      </c>
      <c r="V353">
        <f ca="1">SUMPRODUCT('Modified Weights'!V363:V367,'Centered Ratings'!V352:V356)/SUM('Modified Weights'!V363:V367)</f>
        <v>9.8697577372939271E-2</v>
      </c>
      <c r="W353">
        <f ca="1">SUMPRODUCT('Modified Weights'!W363:W367,'Centered Ratings'!W352:W356)/SUM('Modified Weights'!W363:W367)</f>
        <v>-7.0917413547528979E-2</v>
      </c>
      <c r="X353">
        <f ca="1">SUMPRODUCT('Modified Weights'!X363:X367,'Centered Ratings'!X352:X356)/SUM('Modified Weights'!X363:X367)</f>
        <v>1.9937983801511502E-2</v>
      </c>
      <c r="Y353">
        <f ca="1">SUMPRODUCT('Modified Weights'!Y363:Y367,'Centered Ratings'!Y352:Y356)/SUM('Modified Weights'!Y363:Y367)</f>
        <v>1.1738539784103207E-2</v>
      </c>
      <c r="Z353">
        <f ca="1">SUMPRODUCT('Modified Weights'!Z363:Z367,'Centered Ratings'!Z352:Z356)/SUM('Modified Weights'!Z363:Z367)</f>
        <v>-3.4010668828043593E-2</v>
      </c>
    </row>
    <row r="354" spans="1:26">
      <c r="A354" s="1" t="str">
        <f t="shared" ref="A354:A357" si="70">A353</f>
        <v>862: Toy Story (1995)</v>
      </c>
      <c r="B354">
        <f ca="1">SUMPRODUCT('Modified Weights'!B364:B368,'Centered Ratings'!B353:B357)/SUM('Modified Weights'!B364:B368)</f>
        <v>0.4346671278928288</v>
      </c>
      <c r="C354">
        <f ca="1">SUMPRODUCT('Modified Weights'!C364:C368,'Centered Ratings'!C353:C357)/SUM('Modified Weights'!C364:C368)</f>
        <v>-0.10089704442075356</v>
      </c>
      <c r="D354">
        <f ca="1">SUMPRODUCT('Modified Weights'!D364:D368,'Centered Ratings'!D353:D357)/SUM('Modified Weights'!D364:D368)</f>
        <v>-0.1161767084402418</v>
      </c>
      <c r="E354">
        <f ca="1">SUMPRODUCT('Modified Weights'!E364:E368,'Centered Ratings'!E353:E357)/SUM('Modified Weights'!E364:E368)</f>
        <v>-7.6437100513814544E-3</v>
      </c>
      <c r="F354" s="4">
        <f ca="1">SUMPRODUCT('Modified Weights'!F364:F368,'Centered Ratings'!F353:F357)/SUM('Modified Weights'!F364:F368)</f>
        <v>1.1611367763925561E-2</v>
      </c>
      <c r="G354">
        <f ca="1">SUMPRODUCT('Modified Weights'!G364:G368,'Centered Ratings'!G353:G357)/SUM('Modified Weights'!G364:G368)</f>
        <v>3.6924923369765682E-2</v>
      </c>
      <c r="H354">
        <f ca="1">SUMPRODUCT('Modified Weights'!H364:H368,'Centered Ratings'!H353:H357)/SUM('Modified Weights'!H364:H368)</f>
        <v>1.8140832494059497E-2</v>
      </c>
      <c r="I354">
        <f ca="1">SUMPRODUCT('Modified Weights'!I364:I368,'Centered Ratings'!I353:I357)/SUM('Modified Weights'!I364:I368)</f>
        <v>-6.2263651333967357E-2</v>
      </c>
      <c r="J354">
        <f ca="1">SUMPRODUCT('Modified Weights'!J364:J368,'Centered Ratings'!J353:J357)/SUM('Modified Weights'!J364:J368)</f>
        <v>-0.16296527955940207</v>
      </c>
      <c r="K354">
        <f ca="1">SUMPRODUCT('Modified Weights'!K364:K368,'Centered Ratings'!K353:K357)/SUM('Modified Weights'!K364:K368)</f>
        <v>0.31046367728837265</v>
      </c>
      <c r="L354">
        <f ca="1">SUMPRODUCT('Modified Weights'!L364:L368,'Centered Ratings'!L353:L357)/SUM('Modified Weights'!L364:L368)</f>
        <v>4.1667198761549458E-2</v>
      </c>
      <c r="M354">
        <f ca="1">SUMPRODUCT('Modified Weights'!M364:M368,'Centered Ratings'!M353:M357)/SUM('Modified Weights'!M364:M368)</f>
        <v>0.33333333333333348</v>
      </c>
      <c r="N354">
        <f ca="1">SUMPRODUCT('Modified Weights'!N364:N368,'Centered Ratings'!N353:N357)/SUM('Modified Weights'!N364:N368)</f>
        <v>-3.2203973091870744E-2</v>
      </c>
      <c r="O354" s="4">
        <f ca="1">SUMPRODUCT('Modified Weights'!O364:O368,'Centered Ratings'!O353:O357)/SUM('Modified Weights'!O364:O368)</f>
        <v>1.167977379510346E-2</v>
      </c>
      <c r="P354">
        <f ca="1">SUMPRODUCT('Modified Weights'!P364:P368,'Centered Ratings'!P353:P357)/SUM('Modified Weights'!P364:P368)</f>
        <v>-3.8282713602923936E-2</v>
      </c>
      <c r="Q354">
        <f ca="1">SUMPRODUCT('Modified Weights'!Q364:Q368,'Centered Ratings'!Q353:Q357)/SUM('Modified Weights'!Q364:Q368)</f>
        <v>0.45354356097372606</v>
      </c>
      <c r="R354">
        <f ca="1">SUMPRODUCT('Modified Weights'!R364:R368,'Centered Ratings'!R353:R357)/SUM('Modified Weights'!R364:R368)</f>
        <v>9.2108418500317091E-2</v>
      </c>
      <c r="S354">
        <f ca="1">SUMPRODUCT('Modified Weights'!S364:S368,'Centered Ratings'!S353:S357)/SUM('Modified Weights'!S364:S368)</f>
        <v>0.39519624536515369</v>
      </c>
      <c r="T354">
        <f ca="1">SUMPRODUCT('Modified Weights'!T364:T368,'Centered Ratings'!T353:T357)/SUM('Modified Weights'!T364:T368)</f>
        <v>0.40979861730827705</v>
      </c>
      <c r="U354">
        <f ca="1">SUMPRODUCT('Modified Weights'!U364:U368,'Centered Ratings'!U353:U357)/SUM('Modified Weights'!U364:U368)</f>
        <v>-0.28368732542697045</v>
      </c>
      <c r="V354">
        <f ca="1">SUMPRODUCT('Modified Weights'!V364:V368,'Centered Ratings'!V353:V357)/SUM('Modified Weights'!V364:V368)</f>
        <v>-0.47870873854883755</v>
      </c>
      <c r="W354">
        <f ca="1">SUMPRODUCT('Modified Weights'!W364:W368,'Centered Ratings'!W353:W357)/SUM('Modified Weights'!W364:W368)</f>
        <v>-0.32944486560398489</v>
      </c>
      <c r="X354">
        <f ca="1">SUMPRODUCT('Modified Weights'!X364:X368,'Centered Ratings'!X353:X357)/SUM('Modified Weights'!X364:X368)</f>
        <v>3.3041907676279174E-2</v>
      </c>
      <c r="Y354">
        <f ca="1">SUMPRODUCT('Modified Weights'!Y364:Y368,'Centered Ratings'!Y353:Y357)/SUM('Modified Weights'!Y364:Y368)</f>
        <v>-0.13585093086227334</v>
      </c>
      <c r="Z354">
        <f ca="1">SUMPRODUCT('Modified Weights'!Z364:Z368,'Centered Ratings'!Z353:Z357)/SUM('Modified Weights'!Z364:Z368)</f>
        <v>9.9120428537935623E-2</v>
      </c>
    </row>
    <row r="355" spans="1:26">
      <c r="A355" s="1" t="str">
        <f t="shared" si="70"/>
        <v>862: Toy Story (1995)</v>
      </c>
      <c r="B355">
        <f ca="1">SUMPRODUCT('Modified Weights'!B365:B369,'Centered Ratings'!B354:B358)/SUM('Modified Weights'!B365:B369)</f>
        <v>0.4346671278928288</v>
      </c>
      <c r="C355">
        <f ca="1">SUMPRODUCT('Modified Weights'!C365:C369,'Centered Ratings'!C354:C358)/SUM('Modified Weights'!C365:C369)</f>
        <v>-0.66790060019189257</v>
      </c>
      <c r="D355">
        <f ca="1">SUMPRODUCT('Modified Weights'!D365:D369,'Centered Ratings'!D354:D358)/SUM('Modified Weights'!D365:D369)</f>
        <v>-0.29991509097484081</v>
      </c>
      <c r="E355">
        <f ca="1">SUMPRODUCT('Modified Weights'!E365:E369,'Centered Ratings'!E354:E358)/SUM('Modified Weights'!E365:E369)</f>
        <v>-1.9646808467904293E-2</v>
      </c>
      <c r="F355" s="4">
        <f ca="1">SUMPRODUCT('Modified Weights'!F365:F369,'Centered Ratings'!F354:F358)/SUM('Modified Weights'!F365:F369)</f>
        <v>-0.23664341778771147</v>
      </c>
      <c r="G355">
        <f ca="1">SUMPRODUCT('Modified Weights'!G365:G369,'Centered Ratings'!G354:G358)/SUM('Modified Weights'!G365:G369)</f>
        <v>0.39899360488895819</v>
      </c>
      <c r="H355">
        <f ca="1">SUMPRODUCT('Modified Weights'!H365:H369,'Centered Ratings'!H354:H358)/SUM('Modified Weights'!H365:H369)</f>
        <v>0.25</v>
      </c>
      <c r="I355">
        <f ca="1">SUMPRODUCT('Modified Weights'!I365:I369,'Centered Ratings'!I354:I358)/SUM('Modified Weights'!I365:I369)</f>
        <v>-0.29891292080746518</v>
      </c>
      <c r="J355">
        <f ca="1">SUMPRODUCT('Modified Weights'!J365:J369,'Centered Ratings'!J354:J358)/SUM('Modified Weights'!J365:J369)</f>
        <v>-0.18051587547758383</v>
      </c>
      <c r="K355">
        <f ca="1">SUMPRODUCT('Modified Weights'!K365:K369,'Centered Ratings'!K354:K358)/SUM('Modified Weights'!K365:K369)</f>
        <v>0.52432002675535927</v>
      </c>
      <c r="L355">
        <f ca="1">SUMPRODUCT('Modified Weights'!L365:L369,'Centered Ratings'!L354:L358)/SUM('Modified Weights'!L365:L369)</f>
        <v>4.1667198761549458E-2</v>
      </c>
      <c r="M355">
        <f ca="1">SUMPRODUCT('Modified Weights'!M365:M369,'Centered Ratings'!M354:M358)/SUM('Modified Weights'!M365:M369)</f>
        <v>-7.4475668250027355E-2</v>
      </c>
      <c r="N355">
        <f ca="1">SUMPRODUCT('Modified Weights'!N365:N369,'Centered Ratings'!N354:N358)/SUM('Modified Weights'!N365:N369)</f>
        <v>0.38028525557037751</v>
      </c>
      <c r="O355" s="4">
        <f ca="1">SUMPRODUCT('Modified Weights'!O365:O369,'Centered Ratings'!O354:O358)/SUM('Modified Weights'!O365:O369)</f>
        <v>-0.11871244361070912</v>
      </c>
      <c r="P355">
        <f ca="1">SUMPRODUCT('Modified Weights'!P365:P369,'Centered Ratings'!P354:P358)/SUM('Modified Weights'!P365:P369)</f>
        <v>-0.11121035414895269</v>
      </c>
      <c r="Q355">
        <f ca="1">SUMPRODUCT('Modified Weights'!Q365:Q369,'Centered Ratings'!Q354:Q358)/SUM('Modified Weights'!Q365:Q369)</f>
        <v>0.43891326186392254</v>
      </c>
      <c r="R355">
        <f ca="1">SUMPRODUCT('Modified Weights'!R365:R369,'Centered Ratings'!R354:R358)/SUM('Modified Weights'!R365:R369)</f>
        <v>-0.20722309374334766</v>
      </c>
      <c r="S355">
        <f ca="1">SUMPRODUCT('Modified Weights'!S365:S369,'Centered Ratings'!S354:S358)/SUM('Modified Weights'!S365:S369)</f>
        <v>0.27659988480062309</v>
      </c>
      <c r="T355">
        <f ca="1">SUMPRODUCT('Modified Weights'!T365:T369,'Centered Ratings'!T354:T358)/SUM('Modified Weights'!T365:T369)</f>
        <v>0.35298486520394962</v>
      </c>
      <c r="U355">
        <f ca="1">SUMPRODUCT('Modified Weights'!U365:U369,'Centered Ratings'!U354:U358)/SUM('Modified Weights'!U365:U369)</f>
        <v>-8.5446442474455583E-2</v>
      </c>
      <c r="V355">
        <f ca="1">SUMPRODUCT('Modified Weights'!V365:V369,'Centered Ratings'!V354:V358)/SUM('Modified Weights'!V365:V369)</f>
        <v>-0.83333333333333326</v>
      </c>
      <c r="W355">
        <f ca="1">SUMPRODUCT('Modified Weights'!W365:W369,'Centered Ratings'!W354:W358)/SUM('Modified Weights'!W365:W369)</f>
        <v>-0.32944486560398489</v>
      </c>
      <c r="X355">
        <f ca="1">SUMPRODUCT('Modified Weights'!X365:X369,'Centered Ratings'!X354:X358)/SUM('Modified Weights'!X365:X369)</f>
        <v>-0.18124589804370267</v>
      </c>
      <c r="Y355">
        <f ca="1">SUMPRODUCT('Modified Weights'!Y365:Y369,'Centered Ratings'!Y354:Y358)/SUM('Modified Weights'!Y365:Y369)</f>
        <v>1.00836107324189E-2</v>
      </c>
      <c r="Z355">
        <f ca="1">SUMPRODUCT('Modified Weights'!Z365:Z369,'Centered Ratings'!Z354:Z358)/SUM('Modified Weights'!Z365:Z369)</f>
        <v>4.7943906353258237E-2</v>
      </c>
    </row>
    <row r="356" spans="1:26">
      <c r="A356" s="1" t="str">
        <f t="shared" si="70"/>
        <v>862: Toy Story (1995)</v>
      </c>
      <c r="B356">
        <f ca="1">SUMPRODUCT('Modified Weights'!B366:B370,'Centered Ratings'!B355:B359)/SUM('Modified Weights'!B366:B370)</f>
        <v>-3.7559151837295864E-2</v>
      </c>
      <c r="C356">
        <f ca="1">SUMPRODUCT('Modified Weights'!C366:C370,'Centered Ratings'!C355:C359)/SUM('Modified Weights'!C366:C370)</f>
        <v>-0.25891692667937566</v>
      </c>
      <c r="D356">
        <f ca="1">SUMPRODUCT('Modified Weights'!D366:D370,'Centered Ratings'!D355:D359)/SUM('Modified Weights'!D366:D370)</f>
        <v>-0.22046125062941632</v>
      </c>
      <c r="E356">
        <f ca="1">SUMPRODUCT('Modified Weights'!E366:E370,'Centered Ratings'!E355:E359)/SUM('Modified Weights'!E366:E370)</f>
        <v>0.14875483992764038</v>
      </c>
      <c r="F356" s="4">
        <f ca="1">SUMPRODUCT('Modified Weights'!F366:F370,'Centered Ratings'!F355:F359)/SUM('Modified Weights'!F366:F370)</f>
        <v>-0.43526919848917089</v>
      </c>
      <c r="G356">
        <f ca="1">SUMPRODUCT('Modified Weights'!G366:G370,'Centered Ratings'!G355:G359)/SUM('Modified Weights'!G366:G370)</f>
        <v>0.42774273495653459</v>
      </c>
      <c r="H356">
        <f ca="1">SUMPRODUCT('Modified Weights'!H366:H370,'Centered Ratings'!H355:H359)/SUM('Modified Weights'!H366:H370)</f>
        <v>0.66666666666666652</v>
      </c>
      <c r="I356">
        <f ca="1">SUMPRODUCT('Modified Weights'!I366:I370,'Centered Ratings'!I355:I359)/SUM('Modified Weights'!I366:I370)</f>
        <v>-0.19702119372205343</v>
      </c>
      <c r="J356">
        <f ca="1">SUMPRODUCT('Modified Weights'!J366:J370,'Centered Ratings'!J355:J359)/SUM('Modified Weights'!J366:J370)</f>
        <v>-1.8303250384826598E-2</v>
      </c>
      <c r="K356">
        <f ca="1">SUMPRODUCT('Modified Weights'!K366:K370,'Centered Ratings'!K355:K359)/SUM('Modified Weights'!K366:K370)</f>
        <v>0.45665381307831854</v>
      </c>
      <c r="L356">
        <f ca="1">SUMPRODUCT('Modified Weights'!L366:L370,'Centered Ratings'!L355:L359)/SUM('Modified Weights'!L366:L370)</f>
        <v>0.16073092456463675</v>
      </c>
      <c r="M356">
        <f ca="1">SUMPRODUCT('Modified Weights'!M366:M370,'Centered Ratings'!M355:M359)/SUM('Modified Weights'!M366:M370)</f>
        <v>0.23293318159747303</v>
      </c>
      <c r="N356">
        <f ca="1">SUMPRODUCT('Modified Weights'!N366:N370,'Centered Ratings'!N355:N359)/SUM('Modified Weights'!N366:N370)</f>
        <v>0.125</v>
      </c>
      <c r="O356" s="4">
        <f ca="1">SUMPRODUCT('Modified Weights'!O366:O370,'Centered Ratings'!O355:O359)/SUM('Modified Weights'!O366:O370)</f>
        <v>-7.6977859326690101E-2</v>
      </c>
      <c r="P356">
        <f ca="1">SUMPRODUCT('Modified Weights'!P366:P370,'Centered Ratings'!P355:P359)/SUM('Modified Weights'!P366:P370)</f>
        <v>-0.26019590612683791</v>
      </c>
      <c r="Q356">
        <f ca="1">SUMPRODUCT('Modified Weights'!Q366:Q370,'Centered Ratings'!Q355:Q359)/SUM('Modified Weights'!Q366:Q370)</f>
        <v>0.43891326186392243</v>
      </c>
      <c r="R356">
        <f ca="1">SUMPRODUCT('Modified Weights'!R366:R370,'Centered Ratings'!R355:R359)/SUM('Modified Weights'!R366:R370)</f>
        <v>-0.18873815726959534</v>
      </c>
      <c r="S356">
        <f ca="1">SUMPRODUCT('Modified Weights'!S366:S370,'Centered Ratings'!S355:S359)/SUM('Modified Weights'!S366:S370)</f>
        <v>-1.401718891690453E-2</v>
      </c>
      <c r="T356">
        <f ca="1">SUMPRODUCT('Modified Weights'!T366:T370,'Centered Ratings'!T355:T359)/SUM('Modified Weights'!T366:T370)</f>
        <v>0.51082114161763437</v>
      </c>
      <c r="U356">
        <f ca="1">SUMPRODUCT('Modified Weights'!U366:U370,'Centered Ratings'!U355:U359)/SUM('Modified Weights'!U366:U370)</f>
        <v>0.23795828106433436</v>
      </c>
      <c r="V356">
        <f ca="1">SUMPRODUCT('Modified Weights'!V366:V370,'Centered Ratings'!V355:V359)/SUM('Modified Weights'!V366:V370)</f>
        <v>-0.83333333333333326</v>
      </c>
      <c r="W356">
        <f ca="1">SUMPRODUCT('Modified Weights'!W366:W370,'Centered Ratings'!W355:W359)/SUM('Modified Weights'!W366:W370)</f>
        <v>-9.6778891328448108E-2</v>
      </c>
      <c r="X356">
        <f ca="1">SUMPRODUCT('Modified Weights'!X366:X370,'Centered Ratings'!X355:X359)/SUM('Modified Weights'!X366:X370)</f>
        <v>-0.18124589804370267</v>
      </c>
      <c r="Y356">
        <f ca="1">SUMPRODUCT('Modified Weights'!Y366:Y370,'Centered Ratings'!Y355:Y359)/SUM('Modified Weights'!Y366:Y370)</f>
        <v>-5.4839885754623903E-2</v>
      </c>
      <c r="Z356">
        <f ca="1">SUMPRODUCT('Modified Weights'!Z366:Z370,'Centered Ratings'!Z355:Z359)/SUM('Modified Weights'!Z366:Z370)</f>
        <v>0.44494883212037145</v>
      </c>
    </row>
    <row r="357" spans="1:26">
      <c r="A357" s="1" t="str">
        <f t="shared" si="70"/>
        <v>862: Toy Story (1995)</v>
      </c>
      <c r="B357">
        <f ca="1">SUMPRODUCT('Modified Weights'!B367:B371,'Centered Ratings'!B356:B360)/SUM('Modified Weights'!B367:B371)</f>
        <v>3.4565475570527207E-2</v>
      </c>
      <c r="C357">
        <f ca="1">SUMPRODUCT('Modified Weights'!C367:C371,'Centered Ratings'!C356:C360)/SUM('Modified Weights'!C367:C371)</f>
        <v>-4.7165042860365464E-2</v>
      </c>
      <c r="D357">
        <f ca="1">SUMPRODUCT('Modified Weights'!D367:D371,'Centered Ratings'!D356:D360)/SUM('Modified Weights'!D367:D371)</f>
        <v>-0.22046125062941632</v>
      </c>
      <c r="E357">
        <f ca="1">SUMPRODUCT('Modified Weights'!E367:E371,'Centered Ratings'!E356:E360)/SUM('Modified Weights'!E367:E371)</f>
        <v>-5.3319227076571163E-2</v>
      </c>
      <c r="F357" s="4">
        <f ca="1">SUMPRODUCT('Modified Weights'!F367:F371,'Centered Ratings'!F356:F360)/SUM('Modified Weights'!F367:F371)</f>
        <v>-0.19890758944572401</v>
      </c>
      <c r="G357">
        <f ca="1">SUMPRODUCT('Modified Weights'!G367:G371,'Centered Ratings'!G356:G360)/SUM('Modified Weights'!G367:G371)</f>
        <v>-5.9183260467494753E-2</v>
      </c>
      <c r="H357">
        <f ca="1">SUMPRODUCT('Modified Weights'!H367:H371,'Centered Ratings'!H356:H360)/SUM('Modified Weights'!H367:H371)</f>
        <v>0.66666666666666641</v>
      </c>
      <c r="I357">
        <f ca="1">SUMPRODUCT('Modified Weights'!I367:I371,'Centered Ratings'!I356:I360)/SUM('Modified Weights'!I367:I371)</f>
        <v>9.5560181494012963E-3</v>
      </c>
      <c r="J357">
        <f ca="1">SUMPRODUCT('Modified Weights'!J367:J371,'Centered Ratings'!J356:J360)/SUM('Modified Weights'!J367:J371)</f>
        <v>2.0348737867181471E-2</v>
      </c>
      <c r="K357">
        <f ca="1">SUMPRODUCT('Modified Weights'!K367:K371,'Centered Ratings'!K356:K360)/SUM('Modified Weights'!K367:K371)</f>
        <v>0.45665381307831854</v>
      </c>
      <c r="L357">
        <f ca="1">SUMPRODUCT('Modified Weights'!L367:L371,'Centered Ratings'!L356:L360)/SUM('Modified Weights'!L367:L371)</f>
        <v>0.10595405662571256</v>
      </c>
      <c r="M357">
        <f ca="1">SUMPRODUCT('Modified Weights'!M367:M371,'Centered Ratings'!M356:M360)/SUM('Modified Weights'!M367:M371)</f>
        <v>0.12745136438486454</v>
      </c>
      <c r="N357">
        <f ca="1">SUMPRODUCT('Modified Weights'!N367:N371,'Centered Ratings'!N356:N360)/SUM('Modified Weights'!N367:N371)</f>
        <v>1.25</v>
      </c>
      <c r="O357" s="4">
        <f ca="1">SUMPRODUCT('Modified Weights'!O367:O371,'Centered Ratings'!O356:O360)/SUM('Modified Weights'!O367:O371)</f>
        <v>0.15704148126608444</v>
      </c>
      <c r="P357">
        <f ca="1">SUMPRODUCT('Modified Weights'!P367:P371,'Centered Ratings'!P356:P360)/SUM('Modified Weights'!P367:P371)</f>
        <v>-0.33996116000611837</v>
      </c>
      <c r="Q357">
        <f ca="1">SUMPRODUCT('Modified Weights'!Q367:Q371,'Centered Ratings'!Q356:Q360)/SUM('Modified Weights'!Q367:Q371)</f>
        <v>-4.2559605119393475E-2</v>
      </c>
      <c r="R357">
        <f ca="1">SUMPRODUCT('Modified Weights'!R367:R371,'Centered Ratings'!R356:R360)/SUM('Modified Weights'!R367:R371)</f>
        <v>-0.24035915587477935</v>
      </c>
      <c r="S357">
        <f ca="1">SUMPRODUCT('Modified Weights'!S367:S371,'Centered Ratings'!S356:S360)/SUM('Modified Weights'!S367:S371)</f>
        <v>-0.15269898394391229</v>
      </c>
      <c r="T357">
        <f ca="1">SUMPRODUCT('Modified Weights'!T367:T371,'Centered Ratings'!T356:T360)/SUM('Modified Weights'!T367:T371)</f>
        <v>2.6464916754690423E-2</v>
      </c>
      <c r="U357">
        <f ca="1">SUMPRODUCT('Modified Weights'!U367:U371,'Centered Ratings'!U356:U360)/SUM('Modified Weights'!U367:U371)</f>
        <v>-2.4884550784752433E-3</v>
      </c>
      <c r="V357">
        <f ca="1">SUMPRODUCT('Modified Weights'!V367:V371,'Centered Ratings'!V356:V360)/SUM('Modified Weights'!V367:V371)</f>
        <v>0.5403810657538114</v>
      </c>
      <c r="W357">
        <f ca="1">SUMPRODUCT('Modified Weights'!W367:W371,'Centered Ratings'!W356:W360)/SUM('Modified Weights'!W367:W371)</f>
        <v>6.6863783016968686E-2</v>
      </c>
      <c r="X357">
        <f ca="1">SUMPRODUCT('Modified Weights'!X367:X371,'Centered Ratings'!X356:X360)/SUM('Modified Weights'!X367:X371)</f>
        <v>-0.61267486579362773</v>
      </c>
      <c r="Y357">
        <f ca="1">SUMPRODUCT('Modified Weights'!Y367:Y371,'Centered Ratings'!Y356:Y360)/SUM('Modified Weights'!Y367:Y371)</f>
        <v>0.19799318164170795</v>
      </c>
      <c r="Z357">
        <f ca="1">SUMPRODUCT('Modified Weights'!Z367:Z371,'Centered Ratings'!Z356:Z360)/SUM('Modified Weights'!Z367:Z371)</f>
        <v>-0.12577922591521776</v>
      </c>
    </row>
    <row r="358" spans="1:26">
      <c r="A358" s="21" t="s">
        <v>71</v>
      </c>
      <c r="B358">
        <f ca="1">SUMPRODUCT('Modified Weights'!B368:B372,'Centered Ratings'!B357:B361)/SUM('Modified Weights'!B368:B372)</f>
        <v>-6.8389390507844788E-2</v>
      </c>
      <c r="C358">
        <f ca="1">SUMPRODUCT('Modified Weights'!C368:C372,'Centered Ratings'!C357:C361)/SUM('Modified Weights'!C368:C372)</f>
        <v>4.7400715076832495E-2</v>
      </c>
      <c r="D358">
        <f ca="1">SUMPRODUCT('Modified Weights'!D368:D372,'Centered Ratings'!D357:D361)/SUM('Modified Weights'!D368:D372)</f>
        <v>5.8292179346520347E-2</v>
      </c>
      <c r="E358">
        <f ca="1">SUMPRODUCT('Modified Weights'!E368:E372,'Centered Ratings'!E357:E361)/SUM('Modified Weights'!E368:E372)</f>
        <v>-1.8564813420882703E-2</v>
      </c>
      <c r="F358" s="4">
        <f ca="1">SUMPRODUCT('Modified Weights'!F368:F372,'Centered Ratings'!F357:F361)/SUM('Modified Weights'!F368:F372)</f>
        <v>2.4661644404551861E-2</v>
      </c>
      <c r="G358">
        <f ca="1">SUMPRODUCT('Modified Weights'!G368:G372,'Centered Ratings'!G357:G361)/SUM('Modified Weights'!G368:G372)</f>
        <v>-3.4206395841361335E-2</v>
      </c>
      <c r="H358">
        <f ca="1">SUMPRODUCT('Modified Weights'!H368:H372,'Centered Ratings'!H357:H361)/SUM('Modified Weights'!H368:H372)</f>
        <v>0.22072514834663626</v>
      </c>
      <c r="I358">
        <f ca="1">SUMPRODUCT('Modified Weights'!I368:I372,'Centered Ratings'!I357:I361)/SUM('Modified Weights'!I368:I372)</f>
        <v>9.5560181494012963E-3</v>
      </c>
      <c r="J358">
        <f ca="1">SUMPRODUCT('Modified Weights'!J368:J372,'Centered Ratings'!J357:J361)/SUM('Modified Weights'!J368:J372)</f>
        <v>5.1817946016256958E-2</v>
      </c>
      <c r="K358">
        <f ca="1">SUMPRODUCT('Modified Weights'!K368:K372,'Centered Ratings'!K357:K361)/SUM('Modified Weights'!K368:K372)</f>
        <v>-2.5538417437758101E-2</v>
      </c>
      <c r="L358">
        <f ca="1">SUMPRODUCT('Modified Weights'!L368:L372,'Centered Ratings'!L357:L361)/SUM('Modified Weights'!L368:L372)</f>
        <v>-5.8692745950811587E-3</v>
      </c>
      <c r="M358">
        <f ca="1">SUMPRODUCT('Modified Weights'!M368:M372,'Centered Ratings'!M357:M361)/SUM('Modified Weights'!M368:M372)</f>
        <v>0.21307412777372825</v>
      </c>
      <c r="N358">
        <f ca="1">SUMPRODUCT('Modified Weights'!N368:N372,'Centered Ratings'!N357:N361)/SUM('Modified Weights'!N368:N372)</f>
        <v>4.0604713678556371E-2</v>
      </c>
      <c r="O358" s="4">
        <f ca="1">SUMPRODUCT('Modified Weights'!O368:O372,'Centered Ratings'!O357:O361)/SUM('Modified Weights'!O368:O372)</f>
        <v>-3.1659250643375847E-3</v>
      </c>
      <c r="P358">
        <f ca="1">SUMPRODUCT('Modified Weights'!P368:P372,'Centered Ratings'!P357:P361)/SUM('Modified Weights'!P368:P372)</f>
        <v>-3.8584041226043572E-2</v>
      </c>
      <c r="Q358">
        <f ca="1">SUMPRODUCT('Modified Weights'!Q368:Q372,'Centered Ratings'!Q357:Q361)/SUM('Modified Weights'!Q368:Q372)</f>
        <v>-4.2559605119393419E-2</v>
      </c>
      <c r="R358">
        <f ca="1">SUMPRODUCT('Modified Weights'!R368:R372,'Centered Ratings'!R357:R361)/SUM('Modified Weights'!R368:R372)</f>
        <v>-9.0183816839735503E-3</v>
      </c>
      <c r="S358">
        <f ca="1">SUMPRODUCT('Modified Weights'!S368:S372,'Centered Ratings'!S357:S361)/SUM('Modified Weights'!S368:S372)</f>
        <v>9.4552600638800669E-4</v>
      </c>
      <c r="T358">
        <f ca="1">SUMPRODUCT('Modified Weights'!T368:T372,'Centered Ratings'!T357:T361)/SUM('Modified Weights'!T368:T372)</f>
        <v>-2.9499385713802957E-2</v>
      </c>
      <c r="U358">
        <f ca="1">SUMPRODUCT('Modified Weights'!U368:U372,'Centered Ratings'!U357:U361)/SUM('Modified Weights'!U368:U372)</f>
        <v>0.12268969027612987</v>
      </c>
      <c r="V358">
        <f ca="1">SUMPRODUCT('Modified Weights'!V368:V372,'Centered Ratings'!V357:V361)/SUM('Modified Weights'!V368:V372)</f>
        <v>0.10724636624250856</v>
      </c>
      <c r="W358">
        <f ca="1">SUMPRODUCT('Modified Weights'!W368:W372,'Centered Ratings'!W357:W361)/SUM('Modified Weights'!W368:W372)</f>
        <v>6.6863783016968686E-2</v>
      </c>
      <c r="X358">
        <f ca="1">SUMPRODUCT('Modified Weights'!X368:X372,'Centered Ratings'!X357:X361)/SUM('Modified Weights'!X368:X372)</f>
        <v>-1.8765056190199955E-2</v>
      </c>
      <c r="Y358">
        <f ca="1">SUMPRODUCT('Modified Weights'!Y368:Y372,'Centered Ratings'!Y357:Y361)/SUM('Modified Weights'!Y368:Y372)</f>
        <v>-9.331931639369731E-2</v>
      </c>
      <c r="Z358">
        <f ca="1">SUMPRODUCT('Modified Weights'!Z368:Z372,'Centered Ratings'!Z357:Z361)/SUM('Modified Weights'!Z368:Z372)</f>
        <v>-8.05821994937298E-2</v>
      </c>
    </row>
    <row r="359" spans="1:26">
      <c r="A359" s="1" t="str">
        <f t="shared" ref="A359:A362" si="71">A358</f>
        <v>954: Mission: Impossible (1996)</v>
      </c>
      <c r="B359">
        <f ca="1">SUMPRODUCT('Modified Weights'!B369:B373,'Centered Ratings'!B358:B362)/SUM('Modified Weights'!B369:B373)</f>
        <v>-0.53419469525392238</v>
      </c>
      <c r="C359">
        <f ca="1">SUMPRODUCT('Modified Weights'!C369:C373,'Centered Ratings'!C358:C362)/SUM('Modified Weights'!C369:C373)</f>
        <v>4.7400715076832495E-2</v>
      </c>
      <c r="D359">
        <f ca="1">SUMPRODUCT('Modified Weights'!D369:D373,'Centered Ratings'!D358:D362)/SUM('Modified Weights'!D369:D373)</f>
        <v>9.5316370102666567E-2</v>
      </c>
      <c r="E359">
        <f ca="1">SUMPRODUCT('Modified Weights'!E369:E373,'Centered Ratings'!E358:E362)/SUM('Modified Weights'!E369:E373)</f>
        <v>-7.5174857646366111E-2</v>
      </c>
      <c r="F359" s="4">
        <f ca="1">SUMPRODUCT('Modified Weights'!F369:F373,'Centered Ratings'!F358:F362)/SUM('Modified Weights'!F369:F373)</f>
        <v>-8.6530054776191093E-2</v>
      </c>
      <c r="G359">
        <f ca="1">SUMPRODUCT('Modified Weights'!G369:G373,'Centered Ratings'!G358:G362)/SUM('Modified Weights'!G369:G373)</f>
        <v>-3.4206395841361335E-2</v>
      </c>
      <c r="H359">
        <f ca="1">SUMPRODUCT('Modified Weights'!H369:H373,'Centered Ratings'!H358:H362)/SUM('Modified Weights'!H369:H373)</f>
        <v>0.22072514834663626</v>
      </c>
      <c r="I359">
        <f ca="1">SUMPRODUCT('Modified Weights'!I369:I373,'Centered Ratings'!I358:I362)/SUM('Modified Weights'!I369:I373)</f>
        <v>-0.14193338498957198</v>
      </c>
      <c r="J359">
        <f ca="1">SUMPRODUCT('Modified Weights'!J369:J373,'Centered Ratings'!J358:J362)/SUM('Modified Weights'!J369:J373)</f>
        <v>0.20121196401083799</v>
      </c>
      <c r="K359">
        <f ca="1">SUMPRODUCT('Modified Weights'!K369:K373,'Centered Ratings'!K358:K362)/SUM('Modified Weights'!K369:K373)</f>
        <v>-2.5538417437758101E-2</v>
      </c>
      <c r="L359">
        <f ca="1">SUMPRODUCT('Modified Weights'!L369:L373,'Centered Ratings'!L358:L362)/SUM('Modified Weights'!L369:L373)</f>
        <v>4.8085966150288657E-2</v>
      </c>
      <c r="M359">
        <f ca="1">SUMPRODUCT('Modified Weights'!M369:M373,'Centered Ratings'!M358:M362)/SUM('Modified Weights'!M369:M373)</f>
        <v>0.21307412777372825</v>
      </c>
      <c r="N359">
        <f ca="1">SUMPRODUCT('Modified Weights'!N369:N373,'Centered Ratings'!N358:N362)/SUM('Modified Weights'!N369:N373)</f>
        <v>4.0604713678556371E-2</v>
      </c>
      <c r="O359" s="4">
        <f ca="1">SUMPRODUCT('Modified Weights'!O369:O373,'Centered Ratings'!O358:O362)/SUM('Modified Weights'!O369:O373)</f>
        <v>9.0626955017705318E-2</v>
      </c>
      <c r="P359">
        <f ca="1">SUMPRODUCT('Modified Weights'!P369:P373,'Centered Ratings'!P358:P362)/SUM('Modified Weights'!P369:P373)</f>
        <v>-9.3754290585661745E-2</v>
      </c>
      <c r="Q359">
        <f ca="1">SUMPRODUCT('Modified Weights'!Q369:Q373,'Centered Ratings'!Q358:Q362)/SUM('Modified Weights'!Q369:Q373)</f>
        <v>-4.2559605119393419E-2</v>
      </c>
      <c r="R359">
        <f ca="1">SUMPRODUCT('Modified Weights'!R369:R373,'Centered Ratings'!R358:R362)/SUM('Modified Weights'!R369:R373)</f>
        <v>-6.7009190841986768E-2</v>
      </c>
      <c r="S359">
        <f ca="1">SUMPRODUCT('Modified Weights'!S369:S373,'Centered Ratings'!S358:S362)/SUM('Modified Weights'!S369:S373)</f>
        <v>9.4552600638800669E-4</v>
      </c>
      <c r="T359">
        <f ca="1">SUMPRODUCT('Modified Weights'!T369:T373,'Centered Ratings'!T358:T362)/SUM('Modified Weights'!T369:T373)</f>
        <v>-0.10932530137381222</v>
      </c>
      <c r="U359">
        <f ca="1">SUMPRODUCT('Modified Weights'!U369:U373,'Centered Ratings'!U358:U362)/SUM('Modified Weights'!U369:U373)</f>
        <v>0.24059916206483928</v>
      </c>
      <c r="V359">
        <f ca="1">SUMPRODUCT('Modified Weights'!V369:V373,'Centered Ratings'!V358:V362)/SUM('Modified Weights'!V369:V373)</f>
        <v>0.52680233463944814</v>
      </c>
      <c r="W359">
        <f ca="1">SUMPRODUCT('Modified Weights'!W369:W373,'Centered Ratings'!W358:W362)/SUM('Modified Weights'!W369:W373)</f>
        <v>8.8886245850158294E-2</v>
      </c>
      <c r="X359">
        <f ca="1">SUMPRODUCT('Modified Weights'!X369:X373,'Centered Ratings'!X358:X362)/SUM('Modified Weights'!X369:X373)</f>
        <v>-1.8765056190199955E-2</v>
      </c>
      <c r="Y359">
        <f ca="1">SUMPRODUCT('Modified Weights'!Y369:Y373,'Centered Ratings'!Y358:Y362)/SUM('Modified Weights'!Y369:Y373)</f>
        <v>-9.3319316393697366E-2</v>
      </c>
      <c r="Z359">
        <f ca="1">SUMPRODUCT('Modified Weights'!Z369:Z373,'Centered Ratings'!Z358:Z362)/SUM('Modified Weights'!Z369:Z373)</f>
        <v>-0.22995203993760246</v>
      </c>
    </row>
    <row r="360" spans="1:26">
      <c r="A360" s="1" t="str">
        <f t="shared" si="71"/>
        <v>954: Mission: Impossible (1996)</v>
      </c>
      <c r="B360">
        <f ca="1">SUMPRODUCT('Modified Weights'!B370:B374,'Centered Ratings'!B359:B363)/SUM('Modified Weights'!B370:B374)</f>
        <v>-0.53419469525392238</v>
      </c>
      <c r="C360">
        <f ca="1">SUMPRODUCT('Modified Weights'!C370:C374,'Centered Ratings'!C359:C363)/SUM('Modified Weights'!C370:C374)</f>
        <v>0.1839004171281523</v>
      </c>
      <c r="D360">
        <f ca="1">SUMPRODUCT('Modified Weights'!D370:D374,'Centered Ratings'!D359:D363)/SUM('Modified Weights'!D370:D374)</f>
        <v>0.26203163749157704</v>
      </c>
      <c r="E360">
        <f ca="1">SUMPRODUCT('Modified Weights'!E370:E374,'Centered Ratings'!E359:E363)/SUM('Modified Weights'!E370:E374)</f>
        <v>-6.2178343361090418E-2</v>
      </c>
      <c r="F360" s="4">
        <f ca="1">SUMPRODUCT('Modified Weights'!F370:F374,'Centered Ratings'!F359:F363)/SUM('Modified Weights'!F370:F374)</f>
        <v>7.17495624745529E-2</v>
      </c>
      <c r="G360">
        <f ca="1">SUMPRODUCT('Modified Weights'!G370:G374,'Centered Ratings'!G359:G363)/SUM('Modified Weights'!G370:G374)</f>
        <v>-0.17184853808538969</v>
      </c>
      <c r="H360">
        <f ca="1">SUMPRODUCT('Modified Weights'!H370:H374,'Centered Ratings'!H359:H363)/SUM('Modified Weights'!H370:H374)</f>
        <v>0.22072514834663626</v>
      </c>
      <c r="I360">
        <f ca="1">SUMPRODUCT('Modified Weights'!I370:I374,'Centered Ratings'!I359:I363)/SUM('Modified Weights'!I370:I374)</f>
        <v>0.14193338498957195</v>
      </c>
      <c r="J360">
        <f ca="1">SUMPRODUCT('Modified Weights'!J370:J374,'Centered Ratings'!J359:J363)/SUM('Modified Weights'!J370:J374)</f>
        <v>0.20121196401083799</v>
      </c>
      <c r="K360">
        <f ca="1">SUMPRODUCT('Modified Weights'!K370:K374,'Centered Ratings'!K359:K363)/SUM('Modified Weights'!K370:K374)</f>
        <v>-2.5538417437758101E-2</v>
      </c>
      <c r="L360">
        <f ca="1">SUMPRODUCT('Modified Weights'!L370:L374,'Centered Ratings'!L359:L363)/SUM('Modified Weights'!L370:L374)</f>
        <v>4.8085966150288657E-2</v>
      </c>
      <c r="M360">
        <f ca="1">SUMPRODUCT('Modified Weights'!M370:M374,'Centered Ratings'!M359:M363)/SUM('Modified Weights'!M370:M374)</f>
        <v>0.23448883391632866</v>
      </c>
      <c r="N360">
        <f ca="1">SUMPRODUCT('Modified Weights'!N370:N374,'Centered Ratings'!N359:N363)/SUM('Modified Weights'!N370:N374)</f>
        <v>4.0604713678556371E-2</v>
      </c>
      <c r="O360" s="4">
        <f ca="1">SUMPRODUCT('Modified Weights'!O370:O374,'Centered Ratings'!O359:O363)/SUM('Modified Weights'!O370:O374)</f>
        <v>6.2364064014867042E-2</v>
      </c>
      <c r="P360">
        <f ca="1">SUMPRODUCT('Modified Weights'!P370:P374,'Centered Ratings'!P359:P363)/SUM('Modified Weights'!P370:P374)</f>
        <v>9.5532015337587949E-3</v>
      </c>
      <c r="Q360">
        <f ca="1">SUMPRODUCT('Modified Weights'!Q370:Q374,'Centered Ratings'!Q359:Q363)/SUM('Modified Weights'!Q370:Q374)</f>
        <v>-0.11859197704635963</v>
      </c>
      <c r="R360">
        <f ca="1">SUMPRODUCT('Modified Weights'!R370:R374,'Centered Ratings'!R359:R363)/SUM('Modified Weights'!R370:R374)</f>
        <v>-1.2672983793404896E-2</v>
      </c>
      <c r="S360">
        <f ca="1">SUMPRODUCT('Modified Weights'!S370:S374,'Centered Ratings'!S359:S363)/SUM('Modified Weights'!S370:S374)</f>
        <v>9.6387015405599227E-2</v>
      </c>
      <c r="T360">
        <f ca="1">SUMPRODUCT('Modified Weights'!T370:T374,'Centered Ratings'!T359:T363)/SUM('Modified Weights'!T370:T374)</f>
        <v>-0.10932530137381222</v>
      </c>
      <c r="U360">
        <f ca="1">SUMPRODUCT('Modified Weights'!U370:U374,'Centered Ratings'!U359:U363)/SUM('Modified Weights'!U370:U374)</f>
        <v>0.24059916206483928</v>
      </c>
      <c r="V360">
        <f ca="1">SUMPRODUCT('Modified Weights'!V370:V374,'Centered Ratings'!V359:V363)/SUM('Modified Weights'!V370:V374)</f>
        <v>0.52680233463944814</v>
      </c>
      <c r="W360">
        <f ca="1">SUMPRODUCT('Modified Weights'!W370:W374,'Centered Ratings'!W359:W363)/SUM('Modified Weights'!W370:W374)</f>
        <v>8.8886245850158294E-2</v>
      </c>
      <c r="X360">
        <f ca="1">SUMPRODUCT('Modified Weights'!X370:X374,'Centered Ratings'!X359:X363)/SUM('Modified Weights'!X370:X374)</f>
        <v>0.10884033409746766</v>
      </c>
      <c r="Y360">
        <f ca="1">SUMPRODUCT('Modified Weights'!Y370:Y374,'Centered Ratings'!Y359:Y363)/SUM('Modified Weights'!Y370:Y374)</f>
        <v>-9.3319316393697338E-2</v>
      </c>
      <c r="Z360">
        <f ca="1">SUMPRODUCT('Modified Weights'!Z370:Z374,'Centered Ratings'!Z359:Z363)/SUM('Modified Weights'!Z370:Z374)</f>
        <v>-0.47551599397090072</v>
      </c>
    </row>
    <row r="361" spans="1:26">
      <c r="A361" s="1" t="str">
        <f t="shared" si="71"/>
        <v>954: Mission: Impossible (1996)</v>
      </c>
      <c r="B361">
        <f ca="1">SUMPRODUCT('Modified Weights'!B371:B375,'Centered Ratings'!B360:B364)/SUM('Modified Weights'!B371:B375)</f>
        <v>0</v>
      </c>
      <c r="C361">
        <f ca="1">SUMPRODUCT('Modified Weights'!C371:C375,'Centered Ratings'!C360:C364)/SUM('Modified Weights'!C371:C375)</f>
        <v>-7.7187600998945907E-2</v>
      </c>
      <c r="D361">
        <f ca="1">SUMPRODUCT('Modified Weights'!D371:D375,'Centered Ratings'!D360:D364)/SUM('Modified Weights'!D371:D375)</f>
        <v>0.26203163749157704</v>
      </c>
      <c r="E361">
        <f ca="1">SUMPRODUCT('Modified Weights'!E371:E375,'Centered Ratings'!E360:E364)/SUM('Modified Weights'!E371:E375)</f>
        <v>-0.16581012698911796</v>
      </c>
      <c r="F361" s="4">
        <f ca="1">SUMPRODUCT('Modified Weights'!F371:F375,'Centered Ratings'!F360:F364)/SUM('Modified Weights'!F371:F375)</f>
        <v>4.9680031285501865E-2</v>
      </c>
      <c r="G361">
        <f ca="1">SUMPRODUCT('Modified Weights'!G371:G375,'Centered Ratings'!G360:G364)/SUM('Modified Weights'!G371:G375)</f>
        <v>-0.21976375486468375</v>
      </c>
      <c r="H361">
        <f ca="1">SUMPRODUCT('Modified Weights'!H371:H375,'Centered Ratings'!H360:H364)/SUM('Modified Weights'!H371:H375)</f>
        <v>1.2371880835575659E-2</v>
      </c>
      <c r="I361">
        <f ca="1">SUMPRODUCT('Modified Weights'!I371:I375,'Centered Ratings'!I360:I364)/SUM('Modified Weights'!I371:I375)</f>
        <v>0.14193338498957195</v>
      </c>
      <c r="J361">
        <f ca="1">SUMPRODUCT('Modified Weights'!J371:J375,'Centered Ratings'!J360:J364)/SUM('Modified Weights'!J371:J375)</f>
        <v>0.20121196401083799</v>
      </c>
      <c r="K361">
        <f ca="1">SUMPRODUCT('Modified Weights'!K371:K375,'Centered Ratings'!K360:K364)/SUM('Modified Weights'!K371:K375)</f>
        <v>-2.5538417437758101E-2</v>
      </c>
      <c r="L361">
        <f ca="1">SUMPRODUCT('Modified Weights'!L371:L375,'Centered Ratings'!L360:L364)/SUM('Modified Weights'!L371:L375)</f>
        <v>4.8085966150288657E-2</v>
      </c>
      <c r="M361">
        <f ca="1">SUMPRODUCT('Modified Weights'!M371:M375,'Centered Ratings'!M360:M364)/SUM('Modified Weights'!M371:M375)</f>
        <v>-7.6254922527302926E-2</v>
      </c>
      <c r="N361">
        <f ca="1">SUMPRODUCT('Modified Weights'!N371:N375,'Centered Ratings'!N360:N364)/SUM('Modified Weights'!N371:N375)</f>
        <v>4.0604713678556371E-2</v>
      </c>
      <c r="O361" s="4">
        <f ca="1">SUMPRODUCT('Modified Weights'!O371:O375,'Centered Ratings'!O360:O364)/SUM('Modified Weights'!O371:O375)</f>
        <v>6.2364064014867042E-2</v>
      </c>
      <c r="P361">
        <f ca="1">SUMPRODUCT('Modified Weights'!P371:P375,'Centered Ratings'!P360:P364)/SUM('Modified Weights'!P371:P375)</f>
        <v>9.5532015337587949E-3</v>
      </c>
      <c r="Q361">
        <f ca="1">SUMPRODUCT('Modified Weights'!Q371:Q375,'Centered Ratings'!Q360:Q364)/SUM('Modified Weights'!Q371:Q375)</f>
        <v>-0.22111182683342737</v>
      </c>
      <c r="R361">
        <f ca="1">SUMPRODUCT('Modified Weights'!R371:R375,'Centered Ratings'!R360:R364)/SUM('Modified Weights'!R371:R375)</f>
        <v>5.8902635945484054E-2</v>
      </c>
      <c r="S361">
        <f ca="1">SUMPRODUCT('Modified Weights'!S371:S375,'Centered Ratings'!S360:S364)/SUM('Modified Weights'!S371:S375)</f>
        <v>3.3311824329556539E-2</v>
      </c>
      <c r="T361">
        <f ca="1">SUMPRODUCT('Modified Weights'!T371:T375,'Centered Ratings'!T360:T364)/SUM('Modified Weights'!T371:T375)</f>
        <v>-7.3300348981157074E-2</v>
      </c>
      <c r="U361">
        <f ca="1">SUMPRODUCT('Modified Weights'!U371:U375,'Centered Ratings'!U360:U364)/SUM('Modified Weights'!U371:U375)</f>
        <v>0.13132148448419326</v>
      </c>
      <c r="V361">
        <f ca="1">SUMPRODUCT('Modified Weights'!V371:V375,'Centered Ratings'!V360:V364)/SUM('Modified Weights'!V371:V375)</f>
        <v>0.52680233463944814</v>
      </c>
      <c r="W361">
        <f ca="1">SUMPRODUCT('Modified Weights'!W371:W375,'Centered Ratings'!W360:W364)/SUM('Modified Weights'!W371:W375)</f>
        <v>0.4688362375658589</v>
      </c>
      <c r="X361">
        <f ca="1">SUMPRODUCT('Modified Weights'!X371:X375,'Centered Ratings'!X360:X364)/SUM('Modified Weights'!X371:X375)</f>
        <v>0.10884033409746766</v>
      </c>
      <c r="Y361">
        <f ca="1">SUMPRODUCT('Modified Weights'!Y371:Y375,'Centered Ratings'!Y360:Y364)/SUM('Modified Weights'!Y371:Y375)</f>
        <v>-0.25790075597743434</v>
      </c>
      <c r="Z361">
        <f ca="1">SUMPRODUCT('Modified Weights'!Z371:Z375,'Centered Ratings'!Z360:Z364)/SUM('Modified Weights'!Z371:Z375)</f>
        <v>-0.47551599397090072</v>
      </c>
    </row>
    <row r="362" spans="1:26">
      <c r="A362" s="1" t="str">
        <f t="shared" si="71"/>
        <v>954: Mission: Impossible (1996)</v>
      </c>
      <c r="B362">
        <f ca="1">SUMPRODUCT('Modified Weights'!B372:B376,'Centered Ratings'!B361:B365)/SUM('Modified Weights'!B372:B376)</f>
        <v>0</v>
      </c>
      <c r="C362">
        <f ca="1">SUMPRODUCT('Modified Weights'!C372:C376,'Centered Ratings'!C361:C365)/SUM('Modified Weights'!C372:C376)</f>
        <v>-4.47860631337803E-2</v>
      </c>
      <c r="D362">
        <f ca="1">SUMPRODUCT('Modified Weights'!D372:D376,'Centered Ratings'!D361:D365)/SUM('Modified Weights'!D372:D376)</f>
        <v>0.32183619964750276</v>
      </c>
      <c r="E362">
        <f ca="1">SUMPRODUCT('Modified Weights'!E372:E376,'Centered Ratings'!E361:E365)/SUM('Modified Weights'!E372:E376)</f>
        <v>9.5697489133979394E-2</v>
      </c>
      <c r="F362" s="4">
        <f ca="1">SUMPRODUCT('Modified Weights'!F372:F376,'Centered Ratings'!F361:F365)/SUM('Modified Weights'!F372:F376)</f>
        <v>2.8192612281552096E-2</v>
      </c>
      <c r="G362">
        <f ca="1">SUMPRODUCT('Modified Weights'!G372:G376,'Centered Ratings'!G361:G365)/SUM('Modified Weights'!G372:G376)</f>
        <v>0.22138816359233762</v>
      </c>
      <c r="H362">
        <f ca="1">SUMPRODUCT('Modified Weights'!H372:H376,'Centered Ratings'!H361:H365)/SUM('Modified Weights'!H372:H376)</f>
        <v>1.2371880835575685E-2</v>
      </c>
      <c r="I362">
        <f ca="1">SUMPRODUCT('Modified Weights'!I372:I376,'Centered Ratings'!I361:I365)/SUM('Modified Weights'!I372:I376)</f>
        <v>-6.4643826881882777E-2</v>
      </c>
      <c r="J362">
        <f ca="1">SUMPRODUCT('Modified Weights'!J372:J376,'Centered Ratings'!J361:J365)/SUM('Modified Weights'!J372:J376)</f>
        <v>0.20121196401083799</v>
      </c>
      <c r="K362">
        <f ca="1">SUMPRODUCT('Modified Weights'!K372:K376,'Centered Ratings'!K361:K365)/SUM('Modified Weights'!K372:K376)</f>
        <v>-2.5538417437758101E-2</v>
      </c>
      <c r="L362">
        <f ca="1">SUMPRODUCT('Modified Weights'!L372:L376,'Centered Ratings'!L361:L365)/SUM('Modified Weights'!L372:L376)</f>
        <v>0.10488572646118847</v>
      </c>
      <c r="M362">
        <f ca="1">SUMPRODUCT('Modified Weights'!M372:M376,'Centered Ratings'!M361:M365)/SUM('Modified Weights'!M372:M376)</f>
        <v>0.19792655570429277</v>
      </c>
      <c r="N362">
        <f ca="1">SUMPRODUCT('Modified Weights'!N372:N376,'Centered Ratings'!N361:N365)/SUM('Modified Weights'!N372:N376)</f>
        <v>-0.2175162290571549</v>
      </c>
      <c r="O362" s="4">
        <f ca="1">SUMPRODUCT('Modified Weights'!O372:O376,'Centered Ratings'!O361:O365)/SUM('Modified Weights'!O372:O376)</f>
        <v>2.8932729644470682E-2</v>
      </c>
      <c r="P362">
        <f ca="1">SUMPRODUCT('Modified Weights'!P372:P376,'Centered Ratings'!P361:P365)/SUM('Modified Weights'!P372:P376)</f>
        <v>-5.0289469713579345E-2</v>
      </c>
      <c r="Q362">
        <f ca="1">SUMPRODUCT('Modified Weights'!Q372:Q376,'Centered Ratings'!Q361:Q365)/SUM('Modified Weights'!Q372:Q376)</f>
        <v>-5.5216054311561756E-2</v>
      </c>
      <c r="R362">
        <f ca="1">SUMPRODUCT('Modified Weights'!R372:R376,'Centered Ratings'!R361:R365)/SUM('Modified Weights'!R372:R376)</f>
        <v>5.8902635945484054E-2</v>
      </c>
      <c r="S362">
        <f ca="1">SUMPRODUCT('Modified Weights'!S372:S376,'Centered Ratings'!S361:S365)/SUM('Modified Weights'!S372:S376)</f>
        <v>3.3311824329556539E-2</v>
      </c>
      <c r="T362">
        <f ca="1">SUMPRODUCT('Modified Weights'!T372:T376,'Centered Ratings'!T361:T365)/SUM('Modified Weights'!T372:T376)</f>
        <v>9.862094011765174E-2</v>
      </c>
      <c r="U362">
        <f ca="1">SUMPRODUCT('Modified Weights'!U372:U376,'Centered Ratings'!U361:U365)/SUM('Modified Weights'!U372:U376)</f>
        <v>2.9763517813133373E-2</v>
      </c>
      <c r="V362">
        <f ca="1">SUMPRODUCT('Modified Weights'!V372:V376,'Centered Ratings'!V361:V365)/SUM('Modified Weights'!V372:V376)</f>
        <v>2.8085923049428266E-2</v>
      </c>
      <c r="W362">
        <f ca="1">SUMPRODUCT('Modified Weights'!W372:W376,'Centered Ratings'!W361:W365)/SUM('Modified Weights'!W372:W376)</f>
        <v>0.36600752869023384</v>
      </c>
      <c r="X362">
        <f ca="1">SUMPRODUCT('Modified Weights'!X372:X376,'Centered Ratings'!X361:X365)/SUM('Modified Weights'!X372:X376)</f>
        <v>0.56389886185720672</v>
      </c>
      <c r="Y362">
        <f ca="1">SUMPRODUCT('Modified Weights'!Y372:Y376,'Centered Ratings'!Y361:Y365)/SUM('Modified Weights'!Y372:Y376)</f>
        <v>-0.25790075597743434</v>
      </c>
      <c r="Z362">
        <f ca="1">SUMPRODUCT('Modified Weights'!Z372:Z376,'Centered Ratings'!Z361:Z365)/SUM('Modified Weights'!Z372:Z376)</f>
        <v>3.6160281465124358E-2</v>
      </c>
    </row>
    <row r="363" spans="1:26">
      <c r="A363" s="21" t="s">
        <v>72</v>
      </c>
      <c r="B363">
        <f ca="1">SUMPRODUCT('Modified Weights'!B373:B377,'Centered Ratings'!B362:B366)/SUM('Modified Weights'!B373:B377)</f>
        <v>0</v>
      </c>
      <c r="C363">
        <f ca="1">SUMPRODUCT('Modified Weights'!C373:C377,'Centered Ratings'!C362:C366)/SUM('Modified Weights'!C373:C377)</f>
        <v>-1.6785829713081041E-2</v>
      </c>
      <c r="D363">
        <f ca="1">SUMPRODUCT('Modified Weights'!D373:D377,'Centered Ratings'!D362:D366)/SUM('Modified Weights'!D373:D377)</f>
        <v>2.4488795576840926E-2</v>
      </c>
      <c r="E363">
        <f ca="1">SUMPRODUCT('Modified Weights'!E373:E377,'Centered Ratings'!E362:E366)/SUM('Modified Weights'!E373:E377)</f>
        <v>3.0190527188103111E-3</v>
      </c>
      <c r="F363" s="4">
        <f ca="1">SUMPRODUCT('Modified Weights'!F373:F377,'Centered Ratings'!F362:F366)/SUM('Modified Weights'!F373:F377)</f>
        <v>7.8681364769815475E-3</v>
      </c>
      <c r="G363">
        <f ca="1">SUMPRODUCT('Modified Weights'!G373:G377,'Centered Ratings'!G362:G366)/SUM('Modified Weights'!G373:G377)</f>
        <v>-2.5021758896538633E-3</v>
      </c>
      <c r="H363">
        <f ca="1">SUMPRODUCT('Modified Weights'!H373:H377,'Centered Ratings'!H362:H366)/SUM('Modified Weights'!H373:H377)</f>
        <v>0.12385726041558325</v>
      </c>
      <c r="I363">
        <f ca="1">SUMPRODUCT('Modified Weights'!I373:I377,'Centered Ratings'!I362:I366)/SUM('Modified Weights'!I373:I377)</f>
        <v>-6.4643826881882777E-2</v>
      </c>
      <c r="J363">
        <f ca="1">SUMPRODUCT('Modified Weights'!J373:J377,'Centered Ratings'!J362:J366)/SUM('Modified Weights'!J373:J377)</f>
        <v>4.3865923265459947E-2</v>
      </c>
      <c r="K363">
        <f ca="1">SUMPRODUCT('Modified Weights'!K373:K377,'Centered Ratings'!K362:K366)/SUM('Modified Weights'!K373:K377)</f>
        <v>-2.5538417437758101E-2</v>
      </c>
      <c r="L363">
        <f ca="1">SUMPRODUCT('Modified Weights'!L373:L377,'Centered Ratings'!L362:L366)/SUM('Modified Weights'!L373:L377)</f>
        <v>-6.9376047596053985E-3</v>
      </c>
      <c r="M363">
        <f ca="1">SUMPRODUCT('Modified Weights'!M373:M377,'Centered Ratings'!M362:M366)/SUM('Modified Weights'!M373:M377)</f>
        <v>0.11174039582799168</v>
      </c>
      <c r="N363">
        <f ca="1">SUMPRODUCT('Modified Weights'!N373:N377,'Centered Ratings'!N362:N366)/SUM('Modified Weights'!N373:N377)</f>
        <v>2.4362828207133824E-2</v>
      </c>
      <c r="O363" s="4">
        <f ca="1">SUMPRODUCT('Modified Weights'!O373:O377,'Centered Ratings'!O362:O366)/SUM('Modified Weights'!O373:O377)</f>
        <v>-3.1087516216137256E-3</v>
      </c>
      <c r="P363">
        <f ca="1">SUMPRODUCT('Modified Weights'!P373:P377,'Centered Ratings'!P362:P366)/SUM('Modified Weights'!P373:P377)</f>
        <v>-5.0289469713579345E-2</v>
      </c>
      <c r="Q363">
        <f ca="1">SUMPRODUCT('Modified Weights'!Q373:Q377,'Centered Ratings'!Q362:Q366)/SUM('Modified Weights'!Q373:Q377)</f>
        <v>-2.2912616053946167E-2</v>
      </c>
      <c r="R363">
        <f ca="1">SUMPRODUCT('Modified Weights'!R373:R377,'Centered Ratings'!R362:R366)/SUM('Modified Weights'!R373:R377)</f>
        <v>-7.1947281090318973E-3</v>
      </c>
      <c r="S363">
        <f ca="1">SUMPRODUCT('Modified Weights'!S373:S377,'Centered Ratings'!S362:S366)/SUM('Modified Weights'!S373:S377)</f>
        <v>-2.2558906561461745E-2</v>
      </c>
      <c r="T363">
        <f ca="1">SUMPRODUCT('Modified Weights'!T373:T377,'Centered Ratings'!T362:T366)/SUM('Modified Weights'!T373:T377)</f>
        <v>1.467448641491164E-2</v>
      </c>
      <c r="U363">
        <f ca="1">SUMPRODUCT('Modified Weights'!U373:U377,'Centered Ratings'!U362:U366)/SUM('Modified Weights'!U373:U377)</f>
        <v>6.0903075371489514E-2</v>
      </c>
      <c r="V363">
        <f ca="1">SUMPRODUCT('Modified Weights'!V373:V377,'Centered Ratings'!V362:V366)/SUM('Modified Weights'!V373:V377)</f>
        <v>6.6081400783668948E-2</v>
      </c>
      <c r="W363">
        <f ca="1">SUMPRODUCT('Modified Weights'!W373:W377,'Centered Ratings'!W362:W366)/SUM('Modified Weights'!W373:W377)</f>
        <v>0.18061508278900912</v>
      </c>
      <c r="X363">
        <f ca="1">SUMPRODUCT('Modified Weights'!X373:X377,'Centered Ratings'!X362:X366)/SUM('Modified Weights'!X373:X377)</f>
        <v>7.0206932180652765E-3</v>
      </c>
      <c r="Y363">
        <f ca="1">SUMPRODUCT('Modified Weights'!Y373:Y377,'Centered Ratings'!Y362:Y366)/SUM('Modified Weights'!Y373:Y377)</f>
        <v>-0.14137575676327224</v>
      </c>
      <c r="Z363">
        <f ca="1">SUMPRODUCT('Modified Weights'!Z373:Z377,'Centered Ratings'!Z362:Z366)/SUM('Modified Weights'!Z373:Z377)</f>
        <v>3.6160281465124358E-2</v>
      </c>
    </row>
    <row r="364" spans="1:26">
      <c r="A364" s="1" t="str">
        <f t="shared" ref="A364:A367" si="72">A363</f>
        <v>955: Mission: Impossible II (2000)</v>
      </c>
      <c r="B364" t="e">
        <f ca="1">SUMPRODUCT('Modified Weights'!B374:B378,'Centered Ratings'!B363:B367)/SUM('Modified Weights'!B374:B378)</f>
        <v>#DIV/0!</v>
      </c>
      <c r="C364">
        <f ca="1">SUMPRODUCT('Modified Weights'!C374:C378,'Centered Ratings'!C363:C367)/SUM('Modified Weights'!C374:C378)</f>
        <v>-1.6785829713081041E-2</v>
      </c>
      <c r="D364">
        <f ca="1">SUMPRODUCT('Modified Weights'!D374:D378,'Centered Ratings'!D363:D367)/SUM('Modified Weights'!D374:D378)</f>
        <v>0.16666666666666652</v>
      </c>
      <c r="E364">
        <f ca="1">SUMPRODUCT('Modified Weights'!E374:E378,'Centered Ratings'!E363:E367)/SUM('Modified Weights'!E374:E378)</f>
        <v>3.5167629897628573E-3</v>
      </c>
      <c r="F364" s="4">
        <f ca="1">SUMPRODUCT('Modified Weights'!F374:F378,'Centered Ratings'!F363:F367)/SUM('Modified Weights'!F374:F378)</f>
        <v>9.6579413203020312E-3</v>
      </c>
      <c r="G364">
        <f ca="1">SUMPRODUCT('Modified Weights'!G374:G378,'Centered Ratings'!G363:G367)/SUM('Modified Weights'!G374:G378)</f>
        <v>-2.5021758896538633E-3</v>
      </c>
      <c r="H364">
        <f ca="1">SUMPRODUCT('Modified Weights'!H374:H378,'Centered Ratings'!H363:H367)/SUM('Modified Weights'!H374:H378)</f>
        <v>0.10283220726346627</v>
      </c>
      <c r="I364">
        <f ca="1">SUMPRODUCT('Modified Weights'!I374:I378,'Centered Ratings'!I363:I367)/SUM('Modified Weights'!I374:I378)</f>
        <v>-9.2742986101596758E-2</v>
      </c>
      <c r="J364">
        <f ca="1">SUMPRODUCT('Modified Weights'!J374:J378,'Centered Ratings'!J363:J367)/SUM('Modified Weights'!J374:J378)</f>
        <v>0.27560844819962871</v>
      </c>
      <c r="K364">
        <f ca="1">SUMPRODUCT('Modified Weights'!K374:K378,'Centered Ratings'!K363:K367)/SUM('Modified Weights'!K374:K378)</f>
        <v>-1.6609418541268496E-2</v>
      </c>
      <c r="L364">
        <f ca="1">SUMPRODUCT('Modified Weights'!L374:L378,'Centered Ratings'!L363:L367)/SUM('Modified Weights'!L374:L378)</f>
        <v>6.0506446172107001E-2</v>
      </c>
      <c r="M364">
        <f ca="1">SUMPRODUCT('Modified Weights'!M374:M378,'Centered Ratings'!M363:M367)/SUM('Modified Weights'!M374:M378)</f>
        <v>9.1628790633148535E-2</v>
      </c>
      <c r="N364">
        <f ca="1">SUMPRODUCT('Modified Weights'!N374:N378,'Centered Ratings'!N363:N367)/SUM('Modified Weights'!N374:N378)</f>
        <v>0.16853240987916757</v>
      </c>
      <c r="O364" s="4">
        <f ca="1">SUMPRODUCT('Modified Weights'!O374:O378,'Centered Ratings'!O363:O367)/SUM('Modified Weights'!O374:O378)</f>
        <v>-0.19069451178569957</v>
      </c>
      <c r="P364">
        <f ca="1">SUMPRODUCT('Modified Weights'!P374:P378,'Centered Ratings'!P363:P367)/SUM('Modified Weights'!P374:P378)</f>
        <v>0.22556177708451172</v>
      </c>
      <c r="Q364">
        <f ca="1">SUMPRODUCT('Modified Weights'!Q374:Q378,'Centered Ratings'!Q363:Q367)/SUM('Modified Weights'!Q374:Q378)</f>
        <v>-1.8629436472887635E-2</v>
      </c>
      <c r="R364">
        <f ca="1">SUMPRODUCT('Modified Weights'!R374:R378,'Centered Ratings'!R363:R367)/SUM('Modified Weights'!R374:R378)</f>
        <v>-4.7120313003429407E-2</v>
      </c>
      <c r="S364">
        <f ca="1">SUMPRODUCT('Modified Weights'!S374:S378,'Centered Ratings'!S363:S367)/SUM('Modified Weights'!S374:S378)</f>
        <v>-0.2457298990902462</v>
      </c>
      <c r="T364">
        <f ca="1">SUMPRODUCT('Modified Weights'!T374:T378,'Centered Ratings'!T363:T367)/SUM('Modified Weights'!T374:T378)</f>
        <v>-0.21798913661675637</v>
      </c>
      <c r="U364">
        <f ca="1">SUMPRODUCT('Modified Weights'!U374:U378,'Centered Ratings'!U363:U367)/SUM('Modified Weights'!U374:U378)</f>
        <v>0.27852070205391982</v>
      </c>
      <c r="V364">
        <f ca="1">SUMPRODUCT('Modified Weights'!V374:V378,'Centered Ratings'!V363:V367)/SUM('Modified Weights'!V374:V378)</f>
        <v>0.27704721614719069</v>
      </c>
      <c r="W364">
        <f ca="1">SUMPRODUCT('Modified Weights'!W374:W378,'Centered Ratings'!W363:W367)/SUM('Modified Weights'!W374:W378)</f>
        <v>0.40636571313490477</v>
      </c>
      <c r="X364">
        <f ca="1">SUMPRODUCT('Modified Weights'!X374:X378,'Centered Ratings'!X363:X367)/SUM('Modified Weights'!X374:X378)</f>
        <v>7.0206932180652765E-3</v>
      </c>
      <c r="Y364">
        <f ca="1">SUMPRODUCT('Modified Weights'!Y374:Y378,'Centered Ratings'!Y363:Y367)/SUM('Modified Weights'!Y374:Y378)</f>
        <v>-0.40609860055419572</v>
      </c>
      <c r="Z364">
        <f ca="1">SUMPRODUCT('Modified Weights'!Z374:Z378,'Centered Ratings'!Z363:Z367)/SUM('Modified Weights'!Z374:Z378)</f>
        <v>-0.22138397185348763</v>
      </c>
    </row>
    <row r="365" spans="1:26">
      <c r="A365" s="1" t="str">
        <f t="shared" si="72"/>
        <v>955: Mission: Impossible II (2000)</v>
      </c>
      <c r="B365">
        <f ca="1">SUMPRODUCT('Modified Weights'!B375:B379,'Centered Ratings'!B364:B368)/SUM('Modified Weights'!B375:B379)</f>
        <v>-0.66666666666666696</v>
      </c>
      <c r="C365">
        <f ca="1">SUMPRODUCT('Modified Weights'!C375:C379,'Centered Ratings'!C364:C368)/SUM('Modified Weights'!C375:C379)</f>
        <v>0.11823679063764284</v>
      </c>
      <c r="D365">
        <f ca="1">SUMPRODUCT('Modified Weights'!D375:D379,'Centered Ratings'!D364:D368)/SUM('Modified Weights'!D375:D379)</f>
        <v>0.30729531684826039</v>
      </c>
      <c r="E365">
        <f ca="1">SUMPRODUCT('Modified Weights'!E375:E379,'Centered Ratings'!E364:E368)/SUM('Modified Weights'!E375:E379)</f>
        <v>4.1364446262740592E-2</v>
      </c>
      <c r="F365" s="4">
        <f ca="1">SUMPRODUCT('Modified Weights'!F375:F379,'Centered Ratings'!F364:F368)/SUM('Modified Weights'!F375:F379)</f>
        <v>0.14996731158675386</v>
      </c>
      <c r="G365">
        <f ca="1">SUMPRODUCT('Modified Weights'!G375:G379,'Centered Ratings'!G364:G368)/SUM('Modified Weights'!G375:G379)</f>
        <v>-0.13156014641563643</v>
      </c>
      <c r="H365">
        <f ca="1">SUMPRODUCT('Modified Weights'!H375:H379,'Centered Ratings'!H364:H368)/SUM('Modified Weights'!H375:H379)</f>
        <v>2.661183894231961E-2</v>
      </c>
      <c r="I365">
        <f ca="1">SUMPRODUCT('Modified Weights'!I375:I379,'Centered Ratings'!I364:I368)/SUM('Modified Weights'!I375:I379)</f>
        <v>-0.22849532406773124</v>
      </c>
      <c r="J365">
        <f ca="1">SUMPRODUCT('Modified Weights'!J375:J379,'Centered Ratings'!J364:J368)/SUM('Modified Weights'!J375:J379)</f>
        <v>0.27560844819962871</v>
      </c>
      <c r="K365">
        <f ca="1">SUMPRODUCT('Modified Weights'!K375:K379,'Centered Ratings'!K364:K368)/SUM('Modified Weights'!K375:K379)</f>
        <v>-0.12654895822276563</v>
      </c>
      <c r="L365">
        <f ca="1">SUMPRODUCT('Modified Weights'!L375:L379,'Centered Ratings'!L364:L368)/SUM('Modified Weights'!L375:L379)</f>
        <v>-9.4924167938294779E-2</v>
      </c>
      <c r="M365">
        <f ca="1">SUMPRODUCT('Modified Weights'!M375:M379,'Centered Ratings'!M364:M368)/SUM('Modified Weights'!M375:M379)</f>
        <v>0.33134069611841205</v>
      </c>
      <c r="N365">
        <f ca="1">SUMPRODUCT('Modified Weights'!N375:N379,'Centered Ratings'!N364:N368)/SUM('Modified Weights'!N375:N379)</f>
        <v>5.2401338832805885E-2</v>
      </c>
      <c r="O365" s="4">
        <f ca="1">SUMPRODUCT('Modified Weights'!O375:O379,'Centered Ratings'!O364:O368)/SUM('Modified Weights'!O375:O379)</f>
        <v>-2.1117165768669927E-2</v>
      </c>
      <c r="P365">
        <f ca="1">SUMPRODUCT('Modified Weights'!P375:P379,'Centered Ratings'!P364:P368)/SUM('Modified Weights'!P375:P379)</f>
        <v>-4.7396056375572919E-2</v>
      </c>
      <c r="Q365">
        <f ca="1">SUMPRODUCT('Modified Weights'!Q375:Q379,'Centered Ratings'!Q364:Q368)/SUM('Modified Weights'!Q375:Q379)</f>
        <v>2.2583382391080053E-2</v>
      </c>
      <c r="R365">
        <f ca="1">SUMPRODUCT('Modified Weights'!R375:R379,'Centered Ratings'!R364:R368)/SUM('Modified Weights'!R375:R379)</f>
        <v>-0.11505205027626592</v>
      </c>
      <c r="S365">
        <f ca="1">SUMPRODUCT('Modified Weights'!S375:S379,'Centered Ratings'!S364:S368)/SUM('Modified Weights'!S375:S379)</f>
        <v>-0.28255496319046292</v>
      </c>
      <c r="T365">
        <f ca="1">SUMPRODUCT('Modified Weights'!T375:T379,'Centered Ratings'!T364:T368)/SUM('Modified Weights'!T375:T379)</f>
        <v>-0.21798913661675637</v>
      </c>
      <c r="U365">
        <f ca="1">SUMPRODUCT('Modified Weights'!U375:U379,'Centered Ratings'!U364:U368)/SUM('Modified Weights'!U375:U379)</f>
        <v>5.3841650292991858E-2</v>
      </c>
      <c r="V365">
        <f ca="1">SUMPRODUCT('Modified Weights'!V375:V379,'Centered Ratings'!V364:V368)/SUM('Modified Weights'!V375:V379)</f>
        <v>0.27704721614719069</v>
      </c>
      <c r="W365">
        <f ca="1">SUMPRODUCT('Modified Weights'!W375:W379,'Centered Ratings'!W364:W368)/SUM('Modified Weights'!W375:W379)</f>
        <v>0.38072919546663681</v>
      </c>
      <c r="X365">
        <f ca="1">SUMPRODUCT('Modified Weights'!X375:X379,'Centered Ratings'!X364:X368)/SUM('Modified Weights'!X375:X379)</f>
        <v>0.25</v>
      </c>
      <c r="Y365">
        <f ca="1">SUMPRODUCT('Modified Weights'!Y375:Y379,'Centered Ratings'!Y364:Y368)/SUM('Modified Weights'!Y375:Y379)</f>
        <v>-0.33839364169436748</v>
      </c>
      <c r="Z365">
        <f ca="1">SUMPRODUCT('Modified Weights'!Z375:Z379,'Centered Ratings'!Z364:Z368)/SUM('Modified Weights'!Z375:Z379)</f>
        <v>0.22767943706975111</v>
      </c>
    </row>
    <row r="366" spans="1:26">
      <c r="A366" s="1" t="str">
        <f t="shared" si="72"/>
        <v>955: Mission: Impossible II (2000)</v>
      </c>
      <c r="B366">
        <f ca="1">SUMPRODUCT('Modified Weights'!B376:B380,'Centered Ratings'!B365:B369)/SUM('Modified Weights'!B376:B380)</f>
        <v>0.1471900111439898</v>
      </c>
      <c r="C366">
        <f ca="1">SUMPRODUCT('Modified Weights'!C376:C380,'Centered Ratings'!C365:C369)/SUM('Modified Weights'!C376:C380)</f>
        <v>0.5</v>
      </c>
      <c r="D366">
        <f ca="1">SUMPRODUCT('Modified Weights'!D376:D380,'Centered Ratings'!D365:D369)/SUM('Modified Weights'!D376:D380)</f>
        <v>9.0781553392670189E-2</v>
      </c>
      <c r="E366">
        <f ca="1">SUMPRODUCT('Modified Weights'!E376:E380,'Centered Ratings'!E365:E369)/SUM('Modified Weights'!E376:E380)</f>
        <v>5.9243592181380644E-2</v>
      </c>
      <c r="F366" s="4">
        <f ca="1">SUMPRODUCT('Modified Weights'!F376:F380,'Centered Ratings'!F365:F369)/SUM('Modified Weights'!F376:F380)</f>
        <v>0.4954438072099121</v>
      </c>
      <c r="G366">
        <f ca="1">SUMPRODUCT('Modified Weights'!G376:G380,'Centered Ratings'!G365:G369)/SUM('Modified Weights'!G376:G380)</f>
        <v>-0.66666666666666652</v>
      </c>
      <c r="H366">
        <f ca="1">SUMPRODUCT('Modified Weights'!H376:H380,'Centered Ratings'!H365:H369)/SUM('Modified Weights'!H376:H380)</f>
        <v>-3.4050007042032496E-2</v>
      </c>
      <c r="I366">
        <f ca="1">SUMPRODUCT('Modified Weights'!I376:I380,'Centered Ratings'!I365:I369)/SUM('Modified Weights'!I376:I380)</f>
        <v>-0.27262655021950966</v>
      </c>
      <c r="J366">
        <f ca="1">SUMPRODUCT('Modified Weights'!J376:J380,'Centered Ratings'!J365:J369)/SUM('Modified Weights'!J376:J380)</f>
        <v>-8.0715419331683772E-5</v>
      </c>
      <c r="K366">
        <f ca="1">SUMPRODUCT('Modified Weights'!K376:K380,'Centered Ratings'!K365:K369)/SUM('Modified Weights'!K376:K380)</f>
        <v>-0.12654895822276563</v>
      </c>
      <c r="L366">
        <f ca="1">SUMPRODUCT('Modified Weights'!L376:L380,'Centered Ratings'!L365:L369)/SUM('Modified Weights'!L376:L380)</f>
        <v>-9.4924167938294779E-2</v>
      </c>
      <c r="M366">
        <f ca="1">SUMPRODUCT('Modified Weights'!M376:M380,'Centered Ratings'!M365:M369)/SUM('Modified Weights'!M376:M380)</f>
        <v>0.43707673761463295</v>
      </c>
      <c r="N366">
        <f ca="1">SUMPRODUCT('Modified Weights'!N376:N380,'Centered Ratings'!N365:N369)/SUM('Modified Weights'!N376:N380)</f>
        <v>5.2401338832805885E-2</v>
      </c>
      <c r="O366" s="4">
        <f ca="1">SUMPRODUCT('Modified Weights'!O376:O380,'Centered Ratings'!O365:O369)/SUM('Modified Weights'!O376:O380)</f>
        <v>-7.6325880094015933E-2</v>
      </c>
      <c r="P366">
        <f ca="1">SUMPRODUCT('Modified Weights'!P376:P380,'Centered Ratings'!P365:P369)/SUM('Modified Weights'!P376:P380)</f>
        <v>-4.7396056375572919E-2</v>
      </c>
      <c r="Q366">
        <f ca="1">SUMPRODUCT('Modified Weights'!Q376:Q380,'Centered Ratings'!Q365:Q369)/SUM('Modified Weights'!Q376:Q380)</f>
        <v>-3.2986789788923727E-2</v>
      </c>
      <c r="R366">
        <f ca="1">SUMPRODUCT('Modified Weights'!R376:R380,'Centered Ratings'!R365:R369)/SUM('Modified Weights'!R376:R380)</f>
        <v>-0.18003903770719942</v>
      </c>
      <c r="S366">
        <f ca="1">SUMPRODUCT('Modified Weights'!S376:S380,'Centered Ratings'!S365:S369)/SUM('Modified Weights'!S376:S380)</f>
        <v>0.10683509668894892</v>
      </c>
      <c r="T366">
        <f ca="1">SUMPRODUCT('Modified Weights'!T376:T380,'Centered Ratings'!T365:T369)/SUM('Modified Weights'!T376:T380)</f>
        <v>-0.17222171371629205</v>
      </c>
      <c r="U366">
        <f ca="1">SUMPRODUCT('Modified Weights'!U376:U380,'Centered Ratings'!U365:U369)/SUM('Modified Weights'!U376:U380)</f>
        <v>2.3915889926120433E-2</v>
      </c>
      <c r="V366">
        <f ca="1">SUMPRODUCT('Modified Weights'!V376:V380,'Centered Ratings'!V365:V369)/SUM('Modified Weights'!V376:V380)</f>
        <v>-9.6815183385926554E-2</v>
      </c>
      <c r="W366">
        <f ca="1">SUMPRODUCT('Modified Weights'!W376:W380,'Centered Ratings'!W365:W369)/SUM('Modified Weights'!W376:W380)</f>
        <v>8.0826381584945359E-2</v>
      </c>
      <c r="X366">
        <f ca="1">SUMPRODUCT('Modified Weights'!X376:X380,'Centered Ratings'!X365:X369)/SUM('Modified Weights'!X376:X380)</f>
        <v>-0.33462790086393257</v>
      </c>
      <c r="Y366">
        <f ca="1">SUMPRODUCT('Modified Weights'!Y376:Y380,'Centered Ratings'!Y365:Y369)/SUM('Modified Weights'!Y376:Y380)</f>
        <v>-0.2316640326959902</v>
      </c>
      <c r="Z366">
        <f ca="1">SUMPRODUCT('Modified Weights'!Z376:Z380,'Centered Ratings'!Z365:Z369)/SUM('Modified Weights'!Z376:Z380)</f>
        <v>-0.34304619830466765</v>
      </c>
    </row>
    <row r="367" spans="1:26">
      <c r="A367" s="1" t="str">
        <f t="shared" si="72"/>
        <v>955: Mission: Impossible II (2000)</v>
      </c>
      <c r="B367">
        <f ca="1">SUMPRODUCT('Modified Weights'!B377:B381,'Centered Ratings'!B366:B370)/SUM('Modified Weights'!B377:B381)</f>
        <v>4.1237842373309845E-2</v>
      </c>
      <c r="C367">
        <f ca="1">SUMPRODUCT('Modified Weights'!C377:C381,'Centered Ratings'!C366:C370)/SUM('Modified Weights'!C377:C381)</f>
        <v>0.23178321450361045</v>
      </c>
      <c r="D367">
        <f ca="1">SUMPRODUCT('Modified Weights'!D377:D381,'Centered Ratings'!D366:D370)/SUM('Modified Weights'!D377:D381)</f>
        <v>6.7003689480344547E-2</v>
      </c>
      <c r="E367">
        <f ca="1">SUMPRODUCT('Modified Weights'!E377:E381,'Centered Ratings'!E366:E370)/SUM('Modified Weights'!E377:E381)</f>
        <v>-0.23822388642071332</v>
      </c>
      <c r="F367" s="4">
        <f ca="1">SUMPRODUCT('Modified Weights'!F377:F381,'Centered Ratings'!F366:F370)/SUM('Modified Weights'!F377:F381)</f>
        <v>0.23970930381301844</v>
      </c>
      <c r="G367">
        <f ca="1">SUMPRODUCT('Modified Weights'!G377:G381,'Centered Ratings'!G366:G370)/SUM('Modified Weights'!G377:G381)</f>
        <v>-7.5831149683709867E-2</v>
      </c>
      <c r="H367">
        <f ca="1">SUMPRODUCT('Modified Weights'!H377:H381,'Centered Ratings'!H366:H370)/SUM('Modified Weights'!H377:H381)</f>
        <v>-9.6470559316985283E-2</v>
      </c>
      <c r="I367">
        <f ca="1">SUMPRODUCT('Modified Weights'!I377:I381,'Centered Ratings'!I366:I370)/SUM('Modified Weights'!I377:I381)</f>
        <v>-0.15380064460142789</v>
      </c>
      <c r="J367">
        <f ca="1">SUMPRODUCT('Modified Weights'!J377:J381,'Centered Ratings'!J366:J370)/SUM('Modified Weights'!J377:J381)</f>
        <v>-0.27566463404094521</v>
      </c>
      <c r="K367">
        <f ca="1">SUMPRODUCT('Modified Weights'!K377:K381,'Centered Ratings'!K366:K370)/SUM('Modified Weights'!K377:K381)</f>
        <v>8.6589140907899681E-2</v>
      </c>
      <c r="L367">
        <f ca="1">SUMPRODUCT('Modified Weights'!L377:L381,'Centered Ratings'!L366:L370)/SUM('Modified Weights'!L377:L381)</f>
        <v>-0.17178604962839991</v>
      </c>
      <c r="M367">
        <f ca="1">SUMPRODUCT('Modified Weights'!M377:M381,'Centered Ratings'!M366:M370)/SUM('Modified Weights'!M377:M381)</f>
        <v>0.21728599006752694</v>
      </c>
      <c r="N367">
        <f ca="1">SUMPRODUCT('Modified Weights'!N377:N381,'Centered Ratings'!N366:N370)/SUM('Modified Weights'!N377:N381)</f>
        <v>-0.24269769796825691</v>
      </c>
      <c r="O367" s="4">
        <f ca="1">SUMPRODUCT('Modified Weights'!O377:O381,'Centered Ratings'!O366:O370)/SUM('Modified Weights'!O377:O381)</f>
        <v>-9.5759149002383775E-2</v>
      </c>
      <c r="P367">
        <f ca="1">SUMPRODUCT('Modified Weights'!P377:P381,'Centered Ratings'!P366:P370)/SUM('Modified Weights'!P377:P381)</f>
        <v>-0.39427112010192716</v>
      </c>
      <c r="Q367">
        <f ca="1">SUMPRODUCT('Modified Weights'!Q377:Q381,'Centered Ratings'!Q366:Q370)/SUM('Modified Weights'!Q377:Q381)</f>
        <v>0.16434116513960678</v>
      </c>
      <c r="R367">
        <f ca="1">SUMPRODUCT('Modified Weights'!R377:R381,'Centered Ratings'!R366:R370)/SUM('Modified Weights'!R377:R381)</f>
        <v>-0.12029399067127977</v>
      </c>
      <c r="S367">
        <f ca="1">SUMPRODUCT('Modified Weights'!S377:S381,'Centered Ratings'!S366:S370)/SUM('Modified Weights'!S377:S381)</f>
        <v>0.10683509668894892</v>
      </c>
      <c r="T367">
        <f ca="1">SUMPRODUCT('Modified Weights'!T377:T381,'Centered Ratings'!T366:T370)/SUM('Modified Weights'!T377:T381)</f>
        <v>7.1008247469228444E-2</v>
      </c>
      <c r="U367">
        <f ca="1">SUMPRODUCT('Modified Weights'!U377:U381,'Centered Ratings'!U366:U370)/SUM('Modified Weights'!U377:U381)</f>
        <v>0.36590314394610474</v>
      </c>
      <c r="V367">
        <f ca="1">SUMPRODUCT('Modified Weights'!V377:V381,'Centered Ratings'!V366:V370)/SUM('Modified Weights'!V377:V381)</f>
        <v>-0.36317177570335835</v>
      </c>
      <c r="W367">
        <f ca="1">SUMPRODUCT('Modified Weights'!W377:W381,'Centered Ratings'!W366:W370)/SUM('Modified Weights'!W377:W381)</f>
        <v>-0.16266844519765164</v>
      </c>
      <c r="X367">
        <f ca="1">SUMPRODUCT('Modified Weights'!X377:X381,'Centered Ratings'!X366:X370)/SUM('Modified Weights'!X377:X381)</f>
        <v>1.4237782796907955E-2</v>
      </c>
      <c r="Y367">
        <f ca="1">SUMPRODUCT('Modified Weights'!Y377:Y381,'Centered Ratings'!Y366:Y370)/SUM('Modified Weights'!Y377:Y381)</f>
        <v>-0.17199200414356111</v>
      </c>
      <c r="Z367">
        <f ca="1">SUMPRODUCT('Modified Weights'!Z377:Z381,'Centered Ratings'!Z366:Z370)/SUM('Modified Weights'!Z377:Z381)</f>
        <v>-4.169040643544742E-2</v>
      </c>
    </row>
    <row r="368" spans="1:26">
      <c r="A368" s="21" t="s">
        <v>73</v>
      </c>
      <c r="B368">
        <f ca="1">SUMPRODUCT('Modified Weights'!B378:B382,'Centered Ratings'!B367:B371)/SUM('Modified Weights'!B378:B382)</f>
        <v>4.1237842373309845E-2</v>
      </c>
      <c r="C368">
        <f ca="1">SUMPRODUCT('Modified Weights'!C378:C382,'Centered Ratings'!C367:C371)/SUM('Modified Weights'!C378:C382)</f>
        <v>0</v>
      </c>
      <c r="D368">
        <f ca="1">SUMPRODUCT('Modified Weights'!D378:D382,'Centered Ratings'!D367:D371)/SUM('Modified Weights'!D378:D382)</f>
        <v>-8.8788645537489205E-2</v>
      </c>
      <c r="E368">
        <f ca="1">SUMPRODUCT('Modified Weights'!E378:E382,'Centered Ratings'!E367:E371)/SUM('Modified Weights'!E378:E382)</f>
        <v>-7.327253689091083E-2</v>
      </c>
      <c r="F368" s="4">
        <f ca="1">SUMPRODUCT('Modified Weights'!F378:F382,'Centered Ratings'!F367:F371)/SUM('Modified Weights'!F378:F382)</f>
        <v>0</v>
      </c>
      <c r="G368">
        <f ca="1">SUMPRODUCT('Modified Weights'!G378:G382,'Centered Ratings'!G367:G371)/SUM('Modified Weights'!G378:G382)</f>
        <v>6.4304431282486193E-3</v>
      </c>
      <c r="H368">
        <f ca="1">SUMPRODUCT('Modified Weights'!H378:H382,'Centered Ratings'!H367:H371)/SUM('Modified Weights'!H378:H382)</f>
        <v>0.1258214400513758</v>
      </c>
      <c r="I368">
        <f ca="1">SUMPRODUCT('Modified Weights'!I378:I382,'Centered Ratings'!I367:I371)/SUM('Modified Weights'!I378:I382)</f>
        <v>-5.5600918423059642E-2</v>
      </c>
      <c r="J368">
        <f ca="1">SUMPRODUCT('Modified Weights'!J378:J382,'Centered Ratings'!J367:J371)/SUM('Modified Weights'!J378:J382)</f>
        <v>-5.1329268081890436E-2</v>
      </c>
      <c r="K368">
        <f ca="1">SUMPRODUCT('Modified Weights'!K378:K382,'Centered Ratings'!K367:K371)/SUM('Modified Weights'!K378:K382)</f>
        <v>3.0893395763603609E-3</v>
      </c>
      <c r="L368">
        <f ca="1">SUMPRODUCT('Modified Weights'!L378:L382,'Centered Ratings'!L367:L371)/SUM('Modified Weights'!L378:L382)</f>
        <v>1.1959919578023434E-2</v>
      </c>
      <c r="M368">
        <f ca="1">SUMPRODUCT('Modified Weights'!M378:M382,'Centered Ratings'!M367:M371)/SUM('Modified Weights'!M378:M382)</f>
        <v>1.0019029918316274E-2</v>
      </c>
      <c r="N368">
        <f ca="1">SUMPRODUCT('Modified Weights'!N378:N382,'Centered Ratings'!N367:N371)/SUM('Modified Weights'!N378:N382)</f>
        <v>9.046555969674587E-2</v>
      </c>
      <c r="O368" s="4">
        <f ca="1">SUMPRODUCT('Modified Weights'!O378:O382,'Centered Ratings'!O367:O371)/SUM('Modified Weights'!O378:O382)</f>
        <v>-3.4753096789782154E-2</v>
      </c>
      <c r="P368">
        <f ca="1">SUMPRODUCT('Modified Weights'!P378:P382,'Centered Ratings'!P367:P371)/SUM('Modified Weights'!P378:P382)</f>
        <v>-3.6965408706156298E-2</v>
      </c>
      <c r="Q368">
        <f ca="1">SUMPRODUCT('Modified Weights'!Q378:Q382,'Centered Ratings'!Q367:Q371)/SUM('Modified Weights'!Q378:Q382)</f>
        <v>-5.0019749002118488E-2</v>
      </c>
      <c r="R368">
        <f ca="1">SUMPRODUCT('Modified Weights'!R378:R382,'Centered Ratings'!R367:R371)/SUM('Modified Weights'!R378:R382)</f>
        <v>0</v>
      </c>
      <c r="S368">
        <f ca="1">SUMPRODUCT('Modified Weights'!S378:S382,'Centered Ratings'!S367:S371)/SUM('Modified Weights'!S378:S382)</f>
        <v>8.5956575145126682E-2</v>
      </c>
      <c r="T368">
        <f ca="1">SUMPRODUCT('Modified Weights'!T378:T382,'Centered Ratings'!T367:T371)/SUM('Modified Weights'!T378:T382)</f>
        <v>0.12565482114750912</v>
      </c>
      <c r="U368">
        <f ca="1">SUMPRODUCT('Modified Weights'!U378:U382,'Centered Ratings'!U367:U371)/SUM('Modified Weights'!U378:U382)</f>
        <v>0.14120391629209467</v>
      </c>
      <c r="V368">
        <f ca="1">SUMPRODUCT('Modified Weights'!V378:V382,'Centered Ratings'!V367:V371)/SUM('Modified Weights'!V378:V382)</f>
        <v>-0.22470351242777523</v>
      </c>
      <c r="W368">
        <f ca="1">SUMPRODUCT('Modified Weights'!W378:W382,'Centered Ratings'!W367:W371)/SUM('Modified Weights'!W378:W382)</f>
        <v>-2.82798020372537E-2</v>
      </c>
      <c r="X368">
        <f ca="1">SUMPRODUCT('Modified Weights'!X378:X382,'Centered Ratings'!X367:X371)/SUM('Modified Weights'!X378:X382)</f>
        <v>-7.8254269193594087E-2</v>
      </c>
      <c r="Y368">
        <f ca="1">SUMPRODUCT('Modified Weights'!Y378:Y382,'Centered Ratings'!Y367:Y371)/SUM('Modified Weights'!Y378:Y382)</f>
        <v>-0.14942172103103701</v>
      </c>
      <c r="Z368">
        <f ca="1">SUMPRODUCT('Modified Weights'!Z378:Z382,'Centered Ratings'!Z367:Z371)/SUM('Modified Weights'!Z378:Z382)</f>
        <v>-7.4031700215663493E-2</v>
      </c>
    </row>
    <row r="369" spans="1:26">
      <c r="A369" s="1" t="str">
        <f t="shared" ref="A369:A372" si="73">A368</f>
        <v>1422: The Departed (2006)</v>
      </c>
      <c r="B369">
        <f ca="1">SUMPRODUCT('Modified Weights'!B379:B383,'Centered Ratings'!B368:B372)/SUM('Modified Weights'!B379:B383)</f>
        <v>-8.7909770690165229E-2</v>
      </c>
      <c r="C369">
        <f ca="1">SUMPRODUCT('Modified Weights'!C379:C383,'Centered Ratings'!C368:C372)/SUM('Modified Weights'!C379:C383)</f>
        <v>0</v>
      </c>
      <c r="D369">
        <f ca="1">SUMPRODUCT('Modified Weights'!D379:D383,'Centered Ratings'!D368:D372)/SUM('Modified Weights'!D379:D383)</f>
        <v>-8.8788645537489205E-2</v>
      </c>
      <c r="E369">
        <f ca="1">SUMPRODUCT('Modified Weights'!E379:E383,'Centered Ratings'!E368:E372)/SUM('Modified Weights'!E379:E383)</f>
        <v>-7.327253689091083E-2</v>
      </c>
      <c r="F369" s="4">
        <f ca="1">SUMPRODUCT('Modified Weights'!F379:F383,'Centered Ratings'!F368:F372)/SUM('Modified Weights'!F379:F383)</f>
        <v>0.45643531671887916</v>
      </c>
      <c r="G369">
        <f ca="1">SUMPRODUCT('Modified Weights'!G379:G383,'Centered Ratings'!G368:G372)/SUM('Modified Weights'!G379:G383)</f>
        <v>6.4304431282486193E-3</v>
      </c>
      <c r="H369">
        <f ca="1">SUMPRODUCT('Modified Weights'!H379:H383,'Centered Ratings'!H368:H372)/SUM('Modified Weights'!H379:H383)</f>
        <v>0.17393756335728947</v>
      </c>
      <c r="I369">
        <f ca="1">SUMPRODUCT('Modified Weights'!I379:I383,'Centered Ratings'!I368:I372)/SUM('Modified Weights'!I379:I383)</f>
        <v>-5.5600918423059642E-2</v>
      </c>
      <c r="J369">
        <f ca="1">SUMPRODUCT('Modified Weights'!J379:J383,'Centered Ratings'!J368:J372)/SUM('Modified Weights'!J379:J383)</f>
        <v>-3.5995389846467954E-2</v>
      </c>
      <c r="K369">
        <f ca="1">SUMPRODUCT('Modified Weights'!K379:K383,'Centered Ratings'!K368:K372)/SUM('Modified Weights'!K379:K383)</f>
        <v>-0.32273357061860436</v>
      </c>
      <c r="L369">
        <f ca="1">SUMPRODUCT('Modified Weights'!L379:L383,'Centered Ratings'!L368:L372)/SUM('Modified Weights'!L379:L383)</f>
        <v>-0.33224259909725778</v>
      </c>
      <c r="M369">
        <f ca="1">SUMPRODUCT('Modified Weights'!M379:M383,'Centered Ratings'!M368:M372)/SUM('Modified Weights'!M379:M383)</f>
        <v>-0.30668863776757704</v>
      </c>
      <c r="N369">
        <f ca="1">SUMPRODUCT('Modified Weights'!N379:N383,'Centered Ratings'!N368:N372)/SUM('Modified Weights'!N379:N383)</f>
        <v>-0.5</v>
      </c>
      <c r="O369" s="4">
        <f ca="1">SUMPRODUCT('Modified Weights'!O379:O383,'Centered Ratings'!O368:O372)/SUM('Modified Weights'!O379:O383)</f>
        <v>3.2515267629443866E-2</v>
      </c>
      <c r="P369">
        <f ca="1">SUMPRODUCT('Modified Weights'!P379:P383,'Centered Ratings'!P368:P372)/SUM('Modified Weights'!P379:P383)</f>
        <v>-0.59854404930861793</v>
      </c>
      <c r="Q369">
        <f ca="1">SUMPRODUCT('Modified Weights'!Q379:Q383,'Centered Ratings'!Q368:Q372)/SUM('Modified Weights'!Q379:Q383)</f>
        <v>-0.21283636895068272</v>
      </c>
      <c r="R369">
        <f ca="1">SUMPRODUCT('Modified Weights'!R379:R383,'Centered Ratings'!R368:R372)/SUM('Modified Weights'!R379:R383)</f>
        <v>0</v>
      </c>
      <c r="S369">
        <f ca="1">SUMPRODUCT('Modified Weights'!S379:S383,'Centered Ratings'!S368:S372)/SUM('Modified Weights'!S379:S383)</f>
        <v>0.39395223185037775</v>
      </c>
      <c r="T369">
        <f ca="1">SUMPRODUCT('Modified Weights'!T379:T383,'Centered Ratings'!T368:T372)/SUM('Modified Weights'!T379:T383)</f>
        <v>0.12565482114750912</v>
      </c>
      <c r="U369">
        <f ca="1">SUMPRODUCT('Modified Weights'!U379:U383,'Centered Ratings'!U368:U372)/SUM('Modified Weights'!U379:U383)</f>
        <v>0.14120391629209467</v>
      </c>
      <c r="V369">
        <f ca="1">SUMPRODUCT('Modified Weights'!V379:V383,'Centered Ratings'!V368:V372)/SUM('Modified Weights'!V379:V383)</f>
        <v>-0.48735175621388765</v>
      </c>
      <c r="W369">
        <f ca="1">SUMPRODUCT('Modified Weights'!W379:W383,'Centered Ratings'!W368:W372)/SUM('Modified Weights'!W379:W383)</f>
        <v>-2.3990440394884138E-2</v>
      </c>
      <c r="X369">
        <f ca="1">SUMPRODUCT('Modified Weights'!X379:X383,'Centered Ratings'!X368:X372)/SUM('Modified Weights'!X379:X383)</f>
        <v>-7.8254269193594087E-2</v>
      </c>
      <c r="Y369">
        <f ca="1">SUMPRODUCT('Modified Weights'!Y379:Y383,'Centered Ratings'!Y368:Y372)/SUM('Modified Weights'!Y379:Y383)</f>
        <v>-0.14942172103103701</v>
      </c>
      <c r="Z369">
        <f ca="1">SUMPRODUCT('Modified Weights'!Z379:Z383,'Centered Ratings'!Z368:Z372)/SUM('Modified Weights'!Z379:Z383)</f>
        <v>-4.2286547412199289E-2</v>
      </c>
    </row>
    <row r="370" spans="1:26">
      <c r="A370" s="1" t="str">
        <f t="shared" si="73"/>
        <v>1422: The Departed (2006)</v>
      </c>
      <c r="B370">
        <f ca="1">SUMPRODUCT('Modified Weights'!B380:B384,'Centered Ratings'!B369:B373)/SUM('Modified Weights'!B380:B384)</f>
        <v>8.5656179820607026E-2</v>
      </c>
      <c r="C370">
        <f ca="1">SUMPRODUCT('Modified Weights'!C380:C384,'Centered Ratings'!C369:C373)/SUM('Modified Weights'!C380:C384)</f>
        <v>-0.20752115234157581</v>
      </c>
      <c r="D370">
        <f ca="1">SUMPRODUCT('Modified Weights'!D380:D384,'Centered Ratings'!D369:D373)/SUM('Modified Weights'!D380:D384)</f>
        <v>3.348369836043262E-2</v>
      </c>
      <c r="E370">
        <f ca="1">SUMPRODUCT('Modified Weights'!E380:E384,'Centered Ratings'!E369:E373)/SUM('Modified Weights'!E380:E384)</f>
        <v>-0.25</v>
      </c>
      <c r="F370" s="4">
        <f ca="1">SUMPRODUCT('Modified Weights'!F380:F384,'Centered Ratings'!F369:F373)/SUM('Modified Weights'!F380:F384)</f>
        <v>0.45643531671887916</v>
      </c>
      <c r="G370">
        <f ca="1">SUMPRODUCT('Modified Weights'!G380:G384,'Centered Ratings'!G369:G373)/SUM('Modified Weights'!G380:G384)</f>
        <v>6.4304431282486193E-3</v>
      </c>
      <c r="H370">
        <f ca="1">SUMPRODUCT('Modified Weights'!H380:H384,'Centered Ratings'!H369:H373)/SUM('Modified Weights'!H380:H384)</f>
        <v>0.55434373944045179</v>
      </c>
      <c r="I370">
        <f ca="1">SUMPRODUCT('Modified Weights'!I380:I384,'Centered Ratings'!I369:I373)/SUM('Modified Weights'!I380:I384)</f>
        <v>-0.13861364341562168</v>
      </c>
      <c r="J370">
        <f ca="1">SUMPRODUCT('Modified Weights'!J380:J384,'Centered Ratings'!J369:J373)/SUM('Modified Weights'!J380:J384)</f>
        <v>-3.5995389846467954E-2</v>
      </c>
      <c r="K370">
        <f ca="1">SUMPRODUCT('Modified Weights'!K380:K384,'Centered Ratings'!K369:K373)/SUM('Modified Weights'!K380:K384)</f>
        <v>-3.9815042367223871E-2</v>
      </c>
      <c r="L370">
        <f ca="1">SUMPRODUCT('Modified Weights'!L380:L384,'Centered Ratings'!L369:L373)/SUM('Modified Weights'!L380:L384)</f>
        <v>-0.24639929167708222</v>
      </c>
      <c r="M370">
        <f ca="1">SUMPRODUCT('Modified Weights'!M380:M384,'Centered Ratings'!M369:M373)/SUM('Modified Weights'!M380:M384)</f>
        <v>-0.30668863776757704</v>
      </c>
      <c r="N370">
        <f ca="1">SUMPRODUCT('Modified Weights'!N380:N384,'Centered Ratings'!N369:N373)/SUM('Modified Weights'!N380:N384)</f>
        <v>0</v>
      </c>
      <c r="O370" s="4">
        <f ca="1">SUMPRODUCT('Modified Weights'!O380:O384,'Centered Ratings'!O369:O373)/SUM('Modified Weights'!O380:O384)</f>
        <v>-0.25</v>
      </c>
      <c r="P370">
        <f ca="1">SUMPRODUCT('Modified Weights'!P380:P384,'Centered Ratings'!P369:P373)/SUM('Modified Weights'!P380:P384)</f>
        <v>-0.59854404930861793</v>
      </c>
      <c r="Q370">
        <f ca="1">SUMPRODUCT('Modified Weights'!Q380:Q384,'Centered Ratings'!Q369:Q373)/SUM('Modified Weights'!Q380:Q384)</f>
        <v>-0.5</v>
      </c>
      <c r="R370">
        <f ca="1">SUMPRODUCT('Modified Weights'!R380:R384,'Centered Ratings'!R369:R373)/SUM('Modified Weights'!R380:R384)</f>
        <v>0</v>
      </c>
      <c r="S370">
        <f ca="1">SUMPRODUCT('Modified Weights'!S380:S384,'Centered Ratings'!S369:S373)/SUM('Modified Weights'!S380:S384)</f>
        <v>0.56122717693616564</v>
      </c>
      <c r="T370">
        <f ca="1">SUMPRODUCT('Modified Weights'!T380:T384,'Centered Ratings'!T369:T373)/SUM('Modified Weights'!T380:T384)</f>
        <v>0.12565482114750912</v>
      </c>
      <c r="U370">
        <f ca="1">SUMPRODUCT('Modified Weights'!U380:U384,'Centered Ratings'!U369:U373)/SUM('Modified Weights'!U380:U384)</f>
        <v>0.55726834917666901</v>
      </c>
      <c r="V370">
        <f ca="1">SUMPRODUCT('Modified Weights'!V380:V384,'Centered Ratings'!V369:V373)/SUM('Modified Weights'!V380:V384)</f>
        <v>-0.48735175621388765</v>
      </c>
      <c r="W370">
        <f ca="1">SUMPRODUCT('Modified Weights'!W380:W384,'Centered Ratings'!W369:W373)/SUM('Modified Weights'!W380:W384)</f>
        <v>-6.8254816001379517E-2</v>
      </c>
      <c r="X370">
        <f ca="1">SUMPRODUCT('Modified Weights'!X380:X384,'Centered Ratings'!X369:X373)/SUM('Modified Weights'!X380:X384)</f>
        <v>-7.8254269193594087E-2</v>
      </c>
      <c r="Y370">
        <f ca="1">SUMPRODUCT('Modified Weights'!Y380:Y384,'Centered Ratings'!Y369:Y373)/SUM('Modified Weights'!Y380:Y384)</f>
        <v>-0.55167045449892327</v>
      </c>
      <c r="Z370">
        <f ca="1">SUMPRODUCT('Modified Weights'!Z380:Z384,'Centered Ratings'!Z369:Z373)/SUM('Modified Weights'!Z380:Z384)</f>
        <v>-0.23770694766448172</v>
      </c>
    </row>
    <row r="371" spans="1:26">
      <c r="A371" s="1" t="str">
        <f t="shared" si="73"/>
        <v>1422: The Departed (2006)</v>
      </c>
      <c r="B371">
        <f ca="1">SUMPRODUCT('Modified Weights'!B381:B385,'Centered Ratings'!B370:B374)/SUM('Modified Weights'!B381:B385)</f>
        <v>-3.2915285741443319E-2</v>
      </c>
      <c r="C371">
        <f ca="1">SUMPRODUCT('Modified Weights'!C381:C385,'Centered Ratings'!C370:C374)/SUM('Modified Weights'!C381:C385)</f>
        <v>0.10305557317106653</v>
      </c>
      <c r="D371">
        <f ca="1">SUMPRODUCT('Modified Weights'!D381:D385,'Centered Ratings'!D370:D374)/SUM('Modified Weights'!D381:D385)</f>
        <v>0.32625607069323659</v>
      </c>
      <c r="E371">
        <f ca="1">SUMPRODUCT('Modified Weights'!E381:E385,'Centered Ratings'!E370:E374)/SUM('Modified Weights'!E381:E385)</f>
        <v>-0.25</v>
      </c>
      <c r="F371" s="4">
        <f ca="1">SUMPRODUCT('Modified Weights'!F381:F385,'Centered Ratings'!F370:F374)/SUM('Modified Weights'!F381:F385)</f>
        <v>0.18465297507831871</v>
      </c>
      <c r="G371">
        <f ca="1">SUMPRODUCT('Modified Weights'!G381:G385,'Centered Ratings'!G370:G374)/SUM('Modified Weights'!G381:G385)</f>
        <v>6.4304431282486193E-3</v>
      </c>
      <c r="H371">
        <f ca="1">SUMPRODUCT('Modified Weights'!H381:H385,'Centered Ratings'!H370:H374)/SUM('Modified Weights'!H381:H385)</f>
        <v>0.16553084236708424</v>
      </c>
      <c r="I371">
        <f ca="1">SUMPRODUCT('Modified Weights'!I381:I385,'Centered Ratings'!I370:I374)/SUM('Modified Weights'!I381:I385)</f>
        <v>0.38001072179373929</v>
      </c>
      <c r="J371">
        <f ca="1">SUMPRODUCT('Modified Weights'!J381:J385,'Centered Ratings'!J370:J374)/SUM('Modified Weights'!J381:J385)</f>
        <v>0.25648107617852611</v>
      </c>
      <c r="K371">
        <f ca="1">SUMPRODUCT('Modified Weights'!K381:K385,'Centered Ratings'!K370:K374)/SUM('Modified Weights'!K381:K385)</f>
        <v>-3.9815042367223871E-2</v>
      </c>
      <c r="L371">
        <f ca="1">SUMPRODUCT('Modified Weights'!L381:L385,'Centered Ratings'!L370:L374)/SUM('Modified Weights'!L381:L385)</f>
        <v>-0.24639929167708222</v>
      </c>
      <c r="M371">
        <f ca="1">SUMPRODUCT('Modified Weights'!M381:M385,'Centered Ratings'!M370:M374)/SUM('Modified Weights'!M381:M385)</f>
        <v>-0.30668863776757704</v>
      </c>
      <c r="N371">
        <f ca="1">SUMPRODUCT('Modified Weights'!N381:N385,'Centered Ratings'!N370:N374)/SUM('Modified Weights'!N381:N385)</f>
        <v>0</v>
      </c>
      <c r="O371" s="4">
        <f ca="1">SUMPRODUCT('Modified Weights'!O381:O385,'Centered Ratings'!O370:O374)/SUM('Modified Weights'!O381:O385)</f>
        <v>-0.25</v>
      </c>
      <c r="P371">
        <f ca="1">SUMPRODUCT('Modified Weights'!P381:P385,'Centered Ratings'!P370:P374)/SUM('Modified Weights'!P381:P385)</f>
        <v>-0.59854404930861793</v>
      </c>
      <c r="Q371">
        <f ca="1">SUMPRODUCT('Modified Weights'!Q381:Q385,'Centered Ratings'!Q370:Q374)/SUM('Modified Weights'!Q381:Q385)</f>
        <v>4.3186551527287148E-2</v>
      </c>
      <c r="R371">
        <f ca="1">SUMPRODUCT('Modified Weights'!R381:R385,'Centered Ratings'!R370:R374)/SUM('Modified Weights'!R381:R385)</f>
        <v>0</v>
      </c>
      <c r="S371">
        <f ca="1">SUMPRODUCT('Modified Weights'!S381:S385,'Centered Ratings'!S370:S374)/SUM('Modified Weights'!S381:S385)</f>
        <v>0</v>
      </c>
      <c r="T371">
        <f ca="1">SUMPRODUCT('Modified Weights'!T381:T385,'Centered Ratings'!T370:T374)/SUM('Modified Weights'!T381:T385)</f>
        <v>-1</v>
      </c>
      <c r="U371">
        <f ca="1">SUMPRODUCT('Modified Weights'!U381:U385,'Centered Ratings'!U370:U374)/SUM('Modified Weights'!U381:U385)</f>
        <v>0.29360739876964992</v>
      </c>
      <c r="V371">
        <f ca="1">SUMPRODUCT('Modified Weights'!V381:V385,'Centered Ratings'!V370:V374)/SUM('Modified Weights'!V381:V385)</f>
        <v>0</v>
      </c>
      <c r="W371">
        <f ca="1">SUMPRODUCT('Modified Weights'!W381:W385,'Centered Ratings'!W370:W374)/SUM('Modified Weights'!W381:W385)</f>
        <v>-0.32155481047851331</v>
      </c>
      <c r="X371">
        <f ca="1">SUMPRODUCT('Modified Weights'!X381:X385,'Centered Ratings'!X370:X374)/SUM('Modified Weights'!X381:X385)</f>
        <v>0.75</v>
      </c>
      <c r="Y371">
        <f ca="1">SUMPRODUCT('Modified Weights'!Y381:Y385,'Centered Ratings'!Y370:Y374)/SUM('Modified Weights'!Y381:Y385)</f>
        <v>-0.27583522724946163</v>
      </c>
      <c r="Z371">
        <f ca="1">SUMPRODUCT('Modified Weights'!Z381:Z385,'Centered Ratings'!Z370:Z374)/SUM('Modified Weights'!Z381:Z385)</f>
        <v>0.19584673626855043</v>
      </c>
    </row>
    <row r="372" spans="1:26">
      <c r="A372" s="1" t="str">
        <f t="shared" si="73"/>
        <v>1422: The Departed (2006)</v>
      </c>
      <c r="B372">
        <f ca="1">SUMPRODUCT('Modified Weights'!B382:B386,'Centered Ratings'!B371:B375)/SUM('Modified Weights'!B382:B386)</f>
        <v>3.4194695253922394E-2</v>
      </c>
      <c r="C372">
        <f ca="1">SUMPRODUCT('Modified Weights'!C382:C386,'Centered Ratings'!C371:C375)/SUM('Modified Weights'!C382:C386)</f>
        <v>5.9853522684178997E-2</v>
      </c>
      <c r="D372">
        <f ca="1">SUMPRODUCT('Modified Weights'!D382:D386,'Centered Ratings'!D371:D375)/SUM('Modified Weights'!D382:D386)</f>
        <v>8.8552617211447943E-2</v>
      </c>
      <c r="E372">
        <f ca="1">SUMPRODUCT('Modified Weights'!E382:E386,'Centered Ratings'!E371:E375)/SUM('Modified Weights'!E382:E386)</f>
        <v>0</v>
      </c>
      <c r="F372" s="4">
        <f ca="1">SUMPRODUCT('Modified Weights'!F382:F386,'Centered Ratings'!F371:F375)/SUM('Modified Weights'!F382:F386)</f>
        <v>0.18465297507831871</v>
      </c>
      <c r="G372">
        <f ca="1">SUMPRODUCT('Modified Weights'!G382:G386,'Centered Ratings'!G371:G375)/SUM('Modified Weights'!G382:G386)</f>
        <v>0.25964566469237294</v>
      </c>
      <c r="H372">
        <f ca="1">SUMPRODUCT('Modified Weights'!H382:H386,'Centered Ratings'!H371:H375)/SUM('Modified Weights'!H382:H386)</f>
        <v>-0.1500900417449203</v>
      </c>
      <c r="I372">
        <f ca="1">SUMPRODUCT('Modified Weights'!I382:I386,'Centered Ratings'!I371:I375)/SUM('Modified Weights'!I382:I386)</f>
        <v>0.1015577381268275</v>
      </c>
      <c r="J372">
        <f ca="1">SUMPRODUCT('Modified Weights'!J382:J386,'Centered Ratings'!J371:J375)/SUM('Modified Weights'!J382:J386)</f>
        <v>0.25648107617852611</v>
      </c>
      <c r="K372">
        <f ca="1">SUMPRODUCT('Modified Weights'!K382:K386,'Centered Ratings'!K371:K375)/SUM('Modified Weights'!K382:K386)</f>
        <v>-0.23686585389370832</v>
      </c>
      <c r="L372">
        <f ca="1">SUMPRODUCT('Modified Weights'!L382:L386,'Centered Ratings'!L371:L375)/SUM('Modified Weights'!L382:L386)</f>
        <v>-0.30916114506760822</v>
      </c>
      <c r="M372">
        <f ca="1">SUMPRODUCT('Modified Weights'!M382:M386,'Centered Ratings'!M371:M375)/SUM('Modified Weights'!M382:M386)</f>
        <v>-0.48252123580526185</v>
      </c>
      <c r="N372">
        <f ca="1">SUMPRODUCT('Modified Weights'!N382:N386,'Centered Ratings'!N371:N375)/SUM('Modified Weights'!N382:N386)</f>
        <v>0</v>
      </c>
      <c r="O372" s="4">
        <f ca="1">SUMPRODUCT('Modified Weights'!O382:O386,'Centered Ratings'!O371:O375)/SUM('Modified Weights'!O382:O386)</f>
        <v>0.13296047808621478</v>
      </c>
      <c r="P372">
        <f ca="1">SUMPRODUCT('Modified Weights'!P382:P386,'Centered Ratings'!P371:P375)/SUM('Modified Weights'!P382:P386)</f>
        <v>0.70884035719917604</v>
      </c>
      <c r="Q372">
        <f ca="1">SUMPRODUCT('Modified Weights'!Q382:Q386,'Centered Ratings'!Q371:Q375)/SUM('Modified Weights'!Q382:Q386)</f>
        <v>4.3186551527287148E-2</v>
      </c>
      <c r="R372" t="e">
        <f ca="1">SUMPRODUCT('Modified Weights'!R382:R386,'Centered Ratings'!R371:R375)/SUM('Modified Weights'!R382:R386)</f>
        <v>#DIV/0!</v>
      </c>
      <c r="S372">
        <f ca="1">SUMPRODUCT('Modified Weights'!S382:S386,'Centered Ratings'!S371:S375)/SUM('Modified Weights'!S382:S386)</f>
        <v>0</v>
      </c>
      <c r="T372">
        <f ca="1">SUMPRODUCT('Modified Weights'!T382:T386,'Centered Ratings'!T371:T375)/SUM('Modified Weights'!T382:T386)</f>
        <v>-1</v>
      </c>
      <c r="U372">
        <f ca="1">SUMPRODUCT('Modified Weights'!U382:U386,'Centered Ratings'!U371:U375)/SUM('Modified Weights'!U382:U386)</f>
        <v>2.548476612980681E-2</v>
      </c>
      <c r="V372">
        <f ca="1">SUMPRODUCT('Modified Weights'!V382:V386,'Centered Ratings'!V371:V375)/SUM('Modified Weights'!V382:V386)</f>
        <v>0</v>
      </c>
      <c r="W372">
        <f ca="1">SUMPRODUCT('Modified Weights'!W382:W386,'Centered Ratings'!W371:W375)/SUM('Modified Weights'!W382:W386)</f>
        <v>2.1207552440237053E-2</v>
      </c>
      <c r="X372">
        <f ca="1">SUMPRODUCT('Modified Weights'!X382:X386,'Centered Ratings'!X371:X375)/SUM('Modified Weights'!X382:X386)</f>
        <v>0</v>
      </c>
      <c r="Y372">
        <f ca="1">SUMPRODUCT('Modified Weights'!Y382:Y386,'Centered Ratings'!Y371:Y375)/SUM('Modified Weights'!Y382:Y386)</f>
        <v>0.17249431825161526</v>
      </c>
      <c r="Z372">
        <f ca="1">SUMPRODUCT('Modified Weights'!Z382:Z386,'Centered Ratings'!Z371:Z375)/SUM('Modified Weights'!Z382:Z386)</f>
        <v>-6.3023494888552328E-2</v>
      </c>
    </row>
    <row r="373" spans="1:26">
      <c r="A373" s="21" t="s">
        <v>74</v>
      </c>
      <c r="B373">
        <f ca="1">SUMPRODUCT('Modified Weights'!B383:B387,'Centered Ratings'!B372:B376)/SUM('Modified Weights'!B383:B387)</f>
        <v>3.4194695253922394E-2</v>
      </c>
      <c r="C373">
        <f ca="1">SUMPRODUCT('Modified Weights'!C383:C387,'Centered Ratings'!C372:C376)/SUM('Modified Weights'!C383:C387)</f>
        <v>7.7131013809253135E-2</v>
      </c>
      <c r="D373">
        <f ca="1">SUMPRODUCT('Modified Weights'!D383:D387,'Centered Ratings'!D372:D376)/SUM('Modified Weights'!D383:D387)</f>
        <v>-9.062825954091959E-2</v>
      </c>
      <c r="E373">
        <f ca="1">SUMPRODUCT('Modified Weights'!E383:E387,'Centered Ratings'!E372:E376)/SUM('Modified Weights'!E383:E387)</f>
        <v>0</v>
      </c>
      <c r="F373" s="4">
        <f ca="1">SUMPRODUCT('Modified Weights'!F383:F387,'Centered Ratings'!F372:F376)/SUM('Modified Weights'!F383:F387)</f>
        <v>-4.3742499434278444E-2</v>
      </c>
      <c r="G373">
        <f ca="1">SUMPRODUCT('Modified Weights'!G383:G387,'Centered Ratings'!G372:G376)/SUM('Modified Weights'!G383:G387)</f>
        <v>1.2860886256497239E-2</v>
      </c>
      <c r="H373">
        <f ca="1">SUMPRODUCT('Modified Weights'!H383:H387,'Centered Ratings'!H372:H376)/SUM('Modified Weights'!H383:H387)</f>
        <v>-0.1500900417449203</v>
      </c>
      <c r="I373">
        <f ca="1">SUMPRODUCT('Modified Weights'!I383:I387,'Centered Ratings'!I372:I376)/SUM('Modified Weights'!I383:I387)</f>
        <v>8.2665292086959455E-2</v>
      </c>
      <c r="J373">
        <f ca="1">SUMPRODUCT('Modified Weights'!J383:J387,'Centered Ratings'!J372:J376)/SUM('Modified Weights'!J383:J387)</f>
        <v>0</v>
      </c>
      <c r="K373">
        <f ca="1">SUMPRODUCT('Modified Weights'!K383:K387,'Centered Ratings'!K372:K376)/SUM('Modified Weights'!K383:K387)</f>
        <v>-5.7663955006420381E-2</v>
      </c>
      <c r="L373">
        <f ca="1">SUMPRODUCT('Modified Weights'!L383:L387,'Centered Ratings'!L372:L376)/SUM('Modified Weights'!L383:L387)</f>
        <v>8.9036131530446164E-3</v>
      </c>
      <c r="M373">
        <f ca="1">SUMPRODUCT('Modified Weights'!M383:M387,'Centered Ratings'!M372:M376)/SUM('Modified Weights'!M383:M387)</f>
        <v>1.4919468552843733E-2</v>
      </c>
      <c r="N373">
        <f ca="1">SUMPRODUCT('Modified Weights'!N383:N387,'Centered Ratings'!N372:N376)/SUM('Modified Weights'!N383:N387)</f>
        <v>0</v>
      </c>
      <c r="O373" s="4">
        <f ca="1">SUMPRODUCT('Modified Weights'!O383:O387,'Centered Ratings'!O372:O376)/SUM('Modified Weights'!O383:O387)</f>
        <v>1.0613970781619703E-2</v>
      </c>
      <c r="P373">
        <f ca="1">SUMPRODUCT('Modified Weights'!P383:P387,'Centered Ratings'!P372:P376)/SUM('Modified Weights'!P383:P387)</f>
        <v>9.1264295851706378E-3</v>
      </c>
      <c r="Q373">
        <f ca="1">SUMPRODUCT('Modified Weights'!Q383:Q387,'Centered Ratings'!Q372:Q376)/SUM('Modified Weights'!Q383:Q387)</f>
        <v>4.3186551527287148E-2</v>
      </c>
      <c r="R373">
        <f ca="1">SUMPRODUCT('Modified Weights'!R383:R387,'Centered Ratings'!R372:R376)/SUM('Modified Weights'!R383:R387)</f>
        <v>0</v>
      </c>
      <c r="S373">
        <f ca="1">SUMPRODUCT('Modified Weights'!S383:S387,'Centered Ratings'!S372:S376)/SUM('Modified Weights'!S383:S387)</f>
        <v>0</v>
      </c>
      <c r="T373">
        <f ca="1">SUMPRODUCT('Modified Weights'!T383:T387,'Centered Ratings'!T372:T376)/SUM('Modified Weights'!T383:T387)</f>
        <v>0</v>
      </c>
      <c r="U373">
        <f ca="1">SUMPRODUCT('Modified Weights'!U383:U387,'Centered Ratings'!U372:U376)/SUM('Modified Weights'!U383:U387)</f>
        <v>-9.0897222500429267E-2</v>
      </c>
      <c r="V373">
        <f ca="1">SUMPRODUCT('Modified Weights'!V383:V387,'Centered Ratings'!V372:V376)/SUM('Modified Weights'!V383:V387)</f>
        <v>0</v>
      </c>
      <c r="W373">
        <f ca="1">SUMPRODUCT('Modified Weights'!W383:W387,'Centered Ratings'!W372:W376)/SUM('Modified Weights'!W383:W387)</f>
        <v>-4.0300462088786904E-2</v>
      </c>
      <c r="X373">
        <f ca="1">SUMPRODUCT('Modified Weights'!X383:X387,'Centered Ratings'!X372:X376)/SUM('Modified Weights'!X383:X387)</f>
        <v>0</v>
      </c>
      <c r="Y373">
        <f ca="1">SUMPRODUCT('Modified Weights'!Y383:Y387,'Centered Ratings'!Y372:Y376)/SUM('Modified Weights'!Y383:Y387)</f>
        <v>-1.6395425524055745E-2</v>
      </c>
      <c r="Z373">
        <f ca="1">SUMPRODUCT('Modified Weights'!Z383:Z387,'Centered Ratings'!Z372:Z376)/SUM('Modified Weights'!Z383:Z387)</f>
        <v>0</v>
      </c>
    </row>
    <row r="374" spans="1:26">
      <c r="A374" s="1" t="str">
        <f t="shared" ref="A374:A377" si="74">A373</f>
        <v>1572: Die Hard: With a Vengeance (1995)</v>
      </c>
      <c r="B374">
        <f ca="1">SUMPRODUCT('Modified Weights'!B384:B388,'Centered Ratings'!B373:B377)/SUM('Modified Weights'!B384:B388)</f>
        <v>0.38354867381348062</v>
      </c>
      <c r="C374">
        <f ca="1">SUMPRODUCT('Modified Weights'!C384:C388,'Centered Ratings'!C373:C377)/SUM('Modified Weights'!C384:C388)</f>
        <v>7.7131013809253135E-2</v>
      </c>
      <c r="D374">
        <f ca="1">SUMPRODUCT('Modified Weights'!D384:D388,'Centered Ratings'!D373:D377)/SUM('Modified Weights'!D384:D388)</f>
        <v>-9.062825954091959E-2</v>
      </c>
      <c r="E374">
        <f ca="1">SUMPRODUCT('Modified Weights'!E384:E388,'Centered Ratings'!E373:E377)/SUM('Modified Weights'!E384:E388)</f>
        <v>0</v>
      </c>
      <c r="F374" s="4">
        <f ca="1">SUMPRODUCT('Modified Weights'!F384:F388,'Centered Ratings'!F373:F377)/SUM('Modified Weights'!F384:F388)</f>
        <v>-0.5</v>
      </c>
      <c r="G374">
        <f ca="1">SUMPRODUCT('Modified Weights'!G384:G388,'Centered Ratings'!G373:G377)/SUM('Modified Weights'!G384:G388)</f>
        <v>1.2860886256497239E-2</v>
      </c>
      <c r="H374">
        <f ca="1">SUMPRODUCT('Modified Weights'!H384:H388,'Centered Ratings'!H373:H377)/SUM('Modified Weights'!H384:H388)</f>
        <v>-0.1500900417449203</v>
      </c>
      <c r="I374">
        <f ca="1">SUMPRODUCT('Modified Weights'!I384:I388,'Centered Ratings'!I373:I377)/SUM('Modified Weights'!I384:I388)</f>
        <v>8.2665292086959455E-2</v>
      </c>
      <c r="J374">
        <f ca="1">SUMPRODUCT('Modified Weights'!J384:J388,'Centered Ratings'!J373:J377)/SUM('Modified Weights'!J384:J388)</f>
        <v>0.16666666666666652</v>
      </c>
      <c r="K374">
        <f ca="1">SUMPRODUCT('Modified Weights'!K384:K388,'Centered Ratings'!K373:K377)/SUM('Modified Weights'!K384:K388)</f>
        <v>0.44892316512448377</v>
      </c>
      <c r="L374">
        <f ca="1">SUMPRODUCT('Modified Weights'!L384:L388,'Centered Ratings'!L373:L377)/SUM('Modified Weights'!L384:L388)</f>
        <v>-0.23664458027043306</v>
      </c>
      <c r="M374">
        <f ca="1">SUMPRODUCT('Modified Weights'!M384:M388,'Centered Ratings'!M373:M377)/SUM('Modified Weights'!M384:M388)</f>
        <v>0.48533712520322764</v>
      </c>
      <c r="N374">
        <f ca="1">SUMPRODUCT('Modified Weights'!N384:N388,'Centered Ratings'!N373:N377)/SUM('Modified Weights'!N384:N388)</f>
        <v>0</v>
      </c>
      <c r="O374" s="4">
        <f ca="1">SUMPRODUCT('Modified Weights'!O384:O388,'Centered Ratings'!O373:O377)/SUM('Modified Weights'!O384:O388)</f>
        <v>1.0613970781619703E-2</v>
      </c>
      <c r="P374">
        <f ca="1">SUMPRODUCT('Modified Weights'!P384:P388,'Centered Ratings'!P373:P377)/SUM('Modified Weights'!P384:P388)</f>
        <v>6.2229756951558569E-3</v>
      </c>
      <c r="Q374">
        <f ca="1">SUMPRODUCT('Modified Weights'!Q384:Q388,'Centered Ratings'!Q373:Q377)/SUM('Modified Weights'!Q384:Q388)</f>
        <v>0.5</v>
      </c>
      <c r="R374">
        <f ca="1">SUMPRODUCT('Modified Weights'!R384:R388,'Centered Ratings'!R373:R377)/SUM('Modified Weights'!R384:R388)</f>
        <v>0</v>
      </c>
      <c r="S374">
        <f ca="1">SUMPRODUCT('Modified Weights'!S384:S388,'Centered Ratings'!S373:S377)/SUM('Modified Weights'!S384:S388)</f>
        <v>0.75</v>
      </c>
      <c r="T374">
        <f ca="1">SUMPRODUCT('Modified Weights'!T384:T388,'Centered Ratings'!T373:T377)/SUM('Modified Weights'!T384:T388)</f>
        <v>0</v>
      </c>
      <c r="U374">
        <f ca="1">SUMPRODUCT('Modified Weights'!U384:U388,'Centered Ratings'!U373:U377)/SUM('Modified Weights'!U384:U388)</f>
        <v>-9.0897222500429267E-2</v>
      </c>
      <c r="V374" t="e">
        <f ca="1">SUMPRODUCT('Modified Weights'!V384:V388,'Centered Ratings'!V373:V377)/SUM('Modified Weights'!V384:V388)</f>
        <v>#DIV/0!</v>
      </c>
      <c r="W374">
        <f ca="1">SUMPRODUCT('Modified Weights'!W384:W388,'Centered Ratings'!W373:W377)/SUM('Modified Weights'!W384:W388)</f>
        <v>-0.15207217841938181</v>
      </c>
      <c r="X374" t="e">
        <f ca="1">SUMPRODUCT('Modified Weights'!X384:X388,'Centered Ratings'!X373:X377)/SUM('Modified Weights'!X384:X388)</f>
        <v>#DIV/0!</v>
      </c>
      <c r="Y374">
        <f ca="1">SUMPRODUCT('Modified Weights'!Y384:Y388,'Centered Ratings'!Y373:Y377)/SUM('Modified Weights'!Y384:Y388)</f>
        <v>-1.6395425524055745E-2</v>
      </c>
      <c r="Z374">
        <f ca="1">SUMPRODUCT('Modified Weights'!Z384:Z388,'Centered Ratings'!Z373:Z377)/SUM('Modified Weights'!Z384:Z388)</f>
        <v>0</v>
      </c>
    </row>
    <row r="375" spans="1:26">
      <c r="A375" s="1" t="str">
        <f t="shared" si="74"/>
        <v>1572: Die Hard: With a Vengeance (1995)</v>
      </c>
      <c r="B375">
        <f ca="1">SUMPRODUCT('Modified Weights'!B385:B389,'Centered Ratings'!B374:B378)/SUM('Modified Weights'!B385:B389)</f>
        <v>0.38354867381348062</v>
      </c>
      <c r="C375">
        <f ca="1">SUMPRODUCT('Modified Weights'!C385:C389,'Centered Ratings'!C374:C378)/SUM('Modified Weights'!C385:C389)</f>
        <v>0.26475992174719343</v>
      </c>
      <c r="D375">
        <f ca="1">SUMPRODUCT('Modified Weights'!D385:D389,'Centered Ratings'!D374:D378)/SUM('Modified Weights'!D385:D389)</f>
        <v>-0.58263099832931775</v>
      </c>
      <c r="E375">
        <f ca="1">SUMPRODUCT('Modified Weights'!E385:E389,'Centered Ratings'!E374:E378)/SUM('Modified Weights'!E385:E389)</f>
        <v>0</v>
      </c>
      <c r="F375" s="4">
        <f ca="1">SUMPRODUCT('Modified Weights'!F385:F389,'Centered Ratings'!F374:F378)/SUM('Modified Weights'!F385:F389)</f>
        <v>-0.5</v>
      </c>
      <c r="G375">
        <f ca="1">SUMPRODUCT('Modified Weights'!G385:G389,'Centered Ratings'!G374:G378)/SUM('Modified Weights'!G385:G389)</f>
        <v>1.2860886256497239E-2</v>
      </c>
      <c r="H375">
        <f ca="1">SUMPRODUCT('Modified Weights'!H385:H389,'Centered Ratings'!H374:H378)/SUM('Modified Weights'!H385:H389)</f>
        <v>-0.31806305903429871</v>
      </c>
      <c r="I375">
        <f ca="1">SUMPRODUCT('Modified Weights'!I385:I389,'Centered Ratings'!I374:I378)/SUM('Modified Weights'!I385:I389)</f>
        <v>0.15960867576891069</v>
      </c>
      <c r="J375">
        <f ca="1">SUMPRODUCT('Modified Weights'!J385:J389,'Centered Ratings'!J374:J378)/SUM('Modified Weights'!J385:J389)</f>
        <v>0.16666666666666652</v>
      </c>
      <c r="K375">
        <f ca="1">SUMPRODUCT('Modified Weights'!K385:K389,'Centered Ratings'!K374:K378)/SUM('Modified Weights'!K385:K389)</f>
        <v>0.14964105504149466</v>
      </c>
      <c r="L375">
        <f ca="1">SUMPRODUCT('Modified Weights'!L385:L389,'Centered Ratings'!L374:L378)/SUM('Modified Weights'!L385:L389)</f>
        <v>-0.23664458027043306</v>
      </c>
      <c r="M375">
        <f ca="1">SUMPRODUCT('Modified Weights'!M385:M389,'Centered Ratings'!M374:M378)/SUM('Modified Weights'!M385:M389)</f>
        <v>0.48533712520322764</v>
      </c>
      <c r="N375">
        <f ca="1">SUMPRODUCT('Modified Weights'!N385:N389,'Centered Ratings'!N374:N378)/SUM('Modified Weights'!N385:N389)</f>
        <v>0</v>
      </c>
      <c r="O375" s="4">
        <f ca="1">SUMPRODUCT('Modified Weights'!O385:O389,'Centered Ratings'!O374:O378)/SUM('Modified Weights'!O385:O389)</f>
        <v>-0.33179272809782501</v>
      </c>
      <c r="P375">
        <f ca="1">SUMPRODUCT('Modified Weights'!P385:P389,'Centered Ratings'!P374:P378)/SUM('Modified Weights'!P385:P389)</f>
        <v>6.2229756951558569E-3</v>
      </c>
      <c r="Q375">
        <f ca="1">SUMPRODUCT('Modified Weights'!Q385:Q389,'Centered Ratings'!Q374:Q378)/SUM('Modified Weights'!Q385:Q389)</f>
        <v>7.4172915928549327E-2</v>
      </c>
      <c r="R375">
        <f ca="1">SUMPRODUCT('Modified Weights'!R385:R389,'Centered Ratings'!R374:R378)/SUM('Modified Weights'!R385:R389)</f>
        <v>0</v>
      </c>
      <c r="S375">
        <f ca="1">SUMPRODUCT('Modified Weights'!S385:S389,'Centered Ratings'!S374:S378)/SUM('Modified Weights'!S385:S389)</f>
        <v>0.75</v>
      </c>
      <c r="T375">
        <f ca="1">SUMPRODUCT('Modified Weights'!T385:T389,'Centered Ratings'!T374:T378)/SUM('Modified Weights'!T385:T389)</f>
        <v>0</v>
      </c>
      <c r="U375">
        <f ca="1">SUMPRODUCT('Modified Weights'!U385:U389,'Centered Ratings'!U374:U378)/SUM('Modified Weights'!U385:U389)</f>
        <v>-0.17170925944473056</v>
      </c>
      <c r="V375" t="e">
        <f ca="1">SUMPRODUCT('Modified Weights'!V385:V389,'Centered Ratings'!V374:V378)/SUM('Modified Weights'!V385:V389)</f>
        <v>#DIV/0!</v>
      </c>
      <c r="W375">
        <f ca="1">SUMPRODUCT('Modified Weights'!W385:W389,'Centered Ratings'!W374:W378)/SUM('Modified Weights'!W385:W389)</f>
        <v>-4.1144860389222361E-2</v>
      </c>
      <c r="X375" t="e">
        <f ca="1">SUMPRODUCT('Modified Weights'!X385:X389,'Centered Ratings'!X374:X378)/SUM('Modified Weights'!X385:X389)</f>
        <v>#DIV/0!</v>
      </c>
      <c r="Y375">
        <f ca="1">SUMPRODUCT('Modified Weights'!Y385:Y389,'Centered Ratings'!Y374:Y378)/SUM('Modified Weights'!Y385:Y389)</f>
        <v>-1.6395425524055745E-2</v>
      </c>
      <c r="Z375">
        <f ca="1">SUMPRODUCT('Modified Weights'!Z385:Z389,'Centered Ratings'!Z374:Z378)/SUM('Modified Weights'!Z385:Z389)</f>
        <v>-0.25304092065010786</v>
      </c>
    </row>
    <row r="376" spans="1:26">
      <c r="A376" s="1" t="str">
        <f t="shared" si="74"/>
        <v>1572: Die Hard: With a Vengeance (1995)</v>
      </c>
      <c r="B376">
        <f ca="1">SUMPRODUCT('Modified Weights'!B386:B390,'Centered Ratings'!B375:B379)/SUM('Modified Weights'!B386:B390)</f>
        <v>0.25</v>
      </c>
      <c r="C376">
        <f ca="1">SUMPRODUCT('Modified Weights'!C386:C390,'Centered Ratings'!C375:C379)/SUM('Modified Weights'!C386:C390)</f>
        <v>-9.0454314815240439E-2</v>
      </c>
      <c r="D376">
        <f ca="1">SUMPRODUCT('Modified Weights'!D386:D390,'Centered Ratings'!D375:D379)/SUM('Modified Weights'!D386:D390)</f>
        <v>-0.20223116070681207</v>
      </c>
      <c r="E376">
        <f ca="1">SUMPRODUCT('Modified Weights'!E386:E390,'Centered Ratings'!E375:E379)/SUM('Modified Weights'!E386:E390)</f>
        <v>0.17781468284059632</v>
      </c>
      <c r="F376" s="4">
        <f ca="1">SUMPRODUCT('Modified Weights'!F386:F390,'Centered Ratings'!F375:F379)/SUM('Modified Weights'!F386:F390)</f>
        <v>-0.76029069618698142</v>
      </c>
      <c r="G376">
        <f ca="1">SUMPRODUCT('Modified Weights'!G386:G390,'Centered Ratings'!G375:G379)/SUM('Modified Weights'!G386:G390)</f>
        <v>1.2860886256497239E-2</v>
      </c>
      <c r="H376">
        <f ca="1">SUMPRODUCT('Modified Weights'!H386:H390,'Centered Ratings'!H375:H379)/SUM('Modified Weights'!H386:H390)</f>
        <v>-6.2556264672609552E-2</v>
      </c>
      <c r="I376">
        <f ca="1">SUMPRODUCT('Modified Weights'!I386:I390,'Centered Ratings'!I375:I379)/SUM('Modified Weights'!I386:I390)</f>
        <v>0.11370449007804539</v>
      </c>
      <c r="J376">
        <f ca="1">SUMPRODUCT('Modified Weights'!J386:J390,'Centered Ratings'!J375:J379)/SUM('Modified Weights'!J386:J390)</f>
        <v>0.44872705293952331</v>
      </c>
      <c r="K376">
        <f ca="1">SUMPRODUCT('Modified Weights'!K386:K390,'Centered Ratings'!K375:K379)/SUM('Modified Weights'!K386:K390)</f>
        <v>0.14964105504149466</v>
      </c>
      <c r="L376">
        <f ca="1">SUMPRODUCT('Modified Weights'!L386:L390,'Centered Ratings'!L375:L379)/SUM('Modified Weights'!L386:L390)</f>
        <v>-0.23664458027043306</v>
      </c>
      <c r="M376">
        <f ca="1">SUMPRODUCT('Modified Weights'!M386:M390,'Centered Ratings'!M375:M379)/SUM('Modified Weights'!M386:M390)</f>
        <v>0.48533712520322764</v>
      </c>
      <c r="N376">
        <f ca="1">SUMPRODUCT('Modified Weights'!N386:N390,'Centered Ratings'!N375:N379)/SUM('Modified Weights'!N386:N390)</f>
        <v>0</v>
      </c>
      <c r="O376" s="4">
        <f ca="1">SUMPRODUCT('Modified Weights'!O386:O390,'Centered Ratings'!O375:O379)/SUM('Modified Weights'!O386:O390)</f>
        <v>-0.12137327994941471</v>
      </c>
      <c r="P376">
        <f ca="1">SUMPRODUCT('Modified Weights'!P386:P390,'Centered Ratings'!P375:P379)/SUM('Modified Weights'!P386:P390)</f>
        <v>6.2229756951558569E-3</v>
      </c>
      <c r="Q376">
        <f ca="1">SUMPRODUCT('Modified Weights'!Q386:Q390,'Centered Ratings'!Q375:Q379)/SUM('Modified Weights'!Q386:Q390)</f>
        <v>7.4172915928549327E-2</v>
      </c>
      <c r="R376">
        <f ca="1">SUMPRODUCT('Modified Weights'!R386:R390,'Centered Ratings'!R375:R379)/SUM('Modified Weights'!R386:R390)</f>
        <v>0</v>
      </c>
      <c r="S376">
        <f ca="1">SUMPRODUCT('Modified Weights'!S386:S390,'Centered Ratings'!S375:S379)/SUM('Modified Weights'!S386:S390)</f>
        <v>-9.1840765404248445E-2</v>
      </c>
      <c r="T376">
        <f ca="1">SUMPRODUCT('Modified Weights'!T386:T390,'Centered Ratings'!T375:T379)/SUM('Modified Weights'!T386:T390)</f>
        <v>0</v>
      </c>
      <c r="U376">
        <f ca="1">SUMPRODUCT('Modified Weights'!U386:U390,'Centered Ratings'!U375:U379)/SUM('Modified Weights'!U386:U390)</f>
        <v>0.30477831771105501</v>
      </c>
      <c r="V376" t="e">
        <f ca="1">SUMPRODUCT('Modified Weights'!V386:V390,'Centered Ratings'!V375:V379)/SUM('Modified Weights'!V386:V390)</f>
        <v>#DIV/0!</v>
      </c>
      <c r="W376">
        <f ca="1">SUMPRODUCT('Modified Weights'!W386:W390,'Centered Ratings'!W375:W379)/SUM('Modified Weights'!W386:W390)</f>
        <v>0.67011421788705039</v>
      </c>
      <c r="X376" t="e">
        <f ca="1">SUMPRODUCT('Modified Weights'!X386:X390,'Centered Ratings'!X375:X379)/SUM('Modified Weights'!X386:X390)</f>
        <v>#DIV/0!</v>
      </c>
      <c r="Y376">
        <f ca="1">SUMPRODUCT('Modified Weights'!Y386:Y390,'Centered Ratings'!Y375:Y379)/SUM('Modified Weights'!Y386:Y390)</f>
        <v>-0.1486346371466995</v>
      </c>
      <c r="Z376">
        <f ca="1">SUMPRODUCT('Modified Weights'!Z386:Z390,'Centered Ratings'!Z375:Z379)/SUM('Modified Weights'!Z386:Z390)</f>
        <v>-5.6019990956191063E-2</v>
      </c>
    </row>
    <row r="377" spans="1:26">
      <c r="A377" s="1" t="str">
        <f t="shared" si="74"/>
        <v>1572: Die Hard: With a Vengeance (1995)</v>
      </c>
      <c r="B377">
        <f ca="1">SUMPRODUCT('Modified Weights'!B387:B391,'Centered Ratings'!B376:B380)/SUM('Modified Weights'!B387:B391)</f>
        <v>-9.2879237086274033E-3</v>
      </c>
      <c r="C377">
        <f ca="1">SUMPRODUCT('Modified Weights'!C387:C391,'Centered Ratings'!C376:C380)/SUM('Modified Weights'!C387:C391)</f>
        <v>0</v>
      </c>
      <c r="D377">
        <f ca="1">SUMPRODUCT('Modified Weights'!D387:D391,'Centered Ratings'!D376:D380)/SUM('Modified Weights'!D387:D391)</f>
        <v>-0.15336926199168482</v>
      </c>
      <c r="E377">
        <f ca="1">SUMPRODUCT('Modified Weights'!E387:E391,'Centered Ratings'!E376:E380)/SUM('Modified Weights'!E387:E391)</f>
        <v>0.2639490282401602</v>
      </c>
      <c r="F377" s="4">
        <f ca="1">SUMPRODUCT('Modified Weights'!F387:F391,'Centered Ratings'!F376:F380)/SUM('Modified Weights'!F387:F391)</f>
        <v>0.16817202729587721</v>
      </c>
      <c r="G377">
        <f ca="1">SUMPRODUCT('Modified Weights'!G387:G391,'Centered Ratings'!G376:G380)/SUM('Modified Weights'!G387:G391)</f>
        <v>-1</v>
      </c>
      <c r="H377">
        <f ca="1">SUMPRODUCT('Modified Weights'!H387:H391,'Centered Ratings'!H376:H380)/SUM('Modified Weights'!H387:H391)</f>
        <v>0.10252166215046764</v>
      </c>
      <c r="I377">
        <f ca="1">SUMPRODUCT('Modified Weights'!I387:I391,'Centered Ratings'!I376:I380)/SUM('Modified Weights'!I387:I391)</f>
        <v>7.6275342435577639E-2</v>
      </c>
      <c r="J377">
        <f ca="1">SUMPRODUCT('Modified Weights'!J387:J391,'Centered Ratings'!J376:J380)/SUM('Modified Weights'!J387:J391)</f>
        <v>0.44872705293952331</v>
      </c>
      <c r="K377">
        <f ca="1">SUMPRODUCT('Modified Weights'!K387:K391,'Centered Ratings'!K376:K380)/SUM('Modified Weights'!K387:K391)</f>
        <v>0.21567775096695468</v>
      </c>
      <c r="L377">
        <f ca="1">SUMPRODUCT('Modified Weights'!L387:L391,'Centered Ratings'!L376:L380)/SUM('Modified Weights'!L387:L391)</f>
        <v>-0.23664458027043306</v>
      </c>
      <c r="M377">
        <f ca="1">SUMPRODUCT('Modified Weights'!M387:M391,'Centered Ratings'!M376:M380)/SUM('Modified Weights'!M387:M391)</f>
        <v>0.48533712520322764</v>
      </c>
      <c r="N377">
        <f ca="1">SUMPRODUCT('Modified Weights'!N387:N391,'Centered Ratings'!N376:N380)/SUM('Modified Weights'!N387:N391)</f>
        <v>0</v>
      </c>
      <c r="O377" s="4">
        <f ca="1">SUMPRODUCT('Modified Weights'!O387:O391,'Centered Ratings'!O376:O380)/SUM('Modified Weights'!O387:O391)</f>
        <v>-2.744502716652799E-2</v>
      </c>
      <c r="P377">
        <f ca="1">SUMPRODUCT('Modified Weights'!P387:P391,'Centered Ratings'!P376:P380)/SUM('Modified Weights'!P387:P391)</f>
        <v>-0.25258717984118556</v>
      </c>
      <c r="Q377">
        <f ca="1">SUMPRODUCT('Modified Weights'!Q387:Q391,'Centered Ratings'!Q376:Q380)/SUM('Modified Weights'!Q387:Q391)</f>
        <v>7.4172915928549327E-2</v>
      </c>
      <c r="R377">
        <f ca="1">SUMPRODUCT('Modified Weights'!R387:R391,'Centered Ratings'!R376:R380)/SUM('Modified Weights'!R387:R391)</f>
        <v>0.3813556312532197</v>
      </c>
      <c r="S377">
        <f ca="1">SUMPRODUCT('Modified Weights'!S387:S391,'Centered Ratings'!S376:S380)/SUM('Modified Weights'!S387:S391)</f>
        <v>-9.1840765404248445E-2</v>
      </c>
      <c r="T377">
        <f ca="1">SUMPRODUCT('Modified Weights'!T387:T391,'Centered Ratings'!T376:T380)/SUM('Modified Weights'!T387:T391)</f>
        <v>0</v>
      </c>
      <c r="U377">
        <f ca="1">SUMPRODUCT('Modified Weights'!U387:U391,'Centered Ratings'!U376:U380)/SUM('Modified Weights'!U387:U391)</f>
        <v>-0.10006676760302341</v>
      </c>
      <c r="V377">
        <f ca="1">SUMPRODUCT('Modified Weights'!V387:V391,'Centered Ratings'!V376:V380)/SUM('Modified Weights'!V387:V391)</f>
        <v>0</v>
      </c>
      <c r="W377">
        <f ca="1">SUMPRODUCT('Modified Weights'!W387:W391,'Centered Ratings'!W376:W380)/SUM('Modified Weights'!W387:W391)</f>
        <v>0.73917305836334513</v>
      </c>
      <c r="X377" t="e">
        <f ca="1">SUMPRODUCT('Modified Weights'!X387:X391,'Centered Ratings'!X376:X380)/SUM('Modified Weights'!X387:X391)</f>
        <v>#DIV/0!</v>
      </c>
      <c r="Y377">
        <f ca="1">SUMPRODUCT('Modified Weights'!Y387:Y391,'Centered Ratings'!Y376:Y380)/SUM('Modified Weights'!Y387:Y391)</f>
        <v>-0.25610232036357605</v>
      </c>
      <c r="Z377">
        <f ca="1">SUMPRODUCT('Modified Weights'!Z387:Z391,'Centered Ratings'!Z376:Z380)/SUM('Modified Weights'!Z387:Z391)</f>
        <v>-8.6573144401874427E-2</v>
      </c>
    </row>
    <row r="378" spans="1:26">
      <c r="A378" s="21" t="s">
        <v>75</v>
      </c>
      <c r="B378">
        <f ca="1">SUMPRODUCT('Modified Weights'!B388:B392,'Centered Ratings'!B377:B381)/SUM('Modified Weights'!B388:B392)</f>
        <v>-9.2879237086274033E-3</v>
      </c>
      <c r="C378">
        <f ca="1">SUMPRODUCT('Modified Weights'!C388:C392,'Centered Ratings'!C377:C381)/SUM('Modified Weights'!C388:C392)</f>
        <v>0</v>
      </c>
      <c r="D378">
        <f ca="1">SUMPRODUCT('Modified Weights'!D388:D392,'Centered Ratings'!D377:D381)/SUM('Modified Weights'!D388:D392)</f>
        <v>4.0983251825250568E-2</v>
      </c>
      <c r="E378">
        <f ca="1">SUMPRODUCT('Modified Weights'!E388:E392,'Centered Ratings'!E377:E381)/SUM('Modified Weights'!E388:E392)</f>
        <v>2.7898056480320451E-2</v>
      </c>
      <c r="F378" s="4">
        <f ca="1">SUMPRODUCT('Modified Weights'!F388:F392,'Centered Ratings'!F377:F381)/SUM('Modified Weights'!F388:F392)</f>
        <v>9.0923301289475966E-3</v>
      </c>
      <c r="G378">
        <f ca="1">SUMPRODUCT('Modified Weights'!G388:G392,'Centered Ratings'!G377:G381)/SUM('Modified Weights'!G388:G392)</f>
        <v>0</v>
      </c>
      <c r="H378">
        <f ca="1">SUMPRODUCT('Modified Weights'!H388:H392,'Centered Ratings'!H377:H381)/SUM('Modified Weights'!H388:H392)</f>
        <v>0.10252166215046764</v>
      </c>
      <c r="I378">
        <f ca="1">SUMPRODUCT('Modified Weights'!I388:I392,'Centered Ratings'!I377:I381)/SUM('Modified Weights'!I388:I392)</f>
        <v>7.6275342435577639E-2</v>
      </c>
      <c r="J378">
        <f ca="1">SUMPRODUCT('Modified Weights'!J388:J392,'Centered Ratings'!J377:J381)/SUM('Modified Weights'!J388:J392)</f>
        <v>4.5343644312840478E-2</v>
      </c>
      <c r="K378">
        <f ca="1">SUMPRODUCT('Modified Weights'!K388:K392,'Centered Ratings'!K377:K381)/SUM('Modified Weights'!K388:K392)</f>
        <v>-1.9633413765802663E-2</v>
      </c>
      <c r="L378">
        <f ca="1">SUMPRODUCT('Modified Weights'!L388:L392,'Centered Ratings'!L377:L381)/SUM('Modified Weights'!L388:L392)</f>
        <v>1.7807226306089233E-2</v>
      </c>
      <c r="M378">
        <f ca="1">SUMPRODUCT('Modified Weights'!M388:M392,'Centered Ratings'!M377:M381)/SUM('Modified Weights'!M388:M392)</f>
        <v>0</v>
      </c>
      <c r="N378">
        <f ca="1">SUMPRODUCT('Modified Weights'!N388:N392,'Centered Ratings'!N377:N381)/SUM('Modified Weights'!N388:N392)</f>
        <v>0</v>
      </c>
      <c r="O378" s="4">
        <f ca="1">SUMPRODUCT('Modified Weights'!O388:O392,'Centered Ratings'!O377:O381)/SUM('Modified Weights'!O388:O392)</f>
        <v>6.2578311972573811E-2</v>
      </c>
      <c r="P378">
        <f ca="1">SUMPRODUCT('Modified Weights'!P388:P392,'Centered Ratings'!P377:P381)/SUM('Modified Weights'!P388:P392)</f>
        <v>0</v>
      </c>
      <c r="Q378">
        <f ca="1">SUMPRODUCT('Modified Weights'!Q388:Q392,'Centered Ratings'!Q377:Q381)/SUM('Modified Weights'!Q388:Q392)</f>
        <v>7.4172915928549327E-2</v>
      </c>
      <c r="R378">
        <f ca="1">SUMPRODUCT('Modified Weights'!R388:R392,'Centered Ratings'!R377:R381)/SUM('Modified Weights'!R388:R392)</f>
        <v>1.2711262506439426E-2</v>
      </c>
      <c r="S378">
        <f ca="1">SUMPRODUCT('Modified Weights'!S388:S392,'Centered Ratings'!S377:S381)/SUM('Modified Weights'!S388:S392)</f>
        <v>-9.1840765404248445E-2</v>
      </c>
      <c r="T378">
        <f ca="1">SUMPRODUCT('Modified Weights'!T388:T392,'Centered Ratings'!T377:T381)/SUM('Modified Weights'!T388:T392)</f>
        <v>0</v>
      </c>
      <c r="U378">
        <f ca="1">SUMPRODUCT('Modified Weights'!U388:U392,'Centered Ratings'!U377:U381)/SUM('Modified Weights'!U388:U392)</f>
        <v>-2.1027079292359148E-2</v>
      </c>
      <c r="V378">
        <f ca="1">SUMPRODUCT('Modified Weights'!V388:V392,'Centered Ratings'!V377:V381)/SUM('Modified Weights'!V388:V392)</f>
        <v>0</v>
      </c>
      <c r="W378">
        <f ca="1">SUMPRODUCT('Modified Weights'!W388:W392,'Centered Ratings'!W377:W381)/SUM('Modified Weights'!W388:W392)</f>
        <v>0.2045110209538957</v>
      </c>
      <c r="X378" t="e">
        <f ca="1">SUMPRODUCT('Modified Weights'!X388:X392,'Centered Ratings'!X377:X381)/SUM('Modified Weights'!X388:X392)</f>
        <v>#DIV/0!</v>
      </c>
      <c r="Y378">
        <f ca="1">SUMPRODUCT('Modified Weights'!Y388:Y392,'Centered Ratings'!Y377:Y381)/SUM('Modified Weights'!Y388:Y392)</f>
        <v>-6.8849443375949781E-2</v>
      </c>
      <c r="Z378">
        <f ca="1">SUMPRODUCT('Modified Weights'!Z388:Z392,'Centered Ratings'!Z377:Z381)/SUM('Modified Weights'!Z388:Z392)</f>
        <v>0.11689951800410482</v>
      </c>
    </row>
    <row r="379" spans="1:26">
      <c r="A379" s="1" t="str">
        <f t="shared" ref="A379:A382" si="75">A378</f>
        <v>1597: Meet the Parents (2000)</v>
      </c>
      <c r="B379">
        <f ca="1">SUMPRODUCT('Modified Weights'!B389:B393,'Centered Ratings'!B378:B382)/SUM('Modified Weights'!B389:B393)</f>
        <v>-0.12964396185431371</v>
      </c>
      <c r="C379">
        <f ca="1">SUMPRODUCT('Modified Weights'!C389:C393,'Centered Ratings'!C378:C382)/SUM('Modified Weights'!C389:C393)</f>
        <v>0</v>
      </c>
      <c r="D379">
        <f ca="1">SUMPRODUCT('Modified Weights'!D389:D393,'Centered Ratings'!D378:D382)/SUM('Modified Weights'!D389:D393)</f>
        <v>4.0983251825250568E-2</v>
      </c>
      <c r="E379">
        <f ca="1">SUMPRODUCT('Modified Weights'!E389:E393,'Centered Ratings'!E378:E382)/SUM('Modified Weights'!E389:E393)</f>
        <v>2.7898056480320451E-2</v>
      </c>
      <c r="F379" s="4">
        <f ca="1">SUMPRODUCT('Modified Weights'!F389:F393,'Centered Ratings'!F378:F382)/SUM('Modified Weights'!F389:F393)</f>
        <v>0.26002180333933633</v>
      </c>
      <c r="G379">
        <f ca="1">SUMPRODUCT('Modified Weights'!G389:G393,'Centered Ratings'!G378:G382)/SUM('Modified Weights'!G389:G393)</f>
        <v>0</v>
      </c>
      <c r="H379">
        <f ca="1">SUMPRODUCT('Modified Weights'!H389:H393,'Centered Ratings'!H378:H382)/SUM('Modified Weights'!H389:H393)</f>
        <v>0.10252166215046764</v>
      </c>
      <c r="I379">
        <f ca="1">SUMPRODUCT('Modified Weights'!I389:I393,'Centered Ratings'!I378:I382)/SUM('Modified Weights'!I389:I393)</f>
        <v>7.6275342435577639E-2</v>
      </c>
      <c r="J379">
        <f ca="1">SUMPRODUCT('Modified Weights'!J389:J393,'Centered Ratings'!J378:J382)/SUM('Modified Weights'!J389:J393)</f>
        <v>-4.4456176048074912E-3</v>
      </c>
      <c r="K379">
        <f ca="1">SUMPRODUCT('Modified Weights'!K389:K393,'Centered Ratings'!K378:K382)/SUM('Modified Weights'!K389:K393)</f>
        <v>-1.9633413765802663E-2</v>
      </c>
      <c r="L379">
        <f ca="1">SUMPRODUCT('Modified Weights'!L389:L393,'Centered Ratings'!L378:L382)/SUM('Modified Weights'!L389:L393)</f>
        <v>1</v>
      </c>
      <c r="M379">
        <f ca="1">SUMPRODUCT('Modified Weights'!M389:M393,'Centered Ratings'!M378:M382)/SUM('Modified Weights'!M389:M393)</f>
        <v>0</v>
      </c>
      <c r="N379">
        <f ca="1">SUMPRODUCT('Modified Weights'!N389:N393,'Centered Ratings'!N378:N382)/SUM('Modified Weights'!N389:N393)</f>
        <v>0</v>
      </c>
      <c r="O379" s="4">
        <f ca="1">SUMPRODUCT('Modified Weights'!O389:O393,'Centered Ratings'!O378:O382)/SUM('Modified Weights'!O389:O393)</f>
        <v>6.2578311972573811E-2</v>
      </c>
      <c r="P379">
        <f ca="1">SUMPRODUCT('Modified Weights'!P389:P393,'Centered Ratings'!P378:P382)/SUM('Modified Weights'!P389:P393)</f>
        <v>0.23984370220523438</v>
      </c>
      <c r="Q379">
        <f ca="1">SUMPRODUCT('Modified Weights'!Q389:Q393,'Centered Ratings'!Q378:Q382)/SUM('Modified Weights'!Q389:Q393)</f>
        <v>7.4172915928549327E-2</v>
      </c>
      <c r="R379">
        <f ca="1">SUMPRODUCT('Modified Weights'!R389:R393,'Centered Ratings'!R378:R382)/SUM('Modified Weights'!R389:R393)</f>
        <v>1.2711262506439426E-2</v>
      </c>
      <c r="S379">
        <f ca="1">SUMPRODUCT('Modified Weights'!S389:S393,'Centered Ratings'!S378:S382)/SUM('Modified Weights'!S389:S393)</f>
        <v>-0.64030679423404147</v>
      </c>
      <c r="T379">
        <f ca="1">SUMPRODUCT('Modified Weights'!T389:T393,'Centered Ratings'!T378:T382)/SUM('Modified Weights'!T389:T393)</f>
        <v>0</v>
      </c>
      <c r="U379">
        <f ca="1">SUMPRODUCT('Modified Weights'!U389:U393,'Centered Ratings'!U378:U382)/SUM('Modified Weights'!U389:U393)</f>
        <v>-2.1027079292359148E-2</v>
      </c>
      <c r="V379">
        <f ca="1">SUMPRODUCT('Modified Weights'!V389:V393,'Centered Ratings'!V378:V382)/SUM('Modified Weights'!V389:V393)</f>
        <v>0</v>
      </c>
      <c r="W379">
        <f ca="1">SUMPRODUCT('Modified Weights'!W389:W393,'Centered Ratings'!W378:W382)/SUM('Modified Weights'!W389:W393)</f>
        <v>0.30378457835443134</v>
      </c>
      <c r="X379" t="e">
        <f ca="1">SUMPRODUCT('Modified Weights'!X389:X393,'Centered Ratings'!X378:X382)/SUM('Modified Weights'!X389:X393)</f>
        <v>#DIV/0!</v>
      </c>
      <c r="Y379">
        <f ca="1">SUMPRODUCT('Modified Weights'!Y389:Y393,'Centered Ratings'!Y378:Y382)/SUM('Modified Weights'!Y389:Y393)</f>
        <v>-6.8849443375949781E-2</v>
      </c>
      <c r="Z379">
        <f ca="1">SUMPRODUCT('Modified Weights'!Z389:Z393,'Centered Ratings'!Z378:Z382)/SUM('Modified Weights'!Z389:Z393)</f>
        <v>0.11689951800410482</v>
      </c>
    </row>
    <row r="380" spans="1:26">
      <c r="A380" s="1" t="str">
        <f t="shared" si="75"/>
        <v>1597: Meet the Parents (2000)</v>
      </c>
      <c r="B380">
        <f ca="1">SUMPRODUCT('Modified Weights'!B390:B394,'Centered Ratings'!B379:B383)/SUM('Modified Weights'!B390:B394)</f>
        <v>-0.12964396185431371</v>
      </c>
      <c r="C380">
        <f ca="1">SUMPRODUCT('Modified Weights'!C390:C394,'Centered Ratings'!C379:C383)/SUM('Modified Weights'!C390:C394)</f>
        <v>-0.75000000000000011</v>
      </c>
      <c r="D380">
        <f ca="1">SUMPRODUCT('Modified Weights'!D390:D394,'Centered Ratings'!D379:D383)/SUM('Modified Weights'!D390:D394)</f>
        <v>4.0983251825250568E-2</v>
      </c>
      <c r="E380">
        <f ca="1">SUMPRODUCT('Modified Weights'!E390:E394,'Centered Ratings'!E379:E383)/SUM('Modified Weights'!E390:E394)</f>
        <v>2.7898056480320451E-2</v>
      </c>
      <c r="F380" s="4">
        <f ca="1">SUMPRODUCT('Modified Weights'!F390:F394,'Centered Ratings'!F379:F383)/SUM('Modified Weights'!F390:F394)</f>
        <v>0.26002180333933633</v>
      </c>
      <c r="G380">
        <f ca="1">SUMPRODUCT('Modified Weights'!G390:G394,'Centered Ratings'!G379:G383)/SUM('Modified Weights'!G390:G394)</f>
        <v>0</v>
      </c>
      <c r="H380">
        <f ca="1">SUMPRODUCT('Modified Weights'!H390:H394,'Centered Ratings'!H379:H383)/SUM('Modified Weights'!H390:H394)</f>
        <v>-4.4956675699064745E-2</v>
      </c>
      <c r="I380">
        <f ca="1">SUMPRODUCT('Modified Weights'!I390:I394,'Centered Ratings'!I379:I383)/SUM('Modified Weights'!I390:I394)</f>
        <v>0.29411129722425999</v>
      </c>
      <c r="J380">
        <f ca="1">SUMPRODUCT('Modified Weights'!J390:J394,'Centered Ratings'!J379:J383)/SUM('Modified Weights'!J390:J394)</f>
        <v>-4.4456176048074912E-3</v>
      </c>
      <c r="K380">
        <f ca="1">SUMPRODUCT('Modified Weights'!K390:K394,'Centered Ratings'!K379:K383)/SUM('Modified Weights'!K390:K394)</f>
        <v>2.828941031952685E-2</v>
      </c>
      <c r="L380">
        <f ca="1">SUMPRODUCT('Modified Weights'!L390:L394,'Centered Ratings'!L379:L383)/SUM('Modified Weights'!L390:L394)</f>
        <v>1</v>
      </c>
      <c r="M380">
        <f ca="1">SUMPRODUCT('Modified Weights'!M390:M394,'Centered Ratings'!M379:M383)/SUM('Modified Weights'!M390:M394)</f>
        <v>0</v>
      </c>
      <c r="N380">
        <f ca="1">SUMPRODUCT('Modified Weights'!N390:N394,'Centered Ratings'!N379:N383)/SUM('Modified Weights'!N390:N394)</f>
        <v>0</v>
      </c>
      <c r="O380" s="4">
        <f ca="1">SUMPRODUCT('Modified Weights'!O390:O394,'Centered Ratings'!O379:O383)/SUM('Modified Weights'!O390:O394)</f>
        <v>0.30079949163692826</v>
      </c>
      <c r="P380">
        <f ca="1">SUMPRODUCT('Modified Weights'!P390:P394,'Centered Ratings'!P379:P383)/SUM('Modified Weights'!P390:P394)</f>
        <v>0.23984370220523438</v>
      </c>
      <c r="Q380">
        <f ca="1">SUMPRODUCT('Modified Weights'!Q390:Q394,'Centered Ratings'!Q379:Q383)/SUM('Modified Weights'!Q390:Q394)</f>
        <v>0.39354322898213734</v>
      </c>
      <c r="R380">
        <f ca="1">SUMPRODUCT('Modified Weights'!R390:R394,'Centered Ratings'!R379:R383)/SUM('Modified Weights'!R390:R394)</f>
        <v>1.2711262506439426E-2</v>
      </c>
      <c r="S380">
        <f ca="1">SUMPRODUCT('Modified Weights'!S390:S394,'Centered Ratings'!S379:S383)/SUM('Modified Weights'!S390:S394)</f>
        <v>-0.64030679423404147</v>
      </c>
      <c r="T380">
        <f ca="1">SUMPRODUCT('Modified Weights'!T390:T394,'Centered Ratings'!T379:T383)/SUM('Modified Weights'!T390:T394)</f>
        <v>0</v>
      </c>
      <c r="U380">
        <f ca="1">SUMPRODUCT('Modified Weights'!U390:U394,'Centered Ratings'!U379:U383)/SUM('Modified Weights'!U390:U394)</f>
        <v>-0.29551914343100472</v>
      </c>
      <c r="V380">
        <f ca="1">SUMPRODUCT('Modified Weights'!V390:V394,'Centered Ratings'!V379:V383)/SUM('Modified Weights'!V390:V394)</f>
        <v>0</v>
      </c>
      <c r="W380">
        <f ca="1">SUMPRODUCT('Modified Weights'!W390:W394,'Centered Ratings'!W379:W383)/SUM('Modified Weights'!W390:W394)</f>
        <v>0.26010876270613198</v>
      </c>
      <c r="X380" t="e">
        <f ca="1">SUMPRODUCT('Modified Weights'!X390:X394,'Centered Ratings'!X379:X383)/SUM('Modified Weights'!X390:X394)</f>
        <v>#DIV/0!</v>
      </c>
      <c r="Y380">
        <f ca="1">SUMPRODUCT('Modified Weights'!Y390:Y394,'Centered Ratings'!Y379:Y383)/SUM('Modified Weights'!Y390:Y394)</f>
        <v>-6.8849443375949781E-2</v>
      </c>
      <c r="Z380">
        <f ca="1">SUMPRODUCT('Modified Weights'!Z390:Z394,'Centered Ratings'!Z379:Z383)/SUM('Modified Weights'!Z390:Z394)</f>
        <v>0.5</v>
      </c>
    </row>
    <row r="381" spans="1:26">
      <c r="A381" s="1" t="str">
        <f t="shared" si="75"/>
        <v>1597: Meet the Parents (2000)</v>
      </c>
      <c r="B381">
        <f ca="1">SUMPRODUCT('Modified Weights'!B391:B395,'Centered Ratings'!B380:B384)/SUM('Modified Weights'!B391:B395)</f>
        <v>-0.12964396185431371</v>
      </c>
      <c r="C381">
        <f ca="1">SUMPRODUCT('Modified Weights'!C391:C395,'Centered Ratings'!C380:C384)/SUM('Modified Weights'!C391:C395)</f>
        <v>0.1160830733206243</v>
      </c>
      <c r="D381">
        <f ca="1">SUMPRODUCT('Modified Weights'!D391:D395,'Centered Ratings'!D380:D384)/SUM('Modified Weights'!D391:D395)</f>
        <v>-0.16666666666666652</v>
      </c>
      <c r="E381">
        <f ca="1">SUMPRODUCT('Modified Weights'!E391:E395,'Centered Ratings'!E380:E384)/SUM('Modified Weights'!E391:E395)</f>
        <v>-0.14806796234645311</v>
      </c>
      <c r="F381" s="4">
        <f ca="1">SUMPRODUCT('Modified Weights'!F391:F395,'Centered Ratings'!F380:F384)/SUM('Modified Weights'!F391:F395)</f>
        <v>0.15960031096108609</v>
      </c>
      <c r="G381">
        <f ca="1">SUMPRODUCT('Modified Weights'!G391:G395,'Centered Ratings'!G380:G384)/SUM('Modified Weights'!G391:G395)</f>
        <v>0</v>
      </c>
      <c r="H381">
        <f ca="1">SUMPRODUCT('Modified Weights'!H391:H395,'Centered Ratings'!H380:H384)/SUM('Modified Weights'!H391:H395)</f>
        <v>0.3075649864514029</v>
      </c>
      <c r="I381">
        <f ca="1">SUMPRODUCT('Modified Weights'!I391:I395,'Centered Ratings'!I380:I384)/SUM('Modified Weights'!I391:I395)</f>
        <v>-0.44254563003534181</v>
      </c>
      <c r="J381">
        <f ca="1">SUMPRODUCT('Modified Weights'!J391:J395,'Centered Ratings'!J380:J384)/SUM('Modified Weights'!J391:J395)</f>
        <v>-0.4274684602975436</v>
      </c>
      <c r="K381">
        <f ca="1">SUMPRODUCT('Modified Weights'!K391:K395,'Centered Ratings'!K380:K384)/SUM('Modified Weights'!K391:K395)</f>
        <v>2.828941031952685E-2</v>
      </c>
      <c r="L381">
        <f ca="1">SUMPRODUCT('Modified Weights'!L391:L395,'Centered Ratings'!L380:L384)/SUM('Modified Weights'!L391:L395)</f>
        <v>1</v>
      </c>
      <c r="M381">
        <f ca="1">SUMPRODUCT('Modified Weights'!M391:M395,'Centered Ratings'!M380:M384)/SUM('Modified Weights'!M391:M395)</f>
        <v>0</v>
      </c>
      <c r="N381">
        <f ca="1">SUMPRODUCT('Modified Weights'!N391:N395,'Centered Ratings'!N380:N384)/SUM('Modified Weights'!N391:N395)</f>
        <v>0</v>
      </c>
      <c r="O381" s="4">
        <f ca="1">SUMPRODUCT('Modified Weights'!O391:O395,'Centered Ratings'!O380:O384)/SUM('Modified Weights'!O391:O395)</f>
        <v>0.26934487743271446</v>
      </c>
      <c r="P381">
        <f ca="1">SUMPRODUCT('Modified Weights'!P391:P395,'Centered Ratings'!P380:P384)/SUM('Modified Weights'!P391:P395)</f>
        <v>0.23984370220523438</v>
      </c>
      <c r="Q381">
        <f ca="1">SUMPRODUCT('Modified Weights'!Q391:Q395,'Centered Ratings'!Q380:Q384)/SUM('Modified Weights'!Q391:Q395)</f>
        <v>-3.7086457964274663E-2</v>
      </c>
      <c r="R381">
        <f ca="1">SUMPRODUCT('Modified Weights'!R391:R395,'Centered Ratings'!R380:R384)/SUM('Modified Weights'!R391:R395)</f>
        <v>1.2711262506439426E-2</v>
      </c>
      <c r="S381">
        <f ca="1">SUMPRODUCT('Modified Weights'!S391:S395,'Centered Ratings'!S380:S384)/SUM('Modified Weights'!S391:S395)</f>
        <v>6.1227176936165605E-2</v>
      </c>
      <c r="T381">
        <f ca="1">SUMPRODUCT('Modified Weights'!T391:T395,'Centered Ratings'!T380:T384)/SUM('Modified Weights'!T391:T395)</f>
        <v>0</v>
      </c>
      <c r="U381">
        <f ca="1">SUMPRODUCT('Modified Weights'!U391:U395,'Centered Ratings'!U380:U384)/SUM('Modified Weights'!U391:U395)</f>
        <v>-0.36157924503067557</v>
      </c>
      <c r="V381">
        <f ca="1">SUMPRODUCT('Modified Weights'!V391:V395,'Centered Ratings'!V380:V384)/SUM('Modified Weights'!V391:V395)</f>
        <v>0</v>
      </c>
      <c r="W381">
        <f ca="1">SUMPRODUCT('Modified Weights'!W391:W395,'Centered Ratings'!W380:W384)/SUM('Modified Weights'!W391:W395)</f>
        <v>-0.43788916012047835</v>
      </c>
      <c r="X381" t="e">
        <f ca="1">SUMPRODUCT('Modified Weights'!X391:X395,'Centered Ratings'!X380:X384)/SUM('Modified Weights'!X391:X395)</f>
        <v>#DIV/0!</v>
      </c>
      <c r="Y381">
        <f ca="1">SUMPRODUCT('Modified Weights'!Y391:Y395,'Centered Ratings'!Y380:Y384)/SUM('Modified Weights'!Y391:Y395)</f>
        <v>0.12950937405801574</v>
      </c>
      <c r="Z381">
        <f ca="1">SUMPRODUCT('Modified Weights'!Z391:Z395,'Centered Ratings'!Z380:Z384)/SUM('Modified Weights'!Z391:Z395)</f>
        <v>0.10228402091329634</v>
      </c>
    </row>
    <row r="382" spans="1:26">
      <c r="A382" s="1" t="str">
        <f t="shared" si="75"/>
        <v>1597: Meet the Parents (2000)</v>
      </c>
      <c r="B382">
        <f ca="1">SUMPRODUCT('Modified Weights'!B392:B396,'Centered Ratings'!B381:B385)/SUM('Modified Weights'!B392:B396)</f>
        <v>0</v>
      </c>
      <c r="C382">
        <f ca="1">SUMPRODUCT('Modified Weights'!C392:C396,'Centered Ratings'!C381:C385)/SUM('Modified Weights'!C392:C396)</f>
        <v>0.1160830733206243</v>
      </c>
      <c r="D382">
        <f ca="1">SUMPRODUCT('Modified Weights'!D392:D396,'Centered Ratings'!D381:D385)/SUM('Modified Weights'!D392:D396)</f>
        <v>4.2251945836679912E-2</v>
      </c>
      <c r="E382">
        <f ca="1">SUMPRODUCT('Modified Weights'!E392:E396,'Centered Ratings'!E381:E385)/SUM('Modified Weights'!E392:E396)</f>
        <v>-4.5360778973330469E-2</v>
      </c>
      <c r="F382" s="4">
        <f ca="1">SUMPRODUCT('Modified Weights'!F392:F396,'Centered Ratings'!F381:F385)/SUM('Modified Weights'!F392:F396)</f>
        <v>-0.198899760438151</v>
      </c>
      <c r="G382">
        <f ca="1">SUMPRODUCT('Modified Weights'!G392:G396,'Centered Ratings'!G381:G385)/SUM('Modified Weights'!G392:G396)</f>
        <v>0</v>
      </c>
      <c r="H382">
        <f ca="1">SUMPRODUCT('Modified Weights'!H392:H396,'Centered Ratings'!H381:H385)/SUM('Modified Weights'!H392:H396)</f>
        <v>0.3075649864514029</v>
      </c>
      <c r="I382">
        <f ca="1">SUMPRODUCT('Modified Weights'!I392:I396,'Centered Ratings'!I381:I385)/SUM('Modified Weights'!I392:I396)</f>
        <v>-0.18512334480040846</v>
      </c>
      <c r="J382">
        <f ca="1">SUMPRODUCT('Modified Weights'!J392:J396,'Centered Ratings'!J381:J385)/SUM('Modified Weights'!J392:J396)</f>
        <v>-0.4274684602975436</v>
      </c>
      <c r="K382">
        <f ca="1">SUMPRODUCT('Modified Weights'!K392:K396,'Centered Ratings'!K381:K385)/SUM('Modified Weights'!K392:K396)</f>
        <v>-0.1429229740214355</v>
      </c>
      <c r="L382">
        <f ca="1">SUMPRODUCT('Modified Weights'!L392:L396,'Centered Ratings'!L381:L385)/SUM('Modified Weights'!L392:L396)</f>
        <v>1</v>
      </c>
      <c r="M382">
        <f ca="1">SUMPRODUCT('Modified Weights'!M392:M396,'Centered Ratings'!M381:M385)/SUM('Modified Weights'!M392:M396)</f>
        <v>0</v>
      </c>
      <c r="N382">
        <f ca="1">SUMPRODUCT('Modified Weights'!N392:N396,'Centered Ratings'!N381:N385)/SUM('Modified Weights'!N392:N396)</f>
        <v>0</v>
      </c>
      <c r="O382" s="4">
        <f ca="1">SUMPRODUCT('Modified Weights'!O392:O396,'Centered Ratings'!O381:O385)/SUM('Modified Weights'!O392:O396)</f>
        <v>0.13559914874110526</v>
      </c>
      <c r="P382">
        <f ca="1">SUMPRODUCT('Modified Weights'!P392:P396,'Centered Ratings'!P381:P385)/SUM('Modified Weights'!P392:P396)</f>
        <v>-2.0312595589531236E-2</v>
      </c>
      <c r="Q382">
        <f ca="1">SUMPRODUCT('Modified Weights'!Q392:Q396,'Centered Ratings'!Q381:Q385)/SUM('Modified Weights'!Q392:Q396)</f>
        <v>-3.7086457964274663E-2</v>
      </c>
      <c r="R382">
        <f ca="1">SUMPRODUCT('Modified Weights'!R392:R396,'Centered Ratings'!R381:R385)/SUM('Modified Weights'!R392:R396)</f>
        <v>-0.75</v>
      </c>
      <c r="S382">
        <f ca="1">SUMPRODUCT('Modified Weights'!S392:S396,'Centered Ratings'!S381:S385)/SUM('Modified Weights'!S392:S396)</f>
        <v>6.1227176936165605E-2</v>
      </c>
      <c r="T382">
        <f ca="1">SUMPRODUCT('Modified Weights'!T392:T396,'Centered Ratings'!T381:T385)/SUM('Modified Weights'!T392:T396)</f>
        <v>0</v>
      </c>
      <c r="U382">
        <f ca="1">SUMPRODUCT('Modified Weights'!U392:U396,'Centered Ratings'!U381:U385)/SUM('Modified Weights'!U392:U396)</f>
        <v>0.12956805934683971</v>
      </c>
      <c r="V382">
        <f ca="1">SUMPRODUCT('Modified Weights'!V392:V396,'Centered Ratings'!V381:V385)/SUM('Modified Weights'!V392:V396)</f>
        <v>0</v>
      </c>
      <c r="W382">
        <f ca="1">SUMPRODUCT('Modified Weights'!W392:W396,'Centered Ratings'!W381:W385)/SUM('Modified Weights'!W392:W396)</f>
        <v>-0.43788916012047835</v>
      </c>
      <c r="X382" t="e">
        <f ca="1">SUMPRODUCT('Modified Weights'!X392:X396,'Centered Ratings'!X381:X385)/SUM('Modified Weights'!X392:X396)</f>
        <v>#DIV/0!</v>
      </c>
      <c r="Y382">
        <f ca="1">SUMPRODUCT('Modified Weights'!Y392:Y396,'Centered Ratings'!Y381:Y385)/SUM('Modified Weights'!Y392:Y396)</f>
        <v>-0.19289367559261378</v>
      </c>
      <c r="Z382">
        <f ca="1">SUMPRODUCT('Modified Weights'!Z392:Z396,'Centered Ratings'!Z381:Z385)/SUM('Modified Weights'!Z392:Z396)</f>
        <v>0.10228402091329634</v>
      </c>
    </row>
    <row r="383" spans="1:26">
      <c r="A383" s="21" t="s">
        <v>76</v>
      </c>
      <c r="B383">
        <f ca="1">SUMPRODUCT('Modified Weights'!B393:B397,'Centered Ratings'!B382:B386)/SUM('Modified Weights'!B393:B397)</f>
        <v>0</v>
      </c>
      <c r="C383">
        <f ca="1">SUMPRODUCT('Modified Weights'!C393:C397,'Centered Ratings'!C382:C386)/SUM('Modified Weights'!C393:C397)</f>
        <v>0.1160830733206243</v>
      </c>
      <c r="D383">
        <f ca="1">SUMPRODUCT('Modified Weights'!D393:D397,'Centered Ratings'!D382:D386)/SUM('Modified Weights'!D393:D397)</f>
        <v>-4.3095767212070979E-2</v>
      </c>
      <c r="E383">
        <f ca="1">SUMPRODUCT('Modified Weights'!E393:E397,'Centered Ratings'!E382:E386)/SUM('Modified Weights'!E393:E397)</f>
        <v>-4.7064111274027643E-3</v>
      </c>
      <c r="F383" s="4">
        <f ca="1">SUMPRODUCT('Modified Weights'!F393:F397,'Centered Ratings'!F382:F386)/SUM('Modified Weights'!F393:F397)</f>
        <v>-5.161216817730619E-2</v>
      </c>
      <c r="G383">
        <f ca="1">SUMPRODUCT('Modified Weights'!G393:G397,'Centered Ratings'!G382:G386)/SUM('Modified Weights'!G393:G397)</f>
        <v>0</v>
      </c>
      <c r="H383">
        <f ca="1">SUMPRODUCT('Modified Weights'!H393:H397,'Centered Ratings'!H382:H386)/SUM('Modified Weights'!H393:H397)</f>
        <v>0.3075649864514029</v>
      </c>
      <c r="I383">
        <f ca="1">SUMPRODUCT('Modified Weights'!I393:I397,'Centered Ratings'!I382:I386)/SUM('Modified Weights'!I393:I397)</f>
        <v>-0.18512334480040846</v>
      </c>
      <c r="J383">
        <f ca="1">SUMPRODUCT('Modified Weights'!J393:J397,'Centered Ratings'!J382:J386)/SUM('Modified Weights'!J393:J397)</f>
        <v>0</v>
      </c>
      <c r="K383">
        <f ca="1">SUMPRODUCT('Modified Weights'!K393:K397,'Centered Ratings'!K382:K386)/SUM('Modified Weights'!K393:K397)</f>
        <v>-9.9538754783618982E-2</v>
      </c>
      <c r="L383">
        <f ca="1">SUMPRODUCT('Modified Weights'!L393:L397,'Centered Ratings'!L382:L386)/SUM('Modified Weights'!L393:L397)</f>
        <v>-7.5670973067104491E-2</v>
      </c>
      <c r="M383">
        <f ca="1">SUMPRODUCT('Modified Weights'!M393:M397,'Centered Ratings'!M382:M386)/SUM('Modified Weights'!M393:M397)</f>
        <v>0</v>
      </c>
      <c r="N383">
        <f ca="1">SUMPRODUCT('Modified Weights'!N393:N397,'Centered Ratings'!N382:N386)/SUM('Modified Weights'!N393:N397)</f>
        <v>0</v>
      </c>
      <c r="O383" s="4">
        <f ca="1">SUMPRODUCT('Modified Weights'!O393:O397,'Centered Ratings'!O382:O386)/SUM('Modified Weights'!O393:O397)</f>
        <v>-3.1078151020326301E-2</v>
      </c>
      <c r="P383">
        <f ca="1">SUMPRODUCT('Modified Weights'!P393:P397,'Centered Ratings'!P382:P386)/SUM('Modified Weights'!P393:P397)</f>
        <v>-2.0312595589531236E-2</v>
      </c>
      <c r="Q383">
        <f ca="1">SUMPRODUCT('Modified Weights'!Q393:Q397,'Centered Ratings'!Q382:Q386)/SUM('Modified Weights'!Q393:Q397)</f>
        <v>-3.7086457964274663E-2</v>
      </c>
      <c r="R383">
        <f ca="1">SUMPRODUCT('Modified Weights'!R393:R397,'Centered Ratings'!R382:R386)/SUM('Modified Weights'!R393:R397)</f>
        <v>0</v>
      </c>
      <c r="S383">
        <f ca="1">SUMPRODUCT('Modified Weights'!S393:S397,'Centered Ratings'!S382:S386)/SUM('Modified Weights'!S393:S397)</f>
        <v>6.1227176936165605E-2</v>
      </c>
      <c r="T383">
        <f ca="1">SUMPRODUCT('Modified Weights'!T393:T397,'Centered Ratings'!T382:T386)/SUM('Modified Weights'!T393:T397)</f>
        <v>0</v>
      </c>
      <c r="U383">
        <f ca="1">SUMPRODUCT('Modified Weights'!U393:U397,'Centered Ratings'!U382:U386)/SUM('Modified Weights'!U393:U397)</f>
        <v>0.12956805934683971</v>
      </c>
      <c r="V383">
        <f ca="1">SUMPRODUCT('Modified Weights'!V393:V397,'Centered Ratings'!V382:V386)/SUM('Modified Weights'!V393:V397)</f>
        <v>0</v>
      </c>
      <c r="W383">
        <f ca="1">SUMPRODUCT('Modified Weights'!W393:W397,'Centered Ratings'!W382:W386)/SUM('Modified Weights'!W393:W397)</f>
        <v>0</v>
      </c>
      <c r="X383">
        <f ca="1">SUMPRODUCT('Modified Weights'!X393:X397,'Centered Ratings'!X382:X386)/SUM('Modified Weights'!X393:X397)</f>
        <v>0</v>
      </c>
      <c r="Y383">
        <f ca="1">SUMPRODUCT('Modified Weights'!Y393:Y397,'Centered Ratings'!Y382:Y386)/SUM('Modified Weights'!Y393:Y397)</f>
        <v>2.2199926257584386E-2</v>
      </c>
      <c r="Z383">
        <f ca="1">SUMPRODUCT('Modified Weights'!Z393:Z397,'Centered Ratings'!Z382:Z386)/SUM('Modified Weights'!Z393:Z397)</f>
        <v>-0.10895123706541704</v>
      </c>
    </row>
    <row r="384" spans="1:26">
      <c r="A384" s="1" t="str">
        <f t="shared" ref="A384:A387" si="76">A383</f>
        <v>1637: Speed (1994)</v>
      </c>
      <c r="B384">
        <f ca="1">SUMPRODUCT('Modified Weights'!B394:B398,'Centered Ratings'!B383:B387)/SUM('Modified Weights'!B394:B398)</f>
        <v>1</v>
      </c>
      <c r="C384">
        <f ca="1">SUMPRODUCT('Modified Weights'!C394:C398,'Centered Ratings'!C383:C387)/SUM('Modified Weights'!C394:C398)</f>
        <v>0.11906165922481299</v>
      </c>
      <c r="D384">
        <f ca="1">SUMPRODUCT('Modified Weights'!D394:D398,'Centered Ratings'!D383:D387)/SUM('Modified Weights'!D394:D398)</f>
        <v>-4.3095767212070979E-2</v>
      </c>
      <c r="E384">
        <f ca="1">SUMPRODUCT('Modified Weights'!E394:E398,'Centered Ratings'!E383:E387)/SUM('Modified Weights'!E394:E398)</f>
        <v>-4.7064111274027643E-3</v>
      </c>
      <c r="F384" s="4">
        <f ca="1">SUMPRODUCT('Modified Weights'!F394:F398,'Centered Ratings'!F383:F387)/SUM('Modified Weights'!F394:F398)</f>
        <v>-0.22752038267785185</v>
      </c>
      <c r="G384">
        <f ca="1">SUMPRODUCT('Modified Weights'!G394:G398,'Centered Ratings'!G383:G387)/SUM('Modified Weights'!G394:G398)</f>
        <v>0.23564900246016751</v>
      </c>
      <c r="H384">
        <f ca="1">SUMPRODUCT('Modified Weights'!H394:H398,'Centered Ratings'!H383:H387)/SUM('Modified Weights'!H394:H398)</f>
        <v>0.19107626691657667</v>
      </c>
      <c r="I384">
        <f ca="1">SUMPRODUCT('Modified Weights'!I394:I398,'Centered Ratings'!I383:I387)/SUM('Modified Weights'!I394:I398)</f>
        <v>-0.18512334480040846</v>
      </c>
      <c r="J384">
        <f ca="1">SUMPRODUCT('Modified Weights'!J394:J398,'Centered Ratings'!J383:J387)/SUM('Modified Weights'!J394:J398)</f>
        <v>-0.34992050386438761</v>
      </c>
      <c r="K384">
        <f ca="1">SUMPRODUCT('Modified Weights'!K394:K398,'Centered Ratings'!K383:K387)/SUM('Modified Weights'!K394:K398)</f>
        <v>-9.9538754783618982E-2</v>
      </c>
      <c r="L384">
        <f ca="1">SUMPRODUCT('Modified Weights'!L394:L398,'Centered Ratings'!L383:L387)/SUM('Modified Weights'!L394:L398)</f>
        <v>-0.1688246566625845</v>
      </c>
      <c r="M384">
        <f ca="1">SUMPRODUCT('Modified Weights'!M394:M398,'Centered Ratings'!M383:M387)/SUM('Modified Weights'!M394:M398)</f>
        <v>0</v>
      </c>
      <c r="N384">
        <f ca="1">SUMPRODUCT('Modified Weights'!N394:N398,'Centered Ratings'!N383:N387)/SUM('Modified Weights'!N394:N398)</f>
        <v>-0.10519542009834958</v>
      </c>
      <c r="O384" s="4">
        <f ca="1">SUMPRODUCT('Modified Weights'!O394:O398,'Centered Ratings'!O383:O387)/SUM('Modified Weights'!O394:O398)</f>
        <v>-3.1078151020326301E-2</v>
      </c>
      <c r="P384">
        <f ca="1">SUMPRODUCT('Modified Weights'!P394:P398,'Centered Ratings'!P383:P387)/SUM('Modified Weights'!P394:P398)</f>
        <v>-0.25</v>
      </c>
      <c r="Q384">
        <f ca="1">SUMPRODUCT('Modified Weights'!Q394:Q398,'Centered Ratings'!Q383:Q387)/SUM('Modified Weights'!Q394:Q398)</f>
        <v>-3.7086457964274663E-2</v>
      </c>
      <c r="R384">
        <f ca="1">SUMPRODUCT('Modified Weights'!R394:R398,'Centered Ratings'!R383:R387)/SUM('Modified Weights'!R394:R398)</f>
        <v>0</v>
      </c>
      <c r="S384">
        <f ca="1">SUMPRODUCT('Modified Weights'!S394:S398,'Centered Ratings'!S383:S387)/SUM('Modified Weights'!S394:S398)</f>
        <v>0.33831294912776749</v>
      </c>
      <c r="T384">
        <f ca="1">SUMPRODUCT('Modified Weights'!T394:T398,'Centered Ratings'!T383:T387)/SUM('Modified Weights'!T394:T398)</f>
        <v>0</v>
      </c>
      <c r="U384">
        <f ca="1">SUMPRODUCT('Modified Weights'!U394:U398,'Centered Ratings'!U383:U387)/SUM('Modified Weights'!U394:U398)</f>
        <v>0.12956805934683971</v>
      </c>
      <c r="V384">
        <f ca="1">SUMPRODUCT('Modified Weights'!V394:V398,'Centered Ratings'!V383:V387)/SUM('Modified Weights'!V394:V398)</f>
        <v>-1</v>
      </c>
      <c r="W384">
        <f ca="1">SUMPRODUCT('Modified Weights'!W394:W398,'Centered Ratings'!W383:W387)/SUM('Modified Weights'!W394:W398)</f>
        <v>-0.14437015032423461</v>
      </c>
      <c r="X384">
        <f ca="1">SUMPRODUCT('Modified Weights'!X394:X398,'Centered Ratings'!X383:X387)/SUM('Modified Weights'!X394:X398)</f>
        <v>0.2239152436021353</v>
      </c>
      <c r="Y384">
        <f ca="1">SUMPRODUCT('Modified Weights'!Y394:Y398,'Centered Ratings'!Y383:Y387)/SUM('Modified Weights'!Y394:Y398)</f>
        <v>0.1573264678020608</v>
      </c>
      <c r="Z384">
        <f ca="1">SUMPRODUCT('Modified Weights'!Z394:Z398,'Centered Ratings'!Z383:Z387)/SUM('Modified Weights'!Z394:Z398)</f>
        <v>-0.10895123706541704</v>
      </c>
    </row>
    <row r="385" spans="1:26">
      <c r="A385" s="1" t="str">
        <f t="shared" si="76"/>
        <v>1637: Speed (1994)</v>
      </c>
      <c r="B385">
        <f ca="1">SUMPRODUCT('Modified Weights'!B395:B399,'Centered Ratings'!B384:B388)/SUM('Modified Weights'!B395:B399)</f>
        <v>0.75608834645966239</v>
      </c>
      <c r="C385">
        <f ca="1">SUMPRODUCT('Modified Weights'!C395:C399,'Centered Ratings'!C384:C388)/SUM('Modified Weights'!C395:C399)</f>
        <v>0.22030509519308475</v>
      </c>
      <c r="D385">
        <f ca="1">SUMPRODUCT('Modified Weights'!D395:D399,'Centered Ratings'!D384:D388)/SUM('Modified Weights'!D395:D399)</f>
        <v>-0.65003074896474899</v>
      </c>
      <c r="E385">
        <f ca="1">SUMPRODUCT('Modified Weights'!E395:E399,'Centered Ratings'!E384:E388)/SUM('Modified Weights'!E395:E399)</f>
        <v>-4.7064111274027643E-3</v>
      </c>
      <c r="F385" s="4">
        <f ca="1">SUMPRODUCT('Modified Weights'!F395:F399,'Centered Ratings'!F384:F388)/SUM('Modified Weights'!F395:F399)</f>
        <v>-0.22752038267785185</v>
      </c>
      <c r="G385">
        <f ca="1">SUMPRODUCT('Modified Weights'!G395:G399,'Centered Ratings'!G384:G388)/SUM('Modified Weights'!G395:G399)</f>
        <v>0.23564900246016751</v>
      </c>
      <c r="H385">
        <f ca="1">SUMPRODUCT('Modified Weights'!H395:H399,'Centered Ratings'!H384:H388)/SUM('Modified Weights'!H395:H399)</f>
        <v>0.42401528084659845</v>
      </c>
      <c r="I385">
        <f ca="1">SUMPRODUCT('Modified Weights'!I395:I399,'Centered Ratings'!I384:I388)/SUM('Modified Weights'!I395:I399)</f>
        <v>-0.55085022829038499</v>
      </c>
      <c r="J385">
        <f ca="1">SUMPRODUCT('Modified Weights'!J395:J399,'Centered Ratings'!J384:J388)/SUM('Modified Weights'!J395:J399)</f>
        <v>-0.30655395221182963</v>
      </c>
      <c r="K385">
        <f ca="1">SUMPRODUCT('Modified Weights'!K395:K399,'Centered Ratings'!K384:K388)/SUM('Modified Weights'!K395:K399)</f>
        <v>-0.10578443372674166</v>
      </c>
      <c r="L385">
        <f ca="1">SUMPRODUCT('Modified Weights'!L395:L399,'Centered Ratings'!L384:L388)/SUM('Modified Weights'!L395:L399)</f>
        <v>-0.19468577744319529</v>
      </c>
      <c r="M385">
        <f ca="1">SUMPRODUCT('Modified Weights'!M395:M399,'Centered Ratings'!M384:M388)/SUM('Modified Weights'!M395:M399)</f>
        <v>0</v>
      </c>
      <c r="N385">
        <f ca="1">SUMPRODUCT('Modified Weights'!N395:N399,'Centered Ratings'!N384:N388)/SUM('Modified Weights'!N395:N399)</f>
        <v>7.5212390597621762E-2</v>
      </c>
      <c r="O385" s="4">
        <f ca="1">SUMPRODUCT('Modified Weights'!O395:O399,'Centered Ratings'!O384:O388)/SUM('Modified Weights'!O395:O399)</f>
        <v>4.6175957639941971E-2</v>
      </c>
      <c r="P385">
        <f ca="1">SUMPRODUCT('Modified Weights'!P395:P399,'Centered Ratings'!P384:P388)/SUM('Modified Weights'!P395:P399)</f>
        <v>-4.0398047075419817E-3</v>
      </c>
      <c r="Q385">
        <f ca="1">SUMPRODUCT('Modified Weights'!Q395:Q399,'Centered Ratings'!Q384:Q388)/SUM('Modified Weights'!Q395:Q399)</f>
        <v>-0.1285159770254663</v>
      </c>
      <c r="R385">
        <f ca="1">SUMPRODUCT('Modified Weights'!R395:R399,'Centered Ratings'!R384:R388)/SUM('Modified Weights'!R395:R399)</f>
        <v>0.24005205027626592</v>
      </c>
      <c r="S385">
        <f ca="1">SUMPRODUCT('Modified Weights'!S395:S399,'Centered Ratings'!S384:S388)/SUM('Modified Weights'!S395:S399)</f>
        <v>0.33831294912776749</v>
      </c>
      <c r="T385">
        <f ca="1">SUMPRODUCT('Modified Weights'!T395:T399,'Centered Ratings'!T384:T388)/SUM('Modified Weights'!T395:T399)</f>
        <v>-0.10929314735656136</v>
      </c>
      <c r="U385">
        <f ca="1">SUMPRODUCT('Modified Weights'!U395:U399,'Centered Ratings'!U384:U388)/SUM('Modified Weights'!U395:U399)</f>
        <v>0.41021641482728077</v>
      </c>
      <c r="V385">
        <f ca="1">SUMPRODUCT('Modified Weights'!V395:V399,'Centered Ratings'!V384:V388)/SUM('Modified Weights'!V395:V399)</f>
        <v>-0.40941747644541293</v>
      </c>
      <c r="W385">
        <f ca="1">SUMPRODUCT('Modified Weights'!W395:W399,'Centered Ratings'!W384:W388)/SUM('Modified Weights'!W395:W399)</f>
        <v>-0.11803582926934564</v>
      </c>
      <c r="X385">
        <f ca="1">SUMPRODUCT('Modified Weights'!X395:X399,'Centered Ratings'!X384:X388)/SUM('Modified Weights'!X395:X399)</f>
        <v>0.2239152436021353</v>
      </c>
      <c r="Y385">
        <f ca="1">SUMPRODUCT('Modified Weights'!Y395:Y399,'Centered Ratings'!Y384:Y388)/SUM('Modified Weights'!Y395:Y399)</f>
        <v>0.1573264678020608</v>
      </c>
      <c r="Z385">
        <f ca="1">SUMPRODUCT('Modified Weights'!Z395:Z399,'Centered Ratings'!Z384:Z388)/SUM('Modified Weights'!Z395:Z399)</f>
        <v>0.19879905173189044</v>
      </c>
    </row>
    <row r="386" spans="1:26">
      <c r="A386" s="1" t="str">
        <f t="shared" si="76"/>
        <v>1637: Speed (1994)</v>
      </c>
      <c r="B386">
        <f ca="1">SUMPRODUCT('Modified Weights'!B396:B400,'Centered Ratings'!B385:B389)/SUM('Modified Weights'!B396:B400)</f>
        <v>-0.29320577417570359</v>
      </c>
      <c r="C386">
        <f ca="1">SUMPRODUCT('Modified Weights'!C396:C400,'Centered Ratings'!C385:C389)/SUM('Modified Weights'!C396:C400)</f>
        <v>0.27841644112199493</v>
      </c>
      <c r="D386">
        <f ca="1">SUMPRODUCT('Modified Weights'!D396:D400,'Centered Ratings'!D385:D389)/SUM('Modified Weights'!D396:D400)</f>
        <v>-0.36252205906332696</v>
      </c>
      <c r="E386">
        <f ca="1">SUMPRODUCT('Modified Weights'!E396:E400,'Centered Ratings'!E385:E389)/SUM('Modified Weights'!E396:E400)</f>
        <v>-9.4074414197487521E-2</v>
      </c>
      <c r="F386" s="4">
        <f ca="1">SUMPRODUCT('Modified Weights'!F396:F400,'Centered Ratings'!F385:F389)/SUM('Modified Weights'!F396:F400)</f>
        <v>7.0503583227189207E-2</v>
      </c>
      <c r="G386">
        <f ca="1">SUMPRODUCT('Modified Weights'!G396:G400,'Centered Ratings'!G385:G389)/SUM('Modified Weights'!G396:G400)</f>
        <v>0.59154330074765127</v>
      </c>
      <c r="H386">
        <f ca="1">SUMPRODUCT('Modified Weights'!H396:H400,'Centered Ratings'!H385:H389)/SUM('Modified Weights'!H396:H400)</f>
        <v>0.27129723285651158</v>
      </c>
      <c r="I386">
        <f ca="1">SUMPRODUCT('Modified Weights'!I396:I400,'Centered Ratings'!I385:I389)/SUM('Modified Weights'!I396:I400)</f>
        <v>0.1057690083272364</v>
      </c>
      <c r="J386">
        <f ca="1">SUMPRODUCT('Modified Weights'!J396:J400,'Centered Ratings'!J385:J389)/SUM('Modified Weights'!J396:J400)</f>
        <v>-0.28359502142368864</v>
      </c>
      <c r="K386">
        <f ca="1">SUMPRODUCT('Modified Weights'!K396:K400,'Centered Ratings'!K385:K389)/SUM('Modified Weights'!K396:K400)</f>
        <v>-0.11165125011807346</v>
      </c>
      <c r="L386">
        <f ca="1">SUMPRODUCT('Modified Weights'!L396:L400,'Centered Ratings'!L385:L389)/SUM('Modified Weights'!L396:L400)</f>
        <v>-0.20769258932736911</v>
      </c>
      <c r="M386">
        <f ca="1">SUMPRODUCT('Modified Weights'!M396:M400,'Centered Ratings'!M385:M389)/SUM('Modified Weights'!M396:M400)</f>
        <v>0</v>
      </c>
      <c r="N386">
        <f ca="1">SUMPRODUCT('Modified Weights'!N396:N400,'Centered Ratings'!N385:N389)/SUM('Modified Weights'!N396:N400)</f>
        <v>1.8968371273716852E-3</v>
      </c>
      <c r="O386" s="4">
        <f ca="1">SUMPRODUCT('Modified Weights'!O396:O400,'Centered Ratings'!O385:O389)/SUM('Modified Weights'!O396:O400)</f>
        <v>-2.1674346871537371E-2</v>
      </c>
      <c r="P386">
        <f ca="1">SUMPRODUCT('Modified Weights'!P396:P400,'Centered Ratings'!P385:P389)/SUM('Modified Weights'!P396:P400)</f>
        <v>-0.12134376273574758</v>
      </c>
      <c r="Q386">
        <f ca="1">SUMPRODUCT('Modified Weights'!Q396:Q400,'Centered Ratings'!Q385:Q389)/SUM('Modified Weights'!Q396:Q400)</f>
        <v>-0.23540321559272109</v>
      </c>
      <c r="R386">
        <f ca="1">SUMPRODUCT('Modified Weights'!R396:R400,'Centered Ratings'!R385:R389)/SUM('Modified Weights'!R396:R400)</f>
        <v>0.24005205027626592</v>
      </c>
      <c r="S386">
        <f ca="1">SUMPRODUCT('Modified Weights'!S396:S400,'Centered Ratings'!S385:S389)/SUM('Modified Weights'!S396:S400)</f>
        <v>0.16666666666666696</v>
      </c>
      <c r="T386">
        <f ca="1">SUMPRODUCT('Modified Weights'!T396:T400,'Centered Ratings'!T385:T389)/SUM('Modified Weights'!T396:T400)</f>
        <v>-0.10929314735656136</v>
      </c>
      <c r="U386">
        <f ca="1">SUMPRODUCT('Modified Weights'!U396:U400,'Centered Ratings'!U385:U389)/SUM('Modified Weights'!U396:U400)</f>
        <v>0.29537586631601542</v>
      </c>
      <c r="V386">
        <f ca="1">SUMPRODUCT('Modified Weights'!V396:V400,'Centered Ratings'!V385:V389)/SUM('Modified Weights'!V396:V400)</f>
        <v>-9.3513049201328011E-2</v>
      </c>
      <c r="W386">
        <f ca="1">SUMPRODUCT('Modified Weights'!W396:W400,'Centered Ratings'!W385:W389)/SUM('Modified Weights'!W396:W400)</f>
        <v>3.9074757498016859E-2</v>
      </c>
      <c r="X386">
        <f ca="1">SUMPRODUCT('Modified Weights'!X396:X400,'Centered Ratings'!X385:X389)/SUM('Modified Weights'!X396:X400)</f>
        <v>0.29936274574166588</v>
      </c>
      <c r="Y386">
        <f ca="1">SUMPRODUCT('Modified Weights'!Y396:Y400,'Centered Ratings'!Y385:Y389)/SUM('Modified Weights'!Y396:Y400)</f>
        <v>0.29829994598321619</v>
      </c>
      <c r="Z386">
        <f ca="1">SUMPRODUCT('Modified Weights'!Z396:Z400,'Centered Ratings'!Z385:Z389)/SUM('Modified Weights'!Z396:Z400)</f>
        <v>1</v>
      </c>
    </row>
    <row r="387" spans="1:26">
      <c r="A387" s="1" t="str">
        <f t="shared" si="76"/>
        <v>1637: Speed (1994)</v>
      </c>
      <c r="B387">
        <f ca="1">SUMPRODUCT('Modified Weights'!B397:B401,'Centered Ratings'!B386:B390)/SUM('Modified Weights'!B397:B401)</f>
        <v>-0.10477331030815852</v>
      </c>
      <c r="C387">
        <f ca="1">SUMPRODUCT('Modified Weights'!C397:C401,'Centered Ratings'!C386:C390)/SUM('Modified Weights'!C397:C401)</f>
        <v>5.0453311700476835E-3</v>
      </c>
      <c r="D387">
        <f ca="1">SUMPRODUCT('Modified Weights'!D397:D401,'Centered Ratings'!D386:D390)/SUM('Modified Weights'!D397:D401)</f>
        <v>-0.37179119104655006</v>
      </c>
      <c r="E387">
        <f ca="1">SUMPRODUCT('Modified Weights'!E397:E401,'Centered Ratings'!E386:E390)/SUM('Modified Weights'!E397:E401)</f>
        <v>-0.33333333333333348</v>
      </c>
      <c r="F387" s="4">
        <f ca="1">SUMPRODUCT('Modified Weights'!F397:F401,'Centered Ratings'!F386:F390)/SUM('Modified Weights'!F397:F401)</f>
        <v>-0.12139379025747538</v>
      </c>
      <c r="G387">
        <f ca="1">SUMPRODUCT('Modified Weights'!G397:G401,'Centered Ratings'!G386:G390)/SUM('Modified Weights'!G397:G401)</f>
        <v>-7.1094393990089766E-2</v>
      </c>
      <c r="H387">
        <f ca="1">SUMPRODUCT('Modified Weights'!H397:H401,'Centered Ratings'!H386:H390)/SUM('Modified Weights'!H397:H401)</f>
        <v>4.0937235325211728E-2</v>
      </c>
      <c r="I387">
        <f ca="1">SUMPRODUCT('Modified Weights'!I397:I401,'Centered Ratings'!I386:I390)/SUM('Modified Weights'!I397:I401)</f>
        <v>0.25</v>
      </c>
      <c r="J387">
        <f ca="1">SUMPRODUCT('Modified Weights'!J397:J401,'Centered Ratings'!J386:J390)/SUM('Modified Weights'!J397:J401)</f>
        <v>-9.4745875309706254E-2</v>
      </c>
      <c r="K387">
        <f ca="1">SUMPRODUCT('Modified Weights'!K397:K401,'Centered Ratings'!K386:K390)/SUM('Modified Weights'!K397:K401)</f>
        <v>-0.1143632115408537</v>
      </c>
      <c r="L387">
        <f ca="1">SUMPRODUCT('Modified Weights'!L397:L401,'Centered Ratings'!L386:L390)/SUM('Modified Weights'!L397:L401)</f>
        <v>-0.20769258932736911</v>
      </c>
      <c r="M387">
        <f ca="1">SUMPRODUCT('Modified Weights'!M397:M401,'Centered Ratings'!M386:M390)/SUM('Modified Weights'!M397:M401)</f>
        <v>1</v>
      </c>
      <c r="N387">
        <f ca="1">SUMPRODUCT('Modified Weights'!N397:N401,'Centered Ratings'!N386:N390)/SUM('Modified Weights'!N397:N401)</f>
        <v>1.8968371273716852E-3</v>
      </c>
      <c r="O387" s="4">
        <f ca="1">SUMPRODUCT('Modified Weights'!O397:O401,'Centered Ratings'!O386:O390)/SUM('Modified Weights'!O397:O401)</f>
        <v>-9.6020357001684931E-2</v>
      </c>
      <c r="P387">
        <f ca="1">SUMPRODUCT('Modified Weights'!P397:P401,'Centered Ratings'!P386:P390)/SUM('Modified Weights'!P397:P401)</f>
        <v>7.1833760701779355E-3</v>
      </c>
      <c r="Q387">
        <f ca="1">SUMPRODUCT('Modified Weights'!Q397:Q401,'Centered Ratings'!Q386:Q390)/SUM('Modified Weights'!Q397:Q401)</f>
        <v>-0.23540321559272109</v>
      </c>
      <c r="R387">
        <f ca="1">SUMPRODUCT('Modified Weights'!R397:R401,'Centered Ratings'!R386:R390)/SUM('Modified Weights'!R397:R401)</f>
        <v>3.0626546975068704E-2</v>
      </c>
      <c r="S387">
        <f ca="1">SUMPRODUCT('Modified Weights'!S397:S401,'Centered Ratings'!S386:S390)/SUM('Modified Weights'!S397:S401)</f>
        <v>1.4154514117616791E-2</v>
      </c>
      <c r="T387">
        <f ca="1">SUMPRODUCT('Modified Weights'!T397:T401,'Centered Ratings'!T386:T390)/SUM('Modified Weights'!T397:T401)</f>
        <v>-0.10929314735656136</v>
      </c>
      <c r="U387">
        <f ca="1">SUMPRODUCT('Modified Weights'!U397:U401,'Centered Ratings'!U386:U390)/SUM('Modified Weights'!U397:U401)</f>
        <v>0.37499999999999994</v>
      </c>
      <c r="V387">
        <f ca="1">SUMPRODUCT('Modified Weights'!V397:V401,'Centered Ratings'!V386:V390)/SUM('Modified Weights'!V397:V401)</f>
        <v>-0.12869563949101043</v>
      </c>
      <c r="W387">
        <f ca="1">SUMPRODUCT('Modified Weights'!W397:W401,'Centered Ratings'!W386:W390)/SUM('Modified Weights'!W397:W401)</f>
        <v>-0.10544464342417041</v>
      </c>
      <c r="X387">
        <f ca="1">SUMPRODUCT('Modified Weights'!X397:X401,'Centered Ratings'!X386:X390)/SUM('Modified Weights'!X397:X401)</f>
        <v>-0.29495425819000975</v>
      </c>
      <c r="Y387">
        <f ca="1">SUMPRODUCT('Modified Weights'!Y397:Y401,'Centered Ratings'!Y386:Y390)/SUM('Modified Weights'!Y397:Y401)</f>
        <v>0.42665511470704609</v>
      </c>
      <c r="Z387">
        <f ca="1">SUMPRODUCT('Modified Weights'!Z397:Z401,'Centered Ratings'!Z386:Z390)/SUM('Modified Weights'!Z397:Z401)</f>
        <v>5.3131722175178482E-2</v>
      </c>
    </row>
    <row r="388" spans="1:26">
      <c r="A388" s="21" t="s">
        <v>77</v>
      </c>
      <c r="B388">
        <f ca="1">SUMPRODUCT('Modified Weights'!B398:B402,'Centered Ratings'!B387:B391)/SUM('Modified Weights'!B398:B402)</f>
        <v>2.8175257125561338E-2</v>
      </c>
      <c r="C388">
        <f ca="1">SUMPRODUCT('Modified Weights'!C398:C402,'Centered Ratings'!C387:C391)/SUM('Modified Weights'!C398:C402)</f>
        <v>5.0453311700476835E-3</v>
      </c>
      <c r="D388">
        <f ca="1">SUMPRODUCT('Modified Weights'!D398:D402,'Centered Ratings'!D387:D391)/SUM('Modified Weights'!D398:D402)</f>
        <v>2.8233498842251303E-2</v>
      </c>
      <c r="E388">
        <f ca="1">SUMPRODUCT('Modified Weights'!E398:E402,'Centered Ratings'!E387:E391)/SUM('Modified Weights'!E398:E402)</f>
        <v>0</v>
      </c>
      <c r="F388" s="4">
        <f ca="1">SUMPRODUCT('Modified Weights'!F398:F402,'Centered Ratings'!F387:F391)/SUM('Modified Weights'!F398:F402)</f>
        <v>1.846274206800148E-2</v>
      </c>
      <c r="G388">
        <f ca="1">SUMPRODUCT('Modified Weights'!G398:G402,'Centered Ratings'!G387:G391)/SUM('Modified Weights'!G398:G402)</f>
        <v>7.8134470195342851E-2</v>
      </c>
      <c r="H388">
        <f ca="1">SUMPRODUCT('Modified Weights'!H398:H402,'Centered Ratings'!H387:H391)/SUM('Modified Weights'!H398:H402)</f>
        <v>4.0937235325211728E-2</v>
      </c>
      <c r="I388">
        <f ca="1">SUMPRODUCT('Modified Weights'!I398:I402,'Centered Ratings'!I387:I391)/SUM('Modified Weights'!I398:I402)</f>
        <v>-6.2902893341488658E-2</v>
      </c>
      <c r="J388">
        <f ca="1">SUMPRODUCT('Modified Weights'!J398:J402,'Centered Ratings'!J387:J391)/SUM('Modified Weights'!J398:J402)</f>
        <v>-2.5667522331874842E-2</v>
      </c>
      <c r="K388">
        <f ca="1">SUMPRODUCT('Modified Weights'!K398:K402,'Centered Ratings'!K387:K391)/SUM('Modified Weights'!K398:K402)</f>
        <v>-3.0384700697472884E-4</v>
      </c>
      <c r="L388">
        <f ca="1">SUMPRODUCT('Modified Weights'!L398:L402,'Centered Ratings'!L387:L391)/SUM('Modified Weights'!L398:L402)</f>
        <v>-2.4591289790771632E-3</v>
      </c>
      <c r="M388">
        <f ca="1">SUMPRODUCT('Modified Weights'!M398:M402,'Centered Ratings'!M387:M391)/SUM('Modified Weights'!M398:M402)</f>
        <v>-0.34916306497000815</v>
      </c>
      <c r="N388">
        <f ca="1">SUMPRODUCT('Modified Weights'!N398:N402,'Centered Ratings'!N387:N391)/SUM('Modified Weights'!N398:N402)</f>
        <v>1.8968371273716852E-3</v>
      </c>
      <c r="O388" s="4">
        <f ca="1">SUMPRODUCT('Modified Weights'!O398:O402,'Centered Ratings'!O387:O391)/SUM('Modified Weights'!O398:O402)</f>
        <v>-2.0364443969687899E-2</v>
      </c>
      <c r="P388">
        <f ca="1">SUMPRODUCT('Modified Weights'!P398:P402,'Centered Ratings'!P387:P391)/SUM('Modified Weights'!P398:P402)</f>
        <v>7.1833760701779355E-3</v>
      </c>
      <c r="Q388">
        <f ca="1">SUMPRODUCT('Modified Weights'!Q398:Q402,'Centered Ratings'!Q387:Q391)/SUM('Modified Weights'!Q398:Q402)</f>
        <v>2.853488158887443E-2</v>
      </c>
      <c r="R388">
        <f ca="1">SUMPRODUCT('Modified Weights'!R398:R402,'Centered Ratings'!R387:R391)/SUM('Modified Weights'!R398:R402)</f>
        <v>4.8828399333379714E-2</v>
      </c>
      <c r="S388">
        <f ca="1">SUMPRODUCT('Modified Weights'!S398:S402,'Centered Ratings'!S387:S391)/SUM('Modified Weights'!S398:S402)</f>
        <v>1.4154514117616791E-2</v>
      </c>
      <c r="T388">
        <f ca="1">SUMPRODUCT('Modified Weights'!T398:T402,'Centered Ratings'!T387:T391)/SUM('Modified Weights'!T398:T402)</f>
        <v>3.1413705286877279E-2</v>
      </c>
      <c r="U388">
        <f ca="1">SUMPRODUCT('Modified Weights'!U398:U402,'Centered Ratings'!U387:U391)/SUM('Modified Weights'!U398:U402)</f>
        <v>-0.10951707961151175</v>
      </c>
      <c r="V388">
        <f ca="1">SUMPRODUCT('Modified Weights'!V398:V402,'Centered Ratings'!V387:V391)/SUM('Modified Weights'!V398:V402)</f>
        <v>-0.12869563949101043</v>
      </c>
      <c r="W388">
        <f ca="1">SUMPRODUCT('Modified Weights'!W398:W402,'Centered Ratings'!W387:W391)/SUM('Modified Weights'!W398:W402)</f>
        <v>3.9935250399674146E-2</v>
      </c>
      <c r="X388">
        <f ca="1">SUMPRODUCT('Modified Weights'!X398:X402,'Centered Ratings'!X387:X391)/SUM('Modified Weights'!X398:X402)</f>
        <v>0.17916899413637744</v>
      </c>
      <c r="Y388">
        <f ca="1">SUMPRODUCT('Modified Weights'!Y398:Y402,'Centered Ratings'!Y387:Y391)/SUM('Modified Weights'!Y398:Y402)</f>
        <v>-6.3903169859003059E-2</v>
      </c>
      <c r="Z388">
        <f ca="1">SUMPRODUCT('Modified Weights'!Z398:Z402,'Centered Ratings'!Z387:Z391)/SUM('Modified Weights'!Z398:Z402)</f>
        <v>0.18558793343554894</v>
      </c>
    </row>
    <row r="389" spans="1:26">
      <c r="A389" s="1" t="str">
        <f t="shared" ref="A389:A392" si="77">A388</f>
        <v>1891: Star Wars: Episode V - The Empire Strikes Back (1980)</v>
      </c>
      <c r="B389">
        <f ca="1">SUMPRODUCT('Modified Weights'!B399:B403,'Centered Ratings'!B388:B392)/SUM('Modified Weights'!B399:B403)</f>
        <v>-7.5065295320485198E-2</v>
      </c>
      <c r="C389">
        <f ca="1">SUMPRODUCT('Modified Weights'!C399:C403,'Centered Ratings'!C388:C392)/SUM('Modified Weights'!C399:C403)</f>
        <v>0.1456955483810734</v>
      </c>
      <c r="D389">
        <f ca="1">SUMPRODUCT('Modified Weights'!D399:D403,'Centered Ratings'!D388:D392)/SUM('Modified Weights'!D399:D403)</f>
        <v>2.8233498842251303E-2</v>
      </c>
      <c r="E389">
        <f ca="1">SUMPRODUCT('Modified Weights'!E399:E403,'Centered Ratings'!E388:E392)/SUM('Modified Weights'!E399:E403)</f>
        <v>0</v>
      </c>
      <c r="F389" s="4">
        <f ca="1">SUMPRODUCT('Modified Weights'!F399:F403,'Centered Ratings'!F388:F392)/SUM('Modified Weights'!F399:F403)</f>
        <v>-0.25</v>
      </c>
      <c r="G389">
        <f ca="1">SUMPRODUCT('Modified Weights'!G399:G403,'Centered Ratings'!G388:G392)/SUM('Modified Weights'!G399:G403)</f>
        <v>-0.14357601643561355</v>
      </c>
      <c r="H389">
        <f ca="1">SUMPRODUCT('Modified Weights'!H399:H403,'Centered Ratings'!H388:H392)/SUM('Modified Weights'!H399:H403)</f>
        <v>0.22819889215007039</v>
      </c>
      <c r="I389">
        <f ca="1">SUMPRODUCT('Modified Weights'!I399:I403,'Centered Ratings'!I388:I392)/SUM('Modified Weights'!I399:I403)</f>
        <v>-6.2902893341488658E-2</v>
      </c>
      <c r="J389">
        <f ca="1">SUMPRODUCT('Modified Weights'!J399:J403,'Centered Ratings'!J388:J392)/SUM('Modified Weights'!J399:J403)</f>
        <v>-7.1698842545234065E-2</v>
      </c>
      <c r="K389">
        <f ca="1">SUMPRODUCT('Modified Weights'!K399:K403,'Centered Ratings'!K388:K392)/SUM('Modified Weights'!K399:K403)</f>
        <v>-3.0384700697472884E-4</v>
      </c>
      <c r="L389">
        <f ca="1">SUMPRODUCT('Modified Weights'!L399:L403,'Centered Ratings'!L388:L392)/SUM('Modified Weights'!L399:L403)</f>
        <v>-0.12622956448953856</v>
      </c>
      <c r="M389">
        <f ca="1">SUMPRODUCT('Modified Weights'!M399:M403,'Centered Ratings'!M388:M392)/SUM('Modified Weights'!M399:M403)</f>
        <v>-0.34916306497000815</v>
      </c>
      <c r="N389">
        <f ca="1">SUMPRODUCT('Modified Weights'!N399:N403,'Centered Ratings'!N388:N392)/SUM('Modified Weights'!N399:N403)</f>
        <v>-0.17798550160115656</v>
      </c>
      <c r="O389" s="4">
        <f ca="1">SUMPRODUCT('Modified Weights'!O399:O403,'Centered Ratings'!O388:O392)/SUM('Modified Weights'!O399:O403)</f>
        <v>-2.0364443969687899E-2</v>
      </c>
      <c r="P389">
        <f ca="1">SUMPRODUCT('Modified Weights'!P399:P403,'Centered Ratings'!P388:P392)/SUM('Modified Weights'!P399:P403)</f>
        <v>4.041889851987817E-2</v>
      </c>
      <c r="Q389">
        <f ca="1">SUMPRODUCT('Modified Weights'!Q399:Q403,'Centered Ratings'!Q388:Q392)/SUM('Modified Weights'!Q399:Q403)</f>
        <v>2.853488158887443E-2</v>
      </c>
      <c r="R389">
        <f ca="1">SUMPRODUCT('Modified Weights'!R399:R403,'Centered Ratings'!R388:R392)/SUM('Modified Weights'!R399:R403)</f>
        <v>4.8828399333379714E-2</v>
      </c>
      <c r="S389">
        <f ca="1">SUMPRODUCT('Modified Weights'!S399:S403,'Centered Ratings'!S388:S392)/SUM('Modified Weights'!S399:S403)</f>
        <v>-0.11243723249535169</v>
      </c>
      <c r="T389">
        <f ca="1">SUMPRODUCT('Modified Weights'!T399:T403,'Centered Ratings'!T388:T392)/SUM('Modified Weights'!T399:T403)</f>
        <v>3.1413705286877279E-2</v>
      </c>
      <c r="U389">
        <f ca="1">SUMPRODUCT('Modified Weights'!U399:U403,'Centered Ratings'!U388:U392)/SUM('Modified Weights'!U399:U403)</f>
        <v>-0.10951707961151175</v>
      </c>
      <c r="V389">
        <f ca="1">SUMPRODUCT('Modified Weights'!V399:V403,'Centered Ratings'!V388:V392)/SUM('Modified Weights'!V399:V403)</f>
        <v>1</v>
      </c>
      <c r="W389">
        <f ca="1">SUMPRODUCT('Modified Weights'!W399:W403,'Centered Ratings'!W388:W392)/SUM('Modified Weights'!W399:W403)</f>
        <v>-5.44933456008262E-2</v>
      </c>
      <c r="X389">
        <f ca="1">SUMPRODUCT('Modified Weights'!X399:X403,'Centered Ratings'!X388:X392)/SUM('Modified Weights'!X399:X403)</f>
        <v>5.0991660809182396E-2</v>
      </c>
      <c r="Y389">
        <f ca="1">SUMPRODUCT('Modified Weights'!Y399:Y403,'Centered Ratings'!Y388:Y392)/SUM('Modified Weights'!Y399:Y403)</f>
        <v>3.3069429022119921E-2</v>
      </c>
      <c r="Z389">
        <f ca="1">SUMPRODUCT('Modified Weights'!Z399:Z403,'Centered Ratings'!Z388:Z392)/SUM('Modified Weights'!Z399:Z403)</f>
        <v>0.18558793343554894</v>
      </c>
    </row>
    <row r="390" spans="1:26">
      <c r="A390" s="1" t="str">
        <f t="shared" si="77"/>
        <v>1891: Star Wars: Episode V - The Empire Strikes Back (1980)</v>
      </c>
      <c r="B390">
        <f ca="1">SUMPRODUCT('Modified Weights'!B400:B404,'Centered Ratings'!B389:B393)/SUM('Modified Weights'!B400:B404)</f>
        <v>-7.5065295320485198E-2</v>
      </c>
      <c r="C390">
        <f ca="1">SUMPRODUCT('Modified Weights'!C400:C404,'Centered Ratings'!C389:C393)/SUM('Modified Weights'!C400:C404)</f>
        <v>0.14569554838107343</v>
      </c>
      <c r="D390">
        <f ca="1">SUMPRODUCT('Modified Weights'!D400:D404,'Centered Ratings'!D389:D393)/SUM('Modified Weights'!D400:D404)</f>
        <v>0.74446818495657185</v>
      </c>
      <c r="E390">
        <f ca="1">SUMPRODUCT('Modified Weights'!E400:E404,'Centered Ratings'!E389:E393)/SUM('Modified Weights'!E400:E404)</f>
        <v>0</v>
      </c>
      <c r="F390" s="4">
        <f ca="1">SUMPRODUCT('Modified Weights'!F400:F404,'Centered Ratings'!F389:F393)/SUM('Modified Weights'!F400:F404)</f>
        <v>-0.25</v>
      </c>
      <c r="G390">
        <f ca="1">SUMPRODUCT('Modified Weights'!G400:G404,'Centered Ratings'!G389:G393)/SUM('Modified Weights'!G400:G404)</f>
        <v>-0.14357601643561355</v>
      </c>
      <c r="H390">
        <f ca="1">SUMPRODUCT('Modified Weights'!H400:H404,'Centered Ratings'!H389:H393)/SUM('Modified Weights'!H400:H404)</f>
        <v>0.11231978403494994</v>
      </c>
      <c r="I390">
        <f ca="1">SUMPRODUCT('Modified Weights'!I400:I404,'Centered Ratings'!I389:I393)/SUM('Modified Weights'!I400:I404)</f>
        <v>-6.2902893341488658E-2</v>
      </c>
      <c r="J390">
        <f ca="1">SUMPRODUCT('Modified Weights'!J400:J404,'Centered Ratings'!J389:J393)/SUM('Modified Weights'!J400:J404)</f>
        <v>-1.5483007499709817E-2</v>
      </c>
      <c r="K390">
        <f ca="1">SUMPRODUCT('Modified Weights'!K400:K404,'Centered Ratings'!K389:K393)/SUM('Modified Weights'!K400:K404)</f>
        <v>-3.0384700697473551E-4</v>
      </c>
      <c r="L390">
        <f ca="1">SUMPRODUCT('Modified Weights'!L400:L404,'Centered Ratings'!L389:L393)/SUM('Modified Weights'!L400:L404)</f>
        <v>-4.3943460865812391E-3</v>
      </c>
      <c r="M390">
        <f ca="1">SUMPRODUCT('Modified Weights'!M400:M404,'Centered Ratings'!M389:M393)/SUM('Modified Weights'!M400:M404)</f>
        <v>-0.34916306497000815</v>
      </c>
      <c r="N390">
        <f ca="1">SUMPRODUCT('Modified Weights'!N400:N404,'Centered Ratings'!N389:N393)/SUM('Modified Weights'!N400:N404)</f>
        <v>-0.17798550160115642</v>
      </c>
      <c r="O390" s="4">
        <f ca="1">SUMPRODUCT('Modified Weights'!O400:O404,'Centered Ratings'!O389:O393)/SUM('Modified Weights'!O400:O404)</f>
        <v>4.0641608242913685E-2</v>
      </c>
      <c r="P390">
        <f ca="1">SUMPRODUCT('Modified Weights'!P400:P404,'Centered Ratings'!P389:P393)/SUM('Modified Weights'!P400:P404)</f>
        <v>7.2855287535298435E-2</v>
      </c>
      <c r="Q390">
        <f ca="1">SUMPRODUCT('Modified Weights'!Q400:Q404,'Centered Ratings'!Q389:Q393)/SUM('Modified Weights'!Q400:Q404)</f>
        <v>2.853488158887443E-2</v>
      </c>
      <c r="R390">
        <f ca="1">SUMPRODUCT('Modified Weights'!R400:R404,'Centered Ratings'!R389:R393)/SUM('Modified Weights'!R400:R404)</f>
        <v>0.32324259900006957</v>
      </c>
      <c r="S390">
        <f ca="1">SUMPRODUCT('Modified Weights'!S400:S404,'Centered Ratings'!S389:S393)/SUM('Modified Weights'!S400:S404)</f>
        <v>-0.11243723249535169</v>
      </c>
      <c r="T390">
        <f ca="1">SUMPRODUCT('Modified Weights'!T400:T404,'Centered Ratings'!T389:T393)/SUM('Modified Weights'!T400:T404)</f>
        <v>0.14070685264343863</v>
      </c>
      <c r="U390">
        <f ca="1">SUMPRODUCT('Modified Weights'!U400:U404,'Centered Ratings'!U389:U393)/SUM('Modified Weights'!U400:U404)</f>
        <v>-0.21306737338560905</v>
      </c>
      <c r="V390">
        <f ca="1">SUMPRODUCT('Modified Weights'!V400:V404,'Centered Ratings'!V389:V393)/SUM('Modified Weights'!V400:V404)</f>
        <v>0.36815090875413847</v>
      </c>
      <c r="W390">
        <f ca="1">SUMPRODUCT('Modified Weights'!W400:W404,'Centered Ratings'!W389:W393)/SUM('Modified Weights'!W400:W404)</f>
        <v>-3.6252523522981271E-2</v>
      </c>
      <c r="X390">
        <f ca="1">SUMPRODUCT('Modified Weights'!X400:X404,'Centered Ratings'!X389:X393)/SUM('Modified Weights'!X400:X404)</f>
        <v>5.0991660809182396E-2</v>
      </c>
      <c r="Y390">
        <f ca="1">SUMPRODUCT('Modified Weights'!Y400:Y404,'Centered Ratings'!Y389:Y393)/SUM('Modified Weights'!Y400:Y404)</f>
        <v>3.3069429022119921E-2</v>
      </c>
      <c r="Z390">
        <f ca="1">SUMPRODUCT('Modified Weights'!Z400:Z404,'Centered Ratings'!Z389:Z393)/SUM('Modified Weights'!Z400:Z404)</f>
        <v>9.9412713614001058E-2</v>
      </c>
    </row>
    <row r="391" spans="1:26">
      <c r="A391" s="1" t="str">
        <f t="shared" si="77"/>
        <v>1891: Star Wars: Episode V - The Empire Strikes Back (1980)</v>
      </c>
      <c r="B391">
        <f ca="1">SUMPRODUCT('Modified Weights'!B401:B405,'Centered Ratings'!B390:B394)/SUM('Modified Weights'!B401:B405)</f>
        <v>0.5</v>
      </c>
      <c r="C391">
        <f ca="1">SUMPRODUCT('Modified Weights'!C401:C405,'Centered Ratings'!C390:C394)/SUM('Modified Weights'!C401:C405)</f>
        <v>-9.2904492692857679E-2</v>
      </c>
      <c r="D391">
        <f ca="1">SUMPRODUCT('Modified Weights'!D401:D405,'Centered Ratings'!D390:D394)/SUM('Modified Weights'!D401:D405)</f>
        <v>0.42416033436940548</v>
      </c>
      <c r="E391">
        <f ca="1">SUMPRODUCT('Modified Weights'!E401:E405,'Centered Ratings'!E390:E394)/SUM('Modified Weights'!E401:E405)</f>
        <v>0</v>
      </c>
      <c r="F391" s="4">
        <f ca="1">SUMPRODUCT('Modified Weights'!F401:F405,'Centered Ratings'!F390:F394)/SUM('Modified Weights'!F401:F405)</f>
        <v>-1.846274206800148E-2</v>
      </c>
      <c r="G391">
        <f ca="1">SUMPRODUCT('Modified Weights'!G401:G405,'Centered Ratings'!G390:G394)/SUM('Modified Weights'!G401:G405)</f>
        <v>-0.3278684191879685</v>
      </c>
      <c r="H391">
        <f ca="1">SUMPRODUCT('Modified Weights'!H401:H405,'Centered Ratings'!H390:H394)/SUM('Modified Weights'!H401:H405)</f>
        <v>0.11231978403494992</v>
      </c>
      <c r="I391">
        <f ca="1">SUMPRODUCT('Modified Weights'!I401:I405,'Centered Ratings'!I390:I394)/SUM('Modified Weights'!I401:I405)</f>
        <v>-0.25</v>
      </c>
      <c r="J391">
        <f ca="1">SUMPRODUCT('Modified Weights'!J401:J405,'Centered Ratings'!J390:J394)/SUM('Modified Weights'!J401:J405)</f>
        <v>-0.14002414843152566</v>
      </c>
      <c r="K391">
        <f ca="1">SUMPRODUCT('Modified Weights'!K401:K405,'Centered Ratings'!K390:K394)/SUM('Modified Weights'!K401:K405)</f>
        <v>-3.0384700697473551E-4</v>
      </c>
      <c r="L391">
        <f ca="1">SUMPRODUCT('Modified Weights'!L401:L405,'Centered Ratings'!L390:L394)/SUM('Modified Weights'!L401:L405)</f>
        <v>-4.3943460865812399E-3</v>
      </c>
      <c r="M391">
        <f ca="1">SUMPRODUCT('Modified Weights'!M401:M405,'Centered Ratings'!M390:M394)/SUM('Modified Weights'!M401:M405)</f>
        <v>-0.34916306497000815</v>
      </c>
      <c r="N391">
        <f ca="1">SUMPRODUCT('Modified Weights'!N401:N405,'Centered Ratings'!N390:N394)/SUM('Modified Weights'!N401:N405)</f>
        <v>-2.6431344123723305E-2</v>
      </c>
      <c r="O391" s="4">
        <f ca="1">SUMPRODUCT('Modified Weights'!O401:O405,'Centered Ratings'!O390:O394)/SUM('Modified Weights'!O401:O405)</f>
        <v>-0.13793731861562705</v>
      </c>
      <c r="P391">
        <f ca="1">SUMPRODUCT('Modified Weights'!P401:P405,'Centered Ratings'!P390:P394)/SUM('Modified Weights'!P401:P405)</f>
        <v>0.10349583253317421</v>
      </c>
      <c r="Q391">
        <f ca="1">SUMPRODUCT('Modified Weights'!Q401:Q405,'Centered Ratings'!Q390:Q394)/SUM('Modified Weights'!Q401:Q405)</f>
        <v>2.853488158887443E-2</v>
      </c>
      <c r="R391">
        <f ca="1">SUMPRODUCT('Modified Weights'!R401:R405,'Centered Ratings'!R390:R394)/SUM('Modified Weights'!R401:R405)</f>
        <v>0.32324259900006957</v>
      </c>
      <c r="S391">
        <f ca="1">SUMPRODUCT('Modified Weights'!S401:S405,'Centered Ratings'!S390:S394)/SUM('Modified Weights'!S401:S405)</f>
        <v>-5.9903823318186077E-2</v>
      </c>
      <c r="T391">
        <f ca="1">SUMPRODUCT('Modified Weights'!T401:T405,'Centered Ratings'!T390:T394)/SUM('Modified Weights'!T401:T405)</f>
        <v>0.14070685264343863</v>
      </c>
      <c r="U391">
        <f ca="1">SUMPRODUCT('Modified Weights'!U401:U405,'Centered Ratings'!U390:U394)/SUM('Modified Weights'!U401:U405)</f>
        <v>-0.18692793018256301</v>
      </c>
      <c r="V391">
        <f ca="1">SUMPRODUCT('Modified Weights'!V401:V405,'Centered Ratings'!V390:V394)/SUM('Modified Weights'!V401:V405)</f>
        <v>-2.7396364983446435E-3</v>
      </c>
      <c r="W391">
        <f ca="1">SUMPRODUCT('Modified Weights'!W401:W405,'Centered Ratings'!W390:W394)/SUM('Modified Weights'!W401:W405)</f>
        <v>-2.1084943365527943E-2</v>
      </c>
      <c r="X391">
        <f ca="1">SUMPRODUCT('Modified Weights'!X401:X405,'Centered Ratings'!X390:X394)/SUM('Modified Weights'!X401:X405)</f>
        <v>5.0991660809182382E-2</v>
      </c>
      <c r="Y391">
        <f ca="1">SUMPRODUCT('Modified Weights'!Y401:Y405,'Centered Ratings'!Y390:Y394)/SUM('Modified Weights'!Y401:Y405)</f>
        <v>5.4002778062207336E-3</v>
      </c>
      <c r="Z391">
        <f ca="1">SUMPRODUCT('Modified Weights'!Z401:Z405,'Centered Ratings'!Z390:Z394)/SUM('Modified Weights'!Z401:Z405)</f>
        <v>-0.11285353062566447</v>
      </c>
    </row>
    <row r="392" spans="1:26">
      <c r="A392" s="1" t="str">
        <f t="shared" si="77"/>
        <v>1891: Star Wars: Episode V - The Empire Strikes Back (1980)</v>
      </c>
      <c r="B392">
        <f ca="1">SUMPRODUCT('Modified Weights'!B402:B406,'Centered Ratings'!B391:B395)/SUM('Modified Weights'!B402:B406)</f>
        <v>0.15606971488153012</v>
      </c>
      <c r="C392">
        <f ca="1">SUMPRODUCT('Modified Weights'!C402:C406,'Centered Ratings'!C391:C395)/SUM('Modified Weights'!C402:C406)</f>
        <v>2.560045495901702E-2</v>
      </c>
      <c r="D392">
        <f ca="1">SUMPRODUCT('Modified Weights'!D402:D406,'Centered Ratings'!D391:D395)/SUM('Modified Weights'!D402:D406)</f>
        <v>0.23924026305788212</v>
      </c>
      <c r="E392">
        <f ca="1">SUMPRODUCT('Modified Weights'!E402:E406,'Centered Ratings'!E391:E395)/SUM('Modified Weights'!E402:E406)</f>
        <v>0</v>
      </c>
      <c r="F392" s="4">
        <f ca="1">SUMPRODUCT('Modified Weights'!F402:F406,'Centered Ratings'!F391:F395)/SUM('Modified Weights'!F402:F406)</f>
        <v>-1.846274206800148E-2</v>
      </c>
      <c r="G392">
        <f ca="1">SUMPRODUCT('Modified Weights'!G402:G406,'Centered Ratings'!G391:G395)/SUM('Modified Weights'!G402:G406)</f>
        <v>0.26471791262127908</v>
      </c>
      <c r="H392">
        <f ca="1">SUMPRODUCT('Modified Weights'!H402:H406,'Centered Ratings'!H391:H395)/SUM('Modified Weights'!H402:H406)</f>
        <v>0.11231978403494992</v>
      </c>
      <c r="I392">
        <f ca="1">SUMPRODUCT('Modified Weights'!I402:I406,'Centered Ratings'!I391:I395)/SUM('Modified Weights'!I402:I406)</f>
        <v>-0.25</v>
      </c>
      <c r="J392">
        <f ca="1">SUMPRODUCT('Modified Weights'!J402:J406,'Centered Ratings'!J391:J395)/SUM('Modified Weights'!J402:J406)</f>
        <v>-8.7740091459984307E-2</v>
      </c>
      <c r="K392">
        <f ca="1">SUMPRODUCT('Modified Weights'!K402:K406,'Centered Ratings'!K391:K395)/SUM('Modified Weights'!K402:K406)</f>
        <v>-3.0384700697472884E-4</v>
      </c>
      <c r="L392">
        <f ca="1">SUMPRODUCT('Modified Weights'!L402:L406,'Centered Ratings'!L391:L395)/SUM('Modified Weights'!L402:L406)</f>
        <v>-4.3943460865812399E-3</v>
      </c>
      <c r="M392">
        <f ca="1">SUMPRODUCT('Modified Weights'!M402:M406,'Centered Ratings'!M391:M395)/SUM('Modified Weights'!M402:M406)</f>
        <v>-0.34916306497000815</v>
      </c>
      <c r="N392">
        <f ca="1">SUMPRODUCT('Modified Weights'!N402:N406,'Centered Ratings'!N391:N395)/SUM('Modified Weights'!N402:N406)</f>
        <v>-2.6431344123723305E-2</v>
      </c>
      <c r="O392" s="4">
        <f ca="1">SUMPRODUCT('Modified Weights'!O402:O406,'Centered Ratings'!O391:O395)/SUM('Modified Weights'!O402:O406)</f>
        <v>-8.4125592813072567E-2</v>
      </c>
      <c r="P392">
        <f ca="1">SUMPRODUCT('Modified Weights'!P402:P406,'Centered Ratings'!P391:P395)/SUM('Modified Weights'!P402:P406)</f>
        <v>1.7433201922163005E-2</v>
      </c>
      <c r="Q392">
        <f ca="1">SUMPRODUCT('Modified Weights'!Q402:Q406,'Centered Ratings'!Q391:Q395)/SUM('Modified Weights'!Q402:Q406)</f>
        <v>2.853488158887443E-2</v>
      </c>
      <c r="R392">
        <f ca="1">SUMPRODUCT('Modified Weights'!R402:R406,'Centered Ratings'!R391:R395)/SUM('Modified Weights'!R402:R406)</f>
        <v>9.7656798666759428E-2</v>
      </c>
      <c r="S392">
        <f ca="1">SUMPRODUCT('Modified Weights'!S402:S406,'Centered Ratings'!S391:S395)/SUM('Modified Weights'!S402:S406)</f>
        <v>-9.0664391351695257E-3</v>
      </c>
      <c r="T392">
        <f ca="1">SUMPRODUCT('Modified Weights'!T402:T406,'Centered Ratings'!T391:T395)/SUM('Modified Weights'!T402:T406)</f>
        <v>0.14070685264343863</v>
      </c>
      <c r="U392">
        <f ca="1">SUMPRODUCT('Modified Weights'!U402:U406,'Centered Ratings'!U391:U395)/SUM('Modified Weights'!U402:U406)</f>
        <v>-0.16296056127793407</v>
      </c>
      <c r="V392">
        <f ca="1">SUMPRODUCT('Modified Weights'!V402:V406,'Centered Ratings'!V391:V395)/SUM('Modified Weights'!V402:V406)</f>
        <v>-2.7396364983446435E-3</v>
      </c>
      <c r="W392">
        <f ca="1">SUMPRODUCT('Modified Weights'!W402:W406,'Centered Ratings'!W391:W395)/SUM('Modified Weights'!W402:W406)</f>
        <v>-7.1764733657201478E-3</v>
      </c>
      <c r="X392">
        <f ca="1">SUMPRODUCT('Modified Weights'!X402:X406,'Centered Ratings'!X391:X395)/SUM('Modified Weights'!X402:X406)</f>
        <v>0.73855006023827019</v>
      </c>
      <c r="Y392">
        <f ca="1">SUMPRODUCT('Modified Weights'!Y402:Y406,'Centered Ratings'!Y391:Y395)/SUM('Modified Weights'!Y402:Y406)</f>
        <v>-1.9831375304943204E-2</v>
      </c>
      <c r="Z392">
        <f ca="1">SUMPRODUCT('Modified Weights'!Z402:Z406,'Centered Ratings'!Z391:Z395)/SUM('Modified Weights'!Z402:Z406)</f>
        <v>0.44834975188695425</v>
      </c>
    </row>
    <row r="393" spans="1:26">
      <c r="A393" s="21" t="s">
        <v>78</v>
      </c>
      <c r="B393">
        <f ca="1">SUMPRODUCT('Modified Weights'!B403:B407,'Centered Ratings'!B392:B396)/SUM('Modified Weights'!B403:B407)</f>
        <v>2.0087454716673964E-2</v>
      </c>
      <c r="C393">
        <f ca="1">SUMPRODUCT('Modified Weights'!C403:C407,'Centered Ratings'!C392:C396)/SUM('Modified Weights'!C403:C407)</f>
        <v>2.560045495901702E-2</v>
      </c>
      <c r="D393">
        <f ca="1">SUMPRODUCT('Modified Weights'!D403:D407,'Centered Ratings'!D392:D396)/SUM('Modified Weights'!D403:D407)</f>
        <v>0.14052067747318969</v>
      </c>
      <c r="E393">
        <f ca="1">SUMPRODUCT('Modified Weights'!E403:E407,'Centered Ratings'!E392:E396)/SUM('Modified Weights'!E403:E407)</f>
        <v>0</v>
      </c>
      <c r="F393" s="4">
        <f ca="1">SUMPRODUCT('Modified Weights'!F403:F407,'Centered Ratings'!F392:F396)/SUM('Modified Weights'!F403:F407)</f>
        <v>-1.846274206800148E-2</v>
      </c>
      <c r="G393">
        <f ca="1">SUMPRODUCT('Modified Weights'!G403:G407,'Centered Ratings'!G392:G396)/SUM('Modified Weights'!G403:G407)</f>
        <v>-5.1849553133071311E-2</v>
      </c>
      <c r="H393">
        <f ca="1">SUMPRODUCT('Modified Weights'!H403:H407,'Centered Ratings'!H392:H396)/SUM('Modified Weights'!H403:H407)</f>
        <v>0.11231978403494992</v>
      </c>
      <c r="I393">
        <f ca="1">SUMPRODUCT('Modified Weights'!I403:I407,'Centered Ratings'!I392:I396)/SUM('Modified Weights'!I403:I407)</f>
        <v>6.2902893341488658E-2</v>
      </c>
      <c r="J393">
        <f ca="1">SUMPRODUCT('Modified Weights'!J403:J407,'Centered Ratings'!J392:J396)/SUM('Modified Weights'!J403:J407)</f>
        <v>-1.8661738482152739E-2</v>
      </c>
      <c r="K393">
        <f ca="1">SUMPRODUCT('Modified Weights'!K403:K407,'Centered Ratings'!K392:K396)/SUM('Modified Weights'!K403:K407)</f>
        <v>-3.0384700697472884E-4</v>
      </c>
      <c r="L393">
        <f ca="1">SUMPRODUCT('Modified Weights'!L403:L407,'Centered Ratings'!L392:L396)/SUM('Modified Weights'!L403:L407)</f>
        <v>-4.3943460865812521E-3</v>
      </c>
      <c r="M393">
        <f ca="1">SUMPRODUCT('Modified Weights'!M403:M407,'Centered Ratings'!M392:M396)/SUM('Modified Weights'!M403:M407)</f>
        <v>-0.34916306497000815</v>
      </c>
      <c r="N393">
        <f ca="1">SUMPRODUCT('Modified Weights'!N403:N407,'Centered Ratings'!N392:N396)/SUM('Modified Weights'!N403:N407)</f>
        <v>-2.6431344123723305E-2</v>
      </c>
      <c r="O393" s="4">
        <f ca="1">SUMPRODUCT('Modified Weights'!O403:O407,'Centered Ratings'!O392:O396)/SUM('Modified Weights'!O403:O407)</f>
        <v>-8.4696797810755505E-3</v>
      </c>
      <c r="P393">
        <f ca="1">SUMPRODUCT('Modified Weights'!P403:P407,'Centered Ratings'!P392:P396)/SUM('Modified Weights'!P403:P407)</f>
        <v>1.7433201922163005E-2</v>
      </c>
      <c r="Q393">
        <f ca="1">SUMPRODUCT('Modified Weights'!Q403:Q407,'Centered Ratings'!Q392:Q396)/SUM('Modified Weights'!Q403:Q407)</f>
        <v>2.853488158887443E-2</v>
      </c>
      <c r="R393">
        <f ca="1">SUMPRODUCT('Modified Weights'!R403:R407,'Centered Ratings'!R392:R396)/SUM('Modified Weights'!R403:R407)</f>
        <v>9.7656798666759428E-2</v>
      </c>
      <c r="S393">
        <f ca="1">SUMPRODUCT('Modified Weights'!S403:S407,'Centered Ratings'!S392:S396)/SUM('Modified Weights'!S403:S407)</f>
        <v>-9.0664391351695257E-3</v>
      </c>
      <c r="T393">
        <f ca="1">SUMPRODUCT('Modified Weights'!T403:T407,'Centered Ratings'!T392:T396)/SUM('Modified Weights'!T403:T407)</f>
        <v>0</v>
      </c>
      <c r="U393">
        <f ca="1">SUMPRODUCT('Modified Weights'!U403:U407,'Centered Ratings'!U392:U396)/SUM('Modified Weights'!U403:U407)</f>
        <v>-0.12258413797697477</v>
      </c>
      <c r="V393">
        <f ca="1">SUMPRODUCT('Modified Weights'!V403:V407,'Centered Ratings'!V392:V396)/SUM('Modified Weights'!V403:V407)</f>
        <v>-2.7396364983446435E-3</v>
      </c>
      <c r="W393">
        <f ca="1">SUMPRODUCT('Modified Weights'!W403:W407,'Centered Ratings'!W392:W396)/SUM('Modified Weights'!W403:W407)</f>
        <v>2.1899505399048766E-2</v>
      </c>
      <c r="X393">
        <f ca="1">SUMPRODUCT('Modified Weights'!X403:X407,'Centered Ratings'!X392:X396)/SUM('Modified Weights'!X403:X407)</f>
        <v>-6.3998956795066203E-2</v>
      </c>
      <c r="Y393">
        <f ca="1">SUMPRODUCT('Modified Weights'!Y403:Y407,'Centered Ratings'!Y392:Y396)/SUM('Modified Weights'!Y403:Y407)</f>
        <v>-5.9606371350839106E-2</v>
      </c>
      <c r="Z393">
        <f ca="1">SUMPRODUCT('Modified Weights'!Z403:Z407,'Centered Ratings'!Z392:Z396)/SUM('Modified Weights'!Z403:Z407)</f>
        <v>-3.9775721993890928E-2</v>
      </c>
    </row>
    <row r="394" spans="1:26">
      <c r="A394" s="1" t="str">
        <f t="shared" ref="A394:A397" si="78">A393</f>
        <v>1892: Star Wars: Episode VI - Return of the Jedi (1983)</v>
      </c>
      <c r="B394">
        <f ca="1">SUMPRODUCT('Modified Weights'!B404:B408,'Centered Ratings'!B393:B397)/SUM('Modified Weights'!B404:B408)</f>
        <v>-0.19278539552300097</v>
      </c>
      <c r="C394">
        <f ca="1">SUMPRODUCT('Modified Weights'!C404:C408,'Centered Ratings'!C393:C397)/SUM('Modified Weights'!C404:C408)</f>
        <v>-0.11504976225200871</v>
      </c>
      <c r="D394">
        <f ca="1">SUMPRODUCT('Modified Weights'!D404:D408,'Centered Ratings'!D393:D397)/SUM('Modified Weights'!D404:D408)</f>
        <v>0.14052067747318969</v>
      </c>
      <c r="E394">
        <f ca="1">SUMPRODUCT('Modified Weights'!E404:E408,'Centered Ratings'!E393:E397)/SUM('Modified Weights'!E404:E408)</f>
        <v>0</v>
      </c>
      <c r="F394" s="4">
        <f ca="1">SUMPRODUCT('Modified Weights'!F404:F408,'Centered Ratings'!F393:F397)/SUM('Modified Weights'!F404:F408)</f>
        <v>-0.286925484136003</v>
      </c>
      <c r="G394">
        <f ca="1">SUMPRODUCT('Modified Weights'!G404:G408,'Centered Ratings'!G393:G397)/SUM('Modified Weights'!G404:G408)</f>
        <v>-0.15061817089397239</v>
      </c>
      <c r="H394">
        <f ca="1">SUMPRODUCT('Modified Weights'!H404:H408,'Centered Ratings'!H393:H397)/SUM('Modified Weights'!H404:H408)</f>
        <v>0.15913519824116459</v>
      </c>
      <c r="I394">
        <f ca="1">SUMPRODUCT('Modified Weights'!I404:I408,'Centered Ratings'!I393:I397)/SUM('Modified Weights'!I404:I408)</f>
        <v>-0.12728245635808114</v>
      </c>
      <c r="J394">
        <f ca="1">SUMPRODUCT('Modified Weights'!J404:J408,'Centered Ratings'!J393:J397)/SUM('Modified Weights'!J404:J408)</f>
        <v>0.27478792787801282</v>
      </c>
      <c r="K394">
        <f ca="1">SUMPRODUCT('Modified Weights'!K404:K408,'Centered Ratings'!K393:K397)/SUM('Modified Weights'!K404:K408)</f>
        <v>-3.0384700697472884E-4</v>
      </c>
      <c r="L394">
        <f ca="1">SUMPRODUCT('Modified Weights'!L404:L408,'Centered Ratings'!L393:L397)/SUM('Modified Weights'!L404:L408)</f>
        <v>0.11937608942388016</v>
      </c>
      <c r="M394">
        <f ca="1">SUMPRODUCT('Modified Weights'!M404:M408,'Centered Ratings'!M393:M397)/SUM('Modified Weights'!M404:M408)</f>
        <v>-0.34916306497000815</v>
      </c>
      <c r="N394">
        <f ca="1">SUMPRODUCT('Modified Weights'!N404:N408,'Centered Ratings'!N393:N397)/SUM('Modified Weights'!N404:N408)</f>
        <v>0.33333333333333348</v>
      </c>
      <c r="O394" s="4">
        <f ca="1">SUMPRODUCT('Modified Weights'!O404:O408,'Centered Ratings'!O393:O397)/SUM('Modified Weights'!O404:O408)</f>
        <v>-8.4696797810755505E-3</v>
      </c>
      <c r="P394">
        <f ca="1">SUMPRODUCT('Modified Weights'!P404:P408,'Centered Ratings'!P393:P397)/SUM('Modified Weights'!P404:P408)</f>
        <v>-0.24845097767543889</v>
      </c>
      <c r="Q394">
        <f ca="1">SUMPRODUCT('Modified Weights'!Q404:Q408,'Centered Ratings'!Q393:Q397)/SUM('Modified Weights'!Q404:Q408)</f>
        <v>2.853488158887443E-2</v>
      </c>
      <c r="R394">
        <f ca="1">SUMPRODUCT('Modified Weights'!R404:R408,'Centered Ratings'!R393:R397)/SUM('Modified Weights'!R404:R408)</f>
        <v>-0.2998533090230569</v>
      </c>
      <c r="S394">
        <f ca="1">SUMPRODUCT('Modified Weights'!S404:S408,'Centered Ratings'!S393:S397)/SUM('Modified Weights'!S404:S408)</f>
        <v>0.24411705409076709</v>
      </c>
      <c r="T394">
        <f ca="1">SUMPRODUCT('Modified Weights'!T404:T408,'Centered Ratings'!T393:T397)/SUM('Modified Weights'!T404:T408)</f>
        <v>0</v>
      </c>
      <c r="U394">
        <f ca="1">SUMPRODUCT('Modified Weights'!U404:U408,'Centered Ratings'!U393:U397)/SUM('Modified Weights'!U404:U408)</f>
        <v>-0.12258413797697477</v>
      </c>
      <c r="V394">
        <f ca="1">SUMPRODUCT('Modified Weights'!V404:V408,'Centered Ratings'!V393:V397)/SUM('Modified Weights'!V404:V408)</f>
        <v>-2.7396364983446435E-3</v>
      </c>
      <c r="W394">
        <f ca="1">SUMPRODUCT('Modified Weights'!W404:W408,'Centered Ratings'!W393:W397)/SUM('Modified Weights'!W404:W408)</f>
        <v>0.25797099540029966</v>
      </c>
      <c r="X394">
        <f ca="1">SUMPRODUCT('Modified Weights'!X404:X408,'Centered Ratings'!X393:X397)/SUM('Modified Weights'!X404:X408)</f>
        <v>-9.7574740356002505E-3</v>
      </c>
      <c r="Y394">
        <f ca="1">SUMPRODUCT('Modified Weights'!Y404:Y408,'Centered Ratings'!Y393:Y397)/SUM('Modified Weights'!Y404:Y408)</f>
        <v>-2.7282171723798126E-2</v>
      </c>
      <c r="Z394">
        <f ca="1">SUMPRODUCT('Modified Weights'!Z404:Z408,'Centered Ratings'!Z393:Z397)/SUM('Modified Weights'!Z404:Z408)</f>
        <v>-3.9775721993890928E-2</v>
      </c>
    </row>
    <row r="395" spans="1:26">
      <c r="A395" s="1" t="str">
        <f t="shared" si="78"/>
        <v>1892: Star Wars: Episode VI - Return of the Jedi (1983)</v>
      </c>
      <c r="B395">
        <f ca="1">SUMPRODUCT('Modified Weights'!B405:B409,'Centered Ratings'!B394:B398)/SUM('Modified Weights'!B405:B409)</f>
        <v>-0.15223519508349581</v>
      </c>
      <c r="C395">
        <f ca="1">SUMPRODUCT('Modified Weights'!C405:C409,'Centered Ratings'!C394:C398)/SUM('Modified Weights'!C405:C409)</f>
        <v>0.24958468154839336</v>
      </c>
      <c r="D395">
        <f ca="1">SUMPRODUCT('Modified Weights'!D405:D409,'Centered Ratings'!D394:D398)/SUM('Modified Weights'!D405:D409)</f>
        <v>0.14052067747318969</v>
      </c>
      <c r="E395">
        <f ca="1">SUMPRODUCT('Modified Weights'!E405:E409,'Centered Ratings'!E394:E398)/SUM('Modified Weights'!E405:E409)</f>
        <v>0</v>
      </c>
      <c r="F395" s="4">
        <f ca="1">SUMPRODUCT('Modified Weights'!F405:F409,'Centered Ratings'!F394:F398)/SUM('Modified Weights'!F405:F409)</f>
        <v>-0.286925484136003</v>
      </c>
      <c r="G395">
        <f ca="1">SUMPRODUCT('Modified Weights'!G405:G409,'Centered Ratings'!G394:G398)/SUM('Modified Weights'!G405:G409)</f>
        <v>-0.26833146959666049</v>
      </c>
      <c r="H395">
        <f ca="1">SUMPRODUCT('Modified Weights'!H405:H409,'Centered Ratings'!H394:H398)/SUM('Modified Weights'!H405:H409)</f>
        <v>0.18810497526994471</v>
      </c>
      <c r="I395">
        <f ca="1">SUMPRODUCT('Modified Weights'!I405:I409,'Centered Ratings'!I394:I398)/SUM('Modified Weights'!I405:I409)</f>
        <v>-0.12728245635808114</v>
      </c>
      <c r="J395">
        <f ca="1">SUMPRODUCT('Modified Weights'!J405:J409,'Centered Ratings'!J394:J398)/SUM('Modified Weights'!J405:J409)</f>
        <v>0.13893299318466257</v>
      </c>
      <c r="K395">
        <f ca="1">SUMPRODUCT('Modified Weights'!K405:K409,'Centered Ratings'!K394:K398)/SUM('Modified Weights'!K405:K409)</f>
        <v>-0.24969615299302528</v>
      </c>
      <c r="L395">
        <f ca="1">SUMPRODUCT('Modified Weights'!L405:L409,'Centered Ratings'!L394:L398)/SUM('Modified Weights'!L405:L409)</f>
        <v>0.11937608942388016</v>
      </c>
      <c r="M395">
        <f ca="1">SUMPRODUCT('Modified Weights'!M405:M409,'Centered Ratings'!M394:M398)/SUM('Modified Weights'!M405:M409)</f>
        <v>-0.34916306497000815</v>
      </c>
      <c r="N395">
        <f ca="1">SUMPRODUCT('Modified Weights'!N405:N409,'Centered Ratings'!N394:N398)/SUM('Modified Weights'!N405:N409)</f>
        <v>0.33333333333333348</v>
      </c>
      <c r="O395" s="4">
        <f ca="1">SUMPRODUCT('Modified Weights'!O405:O409,'Centered Ratings'!O394:O398)/SUM('Modified Weights'!O405:O409)</f>
        <v>-0.25249388863148192</v>
      </c>
      <c r="P395">
        <f ca="1">SUMPRODUCT('Modified Weights'!P405:P409,'Centered Ratings'!P394:P398)/SUM('Modified Weights'!P405:P409)</f>
        <v>1.104013444792316E-2</v>
      </c>
      <c r="Q395">
        <f ca="1">SUMPRODUCT('Modified Weights'!Q405:Q409,'Centered Ratings'!Q394:Q398)/SUM('Modified Weights'!Q405:Q409)</f>
        <v>-0.36727386728397032</v>
      </c>
      <c r="R395">
        <f ca="1">SUMPRODUCT('Modified Weights'!R405:R409,'Centered Ratings'!R394:R398)/SUM('Modified Weights'!R405:R409)</f>
        <v>-0.2998533090230569</v>
      </c>
      <c r="S395">
        <f ca="1">SUMPRODUCT('Modified Weights'!S405:S409,'Centered Ratings'!S394:S398)/SUM('Modified Weights'!S405:S409)</f>
        <v>0.24411705409076709</v>
      </c>
      <c r="T395">
        <f ca="1">SUMPRODUCT('Modified Weights'!T405:T409,'Centered Ratings'!T394:T398)/SUM('Modified Weights'!T405:T409)</f>
        <v>0</v>
      </c>
      <c r="U395">
        <f ca="1">SUMPRODUCT('Modified Weights'!U405:U409,'Centered Ratings'!U394:U398)/SUM('Modified Weights'!U405:U409)</f>
        <v>1.5482920388488211E-2</v>
      </c>
      <c r="V395">
        <f ca="1">SUMPRODUCT('Modified Weights'!V405:V409,'Centered Ratings'!V394:V398)/SUM('Modified Weights'!V405:V409)</f>
        <v>-0.12910945474751698</v>
      </c>
      <c r="W395">
        <f ca="1">SUMPRODUCT('Modified Weights'!W405:W409,'Centered Ratings'!W394:W398)/SUM('Modified Weights'!W405:W409)</f>
        <v>0.44037921617874881</v>
      </c>
      <c r="X395">
        <f ca="1">SUMPRODUCT('Modified Weights'!X405:X409,'Centered Ratings'!X394:X398)/SUM('Modified Weights'!X405:X409)</f>
        <v>-9.7574740356002505E-3</v>
      </c>
      <c r="Y395">
        <f ca="1">SUMPRODUCT('Modified Weights'!Y405:Y409,'Centered Ratings'!Y394:Y398)/SUM('Modified Weights'!Y405:Y409)</f>
        <v>-2.7282171723798126E-2</v>
      </c>
      <c r="Z395">
        <f ca="1">SUMPRODUCT('Modified Weights'!Z405:Z409,'Centered Ratings'!Z394:Z398)/SUM('Modified Weights'!Z405:Z409)</f>
        <v>-0.41229639441073584</v>
      </c>
    </row>
    <row r="396" spans="1:26">
      <c r="A396" s="1" t="str">
        <f t="shared" si="78"/>
        <v>1892: Star Wars: Episode VI - Return of the Jedi (1983)</v>
      </c>
      <c r="B396">
        <f ca="1">SUMPRODUCT('Modified Weights'!B406:B410,'Centered Ratings'!B395:B399)/SUM('Modified Weights'!B406:B410)</f>
        <v>-0.15223519508349581</v>
      </c>
      <c r="C396">
        <f ca="1">SUMPRODUCT('Modified Weights'!C406:C410,'Centered Ratings'!C395:C399)/SUM('Modified Weights'!C406:C410)</f>
        <v>-0.10831538006250328</v>
      </c>
      <c r="D396">
        <f ca="1">SUMPRODUCT('Modified Weights'!D406:D410,'Centered Ratings'!D395:D399)/SUM('Modified Weights'!D406:D410)</f>
        <v>0.31143824982052504</v>
      </c>
      <c r="E396">
        <f ca="1">SUMPRODUCT('Modified Weights'!E406:E410,'Centered Ratings'!E395:E399)/SUM('Modified Weights'!E406:E410)</f>
        <v>0</v>
      </c>
      <c r="F396" s="4">
        <f ca="1">SUMPRODUCT('Modified Weights'!F406:F410,'Centered Ratings'!F395:F399)/SUM('Modified Weights'!F406:F410)</f>
        <v>-5.5388226204004506E-2</v>
      </c>
      <c r="G396">
        <f ca="1">SUMPRODUCT('Modified Weights'!G406:G410,'Centered Ratings'!G395:G399)/SUM('Modified Weights'!G406:G410)</f>
        <v>-0.11842243702691101</v>
      </c>
      <c r="H396">
        <f ca="1">SUMPRODUCT('Modified Weights'!H406:H410,'Centered Ratings'!H395:H399)/SUM('Modified Weights'!H406:H410)</f>
        <v>2.1519601607003845E-3</v>
      </c>
      <c r="I396">
        <f ca="1">SUMPRODUCT('Modified Weights'!I406:I410,'Centered Ratings'!I395:I399)/SUM('Modified Weights'!I406:I410)</f>
        <v>-6.5340712194789333E-2</v>
      </c>
      <c r="J396">
        <f ca="1">SUMPRODUCT('Modified Weights'!J406:J410,'Centered Ratings'!J395:J399)/SUM('Modified Weights'!J406:J410)</f>
        <v>0.363779475750662</v>
      </c>
      <c r="K396">
        <f ca="1">SUMPRODUCT('Modified Weights'!K406:K410,'Centered Ratings'!K395:K399)/SUM('Modified Weights'!K406:K410)</f>
        <v>-0.37133974618250337</v>
      </c>
      <c r="L396">
        <f ca="1">SUMPRODUCT('Modified Weights'!L406:L410,'Centered Ratings'!L395:L399)/SUM('Modified Weights'!L406:L410)</f>
        <v>1.8040502361602031E-3</v>
      </c>
      <c r="M396">
        <f ca="1">SUMPRODUCT('Modified Weights'!M406:M410,'Centered Ratings'!M395:M399)/SUM('Modified Weights'!M406:M410)</f>
        <v>-0.4425868730049749</v>
      </c>
      <c r="N396">
        <f ca="1">SUMPRODUCT('Modified Weights'!N406:N410,'Centered Ratings'!N395:N399)/SUM('Modified Weights'!N406:N410)</f>
        <v>9.6617000851900281E-2</v>
      </c>
      <c r="O396" s="4">
        <f ca="1">SUMPRODUCT('Modified Weights'!O406:O410,'Centered Ratings'!O395:O399)/SUM('Modified Weights'!O406:O410)</f>
        <v>-1.8885354640043511E-2</v>
      </c>
      <c r="P396">
        <f ca="1">SUMPRODUCT('Modified Weights'!P406:P410,'Centered Ratings'!P395:P399)/SUM('Modified Weights'!P406:P410)</f>
        <v>1.1040134447923209E-2</v>
      </c>
      <c r="Q396">
        <f ca="1">SUMPRODUCT('Modified Weights'!Q406:Q410,'Centered Ratings'!Q395:Q399)/SUM('Modified Weights'!Q406:Q410)</f>
        <v>-0.26666293479543007</v>
      </c>
      <c r="R396">
        <f ca="1">SUMPRODUCT('Modified Weights'!R406:R410,'Centered Ratings'!R395:R399)/SUM('Modified Weights'!R406:R410)</f>
        <v>-0.2998533090230569</v>
      </c>
      <c r="S396">
        <f ca="1">SUMPRODUCT('Modified Weights'!S406:S410,'Centered Ratings'!S395:S399)/SUM('Modified Weights'!S406:S410)</f>
        <v>-1.8549991795061851E-2</v>
      </c>
      <c r="T396">
        <f ca="1">SUMPRODUCT('Modified Weights'!T406:T410,'Centered Ratings'!T395:T399)/SUM('Modified Weights'!T406:T410)</f>
        <v>0</v>
      </c>
      <c r="U396">
        <f ca="1">SUMPRODUCT('Modified Weights'!U406:U410,'Centered Ratings'!U395:U399)/SUM('Modified Weights'!U406:U410)</f>
        <v>-8.9074852423695852E-2</v>
      </c>
      <c r="V396">
        <f ca="1">SUMPRODUCT('Modified Weights'!V406:V410,'Centered Ratings'!V395:V399)/SUM('Modified Weights'!V406:V410)</f>
        <v>-5.479272996689287E-3</v>
      </c>
      <c r="W396">
        <f ca="1">SUMPRODUCT('Modified Weights'!W406:W410,'Centered Ratings'!W395:W399)/SUM('Modified Weights'!W406:W410)</f>
        <v>0.44037921617874881</v>
      </c>
      <c r="X396">
        <f ca="1">SUMPRODUCT('Modified Weights'!X406:X410,'Centered Ratings'!X395:X399)/SUM('Modified Weights'!X406:X410)</f>
        <v>0.17242692258209025</v>
      </c>
      <c r="Y396">
        <f ca="1">SUMPRODUCT('Modified Weights'!Y406:Y410,'Centered Ratings'!Y395:Y399)/SUM('Modified Weights'!Y406:Y410)</f>
        <v>-0.22096623023509249</v>
      </c>
      <c r="Z396">
        <f ca="1">SUMPRODUCT('Modified Weights'!Z406:Z410,'Centered Ratings'!Z395:Z399)/SUM('Modified Weights'!Z406:Z410)</f>
        <v>-0.30742890738099798</v>
      </c>
    </row>
    <row r="397" spans="1:26">
      <c r="A397" s="1" t="str">
        <f t="shared" si="78"/>
        <v>1892: Star Wars: Episode VI - Return of the Jedi (1983)</v>
      </c>
      <c r="B397">
        <f ca="1">SUMPRODUCT('Modified Weights'!B407:B411,'Centered Ratings'!B396:B400)/SUM('Modified Weights'!B407:B411)</f>
        <v>9.9974500677124101E-2</v>
      </c>
      <c r="C397">
        <f ca="1">SUMPRODUCT('Modified Weights'!C407:C411,'Centered Ratings'!C396:C400)/SUM('Modified Weights'!C407:C411)</f>
        <v>1.0189567589371394E-2</v>
      </c>
      <c r="D397">
        <f ca="1">SUMPRODUCT('Modified Weights'!D407:D411,'Centered Ratings'!D396:D400)/SUM('Modified Weights'!D407:D411)</f>
        <v>0.51865482631410764</v>
      </c>
      <c r="E397">
        <f ca="1">SUMPRODUCT('Modified Weights'!E407:E411,'Centered Ratings'!E396:E400)/SUM('Modified Weights'!E407:E411)</f>
        <v>0</v>
      </c>
      <c r="F397" s="4">
        <f ca="1">SUMPRODUCT('Modified Weights'!F407:F411,'Centered Ratings'!F396:F400)/SUM('Modified Weights'!F407:F411)</f>
        <v>-5.5388226204004506E-2</v>
      </c>
      <c r="G397">
        <f ca="1">SUMPRODUCT('Modified Weights'!G407:G411,'Centered Ratings'!G396:G400)/SUM('Modified Weights'!G407:G411)</f>
        <v>-0.11842243702691101</v>
      </c>
      <c r="H397">
        <f ca="1">SUMPRODUCT('Modified Weights'!H407:H411,'Centered Ratings'!H396:H400)/SUM('Modified Weights'!H407:H411)</f>
        <v>0.11540242176483773</v>
      </c>
      <c r="I397">
        <f ca="1">SUMPRODUCT('Modified Weights'!I407:I411,'Centered Ratings'!I396:I400)/SUM('Modified Weights'!I407:I411)</f>
        <v>-6.5340712194789333E-2</v>
      </c>
      <c r="J397">
        <f ca="1">SUMPRODUCT('Modified Weights'!J407:J411,'Centered Ratings'!J396:J400)/SUM('Modified Weights'!J407:J411)</f>
        <v>0.42207892848836676</v>
      </c>
      <c r="K397">
        <f ca="1">SUMPRODUCT('Modified Weights'!K407:K411,'Centered Ratings'!K396:K400)/SUM('Modified Weights'!K407:K411)</f>
        <v>-6.6596442865529556E-2</v>
      </c>
      <c r="L397">
        <f ca="1">SUMPRODUCT('Modified Weights'!L407:L411,'Centered Ratings'!L396:L400)/SUM('Modified Weights'!L407:L411)</f>
        <v>1.8040502361602031E-3</v>
      </c>
      <c r="M397">
        <f ca="1">SUMPRODUCT('Modified Weights'!M407:M411,'Centered Ratings'!M396:M400)/SUM('Modified Weights'!M407:M411)</f>
        <v>-0.36603162274975493</v>
      </c>
      <c r="N397">
        <f ca="1">SUMPRODUCT('Modified Weights'!N407:N411,'Centered Ratings'!N396:N400)/SUM('Modified Weights'!N407:N411)</f>
        <v>3.1534945416768316E-2</v>
      </c>
      <c r="O397" s="4">
        <f ca="1">SUMPRODUCT('Modified Weights'!O407:O411,'Centered Ratings'!O396:O400)/SUM('Modified Weights'!O407:O411)</f>
        <v>-0.16014298845476543</v>
      </c>
      <c r="P397">
        <f ca="1">SUMPRODUCT('Modified Weights'!P407:P411,'Centered Ratings'!P396:P400)/SUM('Modified Weights'!P407:P411)</f>
        <v>1.1040134447923185E-2</v>
      </c>
      <c r="Q397">
        <f ca="1">SUMPRODUCT('Modified Weights'!Q407:Q411,'Centered Ratings'!Q396:Q400)/SUM('Modified Weights'!Q407:Q411)</f>
        <v>-0.26666293479543007</v>
      </c>
      <c r="R397">
        <f ca="1">SUMPRODUCT('Modified Weights'!R407:R411,'Centered Ratings'!R396:R400)/SUM('Modified Weights'!R407:R411)</f>
        <v>-1.6948350008585862E-2</v>
      </c>
      <c r="S397">
        <f ca="1">SUMPRODUCT('Modified Weights'!S407:S411,'Centered Ratings'!S396:S400)/SUM('Modified Weights'!S407:S411)</f>
        <v>3.2287392387954965E-2</v>
      </c>
      <c r="T397">
        <f ca="1">SUMPRODUCT('Modified Weights'!T407:T411,'Centered Ratings'!T396:T400)/SUM('Modified Weights'!T407:T411)</f>
        <v>0</v>
      </c>
      <c r="U397">
        <f ca="1">SUMPRODUCT('Modified Weights'!U407:U411,'Centered Ratings'!U396:U400)/SUM('Modified Weights'!U407:U411)</f>
        <v>-0.28081380366072717</v>
      </c>
      <c r="V397">
        <f ca="1">SUMPRODUCT('Modified Weights'!V407:V411,'Centered Ratings'!V396:V400)/SUM('Modified Weights'!V407:V411)</f>
        <v>-5.479272996689287E-3</v>
      </c>
      <c r="W397">
        <f ca="1">SUMPRODUCT('Modified Weights'!W407:W411,'Centered Ratings'!W396:W400)/SUM('Modified Weights'!W407:W411)</f>
        <v>0.44037921617874881</v>
      </c>
      <c r="X397">
        <f ca="1">SUMPRODUCT('Modified Weights'!X407:X411,'Centered Ratings'!X396:X400)/SUM('Modified Weights'!X407:X411)</f>
        <v>0.17242692258209025</v>
      </c>
      <c r="Y397">
        <f ca="1">SUMPRODUCT('Modified Weights'!Y407:Y411,'Centered Ratings'!Y396:Y400)/SUM('Modified Weights'!Y407:Y411)</f>
        <v>-0.29666118956858423</v>
      </c>
      <c r="Z397">
        <f ca="1">SUMPRODUCT('Modified Weights'!Z407:Z411,'Centered Ratings'!Z396:Z400)/SUM('Modified Weights'!Z407:Z411)</f>
        <v>-0.30742890738099798</v>
      </c>
    </row>
    <row r="398" spans="1:26">
      <c r="A398" s="21" t="s">
        <v>79</v>
      </c>
      <c r="B398">
        <f ca="1">SUMPRODUCT('Modified Weights'!B408:B412,'Centered Ratings'!B397:B401)/SUM('Modified Weights'!B408:B412)</f>
        <v>-1.7650118681398871E-2</v>
      </c>
      <c r="C398">
        <f ca="1">SUMPRODUCT('Modified Weights'!C408:C412,'Centered Ratings'!C397:C401)/SUM('Modified Weights'!C408:C412)</f>
        <v>1.0189567589371394E-2</v>
      </c>
      <c r="D398">
        <f ca="1">SUMPRODUCT('Modified Weights'!D408:D412,'Centered Ratings'!D397:D401)/SUM('Modified Weights'!D408:D412)</f>
        <v>-7.2385791576929245E-2</v>
      </c>
      <c r="E398">
        <f ca="1">SUMPRODUCT('Modified Weights'!E408:E412,'Centered Ratings'!E397:E401)/SUM('Modified Weights'!E408:E412)</f>
        <v>0</v>
      </c>
      <c r="F398" s="4">
        <f ca="1">SUMPRODUCT('Modified Weights'!F408:F412,'Centered Ratings'!F397:F401)/SUM('Modified Weights'!F408:F412)</f>
        <v>-5.5388226204004506E-2</v>
      </c>
      <c r="G398">
        <f ca="1">SUMPRODUCT('Modified Weights'!G408:G412,'Centered Ratings'!G397:G401)/SUM('Modified Weights'!G408:G412)</f>
        <v>-5.8918865296048284E-2</v>
      </c>
      <c r="H398">
        <f ca="1">SUMPRODUCT('Modified Weights'!H408:H412,'Centered Ratings'!H397:H401)/SUM('Modified Weights'!H408:H412)</f>
        <v>0.11540242176483773</v>
      </c>
      <c r="I398">
        <f ca="1">SUMPRODUCT('Modified Weights'!I408:I412,'Centered Ratings'!I397:I401)/SUM('Modified Weights'!I408:I412)</f>
        <v>3.8251220964753016E-2</v>
      </c>
      <c r="J398">
        <f ca="1">SUMPRODUCT('Modified Weights'!J408:J412,'Centered Ratings'!J397:J401)/SUM('Modified Weights'!J408:J412)</f>
        <v>-6.1083970743023255E-2</v>
      </c>
      <c r="K398">
        <f ca="1">SUMPRODUCT('Modified Weights'!K408:K412,'Centered Ratings'!K397:K401)/SUM('Modified Weights'!K408:K412)</f>
        <v>-6.6596442865529529E-2</v>
      </c>
      <c r="L398">
        <f ca="1">SUMPRODUCT('Modified Weights'!L408:L412,'Centered Ratings'!L397:L401)/SUM('Modified Weights'!L408:L412)</f>
        <v>1.8040502361602396E-3</v>
      </c>
      <c r="M398">
        <f ca="1">SUMPRODUCT('Modified Weights'!M408:M412,'Centered Ratings'!M397:M401)/SUM('Modified Weights'!M408:M412)</f>
        <v>-0.20733516513534622</v>
      </c>
      <c r="N398">
        <f ca="1">SUMPRODUCT('Modified Weights'!N408:N412,'Centered Ratings'!N397:N401)/SUM('Modified Weights'!N408:N412)</f>
        <v>3.1534945416768316E-2</v>
      </c>
      <c r="O398" s="4">
        <f ca="1">SUMPRODUCT('Modified Weights'!O408:O412,'Centered Ratings'!O397:O401)/SUM('Modified Weights'!O408:O412)</f>
        <v>3.845638927574719E-2</v>
      </c>
      <c r="P398">
        <f ca="1">SUMPRODUCT('Modified Weights'!P408:P412,'Centered Ratings'!P397:P401)/SUM('Modified Weights'!P408:P412)</f>
        <v>1.1040134447923185E-2</v>
      </c>
      <c r="Q398">
        <f ca="1">SUMPRODUCT('Modified Weights'!Q408:Q412,'Centered Ratings'!Q397:Q401)/SUM('Modified Weights'!Q408:Q412)</f>
        <v>3.2422532407377892E-2</v>
      </c>
      <c r="R398">
        <f ca="1">SUMPRODUCT('Modified Weights'!R408:R412,'Centered Ratings'!R397:R401)/SUM('Modified Weights'!R408:R412)</f>
        <v>-1.6948350008585862E-2</v>
      </c>
      <c r="S398">
        <f ca="1">SUMPRODUCT('Modified Weights'!S408:S412,'Centered Ratings'!S397:S401)/SUM('Modified Weights'!S408:S412)</f>
        <v>2.3010357726496535E-2</v>
      </c>
      <c r="T398">
        <f ca="1">SUMPRODUCT('Modified Weights'!T408:T412,'Centered Ratings'!T397:T401)/SUM('Modified Weights'!T408:T412)</f>
        <v>0</v>
      </c>
      <c r="U398">
        <f ca="1">SUMPRODUCT('Modified Weights'!U408:U412,'Centered Ratings'!U397:U401)/SUM('Modified Weights'!U408:U412)</f>
        <v>4.2197582746947349E-2</v>
      </c>
      <c r="V398">
        <f ca="1">SUMPRODUCT('Modified Weights'!V408:V412,'Centered Ratings'!V397:V401)/SUM('Modified Weights'!V408:V412)</f>
        <v>-5.479272996689287E-3</v>
      </c>
      <c r="W398">
        <f ca="1">SUMPRODUCT('Modified Weights'!W408:W412,'Centered Ratings'!W397:W401)/SUM('Modified Weights'!W408:W412)</f>
        <v>-0.14114035911662937</v>
      </c>
      <c r="X398">
        <f ca="1">SUMPRODUCT('Modified Weights'!X408:X412,'Centered Ratings'!X397:X401)/SUM('Modified Weights'!X408:X412)</f>
        <v>-0.16196850118180003</v>
      </c>
      <c r="Y398">
        <f ca="1">SUMPRODUCT('Modified Weights'!Y408:Y412,'Centered Ratings'!Y397:Y401)/SUM('Modified Weights'!Y408:Y412)</f>
        <v>6.1313774844478704E-2</v>
      </c>
      <c r="Z398">
        <f ca="1">SUMPRODUCT('Modified Weights'!Z408:Z412,'Centered Ratings'!Z397:Z401)/SUM('Modified Weights'!Z408:Z412)</f>
        <v>-3.7079418657124242E-3</v>
      </c>
    </row>
    <row r="399" spans="1:26">
      <c r="A399" s="1" t="str">
        <f t="shared" ref="A399:A402" si="79">A398</f>
        <v>1894: Star Wars: Episode II - Attack of the Clones (2002)</v>
      </c>
      <c r="B399" t="e">
        <f ca="1">SUMPRODUCT('Modified Weights'!B409:B413,'Centered Ratings'!B398:B402)/SUM('Modified Weights'!B409:B413)</f>
        <v>#DIV/0!</v>
      </c>
      <c r="C399">
        <f ca="1">SUMPRODUCT('Modified Weights'!C409:C413,'Centered Ratings'!C398:C402)/SUM('Modified Weights'!C409:C413)</f>
        <v>-3.4747463209196146E-2</v>
      </c>
      <c r="D399">
        <f ca="1">SUMPRODUCT('Modified Weights'!D409:D413,'Centered Ratings'!D398:D402)/SUM('Modified Weights'!D409:D413)</f>
        <v>0.1066514197010381</v>
      </c>
      <c r="E399" t="e">
        <f ca="1">SUMPRODUCT('Modified Weights'!E409:E413,'Centered Ratings'!E398:E402)/SUM('Modified Weights'!E409:E413)</f>
        <v>#DIV/0!</v>
      </c>
      <c r="F399" s="4">
        <f ca="1">SUMPRODUCT('Modified Weights'!F409:F413,'Centered Ratings'!F398:F402)/SUM('Modified Weights'!F409:F413)</f>
        <v>0.74999999999999989</v>
      </c>
      <c r="G399">
        <f ca="1">SUMPRODUCT('Modified Weights'!G409:G413,'Centered Ratings'!G398:G402)/SUM('Modified Weights'!G409:G413)</f>
        <v>0.13443898684498115</v>
      </c>
      <c r="H399">
        <f ca="1">SUMPRODUCT('Modified Weights'!H409:H413,'Centered Ratings'!H398:H402)/SUM('Modified Weights'!H409:H413)</f>
        <v>-0.18973472849757791</v>
      </c>
      <c r="I399" t="e">
        <f ca="1">SUMPRODUCT('Modified Weights'!I409:I413,'Centered Ratings'!I398:I402)/SUM('Modified Weights'!I409:I413)</f>
        <v>#DIV/0!</v>
      </c>
      <c r="J399">
        <f ca="1">SUMPRODUCT('Modified Weights'!J409:J413,'Centered Ratings'!J398:J402)/SUM('Modified Weights'!J409:J413)</f>
        <v>0.18388735245752857</v>
      </c>
      <c r="K399">
        <f ca="1">SUMPRODUCT('Modified Weights'!K409:K413,'Centered Ratings'!K398:K402)/SUM('Modified Weights'!K409:K413)</f>
        <v>-6.6596442865529529E-2</v>
      </c>
      <c r="L399">
        <f ca="1">SUMPRODUCT('Modified Weights'!L409:L413,'Centered Ratings'!L398:L402)/SUM('Modified Weights'!L409:L413)</f>
        <v>-6.0081167519070465E-2</v>
      </c>
      <c r="M399">
        <f ca="1">SUMPRODUCT('Modified Weights'!M409:M413,'Centered Ratings'!M398:M402)/SUM('Modified Weights'!M409:M413)</f>
        <v>-0.20733516513534622</v>
      </c>
      <c r="N399">
        <f ca="1">SUMPRODUCT('Modified Weights'!N409:N413,'Centered Ratings'!N398:N402)/SUM('Modified Weights'!N409:N413)</f>
        <v>3.1534945416768316E-2</v>
      </c>
      <c r="O399" s="4">
        <f ca="1">SUMPRODUCT('Modified Weights'!O409:O413,'Centered Ratings'!O398:O402)/SUM('Modified Weights'!O409:O413)</f>
        <v>3.845638927574719E-2</v>
      </c>
      <c r="P399">
        <f ca="1">SUMPRODUCT('Modified Weights'!P409:P413,'Centered Ratings'!P398:P402)/SUM('Modified Weights'!P409:P413)</f>
        <v>-2.2195388001777033E-2</v>
      </c>
      <c r="Q399">
        <f ca="1">SUMPRODUCT('Modified Weights'!Q409:Q413,'Centered Ratings'!Q398:Q402)/SUM('Modified Weights'!Q409:Q413)</f>
        <v>3.2422532407377892E-2</v>
      </c>
      <c r="R399" t="e">
        <f ca="1">SUMPRODUCT('Modified Weights'!R409:R413,'Centered Ratings'!R398:R402)/SUM('Modified Weights'!R409:R413)</f>
        <v>#DIV/0!</v>
      </c>
      <c r="S399">
        <f ca="1">SUMPRODUCT('Modified Weights'!S409:S413,'Centered Ratings'!S398:S402)/SUM('Modified Weights'!S409:S413)</f>
        <v>-0.15399782835262554</v>
      </c>
      <c r="T399">
        <f ca="1">SUMPRODUCT('Modified Weights'!T409:T413,'Centered Ratings'!T398:T402)/SUM('Modified Weights'!T409:T413)</f>
        <v>0</v>
      </c>
      <c r="U399">
        <f ca="1">SUMPRODUCT('Modified Weights'!U409:U413,'Centered Ratings'!U398:U402)/SUM('Modified Weights'!U409:U413)</f>
        <v>0.4172604270901879</v>
      </c>
      <c r="V399">
        <f ca="1">SUMPRODUCT('Modified Weights'!V409:V413,'Centered Ratings'!V398:V402)/SUM('Modified Weights'!V409:V413)</f>
        <v>-5.479272996689287E-3</v>
      </c>
      <c r="W399">
        <f ca="1">SUMPRODUCT('Modified Weights'!W409:W413,'Centered Ratings'!W398:W402)/SUM('Modified Weights'!W409:W413)</f>
        <v>1.2306109384183741E-2</v>
      </c>
      <c r="X399">
        <f ca="1">SUMPRODUCT('Modified Weights'!X409:X413,'Centered Ratings'!X398:X402)/SUM('Modified Weights'!X409:X413)</f>
        <v>-0.32052424618036435</v>
      </c>
      <c r="Y399">
        <f ca="1">SUMPRODUCT('Modified Weights'!Y409:Y413,'Centered Ratings'!Y398:Y402)/SUM('Modified Weights'!Y409:Y413)</f>
        <v>-0.30968713093774941</v>
      </c>
      <c r="Z399">
        <f ca="1">SUMPRODUCT('Modified Weights'!Z409:Z413,'Centered Ratings'!Z398:Z402)/SUM('Modified Weights'!Z409:Z413)</f>
        <v>-3.7079418657124242E-3</v>
      </c>
    </row>
    <row r="400" spans="1:26">
      <c r="A400" s="1" t="str">
        <f t="shared" si="79"/>
        <v>1894: Star Wars: Episode II - Attack of the Clones (2002)</v>
      </c>
      <c r="B400" t="e">
        <f ca="1">SUMPRODUCT('Modified Weights'!B410:B414,'Centered Ratings'!B399:B403)/SUM('Modified Weights'!B410:B414)</f>
        <v>#DIV/0!</v>
      </c>
      <c r="C400">
        <f ca="1">SUMPRODUCT('Modified Weights'!C410:C414,'Centered Ratings'!C399:C403)/SUM('Modified Weights'!C410:C414)</f>
        <v>-0.33070343109570405</v>
      </c>
      <c r="D400">
        <f ca="1">SUMPRODUCT('Modified Weights'!D410:D414,'Centered Ratings'!D399:D403)/SUM('Modified Weights'!D410:D414)</f>
        <v>0.1066514197010381</v>
      </c>
      <c r="E400" t="e">
        <f ca="1">SUMPRODUCT('Modified Weights'!E410:E414,'Centered Ratings'!E399:E403)/SUM('Modified Weights'!E410:E414)</f>
        <v>#DIV/0!</v>
      </c>
      <c r="F400" s="4">
        <f ca="1">SUMPRODUCT('Modified Weights'!F410:F414,'Centered Ratings'!F399:F403)/SUM('Modified Weights'!F410:F414)</f>
        <v>0.74999999999999989</v>
      </c>
      <c r="G400">
        <f ca="1">SUMPRODUCT('Modified Weights'!G410:G414,'Centered Ratings'!G399:G403)/SUM('Modified Weights'!G410:G414)</f>
        <v>0.51341575659365624</v>
      </c>
      <c r="H400">
        <f ca="1">SUMPRODUCT('Modified Weights'!H410:H414,'Centered Ratings'!H399:H403)/SUM('Modified Weights'!H410:H414)</f>
        <v>-0.375</v>
      </c>
      <c r="I400" t="e">
        <f ca="1">SUMPRODUCT('Modified Weights'!I410:I414,'Centered Ratings'!I399:I403)/SUM('Modified Weights'!I410:I414)</f>
        <v>#DIV/0!</v>
      </c>
      <c r="J400">
        <f ca="1">SUMPRODUCT('Modified Weights'!J410:J414,'Centered Ratings'!J399:J403)/SUM('Modified Weights'!J410:J414)</f>
        <v>0.42270056388488597</v>
      </c>
      <c r="K400">
        <f ca="1">SUMPRODUCT('Modified Weights'!K410:K414,'Centered Ratings'!K399:K403)/SUM('Modified Weights'!K410:K414)</f>
        <v>0.11893529614431711</v>
      </c>
      <c r="L400">
        <f ca="1">SUMPRODUCT('Modified Weights'!L410:L414,'Centered Ratings'!L399:L403)/SUM('Modified Weights'!L410:L414)</f>
        <v>-0.15998155117665167</v>
      </c>
      <c r="M400">
        <f ca="1">SUMPRODUCT('Modified Weights'!M410:M414,'Centered Ratings'!M399:M403)/SUM('Modified Weights'!M410:M414)</f>
        <v>3.7779788583456708E-2</v>
      </c>
      <c r="N400">
        <f ca="1">SUMPRODUCT('Modified Weights'!N410:N414,'Centered Ratings'!N399:N403)/SUM('Modified Weights'!N410:N414)</f>
        <v>-0.16666666666666649</v>
      </c>
      <c r="O400" s="4">
        <f ca="1">SUMPRODUCT('Modified Weights'!O410:O414,'Centered Ratings'!O399:O403)/SUM('Modified Weights'!O410:O414)</f>
        <v>-0.28182958763378368</v>
      </c>
      <c r="P400">
        <f ca="1">SUMPRODUCT('Modified Weights'!P410:P414,'Centered Ratings'!P399:P403)/SUM('Modified Weights'!P410:P414)</f>
        <v>-0.59941001717751818</v>
      </c>
      <c r="Q400">
        <f ca="1">SUMPRODUCT('Modified Weights'!Q410:Q414,'Centered Ratings'!Q399:Q403)/SUM('Modified Weights'!Q410:Q414)</f>
        <v>-0.30684210948363194</v>
      </c>
      <c r="R400" t="e">
        <f ca="1">SUMPRODUCT('Modified Weights'!R410:R414,'Centered Ratings'!R399:R403)/SUM('Modified Weights'!R410:R414)</f>
        <v>#DIV/0!</v>
      </c>
      <c r="S400">
        <f ca="1">SUMPRODUCT('Modified Weights'!S410:S414,'Centered Ratings'!S399:S403)/SUM('Modified Weights'!S410:S414)</f>
        <v>-0.15399782835262554</v>
      </c>
      <c r="T400">
        <f ca="1">SUMPRODUCT('Modified Weights'!T410:T414,'Centered Ratings'!T399:T403)/SUM('Modified Weights'!T410:T414)</f>
        <v>0</v>
      </c>
      <c r="U400">
        <f ca="1">SUMPRODUCT('Modified Weights'!U410:U414,'Centered Ratings'!U399:U403)/SUM('Modified Weights'!U410:U414)</f>
        <v>0.3949499699798536</v>
      </c>
      <c r="V400">
        <f ca="1">SUMPRODUCT('Modified Weights'!V410:V414,'Centered Ratings'!V399:V403)/SUM('Modified Weights'!V410:V414)</f>
        <v>0.5</v>
      </c>
      <c r="W400">
        <f ca="1">SUMPRODUCT('Modified Weights'!W410:W414,'Centered Ratings'!W399:W403)/SUM('Modified Weights'!W410:W414)</f>
        <v>-0.23036304701037505</v>
      </c>
      <c r="X400">
        <f ca="1">SUMPRODUCT('Modified Weights'!X410:X414,'Centered Ratings'!X399:X403)/SUM('Modified Weights'!X410:X414)</f>
        <v>-0.22530028570420213</v>
      </c>
      <c r="Y400">
        <f ca="1">SUMPRODUCT('Modified Weights'!Y410:Y414,'Centered Ratings'!Y399:Y403)/SUM('Modified Weights'!Y410:Y414)</f>
        <v>-0.30968713093774941</v>
      </c>
      <c r="Z400">
        <f ca="1">SUMPRODUCT('Modified Weights'!Z410:Z414,'Centered Ratings'!Z399:Z403)/SUM('Modified Weights'!Z410:Z414)</f>
        <v>0.24814602906714378</v>
      </c>
    </row>
    <row r="401" spans="1:26">
      <c r="A401" s="1" t="str">
        <f t="shared" si="79"/>
        <v>1894: Star Wars: Episode II - Attack of the Clones (2002)</v>
      </c>
      <c r="B401" t="e">
        <f ca="1">SUMPRODUCT('Modified Weights'!B411:B415,'Centered Ratings'!B400:B404)/SUM('Modified Weights'!B411:B415)</f>
        <v>#DIV/0!</v>
      </c>
      <c r="C401">
        <f ca="1">SUMPRODUCT('Modified Weights'!C411:C415,'Centered Ratings'!C400:C404)/SUM('Modified Weights'!C411:C415)</f>
        <v>0.18829146791266865</v>
      </c>
      <c r="D401">
        <f ca="1">SUMPRODUCT('Modified Weights'!D411:D415,'Centered Ratings'!D400:D404)/SUM('Modified Weights'!D411:D415)</f>
        <v>0.1066514197010381</v>
      </c>
      <c r="E401" t="e">
        <f ca="1">SUMPRODUCT('Modified Weights'!E411:E415,'Centered Ratings'!E400:E404)/SUM('Modified Weights'!E411:E415)</f>
        <v>#DIV/0!</v>
      </c>
      <c r="F401" s="4">
        <f ca="1">SUMPRODUCT('Modified Weights'!F411:F415,'Centered Ratings'!F400:F404)/SUM('Modified Weights'!F411:F415)</f>
        <v>3.4599025327778601E-2</v>
      </c>
      <c r="G401">
        <f ca="1">SUMPRODUCT('Modified Weights'!G411:G415,'Centered Ratings'!G400:G404)/SUM('Modified Weights'!G411:G415)</f>
        <v>-0.125</v>
      </c>
      <c r="H401">
        <f ca="1">SUMPRODUCT('Modified Weights'!H411:H415,'Centered Ratings'!H400:H404)/SUM('Modified Weights'!H411:H415)</f>
        <v>-0.37500000000000006</v>
      </c>
      <c r="I401" t="e">
        <f ca="1">SUMPRODUCT('Modified Weights'!I411:I415,'Centered Ratings'!I400:I404)/SUM('Modified Weights'!I411:I415)</f>
        <v>#DIV/0!</v>
      </c>
      <c r="J401">
        <f ca="1">SUMPRODUCT('Modified Weights'!J411:J415,'Centered Ratings'!J400:J404)/SUM('Modified Weights'!J411:J415)</f>
        <v>0.42270056388488597</v>
      </c>
      <c r="K401">
        <f ca="1">SUMPRODUCT('Modified Weights'!K411:K415,'Centered Ratings'!K400:K404)/SUM('Modified Weights'!K411:K415)</f>
        <v>0.47569186782457157</v>
      </c>
      <c r="L401">
        <f ca="1">SUMPRODUCT('Modified Weights'!L411:L415,'Centered Ratings'!L400:L404)/SUM('Modified Weights'!L411:L415)</f>
        <v>0.10621800428746379</v>
      </c>
      <c r="M401">
        <f ca="1">SUMPRODUCT('Modified Weights'!M411:M415,'Centered Ratings'!M400:M404)/SUM('Modified Weights'!M411:M415)</f>
        <v>0.24222566492347378</v>
      </c>
      <c r="N401">
        <f ca="1">SUMPRODUCT('Modified Weights'!N411:N415,'Centered Ratings'!N400:N404)/SUM('Modified Weights'!N411:N415)</f>
        <v>-0.16666666666666652</v>
      </c>
      <c r="O401" s="4">
        <f ca="1">SUMPRODUCT('Modified Weights'!O411:O415,'Centered Ratings'!O400:O404)/SUM('Modified Weights'!O411:O415)</f>
        <v>-0.28182958763378368</v>
      </c>
      <c r="P401">
        <f ca="1">SUMPRODUCT('Modified Weights'!P411:P415,'Centered Ratings'!P400:P404)/SUM('Modified Weights'!P411:P415)</f>
        <v>-0.71045176098875373</v>
      </c>
      <c r="Q401">
        <f ca="1">SUMPRODUCT('Modified Weights'!Q411:Q415,'Centered Ratings'!Q400:Q404)/SUM('Modified Weights'!Q411:Q415)</f>
        <v>-5.0093120180112758E-3</v>
      </c>
      <c r="R401" t="e">
        <f ca="1">SUMPRODUCT('Modified Weights'!R411:R415,'Centered Ratings'!R400:R404)/SUM('Modified Weights'!R411:R415)</f>
        <v>#DIV/0!</v>
      </c>
      <c r="S401">
        <f ca="1">SUMPRODUCT('Modified Weights'!S411:S415,'Centered Ratings'!S400:S404)/SUM('Modified Weights'!S411:S415)</f>
        <v>0</v>
      </c>
      <c r="T401">
        <f ca="1">SUMPRODUCT('Modified Weights'!T411:T415,'Centered Ratings'!T400:T404)/SUM('Modified Weights'!T411:T415)</f>
        <v>0</v>
      </c>
      <c r="U401">
        <f ca="1">SUMPRODUCT('Modified Weights'!U411:U415,'Centered Ratings'!U400:U404)/SUM('Modified Weights'!U411:U415)</f>
        <v>0.49629467441247471</v>
      </c>
      <c r="V401" t="e">
        <f ca="1">SUMPRODUCT('Modified Weights'!V411:V415,'Centered Ratings'!V400:V404)/SUM('Modified Weights'!V411:V415)</f>
        <v>#DIV/0!</v>
      </c>
      <c r="W401">
        <f ca="1">SUMPRODUCT('Modified Weights'!W411:W415,'Centered Ratings'!W400:W404)/SUM('Modified Weights'!W411:W415)</f>
        <v>-0.29529340944825522</v>
      </c>
      <c r="X401">
        <f ca="1">SUMPRODUCT('Modified Weights'!X411:X415,'Centered Ratings'!X400:X404)/SUM('Modified Weights'!X411:X415)</f>
        <v>-0.77950386781857695</v>
      </c>
      <c r="Y401">
        <f ca="1">SUMPRODUCT('Modified Weights'!Y411:Y415,'Centered Ratings'!Y400:Y404)/SUM('Modified Weights'!Y411:Y415)</f>
        <v>-0.12308804638338693</v>
      </c>
      <c r="Z401">
        <f ca="1">SUMPRODUCT('Modified Weights'!Z411:Z415,'Centered Ratings'!Z400:Z404)/SUM('Modified Weights'!Z411:Z415)</f>
        <v>0</v>
      </c>
    </row>
    <row r="402" spans="1:26">
      <c r="A402" s="1" t="str">
        <f t="shared" si="79"/>
        <v>1894: Star Wars: Episode II - Attack of the Clones (2002)</v>
      </c>
      <c r="B402" t="e">
        <f ca="1">SUMPRODUCT('Modified Weights'!B412:B416,'Centered Ratings'!B401:B405)/SUM('Modified Weights'!B412:B416)</f>
        <v>#DIV/0!</v>
      </c>
      <c r="C402">
        <f ca="1">SUMPRODUCT('Modified Weights'!C412:C416,'Centered Ratings'!C401:C405)/SUM('Modified Weights'!C412:C416)</f>
        <v>3.1658716506746806E-3</v>
      </c>
      <c r="D402">
        <f ca="1">SUMPRODUCT('Modified Weights'!D412:D416,'Centered Ratings'!D401:D405)/SUM('Modified Weights'!D412:D416)</f>
        <v>-7.6435663571055079E-2</v>
      </c>
      <c r="E402" t="e">
        <f ca="1">SUMPRODUCT('Modified Weights'!E412:E416,'Centered Ratings'!E401:E405)/SUM('Modified Weights'!E412:E416)</f>
        <v>#DIV/0!</v>
      </c>
      <c r="F402" s="4">
        <f ca="1">SUMPRODUCT('Modified Weights'!F412:F416,'Centered Ratings'!F401:F405)/SUM('Modified Weights'!F412:F416)</f>
        <v>3.4599025327778601E-2</v>
      </c>
      <c r="G402">
        <f ca="1">SUMPRODUCT('Modified Weights'!G412:G416,'Centered Ratings'!G401:G405)/SUM('Modified Weights'!G412:G416)</f>
        <v>-0.125</v>
      </c>
      <c r="H402">
        <f ca="1">SUMPRODUCT('Modified Weights'!H412:H416,'Centered Ratings'!H401:H405)/SUM('Modified Weights'!H412:H416)</f>
        <v>-0.75000000000000011</v>
      </c>
      <c r="I402" t="e">
        <f ca="1">SUMPRODUCT('Modified Weights'!I412:I416,'Centered Ratings'!I401:I405)/SUM('Modified Weights'!I412:I416)</f>
        <v>#DIV/0!</v>
      </c>
      <c r="J402">
        <f ca="1">SUMPRODUCT('Modified Weights'!J412:J416,'Centered Ratings'!J401:J405)/SUM('Modified Weights'!J412:J416)</f>
        <v>6.2230280968457528E-2</v>
      </c>
      <c r="K402">
        <f ca="1">SUMPRODUCT('Modified Weights'!K412:K416,'Centered Ratings'!K401:K405)/SUM('Modified Weights'!K412:K416)</f>
        <v>-0.125</v>
      </c>
      <c r="L402">
        <f ca="1">SUMPRODUCT('Modified Weights'!L412:L416,'Centered Ratings'!L401:L405)/SUM('Modified Weights'!L412:L416)</f>
        <v>0.10621800428746379</v>
      </c>
      <c r="M402">
        <f ca="1">SUMPRODUCT('Modified Weights'!M412:M416,'Centered Ratings'!M401:M405)/SUM('Modified Weights'!M412:M416)</f>
        <v>-9.7563050917151367E-2</v>
      </c>
      <c r="N402" t="e">
        <f ca="1">SUMPRODUCT('Modified Weights'!N412:N416,'Centered Ratings'!N401:N405)/SUM('Modified Weights'!N412:N416)</f>
        <v>#DIV/0!</v>
      </c>
      <c r="O402" s="4">
        <f ca="1">SUMPRODUCT('Modified Weights'!O412:O416,'Centered Ratings'!O401:O405)/SUM('Modified Weights'!O412:O416)</f>
        <v>-0.39280220876982841</v>
      </c>
      <c r="P402">
        <f ca="1">SUMPRODUCT('Modified Weights'!P412:P416,'Centered Ratings'!P401:P405)/SUM('Modified Weights'!P412:P416)</f>
        <v>-7.3445635164012077E-2</v>
      </c>
      <c r="Q402">
        <f ca="1">SUMPRODUCT('Modified Weights'!Q412:Q416,'Centered Ratings'!Q401:Q405)/SUM('Modified Weights'!Q412:Q416)</f>
        <v>0.27633668733080735</v>
      </c>
      <c r="R402" t="e">
        <f ca="1">SUMPRODUCT('Modified Weights'!R412:R416,'Centered Ratings'!R401:R405)/SUM('Modified Weights'!R412:R416)</f>
        <v>#DIV/0!</v>
      </c>
      <c r="S402">
        <f ca="1">SUMPRODUCT('Modified Weights'!S412:S416,'Centered Ratings'!S401:S405)/SUM('Modified Weights'!S412:S416)</f>
        <v>0</v>
      </c>
      <c r="T402">
        <f ca="1">SUMPRODUCT('Modified Weights'!T412:T416,'Centered Ratings'!T401:T405)/SUM('Modified Weights'!T412:T416)</f>
        <v>0.31716135941312629</v>
      </c>
      <c r="U402">
        <f ca="1">SUMPRODUCT('Modified Weights'!U412:U416,'Centered Ratings'!U401:U405)/SUM('Modified Weights'!U412:U416)</f>
        <v>0.18258945825402265</v>
      </c>
      <c r="V402" t="e">
        <f ca="1">SUMPRODUCT('Modified Weights'!V412:V416,'Centered Ratings'!V401:V405)/SUM('Modified Weights'!V412:V416)</f>
        <v>#DIV/0!</v>
      </c>
      <c r="W402">
        <f ca="1">SUMPRODUCT('Modified Weights'!W412:W416,'Centered Ratings'!W401:W405)/SUM('Modified Weights'!W412:W416)</f>
        <v>-9.9661054692830112E-2</v>
      </c>
      <c r="X402">
        <f ca="1">SUMPRODUCT('Modified Weights'!X412:X416,'Centered Ratings'!X401:X405)/SUM('Modified Weights'!X412:X416)</f>
        <v>-0.77950386781857695</v>
      </c>
      <c r="Y402">
        <f ca="1">SUMPRODUCT('Modified Weights'!Y412:Y416,'Centered Ratings'!Y401:Y405)/SUM('Modified Weights'!Y412:Y416)</f>
        <v>-2.8844805327382737E-2</v>
      </c>
      <c r="Z402">
        <f ca="1">SUMPRODUCT('Modified Weights'!Z412:Z416,'Centered Ratings'!Z401:Z405)/SUM('Modified Weights'!Z412:Z416)</f>
        <v>0</v>
      </c>
    </row>
    <row r="403" spans="1:26">
      <c r="A403" s="21" t="s">
        <v>80</v>
      </c>
      <c r="B403" t="e">
        <f ca="1">SUMPRODUCT('Modified Weights'!B413:B417,'Centered Ratings'!B402:B406)/SUM('Modified Weights'!B413:B417)</f>
        <v>#DIV/0!</v>
      </c>
      <c r="C403">
        <f ca="1">SUMPRODUCT('Modified Weights'!C413:C417,'Centered Ratings'!C402:C406)/SUM('Modified Weights'!C413:C417)</f>
        <v>3.1658716506746806E-3</v>
      </c>
      <c r="D403">
        <f ca="1">SUMPRODUCT('Modified Weights'!D413:D417,'Centered Ratings'!D402:D406)/SUM('Modified Weights'!D413:D417)</f>
        <v>3.4337520609477437E-2</v>
      </c>
      <c r="E403" t="e">
        <f ca="1">SUMPRODUCT('Modified Weights'!E413:E417,'Centered Ratings'!E402:E406)/SUM('Modified Weights'!E413:E417)</f>
        <v>#DIV/0!</v>
      </c>
      <c r="F403" s="4">
        <f ca="1">SUMPRODUCT('Modified Weights'!F413:F417,'Centered Ratings'!F402:F406)/SUM('Modified Weights'!F413:F417)</f>
        <v>3.4599025327778601E-2</v>
      </c>
      <c r="G403">
        <f ca="1">SUMPRODUCT('Modified Weights'!G413:G417,'Centered Ratings'!G402:G406)/SUM('Modified Weights'!G413:G417)</f>
        <v>0</v>
      </c>
      <c r="H403">
        <f ca="1">SUMPRODUCT('Modified Weights'!H413:H417,'Centered Ratings'!H402:H406)/SUM('Modified Weights'!H413:H417)</f>
        <v>0.3075649864514029</v>
      </c>
      <c r="I403" t="e">
        <f ca="1">SUMPRODUCT('Modified Weights'!I413:I417,'Centered Ratings'!I402:I406)/SUM('Modified Weights'!I413:I417)</f>
        <v>#DIV/0!</v>
      </c>
      <c r="J403">
        <f ca="1">SUMPRODUCT('Modified Weights'!J413:J417,'Centered Ratings'!J402:J406)/SUM('Modified Weights'!J413:J417)</f>
        <v>-2.8391477004472673E-4</v>
      </c>
      <c r="K403">
        <f ca="1">SUMPRODUCT('Modified Weights'!K413:K417,'Centered Ratings'!K402:K406)/SUM('Modified Weights'!K413:K417)</f>
        <v>0</v>
      </c>
      <c r="L403">
        <f ca="1">SUMPRODUCT('Modified Weights'!L413:L417,'Centered Ratings'!L402:L406)/SUM('Modified Weights'!L413:L417)</f>
        <v>-2.5042660950048274E-2</v>
      </c>
      <c r="M403">
        <f ca="1">SUMPRODUCT('Modified Weights'!M413:M417,'Centered Ratings'!M402:M406)/SUM('Modified Weights'!M413:M417)</f>
        <v>-9.7563050917151353E-2</v>
      </c>
      <c r="N403">
        <f ca="1">SUMPRODUCT('Modified Weights'!N413:N417,'Centered Ratings'!N402:N406)/SUM('Modified Weights'!N413:N417)</f>
        <v>0</v>
      </c>
      <c r="O403" s="4">
        <f ca="1">SUMPRODUCT('Modified Weights'!O413:O417,'Centered Ratings'!O402:O406)/SUM('Modified Weights'!O413:O417)</f>
        <v>0.16079668684525733</v>
      </c>
      <c r="P403">
        <f ca="1">SUMPRODUCT('Modified Weights'!P413:P417,'Centered Ratings'!P402:P406)/SUM('Modified Weights'!P413:P417)</f>
        <v>-7.3445635164012077E-2</v>
      </c>
      <c r="Q403">
        <f ca="1">SUMPRODUCT('Modified Weights'!Q413:Q417,'Centered Ratings'!Q402:Q406)/SUM('Modified Weights'!Q413:Q417)</f>
        <v>-0.14179442652189128</v>
      </c>
      <c r="R403" t="e">
        <f ca="1">SUMPRODUCT('Modified Weights'!R413:R417,'Centered Ratings'!R402:R406)/SUM('Modified Weights'!R413:R417)</f>
        <v>#DIV/0!</v>
      </c>
      <c r="S403">
        <f ca="1">SUMPRODUCT('Modified Weights'!S413:S417,'Centered Ratings'!S402:S406)/SUM('Modified Weights'!S413:S417)</f>
        <v>0</v>
      </c>
      <c r="T403">
        <f ca="1">SUMPRODUCT('Modified Weights'!T413:T417,'Centered Ratings'!T402:T406)/SUM('Modified Weights'!T413:T417)</f>
        <v>-0.1156772811737474</v>
      </c>
      <c r="U403">
        <f ca="1">SUMPRODUCT('Modified Weights'!U413:U417,'Centered Ratings'!U402:U406)/SUM('Modified Weights'!U413:U417)</f>
        <v>0.2486495598536933</v>
      </c>
      <c r="V403">
        <f ca="1">SUMPRODUCT('Modified Weights'!V413:V417,'Centered Ratings'!V402:V406)/SUM('Modified Weights'!V413:V417)</f>
        <v>0</v>
      </c>
      <c r="W403">
        <f ca="1">SUMPRODUCT('Modified Weights'!W413:W417,'Centered Ratings'!W402:W406)/SUM('Modified Weights'!W413:W417)</f>
        <v>-0.22413139339117791</v>
      </c>
      <c r="X403">
        <f ca="1">SUMPRODUCT('Modified Weights'!X413:X417,'Centered Ratings'!X402:X406)/SUM('Modified Weights'!X413:X417)</f>
        <v>0</v>
      </c>
      <c r="Y403">
        <f ca="1">SUMPRODUCT('Modified Weights'!Y413:Y417,'Centered Ratings'!Y402:Y406)/SUM('Modified Weights'!Y413:Y417)</f>
        <v>4.4873592896823009E-2</v>
      </c>
      <c r="Z403">
        <f ca="1">SUMPRODUCT('Modified Weights'!Z413:Z417,'Centered Ratings'!Z402:Z406)/SUM('Modified Weights'!Z413:Z417)</f>
        <v>0</v>
      </c>
    </row>
    <row r="404" spans="1:26">
      <c r="A404" s="1" t="str">
        <f t="shared" ref="A404:A407" si="80">A403</f>
        <v>1900: Traffic (2000)</v>
      </c>
      <c r="B404" t="e">
        <f ca="1">SUMPRODUCT('Modified Weights'!B414:B418,'Centered Ratings'!B403:B407)/SUM('Modified Weights'!B414:B418)</f>
        <v>#DIV/0!</v>
      </c>
      <c r="C404">
        <f ca="1">SUMPRODUCT('Modified Weights'!C414:C418,'Centered Ratings'!C403:C407)/SUM('Modified Weights'!C414:C418)</f>
        <v>3.1658716506746806E-3</v>
      </c>
      <c r="D404">
        <f ca="1">SUMPRODUCT('Modified Weights'!D414:D418,'Centered Ratings'!D403:D407)/SUM('Modified Weights'!D414:D418)</f>
        <v>-0.17761420842307077</v>
      </c>
      <c r="E404" t="e">
        <f ca="1">SUMPRODUCT('Modified Weights'!E414:E418,'Centered Ratings'!E403:E407)/SUM('Modified Weights'!E414:E418)</f>
        <v>#DIV/0!</v>
      </c>
      <c r="F404" s="4">
        <f ca="1">SUMPRODUCT('Modified Weights'!F414:F418,'Centered Ratings'!F403:F407)/SUM('Modified Weights'!F414:F418)</f>
        <v>-2.2231479067187476E-2</v>
      </c>
      <c r="G404">
        <f ca="1">SUMPRODUCT('Modified Weights'!G414:G418,'Centered Ratings'!G403:G407)/SUM('Modified Weights'!G414:G418)</f>
        <v>0</v>
      </c>
      <c r="H404">
        <f ca="1">SUMPRODUCT('Modified Weights'!H414:H418,'Centered Ratings'!H403:H407)/SUM('Modified Weights'!H414:H418)</f>
        <v>0.3075649864514029</v>
      </c>
      <c r="I404" t="e">
        <f ca="1">SUMPRODUCT('Modified Weights'!I414:I418,'Centered Ratings'!I403:I407)/SUM('Modified Weights'!I414:I418)</f>
        <v>#DIV/0!</v>
      </c>
      <c r="J404">
        <f ca="1">SUMPRODUCT('Modified Weights'!J414:J418,'Centered Ratings'!J403:J407)/SUM('Modified Weights'!J414:J418)</f>
        <v>-0.62514195738502232</v>
      </c>
      <c r="K404">
        <f ca="1">SUMPRODUCT('Modified Weights'!K414:K418,'Centered Ratings'!K403:K407)/SUM('Modified Weights'!K414:K418)</f>
        <v>0</v>
      </c>
      <c r="L404">
        <f ca="1">SUMPRODUCT('Modified Weights'!L414:L418,'Centered Ratings'!L403:L407)/SUM('Modified Weights'!L414:L418)</f>
        <v>-0.85621800428746386</v>
      </c>
      <c r="M404">
        <f ca="1">SUMPRODUCT('Modified Weights'!M414:M418,'Centered Ratings'!M403:M407)/SUM('Modified Weights'!M414:M418)</f>
        <v>8.8692623461200715E-2</v>
      </c>
      <c r="N404">
        <f ca="1">SUMPRODUCT('Modified Weights'!N414:N418,'Centered Ratings'!N403:N407)/SUM('Modified Weights'!N414:N418)</f>
        <v>0</v>
      </c>
      <c r="O404" s="4">
        <f ca="1">SUMPRODUCT('Modified Weights'!O414:O418,'Centered Ratings'!O403:O407)/SUM('Modified Weights'!O414:O418)</f>
        <v>0.16079668684525733</v>
      </c>
      <c r="P404">
        <f ca="1">SUMPRODUCT('Modified Weights'!P414:P418,'Centered Ratings'!P403:P407)/SUM('Modified Weights'!P414:P418)</f>
        <v>1</v>
      </c>
      <c r="Q404">
        <f ca="1">SUMPRODUCT('Modified Weights'!Q414:Q418,'Centered Ratings'!Q403:Q407)/SUM('Modified Weights'!Q414:Q418)</f>
        <v>-0.10244697403064676</v>
      </c>
      <c r="R404" t="e">
        <f ca="1">SUMPRODUCT('Modified Weights'!R414:R418,'Centered Ratings'!R403:R407)/SUM('Modified Weights'!R414:R418)</f>
        <v>#DIV/0!</v>
      </c>
      <c r="S404" t="e">
        <f ca="1">SUMPRODUCT('Modified Weights'!S414:S418,'Centered Ratings'!S403:S407)/SUM('Modified Weights'!S414:S418)</f>
        <v>#DIV/0!</v>
      </c>
      <c r="T404">
        <f ca="1">SUMPRODUCT('Modified Weights'!T414:T418,'Centered Ratings'!T403:T407)/SUM('Modified Weights'!T414:T418)</f>
        <v>-0.1156772811737474</v>
      </c>
      <c r="U404">
        <f ca="1">SUMPRODUCT('Modified Weights'!U414:U418,'Centered Ratings'!U403:U407)/SUM('Modified Weights'!U414:U418)</f>
        <v>-0.57831177128580957</v>
      </c>
      <c r="V404">
        <f ca="1">SUMPRODUCT('Modified Weights'!V414:V418,'Centered Ratings'!V403:V407)/SUM('Modified Weights'!V414:V418)</f>
        <v>0</v>
      </c>
      <c r="W404">
        <f ca="1">SUMPRODUCT('Modified Weights'!W414:W418,'Centered Ratings'!W403:W407)/SUM('Modified Weights'!W414:W418)</f>
        <v>-5.5699698421700791E-2</v>
      </c>
      <c r="X404">
        <f ca="1">SUMPRODUCT('Modified Weights'!X414:X418,'Centered Ratings'!X403:X407)/SUM('Modified Weights'!X414:X418)</f>
        <v>0</v>
      </c>
      <c r="Y404">
        <f ca="1">SUMPRODUCT('Modified Weights'!Y414:Y418,'Centered Ratings'!Y403:Y407)/SUM('Modified Weights'!Y414:Y418)</f>
        <v>4.4873592896823009E-2</v>
      </c>
      <c r="Z404">
        <f ca="1">SUMPRODUCT('Modified Weights'!Z414:Z418,'Centered Ratings'!Z403:Z407)/SUM('Modified Weights'!Z414:Z418)</f>
        <v>0</v>
      </c>
    </row>
    <row r="405" spans="1:26">
      <c r="A405" s="1" t="str">
        <f t="shared" si="80"/>
        <v>1900: Traffic (2000)</v>
      </c>
      <c r="B405" t="e">
        <f ca="1">SUMPRODUCT('Modified Weights'!B415:B419,'Centered Ratings'!B404:B408)/SUM('Modified Weights'!B415:B419)</f>
        <v>#DIV/0!</v>
      </c>
      <c r="C405">
        <f ca="1">SUMPRODUCT('Modified Weights'!C415:C419,'Centered Ratings'!C404:C408)/SUM('Modified Weights'!C415:C419)</f>
        <v>0.29852605524312853</v>
      </c>
      <c r="D405">
        <f ca="1">SUMPRODUCT('Modified Weights'!D415:D419,'Centered Ratings'!D404:D408)/SUM('Modified Weights'!D415:D419)</f>
        <v>-0.17761420842307077</v>
      </c>
      <c r="E405" t="e">
        <f ca="1">SUMPRODUCT('Modified Weights'!E415:E419,'Centered Ratings'!E404:E408)/SUM('Modified Weights'!E415:E419)</f>
        <v>#DIV/0!</v>
      </c>
      <c r="F405" s="4">
        <f ca="1">SUMPRODUCT('Modified Weights'!F415:F419,'Centered Ratings'!F404:F408)/SUM('Modified Weights'!F415:F419)</f>
        <v>-0.41442157241499811</v>
      </c>
      <c r="G405">
        <f ca="1">SUMPRODUCT('Modified Weights'!G415:G419,'Centered Ratings'!G404:G408)/SUM('Modified Weights'!G415:G419)</f>
        <v>0</v>
      </c>
      <c r="H405">
        <f ca="1">SUMPRODUCT('Modified Weights'!H415:H419,'Centered Ratings'!H404:H408)/SUM('Modified Weights'!H415:H419)</f>
        <v>0.3075649864514029</v>
      </c>
      <c r="I405" t="e">
        <f ca="1">SUMPRODUCT('Modified Weights'!I415:I419,'Centered Ratings'!I404:I408)/SUM('Modified Weights'!I415:I419)</f>
        <v>#DIV/0!</v>
      </c>
      <c r="J405">
        <f ca="1">SUMPRODUCT('Modified Weights'!J415:J419,'Centered Ratings'!J404:J408)/SUM('Modified Weights'!J415:J419)</f>
        <v>-0.62514195738502232</v>
      </c>
      <c r="K405">
        <f ca="1">SUMPRODUCT('Modified Weights'!K415:K419,'Centered Ratings'!K404:K408)/SUM('Modified Weights'!K415:K419)</f>
        <v>0</v>
      </c>
      <c r="L405">
        <f ca="1">SUMPRODUCT('Modified Weights'!L415:L419,'Centered Ratings'!L404:L408)/SUM('Modified Weights'!L415:L419)</f>
        <v>-0.85621800428746386</v>
      </c>
      <c r="M405">
        <f ca="1">SUMPRODUCT('Modified Weights'!M415:M419,'Centered Ratings'!M404:M408)/SUM('Modified Weights'!M415:M419)</f>
        <v>-0.13351876102077093</v>
      </c>
      <c r="N405">
        <f ca="1">SUMPRODUCT('Modified Weights'!N415:N419,'Centered Ratings'!N404:N408)/SUM('Modified Weights'!N415:N419)</f>
        <v>0</v>
      </c>
      <c r="O405" s="4">
        <f ca="1">SUMPRODUCT('Modified Weights'!O415:O419,'Centered Ratings'!O404:O408)/SUM('Modified Weights'!O415:O419)</f>
        <v>1.5</v>
      </c>
      <c r="P405">
        <f ca="1">SUMPRODUCT('Modified Weights'!P415:P419,'Centered Ratings'!P404:P408)/SUM('Modified Weights'!P415:P419)</f>
        <v>1</v>
      </c>
      <c r="Q405">
        <f ca="1">SUMPRODUCT('Modified Weights'!Q415:Q419,'Centered Ratings'!Q404:Q408)/SUM('Modified Weights'!Q415:Q419)</f>
        <v>0.66169929232540114</v>
      </c>
      <c r="R405" t="e">
        <f ca="1">SUMPRODUCT('Modified Weights'!R415:R419,'Centered Ratings'!R404:R408)/SUM('Modified Weights'!R415:R419)</f>
        <v>#DIV/0!</v>
      </c>
      <c r="S405" t="e">
        <f ca="1">SUMPRODUCT('Modified Weights'!S415:S419,'Centered Ratings'!S404:S408)/SUM('Modified Weights'!S415:S419)</f>
        <v>#DIV/0!</v>
      </c>
      <c r="T405">
        <f ca="1">SUMPRODUCT('Modified Weights'!T415:T419,'Centered Ratings'!T404:T408)/SUM('Modified Weights'!T415:T419)</f>
        <v>-0.1156772811737474</v>
      </c>
      <c r="U405">
        <f ca="1">SUMPRODUCT('Modified Weights'!U415:U419,'Centered Ratings'!U404:U408)/SUM('Modified Weights'!U415:U419)</f>
        <v>-0.57831177128580957</v>
      </c>
      <c r="V405">
        <f ca="1">SUMPRODUCT('Modified Weights'!V415:V419,'Centered Ratings'!V404:V408)/SUM('Modified Weights'!V415:V419)</f>
        <v>0</v>
      </c>
      <c r="W405">
        <f ca="1">SUMPRODUCT('Modified Weights'!W415:W419,'Centered Ratings'!W404:W408)/SUM('Modified Weights'!W415:W419)</f>
        <v>-5.5699698421700791E-2</v>
      </c>
      <c r="X405" t="e">
        <f ca="1">SUMPRODUCT('Modified Weights'!X415:X419,'Centered Ratings'!X404:X408)/SUM('Modified Weights'!X415:X419)</f>
        <v>#DIV/0!</v>
      </c>
      <c r="Y405">
        <f ca="1">SUMPRODUCT('Modified Weights'!Y415:Y419,'Centered Ratings'!Y404:Y408)/SUM('Modified Weights'!Y415:Y419)</f>
        <v>4.4873592896823009E-2</v>
      </c>
      <c r="Z405" t="e">
        <f ca="1">SUMPRODUCT('Modified Weights'!Z415:Z419,'Centered Ratings'!Z404:Z408)/SUM('Modified Weights'!Z415:Z419)</f>
        <v>#DIV/0!</v>
      </c>
    </row>
    <row r="406" spans="1:26">
      <c r="A406" s="1" t="str">
        <f t="shared" si="80"/>
        <v>1900: Traffic (2000)</v>
      </c>
      <c r="B406" t="e">
        <f ca="1">SUMPRODUCT('Modified Weights'!B416:B420,'Centered Ratings'!B405:B409)/SUM('Modified Weights'!B416:B420)</f>
        <v>#DIV/0!</v>
      </c>
      <c r="C406">
        <f ca="1">SUMPRODUCT('Modified Weights'!C416:C420,'Centered Ratings'!C405:C409)/SUM('Modified Weights'!C416:C420)</f>
        <v>-2.1906896329261381E-2</v>
      </c>
      <c r="D406">
        <f ca="1">SUMPRODUCT('Modified Weights'!D416:D420,'Centered Ratings'!D405:D409)/SUM('Modified Weights'!D416:D420)</f>
        <v>-4.2171028674554654E-2</v>
      </c>
      <c r="E406" t="e">
        <f ca="1">SUMPRODUCT('Modified Weights'!E416:E420,'Centered Ratings'!E405:E409)/SUM('Modified Weights'!E416:E420)</f>
        <v>#DIV/0!</v>
      </c>
      <c r="F406" s="4">
        <f ca="1">SUMPRODUCT('Modified Weights'!F416:F420,'Centered Ratings'!F405:F409)/SUM('Modified Weights'!F416:F420)</f>
        <v>-1.0511490317279941</v>
      </c>
      <c r="G406">
        <f ca="1">SUMPRODUCT('Modified Weights'!G416:G420,'Centered Ratings'!G405:G409)/SUM('Modified Weights'!G416:G420)</f>
        <v>0</v>
      </c>
      <c r="H406">
        <f ca="1">SUMPRODUCT('Modified Weights'!H416:H420,'Centered Ratings'!H405:H409)/SUM('Modified Weights'!H416:H420)</f>
        <v>0.3075649864514029</v>
      </c>
      <c r="I406" t="e">
        <f ca="1">SUMPRODUCT('Modified Weights'!I416:I420,'Centered Ratings'!I405:I409)/SUM('Modified Weights'!I416:I420)</f>
        <v>#DIV/0!</v>
      </c>
      <c r="J406">
        <f ca="1">SUMPRODUCT('Modified Weights'!J416:J420,'Centered Ratings'!J405:J409)/SUM('Modified Weights'!J416:J420)</f>
        <v>-0.45090283306777168</v>
      </c>
      <c r="K406">
        <f ca="1">SUMPRODUCT('Modified Weights'!K416:K420,'Centered Ratings'!K405:K409)/SUM('Modified Weights'!K416:K420)</f>
        <v>0</v>
      </c>
      <c r="L406">
        <f ca="1">SUMPRODUCT('Modified Weights'!L416:L420,'Centered Ratings'!L405:L409)/SUM('Modified Weights'!L416:L420)</f>
        <v>-0.85621800428746386</v>
      </c>
      <c r="M406">
        <f ca="1">SUMPRODUCT('Modified Weights'!M416:M420,'Centered Ratings'!M405:M409)/SUM('Modified Weights'!M416:M420)</f>
        <v>-0.13351876102077093</v>
      </c>
      <c r="N406">
        <f ca="1">SUMPRODUCT('Modified Weights'!N416:N420,'Centered Ratings'!N405:N409)/SUM('Modified Weights'!N416:N420)</f>
        <v>0</v>
      </c>
      <c r="O406" s="4">
        <f ca="1">SUMPRODUCT('Modified Weights'!O416:O420,'Centered Ratings'!O405:O409)/SUM('Modified Weights'!O416:O420)</f>
        <v>1.0596587474385444</v>
      </c>
      <c r="P406">
        <f ca="1">SUMPRODUCT('Modified Weights'!P416:P420,'Centered Ratings'!P405:P409)/SUM('Modified Weights'!P416:P420)</f>
        <v>1</v>
      </c>
      <c r="Q406">
        <f ca="1">SUMPRODUCT('Modified Weights'!Q416:Q420,'Centered Ratings'!Q405:Q409)/SUM('Modified Weights'!Q416:Q420)</f>
        <v>0.38724681104442077</v>
      </c>
      <c r="R406" t="e">
        <f ca="1">SUMPRODUCT('Modified Weights'!R416:R420,'Centered Ratings'!R405:R409)/SUM('Modified Weights'!R416:R420)</f>
        <v>#DIV/0!</v>
      </c>
      <c r="S406" t="e">
        <f ca="1">SUMPRODUCT('Modified Weights'!S416:S420,'Centered Ratings'!S405:S409)/SUM('Modified Weights'!S416:S420)</f>
        <v>#DIV/0!</v>
      </c>
      <c r="T406">
        <f ca="1">SUMPRODUCT('Modified Weights'!T416:T420,'Centered Ratings'!T405:T409)/SUM('Modified Weights'!T416:T420)</f>
        <v>-0.1156772811737474</v>
      </c>
      <c r="U406">
        <f ca="1">SUMPRODUCT('Modified Weights'!U416:U420,'Centered Ratings'!U405:U409)/SUM('Modified Weights'!U416:U420)</f>
        <v>-0.57831177128580957</v>
      </c>
      <c r="V406">
        <f ca="1">SUMPRODUCT('Modified Weights'!V416:V420,'Centered Ratings'!V405:V409)/SUM('Modified Weights'!V416:V420)</f>
        <v>0</v>
      </c>
      <c r="W406">
        <f ca="1">SUMPRODUCT('Modified Weights'!W416:W420,'Centered Ratings'!W405:W409)/SUM('Modified Weights'!W416:W420)</f>
        <v>-0.50402839144515854</v>
      </c>
      <c r="X406" t="e">
        <f ca="1">SUMPRODUCT('Modified Weights'!X416:X420,'Centered Ratings'!X405:X409)/SUM('Modified Weights'!X416:X420)</f>
        <v>#DIV/0!</v>
      </c>
      <c r="Y406">
        <f ca="1">SUMPRODUCT('Modified Weights'!Y416:Y420,'Centered Ratings'!Y405:Y409)/SUM('Modified Weights'!Y416:Y420)</f>
        <v>-0.57050562841270791</v>
      </c>
      <c r="Z406" t="e">
        <f ca="1">SUMPRODUCT('Modified Weights'!Z416:Z420,'Centered Ratings'!Z405:Z409)/SUM('Modified Weights'!Z416:Z420)</f>
        <v>#DIV/0!</v>
      </c>
    </row>
    <row r="407" spans="1:26">
      <c r="A407" s="1" t="str">
        <f t="shared" si="80"/>
        <v>1900: Traffic (2000)</v>
      </c>
      <c r="B407" t="e">
        <f ca="1">SUMPRODUCT('Modified Weights'!B417:B421,'Centered Ratings'!B406:B410)/SUM('Modified Weights'!B417:B421)</f>
        <v>#DIV/0!</v>
      </c>
      <c r="C407">
        <f ca="1">SUMPRODUCT('Modified Weights'!C417:C421,'Centered Ratings'!C406:C410)/SUM('Modified Weights'!C417:C421)</f>
        <v>5.5744401771312671E-3</v>
      </c>
      <c r="D407">
        <f ca="1">SUMPRODUCT('Modified Weights'!D417:D421,'Centered Ratings'!D406:D410)/SUM('Modified Weights'!D417:D421)</f>
        <v>0.1753819963978257</v>
      </c>
      <c r="E407" t="e">
        <f ca="1">SUMPRODUCT('Modified Weights'!E417:E421,'Centered Ratings'!E406:E410)/SUM('Modified Weights'!E417:E421)</f>
        <v>#DIV/0!</v>
      </c>
      <c r="F407" s="4">
        <f ca="1">SUMPRODUCT('Modified Weights'!F417:F421,'Centered Ratings'!F406:F410)/SUM('Modified Weights'!F417:F421)</f>
        <v>-0.15782039507177395</v>
      </c>
      <c r="G407">
        <f ca="1">SUMPRODUCT('Modified Weights'!G417:G421,'Centered Ratings'!G406:G410)/SUM('Modified Weights'!G417:G421)</f>
        <v>0</v>
      </c>
      <c r="H407">
        <f ca="1">SUMPRODUCT('Modified Weights'!H417:H421,'Centered Ratings'!H406:H410)/SUM('Modified Weights'!H417:H421)</f>
        <v>0.52878249322570148</v>
      </c>
      <c r="I407" t="e">
        <f ca="1">SUMPRODUCT('Modified Weights'!I417:I421,'Centered Ratings'!I406:I410)/SUM('Modified Weights'!I417:I421)</f>
        <v>#DIV/0!</v>
      </c>
      <c r="J407">
        <f ca="1">SUMPRODUCT('Modified Weights'!J417:J421,'Centered Ratings'!J406:J410)/SUM('Modified Weights'!J417:J421)</f>
        <v>-0.45090283306777168</v>
      </c>
      <c r="K407">
        <f ca="1">SUMPRODUCT('Modified Weights'!K417:K421,'Centered Ratings'!K406:K410)/SUM('Modified Weights'!K417:K421)</f>
        <v>0</v>
      </c>
      <c r="L407">
        <f ca="1">SUMPRODUCT('Modified Weights'!L417:L421,'Centered Ratings'!L406:L410)/SUM('Modified Weights'!L417:L421)</f>
        <v>-0.85621800428746386</v>
      </c>
      <c r="M407">
        <f ca="1">SUMPRODUCT('Modified Weights'!M417:M421,'Centered Ratings'!M406:M410)/SUM('Modified Weights'!M417:M421)</f>
        <v>-0.39303358021018242</v>
      </c>
      <c r="N407">
        <f ca="1">SUMPRODUCT('Modified Weights'!N417:N421,'Centered Ratings'!N406:N410)/SUM('Modified Weights'!N417:N421)</f>
        <v>0</v>
      </c>
      <c r="O407" s="4">
        <f ca="1">SUMPRODUCT('Modified Weights'!O417:O421,'Centered Ratings'!O406:O410)/SUM('Modified Weights'!O417:O421)</f>
        <v>1.0596587474385444</v>
      </c>
      <c r="P407">
        <f ca="1">SUMPRODUCT('Modified Weights'!P417:P421,'Centered Ratings'!P406:P410)/SUM('Modified Weights'!P417:P421)</f>
        <v>-1.25</v>
      </c>
      <c r="Q407">
        <f ca="1">SUMPRODUCT('Modified Weights'!Q417:Q421,'Centered Ratings'!Q406:Q410)/SUM('Modified Weights'!Q417:Q421)</f>
        <v>0</v>
      </c>
      <c r="R407" t="e">
        <f ca="1">SUMPRODUCT('Modified Weights'!R417:R421,'Centered Ratings'!R406:R410)/SUM('Modified Weights'!R417:R421)</f>
        <v>#DIV/0!</v>
      </c>
      <c r="S407" t="e">
        <f ca="1">SUMPRODUCT('Modified Weights'!S417:S421,'Centered Ratings'!S406:S410)/SUM('Modified Weights'!S417:S421)</f>
        <v>#DIV/0!</v>
      </c>
      <c r="T407">
        <f ca="1">SUMPRODUCT('Modified Weights'!T417:T421,'Centered Ratings'!T406:T410)/SUM('Modified Weights'!T417:T421)</f>
        <v>-0.75</v>
      </c>
      <c r="U407">
        <f ca="1">SUMPRODUCT('Modified Weights'!U417:U421,'Centered Ratings'!U406:U410)/SUM('Modified Weights'!U417:U421)</f>
        <v>0.16666666666666652</v>
      </c>
      <c r="V407">
        <f ca="1">SUMPRODUCT('Modified Weights'!V417:V421,'Centered Ratings'!V406:V410)/SUM('Modified Weights'!V417:V421)</f>
        <v>0</v>
      </c>
      <c r="W407">
        <f ca="1">SUMPRODUCT('Modified Weights'!W417:W421,'Centered Ratings'!W406:W410)/SUM('Modified Weights'!W417:W421)</f>
        <v>-0.48985213385418569</v>
      </c>
      <c r="X407" t="e">
        <f ca="1">SUMPRODUCT('Modified Weights'!X417:X421,'Centered Ratings'!X406:X410)/SUM('Modified Weights'!X417:X421)</f>
        <v>#DIV/0!</v>
      </c>
      <c r="Y407">
        <f ca="1">SUMPRODUCT('Modified Weights'!Y417:Y421,'Centered Ratings'!Y406:Y410)/SUM('Modified Weights'!Y417:Y421)</f>
        <v>-0.57050562841270791</v>
      </c>
      <c r="Z407" t="e">
        <f ca="1">SUMPRODUCT('Modified Weights'!Z417:Z421,'Centered Ratings'!Z406:Z410)/SUM('Modified Weights'!Z417:Z421)</f>
        <v>#DIV/0!</v>
      </c>
    </row>
    <row r="408" spans="1:26">
      <c r="A408" s="21" t="s">
        <v>81</v>
      </c>
      <c r="B408">
        <f ca="1">SUMPRODUCT('Modified Weights'!B418:B422,'Centered Ratings'!B407:B411)/SUM('Modified Weights'!B418:B422)</f>
        <v>0</v>
      </c>
      <c r="C408">
        <f ca="1">SUMPRODUCT('Modified Weights'!C418:C422,'Centered Ratings'!C407:C411)/SUM('Modified Weights'!C418:C422)</f>
        <v>5.5744401771312671E-3</v>
      </c>
      <c r="D408">
        <f ca="1">SUMPRODUCT('Modified Weights'!D418:D422,'Centered Ratings'!D407:D411)/SUM('Modified Weights'!D418:D422)</f>
        <v>-0.14052067747318969</v>
      </c>
      <c r="E408">
        <f ca="1">SUMPRODUCT('Modified Weights'!E418:E422,'Centered Ratings'!E407:E411)/SUM('Modified Weights'!E418:E422)</f>
        <v>0</v>
      </c>
      <c r="F408" s="4">
        <f ca="1">SUMPRODUCT('Modified Weights'!F418:F422,'Centered Ratings'!F407:F411)/SUM('Modified Weights'!F418:F422)</f>
        <v>-1.0233084590375578E-2</v>
      </c>
      <c r="G408">
        <f ca="1">SUMPRODUCT('Modified Weights'!G418:G422,'Centered Ratings'!G407:G411)/SUM('Modified Weights'!G418:G422)</f>
        <v>0</v>
      </c>
      <c r="H408">
        <f ca="1">SUMPRODUCT('Modified Weights'!H418:H422,'Centered Ratings'!H407:H411)/SUM('Modified Weights'!H418:H422)</f>
        <v>0</v>
      </c>
      <c r="I408">
        <f ca="1">SUMPRODUCT('Modified Weights'!I418:I422,'Centered Ratings'!I407:I411)/SUM('Modified Weights'!I418:I422)</f>
        <v>0</v>
      </c>
      <c r="J408">
        <f ca="1">SUMPRODUCT('Modified Weights'!J418:J422,'Centered Ratings'!J407:J411)/SUM('Modified Weights'!J418:J422)</f>
        <v>0</v>
      </c>
      <c r="K408">
        <f ca="1">SUMPRODUCT('Modified Weights'!K418:K422,'Centered Ratings'!K407:K411)/SUM('Modified Weights'!K418:K422)</f>
        <v>0</v>
      </c>
      <c r="L408">
        <f ca="1">SUMPRODUCT('Modified Weights'!L418:L422,'Centered Ratings'!L407:L411)/SUM('Modified Weights'!L418:L422)</f>
        <v>6.2606652375120683E-2</v>
      </c>
      <c r="M408">
        <f ca="1">SUMPRODUCT('Modified Weights'!M418:M422,'Centered Ratings'!M407:M411)/SUM('Modified Weights'!M418:M422)</f>
        <v>0.22178411948481838</v>
      </c>
      <c r="N408">
        <f ca="1">SUMPRODUCT('Modified Weights'!N418:N422,'Centered Ratings'!N407:N411)/SUM('Modified Weights'!N418:N422)</f>
        <v>0</v>
      </c>
      <c r="O408" s="4">
        <f ca="1">SUMPRODUCT('Modified Weights'!O418:O422,'Centered Ratings'!O407:O411)/SUM('Modified Weights'!O418:O422)</f>
        <v>-5.965874743854449E-2</v>
      </c>
      <c r="P408">
        <f ca="1">SUMPRODUCT('Modified Weights'!P418:P422,'Centered Ratings'!P407:P411)/SUM('Modified Weights'!P418:P422)</f>
        <v>0.28051536559465462</v>
      </c>
      <c r="Q408">
        <f ca="1">SUMPRODUCT('Modified Weights'!Q418:Q422,'Centered Ratings'!Q407:Q411)/SUM('Modified Weights'!Q418:Q422)</f>
        <v>0</v>
      </c>
      <c r="R408">
        <f ca="1">SUMPRODUCT('Modified Weights'!R418:R422,'Centered Ratings'!R407:R411)/SUM('Modified Weights'!R418:R422)</f>
        <v>-6.8458274056359403E-2</v>
      </c>
      <c r="S408" t="e">
        <f ca="1">SUMPRODUCT('Modified Weights'!S418:S422,'Centered Ratings'!S407:S411)/SUM('Modified Weights'!S418:S422)</f>
        <v>#DIV/0!</v>
      </c>
      <c r="T408">
        <f ca="1">SUMPRODUCT('Modified Weights'!T418:T422,'Centered Ratings'!T407:T411)/SUM('Modified Weights'!T418:T422)</f>
        <v>0</v>
      </c>
      <c r="U408">
        <f ca="1">SUMPRODUCT('Modified Weights'!U418:U422,'Centered Ratings'!U407:U411)/SUM('Modified Weights'!U418:U422)</f>
        <v>0</v>
      </c>
      <c r="V408">
        <f ca="1">SUMPRODUCT('Modified Weights'!V418:V422,'Centered Ratings'!V407:V411)/SUM('Modified Weights'!V418:V422)</f>
        <v>0</v>
      </c>
      <c r="W408">
        <f ca="1">SUMPRODUCT('Modified Weights'!W418:W422,'Centered Ratings'!W407:W411)/SUM('Modified Weights'!W418:W422)</f>
        <v>0.20562637129630534</v>
      </c>
      <c r="X408">
        <f ca="1">SUMPRODUCT('Modified Weights'!X418:X422,'Centered Ratings'!X407:X411)/SUM('Modified Weights'!X418:X422)</f>
        <v>0</v>
      </c>
      <c r="Y408">
        <f ca="1">SUMPRODUCT('Modified Weights'!Y418:Y422,'Centered Ratings'!Y407:Y411)/SUM('Modified Weights'!Y418:Y422)</f>
        <v>0.31411515027776099</v>
      </c>
      <c r="Z408">
        <f ca="1">SUMPRODUCT('Modified Weights'!Z418:Z422,'Centered Ratings'!Z407:Z411)/SUM('Modified Weights'!Z418:Z422)</f>
        <v>0</v>
      </c>
    </row>
    <row r="409" spans="1:26">
      <c r="A409" s="1" t="str">
        <f t="shared" ref="A409:A412" si="81">A408</f>
        <v>2024: The Patriot (2000)</v>
      </c>
      <c r="B409" t="e">
        <f ca="1">SUMPRODUCT('Modified Weights'!B419:B423,'Centered Ratings'!B408:B412)/SUM('Modified Weights'!B419:B423)</f>
        <v>#DIV/0!</v>
      </c>
      <c r="C409">
        <f ca="1">SUMPRODUCT('Modified Weights'!C419:C423,'Centered Ratings'!C408:C412)/SUM('Modified Weights'!C419:C423)</f>
        <v>5.5744401771312671E-3</v>
      </c>
      <c r="D409">
        <f ca="1">SUMPRODUCT('Modified Weights'!D419:D423,'Centered Ratings'!D408:D412)/SUM('Modified Weights'!D419:D423)</f>
        <v>-0.14707441156703668</v>
      </c>
      <c r="E409" t="e">
        <f ca="1">SUMPRODUCT('Modified Weights'!E419:E423,'Centered Ratings'!E408:E412)/SUM('Modified Weights'!E419:E423)</f>
        <v>#DIV/0!</v>
      </c>
      <c r="F409" s="4">
        <f ca="1">SUMPRODUCT('Modified Weights'!F419:F423,'Centered Ratings'!F408:F412)/SUM('Modified Weights'!F419:F423)</f>
        <v>0.25945348755246989</v>
      </c>
      <c r="G409">
        <f ca="1">SUMPRODUCT('Modified Weights'!G419:G423,'Centered Ratings'!G408:G412)/SUM('Modified Weights'!G419:G423)</f>
        <v>0</v>
      </c>
      <c r="H409">
        <f ca="1">SUMPRODUCT('Modified Weights'!H419:H423,'Centered Ratings'!H408:H412)/SUM('Modified Weights'!H419:H423)</f>
        <v>0</v>
      </c>
      <c r="I409">
        <f ca="1">SUMPRODUCT('Modified Weights'!I419:I423,'Centered Ratings'!I408:I412)/SUM('Modified Weights'!I419:I423)</f>
        <v>0</v>
      </c>
      <c r="J409">
        <f ca="1">SUMPRODUCT('Modified Weights'!J419:J423,'Centered Ratings'!J408:J412)/SUM('Modified Weights'!J419:J423)</f>
        <v>0</v>
      </c>
      <c r="K409">
        <f ca="1">SUMPRODUCT('Modified Weights'!K419:K423,'Centered Ratings'!K408:K412)/SUM('Modified Weights'!K419:K423)</f>
        <v>0</v>
      </c>
      <c r="L409">
        <f ca="1">SUMPRODUCT('Modified Weights'!L419:L423,'Centered Ratings'!L408:L412)/SUM('Modified Weights'!L419:L423)</f>
        <v>0.18134598713760863</v>
      </c>
      <c r="M409">
        <f ca="1">SUMPRODUCT('Modified Weights'!M419:M423,'Centered Ratings'!M408:M412)/SUM('Modified Weights'!M419:M423)</f>
        <v>1.5829731636674654E-2</v>
      </c>
      <c r="N409" t="e">
        <f ca="1">SUMPRODUCT('Modified Weights'!N419:N423,'Centered Ratings'!N408:N412)/SUM('Modified Weights'!N419:N423)</f>
        <v>#DIV/0!</v>
      </c>
      <c r="O409" s="4">
        <f ca="1">SUMPRODUCT('Modified Weights'!O419:O423,'Centered Ratings'!O408:O412)/SUM('Modified Weights'!O419:O423)</f>
        <v>-5.965874743854449E-2</v>
      </c>
      <c r="P409">
        <f ca="1">SUMPRODUCT('Modified Weights'!P419:P423,'Centered Ratings'!P408:P412)/SUM('Modified Weights'!P419:P423)</f>
        <v>0.28051536559465462</v>
      </c>
      <c r="Q409">
        <f ca="1">SUMPRODUCT('Modified Weights'!Q419:Q423,'Centered Ratings'!Q408:Q412)/SUM('Modified Weights'!Q419:Q423)</f>
        <v>0</v>
      </c>
      <c r="R409">
        <f ca="1">SUMPRODUCT('Modified Weights'!R419:R423,'Centered Ratings'!R408:R412)/SUM('Modified Weights'!R419:R423)</f>
        <v>-6.8458274056359403E-2</v>
      </c>
      <c r="S409" t="e">
        <f ca="1">SUMPRODUCT('Modified Weights'!S419:S423,'Centered Ratings'!S408:S412)/SUM('Modified Weights'!S419:S423)</f>
        <v>#DIV/0!</v>
      </c>
      <c r="T409">
        <f ca="1">SUMPRODUCT('Modified Weights'!T419:T423,'Centered Ratings'!T408:T412)/SUM('Modified Weights'!T419:T423)</f>
        <v>0</v>
      </c>
      <c r="U409">
        <f ca="1">SUMPRODUCT('Modified Weights'!U419:U423,'Centered Ratings'!U408:U412)/SUM('Modified Weights'!U419:U423)</f>
        <v>-0.48169258585998403</v>
      </c>
      <c r="V409">
        <f ca="1">SUMPRODUCT('Modified Weights'!V419:V423,'Centered Ratings'!V408:V412)/SUM('Modified Weights'!V419:V423)</f>
        <v>0</v>
      </c>
      <c r="W409">
        <f ca="1">SUMPRODUCT('Modified Weights'!W419:W423,'Centered Ratings'!W408:W412)/SUM('Modified Weights'!W419:W423)</f>
        <v>-0.83993176769222011</v>
      </c>
      <c r="X409">
        <f ca="1">SUMPRODUCT('Modified Weights'!X419:X423,'Centered Ratings'!X408:X412)/SUM('Modified Weights'!X419:X423)</f>
        <v>0</v>
      </c>
      <c r="Y409">
        <f ca="1">SUMPRODUCT('Modified Weights'!Y419:Y423,'Centered Ratings'!Y408:Y412)/SUM('Modified Weights'!Y419:Y423)</f>
        <v>0.31411515027776099</v>
      </c>
      <c r="Z409" t="e">
        <f ca="1">SUMPRODUCT('Modified Weights'!Z419:Z423,'Centered Ratings'!Z408:Z412)/SUM('Modified Weights'!Z419:Z423)</f>
        <v>#DIV/0!</v>
      </c>
    </row>
    <row r="410" spans="1:26">
      <c r="A410" s="1" t="str">
        <f t="shared" si="81"/>
        <v>2024: The Patriot (2000)</v>
      </c>
      <c r="B410" t="e">
        <f ca="1">SUMPRODUCT('Modified Weights'!B420:B424,'Centered Ratings'!B409:B413)/SUM('Modified Weights'!B420:B424)</f>
        <v>#DIV/0!</v>
      </c>
      <c r="C410">
        <f ca="1">SUMPRODUCT('Modified Weights'!C420:C424,'Centered Ratings'!C409:C413)/SUM('Modified Weights'!C420:C424)</f>
        <v>-0.61452377825174254</v>
      </c>
      <c r="D410">
        <f ca="1">SUMPRODUCT('Modified Weights'!D420:D424,'Centered Ratings'!D409:D413)/SUM('Modified Weights'!D420:D424)</f>
        <v>-0.14707441156703668</v>
      </c>
      <c r="E410" t="e">
        <f ca="1">SUMPRODUCT('Modified Weights'!E420:E424,'Centered Ratings'!E409:E413)/SUM('Modified Weights'!E420:E424)</f>
        <v>#DIV/0!</v>
      </c>
      <c r="F410" s="4">
        <f ca="1">SUMPRODUCT('Modified Weights'!F420:F424,'Centered Ratings'!F409:F413)/SUM('Modified Weights'!F420:F424)</f>
        <v>0.18131533149504053</v>
      </c>
      <c r="G410">
        <f ca="1">SUMPRODUCT('Modified Weights'!G420:G424,'Centered Ratings'!G409:G413)/SUM('Modified Weights'!G420:G424)</f>
        <v>0</v>
      </c>
      <c r="H410">
        <f ca="1">SUMPRODUCT('Modified Weights'!H420:H424,'Centered Ratings'!H409:H413)/SUM('Modified Weights'!H420:H424)</f>
        <v>0</v>
      </c>
      <c r="I410">
        <f ca="1">SUMPRODUCT('Modified Weights'!I420:I424,'Centered Ratings'!I409:I413)/SUM('Modified Weights'!I420:I424)</f>
        <v>0</v>
      </c>
      <c r="J410">
        <f ca="1">SUMPRODUCT('Modified Weights'!J420:J424,'Centered Ratings'!J409:J413)/SUM('Modified Weights'!J420:J424)</f>
        <v>0</v>
      </c>
      <c r="K410">
        <f ca="1">SUMPRODUCT('Modified Weights'!K420:K424,'Centered Ratings'!K409:K413)/SUM('Modified Weights'!K420:K424)</f>
        <v>0</v>
      </c>
      <c r="L410">
        <f ca="1">SUMPRODUCT('Modified Weights'!L420:L424,'Centered Ratings'!L409:L413)/SUM('Modified Weights'!L420:L424)</f>
        <v>0.18134598713760863</v>
      </c>
      <c r="M410">
        <f ca="1">SUMPRODUCT('Modified Weights'!M420:M424,'Centered Ratings'!M409:M413)/SUM('Modified Weights'!M420:M424)</f>
        <v>-0.2928746327533967</v>
      </c>
      <c r="N410" t="e">
        <f ca="1">SUMPRODUCT('Modified Weights'!N420:N424,'Centered Ratings'!N409:N413)/SUM('Modified Weights'!N420:N424)</f>
        <v>#DIV/0!</v>
      </c>
      <c r="O410" s="4">
        <f ca="1">SUMPRODUCT('Modified Weights'!O420:O424,'Centered Ratings'!O409:O413)/SUM('Modified Weights'!O420:O424)</f>
        <v>-5.965874743854449E-2</v>
      </c>
      <c r="P410">
        <f ca="1">SUMPRODUCT('Modified Weights'!P420:P424,'Centered Ratings'!P409:P413)/SUM('Modified Weights'!P420:P424)</f>
        <v>0.28051536559465462</v>
      </c>
      <c r="Q410">
        <f ca="1">SUMPRODUCT('Modified Weights'!Q420:Q424,'Centered Ratings'!Q409:Q413)/SUM('Modified Weights'!Q420:Q424)</f>
        <v>0</v>
      </c>
      <c r="R410">
        <f ca="1">SUMPRODUCT('Modified Weights'!R420:R424,'Centered Ratings'!R409:R413)/SUM('Modified Weights'!R420:R424)</f>
        <v>-6.8458274056359403E-2</v>
      </c>
      <c r="S410" t="e">
        <f ca="1">SUMPRODUCT('Modified Weights'!S420:S424,'Centered Ratings'!S409:S413)/SUM('Modified Weights'!S420:S424)</f>
        <v>#DIV/0!</v>
      </c>
      <c r="T410">
        <f ca="1">SUMPRODUCT('Modified Weights'!T420:T424,'Centered Ratings'!T409:T413)/SUM('Modified Weights'!T420:T424)</f>
        <v>0</v>
      </c>
      <c r="U410">
        <f ca="1">SUMPRODUCT('Modified Weights'!U420:U424,'Centered Ratings'!U409:U413)/SUM('Modified Weights'!U420:U424)</f>
        <v>-0.48169258585998403</v>
      </c>
      <c r="V410">
        <f ca="1">SUMPRODUCT('Modified Weights'!V420:V424,'Centered Ratings'!V409:V413)/SUM('Modified Weights'!V420:V424)</f>
        <v>0</v>
      </c>
      <c r="W410">
        <f ca="1">SUMPRODUCT('Modified Weights'!W420:W424,'Centered Ratings'!W409:W413)/SUM('Modified Weights'!W420:W424)</f>
        <v>-0.83993176769222011</v>
      </c>
      <c r="X410">
        <f ca="1">SUMPRODUCT('Modified Weights'!X420:X424,'Centered Ratings'!X409:X413)/SUM('Modified Weights'!X420:X424)</f>
        <v>-0.20768604956803371</v>
      </c>
      <c r="Y410">
        <f ca="1">SUMPRODUCT('Modified Weights'!Y420:Y424,'Centered Ratings'!Y409:Y413)/SUM('Modified Weights'!Y420:Y424)</f>
        <v>0.31411515027776099</v>
      </c>
      <c r="Z410" t="e">
        <f ca="1">SUMPRODUCT('Modified Weights'!Z420:Z424,'Centered Ratings'!Z409:Z413)/SUM('Modified Weights'!Z420:Z424)</f>
        <v>#DIV/0!</v>
      </c>
    </row>
    <row r="411" spans="1:26">
      <c r="A411" s="1" t="str">
        <f t="shared" si="81"/>
        <v>2024: The Patriot (2000)</v>
      </c>
      <c r="B411" t="e">
        <f ca="1">SUMPRODUCT('Modified Weights'!B421:B425,'Centered Ratings'!B410:B414)/SUM('Modified Weights'!B421:B425)</f>
        <v>#DIV/0!</v>
      </c>
      <c r="C411">
        <f ca="1">SUMPRODUCT('Modified Weights'!C421:C425,'Centered Ratings'!C410:C414)/SUM('Modified Weights'!C421:C425)</f>
        <v>-0.39319806488307996</v>
      </c>
      <c r="D411">
        <f ca="1">SUMPRODUCT('Modified Weights'!D421:D425,'Centered Ratings'!D410:D414)/SUM('Modified Weights'!D421:D425)</f>
        <v>-0.26615497951300277</v>
      </c>
      <c r="E411" t="e">
        <f ca="1">SUMPRODUCT('Modified Weights'!E421:E425,'Centered Ratings'!E410:E414)/SUM('Modified Weights'!E421:E425)</f>
        <v>#DIV/0!</v>
      </c>
      <c r="F411" s="4">
        <f ca="1">SUMPRODUCT('Modified Weights'!F421:F425,'Centered Ratings'!F410:F414)/SUM('Modified Weights'!F421:F425)</f>
        <v>0.55195432876418349</v>
      </c>
      <c r="G411">
        <f ca="1">SUMPRODUCT('Modified Weights'!G421:G425,'Centered Ratings'!G410:G414)/SUM('Modified Weights'!G421:G425)</f>
        <v>0</v>
      </c>
      <c r="H411">
        <f ca="1">SUMPRODUCT('Modified Weights'!H421:H425,'Centered Ratings'!H410:H414)/SUM('Modified Weights'!H421:H425)</f>
        <v>0</v>
      </c>
      <c r="I411">
        <f ca="1">SUMPRODUCT('Modified Weights'!I421:I425,'Centered Ratings'!I410:I414)/SUM('Modified Weights'!I421:I425)</f>
        <v>0</v>
      </c>
      <c r="J411">
        <f ca="1">SUMPRODUCT('Modified Weights'!J421:J425,'Centered Ratings'!J410:J414)/SUM('Modified Weights'!J421:J425)</f>
        <v>0</v>
      </c>
      <c r="K411">
        <f ca="1">SUMPRODUCT('Modified Weights'!K421:K425,'Centered Ratings'!K410:K414)/SUM('Modified Weights'!K421:K425)</f>
        <v>0</v>
      </c>
      <c r="L411">
        <f ca="1">SUMPRODUCT('Modified Weights'!L421:L425,'Centered Ratings'!L410:L414)/SUM('Modified Weights'!L421:L425)</f>
        <v>0.18134598713760863</v>
      </c>
      <c r="M411">
        <f ca="1">SUMPRODUCT('Modified Weights'!M421:M425,'Centered Ratings'!M410:M414)/SUM('Modified Weights'!M421:M425)</f>
        <v>-0.2928746327533967</v>
      </c>
      <c r="N411" t="e">
        <f ca="1">SUMPRODUCT('Modified Weights'!N421:N425,'Centered Ratings'!N410:N414)/SUM('Modified Weights'!N421:N425)</f>
        <v>#DIV/0!</v>
      </c>
      <c r="O411" s="4">
        <f ca="1">SUMPRODUCT('Modified Weights'!O421:O425,'Centered Ratings'!O410:O414)/SUM('Modified Weights'!O421:O425)</f>
        <v>-0.5</v>
      </c>
      <c r="P411">
        <f ca="1">SUMPRODUCT('Modified Weights'!P421:P425,'Centered Ratings'!P410:P414)/SUM('Modified Weights'!P421:P425)</f>
        <v>0.28051536559465462</v>
      </c>
      <c r="Q411">
        <f ca="1">SUMPRODUCT('Modified Weights'!Q421:Q425,'Centered Ratings'!Q410:Q414)/SUM('Modified Weights'!Q421:Q425)</f>
        <v>0.25</v>
      </c>
      <c r="R411">
        <f ca="1">SUMPRODUCT('Modified Weights'!R421:R425,'Centered Ratings'!R410:R414)/SUM('Modified Weights'!R421:R425)</f>
        <v>-6.8458274056359403E-2</v>
      </c>
      <c r="S411" t="e">
        <f ca="1">SUMPRODUCT('Modified Weights'!S421:S425,'Centered Ratings'!S410:S414)/SUM('Modified Weights'!S421:S425)</f>
        <v>#DIV/0!</v>
      </c>
      <c r="T411">
        <f ca="1">SUMPRODUCT('Modified Weights'!T421:T425,'Centered Ratings'!T410:T414)/SUM('Modified Weights'!T421:T425)</f>
        <v>0</v>
      </c>
      <c r="U411">
        <f ca="1">SUMPRODUCT('Modified Weights'!U421:U425,'Centered Ratings'!U410:U414)/SUM('Modified Weights'!U421:U425)</f>
        <v>-0.48169258585998403</v>
      </c>
      <c r="V411">
        <f ca="1">SUMPRODUCT('Modified Weights'!V421:V425,'Centered Ratings'!V410:V414)/SUM('Modified Weights'!V421:V425)</f>
        <v>0</v>
      </c>
      <c r="W411">
        <f ca="1">SUMPRODUCT('Modified Weights'!W421:W425,'Centered Ratings'!W410:W414)/SUM('Modified Weights'!W421:W425)</f>
        <v>-0.50568250875872345</v>
      </c>
      <c r="X411">
        <f ca="1">SUMPRODUCT('Modified Weights'!X421:X425,'Centered Ratings'!X410:X414)/SUM('Modified Weights'!X421:X425)</f>
        <v>-0.20768604956803371</v>
      </c>
      <c r="Y411">
        <f ca="1">SUMPRODUCT('Modified Weights'!Y421:Y425,'Centered Ratings'!Y410:Y414)/SUM('Modified Weights'!Y421:Y425)</f>
        <v>1.0320575751388803</v>
      </c>
      <c r="Z411" t="e">
        <f ca="1">SUMPRODUCT('Modified Weights'!Z421:Z425,'Centered Ratings'!Z410:Z414)/SUM('Modified Weights'!Z421:Z425)</f>
        <v>#DIV/0!</v>
      </c>
    </row>
    <row r="412" spans="1:26">
      <c r="A412" s="1" t="str">
        <f t="shared" si="81"/>
        <v>2024: The Patriot (2000)</v>
      </c>
      <c r="B412" t="e">
        <f ca="1">SUMPRODUCT('Modified Weights'!B422:B426,'Centered Ratings'!B411:B415)/SUM('Modified Weights'!B422:B426)</f>
        <v>#DIV/0!</v>
      </c>
      <c r="C412">
        <f ca="1">SUMPRODUCT('Modified Weights'!C422:C426,'Centered Ratings'!C411:C415)/SUM('Modified Weights'!C422:C426)</f>
        <v>-8.4593537935835263E-3</v>
      </c>
      <c r="D412">
        <f ca="1">SUMPRODUCT('Modified Weights'!D422:D426,'Centered Ratings'!D411:D415)/SUM('Modified Weights'!D422:D426)</f>
        <v>-0.38821303502773158</v>
      </c>
      <c r="E412" t="e">
        <f ca="1">SUMPRODUCT('Modified Weights'!E422:E426,'Centered Ratings'!E411:E415)/SUM('Modified Weights'!E422:E426)</f>
        <v>#DIV/0!</v>
      </c>
      <c r="F412" s="4">
        <f ca="1">SUMPRODUCT('Modified Weights'!F422:F426,'Centered Ratings'!F411:F415)/SUM('Modified Weights'!F422:F426)</f>
        <v>0.26962264782499101</v>
      </c>
      <c r="G412">
        <f ca="1">SUMPRODUCT('Modified Weights'!G422:G426,'Centered Ratings'!G411:G415)/SUM('Modified Weights'!G422:G426)</f>
        <v>0</v>
      </c>
      <c r="H412">
        <f ca="1">SUMPRODUCT('Modified Weights'!H422:H426,'Centered Ratings'!H411:H415)/SUM('Modified Weights'!H422:H426)</f>
        <v>1</v>
      </c>
      <c r="I412">
        <f ca="1">SUMPRODUCT('Modified Weights'!I422:I426,'Centered Ratings'!I411:I415)/SUM('Modified Weights'!I422:I426)</f>
        <v>0</v>
      </c>
      <c r="J412">
        <f ca="1">SUMPRODUCT('Modified Weights'!J422:J426,'Centered Ratings'!J411:J415)/SUM('Modified Weights'!J422:J426)</f>
        <v>0</v>
      </c>
      <c r="K412">
        <f ca="1">SUMPRODUCT('Modified Weights'!K422:K426,'Centered Ratings'!K411:K415)/SUM('Modified Weights'!K422:K426)</f>
        <v>0</v>
      </c>
      <c r="L412">
        <f ca="1">SUMPRODUCT('Modified Weights'!L422:L426,'Centered Ratings'!L411:L415)/SUM('Modified Weights'!L422:L426)</f>
        <v>0.18134598713760863</v>
      </c>
      <c r="M412">
        <f ca="1">SUMPRODUCT('Modified Weights'!M422:M426,'Centered Ratings'!M411:M415)/SUM('Modified Weights'!M422:M426)</f>
        <v>1.1842387829121573E-2</v>
      </c>
      <c r="N412" t="e">
        <f ca="1">SUMPRODUCT('Modified Weights'!N422:N426,'Centered Ratings'!N411:N415)/SUM('Modified Weights'!N422:N426)</f>
        <v>#DIV/0!</v>
      </c>
      <c r="O412" s="4">
        <f ca="1">SUMPRODUCT('Modified Weights'!O422:O426,'Centered Ratings'!O411:O415)/SUM('Modified Weights'!O422:O426)</f>
        <v>-0.5</v>
      </c>
      <c r="P412">
        <f ca="1">SUMPRODUCT('Modified Weights'!P422:P426,'Centered Ratings'!P411:P415)/SUM('Modified Weights'!P422:P426)</f>
        <v>0.76525768279732731</v>
      </c>
      <c r="Q412">
        <f ca="1">SUMPRODUCT('Modified Weights'!Q422:Q426,'Centered Ratings'!Q411:Q415)/SUM('Modified Weights'!Q422:Q426)</f>
        <v>1.5694274347548477E-2</v>
      </c>
      <c r="R412">
        <f ca="1">SUMPRODUCT('Modified Weights'!R422:R426,'Centered Ratings'!R411:R415)/SUM('Modified Weights'!R422:R426)</f>
        <v>-0.5</v>
      </c>
      <c r="S412" t="e">
        <f ca="1">SUMPRODUCT('Modified Weights'!S422:S426,'Centered Ratings'!S411:S415)/SUM('Modified Weights'!S422:S426)</f>
        <v>#DIV/0!</v>
      </c>
      <c r="T412">
        <f ca="1">SUMPRODUCT('Modified Weights'!T422:T426,'Centered Ratings'!T411:T415)/SUM('Modified Weights'!T422:T426)</f>
        <v>0</v>
      </c>
      <c r="U412">
        <f ca="1">SUMPRODUCT('Modified Weights'!U422:U426,'Centered Ratings'!U411:U415)/SUM('Modified Weights'!U422:U426)</f>
        <v>-0.48169258585998403</v>
      </c>
      <c r="V412" t="e">
        <f ca="1">SUMPRODUCT('Modified Weights'!V422:V426,'Centered Ratings'!V411:V415)/SUM('Modified Weights'!V422:V426)</f>
        <v>#DIV/0!</v>
      </c>
      <c r="W412">
        <f ca="1">SUMPRODUCT('Modified Weights'!W422:W426,'Centered Ratings'!W411:W415)/SUM('Modified Weights'!W422:W426)</f>
        <v>-0.25852376313808512</v>
      </c>
      <c r="X412">
        <f ca="1">SUMPRODUCT('Modified Weights'!X422:X426,'Centered Ratings'!X411:X415)/SUM('Modified Weights'!X422:X426)</f>
        <v>-0.20768604956803371</v>
      </c>
      <c r="Y412">
        <f ca="1">SUMPRODUCT('Modified Weights'!Y422:Y426,'Centered Ratings'!Y411:Y415)/SUM('Modified Weights'!Y422:Y426)</f>
        <v>1.0320575751388803</v>
      </c>
      <c r="Z412" t="e">
        <f ca="1">SUMPRODUCT('Modified Weights'!Z422:Z426,'Centered Ratings'!Z411:Z415)/SUM('Modified Weights'!Z422:Z426)</f>
        <v>#DIV/0!</v>
      </c>
    </row>
    <row r="413" spans="1:26">
      <c r="A413" s="21" t="s">
        <v>82</v>
      </c>
      <c r="B413" t="e">
        <f ca="1">SUMPRODUCT('Modified Weights'!B423:B427,'Centered Ratings'!B412:B416)/SUM('Modified Weights'!B423:B427)</f>
        <v>#DIV/0!</v>
      </c>
      <c r="C413">
        <f ca="1">SUMPRODUCT('Modified Weights'!C423:C427,'Centered Ratings'!C412:C416)/SUM('Modified Weights'!C423:C427)</f>
        <v>-8.4593537935835263E-3</v>
      </c>
      <c r="D413">
        <f ca="1">SUMPRODUCT('Modified Weights'!D423:D427,'Centered Ratings'!D412:D416)/SUM('Modified Weights'!D423:D427)</f>
        <v>5.48797016943985E-2</v>
      </c>
      <c r="E413" t="e">
        <f ca="1">SUMPRODUCT('Modified Weights'!E423:E427,'Centered Ratings'!E412:E416)/SUM('Modified Weights'!E423:E427)</f>
        <v>#DIV/0!</v>
      </c>
      <c r="F413" s="4">
        <f ca="1">SUMPRODUCT('Modified Weights'!F423:F427,'Centered Ratings'!F412:F416)/SUM('Modified Weights'!F423:F427)</f>
        <v>1.8320014829902335E-3</v>
      </c>
      <c r="G413">
        <f ca="1">SUMPRODUCT('Modified Weights'!G423:G427,'Centered Ratings'!G412:G416)/SUM('Modified Weights'!G423:G427)</f>
        <v>0</v>
      </c>
      <c r="H413">
        <f ca="1">SUMPRODUCT('Modified Weights'!H423:H427,'Centered Ratings'!H412:H416)/SUM('Modified Weights'!H423:H427)</f>
        <v>-0.41008664860187055</v>
      </c>
      <c r="I413">
        <f ca="1">SUMPRODUCT('Modified Weights'!I423:I427,'Centered Ratings'!I412:I416)/SUM('Modified Weights'!I423:I427)</f>
        <v>0</v>
      </c>
      <c r="J413">
        <f ca="1">SUMPRODUCT('Modified Weights'!J423:J427,'Centered Ratings'!J412:J416)/SUM('Modified Weights'!J423:J427)</f>
        <v>0</v>
      </c>
      <c r="K413">
        <f ca="1">SUMPRODUCT('Modified Weights'!K423:K427,'Centered Ratings'!K412:K416)/SUM('Modified Weights'!K423:K427)</f>
        <v>0</v>
      </c>
      <c r="L413">
        <f ca="1">SUMPRODUCT('Modified Weights'!L423:L427,'Centered Ratings'!L412:L416)/SUM('Modified Weights'!L423:L427)</f>
        <v>5.0085321900096548E-2</v>
      </c>
      <c r="M413">
        <f ca="1">SUMPRODUCT('Modified Weights'!M423:M427,'Centered Ratings'!M412:M416)/SUM('Modified Weights'!M423:M427)</f>
        <v>0.21421086539494597</v>
      </c>
      <c r="N413">
        <f ca="1">SUMPRODUCT('Modified Weights'!N423:N427,'Centered Ratings'!N412:N416)/SUM('Modified Weights'!N423:N427)</f>
        <v>0</v>
      </c>
      <c r="O413" s="4">
        <f ca="1">SUMPRODUCT('Modified Weights'!O423:O427,'Centered Ratings'!O412:O416)/SUM('Modified Weights'!O423:O427)</f>
        <v>0</v>
      </c>
      <c r="P413">
        <f ca="1">SUMPRODUCT('Modified Weights'!P423:P427,'Centered Ratings'!P412:P416)/SUM('Modified Weights'!P423:P427)</f>
        <v>0</v>
      </c>
      <c r="Q413">
        <f ca="1">SUMPRODUCT('Modified Weights'!Q423:Q427,'Centered Ratings'!Q412:Q416)/SUM('Modified Weights'!Q423:Q427)</f>
        <v>1.5694274347548477E-2</v>
      </c>
      <c r="R413">
        <f ca="1">SUMPRODUCT('Modified Weights'!R423:R427,'Centered Ratings'!R412:R416)/SUM('Modified Weights'!R423:R427)</f>
        <v>0</v>
      </c>
      <c r="S413" t="e">
        <f ca="1">SUMPRODUCT('Modified Weights'!S423:S427,'Centered Ratings'!S412:S416)/SUM('Modified Weights'!S423:S427)</f>
        <v>#DIV/0!</v>
      </c>
      <c r="T413">
        <f ca="1">SUMPRODUCT('Modified Weights'!T423:T427,'Centered Ratings'!T412:T416)/SUM('Modified Weights'!T423:T427)</f>
        <v>0</v>
      </c>
      <c r="U413">
        <f ca="1">SUMPRODUCT('Modified Weights'!U423:U427,'Centered Ratings'!U412:U416)/SUM('Modified Weights'!U423:U427)</f>
        <v>3.6614828280031861E-2</v>
      </c>
      <c r="V413">
        <f ca="1">SUMPRODUCT('Modified Weights'!V423:V427,'Centered Ratings'!V412:V416)/SUM('Modified Weights'!V423:V427)</f>
        <v>0</v>
      </c>
      <c r="W413">
        <f ca="1">SUMPRODUCT('Modified Weights'!W423:W427,'Centered Ratings'!W412:W416)/SUM('Modified Weights'!W423:W427)</f>
        <v>-0.25852376313808512</v>
      </c>
      <c r="X413">
        <f ca="1">SUMPRODUCT('Modified Weights'!X423:X427,'Centered Ratings'!X412:X416)/SUM('Modified Weights'!X423:X427)</f>
        <v>8.4627900863932598E-2</v>
      </c>
      <c r="Y413">
        <f ca="1">SUMPRODUCT('Modified Weights'!Y423:Y427,'Centered Ratings'!Y412:Y416)/SUM('Modified Weights'!Y423:Y427)</f>
        <v>0</v>
      </c>
      <c r="Z413" t="e">
        <f ca="1">SUMPRODUCT('Modified Weights'!Z423:Z427,'Centered Ratings'!Z412:Z416)/SUM('Modified Weights'!Z423:Z427)</f>
        <v>#DIV/0!</v>
      </c>
    </row>
    <row r="414" spans="1:26">
      <c r="A414" s="1" t="str">
        <f t="shared" ref="A414:A417" si="82">A413</f>
        <v>2164: Stargate (1994)</v>
      </c>
      <c r="B414" t="e">
        <f ca="1">SUMPRODUCT('Modified Weights'!B424:B428,'Centered Ratings'!B413:B417)/SUM('Modified Weights'!B424:B428)</f>
        <v>#DIV/0!</v>
      </c>
      <c r="C414">
        <f ca="1">SUMPRODUCT('Modified Weights'!C424:C428,'Centered Ratings'!C413:C417)/SUM('Modified Weights'!C424:C428)</f>
        <v>-4.1242288199275084E-2</v>
      </c>
      <c r="D414">
        <f ca="1">SUMPRODUCT('Modified Weights'!D424:D428,'Centered Ratings'!D413:D417)/SUM('Modified Weights'!D424:D428)</f>
        <v>0.15571912491026277</v>
      </c>
      <c r="E414" t="e">
        <f ca="1">SUMPRODUCT('Modified Weights'!E424:E428,'Centered Ratings'!E413:E417)/SUM('Modified Weights'!E424:E428)</f>
        <v>#DIV/0!</v>
      </c>
      <c r="F414" s="4">
        <f ca="1">SUMPRODUCT('Modified Weights'!F424:F428,'Centered Ratings'!F413:F417)/SUM('Modified Weights'!F424:F428)</f>
        <v>-0.38925898549799565</v>
      </c>
      <c r="G414">
        <f ca="1">SUMPRODUCT('Modified Weights'!G424:G428,'Centered Ratings'!G413:G417)/SUM('Modified Weights'!G424:G428)</f>
        <v>0.54984767240705745</v>
      </c>
      <c r="H414">
        <f ca="1">SUMPRODUCT('Modified Weights'!H424:H428,'Centered Ratings'!H413:H417)/SUM('Modified Weights'!H424:H428)</f>
        <v>-0.41008664860187055</v>
      </c>
      <c r="I414">
        <f ca="1">SUMPRODUCT('Modified Weights'!I424:I428,'Centered Ratings'!I413:I417)/SUM('Modified Weights'!I424:I428)</f>
        <v>0</v>
      </c>
      <c r="J414">
        <f ca="1">SUMPRODUCT('Modified Weights'!J424:J428,'Centered Ratings'!J413:J417)/SUM('Modified Weights'!J424:J428)</f>
        <v>-0.16666666666666696</v>
      </c>
      <c r="K414">
        <f ca="1">SUMPRODUCT('Modified Weights'!K424:K428,'Centered Ratings'!K413:K417)/SUM('Modified Weights'!K424:K428)</f>
        <v>0</v>
      </c>
      <c r="L414">
        <f ca="1">SUMPRODUCT('Modified Weights'!L424:L428,'Centered Ratings'!L413:L417)/SUM('Modified Weights'!L424:L428)</f>
        <v>-0.10823379111655412</v>
      </c>
      <c r="M414">
        <f ca="1">SUMPRODUCT('Modified Weights'!M424:M428,'Centered Ratings'!M413:M417)/SUM('Modified Weights'!M424:M428)</f>
        <v>4.160251761794985E-3</v>
      </c>
      <c r="N414">
        <f ca="1">SUMPRODUCT('Modified Weights'!N424:N428,'Centered Ratings'!N413:N417)/SUM('Modified Weights'!N424:N428)</f>
        <v>0</v>
      </c>
      <c r="O414" s="4">
        <f ca="1">SUMPRODUCT('Modified Weights'!O424:O428,'Centered Ratings'!O413:O417)/SUM('Modified Weights'!O424:O428)</f>
        <v>0</v>
      </c>
      <c r="P414">
        <f ca="1">SUMPRODUCT('Modified Weights'!P424:P428,'Centered Ratings'!P413:P417)/SUM('Modified Weights'!P424:P428)</f>
        <v>0.20127105659325226</v>
      </c>
      <c r="Q414">
        <f ca="1">SUMPRODUCT('Modified Weights'!Q424:Q428,'Centered Ratings'!Q413:Q417)/SUM('Modified Weights'!Q424:Q428)</f>
        <v>-5.3643351716452854E-2</v>
      </c>
      <c r="R414">
        <f ca="1">SUMPRODUCT('Modified Weights'!R424:R428,'Centered Ratings'!R413:R417)/SUM('Modified Weights'!R424:R428)</f>
        <v>0</v>
      </c>
      <c r="S414" t="e">
        <f ca="1">SUMPRODUCT('Modified Weights'!S424:S428,'Centered Ratings'!S413:S417)/SUM('Modified Weights'!S424:S428)</f>
        <v>#DIV/0!</v>
      </c>
      <c r="T414">
        <f ca="1">SUMPRODUCT('Modified Weights'!T424:T428,'Centered Ratings'!T413:T417)/SUM('Modified Weights'!T424:T428)</f>
        <v>0</v>
      </c>
      <c r="U414">
        <f ca="1">SUMPRODUCT('Modified Weights'!U424:U428,'Centered Ratings'!U413:U417)/SUM('Modified Weights'!U424:U428)</f>
        <v>1</v>
      </c>
      <c r="V414">
        <f ca="1">SUMPRODUCT('Modified Weights'!V424:V428,'Centered Ratings'!V413:V417)/SUM('Modified Weights'!V424:V428)</f>
        <v>-1.0576477272893641</v>
      </c>
      <c r="W414">
        <f ca="1">SUMPRODUCT('Modified Weights'!W424:W428,'Centered Ratings'!W413:W417)/SUM('Modified Weights'!W424:W428)</f>
        <v>5.6107177646436149E-2</v>
      </c>
      <c r="X414">
        <f ca="1">SUMPRODUCT('Modified Weights'!X424:X428,'Centered Ratings'!X413:X417)/SUM('Modified Weights'!X424:X428)</f>
        <v>0.48626838424302771</v>
      </c>
      <c r="Y414">
        <f ca="1">SUMPRODUCT('Modified Weights'!Y424:Y428,'Centered Ratings'!Y413:Y417)/SUM('Modified Weights'!Y424:Y428)</f>
        <v>0</v>
      </c>
      <c r="Z414" t="e">
        <f ca="1">SUMPRODUCT('Modified Weights'!Z424:Z428,'Centered Ratings'!Z413:Z417)/SUM('Modified Weights'!Z424:Z428)</f>
        <v>#DIV/0!</v>
      </c>
    </row>
    <row r="415" spans="1:26">
      <c r="A415" s="1" t="str">
        <f t="shared" si="82"/>
        <v>2164: Stargate (1994)</v>
      </c>
      <c r="B415" t="e">
        <f ca="1">SUMPRODUCT('Modified Weights'!B425:B429,'Centered Ratings'!B414:B418)/SUM('Modified Weights'!B425:B429)</f>
        <v>#DIV/0!</v>
      </c>
      <c r="C415">
        <f ca="1">SUMPRODUCT('Modified Weights'!C425:C429,'Centered Ratings'!C414:C418)/SUM('Modified Weights'!C425:C429)</f>
        <v>0.14931743213075205</v>
      </c>
      <c r="D415">
        <f ca="1">SUMPRODUCT('Modified Weights'!D425:D429,'Centered Ratings'!D414:D418)/SUM('Modified Weights'!D425:D429)</f>
        <v>-0.8200214037395448</v>
      </c>
      <c r="E415" t="e">
        <f ca="1">SUMPRODUCT('Modified Weights'!E425:E429,'Centered Ratings'!E414:E418)/SUM('Modified Weights'!E425:E429)</f>
        <v>#DIV/0!</v>
      </c>
      <c r="F415" s="4">
        <f ca="1">SUMPRODUCT('Modified Weights'!F425:F429,'Centered Ratings'!F414:F418)/SUM('Modified Weights'!F425:F429)</f>
        <v>-0.47576277847887538</v>
      </c>
      <c r="G415">
        <f ca="1">SUMPRODUCT('Modified Weights'!G425:G429,'Centered Ratings'!G414:G418)/SUM('Modified Weights'!G425:G429)</f>
        <v>0.54984767240705745</v>
      </c>
      <c r="H415">
        <f ca="1">SUMPRODUCT('Modified Weights'!H425:H429,'Centered Ratings'!H414:H418)/SUM('Modified Weights'!H425:H429)</f>
        <v>-0.51618367634734841</v>
      </c>
      <c r="I415">
        <f ca="1">SUMPRODUCT('Modified Weights'!I425:I429,'Centered Ratings'!I414:I418)/SUM('Modified Weights'!I425:I429)</f>
        <v>0.1068224370893647</v>
      </c>
      <c r="J415">
        <f ca="1">SUMPRODUCT('Modified Weights'!J425:J429,'Centered Ratings'!J414:J418)/SUM('Modified Weights'!J425:J429)</f>
        <v>-0.16666666666666696</v>
      </c>
      <c r="K415">
        <f ca="1">SUMPRODUCT('Modified Weights'!K425:K429,'Centered Ratings'!K414:K418)/SUM('Modified Weights'!K425:K429)</f>
        <v>0</v>
      </c>
      <c r="L415">
        <f ca="1">SUMPRODUCT('Modified Weights'!L425:L429,'Centered Ratings'!L414:L418)/SUM('Modified Weights'!L425:L429)</f>
        <v>-0.10823379111655412</v>
      </c>
      <c r="M415">
        <f ca="1">SUMPRODUCT('Modified Weights'!M425:M429,'Centered Ratings'!M414:M418)/SUM('Modified Weights'!M425:M429)</f>
        <v>0.38954041497437508</v>
      </c>
      <c r="N415">
        <f ca="1">SUMPRODUCT('Modified Weights'!N425:N429,'Centered Ratings'!N414:N418)/SUM('Modified Weights'!N425:N429)</f>
        <v>-0.125</v>
      </c>
      <c r="O415" s="4">
        <f ca="1">SUMPRODUCT('Modified Weights'!O425:O429,'Centered Ratings'!O414:O418)/SUM('Modified Weights'!O425:O429)</f>
        <v>0.16666666666666652</v>
      </c>
      <c r="P415">
        <f ca="1">SUMPRODUCT('Modified Weights'!P425:P429,'Centered Ratings'!P414:P418)/SUM('Modified Weights'!P425:P429)</f>
        <v>0.20127105659325226</v>
      </c>
      <c r="Q415">
        <f ca="1">SUMPRODUCT('Modified Weights'!Q425:Q429,'Centered Ratings'!Q414:Q418)/SUM('Modified Weights'!Q425:Q429)</f>
        <v>5.5255789403035181E-2</v>
      </c>
      <c r="R415">
        <f ca="1">SUMPRODUCT('Modified Weights'!R425:R429,'Centered Ratings'!R414:R418)/SUM('Modified Weights'!R425:R429)</f>
        <v>0</v>
      </c>
      <c r="S415" t="e">
        <f ca="1">SUMPRODUCT('Modified Weights'!S425:S429,'Centered Ratings'!S414:S418)/SUM('Modified Weights'!S425:S429)</f>
        <v>#DIV/0!</v>
      </c>
      <c r="T415">
        <f ca="1">SUMPRODUCT('Modified Weights'!T425:T429,'Centered Ratings'!T414:T418)/SUM('Modified Weights'!T425:T429)</f>
        <v>0</v>
      </c>
      <c r="U415">
        <f ca="1">SUMPRODUCT('Modified Weights'!U425:U429,'Centered Ratings'!U414:U418)/SUM('Modified Weights'!U425:U429)</f>
        <v>0.12500000000000003</v>
      </c>
      <c r="V415">
        <f ca="1">SUMPRODUCT('Modified Weights'!V425:V429,'Centered Ratings'!V414:V418)/SUM('Modified Weights'!V425:V429)</f>
        <v>-0.34603686042751025</v>
      </c>
      <c r="W415">
        <f ca="1">SUMPRODUCT('Modified Weights'!W425:W429,'Centered Ratings'!W414:W418)/SUM('Modified Weights'!W425:W429)</f>
        <v>5.6107177646436149E-2</v>
      </c>
      <c r="X415">
        <f ca="1">SUMPRODUCT('Modified Weights'!X425:X429,'Centered Ratings'!X414:X418)/SUM('Modified Weights'!X425:X429)</f>
        <v>0.87319207267022558</v>
      </c>
      <c r="Y415">
        <f ca="1">SUMPRODUCT('Modified Weights'!Y425:Y429,'Centered Ratings'!Y414:Y418)/SUM('Modified Weights'!Y425:Y429)</f>
        <v>0</v>
      </c>
      <c r="Z415" t="e">
        <f ca="1">SUMPRODUCT('Modified Weights'!Z425:Z429,'Centered Ratings'!Z414:Z418)/SUM('Modified Weights'!Z425:Z429)</f>
        <v>#DIV/0!</v>
      </c>
    </row>
    <row r="416" spans="1:26">
      <c r="A416" s="1" t="str">
        <f t="shared" si="82"/>
        <v>2164: Stargate (1994)</v>
      </c>
      <c r="B416" t="e">
        <f ca="1">SUMPRODUCT('Modified Weights'!B426:B430,'Centered Ratings'!B415:B419)/SUM('Modified Weights'!B426:B430)</f>
        <v>#DIV/0!</v>
      </c>
      <c r="C416">
        <f ca="1">SUMPRODUCT('Modified Weights'!C426:C430,'Centered Ratings'!C415:C419)/SUM('Modified Weights'!C426:C430)</f>
        <v>-1.2855349748874012E-2</v>
      </c>
      <c r="D416">
        <f ca="1">SUMPRODUCT('Modified Weights'!D426:D430,'Centered Ratings'!D415:D419)/SUM('Modified Weights'!D426:D430)</f>
        <v>-0.8200214037395448</v>
      </c>
      <c r="E416" t="e">
        <f ca="1">SUMPRODUCT('Modified Weights'!E426:E430,'Centered Ratings'!E415:E419)/SUM('Modified Weights'!E426:E430)</f>
        <v>#DIV/0!</v>
      </c>
      <c r="F416" s="4">
        <f ca="1">SUMPRODUCT('Modified Weights'!F426:F430,'Centered Ratings'!F415:F419)/SUM('Modified Weights'!F426:F430)</f>
        <v>-0.45982491052463664</v>
      </c>
      <c r="G416">
        <f ca="1">SUMPRODUCT('Modified Weights'!G426:G430,'Centered Ratings'!G415:G419)/SUM('Modified Weights'!G426:G430)</f>
        <v>0.54984767240705745</v>
      </c>
      <c r="H416">
        <f ca="1">SUMPRODUCT('Modified Weights'!H426:H430,'Centered Ratings'!H415:H419)/SUM('Modified Weights'!H426:H430)</f>
        <v>-0.42412750881813405</v>
      </c>
      <c r="I416">
        <f ca="1">SUMPRODUCT('Modified Weights'!I426:I430,'Centered Ratings'!I415:I419)/SUM('Modified Weights'!I426:I430)</f>
        <v>-4.4252101952706832E-2</v>
      </c>
      <c r="J416">
        <f ca="1">SUMPRODUCT('Modified Weights'!J426:J430,'Centered Ratings'!J415:J419)/SUM('Modified Weights'!J426:J430)</f>
        <v>-0.16666666666666696</v>
      </c>
      <c r="K416">
        <f ca="1">SUMPRODUCT('Modified Weights'!K426:K430,'Centered Ratings'!K415:K419)/SUM('Modified Weights'!K426:K430)</f>
        <v>0</v>
      </c>
      <c r="L416">
        <f ca="1">SUMPRODUCT('Modified Weights'!L426:L430,'Centered Ratings'!L415:L419)/SUM('Modified Weights'!L426:L430)</f>
        <v>0.14129522895284838</v>
      </c>
      <c r="M416">
        <f ca="1">SUMPRODUCT('Modified Weights'!M426:M430,'Centered Ratings'!M415:M419)/SUM('Modified Weights'!M426:M430)</f>
        <v>0.38954041497437508</v>
      </c>
      <c r="N416">
        <f ca="1">SUMPRODUCT('Modified Weights'!N426:N430,'Centered Ratings'!N415:N419)/SUM('Modified Weights'!N426:N430)</f>
        <v>-3.4988473106006561E-3</v>
      </c>
      <c r="O416" s="4">
        <f ca="1">SUMPRODUCT('Modified Weights'!O426:O430,'Centered Ratings'!O415:O419)/SUM('Modified Weights'!O426:O430)</f>
        <v>0.16666666666666652</v>
      </c>
      <c r="P416">
        <f ca="1">SUMPRODUCT('Modified Weights'!P426:P430,'Centered Ratings'!P415:P419)/SUM('Modified Weights'!P426:P430)</f>
        <v>8.7316139814095667E-2</v>
      </c>
      <c r="Q416">
        <f ca="1">SUMPRODUCT('Modified Weights'!Q426:Q430,'Centered Ratings'!Q415:Q419)/SUM('Modified Weights'!Q426:Q430)</f>
        <v>-4.7703043289794411E-2</v>
      </c>
      <c r="R416">
        <f ca="1">SUMPRODUCT('Modified Weights'!R426:R430,'Centered Ratings'!R415:R419)/SUM('Modified Weights'!R426:R430)</f>
        <v>0</v>
      </c>
      <c r="S416" t="e">
        <f ca="1">SUMPRODUCT('Modified Weights'!S426:S430,'Centered Ratings'!S415:S419)/SUM('Modified Weights'!S426:S430)</f>
        <v>#DIV/0!</v>
      </c>
      <c r="T416">
        <f ca="1">SUMPRODUCT('Modified Weights'!T426:T430,'Centered Ratings'!T415:T419)/SUM('Modified Weights'!T426:T430)</f>
        <v>0</v>
      </c>
      <c r="U416">
        <f ca="1">SUMPRODUCT('Modified Weights'!U426:U430,'Centered Ratings'!U415:U419)/SUM('Modified Weights'!U426:U430)</f>
        <v>6.028889133227835E-3</v>
      </c>
      <c r="V416">
        <f ca="1">SUMPRODUCT('Modified Weights'!V426:V430,'Centered Ratings'!V415:V419)/SUM('Modified Weights'!V426:V430)</f>
        <v>-0.34603686042751025</v>
      </c>
      <c r="W416">
        <f ca="1">SUMPRODUCT('Modified Weights'!W426:W430,'Centered Ratings'!W415:W419)/SUM('Modified Weights'!W426:W430)</f>
        <v>5.6107177646436149E-2</v>
      </c>
      <c r="X416">
        <f ca="1">SUMPRODUCT('Modified Weights'!X426:X430,'Centered Ratings'!X415:X419)/SUM('Modified Weights'!X426:X430)</f>
        <v>0.87319207267022558</v>
      </c>
      <c r="Y416">
        <f ca="1">SUMPRODUCT('Modified Weights'!Y426:Y430,'Centered Ratings'!Y415:Y419)/SUM('Modified Weights'!Y426:Y430)</f>
        <v>7.472159091684609E-2</v>
      </c>
      <c r="Z416" t="e">
        <f ca="1">SUMPRODUCT('Modified Weights'!Z426:Z430,'Centered Ratings'!Z415:Z419)/SUM('Modified Weights'!Z426:Z430)</f>
        <v>#DIV/0!</v>
      </c>
    </row>
    <row r="417" spans="1:26">
      <c r="A417" s="1" t="str">
        <f t="shared" si="82"/>
        <v>2164: Stargate (1994)</v>
      </c>
      <c r="B417" t="e">
        <f ca="1">SUMPRODUCT('Modified Weights'!B427:B431,'Centered Ratings'!B416:B420)/SUM('Modified Weights'!B427:B431)</f>
        <v>#DIV/0!</v>
      </c>
      <c r="C417">
        <f ca="1">SUMPRODUCT('Modified Weights'!C427:C431,'Centered Ratings'!C416:C420)/SUM('Modified Weights'!C427:C431)</f>
        <v>-3.4305767808065317E-2</v>
      </c>
      <c r="D417">
        <f ca="1">SUMPRODUCT('Modified Weights'!D427:D431,'Centered Ratings'!D416:D420)/SUM('Modified Weights'!D427:D431)</f>
        <v>-0.43710038463750933</v>
      </c>
      <c r="E417" t="e">
        <f ca="1">SUMPRODUCT('Modified Weights'!E427:E431,'Centered Ratings'!E416:E420)/SUM('Modified Weights'!E427:E431)</f>
        <v>#DIV/0!</v>
      </c>
      <c r="F417" s="4">
        <f ca="1">SUMPRODUCT('Modified Weights'!F427:F431,'Centered Ratings'!F416:F420)/SUM('Modified Weights'!F427:F431)</f>
        <v>-0.14203196630930109</v>
      </c>
      <c r="G417">
        <f ca="1">SUMPRODUCT('Modified Weights'!G427:G431,'Centered Ratings'!G416:G420)/SUM('Modified Weights'!G427:G431)</f>
        <v>-0.35764424083470803</v>
      </c>
      <c r="H417">
        <f ca="1">SUMPRODUCT('Modified Weights'!H427:H431,'Centered Ratings'!H416:H420)/SUM('Modified Weights'!H427:H431)</f>
        <v>-0.40146332072291374</v>
      </c>
      <c r="I417">
        <f ca="1">SUMPRODUCT('Modified Weights'!I427:I431,'Centered Ratings'!I416:I420)/SUM('Modified Weights'!I427:I431)</f>
        <v>3.8972341854617435E-3</v>
      </c>
      <c r="J417">
        <f ca="1">SUMPRODUCT('Modified Weights'!J427:J431,'Centered Ratings'!J416:J420)/SUM('Modified Weights'!J427:J431)</f>
        <v>-0.16666666666666696</v>
      </c>
      <c r="K417">
        <f ca="1">SUMPRODUCT('Modified Weights'!K427:K431,'Centered Ratings'!K416:K420)/SUM('Modified Weights'!K427:K431)</f>
        <v>0</v>
      </c>
      <c r="L417">
        <f ca="1">SUMPRODUCT('Modified Weights'!L427:L431,'Centered Ratings'!L416:L420)/SUM('Modified Weights'!L427:L431)</f>
        <v>0.14129522895284838</v>
      </c>
      <c r="M417">
        <f ca="1">SUMPRODUCT('Modified Weights'!M427:M431,'Centered Ratings'!M416:M420)/SUM('Modified Weights'!M427:M431)</f>
        <v>0.38954041497437508</v>
      </c>
      <c r="N417">
        <f ca="1">SUMPRODUCT('Modified Weights'!N427:N431,'Centered Ratings'!N416:N420)/SUM('Modified Weights'!N427:N431)</f>
        <v>-3.4988473106006561E-3</v>
      </c>
      <c r="O417" s="4">
        <f ca="1">SUMPRODUCT('Modified Weights'!O427:O431,'Centered Ratings'!O416:O420)/SUM('Modified Weights'!O427:O431)</f>
        <v>7.0888812712030944E-2</v>
      </c>
      <c r="P417">
        <f ca="1">SUMPRODUCT('Modified Weights'!P427:P431,'Centered Ratings'!P416:P420)/SUM('Modified Weights'!P427:P431)</f>
        <v>4.3013268235847307E-2</v>
      </c>
      <c r="Q417">
        <f ca="1">SUMPRODUCT('Modified Weights'!Q427:Q431,'Centered Ratings'!Q416:Q420)/SUM('Modified Weights'!Q427:Q431)</f>
        <v>3.2962399696931425E-3</v>
      </c>
      <c r="R417">
        <f ca="1">SUMPRODUCT('Modified Weights'!R427:R431,'Centered Ratings'!R416:R420)/SUM('Modified Weights'!R427:R431)</f>
        <v>0</v>
      </c>
      <c r="S417" t="e">
        <f ca="1">SUMPRODUCT('Modified Weights'!S427:S431,'Centered Ratings'!S416:S420)/SUM('Modified Weights'!S427:S431)</f>
        <v>#DIV/0!</v>
      </c>
      <c r="T417">
        <f ca="1">SUMPRODUCT('Modified Weights'!T427:T431,'Centered Ratings'!T416:T420)/SUM('Modified Weights'!T427:T431)</f>
        <v>0</v>
      </c>
      <c r="U417">
        <f ca="1">SUMPRODUCT('Modified Weights'!U427:U431,'Centered Ratings'!U416:U420)/SUM('Modified Weights'!U427:U431)</f>
        <v>6.1143022140962643E-2</v>
      </c>
      <c r="V417">
        <f ca="1">SUMPRODUCT('Modified Weights'!V427:V431,'Centered Ratings'!V416:V420)/SUM('Modified Weights'!V427:V431)</f>
        <v>2.8177828975582839E-2</v>
      </c>
      <c r="W417">
        <f ca="1">SUMPRODUCT('Modified Weights'!W427:W431,'Centered Ratings'!W416:W420)/SUM('Modified Weights'!W427:W431)</f>
        <v>-6.4116930690400559E-2</v>
      </c>
      <c r="X417">
        <f ca="1">SUMPRODUCT('Modified Weights'!X427:X431,'Centered Ratings'!X416:X420)/SUM('Modified Weights'!X427:X431)</f>
        <v>1.6652496648112171E-2</v>
      </c>
      <c r="Y417">
        <f ca="1">SUMPRODUCT('Modified Weights'!Y427:Y431,'Centered Ratings'!Y416:Y420)/SUM('Modified Weights'!Y427:Y431)</f>
        <v>-3.9892596885374984E-2</v>
      </c>
      <c r="Z417" t="e">
        <f ca="1">SUMPRODUCT('Modified Weights'!Z427:Z431,'Centered Ratings'!Z416:Z420)/SUM('Modified Weights'!Z427:Z431)</f>
        <v>#DIV/0!</v>
      </c>
    </row>
    <row r="418" spans="1:26">
      <c r="A418" s="21" t="s">
        <v>83</v>
      </c>
      <c r="B418">
        <f ca="1">SUMPRODUCT('Modified Weights'!B428:B432,'Centered Ratings'!B417:B421)/SUM('Modified Weights'!B428:B432)</f>
        <v>-2.854229773725973E-2</v>
      </c>
      <c r="C418">
        <f ca="1">SUMPRODUCT('Modified Weights'!C428:C432,'Centered Ratings'!C417:C421)/SUM('Modified Weights'!C428:C432)</f>
        <v>-3.4305767808065317E-2</v>
      </c>
      <c r="D418">
        <f ca="1">SUMPRODUCT('Modified Weights'!D428:D432,'Centered Ratings'!D417:D421)/SUM('Modified Weights'!D428:D432)</f>
        <v>-0.38105427556131266</v>
      </c>
      <c r="E418">
        <f ca="1">SUMPRODUCT('Modified Weights'!E428:E432,'Centered Ratings'!E417:E421)/SUM('Modified Weights'!E428:E432)</f>
        <v>5.5785409579407821E-2</v>
      </c>
      <c r="F418" s="4">
        <f ca="1">SUMPRODUCT('Modified Weights'!F428:F432,'Centered Ratings'!F417:F421)/SUM('Modified Weights'!F428:F432)</f>
        <v>-7.9204649638801288E-3</v>
      </c>
      <c r="G418">
        <f ca="1">SUMPRODUCT('Modified Weights'!G428:G432,'Centered Ratings'!G417:G421)/SUM('Modified Weights'!G428:G432)</f>
        <v>-4.9055976896796624E-2</v>
      </c>
      <c r="H418">
        <f ca="1">SUMPRODUCT('Modified Weights'!H428:H432,'Centered Ratings'!H417:H421)/SUM('Modified Weights'!H428:H432)</f>
        <v>-0.1520491750177124</v>
      </c>
      <c r="I418">
        <f ca="1">SUMPRODUCT('Modified Weights'!I428:I432,'Centered Ratings'!I417:I421)/SUM('Modified Weights'!I428:I432)</f>
        <v>3.8972341854617435E-3</v>
      </c>
      <c r="J418">
        <f ca="1">SUMPRODUCT('Modified Weights'!J428:J432,'Centered Ratings'!J417:J421)/SUM('Modified Weights'!J428:J432)</f>
        <v>-2.7307020222445435E-2</v>
      </c>
      <c r="K418">
        <f ca="1">SUMPRODUCT('Modified Weights'!K428:K432,'Centered Ratings'!K417:K421)/SUM('Modified Weights'!K428:K432)</f>
        <v>0</v>
      </c>
      <c r="L418">
        <f ca="1">SUMPRODUCT('Modified Weights'!L428:L432,'Centered Ratings'!L417:L421)/SUM('Modified Weights'!L428:L432)</f>
        <v>-1.1317770748779285E-2</v>
      </c>
      <c r="M418">
        <f ca="1">SUMPRODUCT('Modified Weights'!M428:M432,'Centered Ratings'!M417:M421)/SUM('Modified Weights'!M428:M432)</f>
        <v>-2.6151217594886388E-2</v>
      </c>
      <c r="N418">
        <f ca="1">SUMPRODUCT('Modified Weights'!N428:N432,'Centered Ratings'!N417:N421)/SUM('Modified Weights'!N428:N432)</f>
        <v>-5.2852555703774892E-3</v>
      </c>
      <c r="O418" s="4">
        <f ca="1">SUMPRODUCT('Modified Weights'!O428:O432,'Centered Ratings'!O417:O421)/SUM('Modified Weights'!O428:O432)</f>
        <v>2.6147897153432395E-2</v>
      </c>
      <c r="P418">
        <f ca="1">SUMPRODUCT('Modified Weights'!P428:P432,'Centered Ratings'!P417:P421)/SUM('Modified Weights'!P428:P432)</f>
        <v>3.2749554591582561E-3</v>
      </c>
      <c r="Q418">
        <f ca="1">SUMPRODUCT('Modified Weights'!Q428:Q432,'Centered Ratings'!Q417:Q421)/SUM('Modified Weights'!Q428:Q432)</f>
        <v>3.2962399696931425E-3</v>
      </c>
      <c r="R418">
        <f ca="1">SUMPRODUCT('Modified Weights'!R428:R432,'Centered Ratings'!R417:R421)/SUM('Modified Weights'!R428:R432)</f>
        <v>0</v>
      </c>
      <c r="S418">
        <f ca="1">SUMPRODUCT('Modified Weights'!S428:S432,'Centered Ratings'!S417:S421)/SUM('Modified Weights'!S428:S432)</f>
        <v>0</v>
      </c>
      <c r="T418">
        <f ca="1">SUMPRODUCT('Modified Weights'!T428:T432,'Centered Ratings'!T417:T421)/SUM('Modified Weights'!T428:T432)</f>
        <v>0</v>
      </c>
      <c r="U418">
        <f ca="1">SUMPRODUCT('Modified Weights'!U428:U432,'Centered Ratings'!U417:U421)/SUM('Modified Weights'!U428:U432)</f>
        <v>-8.2490185012168302E-2</v>
      </c>
      <c r="V418">
        <f ca="1">SUMPRODUCT('Modified Weights'!V428:V432,'Centered Ratings'!V417:V421)/SUM('Modified Weights'!V428:V432)</f>
        <v>4.0938389811279494E-2</v>
      </c>
      <c r="W418">
        <f ca="1">SUMPRODUCT('Modified Weights'!W428:W432,'Centered Ratings'!W417:W421)/SUM('Modified Weights'!W428:W432)</f>
        <v>-4.7060203804064289E-2</v>
      </c>
      <c r="X418">
        <f ca="1">SUMPRODUCT('Modified Weights'!X428:X432,'Centered Ratings'!X417:X421)/SUM('Modified Weights'!X428:X432)</f>
        <v>4.9718616851054109E-2</v>
      </c>
      <c r="Y418">
        <f ca="1">SUMPRODUCT('Modified Weights'!Y428:Y432,'Centered Ratings'!Y417:Y421)/SUM('Modified Weights'!Y428:Y432)</f>
        <v>6.9410601038599421E-3</v>
      </c>
      <c r="Z418">
        <f ca="1">SUMPRODUCT('Modified Weights'!Z428:Z432,'Centered Ratings'!Z417:Z421)/SUM('Modified Weights'!Z428:Z432)</f>
        <v>8.2608979949242545E-2</v>
      </c>
    </row>
    <row r="419" spans="1:26">
      <c r="A419" s="1" t="str">
        <f t="shared" ref="A419:A422" si="83">A418</f>
        <v>2501: The Bourne Identity (2002)</v>
      </c>
      <c r="B419">
        <f ca="1">SUMPRODUCT('Modified Weights'!B429:B433,'Centered Ratings'!B418:B422)/SUM('Modified Weights'!B429:B433)</f>
        <v>0.11342476849663542</v>
      </c>
      <c r="C419">
        <f ca="1">SUMPRODUCT('Modified Weights'!C429:C433,'Centered Ratings'!C418:C422)/SUM('Modified Weights'!C429:C433)</f>
        <v>-4.2276633436560225E-3</v>
      </c>
      <c r="D419">
        <f ca="1">SUMPRODUCT('Modified Weights'!D429:D433,'Centered Ratings'!D418:D422)/SUM('Modified Weights'!D429:D433)</f>
        <v>-0.38105427556131266</v>
      </c>
      <c r="E419">
        <f ca="1">SUMPRODUCT('Modified Weights'!E429:E433,'Centered Ratings'!E418:E422)/SUM('Modified Weights'!E429:E433)</f>
        <v>5.5785409579407821E-2</v>
      </c>
      <c r="F419" s="4">
        <f ca="1">SUMPRODUCT('Modified Weights'!F429:F433,'Centered Ratings'!F418:F422)/SUM('Modified Weights'!F429:F433)</f>
        <v>5.1176172964678114E-2</v>
      </c>
      <c r="G419">
        <f ca="1">SUMPRODUCT('Modified Weights'!G429:G433,'Centered Ratings'!G418:G422)/SUM('Modified Weights'!G429:G433)</f>
        <v>-0.7222751647490363</v>
      </c>
      <c r="H419">
        <f ca="1">SUMPRODUCT('Modified Weights'!H429:H433,'Centered Ratings'!H418:H422)/SUM('Modified Weights'!H429:H433)</f>
        <v>-0.1520491750177124</v>
      </c>
      <c r="I419">
        <f ca="1">SUMPRODUCT('Modified Weights'!I429:I433,'Centered Ratings'!I418:I422)/SUM('Modified Weights'!I429:I433)</f>
        <v>3.8972341854617435E-3</v>
      </c>
      <c r="J419">
        <f ca="1">SUMPRODUCT('Modified Weights'!J429:J433,'Centered Ratings'!J418:J422)/SUM('Modified Weights'!J429:J433)</f>
        <v>-3.8872558952156293E-2</v>
      </c>
      <c r="K419">
        <f ca="1">SUMPRODUCT('Modified Weights'!K429:K433,'Centered Ratings'!K418:K422)/SUM('Modified Weights'!K429:K433)</f>
        <v>3.3704868644058979E-2</v>
      </c>
      <c r="L419">
        <f ca="1">SUMPRODUCT('Modified Weights'!L429:L433,'Centered Ratings'!L418:L422)/SUM('Modified Weights'!L429:L433)</f>
        <v>0.69217978997658591</v>
      </c>
      <c r="M419">
        <f ca="1">SUMPRODUCT('Modified Weights'!M429:M433,'Centered Ratings'!M418:M422)/SUM('Modified Weights'!M429:M433)</f>
        <v>6.1631814929886383E-2</v>
      </c>
      <c r="N419">
        <f ca="1">SUMPRODUCT('Modified Weights'!N429:N433,'Centered Ratings'!N418:N422)/SUM('Modified Weights'!N429:N433)</f>
        <v>-5.2852555703774892E-3</v>
      </c>
      <c r="O419" s="4">
        <f ca="1">SUMPRODUCT('Modified Weights'!O429:O433,'Centered Ratings'!O418:O422)/SUM('Modified Weights'!O429:O433)</f>
        <v>2.6147897153432395E-2</v>
      </c>
      <c r="P419">
        <f ca="1">SUMPRODUCT('Modified Weights'!P429:P433,'Centered Ratings'!P418:P422)/SUM('Modified Weights'!P429:P433)</f>
        <v>-1.9812340364319621E-2</v>
      </c>
      <c r="Q419">
        <f ca="1">SUMPRODUCT('Modified Weights'!Q429:Q433,'Centered Ratings'!Q418:Q422)/SUM('Modified Weights'!Q429:Q433)</f>
        <v>0.10879859845676415</v>
      </c>
      <c r="R419">
        <f ca="1">SUMPRODUCT('Modified Weights'!R429:R433,'Centered Ratings'!R418:R422)/SUM('Modified Weights'!R429:R433)</f>
        <v>0</v>
      </c>
      <c r="S419">
        <f ca="1">SUMPRODUCT('Modified Weights'!S429:S433,'Centered Ratings'!S418:S422)/SUM('Modified Weights'!S429:S433)</f>
        <v>0.18224824402884851</v>
      </c>
      <c r="T419">
        <f ca="1">SUMPRODUCT('Modified Weights'!T429:T433,'Centered Ratings'!T418:T422)/SUM('Modified Weights'!T429:T433)</f>
        <v>0</v>
      </c>
      <c r="U419">
        <f ca="1">SUMPRODUCT('Modified Weights'!U429:U433,'Centered Ratings'!U418:U422)/SUM('Modified Weights'!U429:U433)</f>
        <v>-8.2490185012168302E-2</v>
      </c>
      <c r="V419">
        <f ca="1">SUMPRODUCT('Modified Weights'!V429:V433,'Centered Ratings'!V418:V422)/SUM('Modified Weights'!V429:V433)</f>
        <v>0.31237326615579808</v>
      </c>
      <c r="W419">
        <f ca="1">SUMPRODUCT('Modified Weights'!W429:W433,'Centered Ratings'!W418:W422)/SUM('Modified Weights'!W429:W433)</f>
        <v>-3.210319852250149E-3</v>
      </c>
      <c r="X419">
        <f ca="1">SUMPRODUCT('Modified Weights'!X429:X433,'Centered Ratings'!X418:X422)/SUM('Modified Weights'!X429:X433)</f>
        <v>-0.69843226736314057</v>
      </c>
      <c r="Y419">
        <f ca="1">SUMPRODUCT('Modified Weights'!Y429:Y433,'Centered Ratings'!Y418:Y422)/SUM('Modified Weights'!Y429:Y433)</f>
        <v>6.9410601038599421E-3</v>
      </c>
      <c r="Z419">
        <f ca="1">SUMPRODUCT('Modified Weights'!Z429:Z433,'Centered Ratings'!Z418:Z422)/SUM('Modified Weights'!Z429:Z433)</f>
        <v>8.2608979949242545E-2</v>
      </c>
    </row>
    <row r="420" spans="1:26">
      <c r="A420" s="1" t="str">
        <f t="shared" si="83"/>
        <v>2501: The Bourne Identity (2002)</v>
      </c>
      <c r="B420">
        <f ca="1">SUMPRODUCT('Modified Weights'!B430:B434,'Centered Ratings'!B419:B423)/SUM('Modified Weights'!B430:B434)</f>
        <v>0.11342476849663542</v>
      </c>
      <c r="C420">
        <f ca="1">SUMPRODUCT('Modified Weights'!C430:C434,'Centered Ratings'!C419:C423)/SUM('Modified Weights'!C430:C434)</f>
        <v>-0.14738886685453995</v>
      </c>
      <c r="D420">
        <f ca="1">SUMPRODUCT('Modified Weights'!D430:D434,'Centered Ratings'!D419:D423)/SUM('Modified Weights'!D430:D434)</f>
        <v>-0.23365228106340985</v>
      </c>
      <c r="E420">
        <f ca="1">SUMPRODUCT('Modified Weights'!E430:E434,'Centered Ratings'!E419:E423)/SUM('Modified Weights'!E430:E434)</f>
        <v>5.5785409579407821E-2</v>
      </c>
      <c r="F420" s="4">
        <f ca="1">SUMPRODUCT('Modified Weights'!F430:F434,'Centered Ratings'!F419:F423)/SUM('Modified Weights'!F430:F434)</f>
        <v>5.1176172964678114E-2</v>
      </c>
      <c r="G420">
        <f ca="1">SUMPRODUCT('Modified Weights'!G430:G434,'Centered Ratings'!G419:G423)/SUM('Modified Weights'!G430:G434)</f>
        <v>-0.7222751647490363</v>
      </c>
      <c r="H420">
        <f ca="1">SUMPRODUCT('Modified Weights'!H430:H434,'Centered Ratings'!H419:H423)/SUM('Modified Weights'!H430:H434)</f>
        <v>-1.3146996677005109E-2</v>
      </c>
      <c r="I420">
        <f ca="1">SUMPRODUCT('Modified Weights'!I430:I434,'Centered Ratings'!I419:I423)/SUM('Modified Weights'!I430:I434)</f>
        <v>-0.26226959831582453</v>
      </c>
      <c r="J420">
        <f ca="1">SUMPRODUCT('Modified Weights'!J430:J434,'Centered Ratings'!J419:J423)/SUM('Modified Weights'!J430:J434)</f>
        <v>4.4677546067750068E-2</v>
      </c>
      <c r="K420">
        <f ca="1">SUMPRODUCT('Modified Weights'!K430:K434,'Centered Ratings'!K419:K423)/SUM('Modified Weights'!K430:K434)</f>
        <v>8.4165119713013048E-2</v>
      </c>
      <c r="L420">
        <f ca="1">SUMPRODUCT('Modified Weights'!L430:L434,'Centered Ratings'!L419:L423)/SUM('Modified Weights'!L430:L434)</f>
        <v>0.69217978997658591</v>
      </c>
      <c r="M420">
        <f ca="1">SUMPRODUCT('Modified Weights'!M430:M434,'Centered Ratings'!M419:M423)/SUM('Modified Weights'!M430:M434)</f>
        <v>6.1631814929886383E-2</v>
      </c>
      <c r="N420">
        <f ca="1">SUMPRODUCT('Modified Weights'!N430:N434,'Centered Ratings'!N419:N423)/SUM('Modified Weights'!N430:N434)</f>
        <v>0.12235737221481127</v>
      </c>
      <c r="O420" s="4">
        <f ca="1">SUMPRODUCT('Modified Weights'!O430:O434,'Centered Ratings'!O419:O423)/SUM('Modified Weights'!O430:O434)</f>
        <v>-3.8123624119933988E-2</v>
      </c>
      <c r="P420">
        <f ca="1">SUMPRODUCT('Modified Weights'!P430:P434,'Centered Ratings'!P419:P423)/SUM('Modified Weights'!P430:P434)</f>
        <v>-1.9812340364319621E-2</v>
      </c>
      <c r="Q420">
        <f ca="1">SUMPRODUCT('Modified Weights'!Q430:Q434,'Centered Ratings'!Q419:Q423)/SUM('Modified Weights'!Q430:Q434)</f>
        <v>4.7355680797948503E-2</v>
      </c>
      <c r="R420">
        <f ca="1">SUMPRODUCT('Modified Weights'!R430:R434,'Centered Ratings'!R419:R423)/SUM('Modified Weights'!R430:R434)</f>
        <v>0</v>
      </c>
      <c r="S420">
        <f ca="1">SUMPRODUCT('Modified Weights'!S430:S434,'Centered Ratings'!S419:S423)/SUM('Modified Weights'!S430:S434)</f>
        <v>0.18224824402884851</v>
      </c>
      <c r="T420">
        <f ca="1">SUMPRODUCT('Modified Weights'!T430:T434,'Centered Ratings'!T419:T423)/SUM('Modified Weights'!T430:T434)</f>
        <v>0</v>
      </c>
      <c r="U420">
        <f ca="1">SUMPRODUCT('Modified Weights'!U430:U434,'Centered Ratings'!U419:U423)/SUM('Modified Weights'!U430:U434)</f>
        <v>6.3213385095359675E-2</v>
      </c>
      <c r="V420">
        <f ca="1">SUMPRODUCT('Modified Weights'!V430:V434,'Centered Ratings'!V419:V423)/SUM('Modified Weights'!V430:V434)</f>
        <v>-0.16947627929209125</v>
      </c>
      <c r="W420">
        <f ca="1">SUMPRODUCT('Modified Weights'!W430:W434,'Centered Ratings'!W419:W423)/SUM('Modified Weights'!W430:W434)</f>
        <v>-3.210319852250149E-3</v>
      </c>
      <c r="X420">
        <f ca="1">SUMPRODUCT('Modified Weights'!X430:X434,'Centered Ratings'!X419:X423)/SUM('Modified Weights'!X430:X434)</f>
        <v>-0.69843226736314057</v>
      </c>
      <c r="Y420">
        <f ca="1">SUMPRODUCT('Modified Weights'!Y430:Y434,'Centered Ratings'!Y419:Y423)/SUM('Modified Weights'!Y430:Y434)</f>
        <v>6.9410601038599421E-3</v>
      </c>
      <c r="Z420">
        <f ca="1">SUMPRODUCT('Modified Weights'!Z430:Z434,'Centered Ratings'!Z419:Z423)/SUM('Modified Weights'!Z430:Z434)</f>
        <v>-9.8038388356187445E-2</v>
      </c>
    </row>
    <row r="421" spans="1:26">
      <c r="A421" s="1" t="str">
        <f t="shared" si="83"/>
        <v>2501: The Bourne Identity (2002)</v>
      </c>
      <c r="B421">
        <f ca="1">SUMPRODUCT('Modified Weights'!B431:B435,'Centered Ratings'!B420:B424)/SUM('Modified Weights'!B431:B435)</f>
        <v>0.31984521335026794</v>
      </c>
      <c r="C421">
        <f ca="1">SUMPRODUCT('Modified Weights'!C431:C435,'Centered Ratings'!C420:C424)/SUM('Modified Weights'!C431:C435)</f>
        <v>-0.10593349568943171</v>
      </c>
      <c r="D421">
        <f ca="1">SUMPRODUCT('Modified Weights'!D431:D435,'Centered Ratings'!D420:D424)/SUM('Modified Weights'!D431:D435)</f>
        <v>-0.23365228106340985</v>
      </c>
      <c r="E421">
        <f ca="1">SUMPRODUCT('Modified Weights'!E431:E435,'Centered Ratings'!E420:E424)/SUM('Modified Weights'!E431:E435)</f>
        <v>0.12063853339819773</v>
      </c>
      <c r="F421" s="4">
        <f ca="1">SUMPRODUCT('Modified Weights'!F431:F435,'Centered Ratings'!F420:F424)/SUM('Modified Weights'!F431:F435)</f>
        <v>-0.19008365666712385</v>
      </c>
      <c r="G421">
        <f ca="1">SUMPRODUCT('Modified Weights'!G431:G435,'Centered Ratings'!G420:G424)/SUM('Modified Weights'!G431:G435)</f>
        <v>-0.7222751647490363</v>
      </c>
      <c r="H421">
        <f ca="1">SUMPRODUCT('Modified Weights'!H431:H435,'Centered Ratings'!H420:H424)/SUM('Modified Weights'!H431:H435)</f>
        <v>-7.3200780979982186E-2</v>
      </c>
      <c r="I421">
        <f ca="1">SUMPRODUCT('Modified Weights'!I431:I435,'Centered Ratings'!I420:I424)/SUM('Modified Weights'!I431:I435)</f>
        <v>-0.1537566433283547</v>
      </c>
      <c r="J421">
        <f ca="1">SUMPRODUCT('Modified Weights'!J431:J435,'Centered Ratings'!J420:J424)/SUM('Modified Weights'!J431:J435)</f>
        <v>4.4677546067750068E-2</v>
      </c>
      <c r="K421">
        <f ca="1">SUMPRODUCT('Modified Weights'!K431:K435,'Centered Ratings'!K420:K424)/SUM('Modified Weights'!K431:K435)</f>
        <v>0.11264661768520867</v>
      </c>
      <c r="L421">
        <f ca="1">SUMPRODUCT('Modified Weights'!L431:L435,'Centered Ratings'!L420:L424)/SUM('Modified Weights'!L431:L435)</f>
        <v>0.70627293867089636</v>
      </c>
      <c r="M421">
        <f ca="1">SUMPRODUCT('Modified Weights'!M431:M435,'Centered Ratings'!M420:M424)/SUM('Modified Weights'!M431:M435)</f>
        <v>6.1631814929886383E-2</v>
      </c>
      <c r="N421">
        <f ca="1">SUMPRODUCT('Modified Weights'!N431:N435,'Centered Ratings'!N420:N424)/SUM('Modified Weights'!N431:N435)</f>
        <v>0</v>
      </c>
      <c r="O421" s="4">
        <f ca="1">SUMPRODUCT('Modified Weights'!O431:O435,'Centered Ratings'!O420:O424)/SUM('Modified Weights'!O431:O435)</f>
        <v>-3.8123624119933988E-2</v>
      </c>
      <c r="P421">
        <f ca="1">SUMPRODUCT('Modified Weights'!P431:P435,'Centered Ratings'!P420:P424)/SUM('Modified Weights'!P431:P435)</f>
        <v>1.8284828786311734E-2</v>
      </c>
      <c r="Q421">
        <f ca="1">SUMPRODUCT('Modified Weights'!Q431:Q435,'Centered Ratings'!Q420:Q424)/SUM('Modified Weights'!Q431:Q435)</f>
        <v>-1.2299812136410423E-2</v>
      </c>
      <c r="R421">
        <f ca="1">SUMPRODUCT('Modified Weights'!R431:R435,'Centered Ratings'!R420:R424)/SUM('Modified Weights'!R431:R435)</f>
        <v>0</v>
      </c>
      <c r="S421">
        <f ca="1">SUMPRODUCT('Modified Weights'!S431:S435,'Centered Ratings'!S420:S424)/SUM('Modified Weights'!S431:S435)</f>
        <v>0</v>
      </c>
      <c r="T421">
        <f ca="1">SUMPRODUCT('Modified Weights'!T431:T435,'Centered Ratings'!T420:T424)/SUM('Modified Weights'!T431:T435)</f>
        <v>0</v>
      </c>
      <c r="U421">
        <f ca="1">SUMPRODUCT('Modified Weights'!U431:U435,'Centered Ratings'!U420:U424)/SUM('Modified Weights'!U431:U435)</f>
        <v>6.3213385095359675E-2</v>
      </c>
      <c r="V421">
        <f ca="1">SUMPRODUCT('Modified Weights'!V431:V435,'Centered Ratings'!V420:V424)/SUM('Modified Weights'!V431:V435)</f>
        <v>-0.16947627929209125</v>
      </c>
      <c r="W421">
        <f ca="1">SUMPRODUCT('Modified Weights'!W431:W435,'Centered Ratings'!W420:W424)/SUM('Modified Weights'!W431:W435)</f>
        <v>-3.210319852250149E-3</v>
      </c>
      <c r="X421">
        <f ca="1">SUMPRODUCT('Modified Weights'!X431:X435,'Centered Ratings'!X420:X424)/SUM('Modified Weights'!X431:X435)</f>
        <v>-0.69843226736314057</v>
      </c>
      <c r="Y421">
        <f ca="1">SUMPRODUCT('Modified Weights'!Y431:Y435,'Centered Ratings'!Y420:Y424)/SUM('Modified Weights'!Y431:Y435)</f>
        <v>-0.23751041697686417</v>
      </c>
      <c r="Z421">
        <f ca="1">SUMPRODUCT('Modified Weights'!Z431:Z435,'Centered Ratings'!Z420:Z424)/SUM('Modified Weights'!Z431:Z435)</f>
        <v>6.3755506117001801E-2</v>
      </c>
    </row>
    <row r="422" spans="1:26">
      <c r="A422" s="1" t="str">
        <f t="shared" si="83"/>
        <v>2501: The Bourne Identity (2002)</v>
      </c>
      <c r="B422">
        <f ca="1">SUMPRODUCT('Modified Weights'!B432:B436,'Centered Ratings'!B421:B425)/SUM('Modified Weights'!B432:B436)</f>
        <v>0.31984521335026794</v>
      </c>
      <c r="C422">
        <f ca="1">SUMPRODUCT('Modified Weights'!C432:C436,'Centered Ratings'!C421:C425)/SUM('Modified Weights'!C432:C436)</f>
        <v>-7.0109268024834581E-2</v>
      </c>
      <c r="D422">
        <f ca="1">SUMPRODUCT('Modified Weights'!D432:D436,'Centered Ratings'!D421:D425)/SUM('Modified Weights'!D432:D436)</f>
        <v>-0.28538830216389355</v>
      </c>
      <c r="E422">
        <f ca="1">SUMPRODUCT('Modified Weights'!E432:E436,'Centered Ratings'!E421:E425)/SUM('Modified Weights'!E432:E436)</f>
        <v>-5.7733627713792623E-3</v>
      </c>
      <c r="F422" s="4">
        <f ca="1">SUMPRODUCT('Modified Weights'!F432:F436,'Centered Ratings'!F421:F425)/SUM('Modified Weights'!F432:F436)</f>
        <v>-0.15748332056835809</v>
      </c>
      <c r="G422">
        <f ca="1">SUMPRODUCT('Modified Weights'!G432:G436,'Centered Ratings'!G421:G425)/SUM('Modified Weights'!G432:G436)</f>
        <v>-0.27252710965005933</v>
      </c>
      <c r="H422">
        <f ca="1">SUMPRODUCT('Modified Weights'!H432:H436,'Centered Ratings'!H421:H425)/SUM('Modified Weights'!H432:H436)</f>
        <v>-0.11036257417331792</v>
      </c>
      <c r="I422">
        <f ca="1">SUMPRODUCT('Modified Weights'!I432:I436,'Centered Ratings'!I421:I425)/SUM('Modified Weights'!I432:I436)</f>
        <v>-6.2019681233134345E-2</v>
      </c>
      <c r="J422">
        <f ca="1">SUMPRODUCT('Modified Weights'!J432:J436,'Centered Ratings'!J421:J425)/SUM('Modified Weights'!J432:J436)</f>
        <v>4.4677546067750068E-2</v>
      </c>
      <c r="K422">
        <f ca="1">SUMPRODUCT('Modified Weights'!K432:K436,'Centered Ratings'!K421:K425)/SUM('Modified Weights'!K432:K436)</f>
        <v>0.11264661768520867</v>
      </c>
      <c r="L422">
        <f ca="1">SUMPRODUCT('Modified Weights'!L432:L436,'Centered Ratings'!L421:L425)/SUM('Modified Weights'!L432:L436)</f>
        <v>0.70627293867089636</v>
      </c>
      <c r="M422">
        <f ca="1">SUMPRODUCT('Modified Weights'!M432:M436,'Centered Ratings'!M421:M425)/SUM('Modified Weights'!M432:M436)</f>
        <v>6.1631814929886383E-2</v>
      </c>
      <c r="N422">
        <f ca="1">SUMPRODUCT('Modified Weights'!N432:N436,'Centered Ratings'!N421:N425)/SUM('Modified Weights'!N432:N436)</f>
        <v>0</v>
      </c>
      <c r="O422" s="4">
        <f ca="1">SUMPRODUCT('Modified Weights'!O432:O436,'Centered Ratings'!O421:O425)/SUM('Modified Weights'!O432:O436)</f>
        <v>6.5528598831312332E-2</v>
      </c>
      <c r="P422">
        <f ca="1">SUMPRODUCT('Modified Weights'!P432:P436,'Centered Ratings'!P421:P425)/SUM('Modified Weights'!P432:P436)</f>
        <v>-0.17318044389565077</v>
      </c>
      <c r="Q422">
        <f ca="1">SUMPRODUCT('Modified Weights'!Q432:Q436,'Centered Ratings'!Q421:Q425)/SUM('Modified Weights'!Q432:Q436)</f>
        <v>-1.2299812136410423E-2</v>
      </c>
      <c r="R422">
        <f ca="1">SUMPRODUCT('Modified Weights'!R432:R436,'Centered Ratings'!R421:R425)/SUM('Modified Weights'!R432:R436)</f>
        <v>0</v>
      </c>
      <c r="S422">
        <f ca="1">SUMPRODUCT('Modified Weights'!S432:S436,'Centered Ratings'!S421:S425)/SUM('Modified Weights'!S432:S436)</f>
        <v>0</v>
      </c>
      <c r="T422">
        <f ca="1">SUMPRODUCT('Modified Weights'!T432:T436,'Centered Ratings'!T421:T425)/SUM('Modified Weights'!T432:T436)</f>
        <v>0</v>
      </c>
      <c r="U422">
        <f ca="1">SUMPRODUCT('Modified Weights'!U432:U436,'Centered Ratings'!U421:U425)/SUM('Modified Weights'!U432:U436)</f>
        <v>-6.1344845138064936E-2</v>
      </c>
      <c r="V422">
        <f ca="1">SUMPRODUCT('Modified Weights'!V432:V436,'Centered Ratings'!V421:V425)/SUM('Modified Weights'!V432:V436)</f>
        <v>4.2822059555654476E-2</v>
      </c>
      <c r="W422">
        <f ca="1">SUMPRODUCT('Modified Weights'!W432:W436,'Centered Ratings'!W421:W425)/SUM('Modified Weights'!W432:W436)</f>
        <v>0.12529086246886567</v>
      </c>
      <c r="X422">
        <f ca="1">SUMPRODUCT('Modified Weights'!X432:X436,'Centered Ratings'!X421:X425)/SUM('Modified Weights'!X432:X436)</f>
        <v>-0.35803991165281318</v>
      </c>
      <c r="Y422">
        <f ca="1">SUMPRODUCT('Modified Weights'!Y432:Y436,'Centered Ratings'!Y421:Y425)/SUM('Modified Weights'!Y432:Y436)</f>
        <v>2.8698927294480168E-2</v>
      </c>
      <c r="Z422">
        <f ca="1">SUMPRODUCT('Modified Weights'!Z432:Z436,'Centered Ratings'!Z421:Z425)/SUM('Modified Weights'!Z432:Z436)</f>
        <v>6.3755506117001801E-2</v>
      </c>
    </row>
    <row r="423" spans="1:26">
      <c r="A423" s="21" t="s">
        <v>84</v>
      </c>
      <c r="B423">
        <f ca="1">SUMPRODUCT('Modified Weights'!B433:B437,'Centered Ratings'!B422:B426)/SUM('Modified Weights'!B433:B437)</f>
        <v>-9.4445531020895576E-2</v>
      </c>
      <c r="C423">
        <f ca="1">SUMPRODUCT('Modified Weights'!C433:C437,'Centered Ratings'!C422:C426)/SUM('Modified Weights'!C433:C437)</f>
        <v>-7.0109268024834581E-2</v>
      </c>
      <c r="D423">
        <f ca="1">SUMPRODUCT('Modified Weights'!D433:D437,'Centered Ratings'!D422:D426)/SUM('Modified Weights'!D433:D437)</f>
        <v>-0.32661795048112507</v>
      </c>
      <c r="E423">
        <f ca="1">SUMPRODUCT('Modified Weights'!E433:E437,'Centered Ratings'!E422:E426)/SUM('Modified Weights'!E433:E437)</f>
        <v>3.2834231991708714E-2</v>
      </c>
      <c r="F423" s="4">
        <f ca="1">SUMPRODUCT('Modified Weights'!F433:F437,'Centered Ratings'!F422:F426)/SUM('Modified Weights'!F433:F437)</f>
        <v>-8.8576438416010997E-3</v>
      </c>
      <c r="G423">
        <f ca="1">SUMPRODUCT('Modified Weights'!G433:G437,'Centered Ratings'!G422:G426)/SUM('Modified Weights'!G433:G437)</f>
        <v>-0.11909299835631675</v>
      </c>
      <c r="H423">
        <f ca="1">SUMPRODUCT('Modified Weights'!H433:H437,'Centered Ratings'!H422:H426)/SUM('Modified Weights'!H433:H437)</f>
        <v>-0.11036257417331792</v>
      </c>
      <c r="I423">
        <f ca="1">SUMPRODUCT('Modified Weights'!I433:I437,'Centered Ratings'!I422:I426)/SUM('Modified Weights'!I433:I437)</f>
        <v>-6.2019681233134345E-2</v>
      </c>
      <c r="J423">
        <f ca="1">SUMPRODUCT('Modified Weights'!J433:J437,'Centered Ratings'!J422:J426)/SUM('Modified Weights'!J433:J437)</f>
        <v>2.5807537723573364E-3</v>
      </c>
      <c r="K423">
        <f ca="1">SUMPRODUCT('Modified Weights'!K433:K437,'Centered Ratings'!K422:K426)/SUM('Modified Weights'!K433:K437)</f>
        <v>4.6065197222928339E-3</v>
      </c>
      <c r="L423">
        <f ca="1">SUMPRODUCT('Modified Weights'!L433:L437,'Centered Ratings'!L422:L426)/SUM('Modified Weights'!L433:L437)</f>
        <v>-3.7087103923862226E-2</v>
      </c>
      <c r="M423">
        <f ca="1">SUMPRODUCT('Modified Weights'!M433:M437,'Centered Ratings'!M422:M426)/SUM('Modified Weights'!M433:M437)</f>
        <v>6.1631814929886383E-2</v>
      </c>
      <c r="N423">
        <f ca="1">SUMPRODUCT('Modified Weights'!N433:N437,'Centered Ratings'!N422:N426)/SUM('Modified Weights'!N433:N437)</f>
        <v>0</v>
      </c>
      <c r="O423" s="4">
        <f ca="1">SUMPRODUCT('Modified Weights'!O433:O437,'Centered Ratings'!O422:O426)/SUM('Modified Weights'!O433:O437)</f>
        <v>1.4959564913635315E-2</v>
      </c>
      <c r="P423">
        <f ca="1">SUMPRODUCT('Modified Weights'!P433:P437,'Centered Ratings'!P422:P426)/SUM('Modified Weights'!P433:P437)</f>
        <v>-2.014101623336656E-2</v>
      </c>
      <c r="Q423">
        <f ca="1">SUMPRODUCT('Modified Weights'!Q433:Q437,'Centered Ratings'!Q422:Q426)/SUM('Modified Weights'!Q433:Q437)</f>
        <v>-1.2299812136410423E-2</v>
      </c>
      <c r="R423">
        <f ca="1">SUMPRODUCT('Modified Weights'!R433:R437,'Centered Ratings'!R422:R426)/SUM('Modified Weights'!R433:R437)</f>
        <v>0</v>
      </c>
      <c r="S423">
        <f ca="1">SUMPRODUCT('Modified Weights'!S433:S437,'Centered Ratings'!S422:S426)/SUM('Modified Weights'!S433:S437)</f>
        <v>0</v>
      </c>
      <c r="T423">
        <f ca="1">SUMPRODUCT('Modified Weights'!T433:T437,'Centered Ratings'!T422:T426)/SUM('Modified Weights'!T433:T437)</f>
        <v>0</v>
      </c>
      <c r="U423">
        <f ca="1">SUMPRODUCT('Modified Weights'!U433:U437,'Centered Ratings'!U422:U426)/SUM('Modified Weights'!U433:U437)</f>
        <v>-6.1344845138064936E-2</v>
      </c>
      <c r="V423">
        <f ca="1">SUMPRODUCT('Modified Weights'!V433:V437,'Centered Ratings'!V422:V426)/SUM('Modified Weights'!V433:V437)</f>
        <v>4.2822059555654476E-2</v>
      </c>
      <c r="W423">
        <f ca="1">SUMPRODUCT('Modified Weights'!W433:W437,'Centered Ratings'!W422:W426)/SUM('Modified Weights'!W433:W437)</f>
        <v>7.1865310296237828E-2</v>
      </c>
      <c r="X423">
        <f ca="1">SUMPRODUCT('Modified Weights'!X433:X437,'Centered Ratings'!X422:X426)/SUM('Modified Weights'!X433:X437)</f>
        <v>-3.176560069647423E-2</v>
      </c>
      <c r="Y423">
        <f ca="1">SUMPRODUCT('Modified Weights'!Y433:Y437,'Centered Ratings'!Y422:Y426)/SUM('Modified Weights'!Y433:Y437)</f>
        <v>-2.3613001247736552E-2</v>
      </c>
      <c r="Z423">
        <f ca="1">SUMPRODUCT('Modified Weights'!Z433:Z437,'Centered Ratings'!Z422:Z426)/SUM('Modified Weights'!Z433:Z437)</f>
        <v>6.3755506117001801E-2</v>
      </c>
    </row>
    <row r="424" spans="1:26">
      <c r="A424" s="1" t="str">
        <f t="shared" ref="A424:A427" si="84">A423</f>
        <v>2502: The Bourne Supremacy (2004)</v>
      </c>
      <c r="B424">
        <f ca="1">SUMPRODUCT('Modified Weights'!B434:B438,'Centered Ratings'!B423:B427)/SUM('Modified Weights'!B434:B438)</f>
        <v>-1.75</v>
      </c>
      <c r="C424">
        <f ca="1">SUMPRODUCT('Modified Weights'!C434:C438,'Centered Ratings'!C423:C427)/SUM('Modified Weights'!C434:C438)</f>
        <v>-7.0109268024834581E-2</v>
      </c>
      <c r="D424">
        <f ca="1">SUMPRODUCT('Modified Weights'!D434:D438,'Centered Ratings'!D423:D427)/SUM('Modified Weights'!D434:D438)</f>
        <v>-0.32661795048112507</v>
      </c>
      <c r="E424">
        <f ca="1">SUMPRODUCT('Modified Weights'!E434:E438,'Centered Ratings'!E423:E427)/SUM('Modified Weights'!E434:E438)</f>
        <v>3.2834231991708714E-2</v>
      </c>
      <c r="F424" s="4">
        <f ca="1">SUMPRODUCT('Modified Weights'!F434:F438,'Centered Ratings'!F423:F427)/SUM('Modified Weights'!F434:F438)</f>
        <v>-9.348415966704883E-2</v>
      </c>
      <c r="G424">
        <f ca="1">SUMPRODUCT('Modified Weights'!G434:G438,'Centered Ratings'!G423:G427)/SUM('Modified Weights'!G434:G438)</f>
        <v>-0.11909299835631675</v>
      </c>
      <c r="H424">
        <f ca="1">SUMPRODUCT('Modified Weights'!H434:H438,'Centered Ratings'!H423:H427)/SUM('Modified Weights'!H434:H438)</f>
        <v>-0.11036257417331792</v>
      </c>
      <c r="I424">
        <f ca="1">SUMPRODUCT('Modified Weights'!I434:I438,'Centered Ratings'!I423:I427)/SUM('Modified Weights'!I434:I438)</f>
        <v>-6.2019681233134345E-2</v>
      </c>
      <c r="J424">
        <f ca="1">SUMPRODUCT('Modified Weights'!J434:J438,'Centered Ratings'!J423:J427)/SUM('Modified Weights'!J434:J438)</f>
        <v>0.25</v>
      </c>
      <c r="K424">
        <f ca="1">SUMPRODUCT('Modified Weights'!K434:K438,'Centered Ratings'!K423:K427)/SUM('Modified Weights'!K434:K438)</f>
        <v>-5.5535534303020884E-2</v>
      </c>
      <c r="L424">
        <f ca="1">SUMPRODUCT('Modified Weights'!L434:L438,'Centered Ratings'!L423:L427)/SUM('Modified Weights'!L434:L438)</f>
        <v>-1.106456448038069</v>
      </c>
      <c r="M424">
        <f ca="1">SUMPRODUCT('Modified Weights'!M434:M438,'Centered Ratings'!M423:M427)/SUM('Modified Weights'!M434:M438)</f>
        <v>0.5</v>
      </c>
      <c r="N424">
        <f ca="1">SUMPRODUCT('Modified Weights'!N434:N438,'Centered Ratings'!N423:N427)/SUM('Modified Weights'!N434:N438)</f>
        <v>0.17951938669770318</v>
      </c>
      <c r="O424" s="4">
        <f ca="1">SUMPRODUCT('Modified Weights'!O434:O438,'Centered Ratings'!O423:O427)/SUM('Modified Weights'!O434:O438)</f>
        <v>-4.2072160909951369E-2</v>
      </c>
      <c r="P424">
        <f ca="1">SUMPRODUCT('Modified Weights'!P434:P438,'Centered Ratings'!P423:P427)/SUM('Modified Weights'!P434:P438)</f>
        <v>3.1962557870746741E-2</v>
      </c>
      <c r="Q424">
        <f ca="1">SUMPRODUCT('Modified Weights'!Q434:Q438,'Centered Ratings'!Q423:Q427)/SUM('Modified Weights'!Q434:Q438)</f>
        <v>-7.9643308180027614E-2</v>
      </c>
      <c r="R424">
        <f ca="1">SUMPRODUCT('Modified Weights'!R434:R438,'Centered Ratings'!R423:R427)/SUM('Modified Weights'!R434:R438)</f>
        <v>0</v>
      </c>
      <c r="S424">
        <f ca="1">SUMPRODUCT('Modified Weights'!S434:S438,'Centered Ratings'!S423:S427)/SUM('Modified Weights'!S434:S438)</f>
        <v>-0.14847376742253324</v>
      </c>
      <c r="T424">
        <f ca="1">SUMPRODUCT('Modified Weights'!T434:T438,'Centered Ratings'!T423:T427)/SUM('Modified Weights'!T434:T438)</f>
        <v>0</v>
      </c>
      <c r="U424">
        <f ca="1">SUMPRODUCT('Modified Weights'!U434:U438,'Centered Ratings'!U423:U427)/SUM('Modified Weights'!U434:U438)</f>
        <v>-6.1344845138064936E-2</v>
      </c>
      <c r="V424">
        <f ca="1">SUMPRODUCT('Modified Weights'!V434:V438,'Centered Ratings'!V423:V427)/SUM('Modified Weights'!V434:V438)</f>
        <v>0.16544305624700709</v>
      </c>
      <c r="W424">
        <f ca="1">SUMPRODUCT('Modified Weights'!W434:W438,'Centered Ratings'!W423:W427)/SUM('Modified Weights'!W434:W438)</f>
        <v>0.37932837821375731</v>
      </c>
      <c r="X424">
        <f ca="1">SUMPRODUCT('Modified Weights'!X434:X438,'Centered Ratings'!X423:X427)/SUM('Modified Weights'!X434:X438)</f>
        <v>-3.176560069647423E-2</v>
      </c>
      <c r="Y424">
        <f ca="1">SUMPRODUCT('Modified Weights'!Y434:Y438,'Centered Ratings'!Y423:Y427)/SUM('Modified Weights'!Y434:Y438)</f>
        <v>0.31543473170679637</v>
      </c>
      <c r="Z424">
        <f ca="1">SUMPRODUCT('Modified Weights'!Z434:Z438,'Centered Ratings'!Z423:Z427)/SUM('Modified Weights'!Z434:Z438)</f>
        <v>0.12707688381918436</v>
      </c>
    </row>
    <row r="425" spans="1:26">
      <c r="A425" s="1" t="str">
        <f t="shared" si="84"/>
        <v>2502: The Bourne Supremacy (2004)</v>
      </c>
      <c r="B425">
        <f ca="1">SUMPRODUCT('Modified Weights'!B435:B439,'Centered Ratings'!B424:B428)/SUM('Modified Weights'!B435:B439)</f>
        <v>-1.75</v>
      </c>
      <c r="C425">
        <f ca="1">SUMPRODUCT('Modified Weights'!C435:C439,'Centered Ratings'!C424:C428)/SUM('Modified Weights'!C435:C439)</f>
        <v>0.19534964351083134</v>
      </c>
      <c r="D425">
        <f ca="1">SUMPRODUCT('Modified Weights'!D435:D439,'Centered Ratings'!D424:D428)/SUM('Modified Weights'!D435:D439)</f>
        <v>-0.17921595598322226</v>
      </c>
      <c r="E425">
        <f ca="1">SUMPRODUCT('Modified Weights'!E435:E439,'Centered Ratings'!E424:E428)/SUM('Modified Weights'!E435:E439)</f>
        <v>-0.27472371460694811</v>
      </c>
      <c r="F425" s="4">
        <f ca="1">SUMPRODUCT('Modified Weights'!F435:F439,'Centered Ratings'!F424:F428)/SUM('Modified Weights'!F435:F439)</f>
        <v>-9.348415966704883E-2</v>
      </c>
      <c r="G425">
        <f ca="1">SUMPRODUCT('Modified Weights'!G435:G439,'Centered Ratings'!G424:G428)/SUM('Modified Weights'!G435:G439)</f>
        <v>-0.11909299835631675</v>
      </c>
      <c r="H425">
        <f ca="1">SUMPRODUCT('Modified Weights'!H435:H439,'Centered Ratings'!H424:H428)/SUM('Modified Weights'!H435:H439)</f>
        <v>0.3410695054339799</v>
      </c>
      <c r="I425">
        <f ca="1">SUMPRODUCT('Modified Weights'!I435:I439,'Centered Ratings'!I424:I428)/SUM('Modified Weights'!I435:I439)</f>
        <v>0.22905617997669112</v>
      </c>
      <c r="J425">
        <f ca="1">SUMPRODUCT('Modified Weights'!J435:J439,'Centered Ratings'!J424:J428)/SUM('Modified Weights'!J435:J439)</f>
        <v>0.25</v>
      </c>
      <c r="K425">
        <f ca="1">SUMPRODUCT('Modified Weights'!K435:K439,'Centered Ratings'!K424:K428)/SUM('Modified Weights'!K435:K439)</f>
        <v>-0.33333333333333348</v>
      </c>
      <c r="L425">
        <f ca="1">SUMPRODUCT('Modified Weights'!L435:L439,'Centered Ratings'!L424:L428)/SUM('Modified Weights'!L435:L439)</f>
        <v>-1.106456448038069</v>
      </c>
      <c r="M425">
        <f ca="1">SUMPRODUCT('Modified Weights'!M435:M439,'Centered Ratings'!M424:M428)/SUM('Modified Weights'!M435:M439)</f>
        <v>0.5</v>
      </c>
      <c r="N425">
        <f ca="1">SUMPRODUCT('Modified Weights'!N435:N439,'Centered Ratings'!N424:N428)/SUM('Modified Weights'!N435:N439)</f>
        <v>-0.14096122660459368</v>
      </c>
      <c r="O425" s="4">
        <f ca="1">SUMPRODUCT('Modified Weights'!O435:O439,'Centered Ratings'!O424:O428)/SUM('Modified Weights'!O435:O439)</f>
        <v>-0.16816534929661309</v>
      </c>
      <c r="P425">
        <f ca="1">SUMPRODUCT('Modified Weights'!P435:P439,'Centered Ratings'!P424:P428)/SUM('Modified Weights'!P435:P439)</f>
        <v>0.51707013652298051</v>
      </c>
      <c r="Q425">
        <f ca="1">SUMPRODUCT('Modified Weights'!Q435:Q439,'Centered Ratings'!Q424:Q428)/SUM('Modified Weights'!Q435:Q439)</f>
        <v>-0.41789667505110201</v>
      </c>
      <c r="R425">
        <f ca="1">SUMPRODUCT('Modified Weights'!R435:R439,'Centered Ratings'!R424:R428)/SUM('Modified Weights'!R435:R439)</f>
        <v>0.6214771286960683</v>
      </c>
      <c r="S425">
        <f ca="1">SUMPRODUCT('Modified Weights'!S435:S439,'Centered Ratings'!S424:S428)/SUM('Modified Weights'!S435:S439)</f>
        <v>-3.1692256861577964E-2</v>
      </c>
      <c r="T425">
        <f ca="1">SUMPRODUCT('Modified Weights'!T435:T439,'Centered Ratings'!T424:T428)/SUM('Modified Weights'!T435:T439)</f>
        <v>0</v>
      </c>
      <c r="U425">
        <f ca="1">SUMPRODUCT('Modified Weights'!U435:U439,'Centered Ratings'!U424:U428)/SUM('Modified Weights'!U435:U439)</f>
        <v>0.10864265332071778</v>
      </c>
      <c r="V425">
        <f ca="1">SUMPRODUCT('Modified Weights'!V435:V439,'Centered Ratings'!V424:V428)/SUM('Modified Weights'!V435:V439)</f>
        <v>0.16544305624700709</v>
      </c>
      <c r="W425">
        <f ca="1">SUMPRODUCT('Modified Weights'!W435:W439,'Centered Ratings'!W424:W428)/SUM('Modified Weights'!W435:W439)</f>
        <v>2.8315284132178441E-2</v>
      </c>
      <c r="X425">
        <f ca="1">SUMPRODUCT('Modified Weights'!X435:X439,'Centered Ratings'!X424:X428)/SUM('Modified Weights'!X435:X439)</f>
        <v>-3.176560069647423E-2</v>
      </c>
      <c r="Y425">
        <f ca="1">SUMPRODUCT('Modified Weights'!Y435:Y439,'Centered Ratings'!Y424:Y428)/SUM('Modified Weights'!Y435:Y439)</f>
        <v>0.36336522189745207</v>
      </c>
      <c r="Z425">
        <f ca="1">SUMPRODUCT('Modified Weights'!Z435:Z439,'Centered Ratings'!Z424:Z428)/SUM('Modified Weights'!Z435:Z439)</f>
        <v>-9.7752647954711086E-2</v>
      </c>
    </row>
    <row r="426" spans="1:26">
      <c r="A426" s="1" t="str">
        <f t="shared" si="84"/>
        <v>2502: The Bourne Supremacy (2004)</v>
      </c>
      <c r="B426">
        <f ca="1">SUMPRODUCT('Modified Weights'!B436:B440,'Centered Ratings'!B425:B429)/SUM('Modified Weights'!B436:B440)</f>
        <v>-1.25</v>
      </c>
      <c r="C426">
        <f ca="1">SUMPRODUCT('Modified Weights'!C436:C440,'Centered Ratings'!C425:C429)/SUM('Modified Weights'!C436:C440)</f>
        <v>0.10594404834536815</v>
      </c>
      <c r="D426">
        <f ca="1">SUMPRODUCT('Modified Weights'!D436:D440,'Centered Ratings'!D425:D429)/SUM('Modified Weights'!D436:D440)</f>
        <v>6.1670349798854669E-2</v>
      </c>
      <c r="E426">
        <f ca="1">SUMPRODUCT('Modified Weights'!E436:E440,'Centered Ratings'!E425:E429)/SUM('Modified Weights'!E436:E440)</f>
        <v>-0.2291825897269921</v>
      </c>
      <c r="F426" s="4">
        <f ca="1">SUMPRODUCT('Modified Weights'!F436:F440,'Centered Ratings'!F425:F429)/SUM('Modified Weights'!F436:F440)</f>
        <v>-0.19688122950924963</v>
      </c>
      <c r="G426">
        <f ca="1">SUMPRODUCT('Modified Weights'!G436:G440,'Centered Ratings'!G425:G429)/SUM('Modified Weights'!G436:G440)</f>
        <v>0.33915196348626248</v>
      </c>
      <c r="H426">
        <f ca="1">SUMPRODUCT('Modified Weights'!H436:H440,'Centered Ratings'!H425:H429)/SUM('Modified Weights'!H436:H440)</f>
        <v>0.72095270261167455</v>
      </c>
      <c r="I426">
        <f ca="1">SUMPRODUCT('Modified Weights'!I436:I440,'Centered Ratings'!I425:I429)/SUM('Modified Weights'!I436:I440)</f>
        <v>0.63547191001165437</v>
      </c>
      <c r="J426">
        <f ca="1">SUMPRODUCT('Modified Weights'!J436:J440,'Centered Ratings'!J425:J429)/SUM('Modified Weights'!J436:J440)</f>
        <v>0.10899773223076065</v>
      </c>
      <c r="K426">
        <f ca="1">SUMPRODUCT('Modified Weights'!K436:K440,'Centered Ratings'!K425:K429)/SUM('Modified Weights'!K436:K440)</f>
        <v>-0.33333333333333348</v>
      </c>
      <c r="L426">
        <f ca="1">SUMPRODUCT('Modified Weights'!L436:L440,'Centered Ratings'!L425:L429)/SUM('Modified Weights'!L436:L440)</f>
        <v>-1.106456448038069</v>
      </c>
      <c r="M426">
        <f ca="1">SUMPRODUCT('Modified Weights'!M436:M440,'Centered Ratings'!M425:M429)/SUM('Modified Weights'!M436:M440)</f>
        <v>0.5</v>
      </c>
      <c r="N426">
        <f ca="1">SUMPRODUCT('Modified Weights'!N436:N440,'Centered Ratings'!N425:N429)/SUM('Modified Weights'!N436:N440)</f>
        <v>-0.14096122660459368</v>
      </c>
      <c r="O426" s="4">
        <f ca="1">SUMPRODUCT('Modified Weights'!O436:O440,'Centered Ratings'!O425:O429)/SUM('Modified Weights'!O436:O440)</f>
        <v>-8.3303278510662909E-2</v>
      </c>
      <c r="P426">
        <f ca="1">SUMPRODUCT('Modified Weights'!P436:P440,'Centered Ratings'!P425:P429)/SUM('Modified Weights'!P436:P440)</f>
        <v>0.51707013652298051</v>
      </c>
      <c r="Q426">
        <f ca="1">SUMPRODUCT('Modified Weights'!Q436:Q440,'Centered Ratings'!Q425:Q429)/SUM('Modified Weights'!Q436:Q440)</f>
        <v>-0.25369002515330585</v>
      </c>
      <c r="R426">
        <f ca="1">SUMPRODUCT('Modified Weights'!R436:R440,'Centered Ratings'!R425:R429)/SUM('Modified Weights'!R436:R440)</f>
        <v>0.44997638330218032</v>
      </c>
      <c r="S426">
        <f ca="1">SUMPRODUCT('Modified Weights'!S436:S440,'Centered Ratings'!S425:S429)/SUM('Modified Weights'!S436:S440)</f>
        <v>2.6485844916986426E-2</v>
      </c>
      <c r="T426">
        <f ca="1">SUMPRODUCT('Modified Weights'!T436:T440,'Centered Ratings'!T425:T429)/SUM('Modified Weights'!T436:T440)</f>
        <v>0.70467750886575886</v>
      </c>
      <c r="U426">
        <f ca="1">SUMPRODUCT('Modified Weights'!U436:U440,'Centered Ratings'!U425:U429)/SUM('Modified Weights'!U436:U440)</f>
        <v>0.24184462738938803</v>
      </c>
      <c r="V426">
        <f ca="1">SUMPRODUCT('Modified Weights'!V436:V440,'Centered Ratings'!V425:V429)/SUM('Modified Weights'!V436:V440)</f>
        <v>0.16544305624700709</v>
      </c>
      <c r="W426">
        <f ca="1">SUMPRODUCT('Modified Weights'!W436:W440,'Centered Ratings'!W425:W429)/SUM('Modified Weights'!W436:W440)</f>
        <v>0.60324697013736506</v>
      </c>
      <c r="X426">
        <f ca="1">SUMPRODUCT('Modified Weights'!X436:X440,'Centered Ratings'!X425:X429)/SUM('Modified Weights'!X436:X440)</f>
        <v>-3.176560069647423E-2</v>
      </c>
      <c r="Y426">
        <f ca="1">SUMPRODUCT('Modified Weights'!Y436:Y440,'Centered Ratings'!Y425:Y429)/SUM('Modified Weights'!Y436:Y440)</f>
        <v>4.6794470989854078E-2</v>
      </c>
      <c r="Z426">
        <f ca="1">SUMPRODUCT('Modified Weights'!Z436:Z440,'Centered Ratings'!Z425:Z429)/SUM('Modified Weights'!Z436:Z440)</f>
        <v>-0.43044254021164086</v>
      </c>
    </row>
    <row r="427" spans="1:26">
      <c r="A427" s="1" t="str">
        <f t="shared" si="84"/>
        <v>2502: The Bourne Supremacy (2004)</v>
      </c>
      <c r="B427">
        <f ca="1">SUMPRODUCT('Modified Weights'!B437:B441,'Centered Ratings'!B426:B430)/SUM('Modified Weights'!B437:B441)</f>
        <v>-3.0441732298311219E-2</v>
      </c>
      <c r="C427">
        <f ca="1">SUMPRODUCT('Modified Weights'!C437:C441,'Centered Ratings'!C426:C430)/SUM('Modified Weights'!C437:C441)</f>
        <v>-0.66666666666666674</v>
      </c>
      <c r="D427">
        <f ca="1">SUMPRODUCT('Modified Weights'!D437:D441,'Centered Ratings'!D426:D430)/SUM('Modified Weights'!D437:D441)</f>
        <v>-0.22909374691682574</v>
      </c>
      <c r="E427">
        <f ca="1">SUMPRODUCT('Modified Weights'!E437:E441,'Centered Ratings'!E426:E430)/SUM('Modified Weights'!E437:E441)</f>
        <v>-7.0390180586518289E-2</v>
      </c>
      <c r="F427" s="4">
        <f ca="1">SUMPRODUCT('Modified Weights'!F437:F441,'Centered Ratings'!F426:F430)/SUM('Modified Weights'!F437:F441)</f>
        <v>0.35732448416976775</v>
      </c>
      <c r="G427">
        <f ca="1">SUMPRODUCT('Modified Weights'!G437:G441,'Centered Ratings'!G426:G430)/SUM('Modified Weights'!G437:G441)</f>
        <v>0.22336885457545652</v>
      </c>
      <c r="H427">
        <f ca="1">SUMPRODUCT('Modified Weights'!H437:H441,'Centered Ratings'!H426:H430)/SUM('Modified Weights'!H437:H441)</f>
        <v>0.22714864701014004</v>
      </c>
      <c r="I427">
        <f ca="1">SUMPRODUCT('Modified Weights'!I437:I441,'Centered Ratings'!I426:I430)/SUM('Modified Weights'!I437:I441)</f>
        <v>6.2831460069926598E-2</v>
      </c>
      <c r="J427">
        <f ca="1">SUMPRODUCT('Modified Weights'!J437:J441,'Centered Ratings'!J426:J430)/SUM('Modified Weights'!J437:J441)</f>
        <v>0.23204304974266857</v>
      </c>
      <c r="K427">
        <f ca="1">SUMPRODUCT('Modified Weights'!K437:K441,'Centered Ratings'!K426:K430)/SUM('Modified Weights'!K437:K441)</f>
        <v>-0.41769930548184381</v>
      </c>
      <c r="L427">
        <f ca="1">SUMPRODUCT('Modified Weights'!L437:L441,'Centered Ratings'!L426:L430)/SUM('Modified Weights'!L437:L441)</f>
        <v>-0.54061866422287064</v>
      </c>
      <c r="M427">
        <f ca="1">SUMPRODUCT('Modified Weights'!M437:M441,'Centered Ratings'!M426:M430)/SUM('Modified Weights'!M437:M441)</f>
        <v>1.2672589861702592</v>
      </c>
      <c r="N427">
        <f ca="1">SUMPRODUCT('Modified Weights'!N437:N441,'Centered Ratings'!N426:N430)/SUM('Modified Weights'!N437:N441)</f>
        <v>-0.14096122660459368</v>
      </c>
      <c r="O427" s="4">
        <f ca="1">SUMPRODUCT('Modified Weights'!O437:O441,'Centered Ratings'!O426:O430)/SUM('Modified Weights'!O437:O441)</f>
        <v>-0.14366309041182068</v>
      </c>
      <c r="P427">
        <f ca="1">SUMPRODUCT('Modified Weights'!P437:P441,'Centered Ratings'!P426:P430)/SUM('Modified Weights'!P437:P441)</f>
        <v>0.20151007046336253</v>
      </c>
      <c r="Q427">
        <f ca="1">SUMPRODUCT('Modified Weights'!Q437:Q441,'Centered Ratings'!Q426:Q430)/SUM('Modified Weights'!Q437:Q441)</f>
        <v>-0.25369002515330585</v>
      </c>
      <c r="R427">
        <f ca="1">SUMPRODUCT('Modified Weights'!R437:R441,'Centered Ratings'!R426:R430)/SUM('Modified Weights'!R437:R441)</f>
        <v>0.49379015404506016</v>
      </c>
      <c r="S427">
        <f ca="1">SUMPRODUCT('Modified Weights'!S437:S441,'Centered Ratings'!S426:S430)/SUM('Modified Weights'!S437:S441)</f>
        <v>2.6485844916986426E-2</v>
      </c>
      <c r="T427">
        <f ca="1">SUMPRODUCT('Modified Weights'!T437:T441,'Centered Ratings'!T426:T430)/SUM('Modified Weights'!T437:T441)</f>
        <v>0.70467750886575886</v>
      </c>
      <c r="U427">
        <f ca="1">SUMPRODUCT('Modified Weights'!U437:U441,'Centered Ratings'!U426:U430)/SUM('Modified Weights'!U437:U441)</f>
        <v>0.61195437545037312</v>
      </c>
      <c r="V427">
        <f ca="1">SUMPRODUCT('Modified Weights'!V437:V441,'Centered Ratings'!V426:V430)/SUM('Modified Weights'!V437:V441)</f>
        <v>3.8064052938359537E-2</v>
      </c>
      <c r="W427">
        <f ca="1">SUMPRODUCT('Modified Weights'!W437:W441,'Centered Ratings'!W426:W430)/SUM('Modified Weights'!W437:W441)</f>
        <v>2.9413209014526664E-2</v>
      </c>
      <c r="X427">
        <f ca="1">SUMPRODUCT('Modified Weights'!X437:X441,'Centered Ratings'!X426:X430)/SUM('Modified Weights'!X437:X441)</f>
        <v>0.73411719965176281</v>
      </c>
      <c r="Y427">
        <f ca="1">SUMPRODUCT('Modified Weights'!Y437:Y441,'Centered Ratings'!Y426:Y430)/SUM('Modified Weights'!Y437:Y441)</f>
        <v>-4.5138257223818284E-2</v>
      </c>
      <c r="Z427">
        <f ca="1">SUMPRODUCT('Modified Weights'!Z437:Z441,'Centered Ratings'!Z426:Z430)/SUM('Modified Weights'!Z437:Z441)</f>
        <v>-0.24287440825652379</v>
      </c>
    </row>
    <row r="428" spans="1:26">
      <c r="A428" s="21" t="s">
        <v>85</v>
      </c>
      <c r="B428">
        <f ca="1">SUMPRODUCT('Modified Weights'!B438:B442,'Centered Ratings'!B427:B431)/SUM('Modified Weights'!B438:B442)</f>
        <v>-3.0441732298311219E-2</v>
      </c>
      <c r="C428">
        <f ca="1">SUMPRODUCT('Modified Weights'!C438:C442,'Centered Ratings'!C427:C431)/SUM('Modified Weights'!C438:C442)</f>
        <v>-4.1232497585486576E-2</v>
      </c>
      <c r="D428">
        <f ca="1">SUMPRODUCT('Modified Weights'!D438:D442,'Centered Ratings'!D427:D431)/SUM('Modified Weights'!D438:D442)</f>
        <v>-0.27025140873238984</v>
      </c>
      <c r="E428">
        <f ca="1">SUMPRODUCT('Modified Weights'!E438:E442,'Centered Ratings'!E427:E431)/SUM('Modified Weights'!E438:E442)</f>
        <v>-4.2964323456616133E-2</v>
      </c>
      <c r="F428" s="4">
        <f ca="1">SUMPRODUCT('Modified Weights'!F438:F442,'Centered Ratings'!F427:F431)/SUM('Modified Weights'!F438:F442)</f>
        <v>3.034799537090236E-2</v>
      </c>
      <c r="G428">
        <f ca="1">SUMPRODUCT('Modified Weights'!G438:G442,'Centered Ratings'!G427:G431)/SUM('Modified Weights'!G438:G442)</f>
        <v>-2.3506565689653685E-2</v>
      </c>
      <c r="H428">
        <f ca="1">SUMPRODUCT('Modified Weights'!H438:H442,'Centered Ratings'!H427:H431)/SUM('Modified Weights'!H438:H442)</f>
        <v>0.22714864701014004</v>
      </c>
      <c r="I428">
        <f ca="1">SUMPRODUCT('Modified Weights'!I438:I442,'Centered Ratings'!I427:I431)/SUM('Modified Weights'!I438:I442)</f>
        <v>6.2831460069926598E-2</v>
      </c>
      <c r="J428">
        <f ca="1">SUMPRODUCT('Modified Weights'!J438:J442,'Centered Ratings'!J427:J431)/SUM('Modified Weights'!J438:J442)</f>
        <v>7.9520227507970161E-3</v>
      </c>
      <c r="K428">
        <f ca="1">SUMPRODUCT('Modified Weights'!K438:K442,'Centered Ratings'!K427:K431)/SUM('Modified Weights'!K438:K442)</f>
        <v>-6.1958328910626066E-3</v>
      </c>
      <c r="L428">
        <f ca="1">SUMPRODUCT('Modified Weights'!L438:L442,'Centered Ratings'!L427:L431)/SUM('Modified Weights'!L438:L442)</f>
        <v>5.421048307916837E-2</v>
      </c>
      <c r="M428">
        <f ca="1">SUMPRODUCT('Modified Weights'!M438:M442,'Centered Ratings'!M427:M431)/SUM('Modified Weights'!M438:M442)</f>
        <v>4.6023963120690771E-2</v>
      </c>
      <c r="N428">
        <f ca="1">SUMPRODUCT('Modified Weights'!N438:N442,'Centered Ratings'!N427:N431)/SUM('Modified Weights'!N438:N442)</f>
        <v>-0.14096122660459368</v>
      </c>
      <c r="O428" s="4">
        <f ca="1">SUMPRODUCT('Modified Weights'!O438:O442,'Centered Ratings'!O427:O431)/SUM('Modified Weights'!O438:O442)</f>
        <v>-6.2231656563338658E-3</v>
      </c>
      <c r="P428">
        <f ca="1">SUMPRODUCT('Modified Weights'!P438:P442,'Centered Ratings'!P427:P431)/SUM('Modified Weights'!P438:P442)</f>
        <v>0.16355277679239441</v>
      </c>
      <c r="Q428">
        <f ca="1">SUMPRODUCT('Modified Weights'!Q438:Q442,'Centered Ratings'!Q427:Q431)/SUM('Modified Weights'!Q438:Q442)</f>
        <v>-2.8274833709304413E-2</v>
      </c>
      <c r="R428">
        <f ca="1">SUMPRODUCT('Modified Weights'!R438:R442,'Centered Ratings'!R427:R431)/SUM('Modified Weights'!R438:R442)</f>
        <v>8.1986422211757115E-2</v>
      </c>
      <c r="S428">
        <f ca="1">SUMPRODUCT('Modified Weights'!S438:S442,'Centered Ratings'!S427:S431)/SUM('Modified Weights'!S438:S442)</f>
        <v>2.6485844916986426E-2</v>
      </c>
      <c r="T428">
        <f ca="1">SUMPRODUCT('Modified Weights'!T438:T442,'Centered Ratings'!T427:T431)/SUM('Modified Weights'!T438:T442)</f>
        <v>0.15935501773151781</v>
      </c>
      <c r="U428">
        <f ca="1">SUMPRODUCT('Modified Weights'!U438:U442,'Centered Ratings'!U427:U431)/SUM('Modified Weights'!U438:U442)</f>
        <v>0.11606904682608193</v>
      </c>
      <c r="V428">
        <f ca="1">SUMPRODUCT('Modified Weights'!V438:V442,'Centered Ratings'!V427:V431)/SUM('Modified Weights'!V438:V442)</f>
        <v>3.8064052938359537E-2</v>
      </c>
      <c r="W428">
        <f ca="1">SUMPRODUCT('Modified Weights'!W438:W442,'Centered Ratings'!W427:W431)/SUM('Modified Weights'!W438:W442)</f>
        <v>8.079895562530244E-2</v>
      </c>
      <c r="X428">
        <f ca="1">SUMPRODUCT('Modified Weights'!X438:X442,'Centered Ratings'!X427:X431)/SUM('Modified Weights'!X438:X442)</f>
        <v>0</v>
      </c>
      <c r="Y428">
        <f ca="1">SUMPRODUCT('Modified Weights'!Y438:Y442,'Centered Ratings'!Y427:Y431)/SUM('Modified Weights'!Y438:Y442)</f>
        <v>-5.5090593311357169E-2</v>
      </c>
      <c r="Z428">
        <f ca="1">SUMPRODUCT('Modified Weights'!Z438:Z442,'Centered Ratings'!Z427:Z431)/SUM('Modified Weights'!Z438:Z442)</f>
        <v>-1.2832378677124614E-2</v>
      </c>
    </row>
    <row r="429" spans="1:26">
      <c r="A429" s="1" t="str">
        <f t="shared" ref="A429:A432" si="85">A428</f>
        <v>3049: Ace Ventura: Pet Detective (1994)</v>
      </c>
      <c r="B429">
        <f ca="1">SUMPRODUCT('Modified Weights'!B439:B443,'Centered Ratings'!B428:B432)/SUM('Modified Weights'!B439:B443)</f>
        <v>-2.0854439772769393E-2</v>
      </c>
      <c r="C429">
        <f ca="1">SUMPRODUCT('Modified Weights'!C439:C443,'Centered Ratings'!C428:C432)/SUM('Modified Weights'!C439:C443)</f>
        <v>-4.1232497585486576E-2</v>
      </c>
      <c r="D429">
        <f ca="1">SUMPRODUCT('Modified Weights'!D439:D443,'Centered Ratings'!D428:D432)/SUM('Modified Weights'!D439:D443)</f>
        <v>-0.27025140873238984</v>
      </c>
      <c r="E429">
        <f ca="1">SUMPRODUCT('Modified Weights'!E439:E443,'Centered Ratings'!E428:E432)/SUM('Modified Weights'!E439:E443)</f>
        <v>-4.2964323456616133E-2</v>
      </c>
      <c r="F429" s="4">
        <f ca="1">SUMPRODUCT('Modified Weights'!F439:F443,'Centered Ratings'!F428:F432)/SUM('Modified Weights'!F439:F443)</f>
        <v>0.11497451119635006</v>
      </c>
      <c r="G429">
        <f ca="1">SUMPRODUCT('Modified Weights'!G439:G443,'Centered Ratings'!G428:G432)/SUM('Modified Weights'!G439:G443)</f>
        <v>-2.3506565689653685E-2</v>
      </c>
      <c r="H429">
        <f ca="1">SUMPRODUCT('Modified Weights'!H439:H443,'Centered Ratings'!H428:H432)/SUM('Modified Weights'!H439:H443)</f>
        <v>0.22714864701014004</v>
      </c>
      <c r="I429">
        <f ca="1">SUMPRODUCT('Modified Weights'!I439:I443,'Centered Ratings'!I428:I432)/SUM('Modified Weights'!I439:I443)</f>
        <v>6.2831460069926598E-2</v>
      </c>
      <c r="J429">
        <f ca="1">SUMPRODUCT('Modified Weights'!J439:J443,'Centered Ratings'!J428:J432)/SUM('Modified Weights'!J439:J443)</f>
        <v>6.2755244516874101E-2</v>
      </c>
      <c r="K429">
        <f ca="1">SUMPRODUCT('Modified Weights'!K439:K443,'Centered Ratings'!K428:K432)/SUM('Modified Weights'!K439:K443)</f>
        <v>-6.1958328910626066E-3</v>
      </c>
      <c r="L429">
        <f ca="1">SUMPRODUCT('Modified Weights'!L439:L443,'Centered Ratings'!L428:L432)/SUM('Modified Weights'!L439:L443)</f>
        <v>0.28511324627827012</v>
      </c>
      <c r="M429">
        <f ca="1">SUMPRODUCT('Modified Weights'!M439:M443,'Centered Ratings'!M428:M432)/SUM('Modified Weights'!M439:M443)</f>
        <v>4.6023963120690771E-2</v>
      </c>
      <c r="N429">
        <f ca="1">SUMPRODUCT('Modified Weights'!N439:N443,'Centered Ratings'!N428:N432)/SUM('Modified Weights'!N439:N443)</f>
        <v>-0.5</v>
      </c>
      <c r="O429" s="4">
        <f ca="1">SUMPRODUCT('Modified Weights'!O439:O443,'Centered Ratings'!O428:O432)/SUM('Modified Weights'!O439:O443)</f>
        <v>5.9751558179909021E-2</v>
      </c>
      <c r="P429">
        <f ca="1">SUMPRODUCT('Modified Weights'!P439:P443,'Centered Ratings'!P428:P432)/SUM('Modified Weights'!P439:P443)</f>
        <v>9.6155854022326334E-2</v>
      </c>
      <c r="Q429">
        <f ca="1">SUMPRODUCT('Modified Weights'!Q439:Q443,'Centered Ratings'!Q428:Q432)/SUM('Modified Weights'!Q439:Q443)</f>
        <v>-2.8274833709304413E-2</v>
      </c>
      <c r="R429">
        <f ca="1">SUMPRODUCT('Modified Weights'!R439:R443,'Centered Ratings'!R428:R432)/SUM('Modified Weights'!R439:R443)</f>
        <v>8.1986422211757115E-2</v>
      </c>
      <c r="S429">
        <f ca="1">SUMPRODUCT('Modified Weights'!S439:S443,'Centered Ratings'!S428:S432)/SUM('Modified Weights'!S439:S443)</f>
        <v>0.33021095870796002</v>
      </c>
      <c r="T429">
        <f ca="1">SUMPRODUCT('Modified Weights'!T439:T443,'Centered Ratings'!T428:T432)/SUM('Modified Weights'!T439:T443)</f>
        <v>0.15935501773151781</v>
      </c>
      <c r="U429">
        <f ca="1">SUMPRODUCT('Modified Weights'!U439:U443,'Centered Ratings'!U428:U432)/SUM('Modified Weights'!U439:U443)</f>
        <v>0.11606904682608193</v>
      </c>
      <c r="V429" t="e">
        <f ca="1">SUMPRODUCT('Modified Weights'!V439:V443,'Centered Ratings'!V428:V432)/SUM('Modified Weights'!V439:V443)</f>
        <v>#DIV/0!</v>
      </c>
      <c r="W429">
        <f ca="1">SUMPRODUCT('Modified Weights'!W439:W443,'Centered Ratings'!W428:W432)/SUM('Modified Weights'!W439:W443)</f>
        <v>-0.12168040537535794</v>
      </c>
      <c r="X429">
        <f ca="1">SUMPRODUCT('Modified Weights'!X439:X443,'Centered Ratings'!X428:X432)/SUM('Modified Weights'!X439:X443)</f>
        <v>0</v>
      </c>
      <c r="Y429">
        <f ca="1">SUMPRODUCT('Modified Weights'!Y439:Y443,'Centered Ratings'!Y428:Y432)/SUM('Modified Weights'!Y439:Y443)</f>
        <v>-0.44644728186729349</v>
      </c>
      <c r="Z429">
        <f ca="1">SUMPRODUCT('Modified Weights'!Z439:Z443,'Centered Ratings'!Z428:Z432)/SUM('Modified Weights'!Z439:Z443)</f>
        <v>-8.5921713310219125E-2</v>
      </c>
    </row>
    <row r="430" spans="1:26">
      <c r="A430" s="1" t="str">
        <f t="shared" si="85"/>
        <v>3049: Ace Ventura: Pet Detective (1994)</v>
      </c>
      <c r="B430">
        <f ca="1">SUMPRODUCT('Modified Weights'!B440:B444,'Centered Ratings'!B429:B433)/SUM('Modified Weights'!B440:B444)</f>
        <v>-2.0854439772769393E-2</v>
      </c>
      <c r="C430">
        <f ca="1">SUMPRODUCT('Modified Weights'!C440:C444,'Centered Ratings'!C429:C433)/SUM('Modified Weights'!C440:C444)</f>
        <v>0.1200275762991527</v>
      </c>
      <c r="D430">
        <f ca="1">SUMPRODUCT('Modified Weights'!D440:D444,'Centered Ratings'!D429:D433)/SUM('Modified Weights'!D440:D444)</f>
        <v>0.83333333333333348</v>
      </c>
      <c r="E430">
        <f ca="1">SUMPRODUCT('Modified Weights'!E440:E444,'Centered Ratings'!E429:E433)/SUM('Modified Weights'!E440:E444)</f>
        <v>1</v>
      </c>
      <c r="F430" s="4">
        <f ca="1">SUMPRODUCT('Modified Weights'!F440:F444,'Centered Ratings'!F429:F433)/SUM('Modified Weights'!F440:F444)</f>
        <v>0.11497451119635006</v>
      </c>
      <c r="G430">
        <f ca="1">SUMPRODUCT('Modified Weights'!G440:G444,'Centered Ratings'!G429:G433)/SUM('Modified Weights'!G440:G444)</f>
        <v>-2.3506565689653685E-2</v>
      </c>
      <c r="H430">
        <f ca="1">SUMPRODUCT('Modified Weights'!H440:H444,'Centered Ratings'!H429:H433)/SUM('Modified Weights'!H440:H444)</f>
        <v>-0.42428378432995334</v>
      </c>
      <c r="I430">
        <f ca="1">SUMPRODUCT('Modified Weights'!I440:I444,'Centered Ratings'!I429:I433)/SUM('Modified Weights'!I440:I444)</f>
        <v>0.104287692132883</v>
      </c>
      <c r="J430">
        <f ca="1">SUMPRODUCT('Modified Weights'!J440:J444,'Centered Ratings'!J429:J433)/SUM('Modified Weights'!J440:J444)</f>
        <v>6.2755244516874101E-2</v>
      </c>
      <c r="K430">
        <f ca="1">SUMPRODUCT('Modified Weights'!K440:K444,'Centered Ratings'!K429:K433)/SUM('Modified Weights'!K440:K444)</f>
        <v>-6.7448621107888601E-2</v>
      </c>
      <c r="L430">
        <f ca="1">SUMPRODUCT('Modified Weights'!L440:L444,'Centered Ratings'!L429:L433)/SUM('Modified Weights'!L440:L444)</f>
        <v>0.28511324627827012</v>
      </c>
      <c r="M430">
        <f ca="1">SUMPRODUCT('Modified Weights'!M440:M444,'Centered Ratings'!M429:M433)/SUM('Modified Weights'!M440:M444)</f>
        <v>4.6023963120690771E-2</v>
      </c>
      <c r="N430">
        <f ca="1">SUMPRODUCT('Modified Weights'!N440:N444,'Centered Ratings'!N429:N433)/SUM('Modified Weights'!N440:N444)</f>
        <v>0</v>
      </c>
      <c r="O430" s="4">
        <f ca="1">SUMPRODUCT('Modified Weights'!O440:O444,'Centered Ratings'!O429:O433)/SUM('Modified Weights'!O440:O444)</f>
        <v>-0.22562110455022741</v>
      </c>
      <c r="P430">
        <f ca="1">SUMPRODUCT('Modified Weights'!P440:P444,'Centered Ratings'!P429:P433)/SUM('Modified Weights'!P440:P444)</f>
        <v>-0.94399836098735013</v>
      </c>
      <c r="Q430">
        <f ca="1">SUMPRODUCT('Modified Weights'!Q440:Q444,'Centered Ratings'!Q429:Q433)/SUM('Modified Weights'!Q440:Q444)</f>
        <v>-2.8274833709304413E-2</v>
      </c>
      <c r="R430">
        <f ca="1">SUMPRODUCT('Modified Weights'!R440:R444,'Centered Ratings'!R429:R433)/SUM('Modified Weights'!R440:R444)</f>
        <v>-0.3058995839430052</v>
      </c>
      <c r="S430">
        <f ca="1">SUMPRODUCT('Modified Weights'!S440:S444,'Centered Ratings'!S429:S433)/SUM('Modified Weights'!S440:S444)</f>
        <v>0.42649575965609959</v>
      </c>
      <c r="T430">
        <f ca="1">SUMPRODUCT('Modified Weights'!T440:T444,'Centered Ratings'!T429:T433)/SUM('Modified Weights'!T440:T444)</f>
        <v>0.15935501773151781</v>
      </c>
      <c r="U430">
        <f ca="1">SUMPRODUCT('Modified Weights'!U440:U444,'Centered Ratings'!U429:U433)/SUM('Modified Weights'!U440:U444)</f>
        <v>0.11606904682608195</v>
      </c>
      <c r="V430" t="e">
        <f ca="1">SUMPRODUCT('Modified Weights'!V440:V444,'Centered Ratings'!V429:V433)/SUM('Modified Weights'!V440:V444)</f>
        <v>#DIV/0!</v>
      </c>
      <c r="W430">
        <f ca="1">SUMPRODUCT('Modified Weights'!W440:W444,'Centered Ratings'!W429:W433)/SUM('Modified Weights'!W440:W444)</f>
        <v>0.45983916992002027</v>
      </c>
      <c r="X430">
        <f ca="1">SUMPRODUCT('Modified Weights'!X440:X444,'Centered Ratings'!X429:X433)/SUM('Modified Weights'!X440:X444)</f>
        <v>0</v>
      </c>
      <c r="Y430">
        <f ca="1">SUMPRODUCT('Modified Weights'!Y440:Y444,'Centered Ratings'!Y429:Y433)/SUM('Modified Weights'!Y440:Y444)</f>
        <v>-1.068829683360792</v>
      </c>
      <c r="Z430">
        <f ca="1">SUMPRODUCT('Modified Weights'!Z440:Z444,'Centered Ratings'!Z429:Z433)/SUM('Modified Weights'!Z440:Z444)</f>
        <v>-0.40297312953391623</v>
      </c>
    </row>
    <row r="431" spans="1:26">
      <c r="A431" s="1" t="str">
        <f t="shared" si="85"/>
        <v>3049: Ace Ventura: Pet Detective (1994)</v>
      </c>
      <c r="B431">
        <f ca="1">SUMPRODUCT('Modified Weights'!B441:B445,'Centered Ratings'!B430:B434)/SUM('Modified Weights'!B441:B445)</f>
        <v>0.64353404039356588</v>
      </c>
      <c r="C431">
        <f ca="1">SUMPRODUCT('Modified Weights'!C441:C445,'Centered Ratings'!C430:C434)/SUM('Modified Weights'!C441:C445)</f>
        <v>0.16316641608504764</v>
      </c>
      <c r="D431">
        <f ca="1">SUMPRODUCT('Modified Weights'!D441:D445,'Centered Ratings'!D430:D434)/SUM('Modified Weights'!D441:D445)</f>
        <v>0.83333333333333348</v>
      </c>
      <c r="E431" t="e">
        <f ca="1">SUMPRODUCT('Modified Weights'!E441:E445,'Centered Ratings'!E430:E434)/SUM('Modified Weights'!E441:E445)</f>
        <v>#DIV/0!</v>
      </c>
      <c r="F431" s="4">
        <f ca="1">SUMPRODUCT('Modified Weights'!F441:F445,'Centered Ratings'!F430:F434)/SUM('Modified Weights'!F441:F445)</f>
        <v>0.35623434082815197</v>
      </c>
      <c r="G431">
        <f ca="1">SUMPRODUCT('Modified Weights'!G441:G445,'Centered Ratings'!G430:G434)/SUM('Modified Weights'!G441:G445)</f>
        <v>-0.68257749863026407</v>
      </c>
      <c r="H431">
        <f ca="1">SUMPRODUCT('Modified Weights'!H441:H445,'Centered Ratings'!H430:H434)/SUM('Modified Weights'!H441:H445)</f>
        <v>-0.18132402667107575</v>
      </c>
      <c r="I431">
        <f ca="1">SUMPRODUCT('Modified Weights'!I441:I445,'Centered Ratings'!I430:I434)/SUM('Modified Weights'!I441:I445)</f>
        <v>-8.5609979095189262E-2</v>
      </c>
      <c r="J431">
        <f ca="1">SUMPRODUCT('Modified Weights'!J441:J445,'Centered Ratings'!J430:J434)/SUM('Modified Weights'!J441:J445)</f>
        <v>8.9523238678117581E-2</v>
      </c>
      <c r="K431">
        <f ca="1">SUMPRODUCT('Modified Weights'!K441:K445,'Centered Ratings'!K430:K434)/SUM('Modified Weights'!K441:K445)</f>
        <v>-6.7448621107888601E-2</v>
      </c>
      <c r="L431">
        <f ca="1">SUMPRODUCT('Modified Weights'!L441:L445,'Centered Ratings'!L430:L434)/SUM('Modified Weights'!L441:L445)</f>
        <v>0.28511324627827012</v>
      </c>
      <c r="M431">
        <f ca="1">SUMPRODUCT('Modified Weights'!M441:M445,'Centered Ratings'!M430:M434)/SUM('Modified Weights'!M441:M445)</f>
        <v>4.6023963120690771E-2</v>
      </c>
      <c r="N431">
        <f ca="1">SUMPRODUCT('Modified Weights'!N441:N445,'Centered Ratings'!N430:N434)/SUM('Modified Weights'!N441:N445)</f>
        <v>0</v>
      </c>
      <c r="O431" s="4">
        <f ca="1">SUMPRODUCT('Modified Weights'!O441:O445,'Centered Ratings'!O430:O434)/SUM('Modified Weights'!O441:O445)</f>
        <v>-0.44957343429818064</v>
      </c>
      <c r="P431">
        <f ca="1">SUMPRODUCT('Modified Weights'!P441:P445,'Centered Ratings'!P430:P434)/SUM('Modified Weights'!P441:P445)</f>
        <v>-0.94399836098735013</v>
      </c>
      <c r="Q431">
        <f ca="1">SUMPRODUCT('Modified Weights'!Q441:Q445,'Centered Ratings'!Q430:Q434)/SUM('Modified Weights'!Q441:Q445)</f>
        <v>0.14436823792563344</v>
      </c>
      <c r="R431">
        <f ca="1">SUMPRODUCT('Modified Weights'!R441:R445,'Centered Ratings'!R430:R434)/SUM('Modified Weights'!R441:R445)</f>
        <v>-0.54333876381375201</v>
      </c>
      <c r="S431">
        <f ca="1">SUMPRODUCT('Modified Weights'!S441:S445,'Centered Ratings'!S430:S434)/SUM('Modified Weights'!S441:S445)</f>
        <v>-8.1868046598600738E-2</v>
      </c>
      <c r="T431">
        <f ca="1">SUMPRODUCT('Modified Weights'!T441:T445,'Centered Ratings'!T430:T434)/SUM('Modified Weights'!T441:T445)</f>
        <v>-1.25</v>
      </c>
      <c r="U431">
        <f ca="1">SUMPRODUCT('Modified Weights'!U441:U445,'Centered Ratings'!U430:U434)/SUM('Modified Weights'!U441:U445)</f>
        <v>0.31031945350193529</v>
      </c>
      <c r="V431" t="e">
        <f ca="1">SUMPRODUCT('Modified Weights'!V441:V445,'Centered Ratings'!V430:V434)/SUM('Modified Weights'!V441:V445)</f>
        <v>#DIV/0!</v>
      </c>
      <c r="W431">
        <f ca="1">SUMPRODUCT('Modified Weights'!W441:W445,'Centered Ratings'!W430:W434)/SUM('Modified Weights'!W441:W445)</f>
        <v>0.34180342491939486</v>
      </c>
      <c r="X431">
        <f ca="1">SUMPRODUCT('Modified Weights'!X441:X445,'Centered Ratings'!X430:X434)/SUM('Modified Weights'!X441:X445)</f>
        <v>0</v>
      </c>
      <c r="Y431">
        <f ca="1">SUMPRODUCT('Modified Weights'!Y441:Y445,'Centered Ratings'!Y430:Y434)/SUM('Modified Weights'!Y441:Y445)</f>
        <v>-0.53441484168039599</v>
      </c>
      <c r="Z431">
        <f ca="1">SUMPRODUCT('Modified Weights'!Z441:Z445,'Centered Ratings'!Z430:Z434)/SUM('Modified Weights'!Z441:Z445)</f>
        <v>-0.19308819191387508</v>
      </c>
    </row>
    <row r="432" spans="1:26">
      <c r="A432" s="1" t="str">
        <f t="shared" si="85"/>
        <v>3049: Ace Ventura: Pet Detective (1994)</v>
      </c>
      <c r="B432">
        <f ca="1">SUMPRODUCT('Modified Weights'!B442:B446,'Centered Ratings'!B431:B435)/SUM('Modified Weights'!B442:B446)</f>
        <v>0</v>
      </c>
      <c r="C432">
        <f ca="1">SUMPRODUCT('Modified Weights'!C442:C446,'Centered Ratings'!C431:C435)/SUM('Modified Weights'!C442:C446)</f>
        <v>0.40225697120043846</v>
      </c>
      <c r="D432">
        <f ca="1">SUMPRODUCT('Modified Weights'!D442:D446,'Centered Ratings'!D431:D435)/SUM('Modified Weights'!D442:D446)</f>
        <v>0.23045103771560832</v>
      </c>
      <c r="E432">
        <f ca="1">SUMPRODUCT('Modified Weights'!E442:E446,'Centered Ratings'!E431:E435)/SUM('Modified Weights'!E442:E446)</f>
        <v>-0.25</v>
      </c>
      <c r="F432" s="4">
        <f ca="1">SUMPRODUCT('Modified Weights'!F442:F446,'Centered Ratings'!F431:F435)/SUM('Modified Weights'!F442:F446)</f>
        <v>-0.6206381634290542</v>
      </c>
      <c r="G432">
        <f ca="1">SUMPRODUCT('Modified Weights'!G442:G446,'Centered Ratings'!G431:G435)/SUM('Modified Weights'!G442:G446)</f>
        <v>0.66666666666666652</v>
      </c>
      <c r="H432">
        <f ca="1">SUMPRODUCT('Modified Weights'!H442:H446,'Centered Ratings'!H431:H435)/SUM('Modified Weights'!H442:H446)</f>
        <v>-1.8140832494059497E-2</v>
      </c>
      <c r="I432">
        <f ca="1">SUMPRODUCT('Modified Weights'!I442:I446,'Centered Ratings'!I431:I435)/SUM('Modified Weights'!I442:I446)</f>
        <v>2.9061223523836069E-2</v>
      </c>
      <c r="J432">
        <f ca="1">SUMPRODUCT('Modified Weights'!J442:J446,'Centered Ratings'!J431:J435)/SUM('Modified Weights'!J442:J446)</f>
        <v>-0.128871130658536</v>
      </c>
      <c r="K432">
        <f ca="1">SUMPRODUCT('Modified Weights'!K442:K446,'Centered Ratings'!K431:K435)/SUM('Modified Weights'!K442:K446)</f>
        <v>0.50634347172446481</v>
      </c>
      <c r="L432">
        <f ca="1">SUMPRODUCT('Modified Weights'!L442:L446,'Centered Ratings'!L431:L435)/SUM('Modified Weights'!L442:L446)</f>
        <v>0.16826828791117257</v>
      </c>
      <c r="M432">
        <f ca="1">SUMPRODUCT('Modified Weights'!M442:M446,'Centered Ratings'!M431:M435)/SUM('Modified Weights'!M442:M446)</f>
        <v>-0.97698801843965477</v>
      </c>
      <c r="N432">
        <f ca="1">SUMPRODUCT('Modified Weights'!N442:N446,'Centered Ratings'!N431:N435)/SUM('Modified Weights'!N442:N446)</f>
        <v>0</v>
      </c>
      <c r="O432" s="4">
        <f ca="1">SUMPRODUCT('Modified Weights'!O442:O446,'Centered Ratings'!O431:O435)/SUM('Modified Weights'!O442:O446)</f>
        <v>1.1810920900556998E-3</v>
      </c>
      <c r="P432">
        <f ca="1">SUMPRODUCT('Modified Weights'!P442:P446,'Centered Ratings'!P431:P435)/SUM('Modified Weights'!P442:P446)</f>
        <v>-1.533296910830002E-2</v>
      </c>
      <c r="Q432">
        <f ca="1">SUMPRODUCT('Modified Weights'!Q442:Q446,'Centered Ratings'!Q431:Q435)/SUM('Modified Weights'!Q442:Q446)</f>
        <v>0.14436823792563344</v>
      </c>
      <c r="R432">
        <f ca="1">SUMPRODUCT('Modified Weights'!R442:R446,'Centered Ratings'!R431:R435)/SUM('Modified Weights'!R442:R446)</f>
        <v>-1.8750000000000002</v>
      </c>
      <c r="S432">
        <f ca="1">SUMPRODUCT('Modified Weights'!S442:S446,'Centered Ratings'!S431:S435)/SUM('Modified Weights'!S442:S446)</f>
        <v>-8.1868046598600738E-2</v>
      </c>
      <c r="T432">
        <f ca="1">SUMPRODUCT('Modified Weights'!T442:T446,'Centered Ratings'!T431:T435)/SUM('Modified Weights'!T442:T446)</f>
        <v>-1.25</v>
      </c>
      <c r="U432">
        <f ca="1">SUMPRODUCT('Modified Weights'!U442:U446,'Centered Ratings'!U431:U435)/SUM('Modified Weights'!U442:U446)</f>
        <v>-0.1879134674317631</v>
      </c>
      <c r="V432" t="e">
        <f ca="1">SUMPRODUCT('Modified Weights'!V442:V446,'Centered Ratings'!V431:V435)/SUM('Modified Weights'!V442:V446)</f>
        <v>#DIV/0!</v>
      </c>
      <c r="W432">
        <f ca="1">SUMPRODUCT('Modified Weights'!W442:W446,'Centered Ratings'!W431:W435)/SUM('Modified Weights'!W442:W446)</f>
        <v>0.83638174484834904</v>
      </c>
      <c r="X432">
        <f ca="1">SUMPRODUCT('Modified Weights'!X442:X446,'Centered Ratings'!X431:X435)/SUM('Modified Weights'!X442:X446)</f>
        <v>0</v>
      </c>
      <c r="Y432">
        <f ca="1">SUMPRODUCT('Modified Weights'!Y442:Y446,'Centered Ratings'!Y431:Y435)/SUM('Modified Weights'!Y442:Y446)</f>
        <v>-6.8829683360792066E-2</v>
      </c>
      <c r="Z432">
        <f ca="1">SUMPRODUCT('Modified Weights'!Z442:Z446,'Centered Ratings'!Z431:Z435)/SUM('Modified Weights'!Z442:Z446)</f>
        <v>0.25232070904494336</v>
      </c>
    </row>
    <row r="433" spans="1:26">
      <c r="A433" s="21" t="s">
        <v>86</v>
      </c>
      <c r="B433">
        <f ca="1">SUMPRODUCT('Modified Weights'!B443:B447,'Centered Ratings'!B432:B436)/SUM('Modified Weights'!B443:B447)</f>
        <v>0</v>
      </c>
      <c r="C433">
        <f ca="1">SUMPRODUCT('Modified Weights'!C443:C447,'Centered Ratings'!C432:C436)/SUM('Modified Weights'!C443:C447)</f>
        <v>3.5127422174841022E-2</v>
      </c>
      <c r="D433">
        <f ca="1">SUMPRODUCT('Modified Weights'!D443:D447,'Centered Ratings'!D432:D436)/SUM('Modified Weights'!D443:D447)</f>
        <v>-2.8253367208180807E-2</v>
      </c>
      <c r="E433">
        <f ca="1">SUMPRODUCT('Modified Weights'!E443:E447,'Centered Ratings'!E432:E436)/SUM('Modified Weights'!E443:E447)</f>
        <v>-6.0400494456944662E-2</v>
      </c>
      <c r="F433" s="4">
        <f ca="1">SUMPRODUCT('Modified Weights'!F443:F447,'Centered Ratings'!F432:F436)/SUM('Modified Weights'!F443:F447)</f>
        <v>-1.7447346283783329E-2</v>
      </c>
      <c r="G433">
        <f ca="1">SUMPRODUCT('Modified Weights'!G443:G447,'Centered Ratings'!G432:G436)/SUM('Modified Weights'!G443:G447)</f>
        <v>0</v>
      </c>
      <c r="H433">
        <f ca="1">SUMPRODUCT('Modified Weights'!H443:H447,'Centered Ratings'!H432:H436)/SUM('Modified Weights'!H443:H447)</f>
        <v>-1.8140832494059497E-2</v>
      </c>
      <c r="I433">
        <f ca="1">SUMPRODUCT('Modified Weights'!I443:I447,'Centered Ratings'!I432:I436)/SUM('Modified Weights'!I443:I447)</f>
        <v>2.9061223523836069E-2</v>
      </c>
      <c r="J433">
        <f ca="1">SUMPRODUCT('Modified Weights'!J443:J447,'Centered Ratings'!J432:J436)/SUM('Modified Weights'!J443:J447)</f>
        <v>-2.5807537723573364E-3</v>
      </c>
      <c r="K433">
        <f ca="1">SUMPRODUCT('Modified Weights'!K443:K447,'Centered Ratings'!K432:K436)/SUM('Modified Weights'!K443:K447)</f>
        <v>-2.5162298235498503E-3</v>
      </c>
      <c r="L433">
        <f ca="1">SUMPRODUCT('Modified Weights'!L443:L447,'Centered Ratings'!L432:L436)/SUM('Modified Weights'!L443:L447)</f>
        <v>3.7087103923862226E-2</v>
      </c>
      <c r="M433">
        <f ca="1">SUMPRODUCT('Modified Weights'!M443:M447,'Centered Ratings'!M432:M436)/SUM('Modified Weights'!M443:M447)</f>
        <v>0</v>
      </c>
      <c r="N433">
        <f ca="1">SUMPRODUCT('Modified Weights'!N443:N447,'Centered Ratings'!N432:N436)/SUM('Modified Weights'!N443:N447)</f>
        <v>0</v>
      </c>
      <c r="O433" s="4">
        <f ca="1">SUMPRODUCT('Modified Weights'!O443:O447,'Centered Ratings'!O432:O436)/SUM('Modified Weights'!O443:O447)</f>
        <v>-7.467245878645988E-2</v>
      </c>
      <c r="P433">
        <f ca="1">SUMPRODUCT('Modified Weights'!P443:P447,'Centered Ratings'!P432:P436)/SUM('Modified Weights'!P443:P447)</f>
        <v>-1.533296910830002E-2</v>
      </c>
      <c r="Q433">
        <f ca="1">SUMPRODUCT('Modified Weights'!Q443:Q447,'Centered Ratings'!Q432:Q436)/SUM('Modified Weights'!Q443:Q447)</f>
        <v>-7.380050306611729E-3</v>
      </c>
      <c r="R433">
        <f ca="1">SUMPRODUCT('Modified Weights'!R443:R447,'Centered Ratings'!R432:R436)/SUM('Modified Weights'!R443:R447)</f>
        <v>0</v>
      </c>
      <c r="S433">
        <f ca="1">SUMPRODUCT('Modified Weights'!S443:S447,'Centered Ratings'!S432:S436)/SUM('Modified Weights'!S443:S447)</f>
        <v>-8.1868046598600738E-2</v>
      </c>
      <c r="T433">
        <f ca="1">SUMPRODUCT('Modified Weights'!T443:T447,'Centered Ratings'!T432:T436)/SUM('Modified Weights'!T443:T447)</f>
        <v>0</v>
      </c>
      <c r="U433">
        <f ca="1">SUMPRODUCT('Modified Weights'!U443:U447,'Centered Ratings'!U432:U436)/SUM('Modified Weights'!U443:U447)</f>
        <v>3.9667736146173152E-2</v>
      </c>
      <c r="V433" t="e">
        <f ca="1">SUMPRODUCT('Modified Weights'!V443:V447,'Centered Ratings'!V432:V436)/SUM('Modified Weights'!V443:V447)</f>
        <v>#DIV/0!</v>
      </c>
      <c r="W433">
        <f ca="1">SUMPRODUCT('Modified Weights'!W443:W447,'Centered Ratings'!W432:W436)/SUM('Modified Weights'!W443:W447)</f>
        <v>0.46535110234617716</v>
      </c>
      <c r="X433">
        <f ca="1">SUMPRODUCT('Modified Weights'!X443:X447,'Centered Ratings'!X432:X436)/SUM('Modified Weights'!X443:X447)</f>
        <v>0</v>
      </c>
      <c r="Y433">
        <f ca="1">SUMPRODUCT('Modified Weights'!Y443:Y447,'Centered Ratings'!Y432:Y436)/SUM('Modified Weights'!Y443:Y447)</f>
        <v>-4.7226002495473103E-2</v>
      </c>
      <c r="Z433">
        <f ca="1">SUMPRODUCT('Modified Weights'!Z443:Z447,'Centered Ratings'!Z432:Z436)/SUM('Modified Weights'!Z443:Z447)</f>
        <v>-4.1292060598789058E-2</v>
      </c>
    </row>
    <row r="434" spans="1:26">
      <c r="A434" s="1" t="str">
        <f t="shared" ref="A434:A437" si="86">A433</f>
        <v>4327: Charlie's Angels (2000)</v>
      </c>
      <c r="B434" t="e">
        <f ca="1">SUMPRODUCT('Modified Weights'!B444:B448,'Centered Ratings'!B433:B437)/SUM('Modified Weights'!B444:B448)</f>
        <v>#DIV/0!</v>
      </c>
      <c r="C434">
        <f ca="1">SUMPRODUCT('Modified Weights'!C444:C448,'Centered Ratings'!C433:C437)/SUM('Modified Weights'!C444:C448)</f>
        <v>3.5127422174841022E-2</v>
      </c>
      <c r="D434">
        <f ca="1">SUMPRODUCT('Modified Weights'!D444:D448,'Centered Ratings'!D433:D437)/SUM('Modified Weights'!D444:D448)</f>
        <v>-0.24766020533079125</v>
      </c>
      <c r="E434">
        <f ca="1">SUMPRODUCT('Modified Weights'!E444:E448,'Centered Ratings'!E433:E437)/SUM('Modified Weights'!E444:E448)</f>
        <v>-6.0400494456944662E-2</v>
      </c>
      <c r="F434" s="4">
        <f ca="1">SUMPRODUCT('Modified Weights'!F444:F448,'Centered Ratings'!F433:F437)/SUM('Modified Weights'!F444:F448)</f>
        <v>0.34890253964612566</v>
      </c>
      <c r="G434">
        <f ca="1">SUMPRODUCT('Modified Weights'!G444:G448,'Centered Ratings'!G433:G437)/SUM('Modified Weights'!G444:G448)</f>
        <v>0</v>
      </c>
      <c r="H434">
        <f ca="1">SUMPRODUCT('Modified Weights'!H444:H448,'Centered Ratings'!H433:H437)/SUM('Modified Weights'!H444:H448)</f>
        <v>-1.8140832494059497E-2</v>
      </c>
      <c r="I434">
        <f ca="1">SUMPRODUCT('Modified Weights'!I444:I448,'Centered Ratings'!I433:I437)/SUM('Modified Weights'!I444:I448)</f>
        <v>2.9061223523836069E-2</v>
      </c>
      <c r="J434">
        <f ca="1">SUMPRODUCT('Modified Weights'!J444:J448,'Centered Ratings'!J433:J437)/SUM('Modified Weights'!J444:J448)</f>
        <v>-0.25</v>
      </c>
      <c r="K434">
        <f ca="1">SUMPRODUCT('Modified Weights'!K444:K448,'Centered Ratings'!K433:K437)/SUM('Modified Weights'!K444:K448)</f>
        <v>-2.5162298235498503E-3</v>
      </c>
      <c r="L434">
        <f ca="1">SUMPRODUCT('Modified Weights'!L444:L448,'Centered Ratings'!L433:L437)/SUM('Modified Weights'!L444:L448)</f>
        <v>-0.20055052810151699</v>
      </c>
      <c r="M434">
        <f ca="1">SUMPRODUCT('Modified Weights'!M444:M448,'Centered Ratings'!M433:M437)/SUM('Modified Weights'!M444:M448)</f>
        <v>0</v>
      </c>
      <c r="N434">
        <f ca="1">SUMPRODUCT('Modified Weights'!N444:N448,'Centered Ratings'!N433:N437)/SUM('Modified Weights'!N444:N448)</f>
        <v>0</v>
      </c>
      <c r="O434" s="4">
        <f ca="1">SUMPRODUCT('Modified Weights'!O444:O448,'Centered Ratings'!O433:O437)/SUM('Modified Weights'!O444:O448)</f>
        <v>-7.467245878645988E-2</v>
      </c>
      <c r="P434">
        <f ca="1">SUMPRODUCT('Modified Weights'!P444:P448,'Centered Ratings'!P433:P437)/SUM('Modified Weights'!P444:P448)</f>
        <v>0.21933406178339998</v>
      </c>
      <c r="Q434">
        <f ca="1">SUMPRODUCT('Modified Weights'!Q444:Q448,'Centered Ratings'!Q433:Q437)/SUM('Modified Weights'!Q444:Q448)</f>
        <v>-7.380050306611729E-3</v>
      </c>
      <c r="R434">
        <f ca="1">SUMPRODUCT('Modified Weights'!R444:R448,'Centered Ratings'!R433:R437)/SUM('Modified Weights'!R444:R448)</f>
        <v>0</v>
      </c>
      <c r="S434">
        <f ca="1">SUMPRODUCT('Modified Weights'!S444:S448,'Centered Ratings'!S433:S437)/SUM('Modified Weights'!S444:S448)</f>
        <v>-0.74999999999999989</v>
      </c>
      <c r="T434">
        <f ca="1">SUMPRODUCT('Modified Weights'!T444:T448,'Centered Ratings'!T433:T437)/SUM('Modified Weights'!T444:T448)</f>
        <v>0</v>
      </c>
      <c r="U434">
        <f ca="1">SUMPRODUCT('Modified Weights'!U444:U448,'Centered Ratings'!U433:U437)/SUM('Modified Weights'!U444:U448)</f>
        <v>-0.14303682290280612</v>
      </c>
      <c r="V434" t="e">
        <f ca="1">SUMPRODUCT('Modified Weights'!V444:V448,'Centered Ratings'!V433:V437)/SUM('Modified Weights'!V444:V448)</f>
        <v>#DIV/0!</v>
      </c>
      <c r="W434">
        <f ca="1">SUMPRODUCT('Modified Weights'!W444:W448,'Centered Ratings'!W433:W437)/SUM('Modified Weights'!W444:W448)</f>
        <v>0.84259798568583588</v>
      </c>
      <c r="X434">
        <f ca="1">SUMPRODUCT('Modified Weights'!X444:X448,'Centered Ratings'!X433:X437)/SUM('Modified Weights'!X444:X448)</f>
        <v>0</v>
      </c>
      <c r="Y434">
        <f ca="1">SUMPRODUCT('Modified Weights'!Y444:Y448,'Centered Ratings'!Y433:Y437)/SUM('Modified Weights'!Y444:Y448)</f>
        <v>-4.7226002495473103E-2</v>
      </c>
      <c r="Z434">
        <f ca="1">SUMPRODUCT('Modified Weights'!Z444:Z448,'Centered Ratings'!Z433:Z437)/SUM('Modified Weights'!Z444:Z448)</f>
        <v>-4.1292060598789058E-2</v>
      </c>
    </row>
    <row r="435" spans="1:26">
      <c r="A435" s="1" t="str">
        <f t="shared" si="86"/>
        <v>4327: Charlie's Angels (2000)</v>
      </c>
      <c r="B435" t="e">
        <f ca="1">SUMPRODUCT('Modified Weights'!B445:B449,'Centered Ratings'!B434:B438)/SUM('Modified Weights'!B445:B449)</f>
        <v>#DIV/0!</v>
      </c>
      <c r="C435">
        <f ca="1">SUMPRODUCT('Modified Weights'!C445:C449,'Centered Ratings'!C434:C438)/SUM('Modified Weights'!C445:C449)</f>
        <v>-0.5</v>
      </c>
      <c r="D435">
        <f ca="1">SUMPRODUCT('Modified Weights'!D445:D449,'Centered Ratings'!D434:D438)/SUM('Modified Weights'!D445:D449)</f>
        <v>-0.24766020533079125</v>
      </c>
      <c r="E435">
        <f ca="1">SUMPRODUCT('Modified Weights'!E445:E449,'Centered Ratings'!E434:E438)/SUM('Modified Weights'!E445:E449)</f>
        <v>-6.0400494456944662E-2</v>
      </c>
      <c r="F435" s="4">
        <f ca="1">SUMPRODUCT('Modified Weights'!F445:F449,'Centered Ratings'!F434:F438)/SUM('Modified Weights'!F445:F449)</f>
        <v>-0.10783127408023784</v>
      </c>
      <c r="G435">
        <f ca="1">SUMPRODUCT('Modified Weights'!G445:G449,'Centered Ratings'!G434:G438)/SUM('Modified Weights'!G445:G449)</f>
        <v>0</v>
      </c>
      <c r="H435">
        <f ca="1">SUMPRODUCT('Modified Weights'!H445:H449,'Centered Ratings'!H434:H438)/SUM('Modified Weights'!H445:H449)</f>
        <v>0.25</v>
      </c>
      <c r="I435">
        <f ca="1">SUMPRODUCT('Modified Weights'!I445:I449,'Centered Ratings'!I434:I438)/SUM('Modified Weights'!I445:I449)</f>
        <v>-6.2389513310024604E-2</v>
      </c>
      <c r="J435">
        <f ca="1">SUMPRODUCT('Modified Weights'!J445:J449,'Centered Ratings'!J434:J438)/SUM('Modified Weights'!J445:J449)</f>
        <v>-0.25</v>
      </c>
      <c r="K435">
        <f ca="1">SUMPRODUCT('Modified Weights'!K445:K449,'Centered Ratings'!K434:K438)/SUM('Modified Weights'!K445:K449)</f>
        <v>9.8822915560990016E-2</v>
      </c>
      <c r="L435">
        <f ca="1">SUMPRODUCT('Modified Weights'!L445:L449,'Centered Ratings'!L434:L438)/SUM('Modified Weights'!L445:L449)</f>
        <v>-0.20055052810151699</v>
      </c>
      <c r="M435">
        <f ca="1">SUMPRODUCT('Modified Weights'!M445:M449,'Centered Ratings'!M434:M438)/SUM('Modified Weights'!M445:M449)</f>
        <v>-0.45532907452310473</v>
      </c>
      <c r="N435" t="e">
        <f ca="1">SUMPRODUCT('Modified Weights'!N445:N449,'Centered Ratings'!N434:N438)/SUM('Modified Weights'!N445:N449)</f>
        <v>#DIV/0!</v>
      </c>
      <c r="O435" s="4">
        <f ca="1">SUMPRODUCT('Modified Weights'!O445:O449,'Centered Ratings'!O434:O438)/SUM('Modified Weights'!O445:O449)</f>
        <v>0.40736395076378851</v>
      </c>
      <c r="P435">
        <f ca="1">SUMPRODUCT('Modified Weights'!P445:P449,'Centered Ratings'!P434:P438)/SUM('Modified Weights'!P445:P449)</f>
        <v>0.21933406178339998</v>
      </c>
      <c r="Q435">
        <f ca="1">SUMPRODUCT('Modified Weights'!Q445:Q449,'Centered Ratings'!Q434:Q438)/SUM('Modified Weights'!Q445:Q449)</f>
        <v>0.66912668343553738</v>
      </c>
      <c r="R435">
        <f ca="1">SUMPRODUCT('Modified Weights'!R445:R449,'Centered Ratings'!R434:R438)/SUM('Modified Weights'!R445:R449)</f>
        <v>0</v>
      </c>
      <c r="S435">
        <f ca="1">SUMPRODUCT('Modified Weights'!S445:S449,'Centered Ratings'!S434:S438)/SUM('Modified Weights'!S445:S449)</f>
        <v>-0.74999999999999989</v>
      </c>
      <c r="T435">
        <f ca="1">SUMPRODUCT('Modified Weights'!T445:T449,'Centered Ratings'!T434:T438)/SUM('Modified Weights'!T445:T449)</f>
        <v>0</v>
      </c>
      <c r="U435">
        <f ca="1">SUMPRODUCT('Modified Weights'!U445:U449,'Centered Ratings'!U434:U438)/SUM('Modified Weights'!U445:U449)</f>
        <v>-0.34337507133253065</v>
      </c>
      <c r="V435" t="e">
        <f ca="1">SUMPRODUCT('Modified Weights'!V445:V449,'Centered Ratings'!V434:V438)/SUM('Modified Weights'!V445:V449)</f>
        <v>#DIV/0!</v>
      </c>
      <c r="W435">
        <f ca="1">SUMPRODUCT('Modified Weights'!W445:W449,'Centered Ratings'!W434:W438)/SUM('Modified Weights'!W445:W449)</f>
        <v>0.21766023145513907</v>
      </c>
      <c r="X435">
        <f ca="1">SUMPRODUCT('Modified Weights'!X445:X449,'Centered Ratings'!X434:X438)/SUM('Modified Weights'!X445:X449)</f>
        <v>-0.59487636513881237</v>
      </c>
      <c r="Y435">
        <f ca="1">SUMPRODUCT('Modified Weights'!Y445:Y449,'Centered Ratings'!Y434:Y438)/SUM('Modified Weights'!Y445:Y449)</f>
        <v>-4.7226002495473103E-2</v>
      </c>
      <c r="Z435">
        <f ca="1">SUMPRODUCT('Modified Weights'!Z445:Z449,'Centered Ratings'!Z434:Z438)/SUM('Modified Weights'!Z445:Z449)</f>
        <v>0.35435396970060545</v>
      </c>
    </row>
    <row r="436" spans="1:26">
      <c r="A436" s="1" t="str">
        <f t="shared" si="86"/>
        <v>4327: Charlie's Angels (2000)</v>
      </c>
      <c r="B436" t="e">
        <f ca="1">SUMPRODUCT('Modified Weights'!B446:B450,'Centered Ratings'!B435:B439)/SUM('Modified Weights'!B446:B450)</f>
        <v>#DIV/0!</v>
      </c>
      <c r="C436">
        <f ca="1">SUMPRODUCT('Modified Weights'!C446:C450,'Centered Ratings'!C435:C439)/SUM('Modified Weights'!C446:C450)</f>
        <v>0</v>
      </c>
      <c r="D436">
        <f ca="1">SUMPRODUCT('Modified Weights'!D446:D450,'Centered Ratings'!D435:D439)/SUM('Modified Weights'!D446:D450)</f>
        <v>-0.24766020533079125</v>
      </c>
      <c r="E436">
        <f ca="1">SUMPRODUCT('Modified Weights'!E446:E450,'Centered Ratings'!E435:E439)/SUM('Modified Weights'!E446:E450)</f>
        <v>-3.689752998255038E-2</v>
      </c>
      <c r="F436" s="4">
        <f ca="1">SUMPRODUCT('Modified Weights'!F446:F450,'Centered Ratings'!F435:F439)/SUM('Modified Weights'!F446:F450)</f>
        <v>-0.18873724572309145</v>
      </c>
      <c r="G436">
        <f ca="1">SUMPRODUCT('Modified Weights'!G446:G450,'Centered Ratings'!G435:G439)/SUM('Modified Weights'!G446:G450)</f>
        <v>0</v>
      </c>
      <c r="H436" t="e">
        <f ca="1">SUMPRODUCT('Modified Weights'!H446:H450,'Centered Ratings'!H435:H439)/SUM('Modified Weights'!H446:H450)</f>
        <v>#DIV/0!</v>
      </c>
      <c r="I436">
        <f ca="1">SUMPRODUCT('Modified Weights'!I446:I450,'Centered Ratings'!I435:I439)/SUM('Modified Weights'!I446:I450)</f>
        <v>-0.33333333333333348</v>
      </c>
      <c r="J436">
        <f ca="1">SUMPRODUCT('Modified Weights'!J446:J450,'Centered Ratings'!J435:J439)/SUM('Modified Weights'!J446:J450)</f>
        <v>-0.25</v>
      </c>
      <c r="K436">
        <f ca="1">SUMPRODUCT('Modified Weights'!K446:K450,'Centered Ratings'!K435:K439)/SUM('Modified Weights'!K446:K450)</f>
        <v>9.8822915560990016E-2</v>
      </c>
      <c r="L436">
        <f ca="1">SUMPRODUCT('Modified Weights'!L446:L450,'Centered Ratings'!L435:L439)/SUM('Modified Weights'!L446:L450)</f>
        <v>-0.20055052810151699</v>
      </c>
      <c r="M436">
        <f ca="1">SUMPRODUCT('Modified Weights'!M446:M450,'Centered Ratings'!M435:M439)/SUM('Modified Weights'!M446:M450)</f>
        <v>-0.45532907452310473</v>
      </c>
      <c r="N436" t="e">
        <f ca="1">SUMPRODUCT('Modified Weights'!N446:N450,'Centered Ratings'!N435:N439)/SUM('Modified Weights'!N446:N450)</f>
        <v>#DIV/0!</v>
      </c>
      <c r="O436" s="4">
        <f ca="1">SUMPRODUCT('Modified Weights'!O446:O450,'Centered Ratings'!O435:O439)/SUM('Modified Weights'!O446:O450)</f>
        <v>0.40736395076378851</v>
      </c>
      <c r="P436">
        <f ca="1">SUMPRODUCT('Modified Weights'!P446:P450,'Centered Ratings'!P435:P439)/SUM('Modified Weights'!P446:P450)</f>
        <v>0.21933406178339998</v>
      </c>
      <c r="Q436">
        <f ca="1">SUMPRODUCT('Modified Weights'!Q446:Q450,'Centered Ratings'!Q435:Q439)/SUM('Modified Weights'!Q446:Q450)</f>
        <v>0.58702335848663934</v>
      </c>
      <c r="R436">
        <f ca="1">SUMPRODUCT('Modified Weights'!R446:R450,'Centered Ratings'!R435:R439)/SUM('Modified Weights'!R446:R450)</f>
        <v>0</v>
      </c>
      <c r="S436">
        <f ca="1">SUMPRODUCT('Modified Weights'!S446:S450,'Centered Ratings'!S435:S439)/SUM('Modified Weights'!S446:S450)</f>
        <v>0</v>
      </c>
      <c r="T436">
        <f ca="1">SUMPRODUCT('Modified Weights'!T446:T450,'Centered Ratings'!T435:T439)/SUM('Modified Weights'!T446:T450)</f>
        <v>0</v>
      </c>
      <c r="U436">
        <f ca="1">SUMPRODUCT('Modified Weights'!U446:U450,'Centered Ratings'!U435:U439)/SUM('Modified Weights'!U446:U450)</f>
        <v>-1.0983650394504851</v>
      </c>
      <c r="V436" t="e">
        <f ca="1">SUMPRODUCT('Modified Weights'!V446:V450,'Centered Ratings'!V435:V439)/SUM('Modified Weights'!V446:V450)</f>
        <v>#DIV/0!</v>
      </c>
      <c r="W436">
        <f ca="1">SUMPRODUCT('Modified Weights'!W446:W450,'Centered Ratings'!W435:W439)/SUM('Modified Weights'!W446:W450)</f>
        <v>-0.46369841914023835</v>
      </c>
      <c r="X436">
        <f ca="1">SUMPRODUCT('Modified Weights'!X446:X450,'Centered Ratings'!X435:X439)/SUM('Modified Weights'!X446:X450)</f>
        <v>-0.59487636513881237</v>
      </c>
      <c r="Y436">
        <f ca="1">SUMPRODUCT('Modified Weights'!Y446:Y450,'Centered Ratings'!Y435:Y439)/SUM('Modified Weights'!Y446:Y450)</f>
        <v>0.31945121312561314</v>
      </c>
      <c r="Z436">
        <f ca="1">SUMPRODUCT('Modified Weights'!Z446:Z450,'Centered Ratings'!Z435:Z439)/SUM('Modified Weights'!Z446:Z450)</f>
        <v>0</v>
      </c>
    </row>
    <row r="437" spans="1:26">
      <c r="A437" s="1" t="str">
        <f t="shared" si="86"/>
        <v>4327: Charlie's Angels (2000)</v>
      </c>
      <c r="B437" t="e">
        <f ca="1">SUMPRODUCT('Modified Weights'!B447:B451,'Centered Ratings'!B436:B440)/SUM('Modified Weights'!B447:B451)</f>
        <v>#DIV/0!</v>
      </c>
      <c r="C437">
        <f ca="1">SUMPRODUCT('Modified Weights'!C447:C451,'Centered Ratings'!C436:C440)/SUM('Modified Weights'!C447:C451)</f>
        <v>0</v>
      </c>
      <c r="D437">
        <f ca="1">SUMPRODUCT('Modified Weights'!D447:D451,'Centered Ratings'!D436:D440)/SUM('Modified Weights'!D447:D451)</f>
        <v>-0.24618097533545361</v>
      </c>
      <c r="E437">
        <f ca="1">SUMPRODUCT('Modified Weights'!E447:E451,'Centered Ratings'!E436:E440)/SUM('Modified Weights'!E447:E451)</f>
        <v>9.3290466401831251E-2</v>
      </c>
      <c r="F437" s="4">
        <f ca="1">SUMPRODUCT('Modified Weights'!F447:F451,'Centered Ratings'!F436:F440)/SUM('Modified Weights'!F447:F451)</f>
        <v>-8.106059249895145E-3</v>
      </c>
      <c r="G437">
        <f ca="1">SUMPRODUCT('Modified Weights'!G447:G451,'Centered Ratings'!G436:G440)/SUM('Modified Weights'!G447:G451)</f>
        <v>0</v>
      </c>
      <c r="H437" t="e">
        <f ca="1">SUMPRODUCT('Modified Weights'!H447:H451,'Centered Ratings'!H436:H440)/SUM('Modified Weights'!H447:H451)</f>
        <v>#DIV/0!</v>
      </c>
      <c r="I437">
        <f ca="1">SUMPRODUCT('Modified Weights'!I447:I451,'Centered Ratings'!I436:I440)/SUM('Modified Weights'!I447:I451)</f>
        <v>0</v>
      </c>
      <c r="J437">
        <f ca="1">SUMPRODUCT('Modified Weights'!J447:J451,'Centered Ratings'!J436:J440)/SUM('Modified Weights'!J447:J451)</f>
        <v>-0.25</v>
      </c>
      <c r="K437">
        <f ca="1">SUMPRODUCT('Modified Weights'!K447:K451,'Centered Ratings'!K436:K440)/SUM('Modified Weights'!K447:K451)</f>
        <v>-0.44955590340432783</v>
      </c>
      <c r="L437">
        <f ca="1">SUMPRODUCT('Modified Weights'!L447:L451,'Centered Ratings'!L436:L440)/SUM('Modified Weights'!L447:L451)</f>
        <v>-0.20055052810151699</v>
      </c>
      <c r="M437">
        <f ca="1">SUMPRODUCT('Modified Weights'!M447:M451,'Centered Ratings'!M436:M440)/SUM('Modified Weights'!M447:M451)</f>
        <v>-0.16065814904620945</v>
      </c>
      <c r="N437" t="e">
        <f ca="1">SUMPRODUCT('Modified Weights'!N447:N451,'Centered Ratings'!N436:N440)/SUM('Modified Weights'!N447:N451)</f>
        <v>#DIV/0!</v>
      </c>
      <c r="O437" s="4">
        <f ca="1">SUMPRODUCT('Modified Weights'!O447:O451,'Centered Ratings'!O436:O440)/SUM('Modified Weights'!O447:O451)</f>
        <v>0.13991468685963612</v>
      </c>
      <c r="P437">
        <f ca="1">SUMPRODUCT('Modified Weights'!P447:P451,'Centered Ratings'!P436:P440)/SUM('Modified Weights'!P447:P451)</f>
        <v>-4.5998907324900064E-2</v>
      </c>
      <c r="Q437">
        <f ca="1">SUMPRODUCT('Modified Weights'!Q447:Q451,'Centered Ratings'!Q436:Q440)/SUM('Modified Weights'!Q447:Q451)</f>
        <v>1.8564982417603189E-2</v>
      </c>
      <c r="R437">
        <f ca="1">SUMPRODUCT('Modified Weights'!R447:R451,'Centered Ratings'!R436:R440)/SUM('Modified Weights'!R447:R451)</f>
        <v>0</v>
      </c>
      <c r="S437">
        <f ca="1">SUMPRODUCT('Modified Weights'!S447:S451,'Centered Ratings'!S436:S440)/SUM('Modified Weights'!S447:S451)</f>
        <v>0</v>
      </c>
      <c r="T437">
        <f ca="1">SUMPRODUCT('Modified Weights'!T447:T451,'Centered Ratings'!T436:T440)/SUM('Modified Weights'!T447:T451)</f>
        <v>-0.12814501925657862</v>
      </c>
      <c r="U437">
        <f ca="1">SUMPRODUCT('Modified Weights'!U447:U451,'Centered Ratings'!U436:U440)/SUM('Modified Weights'!U447:U451)</f>
        <v>0.1803804734058225</v>
      </c>
      <c r="V437" t="e">
        <f ca="1">SUMPRODUCT('Modified Weights'!V447:V451,'Centered Ratings'!V436:V440)/SUM('Modified Weights'!V447:V451)</f>
        <v>#DIV/0!</v>
      </c>
      <c r="W437">
        <f ca="1">SUMPRODUCT('Modified Weights'!W447:W451,'Centered Ratings'!W436:W440)/SUM('Modified Weights'!W447:W451)</f>
        <v>-0.46369841914023835</v>
      </c>
      <c r="X437">
        <f ca="1">SUMPRODUCT('Modified Weights'!X447:X451,'Centered Ratings'!X436:X440)/SUM('Modified Weights'!X447:X451)</f>
        <v>-0.59487636513881237</v>
      </c>
      <c r="Y437">
        <f ca="1">SUMPRODUCT('Modified Weights'!Y447:Y451,'Centered Ratings'!Y436:Y440)/SUM('Modified Weights'!Y447:Y451)</f>
        <v>0</v>
      </c>
      <c r="Z437">
        <f ca="1">SUMPRODUCT('Modified Weights'!Z447:Z451,'Centered Ratings'!Z436:Z440)/SUM('Modified Weights'!Z447:Z451)</f>
        <v>0</v>
      </c>
    </row>
    <row r="438" spans="1:26">
      <c r="A438" s="21" t="s">
        <v>87</v>
      </c>
      <c r="B438" t="e">
        <f ca="1">SUMPRODUCT('Modified Weights'!B448:B452,'Centered Ratings'!B437:B441)/SUM('Modified Weights'!B448:B452)</f>
        <v>#DIV/0!</v>
      </c>
      <c r="C438">
        <f ca="1">SUMPRODUCT('Modified Weights'!C448:C452,'Centered Ratings'!C437:C441)/SUM('Modified Weights'!C448:C452)</f>
        <v>0</v>
      </c>
      <c r="D438">
        <f ca="1">SUMPRODUCT('Modified Weights'!D448:D452,'Centered Ratings'!D437:D441)/SUM('Modified Weights'!D448:D452)</f>
        <v>5.7285369968195542E-3</v>
      </c>
      <c r="E438">
        <f ca="1">SUMPRODUCT('Modified Weights'!E448:E452,'Centered Ratings'!E437:E441)/SUM('Modified Weights'!E448:E452)</f>
        <v>0</v>
      </c>
      <c r="F438" s="4">
        <f ca="1">SUMPRODUCT('Modified Weights'!F448:F452,'Centered Ratings'!F437:F441)/SUM('Modified Weights'!F448:F452)</f>
        <v>-6.3701908840266594E-2</v>
      </c>
      <c r="G438">
        <f ca="1">SUMPRODUCT('Modified Weights'!G448:G452,'Centered Ratings'!G437:G441)/SUM('Modified Weights'!G448:G452)</f>
        <v>0</v>
      </c>
      <c r="H438">
        <f ca="1">SUMPRODUCT('Modified Weights'!H448:H452,'Centered Ratings'!H437:H441)/SUM('Modified Weights'!H448:H452)</f>
        <v>0</v>
      </c>
      <c r="I438">
        <f ca="1">SUMPRODUCT('Modified Weights'!I448:I452,'Centered Ratings'!I437:I441)/SUM('Modified Weights'!I448:I452)</f>
        <v>0</v>
      </c>
      <c r="J438">
        <f ca="1">SUMPRODUCT('Modified Weights'!J448:J452,'Centered Ratings'!J437:J441)/SUM('Modified Weights'!J448:J452)</f>
        <v>0</v>
      </c>
      <c r="K438">
        <f ca="1">SUMPRODUCT('Modified Weights'!K448:K452,'Centered Ratings'!K437:K441)/SUM('Modified Weights'!K448:K452)</f>
        <v>3.0979164455313033E-3</v>
      </c>
      <c r="L438">
        <f ca="1">SUMPRODUCT('Modified Weights'!L448:L452,'Centered Ratings'!L437:L441)/SUM('Modified Weights'!L448:L452)</f>
        <v>6.1811839873103673E-2</v>
      </c>
      <c r="M438">
        <f ca="1">SUMPRODUCT('Modified Weights'!M448:M452,'Centered Ratings'!M437:M441)/SUM('Modified Weights'!M448:M452)</f>
        <v>-0.16065814904620945</v>
      </c>
      <c r="N438">
        <f ca="1">SUMPRODUCT('Modified Weights'!N448:N452,'Centered Ratings'!N437:N441)/SUM('Modified Weights'!N448:N452)</f>
        <v>0</v>
      </c>
      <c r="O438" s="4">
        <f ca="1">SUMPRODUCT('Modified Weights'!O448:O452,'Centered Ratings'!O437:O441)/SUM('Modified Weights'!O448:O452)</f>
        <v>2.9829373719272245E-2</v>
      </c>
      <c r="P438">
        <f ca="1">SUMPRODUCT('Modified Weights'!P448:P452,'Centered Ratings'!P437:P441)/SUM('Modified Weights'!P448:P452)</f>
        <v>-4.5998907324900064E-2</v>
      </c>
      <c r="Q438">
        <f ca="1">SUMPRODUCT('Modified Weights'!Q448:Q452,'Centered Ratings'!Q437:Q441)/SUM('Modified Weights'!Q448:Q452)</f>
        <v>1.8564982417603189E-2</v>
      </c>
      <c r="R438">
        <f ca="1">SUMPRODUCT('Modified Weights'!R448:R452,'Centered Ratings'!R437:R441)/SUM('Modified Weights'!R448:R452)</f>
        <v>0</v>
      </c>
      <c r="S438">
        <f ca="1">SUMPRODUCT('Modified Weights'!S448:S452,'Centered Ratings'!S437:S441)/SUM('Modified Weights'!S448:S452)</f>
        <v>0</v>
      </c>
      <c r="T438">
        <f ca="1">SUMPRODUCT('Modified Weights'!T448:T452,'Centered Ratings'!T437:T441)/SUM('Modified Weights'!T448:T452)</f>
        <v>-6.2900385131572584E-3</v>
      </c>
      <c r="U438">
        <f ca="1">SUMPRODUCT('Modified Weights'!U448:U452,'Centered Ratings'!U437:U441)/SUM('Modified Weights'!U448:U452)</f>
        <v>0.1803804734058225</v>
      </c>
      <c r="V438">
        <f ca="1">SUMPRODUCT('Modified Weights'!V448:V452,'Centered Ratings'!V437:V441)/SUM('Modified Weights'!V448:V452)</f>
        <v>1.0958545993378574E-2</v>
      </c>
      <c r="W438">
        <f ca="1">SUMPRODUCT('Modified Weights'!W448:W452,'Centered Ratings'!W437:W441)/SUM('Modified Weights'!W448:W452)</f>
        <v>-7.2972441236425923E-3</v>
      </c>
      <c r="X438">
        <f ca="1">SUMPRODUCT('Modified Weights'!X448:X452,'Centered Ratings'!X437:X441)/SUM('Modified Weights'!X448:X452)</f>
        <v>-0.18975273027762468</v>
      </c>
      <c r="Y438">
        <f ca="1">SUMPRODUCT('Modified Weights'!Y448:Y452,'Centered Ratings'!Y437:Y441)/SUM('Modified Weights'!Y448:Y452)</f>
        <v>0</v>
      </c>
      <c r="Z438">
        <f ca="1">SUMPRODUCT('Modified Weights'!Z448:Z452,'Centered Ratings'!Z437:Z441)/SUM('Modified Weights'!Z448:Z452)</f>
        <v>0</v>
      </c>
    </row>
    <row r="439" spans="1:26">
      <c r="A439" s="1" t="str">
        <f t="shared" ref="A439:A442" si="87">A438</f>
        <v>5503: The Fugitive (1993)</v>
      </c>
      <c r="B439" t="e">
        <f ca="1">SUMPRODUCT('Modified Weights'!B449:B453,'Centered Ratings'!B438:B442)/SUM('Modified Weights'!B449:B453)</f>
        <v>#DIV/0!</v>
      </c>
      <c r="C439">
        <f ca="1">SUMPRODUCT('Modified Weights'!C449:C453,'Centered Ratings'!C438:C442)/SUM('Modified Weights'!C449:C453)</f>
        <v>0</v>
      </c>
      <c r="D439">
        <f ca="1">SUMPRODUCT('Modified Weights'!D449:D453,'Centered Ratings'!D438:D442)/SUM('Modified Weights'!D449:D453)</f>
        <v>0.74999999999999989</v>
      </c>
      <c r="E439">
        <f ca="1">SUMPRODUCT('Modified Weights'!E449:E453,'Centered Ratings'!E438:E442)/SUM('Modified Weights'!E449:E453)</f>
        <v>0</v>
      </c>
      <c r="F439" s="4">
        <f ca="1">SUMPRODUCT('Modified Weights'!F449:F453,'Centered Ratings'!F438:F442)/SUM('Modified Weights'!F449:F453)</f>
        <v>-0.22667227966498724</v>
      </c>
      <c r="G439">
        <f ca="1">SUMPRODUCT('Modified Weights'!G449:G453,'Centered Ratings'!G438:G442)/SUM('Modified Weights'!G449:G453)</f>
        <v>0</v>
      </c>
      <c r="H439">
        <f ca="1">SUMPRODUCT('Modified Weights'!H449:H453,'Centered Ratings'!H438:H442)/SUM('Modified Weights'!H449:H453)</f>
        <v>0</v>
      </c>
      <c r="I439">
        <f ca="1">SUMPRODUCT('Modified Weights'!I449:I453,'Centered Ratings'!I438:I442)/SUM('Modified Weights'!I449:I453)</f>
        <v>0</v>
      </c>
      <c r="J439">
        <f ca="1">SUMPRODUCT('Modified Weights'!J449:J453,'Centered Ratings'!J438:J442)/SUM('Modified Weights'!J449:J453)</f>
        <v>0.49483849245528533</v>
      </c>
      <c r="K439">
        <f ca="1">SUMPRODUCT('Modified Weights'!K449:K453,'Centered Ratings'!K438:K442)/SUM('Modified Weights'!K449:K453)</f>
        <v>-0.14378963201508752</v>
      </c>
      <c r="L439">
        <f ca="1">SUMPRODUCT('Modified Weights'!L449:L453,'Centered Ratings'!L438:L442)/SUM('Modified Weights'!L449:L453)</f>
        <v>0.53708710392386216</v>
      </c>
      <c r="M439">
        <f ca="1">SUMPRODUCT('Modified Weights'!M449:M453,'Centered Ratings'!M438:M442)/SUM('Modified Weights'!M449:M453)</f>
        <v>-0.18089638425048479</v>
      </c>
      <c r="N439" t="e">
        <f ca="1">SUMPRODUCT('Modified Weights'!N449:N453,'Centered Ratings'!N438:N442)/SUM('Modified Weights'!N449:N453)</f>
        <v>#DIV/0!</v>
      </c>
      <c r="O439" s="4">
        <f ca="1">SUMPRODUCT('Modified Weights'!O449:O453,'Centered Ratings'!O438:O442)/SUM('Modified Weights'!O449:O453)</f>
        <v>2.9829373719272245E-2</v>
      </c>
      <c r="P439">
        <f ca="1">SUMPRODUCT('Modified Weights'!P449:P453,'Centered Ratings'!P438:P442)/SUM('Modified Weights'!P449:P453)</f>
        <v>-0.86733351544585002</v>
      </c>
      <c r="Q439">
        <f ca="1">SUMPRODUCT('Modified Weights'!Q449:Q453,'Centered Ratings'!Q438:Q442)/SUM('Modified Weights'!Q449:Q453)</f>
        <v>8.2385207291370194E-2</v>
      </c>
      <c r="R439">
        <f ca="1">SUMPRODUCT('Modified Weights'!R449:R453,'Centered Ratings'!R438:R442)/SUM('Modified Weights'!R449:R453)</f>
        <v>0</v>
      </c>
      <c r="S439">
        <f ca="1">SUMPRODUCT('Modified Weights'!S449:S453,'Centered Ratings'!S438:S442)/SUM('Modified Weights'!S449:S453)</f>
        <v>0</v>
      </c>
      <c r="T439">
        <f ca="1">SUMPRODUCT('Modified Weights'!T449:T453,'Centered Ratings'!T438:T442)/SUM('Modified Weights'!T449:T453)</f>
        <v>-6.2900385131572584E-3</v>
      </c>
      <c r="U439">
        <f ca="1">SUMPRODUCT('Modified Weights'!U449:U453,'Centered Ratings'!U438:U442)/SUM('Modified Weights'!U449:U453)</f>
        <v>1</v>
      </c>
      <c r="V439">
        <f ca="1">SUMPRODUCT('Modified Weights'!V449:V453,'Centered Ratings'!V438:V442)/SUM('Modified Weights'!V449:V453)</f>
        <v>-0.15629004265179744</v>
      </c>
      <c r="W439">
        <f ca="1">SUMPRODUCT('Modified Weights'!W449:W453,'Centered Ratings'!W438:W442)/SUM('Modified Weights'!W449:W453)</f>
        <v>0.10735418795295168</v>
      </c>
      <c r="X439">
        <f ca="1">SUMPRODUCT('Modified Weights'!X449:X453,'Centered Ratings'!X438:X442)/SUM('Modified Weights'!X449:X453)</f>
        <v>-0.18975273027762468</v>
      </c>
      <c r="Y439">
        <f ca="1">SUMPRODUCT('Modified Weights'!Y449:Y453,'Centered Ratings'!Y438:Y442)/SUM('Modified Weights'!Y449:Y453)</f>
        <v>0</v>
      </c>
      <c r="Z439">
        <f ca="1">SUMPRODUCT('Modified Weights'!Z449:Z453,'Centered Ratings'!Z438:Z442)/SUM('Modified Weights'!Z449:Z453)</f>
        <v>0</v>
      </c>
    </row>
    <row r="440" spans="1:26">
      <c r="A440" s="1" t="str">
        <f t="shared" si="87"/>
        <v>5503: The Fugitive (1993)</v>
      </c>
      <c r="B440" t="e">
        <f ca="1">SUMPRODUCT('Modified Weights'!B450:B454,'Centered Ratings'!B439:B443)/SUM('Modified Weights'!B450:B454)</f>
        <v>#DIV/0!</v>
      </c>
      <c r="C440">
        <f ca="1">SUMPRODUCT('Modified Weights'!C450:C454,'Centered Ratings'!C439:C443)/SUM('Modified Weights'!C450:C454)</f>
        <v>0</v>
      </c>
      <c r="D440">
        <f ca="1">SUMPRODUCT('Modified Weights'!D450:D454,'Centered Ratings'!D439:D443)/SUM('Modified Weights'!D450:D454)</f>
        <v>0.26905127075195145</v>
      </c>
      <c r="E440">
        <f ca="1">SUMPRODUCT('Modified Weights'!E450:E454,'Centered Ratings'!E439:E443)/SUM('Modified Weights'!E450:E454)</f>
        <v>0</v>
      </c>
      <c r="F440" s="4">
        <f ca="1">SUMPRODUCT('Modified Weights'!F450:F454,'Centered Ratings'!F439:F443)/SUM('Modified Weights'!F450:F454)</f>
        <v>0.16587545621049685</v>
      </c>
      <c r="G440">
        <f ca="1">SUMPRODUCT('Modified Weights'!G450:G454,'Centered Ratings'!G439:G443)/SUM('Modified Weights'!G450:G454)</f>
        <v>0</v>
      </c>
      <c r="H440">
        <f ca="1">SUMPRODUCT('Modified Weights'!H450:H454,'Centered Ratings'!H439:H443)/SUM('Modified Weights'!H450:H454)</f>
        <v>0</v>
      </c>
      <c r="I440">
        <f ca="1">SUMPRODUCT('Modified Weights'!I450:I454,'Centered Ratings'!I439:I443)/SUM('Modified Weights'!I450:I454)</f>
        <v>0</v>
      </c>
      <c r="J440">
        <f ca="1">SUMPRODUCT('Modified Weights'!J450:J454,'Centered Ratings'!J439:J443)/SUM('Modified Weights'!J450:J454)</f>
        <v>0.49483849245528533</v>
      </c>
      <c r="K440">
        <f ca="1">SUMPRODUCT('Modified Weights'!K450:K454,'Centered Ratings'!K439:K443)/SUM('Modified Weights'!K450:K454)</f>
        <v>5.2024331507954255E-2</v>
      </c>
      <c r="L440">
        <f ca="1">SUMPRODUCT('Modified Weights'!L450:L454,'Centered Ratings'!L439:L443)/SUM('Modified Weights'!L450:L454)</f>
        <v>0.53708710392386216</v>
      </c>
      <c r="M440">
        <f ca="1">SUMPRODUCT('Modified Weights'!M450:M454,'Centered Ratings'!M439:M443)/SUM('Modified Weights'!M450:M454)</f>
        <v>0.32293093417052332</v>
      </c>
      <c r="N440" t="e">
        <f ca="1">SUMPRODUCT('Modified Weights'!N450:N454,'Centered Ratings'!N439:N443)/SUM('Modified Weights'!N450:N454)</f>
        <v>#DIV/0!</v>
      </c>
      <c r="O440" s="4">
        <f ca="1">SUMPRODUCT('Modified Weights'!O450:O454,'Centered Ratings'!O439:O443)/SUM('Modified Weights'!O450:O454)</f>
        <v>-0.94957343429818053</v>
      </c>
      <c r="P440">
        <f ca="1">SUMPRODUCT('Modified Weights'!P450:P454,'Centered Ratings'!P439:P443)/SUM('Modified Weights'!P450:P454)</f>
        <v>-0.86733351544585002</v>
      </c>
      <c r="Q440">
        <f ca="1">SUMPRODUCT('Modified Weights'!Q450:Q454,'Centered Ratings'!Q439:Q443)/SUM('Modified Weights'!Q450:Q454)</f>
        <v>-0.46438732490632423</v>
      </c>
      <c r="R440">
        <f ca="1">SUMPRODUCT('Modified Weights'!R450:R454,'Centered Ratings'!R439:R443)/SUM('Modified Weights'!R450:R454)</f>
        <v>0</v>
      </c>
      <c r="S440">
        <f ca="1">SUMPRODUCT('Modified Weights'!S450:S454,'Centered Ratings'!S439:S443)/SUM('Modified Weights'!S450:S454)</f>
        <v>0</v>
      </c>
      <c r="T440">
        <f ca="1">SUMPRODUCT('Modified Weights'!T450:T454,'Centered Ratings'!T439:T443)/SUM('Modified Weights'!T450:T454)</f>
        <v>-6.2900385131572584E-3</v>
      </c>
      <c r="U440">
        <f ca="1">SUMPRODUCT('Modified Weights'!U450:U454,'Centered Ratings'!U439:U443)/SUM('Modified Weights'!U450:U454)</f>
        <v>1</v>
      </c>
      <c r="V440">
        <f ca="1">SUMPRODUCT('Modified Weights'!V450:V454,'Centered Ratings'!V439:V443)/SUM('Modified Weights'!V450:V454)</f>
        <v>-0.15629004265179744</v>
      </c>
      <c r="W440">
        <f ca="1">SUMPRODUCT('Modified Weights'!W450:W454,'Centered Ratings'!W439:W443)/SUM('Modified Weights'!W450:W454)</f>
        <v>7.4619494556413771E-2</v>
      </c>
      <c r="X440">
        <f ca="1">SUMPRODUCT('Modified Weights'!X450:X454,'Centered Ratings'!X439:X443)/SUM('Modified Weights'!X450:X454)</f>
        <v>1</v>
      </c>
      <c r="Y440">
        <f ca="1">SUMPRODUCT('Modified Weights'!Y450:Y454,'Centered Ratings'!Y439:Y443)/SUM('Modified Weights'!Y450:Y454)</f>
        <v>0</v>
      </c>
      <c r="Z440">
        <f ca="1">SUMPRODUCT('Modified Weights'!Z450:Z454,'Centered Ratings'!Z439:Z443)/SUM('Modified Weights'!Z450:Z454)</f>
        <v>-1</v>
      </c>
    </row>
    <row r="441" spans="1:26">
      <c r="A441" s="1" t="str">
        <f t="shared" si="87"/>
        <v>5503: The Fugitive (1993)</v>
      </c>
      <c r="B441" t="e">
        <f ca="1">SUMPRODUCT('Modified Weights'!B451:B455,'Centered Ratings'!B440:B444)/SUM('Modified Weights'!B451:B455)</f>
        <v>#DIV/0!</v>
      </c>
      <c r="C441">
        <f ca="1">SUMPRODUCT('Modified Weights'!C451:C455,'Centered Ratings'!C440:C444)/SUM('Modified Weights'!C451:C455)</f>
        <v>0</v>
      </c>
      <c r="D441">
        <f ca="1">SUMPRODUCT('Modified Weights'!D451:D455,'Centered Ratings'!D440:D444)/SUM('Modified Weights'!D451:D455)</f>
        <v>0.26905127075195145</v>
      </c>
      <c r="E441">
        <f ca="1">SUMPRODUCT('Modified Weights'!E451:E455,'Centered Ratings'!E440:E444)/SUM('Modified Weights'!E451:E455)</f>
        <v>0.25</v>
      </c>
      <c r="F441" s="4">
        <f ca="1">SUMPRODUCT('Modified Weights'!F451:F455,'Centered Ratings'!F440:F444)/SUM('Modified Weights'!F451:F455)</f>
        <v>0.21335319343623041</v>
      </c>
      <c r="G441">
        <f ca="1">SUMPRODUCT('Modified Weights'!G451:G455,'Centered Ratings'!G440:G444)/SUM('Modified Weights'!G451:G455)</f>
        <v>0</v>
      </c>
      <c r="H441">
        <f ca="1">SUMPRODUCT('Modified Weights'!H451:H455,'Centered Ratings'!H440:H444)/SUM('Modified Weights'!H451:H455)</f>
        <v>0.15949622122253712</v>
      </c>
      <c r="I441">
        <f ca="1">SUMPRODUCT('Modified Weights'!I451:I455,'Centered Ratings'!I440:I444)/SUM('Modified Weights'!I451:I455)</f>
        <v>0</v>
      </c>
      <c r="J441">
        <f ca="1">SUMPRODUCT('Modified Weights'!J451:J455,'Centered Ratings'!J440:J444)/SUM('Modified Weights'!J451:J455)</f>
        <v>0.49483849245528533</v>
      </c>
      <c r="K441">
        <f ca="1">SUMPRODUCT('Modified Weights'!K451:K455,'Centered Ratings'!K440:K444)/SUM('Modified Weights'!K451:K455)</f>
        <v>5.2024331507954255E-2</v>
      </c>
      <c r="L441">
        <f ca="1">SUMPRODUCT('Modified Weights'!L451:L455,'Centered Ratings'!L440:L444)/SUM('Modified Weights'!L451:L455)</f>
        <v>0.53708710392386216</v>
      </c>
      <c r="M441">
        <f ca="1">SUMPRODUCT('Modified Weights'!M451:M455,'Centered Ratings'!M440:M444)/SUM('Modified Weights'!M451:M455)</f>
        <v>0.32293093417052332</v>
      </c>
      <c r="N441" t="e">
        <f ca="1">SUMPRODUCT('Modified Weights'!N451:N455,'Centered Ratings'!N440:N444)/SUM('Modified Weights'!N451:N455)</f>
        <v>#DIV/0!</v>
      </c>
      <c r="O441" s="4">
        <f ca="1">SUMPRODUCT('Modified Weights'!O451:O455,'Centered Ratings'!O440:O444)/SUM('Modified Weights'!O451:O455)</f>
        <v>-0.94957343429818053</v>
      </c>
      <c r="P441">
        <f ca="1">SUMPRODUCT('Modified Weights'!P451:P455,'Centered Ratings'!P440:P444)/SUM('Modified Weights'!P451:P455)</f>
        <v>-0.86733351544585002</v>
      </c>
      <c r="Q441">
        <f ca="1">SUMPRODUCT('Modified Weights'!Q451:Q455,'Centered Ratings'!Q440:Q444)/SUM('Modified Weights'!Q451:Q455)</f>
        <v>-0.33167070688883177</v>
      </c>
      <c r="R441">
        <f ca="1">SUMPRODUCT('Modified Weights'!R451:R455,'Centered Ratings'!R440:R444)/SUM('Modified Weights'!R451:R455)</f>
        <v>0</v>
      </c>
      <c r="S441">
        <f ca="1">SUMPRODUCT('Modified Weights'!S451:S455,'Centered Ratings'!S440:S444)/SUM('Modified Weights'!S451:S455)</f>
        <v>0</v>
      </c>
      <c r="T441">
        <f ca="1">SUMPRODUCT('Modified Weights'!T451:T455,'Centered Ratings'!T440:T444)/SUM('Modified Weights'!T451:T455)</f>
        <v>-6.2900385131572584E-3</v>
      </c>
      <c r="U441">
        <f ca="1">SUMPRODUCT('Modified Weights'!U451:U455,'Centered Ratings'!U440:U444)/SUM('Modified Weights'!U451:U455)</f>
        <v>1</v>
      </c>
      <c r="V441">
        <f ca="1">SUMPRODUCT('Modified Weights'!V451:V455,'Centered Ratings'!V440:V444)/SUM('Modified Weights'!V451:V455)</f>
        <v>-0.15629004265179744</v>
      </c>
      <c r="W441">
        <f ca="1">SUMPRODUCT('Modified Weights'!W451:W455,'Centered Ratings'!W440:W444)/SUM('Modified Weights'!W451:W455)</f>
        <v>0.40584065908623979</v>
      </c>
      <c r="X441">
        <f ca="1">SUMPRODUCT('Modified Weights'!X451:X455,'Centered Ratings'!X440:X444)/SUM('Modified Weights'!X451:X455)</f>
        <v>1</v>
      </c>
      <c r="Y441">
        <f ca="1">SUMPRODUCT('Modified Weights'!Y451:Y455,'Centered Ratings'!Y440:Y444)/SUM('Modified Weights'!Y451:Y455)</f>
        <v>-0.25</v>
      </c>
      <c r="Z441">
        <f ca="1">SUMPRODUCT('Modified Weights'!Z451:Z455,'Centered Ratings'!Z440:Z444)/SUM('Modified Weights'!Z451:Z455)</f>
        <v>-1</v>
      </c>
    </row>
    <row r="442" spans="1:26">
      <c r="A442" s="1" t="str">
        <f t="shared" si="87"/>
        <v>5503: The Fugitive (1993)</v>
      </c>
      <c r="B442" t="e">
        <f ca="1">SUMPRODUCT('Modified Weights'!B452:B456,'Centered Ratings'!B441:B445)/SUM('Modified Weights'!B452:B456)</f>
        <v>#DIV/0!</v>
      </c>
      <c r="C442">
        <f ca="1">SUMPRODUCT('Modified Weights'!C452:C456,'Centered Ratings'!C441:C445)/SUM('Modified Weights'!C452:C456)</f>
        <v>0</v>
      </c>
      <c r="D442">
        <f ca="1">SUMPRODUCT('Modified Weights'!D452:D456,'Centered Ratings'!D441:D445)/SUM('Modified Weights'!D452:D456)</f>
        <v>0.18553341742754187</v>
      </c>
      <c r="E442">
        <f ca="1">SUMPRODUCT('Modified Weights'!E452:E456,'Centered Ratings'!E441:E445)/SUM('Modified Weights'!E452:E456)</f>
        <v>0.25</v>
      </c>
      <c r="F442" s="4">
        <f ca="1">SUMPRODUCT('Modified Weights'!F452:F456,'Centered Ratings'!F441:F445)/SUM('Modified Weights'!F452:F456)</f>
        <v>0.25826133811953594</v>
      </c>
      <c r="G442">
        <f ca="1">SUMPRODUCT('Modified Weights'!G452:G456,'Centered Ratings'!G441:G445)/SUM('Modified Weights'!G452:G456)</f>
        <v>0</v>
      </c>
      <c r="H442">
        <f ca="1">SUMPRODUCT('Modified Weights'!H452:H456,'Centered Ratings'!H441:H445)/SUM('Modified Weights'!H452:H456)</f>
        <v>4.3589773508574479E-2</v>
      </c>
      <c r="I442">
        <f ca="1">SUMPRODUCT('Modified Weights'!I452:I456,'Centered Ratings'!I441:I445)/SUM('Modified Weights'!I452:I456)</f>
        <v>0</v>
      </c>
      <c r="J442">
        <f ca="1">SUMPRODUCT('Modified Weights'!J452:J456,'Centered Ratings'!J441:J445)/SUM('Modified Weights'!J452:J456)</f>
        <v>0.49483849245528533</v>
      </c>
      <c r="K442">
        <f ca="1">SUMPRODUCT('Modified Weights'!K452:K456,'Centered Ratings'!K441:K445)/SUM('Modified Weights'!K452:K456)</f>
        <v>-1.3753849142354412E-2</v>
      </c>
      <c r="L442">
        <f ca="1">SUMPRODUCT('Modified Weights'!L452:L456,'Centered Ratings'!L441:L445)/SUM('Modified Weights'!L452:L456)</f>
        <v>0.53708710392386216</v>
      </c>
      <c r="M442">
        <f ca="1">SUMPRODUCT('Modified Weights'!M452:M456,'Centered Ratings'!M441:M445)/SUM('Modified Weights'!M452:M456)</f>
        <v>-0.25</v>
      </c>
      <c r="N442" t="e">
        <f ca="1">SUMPRODUCT('Modified Weights'!N452:N456,'Centered Ratings'!N441:N445)/SUM('Modified Weights'!N452:N456)</f>
        <v>#DIV/0!</v>
      </c>
      <c r="O442" s="4">
        <f ca="1">SUMPRODUCT('Modified Weights'!O452:O456,'Centered Ratings'!O441:O445)/SUM('Modified Weights'!O452:O456)</f>
        <v>-0.34334057348307478</v>
      </c>
      <c r="P442">
        <f ca="1">SUMPRODUCT('Modified Weights'!P452:P456,'Centered Ratings'!P441:P445)/SUM('Modified Weights'!P452:P456)</f>
        <v>-0.20400109267509994</v>
      </c>
      <c r="Q442">
        <f ca="1">SUMPRODUCT('Modified Weights'!Q452:Q456,'Centered Ratings'!Q441:Q445)/SUM('Modified Weights'!Q452:Q456)</f>
        <v>-4.0686446792930729E-2</v>
      </c>
      <c r="R442">
        <f ca="1">SUMPRODUCT('Modified Weights'!R452:R456,'Centered Ratings'!R441:R445)/SUM('Modified Weights'!R452:R456)</f>
        <v>0</v>
      </c>
      <c r="S442">
        <f ca="1">SUMPRODUCT('Modified Weights'!S452:S456,'Centered Ratings'!S441:S445)/SUM('Modified Weights'!S452:S456)</f>
        <v>0</v>
      </c>
      <c r="T442">
        <f ca="1">SUMPRODUCT('Modified Weights'!T452:T456,'Centered Ratings'!T441:T445)/SUM('Modified Weights'!T452:T456)</f>
        <v>0.25</v>
      </c>
      <c r="U442">
        <f ca="1">SUMPRODUCT('Modified Weights'!U452:U456,'Centered Ratings'!U441:U445)/SUM('Modified Weights'!U452:U456)</f>
        <v>-0.19781878727057184</v>
      </c>
      <c r="V442">
        <f ca="1">SUMPRODUCT('Modified Weights'!V452:V456,'Centered Ratings'!V441:V445)/SUM('Modified Weights'!V452:V456)</f>
        <v>-0.32630213142537867</v>
      </c>
      <c r="W442">
        <f ca="1">SUMPRODUCT('Modified Weights'!W452:W456,'Centered Ratings'!W441:W445)/SUM('Modified Weights'!W452:W456)</f>
        <v>0.50639001014878327</v>
      </c>
      <c r="X442">
        <f ca="1">SUMPRODUCT('Modified Weights'!X452:X456,'Centered Ratings'!X441:X445)/SUM('Modified Weights'!X452:X456)</f>
        <v>0.48941146643450861</v>
      </c>
      <c r="Y442">
        <f ca="1">SUMPRODUCT('Modified Weights'!Y452:Y456,'Centered Ratings'!Y441:Y445)/SUM('Modified Weights'!Y452:Y456)</f>
        <v>-0.25</v>
      </c>
      <c r="Z442">
        <f ca="1">SUMPRODUCT('Modified Weights'!Z452:Z456,'Centered Ratings'!Z441:Z445)/SUM('Modified Weights'!Z452:Z456)</f>
        <v>-6.826793102414605E-2</v>
      </c>
    </row>
    <row r="443" spans="1:26">
      <c r="A443" s="21" t="s">
        <v>88</v>
      </c>
      <c r="B443">
        <f ca="1">SUMPRODUCT('Modified Weights'!B453:B457,'Centered Ratings'!B442:B446)/SUM('Modified Weights'!B453:B457)</f>
        <v>-1.3492218717270792E-2</v>
      </c>
      <c r="C443">
        <f ca="1">SUMPRODUCT('Modified Weights'!C453:C457,'Centered Ratings'!C442:C446)/SUM('Modified Weights'!C453:C457)</f>
        <v>0</v>
      </c>
      <c r="D443">
        <f ca="1">SUMPRODUCT('Modified Weights'!D453:D457,'Centered Ratings'!D442:D446)/SUM('Modified Weights'!D453:D457)</f>
        <v>0</v>
      </c>
      <c r="E443">
        <f ca="1">SUMPRODUCT('Modified Weights'!E453:E457,'Centered Ratings'!E442:E446)/SUM('Modified Weights'!E453:E457)</f>
        <v>6.3419067196337497E-2</v>
      </c>
      <c r="F443" s="4">
        <f ca="1">SUMPRODUCT('Modified Weights'!F453:F457,'Centered Ratings'!F442:F446)/SUM('Modified Weights'!F453:F457)</f>
        <v>-7.8970961383768683E-3</v>
      </c>
      <c r="G443">
        <f ca="1">SUMPRODUCT('Modified Weights'!G453:G457,'Centered Ratings'!G442:G446)/SUM('Modified Weights'!G453:G457)</f>
        <v>0</v>
      </c>
      <c r="H443">
        <f ca="1">SUMPRODUCT('Modified Weights'!H453:H457,'Centered Ratings'!H442:H446)/SUM('Modified Weights'!H453:H457)</f>
        <v>5.8869143452111868E-2</v>
      </c>
      <c r="I443">
        <f ca="1">SUMPRODUCT('Modified Weights'!I453:I457,'Centered Ratings'!I442:I446)/SUM('Modified Weights'!I453:I457)</f>
        <v>0</v>
      </c>
      <c r="J443">
        <f ca="1">SUMPRODUCT('Modified Weights'!J453:J457,'Centered Ratings'!J442:J446)/SUM('Modified Weights'!J453:J457)</f>
        <v>-1.0323015089429345E-2</v>
      </c>
      <c r="K443">
        <f ca="1">SUMPRODUCT('Modified Weights'!K453:K457,'Centered Ratings'!K442:K446)/SUM('Modified Weights'!K453:K457)</f>
        <v>6.7276224329832435E-2</v>
      </c>
      <c r="L443">
        <f ca="1">SUMPRODUCT('Modified Weights'!L453:L457,'Centered Ratings'!L442:L446)/SUM('Modified Weights'!L453:L457)</f>
        <v>1.2362367974620737E-2</v>
      </c>
      <c r="M443">
        <f ca="1">SUMPRODUCT('Modified Weights'!M453:M457,'Centered Ratings'!M442:M446)/SUM('Modified Weights'!M453:M457)</f>
        <v>3.0815907464943192E-2</v>
      </c>
      <c r="N443" t="e">
        <f ca="1">SUMPRODUCT('Modified Weights'!N453:N457,'Centered Ratings'!N442:N446)/SUM('Modified Weights'!N453:N457)</f>
        <v>#DIV/0!</v>
      </c>
      <c r="O443" s="4">
        <f ca="1">SUMPRODUCT('Modified Weights'!O453:O457,'Centered Ratings'!O442:O446)/SUM('Modified Weights'!O453:O457)</f>
        <v>-0.11577992085352802</v>
      </c>
      <c r="P443">
        <f ca="1">SUMPRODUCT('Modified Weights'!P453:P457,'Centered Ratings'!P442:P446)/SUM('Modified Weights'!P453:P457)</f>
        <v>3.106783306297993E-2</v>
      </c>
      <c r="Q443">
        <f ca="1">SUMPRODUCT('Modified Weights'!Q453:Q457,'Centered Ratings'!Q442:Q446)/SUM('Modified Weights'!Q453:Q457)</f>
        <v>-4.0686446792930729E-2</v>
      </c>
      <c r="R443">
        <f ca="1">SUMPRODUCT('Modified Weights'!R453:R457,'Centered Ratings'!R442:R446)/SUM('Modified Weights'!R453:R457)</f>
        <v>0</v>
      </c>
      <c r="S443">
        <f ca="1">SUMPRODUCT('Modified Weights'!S453:S457,'Centered Ratings'!S442:S446)/SUM('Modified Weights'!S453:S457)</f>
        <v>0</v>
      </c>
      <c r="T443">
        <f ca="1">SUMPRODUCT('Modified Weights'!T453:T457,'Centered Ratings'!T442:T446)/SUM('Modified Weights'!T453:T457)</f>
        <v>0</v>
      </c>
      <c r="U443">
        <f ca="1">SUMPRODUCT('Modified Weights'!U453:U457,'Centered Ratings'!U442:U446)/SUM('Modified Weights'!U453:U457)</f>
        <v>-1.2032112228359296E-2</v>
      </c>
      <c r="V443">
        <f ca="1">SUMPRODUCT('Modified Weights'!V453:V457,'Centered Ratings'!V442:V446)/SUM('Modified Weights'!V453:V457)</f>
        <v>9.5160132345898842E-3</v>
      </c>
      <c r="W443">
        <f ca="1">SUMPRODUCT('Modified Weights'!W453:W457,'Centered Ratings'!W442:W446)/SUM('Modified Weights'!W453:W457)</f>
        <v>2.5560040595133681E-2</v>
      </c>
      <c r="X443">
        <f ca="1">SUMPRODUCT('Modified Weights'!X453:X457,'Centered Ratings'!X442:X446)/SUM('Modified Weights'!X453:X457)</f>
        <v>0</v>
      </c>
      <c r="Y443">
        <f ca="1">SUMPRODUCT('Modified Weights'!Y453:Y457,'Centered Ratings'!Y442:Y446)/SUM('Modified Weights'!Y453:Y457)</f>
        <v>-1.9398184739374307E-2</v>
      </c>
      <c r="Z443">
        <f ca="1">SUMPRODUCT('Modified Weights'!Z453:Z457,'Centered Ratings'!Z442:Z446)/SUM('Modified Weights'!Z453:Z457)</f>
        <v>-6.826793102414605E-2</v>
      </c>
    </row>
    <row r="444" spans="1:26">
      <c r="A444" s="1" t="str">
        <f t="shared" ref="A444:A447" si="88">A443</f>
        <v>7443: Chicken Run (2000)</v>
      </c>
      <c r="B444">
        <f ca="1">SUMPRODUCT('Modified Weights'!B454:B458,'Centered Ratings'!B443:B447)/SUM('Modified Weights'!B454:B458)</f>
        <v>-0.25</v>
      </c>
      <c r="C444">
        <f ca="1">SUMPRODUCT('Modified Weights'!C454:C458,'Centered Ratings'!C443:C447)/SUM('Modified Weights'!C454:C458)</f>
        <v>0.34395744534357364</v>
      </c>
      <c r="D444">
        <f ca="1">SUMPRODUCT('Modified Weights'!D454:D458,'Centered Ratings'!D443:D447)/SUM('Modified Weights'!D454:D458)</f>
        <v>0</v>
      </c>
      <c r="E444">
        <f ca="1">SUMPRODUCT('Modified Weights'!E454:E458,'Centered Ratings'!E443:E447)/SUM('Modified Weights'!E454:E458)</f>
        <v>6.3419067196337497E-2</v>
      </c>
      <c r="F444" s="4">
        <f ca="1">SUMPRODUCT('Modified Weights'!F454:F458,'Centered Ratings'!F443:F447)/SUM('Modified Weights'!F454:F458)</f>
        <v>-7.8970961383768683E-3</v>
      </c>
      <c r="G444">
        <f ca="1">SUMPRODUCT('Modified Weights'!G454:G458,'Centered Ratings'!G443:G447)/SUM('Modified Weights'!G454:G458)</f>
        <v>7.7124056698110427E-2</v>
      </c>
      <c r="H444">
        <f ca="1">SUMPRODUCT('Modified Weights'!H454:H458,'Centered Ratings'!H443:H447)/SUM('Modified Weights'!H454:H458)</f>
        <v>5.8869143452111868E-2</v>
      </c>
      <c r="I444">
        <f ca="1">SUMPRODUCT('Modified Weights'!I454:I458,'Centered Ratings'!I443:I447)/SUM('Modified Weights'!I454:I458)</f>
        <v>0</v>
      </c>
      <c r="J444">
        <f ca="1">SUMPRODUCT('Modified Weights'!J454:J458,'Centered Ratings'!J443:J447)/SUM('Modified Weights'!J454:J458)</f>
        <v>-0.83505383584823845</v>
      </c>
      <c r="K444">
        <f ca="1">SUMPRODUCT('Modified Weights'!K454:K458,'Centered Ratings'!K443:K447)/SUM('Modified Weights'!K454:K458)</f>
        <v>0.10110917792055667</v>
      </c>
      <c r="L444">
        <f ca="1">SUMPRODUCT('Modified Weights'!L454:L458,'Centered Ratings'!L443:L447)/SUM('Modified Weights'!L454:L458)</f>
        <v>-0.58173171208882746</v>
      </c>
      <c r="M444">
        <f ca="1">SUMPRODUCT('Modified Weights'!M454:M458,'Centered Ratings'!M443:M447)/SUM('Modified Weights'!M454:M458)</f>
        <v>0.35959204626752839</v>
      </c>
      <c r="N444" t="e">
        <f ca="1">SUMPRODUCT('Modified Weights'!N454:N458,'Centered Ratings'!N443:N447)/SUM('Modified Weights'!N454:N458)</f>
        <v>#DIV/0!</v>
      </c>
      <c r="O444" s="4">
        <f ca="1">SUMPRODUCT('Modified Weights'!O454:O458,'Centered Ratings'!O443:O447)/SUM('Modified Weights'!O454:O458)</f>
        <v>-0.11577992085352802</v>
      </c>
      <c r="P444">
        <f ca="1">SUMPRODUCT('Modified Weights'!P454:P458,'Centered Ratings'!P443:P447)/SUM('Modified Weights'!P454:P458)</f>
        <v>0.38276695826574497</v>
      </c>
      <c r="Q444">
        <f ca="1">SUMPRODUCT('Modified Weights'!Q454:Q458,'Centered Ratings'!Q443:Q447)/SUM('Modified Weights'!Q454:Q458)</f>
        <v>-0.17739121501340685</v>
      </c>
      <c r="R444">
        <f ca="1">SUMPRODUCT('Modified Weights'!R454:R458,'Centered Ratings'!R443:R447)/SUM('Modified Weights'!R454:R458)</f>
        <v>0</v>
      </c>
      <c r="S444">
        <f ca="1">SUMPRODUCT('Modified Weights'!S454:S458,'Centered Ratings'!S443:S447)/SUM('Modified Weights'!S454:S458)</f>
        <v>0</v>
      </c>
      <c r="T444">
        <f ca="1">SUMPRODUCT('Modified Weights'!T454:T458,'Centered Ratings'!T443:T447)/SUM('Modified Weights'!T454:T458)</f>
        <v>0</v>
      </c>
      <c r="U444">
        <f ca="1">SUMPRODUCT('Modified Weights'!U454:U458,'Centered Ratings'!U443:U447)/SUM('Modified Weights'!U454:U458)</f>
        <v>-1.2032112228359296E-2</v>
      </c>
      <c r="V444">
        <f ca="1">SUMPRODUCT('Modified Weights'!V454:V458,'Centered Ratings'!V443:V447)/SUM('Modified Weights'!V454:V458)</f>
        <v>0.5</v>
      </c>
      <c r="W444">
        <f ca="1">SUMPRODUCT('Modified Weights'!W454:W458,'Centered Ratings'!W443:W447)/SUM('Modified Weights'!W454:W458)</f>
        <v>-0.2071449452389009</v>
      </c>
      <c r="X444">
        <f ca="1">SUMPRODUCT('Modified Weights'!X454:X458,'Centered Ratings'!X443:X447)/SUM('Modified Weights'!X454:X458)</f>
        <v>0</v>
      </c>
      <c r="Y444">
        <f ca="1">SUMPRODUCT('Modified Weights'!Y454:Y458,'Centered Ratings'!Y443:Y447)/SUM('Modified Weights'!Y454:Y458)</f>
        <v>-1.9398184739374307E-2</v>
      </c>
      <c r="Z444">
        <f ca="1">SUMPRODUCT('Modified Weights'!Z454:Z458,'Centered Ratings'!Z443:Z447)/SUM('Modified Weights'!Z454:Z458)</f>
        <v>-6.826793102414605E-2</v>
      </c>
    </row>
    <row r="445" spans="1:26">
      <c r="A445" s="1" t="str">
        <f t="shared" si="88"/>
        <v>7443: Chicken Run (2000)</v>
      </c>
      <c r="B445">
        <f ca="1">SUMPRODUCT('Modified Weights'!B455:B459,'Centered Ratings'!B444:B448)/SUM('Modified Weights'!B455:B459)</f>
        <v>-0.25</v>
      </c>
      <c r="C445">
        <f ca="1">SUMPRODUCT('Modified Weights'!C455:C459,'Centered Ratings'!C444:C448)/SUM('Modified Weights'!C455:C459)</f>
        <v>0.20969211867050777</v>
      </c>
      <c r="D445">
        <f ca="1">SUMPRODUCT('Modified Weights'!D455:D459,'Centered Ratings'!D444:D448)/SUM('Modified Weights'!D455:D459)</f>
        <v>0</v>
      </c>
      <c r="E445">
        <f ca="1">SUMPRODUCT('Modified Weights'!E455:E459,'Centered Ratings'!E444:E448)/SUM('Modified Weights'!E455:E459)</f>
        <v>6.3419067196337497E-2</v>
      </c>
      <c r="F445" s="4">
        <f ca="1">SUMPRODUCT('Modified Weights'!F455:F459,'Centered Ratings'!F444:F448)/SUM('Modified Weights'!F455:F459)</f>
        <v>-7.8970961383768683E-3</v>
      </c>
      <c r="G445">
        <f ca="1">SUMPRODUCT('Modified Weights'!G455:G459,'Centered Ratings'!G444:G448)/SUM('Modified Weights'!G455:G459)</f>
        <v>7.7124056698110427E-2</v>
      </c>
      <c r="H445">
        <f ca="1">SUMPRODUCT('Modified Weights'!H455:H459,'Centered Ratings'!H444:H448)/SUM('Modified Weights'!H455:H459)</f>
        <v>5.8869143452111868E-2</v>
      </c>
      <c r="I445">
        <f ca="1">SUMPRODUCT('Modified Weights'!I455:I459,'Centered Ratings'!I444:I448)/SUM('Modified Weights'!I455:I459)</f>
        <v>0.29597720907200809</v>
      </c>
      <c r="J445">
        <f ca="1">SUMPRODUCT('Modified Weights'!J455:J459,'Centered Ratings'!J444:J448)/SUM('Modified Weights'!J455:J459)</f>
        <v>-0.17549509328568635</v>
      </c>
      <c r="K445">
        <f ca="1">SUMPRODUCT('Modified Weights'!K455:K459,'Centered Ratings'!K444:K448)/SUM('Modified Weights'!K455:K459)</f>
        <v>-0.17064829245216598</v>
      </c>
      <c r="L445">
        <f ca="1">SUMPRODUCT('Modified Weights'!L455:L459,'Centered Ratings'!L444:L448)/SUM('Modified Weights'!L455:L459)</f>
        <v>-0.58173171208882746</v>
      </c>
      <c r="M445">
        <f ca="1">SUMPRODUCT('Modified Weights'!M455:M459,'Centered Ratings'!M444:M448)/SUM('Modified Weights'!M455:M459)</f>
        <v>0.35959204626752839</v>
      </c>
      <c r="N445" t="e">
        <f ca="1">SUMPRODUCT('Modified Weights'!N455:N459,'Centered Ratings'!N444:N448)/SUM('Modified Weights'!N455:N459)</f>
        <v>#DIV/0!</v>
      </c>
      <c r="O445" s="4">
        <f ca="1">SUMPRODUCT('Modified Weights'!O455:O459,'Centered Ratings'!O444:O448)/SUM('Modified Weights'!O455:O459)</f>
        <v>0.36625648869672034</v>
      </c>
      <c r="P445">
        <f ca="1">SUMPRODUCT('Modified Weights'!P455:P459,'Centered Ratings'!P444:P448)/SUM('Modified Weights'!P455:P459)</f>
        <v>0.38276695826574497</v>
      </c>
      <c r="Q445">
        <f ca="1">SUMPRODUCT('Modified Weights'!Q455:Q459,'Centered Ratings'!Q444:Q448)/SUM('Modified Weights'!Q455:Q459)</f>
        <v>0.1912662909394871</v>
      </c>
      <c r="R445">
        <f ca="1">SUMPRODUCT('Modified Weights'!R455:R459,'Centered Ratings'!R444:R448)/SUM('Modified Weights'!R455:R459)</f>
        <v>0</v>
      </c>
      <c r="S445">
        <f ca="1">SUMPRODUCT('Modified Weights'!S455:S459,'Centered Ratings'!S444:S448)/SUM('Modified Weights'!S455:S459)</f>
        <v>0</v>
      </c>
      <c r="T445">
        <f ca="1">SUMPRODUCT('Modified Weights'!T455:T459,'Centered Ratings'!T444:T448)/SUM('Modified Weights'!T455:T459)</f>
        <v>0.71896229819632973</v>
      </c>
      <c r="U445">
        <f ca="1">SUMPRODUCT('Modified Weights'!U455:U459,'Centered Ratings'!U444:U448)/SUM('Modified Weights'!U455:U459)</f>
        <v>-1.2032112228359296E-2</v>
      </c>
      <c r="V445">
        <f ca="1">SUMPRODUCT('Modified Weights'!V455:V459,'Centered Ratings'!V444:V448)/SUM('Modified Weights'!V455:V459)</f>
        <v>0.17760076221646096</v>
      </c>
      <c r="W445">
        <f ca="1">SUMPRODUCT('Modified Weights'!W455:W459,'Centered Ratings'!W444:W448)/SUM('Modified Weights'!W455:W459)</f>
        <v>1.4425971990141359E-2</v>
      </c>
      <c r="X445">
        <f ca="1">SUMPRODUCT('Modified Weights'!X455:X459,'Centered Ratings'!X444:X448)/SUM('Modified Weights'!X455:X459)</f>
        <v>0</v>
      </c>
      <c r="Y445">
        <f ca="1">SUMPRODUCT('Modified Weights'!Y455:Y459,'Centered Ratings'!Y444:Y448)/SUM('Modified Weights'!Y455:Y459)</f>
        <v>-1.9398184739374307E-2</v>
      </c>
      <c r="Z445">
        <f ca="1">SUMPRODUCT('Modified Weights'!Z455:Z459,'Centered Ratings'!Z444:Z448)/SUM('Modified Weights'!Z455:Z459)</f>
        <v>0.46586603448792696</v>
      </c>
    </row>
    <row r="446" spans="1:26">
      <c r="A446" s="1" t="str">
        <f t="shared" si="88"/>
        <v>7443: Chicken Run (2000)</v>
      </c>
      <c r="B446" t="e">
        <f ca="1">SUMPRODUCT('Modified Weights'!B456:B460,'Centered Ratings'!B445:B449)/SUM('Modified Weights'!B456:B460)</f>
        <v>#DIV/0!</v>
      </c>
      <c r="C446">
        <f ca="1">SUMPRODUCT('Modified Weights'!C456:C460,'Centered Ratings'!C445:C449)/SUM('Modified Weights'!C456:C460)</f>
        <v>0.20969211867050777</v>
      </c>
      <c r="D446">
        <f ca="1">SUMPRODUCT('Modified Weights'!D456:D460,'Centered Ratings'!D445:D449)/SUM('Modified Weights'!D456:D460)</f>
        <v>0</v>
      </c>
      <c r="E446">
        <f ca="1">SUMPRODUCT('Modified Weights'!E456:E460,'Centered Ratings'!E445:E449)/SUM('Modified Weights'!E456:E460)</f>
        <v>-0.25</v>
      </c>
      <c r="F446" s="4">
        <f ca="1">SUMPRODUCT('Modified Weights'!F456:F460,'Centered Ratings'!F445:F449)/SUM('Modified Weights'!F456:F460)</f>
        <v>-3.7570681904460432E-2</v>
      </c>
      <c r="G446">
        <f ca="1">SUMPRODUCT('Modified Weights'!G456:G460,'Centered Ratings'!G445:G449)/SUM('Modified Weights'!G456:G460)</f>
        <v>7.7124056698110427E-2</v>
      </c>
      <c r="H446">
        <f ca="1">SUMPRODUCT('Modified Weights'!H456:H460,'Centered Ratings'!H445:H449)/SUM('Modified Weights'!H456:H460)</f>
        <v>-0.25</v>
      </c>
      <c r="I446">
        <f ca="1">SUMPRODUCT('Modified Weights'!I456:I460,'Centered Ratings'!I445:I449)/SUM('Modified Weights'!I456:I460)</f>
        <v>0.29597720907200809</v>
      </c>
      <c r="J446">
        <f ca="1">SUMPRODUCT('Modified Weights'!J456:J460,'Centered Ratings'!J445:J449)/SUM('Modified Weights'!J456:J460)</f>
        <v>-0.17549509328568635</v>
      </c>
      <c r="K446">
        <f ca="1">SUMPRODUCT('Modified Weights'!K456:K460,'Centered Ratings'!K445:K449)/SUM('Modified Weights'!K456:K460)</f>
        <v>0.11787737215952135</v>
      </c>
      <c r="L446">
        <f ca="1">SUMPRODUCT('Modified Weights'!L456:L460,'Centered Ratings'!L445:L449)/SUM('Modified Weights'!L456:L460)</f>
        <v>-1.8902163006458167E-2</v>
      </c>
      <c r="M446">
        <f ca="1">SUMPRODUCT('Modified Weights'!M456:M460,'Centered Ratings'!M445:M449)/SUM('Modified Weights'!M456:M460)</f>
        <v>0.35959204626752839</v>
      </c>
      <c r="N446" t="e">
        <f ca="1">SUMPRODUCT('Modified Weights'!N456:N460,'Centered Ratings'!N445:N449)/SUM('Modified Weights'!N456:N460)</f>
        <v>#DIV/0!</v>
      </c>
      <c r="O446" s="4">
        <f ca="1">SUMPRODUCT('Modified Weights'!O456:O460,'Centered Ratings'!O445:O449)/SUM('Modified Weights'!O456:O460)</f>
        <v>0.36625648869672034</v>
      </c>
      <c r="P446">
        <f ca="1">SUMPRODUCT('Modified Weights'!P456:P460,'Centered Ratings'!P445:P449)/SUM('Modified Weights'!P456:P460)</f>
        <v>0.58011498163748998</v>
      </c>
      <c r="Q446">
        <f ca="1">SUMPRODUCT('Modified Weights'!Q456:Q460,'Centered Ratings'!Q445:Q449)/SUM('Modified Weights'!Q456:Q460)</f>
        <v>1.2299812136409976E-2</v>
      </c>
      <c r="R446">
        <f ca="1">SUMPRODUCT('Modified Weights'!R456:R460,'Centered Ratings'!R445:R449)/SUM('Modified Weights'!R456:R460)</f>
        <v>0</v>
      </c>
      <c r="S446">
        <f ca="1">SUMPRODUCT('Modified Weights'!S456:S460,'Centered Ratings'!S445:S449)/SUM('Modified Weights'!S456:S460)</f>
        <v>-0.5</v>
      </c>
      <c r="T446">
        <f ca="1">SUMPRODUCT('Modified Weights'!T456:T460,'Centered Ratings'!T445:T449)/SUM('Modified Weights'!T456:T460)</f>
        <v>0.71896229819632973</v>
      </c>
      <c r="U446">
        <f ca="1">SUMPRODUCT('Modified Weights'!U456:U460,'Centered Ratings'!U445:U449)/SUM('Modified Weights'!U456:U460)</f>
        <v>-0.63811152548002725</v>
      </c>
      <c r="V446">
        <f ca="1">SUMPRODUCT('Modified Weights'!V456:V460,'Centered Ratings'!V445:V449)/SUM('Modified Weights'!V456:V460)</f>
        <v>0.17760076221646096</v>
      </c>
      <c r="W446">
        <f ca="1">SUMPRODUCT('Modified Weights'!W456:W460,'Centered Ratings'!W445:W449)/SUM('Modified Weights'!W456:W460)</f>
        <v>1.4425971990141359E-2</v>
      </c>
      <c r="X446">
        <f ca="1">SUMPRODUCT('Modified Weights'!X456:X460,'Centered Ratings'!X445:X449)/SUM('Modified Weights'!X456:X460)</f>
        <v>0</v>
      </c>
      <c r="Y446">
        <f ca="1">SUMPRODUCT('Modified Weights'!Y456:Y460,'Centered Ratings'!Y445:Y449)/SUM('Modified Weights'!Y456:Y460)</f>
        <v>-0.15409727710906146</v>
      </c>
      <c r="Z446">
        <f ca="1">SUMPRODUCT('Modified Weights'!Z456:Z460,'Centered Ratings'!Z445:Z449)/SUM('Modified Weights'!Z456:Z460)</f>
        <v>0.46586603448792696</v>
      </c>
    </row>
    <row r="447" spans="1:26">
      <c r="A447" s="1" t="str">
        <f t="shared" si="88"/>
        <v>7443: Chicken Run (2000)</v>
      </c>
      <c r="B447" t="e">
        <f ca="1">SUMPRODUCT('Modified Weights'!B457:B461,'Centered Ratings'!B446:B450)/SUM('Modified Weights'!B457:B461)</f>
        <v>#DIV/0!</v>
      </c>
      <c r="C447">
        <f ca="1">SUMPRODUCT('Modified Weights'!C457:C461,'Centered Ratings'!C446:C450)/SUM('Modified Weights'!C457:C461)</f>
        <v>-0.11447632903043325</v>
      </c>
      <c r="D447">
        <f ca="1">SUMPRODUCT('Modified Weights'!D457:D461,'Centered Ratings'!D446:D450)/SUM('Modified Weights'!D457:D461)</f>
        <v>-0.32063248616536577</v>
      </c>
      <c r="E447">
        <f ca="1">SUMPRODUCT('Modified Weights'!E457:E461,'Centered Ratings'!E446:E450)/SUM('Modified Weights'!E457:E461)</f>
        <v>-8.8319705572185062E-2</v>
      </c>
      <c r="F447" s="4">
        <f ca="1">SUMPRODUCT('Modified Weights'!F457:F461,'Centered Ratings'!F446:F450)/SUM('Modified Weights'!F457:F461)</f>
        <v>-0.47987319907933501</v>
      </c>
      <c r="G447">
        <f ca="1">SUMPRODUCT('Modified Weights'!G457:G461,'Centered Ratings'!G446:G450)/SUM('Modified Weights'!G457:G461)</f>
        <v>0.12304470716342318</v>
      </c>
      <c r="H447">
        <f ca="1">SUMPRODUCT('Modified Weights'!H457:H461,'Centered Ratings'!H446:H450)/SUM('Modified Weights'!H457:H461)</f>
        <v>0</v>
      </c>
      <c r="I447">
        <f ca="1">SUMPRODUCT('Modified Weights'!I457:I461,'Centered Ratings'!I446:I450)/SUM('Modified Weights'!I457:I461)</f>
        <v>0</v>
      </c>
      <c r="J447">
        <f ca="1">SUMPRODUCT('Modified Weights'!J457:J461,'Centered Ratings'!J446:J450)/SUM('Modified Weights'!J457:J461)</f>
        <v>-0.17549509328568635</v>
      </c>
      <c r="K447">
        <f ca="1">SUMPRODUCT('Modified Weights'!K457:K461,'Centered Ratings'!K446:K450)/SUM('Modified Weights'!K457:K461)</f>
        <v>-3.1346923512733313E-2</v>
      </c>
      <c r="L447">
        <f ca="1">SUMPRODUCT('Modified Weights'!L457:L461,'Centered Ratings'!L446:L450)/SUM('Modified Weights'!L457:L461)</f>
        <v>-1.8902163006458167E-2</v>
      </c>
      <c r="M447">
        <f ca="1">SUMPRODUCT('Modified Weights'!M457:M461,'Centered Ratings'!M446:M450)/SUM('Modified Weights'!M457:M461)</f>
        <v>0.35959204626752839</v>
      </c>
      <c r="N447" t="e">
        <f ca="1">SUMPRODUCT('Modified Weights'!N457:N461,'Centered Ratings'!N446:N450)/SUM('Modified Weights'!N457:N461)</f>
        <v>#DIV/0!</v>
      </c>
      <c r="O447" s="4">
        <f ca="1">SUMPRODUCT('Modified Weights'!O457:O461,'Centered Ratings'!O446:O450)/SUM('Modified Weights'!O457:O461)</f>
        <v>8.0255939421091632E-2</v>
      </c>
      <c r="P447">
        <f ca="1">SUMPRODUCT('Modified Weights'!P457:P461,'Centered Ratings'!P446:P450)/SUM('Modified Weights'!P457:P461)</f>
        <v>-4.3349450776290217E-2</v>
      </c>
      <c r="Q447">
        <f ca="1">SUMPRODUCT('Modified Weights'!Q457:Q461,'Centered Ratings'!Q446:Q450)/SUM('Modified Weights'!Q457:Q461)</f>
        <v>1.2299812136409976E-2</v>
      </c>
      <c r="R447">
        <f ca="1">SUMPRODUCT('Modified Weights'!R457:R461,'Centered Ratings'!R446:R450)/SUM('Modified Weights'!R457:R461)</f>
        <v>0</v>
      </c>
      <c r="S447">
        <f ca="1">SUMPRODUCT('Modified Weights'!S457:S461,'Centered Ratings'!S446:S450)/SUM('Modified Weights'!S457:S461)</f>
        <v>1.4938847383301923E-2</v>
      </c>
      <c r="T447">
        <f ca="1">SUMPRODUCT('Modified Weights'!T457:T461,'Centered Ratings'!T446:T450)/SUM('Modified Weights'!T457:T461)</f>
        <v>0.71896229819632973</v>
      </c>
      <c r="U447">
        <f ca="1">SUMPRODUCT('Modified Weights'!U457:U461,'Centered Ratings'!U446:U450)/SUM('Modified Weights'!U457:U461)</f>
        <v>0.5</v>
      </c>
      <c r="V447">
        <f ca="1">SUMPRODUCT('Modified Weights'!V457:V461,'Centered Ratings'!V446:V450)/SUM('Modified Weights'!V457:V461)</f>
        <v>0</v>
      </c>
      <c r="W447">
        <f ca="1">SUMPRODUCT('Modified Weights'!W457:W461,'Centered Ratings'!W446:W450)/SUM('Modified Weights'!W457:W461)</f>
        <v>-0.33511018337209775</v>
      </c>
      <c r="X447">
        <f ca="1">SUMPRODUCT('Modified Weights'!X457:X461,'Centered Ratings'!X446:X450)/SUM('Modified Weights'!X457:X461)</f>
        <v>0</v>
      </c>
      <c r="Y447">
        <f ca="1">SUMPRODUCT('Modified Weights'!Y457:Y461,'Centered Ratings'!Y446:Y450)/SUM('Modified Weights'!Y457:Y461)</f>
        <v>-0.15409727710906146</v>
      </c>
      <c r="Z447">
        <f ca="1">SUMPRODUCT('Modified Weights'!Z457:Z461,'Centered Ratings'!Z446:Z450)/SUM('Modified Weights'!Z457:Z461)</f>
        <v>0</v>
      </c>
    </row>
    <row r="448" spans="1:26">
      <c r="A448" s="21" t="s">
        <v>89</v>
      </c>
      <c r="B448">
        <f ca="1">SUMPRODUCT('Modified Weights'!B458:B462,'Centered Ratings'!B447:B451)/SUM('Modified Weights'!B458:B462)</f>
        <v>0</v>
      </c>
      <c r="C448">
        <f ca="1">SUMPRODUCT('Modified Weights'!C458:C462,'Centered Ratings'!C447:C451)/SUM('Modified Weights'!C458:C462)</f>
        <v>-0.11447632903043325</v>
      </c>
      <c r="D448">
        <f ca="1">SUMPRODUCT('Modified Weights'!D458:D462,'Centered Ratings'!D447:D451)/SUM('Modified Weights'!D458:D462)</f>
        <v>-8.6191534424141958E-2</v>
      </c>
      <c r="E448">
        <f ca="1">SUMPRODUCT('Modified Weights'!E458:E462,'Centered Ratings'!E447:E451)/SUM('Modified Weights'!E458:E462)</f>
        <v>0</v>
      </c>
      <c r="F448" s="4">
        <f ca="1">SUMPRODUCT('Modified Weights'!F458:F462,'Centered Ratings'!F447:F451)/SUM('Modified Weights'!F458:F462)</f>
        <v>0</v>
      </c>
      <c r="G448">
        <f ca="1">SUMPRODUCT('Modified Weights'!G458:G462,'Centered Ratings'!G447:G451)/SUM('Modified Weights'!G458:G462)</f>
        <v>-2.6912316105498071E-2</v>
      </c>
      <c r="H448">
        <f ca="1">SUMPRODUCT('Modified Weights'!H458:H462,'Centered Ratings'!H447:H451)/SUM('Modified Weights'!H458:H462)</f>
        <v>0</v>
      </c>
      <c r="I448">
        <f ca="1">SUMPRODUCT('Modified Weights'!I458:I462,'Centered Ratings'!I447:I451)/SUM('Modified Weights'!I458:I462)</f>
        <v>0</v>
      </c>
      <c r="J448">
        <f ca="1">SUMPRODUCT('Modified Weights'!J458:J462,'Centered Ratings'!J447:J451)/SUM('Modified Weights'!J458:J462)</f>
        <v>5.8828118182493234E-2</v>
      </c>
      <c r="K448">
        <f ca="1">SUMPRODUCT('Modified Weights'!K458:K462,'Centered Ratings'!K447:K451)/SUM('Modified Weights'!K458:K462)</f>
        <v>2.5527204959556205E-4</v>
      </c>
      <c r="L448">
        <f ca="1">SUMPRODUCT('Modified Weights'!L458:L462,'Centered Ratings'!L447:L451)/SUM('Modified Weights'!L458:L462)</f>
        <v>7.3206104278610309E-2</v>
      </c>
      <c r="M448">
        <f ca="1">SUMPRODUCT('Modified Weights'!M458:M462,'Centered Ratings'!M447:M451)/SUM('Modified Weights'!M458:M462)</f>
        <v>-8.7220721578359361E-2</v>
      </c>
      <c r="N448">
        <f ca="1">SUMPRODUCT('Modified Weights'!N458:N462,'Centered Ratings'!N447:N451)/SUM('Modified Weights'!N458:N462)</f>
        <v>0</v>
      </c>
      <c r="O448" s="4">
        <f ca="1">SUMPRODUCT('Modified Weights'!O458:O462,'Centered Ratings'!O447:O451)/SUM('Modified Weights'!O458:O462)</f>
        <v>-2.1541481964242423E-2</v>
      </c>
      <c r="P448">
        <f ca="1">SUMPRODUCT('Modified Weights'!P458:P462,'Centered Ratings'!P447:P451)/SUM('Modified Weights'!P458:P462)</f>
        <v>-0.12205042992919506</v>
      </c>
      <c r="Q448">
        <f ca="1">SUMPRODUCT('Modified Weights'!Q458:Q462,'Centered Ratings'!Q447:Q451)/SUM('Modified Weights'!Q458:Q462)</f>
        <v>1.2299812136409976E-2</v>
      </c>
      <c r="R448">
        <f ca="1">SUMPRODUCT('Modified Weights'!R458:R462,'Centered Ratings'!R447:R451)/SUM('Modified Weights'!R458:R462)</f>
        <v>0</v>
      </c>
      <c r="S448">
        <f ca="1">SUMPRODUCT('Modified Weights'!S458:S462,'Centered Ratings'!S447:S451)/SUM('Modified Weights'!S458:S462)</f>
        <v>1.4938847383301923E-2</v>
      </c>
      <c r="T448">
        <f ca="1">SUMPRODUCT('Modified Weights'!T458:T462,'Centered Ratings'!T447:T451)/SUM('Modified Weights'!T458:T462)</f>
        <v>2.9127840092644849E-2</v>
      </c>
      <c r="U448">
        <f ca="1">SUMPRODUCT('Modified Weights'!U458:U462,'Centered Ratings'!U447:U451)/SUM('Modified Weights'!U458:U462)</f>
        <v>1.830741414001593E-2</v>
      </c>
      <c r="V448">
        <f ca="1">SUMPRODUCT('Modified Weights'!V458:V462,'Centered Ratings'!V447:V451)/SUM('Modified Weights'!V458:V462)</f>
        <v>0</v>
      </c>
      <c r="W448">
        <f ca="1">SUMPRODUCT('Modified Weights'!W458:W462,'Centered Ratings'!W447:W451)/SUM('Modified Weights'!W458:W462)</f>
        <v>-1.618861601177742E-3</v>
      </c>
      <c r="X448">
        <f ca="1">SUMPRODUCT('Modified Weights'!X458:X462,'Centered Ratings'!X447:X451)/SUM('Modified Weights'!X458:X462)</f>
        <v>0</v>
      </c>
      <c r="Y448">
        <f ca="1">SUMPRODUCT('Modified Weights'!Y458:Y462,'Centered Ratings'!Y447:Y451)/SUM('Modified Weights'!Y458:Y462)</f>
        <v>0</v>
      </c>
      <c r="Z448">
        <f ca="1">SUMPRODUCT('Modified Weights'!Z458:Z462,'Centered Ratings'!Z447:Z451)/SUM('Modified Weights'!Z458:Z462)</f>
        <v>0</v>
      </c>
    </row>
    <row r="449" spans="1:26">
      <c r="A449" s="1" t="str">
        <f t="shared" ref="A449:A452" si="89">A448</f>
        <v>8358: Cast Away (2000)</v>
      </c>
      <c r="B449">
        <f ca="1">SUMPRODUCT('Modified Weights'!B459:B463,'Centered Ratings'!B448:B452)/SUM('Modified Weights'!B459:B463)</f>
        <v>0.5691271915941214</v>
      </c>
      <c r="C449">
        <f ca="1">SUMPRODUCT('Modified Weights'!C459:C463,'Centered Ratings'!C448:C452)/SUM('Modified Weights'!C459:C463)</f>
        <v>-0.58333333333333348</v>
      </c>
      <c r="D449">
        <f ca="1">SUMPRODUCT('Modified Weights'!D459:D463,'Centered Ratings'!D448:D452)/SUM('Modified Weights'!D459:D463)</f>
        <v>-8.6191534424141958E-2</v>
      </c>
      <c r="E449">
        <f ca="1">SUMPRODUCT('Modified Weights'!E459:E463,'Centered Ratings'!E448:E452)/SUM('Modified Weights'!E459:E463)</f>
        <v>0</v>
      </c>
      <c r="F449" s="4">
        <f ca="1">SUMPRODUCT('Modified Weights'!F459:F463,'Centered Ratings'!F448:F452)/SUM('Modified Weights'!F459:F463)</f>
        <v>0</v>
      </c>
      <c r="G449">
        <f ca="1">SUMPRODUCT('Modified Weights'!G459:G463,'Centered Ratings'!G448:G452)/SUM('Modified Weights'!G459:G463)</f>
        <v>-0.25</v>
      </c>
      <c r="H449">
        <f ca="1">SUMPRODUCT('Modified Weights'!H459:H463,'Centered Ratings'!H448:H452)/SUM('Modified Weights'!H459:H463)</f>
        <v>0</v>
      </c>
      <c r="I449">
        <f ca="1">SUMPRODUCT('Modified Weights'!I459:I463,'Centered Ratings'!I448:I452)/SUM('Modified Weights'!I459:I463)</f>
        <v>0</v>
      </c>
      <c r="J449">
        <f ca="1">SUMPRODUCT('Modified Weights'!J459:J463,'Centered Ratings'!J448:J452)/SUM('Modified Weights'!J459:J463)</f>
        <v>4.4150402121742871E-2</v>
      </c>
      <c r="K449">
        <f ca="1">SUMPRODUCT('Modified Weights'!K459:K463,'Centered Ratings'!K448:K452)/SUM('Modified Weights'!K459:K463)</f>
        <v>9.4124400136276015E-2</v>
      </c>
      <c r="L449">
        <f ca="1">SUMPRODUCT('Modified Weights'!L459:L463,'Centered Ratings'!L448:L452)/SUM('Modified Weights'!L459:L463)</f>
        <v>0.17277900949754543</v>
      </c>
      <c r="M449">
        <f ca="1">SUMPRODUCT('Modified Weights'!M459:M463,'Centered Ratings'!M448:M452)/SUM('Modified Weights'!M459:M463)</f>
        <v>-0.5</v>
      </c>
      <c r="N449">
        <f ca="1">SUMPRODUCT('Modified Weights'!N459:N463,'Centered Ratings'!N448:N452)/SUM('Modified Weights'!N459:N463)</f>
        <v>0.72563717179286613</v>
      </c>
      <c r="O449" s="4">
        <f ca="1">SUMPRODUCT('Modified Weights'!O459:O463,'Centered Ratings'!O448:O452)/SUM('Modified Weights'!O459:O463)</f>
        <v>-2.1541481964242423E-2</v>
      </c>
      <c r="P449">
        <f ca="1">SUMPRODUCT('Modified Weights'!P459:P463,'Centered Ratings'!P448:P452)/SUM('Modified Weights'!P459:P463)</f>
        <v>-8.7509271287336154E-2</v>
      </c>
      <c r="Q449">
        <f ca="1">SUMPRODUCT('Modified Weights'!Q459:Q463,'Centered Ratings'!Q448:Q452)/SUM('Modified Weights'!Q459:Q463)</f>
        <v>7.9643308180027156E-2</v>
      </c>
      <c r="R449">
        <f ca="1">SUMPRODUCT('Modified Weights'!R459:R463,'Centered Ratings'!R448:R452)/SUM('Modified Weights'!R459:R463)</f>
        <v>0</v>
      </c>
      <c r="S449">
        <f ca="1">SUMPRODUCT('Modified Weights'!S459:S463,'Centered Ratings'!S448:S452)/SUM('Modified Weights'!S459:S463)</f>
        <v>1.0259334668590093E-2</v>
      </c>
      <c r="T449">
        <f ca="1">SUMPRODUCT('Modified Weights'!T459:T463,'Centered Ratings'!T448:T452)/SUM('Modified Weights'!T459:T463)</f>
        <v>2.9127840092644849E-2</v>
      </c>
      <c r="U449">
        <f ca="1">SUMPRODUCT('Modified Weights'!U459:U463,'Centered Ratings'!U448:U452)/SUM('Modified Weights'!U459:U463)</f>
        <v>1.830741414001593E-2</v>
      </c>
      <c r="V449">
        <f ca="1">SUMPRODUCT('Modified Weights'!V459:V463,'Centered Ratings'!V448:V452)/SUM('Modified Weights'!V459:V463)</f>
        <v>-0.71040304886584382</v>
      </c>
      <c r="W449">
        <f ca="1">SUMPRODUCT('Modified Weights'!W459:W463,'Centered Ratings'!W448:W452)/SUM('Modified Weights'!W459:W463)</f>
        <v>-0.23497460948605045</v>
      </c>
      <c r="X449" t="e">
        <f ca="1">SUMPRODUCT('Modified Weights'!X459:X463,'Centered Ratings'!X448:X452)/SUM('Modified Weights'!X459:X463)</f>
        <v>#DIV/0!</v>
      </c>
      <c r="Y449">
        <f ca="1">SUMPRODUCT('Modified Weights'!Y459:Y463,'Centered Ratings'!Y448:Y452)/SUM('Modified Weights'!Y459:Y463)</f>
        <v>0</v>
      </c>
      <c r="Z449">
        <f ca="1">SUMPRODUCT('Modified Weights'!Z459:Z463,'Centered Ratings'!Z448:Z452)/SUM('Modified Weights'!Z459:Z463)</f>
        <v>0</v>
      </c>
    </row>
    <row r="450" spans="1:26">
      <c r="A450" s="1" t="str">
        <f t="shared" si="89"/>
        <v>8358: Cast Away (2000)</v>
      </c>
      <c r="B450">
        <f ca="1">SUMPRODUCT('Modified Weights'!B460:B464,'Centered Ratings'!B449:B453)/SUM('Modified Weights'!B460:B464)</f>
        <v>0.5691271915941214</v>
      </c>
      <c r="C450">
        <f ca="1">SUMPRODUCT('Modified Weights'!C460:C464,'Centered Ratings'!C449:C453)/SUM('Modified Weights'!C460:C464)</f>
        <v>-0.47979685567786762</v>
      </c>
      <c r="D450">
        <f ca="1">SUMPRODUCT('Modified Weights'!D460:D464,'Centered Ratings'!D449:D453)/SUM('Modified Weights'!D460:D464)</f>
        <v>-0.55879882405975112</v>
      </c>
      <c r="E450">
        <f ca="1">SUMPRODUCT('Modified Weights'!E460:E464,'Centered Ratings'!E449:E453)/SUM('Modified Weights'!E460:E464)</f>
        <v>0</v>
      </c>
      <c r="F450" s="4">
        <f ca="1">SUMPRODUCT('Modified Weights'!F460:F464,'Centered Ratings'!F449:F453)/SUM('Modified Weights'!F460:F464)</f>
        <v>0</v>
      </c>
      <c r="G450">
        <f ca="1">SUMPRODUCT('Modified Weights'!G460:G464,'Centered Ratings'!G449:G453)/SUM('Modified Weights'!G460:G464)</f>
        <v>-0.25</v>
      </c>
      <c r="H450">
        <f ca="1">SUMPRODUCT('Modified Weights'!H460:H464,'Centered Ratings'!H449:H453)/SUM('Modified Weights'!H460:H464)</f>
        <v>-0.49373201474367479</v>
      </c>
      <c r="I450">
        <f ca="1">SUMPRODUCT('Modified Weights'!I460:I464,'Centered Ratings'!I449:I453)/SUM('Modified Weights'!I460:I464)</f>
        <v>-0.5</v>
      </c>
      <c r="J450">
        <f ca="1">SUMPRODUCT('Modified Weights'!J460:J464,'Centered Ratings'!J449:J453)/SUM('Modified Weights'!J460:J464)</f>
        <v>-0.39105821846703803</v>
      </c>
      <c r="K450">
        <f ca="1">SUMPRODUCT('Modified Weights'!K460:K464,'Centered Ratings'!K449:K453)/SUM('Modified Weights'!K460:K464)</f>
        <v>7.2428341494363641E-2</v>
      </c>
      <c r="L450">
        <f ca="1">SUMPRODUCT('Modified Weights'!L460:L464,'Centered Ratings'!L449:L453)/SUM('Modified Weights'!L460:L464)</f>
        <v>0.17277900949754543</v>
      </c>
      <c r="M450">
        <f ca="1">SUMPRODUCT('Modified Weights'!M460:M464,'Centered Ratings'!M449:M453)/SUM('Modified Weights'!M460:M464)</f>
        <v>-0.5</v>
      </c>
      <c r="N450">
        <f ca="1">SUMPRODUCT('Modified Weights'!N460:N464,'Centered Ratings'!N449:N453)/SUM('Modified Weights'!N460:N464)</f>
        <v>5.1028038949817049E-2</v>
      </c>
      <c r="O450" s="4">
        <f ca="1">SUMPRODUCT('Modified Weights'!O460:O464,'Centered Ratings'!O449:O453)/SUM('Modified Weights'!O460:O464)</f>
        <v>-0.95813007219894353</v>
      </c>
      <c r="P450">
        <f ca="1">SUMPRODUCT('Modified Weights'!P460:P464,'Centered Ratings'!P449:P453)/SUM('Modified Weights'!P460:P464)</f>
        <v>-8.7509271287336154E-2</v>
      </c>
      <c r="Q450">
        <f ca="1">SUMPRODUCT('Modified Weights'!Q460:Q464,'Centered Ratings'!Q449:Q453)/SUM('Modified Weights'!Q460:Q464)</f>
        <v>-0.51760428472914677</v>
      </c>
      <c r="R450">
        <f ca="1">SUMPRODUCT('Modified Weights'!R460:R464,'Centered Ratings'!R449:R453)/SUM('Modified Weights'!R460:R464)</f>
        <v>0</v>
      </c>
      <c r="S450">
        <f ca="1">SUMPRODUCT('Modified Weights'!S460:S464,'Centered Ratings'!S449:S453)/SUM('Modified Weights'!S460:S464)</f>
        <v>1.0259334668590093E-2</v>
      </c>
      <c r="T450">
        <f ca="1">SUMPRODUCT('Modified Weights'!T460:T464,'Centered Ratings'!T449:T453)/SUM('Modified Weights'!T460:T464)</f>
        <v>-1.25</v>
      </c>
      <c r="U450">
        <f ca="1">SUMPRODUCT('Modified Weights'!U460:U464,'Centered Ratings'!U449:U453)/SUM('Modified Weights'!U460:U464)</f>
        <v>-0.23753644552307088</v>
      </c>
      <c r="V450">
        <f ca="1">SUMPRODUCT('Modified Weights'!V460:V464,'Centered Ratings'!V449:V453)/SUM('Modified Weights'!V460:V464)</f>
        <v>-2</v>
      </c>
      <c r="W450">
        <f ca="1">SUMPRODUCT('Modified Weights'!W460:W464,'Centered Ratings'!W449:W453)/SUM('Modified Weights'!W460:W464)</f>
        <v>-0.20138344077282336</v>
      </c>
      <c r="X450" t="e">
        <f ca="1">SUMPRODUCT('Modified Weights'!X460:X464,'Centered Ratings'!X449:X453)/SUM('Modified Weights'!X460:X464)</f>
        <v>#DIV/0!</v>
      </c>
      <c r="Y450">
        <f ca="1">SUMPRODUCT('Modified Weights'!Y460:Y464,'Centered Ratings'!Y449:Y453)/SUM('Modified Weights'!Y460:Y464)</f>
        <v>0</v>
      </c>
      <c r="Z450">
        <f ca="1">SUMPRODUCT('Modified Weights'!Z460:Z464,'Centered Ratings'!Z449:Z453)/SUM('Modified Weights'!Z460:Z464)</f>
        <v>-0.625</v>
      </c>
    </row>
    <row r="451" spans="1:26">
      <c r="A451" s="1" t="str">
        <f t="shared" si="89"/>
        <v>8358: Cast Away (2000)</v>
      </c>
      <c r="B451">
        <f ca="1">SUMPRODUCT('Modified Weights'!B461:B465,'Centered Ratings'!B450:B454)/SUM('Modified Weights'!B461:B465)</f>
        <v>-0.34497118571343099</v>
      </c>
      <c r="C451">
        <f ca="1">SUMPRODUCT('Modified Weights'!C461:C465,'Centered Ratings'!C450:C454)/SUM('Modified Weights'!C461:C465)</f>
        <v>-0.47979685567786762</v>
      </c>
      <c r="D451">
        <f ca="1">SUMPRODUCT('Modified Weights'!D461:D465,'Centered Ratings'!D450:D454)/SUM('Modified Weights'!D461:D465)</f>
        <v>-0.15604503619844115</v>
      </c>
      <c r="E451">
        <f ca="1">SUMPRODUCT('Modified Weights'!E461:E465,'Centered Ratings'!E450:E454)/SUM('Modified Weights'!E461:E465)</f>
        <v>8.3515580354035016E-2</v>
      </c>
      <c r="F451" s="4">
        <f ca="1">SUMPRODUCT('Modified Weights'!F461:F465,'Centered Ratings'!F450:F454)/SUM('Modified Weights'!F461:F465)</f>
        <v>-0.18767619991384543</v>
      </c>
      <c r="G451">
        <f ca="1">SUMPRODUCT('Modified Weights'!G461:G465,'Centered Ratings'!G450:G454)/SUM('Modified Weights'!G461:G465)</f>
        <v>-0.25</v>
      </c>
      <c r="H451">
        <f ca="1">SUMPRODUCT('Modified Weights'!H461:H465,'Centered Ratings'!H450:H454)/SUM('Modified Weights'!H461:H465)</f>
        <v>-5.6812744257635071E-2</v>
      </c>
      <c r="I451">
        <f ca="1">SUMPRODUCT('Modified Weights'!I461:I465,'Centered Ratings'!I450:I454)/SUM('Modified Weights'!I461:I465)</f>
        <v>-0.23070096690214165</v>
      </c>
      <c r="J451">
        <f ca="1">SUMPRODUCT('Modified Weights'!J461:J465,'Centered Ratings'!J450:J454)/SUM('Modified Weights'!J461:J465)</f>
        <v>0.26398128231633311</v>
      </c>
      <c r="K451">
        <f ca="1">SUMPRODUCT('Modified Weights'!K461:K465,'Centered Ratings'!K450:K454)/SUM('Modified Weights'!K461:K465)</f>
        <v>-0.1026994807973675</v>
      </c>
      <c r="L451">
        <f ca="1">SUMPRODUCT('Modified Weights'!L461:L465,'Centered Ratings'!L450:L454)/SUM('Modified Weights'!L461:L465)</f>
        <v>-0.24409047467962722</v>
      </c>
      <c r="M451">
        <f ca="1">SUMPRODUCT('Modified Weights'!M461:M465,'Centered Ratings'!M450:M454)/SUM('Modified Weights'!M461:M465)</f>
        <v>-0.5</v>
      </c>
      <c r="N451">
        <f ca="1">SUMPRODUCT('Modified Weights'!N461:N465,'Centered Ratings'!N450:N454)/SUM('Modified Weights'!N461:N465)</f>
        <v>7.9702005111400881E-2</v>
      </c>
      <c r="O451" s="4">
        <f ca="1">SUMPRODUCT('Modified Weights'!O461:O465,'Centered Ratings'!O450:O454)/SUM('Modified Weights'!O461:O465)</f>
        <v>-0.43879419306971407</v>
      </c>
      <c r="P451">
        <f ca="1">SUMPRODUCT('Modified Weights'!P461:P465,'Centered Ratings'!P450:P454)/SUM('Modified Weights'!P461:P465)</f>
        <v>-0.45068651320761832</v>
      </c>
      <c r="Q451">
        <f ca="1">SUMPRODUCT('Modified Weights'!Q461:Q465,'Centered Ratings'!Q450:Q454)/SUM('Modified Weights'!Q461:Q465)</f>
        <v>-9.4165646085290933E-2</v>
      </c>
      <c r="R451">
        <f ca="1">SUMPRODUCT('Modified Weights'!R461:R465,'Centered Ratings'!R450:R454)/SUM('Modified Weights'!R461:R465)</f>
        <v>0</v>
      </c>
      <c r="S451">
        <f ca="1">SUMPRODUCT('Modified Weights'!S461:S465,'Centered Ratings'!S450:S454)/SUM('Modified Weights'!S461:S465)</f>
        <v>0.18922557322812825</v>
      </c>
      <c r="T451">
        <f ca="1">SUMPRODUCT('Modified Weights'!T461:T465,'Centered Ratings'!T450:T454)/SUM('Modified Weights'!T461:T465)</f>
        <v>-1.25</v>
      </c>
      <c r="U451">
        <f ca="1">SUMPRODUCT('Modified Weights'!U461:U465,'Centered Ratings'!U450:U454)/SUM('Modified Weights'!U461:U465)</f>
        <v>0.18140718463590177</v>
      </c>
      <c r="V451">
        <f ca="1">SUMPRODUCT('Modified Weights'!V461:V465,'Centered Ratings'!V450:V454)/SUM('Modified Weights'!V461:V465)</f>
        <v>-2</v>
      </c>
      <c r="W451">
        <f ca="1">SUMPRODUCT('Modified Weights'!W461:W465,'Centered Ratings'!W450:W454)/SUM('Modified Weights'!W461:W465)</f>
        <v>0.12218090216756113</v>
      </c>
      <c r="X451" t="e">
        <f ca="1">SUMPRODUCT('Modified Weights'!X461:X465,'Centered Ratings'!X450:X454)/SUM('Modified Weights'!X461:X465)</f>
        <v>#DIV/0!</v>
      </c>
      <c r="Y451">
        <f ca="1">SUMPRODUCT('Modified Weights'!Y461:Y465,'Centered Ratings'!Y450:Y454)/SUM('Modified Weights'!Y461:Y465)</f>
        <v>6.1614468194379823E-2</v>
      </c>
      <c r="Z451">
        <f ca="1">SUMPRODUCT('Modified Weights'!Z461:Z465,'Centered Ratings'!Z450:Z454)/SUM('Modified Weights'!Z461:Z465)</f>
        <v>-0.625</v>
      </c>
    </row>
    <row r="452" spans="1:26">
      <c r="A452" s="1" t="str">
        <f t="shared" si="89"/>
        <v>8358: Cast Away (2000)</v>
      </c>
      <c r="B452">
        <f ca="1">SUMPRODUCT('Modified Weights'!B462:B466,'Centered Ratings'!B451:B455)/SUM('Modified Weights'!B462:B466)</f>
        <v>6.6140677721358537E-2</v>
      </c>
      <c r="C452">
        <f ca="1">SUMPRODUCT('Modified Weights'!C462:C466,'Centered Ratings'!C451:C455)/SUM('Modified Weights'!C462:C466)</f>
        <v>0</v>
      </c>
      <c r="D452">
        <f ca="1">SUMPRODUCT('Modified Weights'!D462:D466,'Centered Ratings'!D451:D455)/SUM('Modified Weights'!D462:D466)</f>
        <v>-0.33358409565044295</v>
      </c>
      <c r="E452">
        <f ca="1">SUMPRODUCT('Modified Weights'!E462:E466,'Centered Ratings'!E451:E455)/SUM('Modified Weights'!E462:E466)</f>
        <v>0.25</v>
      </c>
      <c r="F452" s="4">
        <f ca="1">SUMPRODUCT('Modified Weights'!F462:F466,'Centered Ratings'!F451:F455)/SUM('Modified Weights'!F462:F466)</f>
        <v>0.84258756216563246</v>
      </c>
      <c r="G452">
        <f ca="1">SUMPRODUCT('Modified Weights'!G462:G466,'Centered Ratings'!G451:G455)/SUM('Modified Weights'!G462:G466)</f>
        <v>-1.0430529926194971</v>
      </c>
      <c r="H452">
        <f ca="1">SUMPRODUCT('Modified Weights'!H462:H466,'Centered Ratings'!H451:H455)/SUM('Modified Weights'!H462:H466)</f>
        <v>-0.11931238447076414</v>
      </c>
      <c r="I452">
        <f ca="1">SUMPRODUCT('Modified Weights'!I462:I466,'Centered Ratings'!I451:I455)/SUM('Modified Weights'!I462:I466)</f>
        <v>-7.046731126809444E-2</v>
      </c>
      <c r="J452">
        <f ca="1">SUMPRODUCT('Modified Weights'!J462:J466,'Centered Ratings'!J451:J455)/SUM('Modified Weights'!J462:J466)</f>
        <v>0.26398128231633311</v>
      </c>
      <c r="K452">
        <f ca="1">SUMPRODUCT('Modified Weights'!K462:K466,'Centered Ratings'!K451:K455)/SUM('Modified Weights'!K462:K466)</f>
        <v>3.9616541039524021E-2</v>
      </c>
      <c r="L452">
        <f ca="1">SUMPRODUCT('Modified Weights'!L462:L466,'Centered Ratings'!L451:L455)/SUM('Modified Weights'!L462:L466)</f>
        <v>-0.24409047467962722</v>
      </c>
      <c r="M452">
        <f ca="1">SUMPRODUCT('Modified Weights'!M462:M466,'Centered Ratings'!M451:M455)/SUM('Modified Weights'!M462:M466)</f>
        <v>-0.20348652834187494</v>
      </c>
      <c r="N452">
        <f ca="1">SUMPRODUCT('Modified Weights'!N462:N466,'Centered Ratings'!N451:N455)/SUM('Modified Weights'!N462:N466)</f>
        <v>7.9702005111400881E-2</v>
      </c>
      <c r="O452" s="4">
        <f ca="1">SUMPRODUCT('Modified Weights'!O462:O466,'Centered Ratings'!O451:O455)/SUM('Modified Weights'!O462:O466)</f>
        <v>-8.2805083295752674E-2</v>
      </c>
      <c r="P452">
        <f ca="1">SUMPRODUCT('Modified Weights'!P462:P466,'Centered Ratings'!P451:P455)/SUM('Modified Weights'!P462:P466)</f>
        <v>8.4836883674117292E-3</v>
      </c>
      <c r="Q452">
        <f ca="1">SUMPRODUCT('Modified Weights'!Q462:Q466,'Centered Ratings'!Q451:Q455)/SUM('Modified Weights'!Q462:Q466)</f>
        <v>-9.4165646085290933E-2</v>
      </c>
      <c r="R452">
        <f ca="1">SUMPRODUCT('Modified Weights'!R462:R466,'Centered Ratings'!R451:R455)/SUM('Modified Weights'!R462:R466)</f>
        <v>0.89500150689851987</v>
      </c>
      <c r="S452">
        <f ca="1">SUMPRODUCT('Modified Weights'!S462:S466,'Centered Ratings'!S451:S455)/SUM('Modified Weights'!S462:S466)</f>
        <v>0</v>
      </c>
      <c r="T452">
        <f ca="1">SUMPRODUCT('Modified Weights'!T462:T466,'Centered Ratings'!T451:T455)/SUM('Modified Weights'!T462:T466)</f>
        <v>-1.25</v>
      </c>
      <c r="U452">
        <f ca="1">SUMPRODUCT('Modified Weights'!U462:U466,'Centered Ratings'!U451:U455)/SUM('Modified Weights'!U462:U466)</f>
        <v>-0.2917268794579404</v>
      </c>
      <c r="V452">
        <f ca="1">SUMPRODUCT('Modified Weights'!V462:V466,'Centered Ratings'!V451:V455)/SUM('Modified Weights'!V462:V466)</f>
        <v>0.57919390226831224</v>
      </c>
      <c r="W452">
        <f ca="1">SUMPRODUCT('Modified Weights'!W462:W466,'Centered Ratings'!W451:W455)/SUM('Modified Weights'!W462:W466)</f>
        <v>0.42849483736887067</v>
      </c>
      <c r="X452">
        <f ca="1">SUMPRODUCT('Modified Weights'!X462:X466,'Centered Ratings'!X451:X455)/SUM('Modified Weights'!X462:X466)</f>
        <v>0</v>
      </c>
      <c r="Y452">
        <f ca="1">SUMPRODUCT('Modified Weights'!Y462:Y466,'Centered Ratings'!Y451:Y455)/SUM('Modified Weights'!Y462:Y466)</f>
        <v>3.6435244346886109E-2</v>
      </c>
      <c r="Z452">
        <f ca="1">SUMPRODUCT('Modified Weights'!Z462:Z466,'Centered Ratings'!Z451:Z455)/SUM('Modified Weights'!Z462:Z466)</f>
        <v>-0.82487877549942445</v>
      </c>
    </row>
    <row r="453" spans="1:26">
      <c r="A453" s="21" t="s">
        <v>90</v>
      </c>
      <c r="B453">
        <f ca="1">SUMPRODUCT('Modified Weights'!B463:B467,'Centered Ratings'!B452:B456)/SUM('Modified Weights'!B463:B467)</f>
        <v>8.8832782967332852E-2</v>
      </c>
      <c r="C453">
        <f ca="1">SUMPRODUCT('Modified Weights'!C463:C467,'Centered Ratings'!C452:C456)/SUM('Modified Weights'!C463:C467)</f>
        <v>0</v>
      </c>
      <c r="D453">
        <f ca="1">SUMPRODUCT('Modified Weights'!D463:D467,'Centered Ratings'!D452:D456)/SUM('Modified Weights'!D463:D467)</f>
        <v>-8.2924843657709912E-2</v>
      </c>
      <c r="E453">
        <f ca="1">SUMPRODUCT('Modified Weights'!E463:E467,'Centered Ratings'!E452:E456)/SUM('Modified Weights'!E463:E467)</f>
        <v>-7.327253689091083E-2</v>
      </c>
      <c r="F453" s="4">
        <f ca="1">SUMPRODUCT('Modified Weights'!F463:F467,'Centered Ratings'!F452:F456)/SUM('Modified Weights'!F463:F467)</f>
        <v>0.11045083729607455</v>
      </c>
      <c r="G453">
        <f ca="1">SUMPRODUCT('Modified Weights'!G463:G467,'Centered Ratings'!G452:G456)/SUM('Modified Weights'!G463:G467)</f>
        <v>-0.10045698277882717</v>
      </c>
      <c r="H453">
        <f ca="1">SUMPRODUCT('Modified Weights'!H463:H467,'Centered Ratings'!H452:H456)/SUM('Modified Weights'!H463:H467)</f>
        <v>-0.11931238447076414</v>
      </c>
      <c r="I453">
        <f ca="1">SUMPRODUCT('Modified Weights'!I463:I467,'Centered Ratings'!I452:I456)/SUM('Modified Weights'!I463:I467)</f>
        <v>-7.046731126809444E-2</v>
      </c>
      <c r="J453">
        <f ca="1">SUMPRODUCT('Modified Weights'!J463:J467,'Centered Ratings'!J452:J456)/SUM('Modified Weights'!J463:J467)</f>
        <v>-0.12491309476365776</v>
      </c>
      <c r="K453">
        <f ca="1">SUMPRODUCT('Modified Weights'!K463:K467,'Centered Ratings'!K452:K456)/SUM('Modified Weights'!K463:K467)</f>
        <v>0</v>
      </c>
      <c r="L453">
        <f ca="1">SUMPRODUCT('Modified Weights'!L463:L467,'Centered Ratings'!L452:L456)/SUM('Modified Weights'!L463:L467)</f>
        <v>7.8793670938303983E-3</v>
      </c>
      <c r="M453">
        <f ca="1">SUMPRODUCT('Modified Weights'!M463:M467,'Centered Ratings'!M452:M456)/SUM('Modified Weights'!M463:M467)</f>
        <v>0</v>
      </c>
      <c r="N453">
        <f ca="1">SUMPRODUCT('Modified Weights'!N463:N467,'Centered Ratings'!N452:N456)/SUM('Modified Weights'!N463:N467)</f>
        <v>7.9702005111400881E-2</v>
      </c>
      <c r="O453" s="4">
        <f ca="1">SUMPRODUCT('Modified Weights'!O463:O467,'Centered Ratings'!O452:O456)/SUM('Modified Weights'!O463:O467)</f>
        <v>4.3166101257496189E-2</v>
      </c>
      <c r="P453">
        <f ca="1">SUMPRODUCT('Modified Weights'!P463:P467,'Centered Ratings'!P452:P456)/SUM('Modified Weights'!P463:P467)</f>
        <v>-4.1339079683597256E-2</v>
      </c>
      <c r="Q453">
        <f ca="1">SUMPRODUCT('Modified Weights'!Q463:Q467,'Centered Ratings'!Q452:Q456)/SUM('Modified Weights'!Q463:Q467)</f>
        <v>-9.4165646085290933E-2</v>
      </c>
      <c r="R453">
        <f ca="1">SUMPRODUCT('Modified Weights'!R463:R467,'Centered Ratings'!R452:R456)/SUM('Modified Weights'!R463:R467)</f>
        <v>4.000301379703964E-2</v>
      </c>
      <c r="S453">
        <f ca="1">SUMPRODUCT('Modified Weights'!S463:S467,'Centered Ratings'!S452:S456)/SUM('Modified Weights'!S463:S467)</f>
        <v>0</v>
      </c>
      <c r="T453">
        <f ca="1">SUMPRODUCT('Modified Weights'!T463:T467,'Centered Ratings'!T452:T456)/SUM('Modified Weights'!T463:T467)</f>
        <v>0</v>
      </c>
      <c r="U453">
        <f ca="1">SUMPRODUCT('Modified Weights'!U463:U467,'Centered Ratings'!U452:U456)/SUM('Modified Weights'!U463:U467)</f>
        <v>-0.20535437985647481</v>
      </c>
      <c r="V453">
        <f ca="1">SUMPRODUCT('Modified Weights'!V463:V467,'Centered Ratings'!V452:V456)/SUM('Modified Weights'!V463:V467)</f>
        <v>0.57919390226831224</v>
      </c>
      <c r="W453">
        <f ca="1">SUMPRODUCT('Modified Weights'!W463:W467,'Centered Ratings'!W452:W456)/SUM('Modified Weights'!W463:W467)</f>
        <v>-0.32042047122753964</v>
      </c>
      <c r="X453">
        <f ca="1">SUMPRODUCT('Modified Weights'!X463:X467,'Centered Ratings'!X452:X456)/SUM('Modified Weights'!X463:X467)</f>
        <v>0</v>
      </c>
      <c r="Y453">
        <f ca="1">SUMPRODUCT('Modified Weights'!Y463:Y467,'Centered Ratings'!Y452:Y456)/SUM('Modified Weights'!Y463:Y467)</f>
        <v>3.6435244346886109E-2</v>
      </c>
      <c r="Z453">
        <f ca="1">SUMPRODUCT('Modified Weights'!Z463:Z467,'Centered Ratings'!Z452:Z456)/SUM('Modified Weights'!Z463:Z467)</f>
        <v>1.8745921128204626E-2</v>
      </c>
    </row>
    <row r="454" spans="1:26">
      <c r="A454" s="1" t="str">
        <f t="shared" ref="A454:A457" si="90">A453</f>
        <v>8467: Dumb &amp; Dumber (1994)</v>
      </c>
      <c r="B454">
        <f ca="1">SUMPRODUCT('Modified Weights'!B464:B468,'Centered Ratings'!B453:B457)/SUM('Modified Weights'!B464:B468)</f>
        <v>-0.4343344184418011</v>
      </c>
      <c r="C454">
        <f ca="1">SUMPRODUCT('Modified Weights'!C464:C468,'Centered Ratings'!C453:C457)/SUM('Modified Weights'!C464:C468)</f>
        <v>0</v>
      </c>
      <c r="D454">
        <f ca="1">SUMPRODUCT('Modified Weights'!D464:D468,'Centered Ratings'!D453:D457)/SUM('Modified Weights'!D464:D468)</f>
        <v>-8.2924843657709912E-2</v>
      </c>
      <c r="E454">
        <f ca="1">SUMPRODUCT('Modified Weights'!E464:E468,'Centered Ratings'!E453:E457)/SUM('Modified Weights'!E464:E468)</f>
        <v>-0.17379894552753158</v>
      </c>
      <c r="F454" s="4">
        <f ca="1">SUMPRODUCT('Modified Weights'!F464:F468,'Centered Ratings'!F453:F457)/SUM('Modified Weights'!F464:F468)</f>
        <v>0.51948207385972756</v>
      </c>
      <c r="G454">
        <f ca="1">SUMPRODUCT('Modified Weights'!G464:G468,'Centered Ratings'!G453:G457)/SUM('Modified Weights'!G464:G468)</f>
        <v>-0.10045698277882717</v>
      </c>
      <c r="H454">
        <f ca="1">SUMPRODUCT('Modified Weights'!H464:H468,'Centered Ratings'!H453:H457)/SUM('Modified Weights'!H464:H468)</f>
        <v>-7.5103501865609157E-2</v>
      </c>
      <c r="I454">
        <f ca="1">SUMPRODUCT('Modified Weights'!I464:I468,'Centered Ratings'!I453:I457)/SUM('Modified Weights'!I464:I468)</f>
        <v>-4.8874248800441569E-2</v>
      </c>
      <c r="J454">
        <f ca="1">SUMPRODUCT('Modified Weights'!J464:J468,'Centered Ratings'!J453:J457)/SUM('Modified Weights'!J464:J468)</f>
        <v>0.16532678075058219</v>
      </c>
      <c r="K454">
        <f ca="1">SUMPRODUCT('Modified Weights'!K464:K468,'Centered Ratings'!K453:K457)/SUM('Modified Weights'!K464:K468)</f>
        <v>-0.237325800140059</v>
      </c>
      <c r="L454">
        <f ca="1">SUMPRODUCT('Modified Weights'!L464:L468,'Centered Ratings'!L453:L457)/SUM('Modified Weights'!L464:L468)</f>
        <v>0.81397738133009334</v>
      </c>
      <c r="M454">
        <f ca="1">SUMPRODUCT('Modified Weights'!M464:M468,'Centered Ratings'!M453:M457)/SUM('Modified Weights'!M464:M468)</f>
        <v>-0.19644728365126352</v>
      </c>
      <c r="N454">
        <f ca="1">SUMPRODUCT('Modified Weights'!N464:N468,'Centered Ratings'!N453:N457)/SUM('Modified Weights'!N464:N468)</f>
        <v>-0.7101489974442996</v>
      </c>
      <c r="O454" s="4">
        <f ca="1">SUMPRODUCT('Modified Weights'!O464:O468,'Centered Ratings'!O453:O457)/SUM('Modified Weights'!O464:O468)</f>
        <v>3.4770200790401017E-2</v>
      </c>
      <c r="P454">
        <f ca="1">SUMPRODUCT('Modified Weights'!P464:P468,'Centered Ratings'!P453:P457)/SUM('Modified Weights'!P464:P468)</f>
        <v>0.53247845118651038</v>
      </c>
      <c r="Q454">
        <f ca="1">SUMPRODUCT('Modified Weights'!Q464:Q468,'Centered Ratings'!Q453:Q457)/SUM('Modified Weights'!Q464:Q468)</f>
        <v>-0.57311973651857706</v>
      </c>
      <c r="R454">
        <f ca="1">SUMPRODUCT('Modified Weights'!R464:R468,'Centered Ratings'!R453:R457)/SUM('Modified Weights'!R464:R468)</f>
        <v>-9.3123302656971232E-2</v>
      </c>
      <c r="S454">
        <f ca="1">SUMPRODUCT('Modified Weights'!S464:S468,'Centered Ratings'!S453:S457)/SUM('Modified Weights'!S464:S468)</f>
        <v>-0.20225143009767302</v>
      </c>
      <c r="T454">
        <f ca="1">SUMPRODUCT('Modified Weights'!T464:T468,'Centered Ratings'!T453:T457)/SUM('Modified Weights'!T464:T468)</f>
        <v>0.44867343909466606</v>
      </c>
      <c r="U454">
        <f ca="1">SUMPRODUCT('Modified Weights'!U464:U468,'Centered Ratings'!U453:U457)/SUM('Modified Weights'!U464:U468)</f>
        <v>-0.20535437985647481</v>
      </c>
      <c r="V454">
        <f ca="1">SUMPRODUCT('Modified Weights'!V464:V468,'Centered Ratings'!V453:V457)/SUM('Modified Weights'!V464:V468)</f>
        <v>1.3783973322423864</v>
      </c>
      <c r="W454">
        <f ca="1">SUMPRODUCT('Modified Weights'!W464:W468,'Centered Ratings'!W453:W457)/SUM('Modified Weights'!W464:W468)</f>
        <v>0.21324506482537914</v>
      </c>
      <c r="X454">
        <f ca="1">SUMPRODUCT('Modified Weights'!X464:X468,'Centered Ratings'!X453:X457)/SUM('Modified Weights'!X464:X468)</f>
        <v>0</v>
      </c>
      <c r="Y454">
        <f ca="1">SUMPRODUCT('Modified Weights'!Y464:Y468,'Centered Ratings'!Y453:Y457)/SUM('Modified Weights'!Y464:Y468)</f>
        <v>0.2975451601662828</v>
      </c>
      <c r="Z454">
        <f ca="1">SUMPRODUCT('Modified Weights'!Z464:Z468,'Centered Ratings'!Z453:Z457)/SUM('Modified Weights'!Z464:Z468)</f>
        <v>5.5774576699004853E-2</v>
      </c>
    </row>
    <row r="455" spans="1:26">
      <c r="A455" s="1" t="str">
        <f t="shared" si="90"/>
        <v>8467: Dumb &amp; Dumber (1994)</v>
      </c>
      <c r="B455">
        <f ca="1">SUMPRODUCT('Modified Weights'!B465:B469,'Centered Ratings'!B454:B458)/SUM('Modified Weights'!B465:B469)</f>
        <v>-0.40189652932842251</v>
      </c>
      <c r="C455">
        <f ca="1">SUMPRODUCT('Modified Weights'!C465:C469,'Centered Ratings'!C454:C458)/SUM('Modified Weights'!C465:C469)</f>
        <v>0.875</v>
      </c>
      <c r="D455">
        <f ca="1">SUMPRODUCT('Modified Weights'!D465:D469,'Centered Ratings'!D454:D458)/SUM('Modified Weights'!D465:D469)</f>
        <v>0.23986030288407978</v>
      </c>
      <c r="E455">
        <f ca="1">SUMPRODUCT('Modified Weights'!E465:E469,'Centered Ratings'!E454:E458)/SUM('Modified Weights'!E465:E469)</f>
        <v>-0.10876574595062662</v>
      </c>
      <c r="F455" s="4">
        <f ca="1">SUMPRODUCT('Modified Weights'!F465:F469,'Centered Ratings'!F454:F458)/SUM('Modified Weights'!F465:F469)</f>
        <v>0.51948207385972756</v>
      </c>
      <c r="G455">
        <f ca="1">SUMPRODUCT('Modified Weights'!G465:G469,'Centered Ratings'!G454:G458)/SUM('Modified Weights'!G465:G469)</f>
        <v>-0.17773638909382841</v>
      </c>
      <c r="H455">
        <f ca="1">SUMPRODUCT('Modified Weights'!H465:H469,'Centered Ratings'!H454:H458)/SUM('Modified Weights'!H465:H469)</f>
        <v>0.60443495637328615</v>
      </c>
      <c r="I455">
        <f ca="1">SUMPRODUCT('Modified Weights'!I465:I469,'Centered Ratings'!I454:I458)/SUM('Modified Weights'!I465:I469)</f>
        <v>6.6383350302379324E-2</v>
      </c>
      <c r="J455">
        <f ca="1">SUMPRODUCT('Modified Weights'!J465:J469,'Centered Ratings'!J454:J458)/SUM('Modified Weights'!J465:J469)</f>
        <v>0.16532678075058219</v>
      </c>
      <c r="K455">
        <f ca="1">SUMPRODUCT('Modified Weights'!K465:K469,'Centered Ratings'!K454:K458)/SUM('Modified Weights'!K465:K469)</f>
        <v>-0.30882337337369808</v>
      </c>
      <c r="L455">
        <f ca="1">SUMPRODUCT('Modified Weights'!L465:L469,'Centered Ratings'!L454:L458)/SUM('Modified Weights'!L465:L469)</f>
        <v>0.26720229399119599</v>
      </c>
      <c r="M455">
        <f ca="1">SUMPRODUCT('Modified Weights'!M465:M469,'Centered Ratings'!M454:M458)/SUM('Modified Weights'!M465:M469)</f>
        <v>-0.19644728365126352</v>
      </c>
      <c r="N455">
        <f ca="1">SUMPRODUCT('Modified Weights'!N465:N469,'Centered Ratings'!N454:N458)/SUM('Modified Weights'!N465:N469)</f>
        <v>0</v>
      </c>
      <c r="O455" s="4">
        <f ca="1">SUMPRODUCT('Modified Weights'!O465:O469,'Centered Ratings'!O454:O458)/SUM('Modified Weights'!O465:O469)</f>
        <v>0.55667727323184102</v>
      </c>
      <c r="P455">
        <f ca="1">SUMPRODUCT('Modified Weights'!P465:P469,'Centered Ratings'!P454:P458)/SUM('Modified Weights'!P465:P469)</f>
        <v>0.84139047153911395</v>
      </c>
      <c r="Q455">
        <f ca="1">SUMPRODUCT('Modified Weights'!Q465:Q469,'Centered Ratings'!Q454:Q458)/SUM('Modified Weights'!Q465:Q469)</f>
        <v>0.13382860913564668</v>
      </c>
      <c r="R455">
        <f ca="1">SUMPRODUCT('Modified Weights'!R465:R469,'Centered Ratings'!R454:R458)/SUM('Modified Weights'!R465:R469)</f>
        <v>6.4597153850013994E-2</v>
      </c>
      <c r="S455">
        <f ca="1">SUMPRODUCT('Modified Weights'!S465:S469,'Centered Ratings'!S454:S458)/SUM('Modified Weights'!S465:S469)</f>
        <v>-9.6710347429073432E-2</v>
      </c>
      <c r="T455">
        <f ca="1">SUMPRODUCT('Modified Weights'!T465:T469,'Centered Ratings'!T454:T458)/SUM('Modified Weights'!T465:T469)</f>
        <v>0.44867343909466606</v>
      </c>
      <c r="U455">
        <f ca="1">SUMPRODUCT('Modified Weights'!U465:U469,'Centered Ratings'!U454:U458)/SUM('Modified Weights'!U465:U469)</f>
        <v>8.3532761335999572E-2</v>
      </c>
      <c r="V455">
        <f ca="1">SUMPRODUCT('Modified Weights'!V465:V469,'Centered Ratings'!V454:V458)/SUM('Modified Weights'!V465:V469)</f>
        <v>1.3783973322423864</v>
      </c>
      <c r="W455">
        <f ca="1">SUMPRODUCT('Modified Weights'!W465:W469,'Centered Ratings'!W454:W458)/SUM('Modified Weights'!W465:W469)</f>
        <v>1.5427577868294818E-2</v>
      </c>
      <c r="X455">
        <f ca="1">SUMPRODUCT('Modified Weights'!X465:X469,'Centered Ratings'!X454:X458)/SUM('Modified Weights'!X465:X469)</f>
        <v>0</v>
      </c>
      <c r="Y455">
        <f ca="1">SUMPRODUCT('Modified Weights'!Y465:Y469,'Centered Ratings'!Y454:Y458)/SUM('Modified Weights'!Y465:Y469)</f>
        <v>0.37025023711915828</v>
      </c>
      <c r="Z455">
        <f ca="1">SUMPRODUCT('Modified Weights'!Z465:Z469,'Centered Ratings'!Z454:Z458)/SUM('Modified Weights'!Z465:Z469)</f>
        <v>0.3224755256315221</v>
      </c>
    </row>
    <row r="456" spans="1:26">
      <c r="A456" s="1" t="str">
        <f t="shared" si="90"/>
        <v>8467: Dumb &amp; Dumber (1994)</v>
      </c>
      <c r="B456">
        <f ca="1">SUMPRODUCT('Modified Weights'!B466:B470,'Centered Ratings'!B455:B459)/SUM('Modified Weights'!B466:B470)</f>
        <v>0.37440171587471122</v>
      </c>
      <c r="C456">
        <f ca="1">SUMPRODUCT('Modified Weights'!C466:C470,'Centered Ratings'!C455:C459)/SUM('Modified Weights'!C466:C470)</f>
        <v>0.37667169107345877</v>
      </c>
      <c r="D456">
        <f ca="1">SUMPRODUCT('Modified Weights'!D466:D470,'Centered Ratings'!D455:D459)/SUM('Modified Weights'!D466:D470)</f>
        <v>-0.12693772682862789</v>
      </c>
      <c r="E456">
        <f ca="1">SUMPRODUCT('Modified Weights'!E466:E470,'Centered Ratings'!E455:E459)/SUM('Modified Weights'!E466:E470)</f>
        <v>-0.18508398713467367</v>
      </c>
      <c r="F456" s="4">
        <f ca="1">SUMPRODUCT('Modified Weights'!F466:F470,'Centered Ratings'!F455:F459)/SUM('Modified Weights'!F466:F470)</f>
        <v>0.42953564644894165</v>
      </c>
      <c r="G456">
        <f ca="1">SUMPRODUCT('Modified Weights'!G466:G470,'Centered Ratings'!G455:G459)/SUM('Modified Weights'!G466:G470)</f>
        <v>-5.6788312318396253E-3</v>
      </c>
      <c r="H456">
        <f ca="1">SUMPRODUCT('Modified Weights'!H466:H470,'Centered Ratings'!H455:H459)/SUM('Modified Weights'!H466:H470)</f>
        <v>0.23917312271078212</v>
      </c>
      <c r="I456">
        <f ca="1">SUMPRODUCT('Modified Weights'!I466:I470,'Centered Ratings'!I455:I459)/SUM('Modified Weights'!I466:I470)</f>
        <v>1.7197630933763176E-2</v>
      </c>
      <c r="J456">
        <f ca="1">SUMPRODUCT('Modified Weights'!J466:J470,'Centered Ratings'!J455:J459)/SUM('Modified Weights'!J466:J470)</f>
        <v>-0.59541400504052233</v>
      </c>
      <c r="K456">
        <f ca="1">SUMPRODUCT('Modified Weights'!K466:K470,'Centered Ratings'!K455:K459)/SUM('Modified Weights'!K466:K470)</f>
        <v>-0.30882337337369808</v>
      </c>
      <c r="L456">
        <f ca="1">SUMPRODUCT('Modified Weights'!L466:L470,'Centered Ratings'!L455:L459)/SUM('Modified Weights'!L466:L470)</f>
        <v>0.26720229399119599</v>
      </c>
      <c r="M456">
        <f ca="1">SUMPRODUCT('Modified Weights'!M466:M470,'Centered Ratings'!M455:M459)/SUM('Modified Weights'!M466:M470)</f>
        <v>-3.8683998209560574E-2</v>
      </c>
      <c r="N456">
        <f ca="1">SUMPRODUCT('Modified Weights'!N466:N470,'Centered Ratings'!N455:N459)/SUM('Modified Weights'!N466:N470)</f>
        <v>0</v>
      </c>
      <c r="O456" s="4">
        <f ca="1">SUMPRODUCT('Modified Weights'!O466:O470,'Centered Ratings'!O455:O459)/SUM('Modified Weights'!O466:O470)</f>
        <v>0.34222114167434398</v>
      </c>
      <c r="P456">
        <f ca="1">SUMPRODUCT('Modified Weights'!P466:P470,'Centered Ratings'!P455:P459)/SUM('Modified Weights'!P466:P470)</f>
        <v>0.84139047153911395</v>
      </c>
      <c r="Q456">
        <f ca="1">SUMPRODUCT('Modified Weights'!Q466:Q470,'Centered Ratings'!Q455:Q459)/SUM('Modified Weights'!Q466:Q470)</f>
        <v>-0.26956791534829844</v>
      </c>
      <c r="R456">
        <f ca="1">SUMPRODUCT('Modified Weights'!R466:R470,'Centered Ratings'!R455:R459)/SUM('Modified Weights'!R466:R470)</f>
        <v>7.4905897823265497E-2</v>
      </c>
      <c r="S456">
        <f ca="1">SUMPRODUCT('Modified Weights'!S466:S470,'Centered Ratings'!S455:S459)/SUM('Modified Weights'!S466:S470)</f>
        <v>9.8349383043249E-2</v>
      </c>
      <c r="T456">
        <f ca="1">SUMPRODUCT('Modified Weights'!T466:T470,'Centered Ratings'!T455:T459)/SUM('Modified Weights'!T466:T470)</f>
        <v>0.76132485967191055</v>
      </c>
      <c r="U456">
        <f ca="1">SUMPRODUCT('Modified Weights'!U466:U470,'Centered Ratings'!U455:U459)/SUM('Modified Weights'!U466:U470)</f>
        <v>-0.60701942894373939</v>
      </c>
      <c r="V456">
        <f ca="1">SUMPRODUCT('Modified Weights'!V466:V470,'Centered Ratings'!V455:V459)/SUM('Modified Weights'!V466:V470)</f>
        <v>0.96347084249944059</v>
      </c>
      <c r="W456">
        <f ca="1">SUMPRODUCT('Modified Weights'!W466:W470,'Centered Ratings'!W455:W459)/SUM('Modified Weights'!W466:W470)</f>
        <v>-0.46012413454334844</v>
      </c>
      <c r="X456">
        <f ca="1">SUMPRODUCT('Modified Weights'!X466:X470,'Centered Ratings'!X455:X459)/SUM('Modified Weights'!X466:X470)</f>
        <v>-0.13393249538744567</v>
      </c>
      <c r="Y456">
        <f ca="1">SUMPRODUCT('Modified Weights'!Y466:Y470,'Centered Ratings'!Y455:Y459)/SUM('Modified Weights'!Y466:Y470)</f>
        <v>-9.1020053659220418E-2</v>
      </c>
      <c r="Z456">
        <f ca="1">SUMPRODUCT('Modified Weights'!Z466:Z470,'Centered Ratings'!Z455:Z459)/SUM('Modified Weights'!Z466:Z470)</f>
        <v>0.37136001279291553</v>
      </c>
    </row>
    <row r="457" spans="1:26">
      <c r="A457" s="1" t="str">
        <f t="shared" si="90"/>
        <v>8467: Dumb &amp; Dumber (1994)</v>
      </c>
      <c r="B457">
        <f ca="1">SUMPRODUCT('Modified Weights'!B467:B471,'Centered Ratings'!B456:B460)/SUM('Modified Weights'!B467:B471)</f>
        <v>6.0847824297659012E-3</v>
      </c>
      <c r="C457">
        <f ca="1">SUMPRODUCT('Modified Weights'!C467:C471,'Centered Ratings'!C456:C460)/SUM('Modified Weights'!C467:C471)</f>
        <v>-0.23159258804843152</v>
      </c>
      <c r="D457">
        <f ca="1">SUMPRODUCT('Modified Weights'!D467:D471,'Centered Ratings'!D456:D460)/SUM('Modified Weights'!D467:D471)</f>
        <v>0.45006421639037802</v>
      </c>
      <c r="E457">
        <f ca="1">SUMPRODUCT('Modified Weights'!E467:E471,'Centered Ratings'!E456:E460)/SUM('Modified Weights'!E467:E471)</f>
        <v>-8.0339483663623118E-2</v>
      </c>
      <c r="F457" s="4">
        <f ca="1">SUMPRODUCT('Modified Weights'!F467:F471,'Centered Ratings'!F456:F460)/SUM('Modified Weights'!F467:F471)</f>
        <v>-0.40167081626326567</v>
      </c>
      <c r="G457">
        <f ca="1">SUMPRODUCT('Modified Weights'!G467:G471,'Centered Ratings'!G456:G460)/SUM('Modified Weights'!G467:G471)</f>
        <v>0.40470054527810007</v>
      </c>
      <c r="H457">
        <f ca="1">SUMPRODUCT('Modified Weights'!H467:H471,'Centered Ratings'!H456:H460)/SUM('Modified Weights'!H467:H471)</f>
        <v>-0.12571816173098155</v>
      </c>
      <c r="I457">
        <f ca="1">SUMPRODUCT('Modified Weights'!I467:I471,'Centered Ratings'!I456:I460)/SUM('Modified Weights'!I467:I471)</f>
        <v>0.16182573993844362</v>
      </c>
      <c r="J457">
        <f ca="1">SUMPRODUCT('Modified Weights'!J467:J471,'Centered Ratings'!J456:J460)/SUM('Modified Weights'!J467:J471)</f>
        <v>-0.35861824751808768</v>
      </c>
      <c r="K457">
        <f ca="1">SUMPRODUCT('Modified Weights'!K467:K471,'Centered Ratings'!K456:K460)/SUM('Modified Weights'!K467:K471)</f>
        <v>-0.12050322141636083</v>
      </c>
      <c r="L457">
        <f ca="1">SUMPRODUCT('Modified Weights'!L467:L471,'Centered Ratings'!L456:L460)/SUM('Modified Weights'!L467:L471)</f>
        <v>0.22828940217082494</v>
      </c>
      <c r="M457">
        <f ca="1">SUMPRODUCT('Modified Weights'!M467:M471,'Centered Ratings'!M456:M460)/SUM('Modified Weights'!M467:M471)</f>
        <v>0.19610619302046212</v>
      </c>
      <c r="N457">
        <f ca="1">SUMPRODUCT('Modified Weights'!N467:N471,'Centered Ratings'!N456:N460)/SUM('Modified Weights'!N467:N471)</f>
        <v>0</v>
      </c>
      <c r="O457" s="4">
        <f ca="1">SUMPRODUCT('Modified Weights'!O467:O471,'Centered Ratings'!O456:O460)/SUM('Modified Weights'!O467:O471)</f>
        <v>0.2125936156537489</v>
      </c>
      <c r="P457">
        <f ca="1">SUMPRODUCT('Modified Weights'!P467:P471,'Centered Ratings'!P456:P460)/SUM('Modified Weights'!P467:P471)</f>
        <v>-0.25566286830612689</v>
      </c>
      <c r="Q457">
        <f ca="1">SUMPRODUCT('Modified Weights'!Q467:Q471,'Centered Ratings'!Q456:Q460)/SUM('Modified Weights'!Q467:Q471)</f>
        <v>-0.26956791534829844</v>
      </c>
      <c r="R457">
        <f ca="1">SUMPRODUCT('Modified Weights'!R467:R471,'Centered Ratings'!R456:R460)/SUM('Modified Weights'!R467:R471)</f>
        <v>-0.40282472770311428</v>
      </c>
      <c r="S457">
        <f ca="1">SUMPRODUCT('Modified Weights'!S467:S471,'Centered Ratings'!S456:S460)/SUM('Modified Weights'!S467:S471)</f>
        <v>9.8349383043249E-2</v>
      </c>
      <c r="T457">
        <f ca="1">SUMPRODUCT('Modified Weights'!T467:T471,'Centered Ratings'!T456:T460)/SUM('Modified Weights'!T467:T471)</f>
        <v>0.76132485967191055</v>
      </c>
      <c r="U457">
        <f ca="1">SUMPRODUCT('Modified Weights'!U467:U471,'Centered Ratings'!U456:U460)/SUM('Modified Weights'!U467:U471)</f>
        <v>0.60701942894373939</v>
      </c>
      <c r="V457">
        <f ca="1">SUMPRODUCT('Modified Weights'!V467:V471,'Centered Ratings'!V456:V460)/SUM('Modified Weights'!V467:V471)</f>
        <v>4.7580066172949421E-3</v>
      </c>
      <c r="W457">
        <f ca="1">SUMPRODUCT('Modified Weights'!W467:W471,'Centered Ratings'!W456:W460)/SUM('Modified Weights'!W467:W471)</f>
        <v>-0.70432626283394351</v>
      </c>
      <c r="X457">
        <f ca="1">SUMPRODUCT('Modified Weights'!X467:X471,'Centered Ratings'!X456:X460)/SUM('Modified Weights'!X467:X471)</f>
        <v>-3.4232076414501905E-2</v>
      </c>
      <c r="Y457">
        <f ca="1">SUMPRODUCT('Modified Weights'!Y467:Y471,'Centered Ratings'!Y456:Y460)/SUM('Modified Weights'!Y467:Y471)</f>
        <v>-3.9081256469586115E-2</v>
      </c>
      <c r="Z457">
        <f ca="1">SUMPRODUCT('Modified Weights'!Z467:Z471,'Centered Ratings'!Z456:Z460)/SUM('Modified Weights'!Z467:Z471)</f>
        <v>0.56459833217517752</v>
      </c>
    </row>
    <row r="458" spans="1:26">
      <c r="A458" s="21" t="s">
        <v>91</v>
      </c>
      <c r="B458">
        <f ca="1">SUMPRODUCT('Modified Weights'!B468:B472,'Centered Ratings'!B457:B461)/SUM('Modified Weights'!B468:B472)</f>
        <v>6.0847824297659012E-3</v>
      </c>
      <c r="C458">
        <f ca="1">SUMPRODUCT('Modified Weights'!C468:C472,'Centered Ratings'!C457:C461)/SUM('Modified Weights'!C468:C472)</f>
        <v>-7.3703128364480536E-2</v>
      </c>
      <c r="D458">
        <f ca="1">SUMPRODUCT('Modified Weights'!D468:D472,'Centered Ratings'!D457:D461)/SUM('Modified Weights'!D468:D472)</f>
        <v>0.10540774490037019</v>
      </c>
      <c r="E458">
        <f ca="1">SUMPRODUCT('Modified Weights'!E468:E472,'Centered Ratings'!E457:E461)/SUM('Modified Weights'!E468:E472)</f>
        <v>-1.6550041340398326E-2</v>
      </c>
      <c r="F458" s="4">
        <f ca="1">SUMPRODUCT('Modified Weights'!F468:F472,'Centered Ratings'!F457:F461)/SUM('Modified Weights'!F468:F472)</f>
        <v>0.12638093914271573</v>
      </c>
      <c r="G458">
        <f ca="1">SUMPRODUCT('Modified Weights'!G468:G472,'Centered Ratings'!G457:G461)/SUM('Modified Weights'!G468:G472)</f>
        <v>-2.7634903652265078E-2</v>
      </c>
      <c r="H458">
        <f ca="1">SUMPRODUCT('Modified Weights'!H468:H472,'Centered Ratings'!H457:H461)/SUM('Modified Weights'!H468:H472)</f>
        <v>-0.12571816173098155</v>
      </c>
      <c r="I458">
        <f ca="1">SUMPRODUCT('Modified Weights'!I468:I472,'Centered Ratings'!I457:I461)/SUM('Modified Weights'!I468:I472)</f>
        <v>-4.0827523588443278E-2</v>
      </c>
      <c r="J458">
        <f ca="1">SUMPRODUCT('Modified Weights'!J468:J472,'Centered Ratings'!J457:J461)/SUM('Modified Weights'!J468:J472)</f>
        <v>3.8001990044710381E-2</v>
      </c>
      <c r="K458">
        <f ca="1">SUMPRODUCT('Modified Weights'!K468:K472,'Centered Ratings'!K457:K461)/SUM('Modified Weights'!K468:K472)</f>
        <v>3.6764939939452838E-2</v>
      </c>
      <c r="L458">
        <f ca="1">SUMPRODUCT('Modified Weights'!L468:L472,'Centered Ratings'!L457:L461)/SUM('Modified Weights'!L468:L472)</f>
        <v>1.1691140027517449E-2</v>
      </c>
      <c r="M458">
        <f ca="1">SUMPRODUCT('Modified Weights'!M468:M472,'Centered Ratings'!M457:M461)/SUM('Modified Weights'!M468:M472)</f>
        <v>2.6453370790667625E-2</v>
      </c>
      <c r="N458">
        <f ca="1">SUMPRODUCT('Modified Weights'!N468:N472,'Centered Ratings'!N457:N461)/SUM('Modified Weights'!N468:N472)</f>
        <v>0</v>
      </c>
      <c r="O458" s="4">
        <f ca="1">SUMPRODUCT('Modified Weights'!O468:O472,'Centered Ratings'!O457:O461)/SUM('Modified Weights'!O468:O472)</f>
        <v>1.2005609431370799E-2</v>
      </c>
      <c r="P458">
        <f ca="1">SUMPRODUCT('Modified Weights'!P468:P472,'Centered Ratings'!P457:P461)/SUM('Modified Weights'!P468:P472)</f>
        <v>-0.28367274637698608</v>
      </c>
      <c r="Q458">
        <f ca="1">SUMPRODUCT('Modified Weights'!Q468:Q472,'Centered Ratings'!Q457:Q461)/SUM('Modified Weights'!Q468:Q472)</f>
        <v>-2.1328478772668677E-2</v>
      </c>
      <c r="R458">
        <f ca="1">SUMPRODUCT('Modified Weights'!R468:R472,'Centered Ratings'!R457:R461)/SUM('Modified Weights'!R468:R472)</f>
        <v>-3.4364349270783329E-2</v>
      </c>
      <c r="S458">
        <f ca="1">SUMPRODUCT('Modified Weights'!S468:S472,'Centered Ratings'!S457:S461)/SUM('Modified Weights'!S468:S472)</f>
        <v>-3.4112490013683064E-2</v>
      </c>
      <c r="T458">
        <f ca="1">SUMPRODUCT('Modified Weights'!T468:T472,'Centered Ratings'!T457:T461)/SUM('Modified Weights'!T468:T472)</f>
        <v>-0.20709741721000396</v>
      </c>
      <c r="U458">
        <f ca="1">SUMPRODUCT('Modified Weights'!U468:U472,'Centered Ratings'!U457:U461)/SUM('Modified Weights'!U468:U472)</f>
        <v>2.7415564032333428E-2</v>
      </c>
      <c r="V458">
        <f ca="1">SUMPRODUCT('Modified Weights'!V468:V472,'Centered Ratings'!V457:V461)/SUM('Modified Weights'!V468:V472)</f>
        <v>4.7580066172949421E-3</v>
      </c>
      <c r="W458">
        <f ca="1">SUMPRODUCT('Modified Weights'!W468:W472,'Centered Ratings'!W457:W461)/SUM('Modified Weights'!W468:W472)</f>
        <v>-9.6442176080722447E-2</v>
      </c>
      <c r="X458">
        <f ca="1">SUMPRODUCT('Modified Weights'!X468:X472,'Centered Ratings'!X457:X461)/SUM('Modified Weights'!X468:X472)</f>
        <v>3.1396348080438237E-2</v>
      </c>
      <c r="Y458">
        <f ca="1">SUMPRODUCT('Modified Weights'!Y468:Y472,'Centered Ratings'!Y457:Y461)/SUM('Modified Weights'!Y468:Y472)</f>
        <v>0.10865176062062629</v>
      </c>
      <c r="Z458">
        <f ca="1">SUMPRODUCT('Modified Weights'!Z468:Z472,'Centered Ratings'!Z457:Z461)/SUM('Modified Weights'!Z468:Z472)</f>
        <v>3.4294517116430713E-3</v>
      </c>
    </row>
    <row r="459" spans="1:26">
      <c r="A459" s="1" t="str">
        <f t="shared" ref="A459:A462" si="91">A458</f>
        <v>8587: The Lion King (1994)</v>
      </c>
      <c r="B459" t="e">
        <f ca="1">SUMPRODUCT('Modified Weights'!B469:B473,'Centered Ratings'!B458:B462)/SUM('Modified Weights'!B469:B473)</f>
        <v>#DIV/0!</v>
      </c>
      <c r="C459">
        <f ca="1">SUMPRODUCT('Modified Weights'!C469:C473,'Centered Ratings'!C458:C462)/SUM('Modified Weights'!C469:C473)</f>
        <v>-7.3703128364480536E-2</v>
      </c>
      <c r="D459">
        <f ca="1">SUMPRODUCT('Modified Weights'!D469:D473,'Centered Ratings'!D458:D462)/SUM('Modified Weights'!D469:D473)</f>
        <v>0.10540774490037019</v>
      </c>
      <c r="E459" t="e">
        <f ca="1">SUMPRODUCT('Modified Weights'!E469:E473,'Centered Ratings'!E458:E462)/SUM('Modified Weights'!E469:E473)</f>
        <v>#DIV/0!</v>
      </c>
      <c r="F459" s="4">
        <f ca="1">SUMPRODUCT('Modified Weights'!F469:F473,'Centered Ratings'!F458:F462)/SUM('Modified Weights'!F469:F473)</f>
        <v>-0.14167348073481509</v>
      </c>
      <c r="G459">
        <f ca="1">SUMPRODUCT('Modified Weights'!G469:G473,'Centered Ratings'!G458:G462)/SUM('Modified Weights'!G469:G473)</f>
        <v>-2.7634903652265078E-2</v>
      </c>
      <c r="H459" t="e">
        <f ca="1">SUMPRODUCT('Modified Weights'!H469:H473,'Centered Ratings'!H458:H462)/SUM('Modified Weights'!H469:H473)</f>
        <v>#DIV/0!</v>
      </c>
      <c r="I459" t="e">
        <f ca="1">SUMPRODUCT('Modified Weights'!I469:I473,'Centered Ratings'!I458:I462)/SUM('Modified Weights'!I469:I473)</f>
        <v>#DIV/0!</v>
      </c>
      <c r="J459" t="e">
        <f ca="1">SUMPRODUCT('Modified Weights'!J469:J473,'Centered Ratings'!J458:J462)/SUM('Modified Weights'!J469:J473)</f>
        <v>#DIV/0!</v>
      </c>
      <c r="K459">
        <f ca="1">SUMPRODUCT('Modified Weights'!K469:K473,'Centered Ratings'!K458:K462)/SUM('Modified Weights'!K469:K473)</f>
        <v>0.5</v>
      </c>
      <c r="L459">
        <f ca="1">SUMPRODUCT('Modified Weights'!L469:L473,'Centered Ratings'!L458:L462)/SUM('Modified Weights'!L469:L473)</f>
        <v>-0.26243810137913653</v>
      </c>
      <c r="M459">
        <f ca="1">SUMPRODUCT('Modified Weights'!M469:M473,'Centered Ratings'!M458:M462)/SUM('Modified Weights'!M469:M473)</f>
        <v>0.18355454836217475</v>
      </c>
      <c r="N459" t="e">
        <f ca="1">SUMPRODUCT('Modified Weights'!N469:N473,'Centered Ratings'!N458:N462)/SUM('Modified Weights'!N469:N473)</f>
        <v>#DIV/0!</v>
      </c>
      <c r="O459" s="4">
        <f ca="1">SUMPRODUCT('Modified Weights'!O469:O473,'Centered Ratings'!O458:O462)/SUM('Modified Weights'!O469:O473)</f>
        <v>1.6143772505852375E-2</v>
      </c>
      <c r="P459">
        <f ca="1">SUMPRODUCT('Modified Weights'!P469:P473,'Centered Ratings'!P458:P462)/SUM('Modified Weights'!P469:P473)</f>
        <v>-0.85080110757499827</v>
      </c>
      <c r="Q459">
        <f ca="1">SUMPRODUCT('Modified Weights'!Q469:Q473,'Centered Ratings'!Q458:Q462)/SUM('Modified Weights'!Q469:Q473)</f>
        <v>0.47978244585834223</v>
      </c>
      <c r="R459" t="e">
        <f ca="1">SUMPRODUCT('Modified Weights'!R469:R473,'Centered Ratings'!R458:R462)/SUM('Modified Weights'!R469:R473)</f>
        <v>#DIV/0!</v>
      </c>
      <c r="S459" t="e">
        <f ca="1">SUMPRODUCT('Modified Weights'!S469:S473,'Centered Ratings'!S458:S462)/SUM('Modified Weights'!S469:S473)</f>
        <v>#DIV/0!</v>
      </c>
      <c r="T459">
        <f ca="1">SUMPRODUCT('Modified Weights'!T469:T473,'Centered Ratings'!T458:T462)/SUM('Modified Weights'!T469:T473)</f>
        <v>-0.76281276997941239</v>
      </c>
      <c r="U459" t="e">
        <f ca="1">SUMPRODUCT('Modified Weights'!U469:U473,'Centered Ratings'!U458:U462)/SUM('Modified Weights'!U469:U473)</f>
        <v>#DIV/0!</v>
      </c>
      <c r="V459" t="e">
        <f ca="1">SUMPRODUCT('Modified Weights'!V469:V473,'Centered Ratings'!V458:V462)/SUM('Modified Weights'!V469:V473)</f>
        <v>#DIV/0!</v>
      </c>
      <c r="W459">
        <f ca="1">SUMPRODUCT('Modified Weights'!W469:W473,'Centered Ratings'!W458:W462)/SUM('Modified Weights'!W469:W473)</f>
        <v>-0.27413182999348956</v>
      </c>
      <c r="X459">
        <f ca="1">SUMPRODUCT('Modified Weights'!X469:X473,'Centered Ratings'!X458:X462)/SUM('Modified Weights'!X469:X473)</f>
        <v>3.1396348080438237E-2</v>
      </c>
      <c r="Y459">
        <f ca="1">SUMPRODUCT('Modified Weights'!Y469:Y473,'Centered Ratings'!Y458:Y462)/SUM('Modified Weights'!Y469:Y473)</f>
        <v>-0.13721608523266499</v>
      </c>
      <c r="Z459" t="e">
        <f ca="1">SUMPRODUCT('Modified Weights'!Z469:Z473,'Centered Ratings'!Z458:Z462)/SUM('Modified Weights'!Z469:Z473)</f>
        <v>#DIV/0!</v>
      </c>
    </row>
    <row r="460" spans="1:26">
      <c r="A460" s="1" t="str">
        <f t="shared" si="91"/>
        <v>8587: The Lion King (1994)</v>
      </c>
      <c r="B460" t="e">
        <f ca="1">SUMPRODUCT('Modified Weights'!B470:B474,'Centered Ratings'!B459:B463)/SUM('Modified Weights'!B470:B474)</f>
        <v>#DIV/0!</v>
      </c>
      <c r="C460">
        <f ca="1">SUMPRODUCT('Modified Weights'!C470:C474,'Centered Ratings'!C459:C463)/SUM('Modified Weights'!C470:C474)</f>
        <v>-0.34250072309751806</v>
      </c>
      <c r="D460">
        <f ca="1">SUMPRODUCT('Modified Weights'!D470:D474,'Centered Ratings'!D459:D463)/SUM('Modified Weights'!D470:D474)</f>
        <v>0.22448831284633625</v>
      </c>
      <c r="E460" t="e">
        <f ca="1">SUMPRODUCT('Modified Weights'!E470:E474,'Centered Ratings'!E459:E463)/SUM('Modified Weights'!E470:E474)</f>
        <v>#DIV/0!</v>
      </c>
      <c r="F460" s="4">
        <f ca="1">SUMPRODUCT('Modified Weights'!F470:F474,'Centered Ratings'!F459:F463)/SUM('Modified Weights'!F470:F474)</f>
        <v>-0.14167348073481509</v>
      </c>
      <c r="G460">
        <f ca="1">SUMPRODUCT('Modified Weights'!G470:G474,'Centered Ratings'!G459:G463)/SUM('Modified Weights'!G470:G474)</f>
        <v>7.0997933233574756E-2</v>
      </c>
      <c r="H460" t="e">
        <f ca="1">SUMPRODUCT('Modified Weights'!H470:H474,'Centered Ratings'!H459:H463)/SUM('Modified Weights'!H470:H474)</f>
        <v>#DIV/0!</v>
      </c>
      <c r="I460" t="e">
        <f ca="1">SUMPRODUCT('Modified Weights'!I470:I474,'Centered Ratings'!I459:I463)/SUM('Modified Weights'!I470:I474)</f>
        <v>#DIV/0!</v>
      </c>
      <c r="J460" t="e">
        <f ca="1">SUMPRODUCT('Modified Weights'!J470:J474,'Centered Ratings'!J459:J463)/SUM('Modified Weights'!J470:J474)</f>
        <v>#DIV/0!</v>
      </c>
      <c r="K460">
        <f ca="1">SUMPRODUCT('Modified Weights'!K470:K474,'Centered Ratings'!K459:K463)/SUM('Modified Weights'!K470:K474)</f>
        <v>0.5</v>
      </c>
      <c r="L460">
        <f ca="1">SUMPRODUCT('Modified Weights'!L470:L474,'Centered Ratings'!L459:L463)/SUM('Modified Weights'!L470:L474)</f>
        <v>-7.4114655058462445E-2</v>
      </c>
      <c r="M460">
        <f ca="1">SUMPRODUCT('Modified Weights'!M470:M474,'Centered Ratings'!M459:M463)/SUM('Modified Weights'!M470:M474)</f>
        <v>0.18355454836217475</v>
      </c>
      <c r="N460" t="e">
        <f ca="1">SUMPRODUCT('Modified Weights'!N470:N474,'Centered Ratings'!N459:N463)/SUM('Modified Weights'!N470:N474)</f>
        <v>#DIV/0!</v>
      </c>
      <c r="O460" s="4">
        <f ca="1">SUMPRODUCT('Modified Weights'!O470:O474,'Centered Ratings'!O459:O463)/SUM('Modified Weights'!O470:O474)</f>
        <v>-0.22905621094887607</v>
      </c>
      <c r="P460">
        <f ca="1">SUMPRODUCT('Modified Weights'!P470:P474,'Centered Ratings'!P459:P463)/SUM('Modified Weights'!P470:P474)</f>
        <v>-1.81687075525949</v>
      </c>
      <c r="Q460">
        <f ca="1">SUMPRODUCT('Modified Weights'!Q470:Q474,'Centered Ratings'!Q459:Q463)/SUM('Modified Weights'!Q470:Q474)</f>
        <v>0.40846971808573346</v>
      </c>
      <c r="R460" t="e">
        <f ca="1">SUMPRODUCT('Modified Weights'!R470:R474,'Centered Ratings'!R459:R463)/SUM('Modified Weights'!R470:R474)</f>
        <v>#DIV/0!</v>
      </c>
      <c r="S460" t="e">
        <f ca="1">SUMPRODUCT('Modified Weights'!S470:S474,'Centered Ratings'!S459:S463)/SUM('Modified Weights'!S470:S474)</f>
        <v>#DIV/0!</v>
      </c>
      <c r="T460">
        <f ca="1">SUMPRODUCT('Modified Weights'!T470:T474,'Centered Ratings'!T459:T463)/SUM('Modified Weights'!T470:T474)</f>
        <v>-0.76281276997941239</v>
      </c>
      <c r="U460" t="e">
        <f ca="1">SUMPRODUCT('Modified Weights'!U470:U474,'Centered Ratings'!U459:U463)/SUM('Modified Weights'!U470:U474)</f>
        <v>#DIV/0!</v>
      </c>
      <c r="V460" t="e">
        <f ca="1">SUMPRODUCT('Modified Weights'!V470:V474,'Centered Ratings'!V459:V463)/SUM('Modified Weights'!V470:V474)</f>
        <v>#DIV/0!</v>
      </c>
      <c r="W460">
        <f ca="1">SUMPRODUCT('Modified Weights'!W470:W474,'Centered Ratings'!W459:W463)/SUM('Modified Weights'!W470:W474)</f>
        <v>-0.38212492188530534</v>
      </c>
      <c r="X460">
        <f ca="1">SUMPRODUCT('Modified Weights'!X470:X474,'Centered Ratings'!X459:X463)/SUM('Modified Weights'!X470:X474)</f>
        <v>3.1396348080438237E-2</v>
      </c>
      <c r="Y460">
        <f ca="1">SUMPRODUCT('Modified Weights'!Y470:Y474,'Centered Ratings'!Y459:Y463)/SUM('Modified Weights'!Y470:Y474)</f>
        <v>-0.37521933653555328</v>
      </c>
      <c r="Z460" t="e">
        <f ca="1">SUMPRODUCT('Modified Weights'!Z470:Z474,'Centered Ratings'!Z459:Z463)/SUM('Modified Weights'!Z470:Z474)</f>
        <v>#DIV/0!</v>
      </c>
    </row>
    <row r="461" spans="1:26">
      <c r="A461" s="1" t="str">
        <f t="shared" si="91"/>
        <v>8587: The Lion King (1994)</v>
      </c>
      <c r="B461" t="e">
        <f ca="1">SUMPRODUCT('Modified Weights'!B471:B475,'Centered Ratings'!B460:B464)/SUM('Modified Weights'!B471:B475)</f>
        <v>#DIV/0!</v>
      </c>
      <c r="C461">
        <f ca="1">SUMPRODUCT('Modified Weights'!C471:C475,'Centered Ratings'!C460:C464)/SUM('Modified Weights'!C471:C475)</f>
        <v>-0.30732030285915424</v>
      </c>
      <c r="D461">
        <f ca="1">SUMPRODUCT('Modified Weights'!D471:D475,'Centered Ratings'!D460:D464)/SUM('Modified Weights'!D471:D475)</f>
        <v>0.41809576721207103</v>
      </c>
      <c r="E461" t="e">
        <f ca="1">SUMPRODUCT('Modified Weights'!E471:E475,'Centered Ratings'!E460:E464)/SUM('Modified Weights'!E471:E475)</f>
        <v>#DIV/0!</v>
      </c>
      <c r="F461" s="4">
        <f ca="1">SUMPRODUCT('Modified Weights'!F471:F475,'Centered Ratings'!F460:F464)/SUM('Modified Weights'!F471:F475)</f>
        <v>9.0272099387654112E-2</v>
      </c>
      <c r="G461">
        <f ca="1">SUMPRODUCT('Modified Weights'!G471:G475,'Centered Ratings'!G460:G464)/SUM('Modified Weights'!G471:G475)</f>
        <v>-0.13935099753983243</v>
      </c>
      <c r="H461" t="e">
        <f ca="1">SUMPRODUCT('Modified Weights'!H471:H475,'Centered Ratings'!H460:H464)/SUM('Modified Weights'!H471:H475)</f>
        <v>#DIV/0!</v>
      </c>
      <c r="I461" t="e">
        <f ca="1">SUMPRODUCT('Modified Weights'!I471:I475,'Centered Ratings'!I460:I464)/SUM('Modified Weights'!I471:I475)</f>
        <v>#DIV/0!</v>
      </c>
      <c r="J461" t="e">
        <f ca="1">SUMPRODUCT('Modified Weights'!J471:J475,'Centered Ratings'!J460:J464)/SUM('Modified Weights'!J471:J475)</f>
        <v>#DIV/0!</v>
      </c>
      <c r="K461">
        <f ca="1">SUMPRODUCT('Modified Weights'!K471:K475,'Centered Ratings'!K460:K464)/SUM('Modified Weights'!K471:K475)</f>
        <v>0.5</v>
      </c>
      <c r="L461">
        <f ca="1">SUMPRODUCT('Modified Weights'!L471:L475,'Centered Ratings'!L460:L464)/SUM('Modified Weights'!L471:L475)</f>
        <v>-7.4114655058462445E-2</v>
      </c>
      <c r="M461">
        <f ca="1">SUMPRODUCT('Modified Weights'!M471:M475,'Centered Ratings'!M460:M464)/SUM('Modified Weights'!M471:M475)</f>
        <v>9.3026943316250069E-2</v>
      </c>
      <c r="N461" t="e">
        <f ca="1">SUMPRODUCT('Modified Weights'!N471:N475,'Centered Ratings'!N460:N464)/SUM('Modified Weights'!N471:N475)</f>
        <v>#DIV/0!</v>
      </c>
      <c r="O461" s="4">
        <f ca="1">SUMPRODUCT('Modified Weights'!O471:O475,'Centered Ratings'!O460:O464)/SUM('Modified Weights'!O471:O475)</f>
        <v>0</v>
      </c>
      <c r="P461">
        <f ca="1">SUMPRODUCT('Modified Weights'!P471:P475,'Centered Ratings'!P460:P464)/SUM('Modified Weights'!P471:P475)</f>
        <v>-1.81687075525949</v>
      </c>
      <c r="Q461">
        <f ca="1">SUMPRODUCT('Modified Weights'!Q471:Q475,'Centered Ratings'!Q460:Q464)/SUM('Modified Weights'!Q471:Q475)</f>
        <v>0.35433714760716684</v>
      </c>
      <c r="R461" t="e">
        <f ca="1">SUMPRODUCT('Modified Weights'!R471:R475,'Centered Ratings'!R460:R464)/SUM('Modified Weights'!R471:R475)</f>
        <v>#DIV/0!</v>
      </c>
      <c r="S461" t="e">
        <f ca="1">SUMPRODUCT('Modified Weights'!S471:S475,'Centered Ratings'!S460:S464)/SUM('Modified Weights'!S471:S475)</f>
        <v>#DIV/0!</v>
      </c>
      <c r="T461">
        <f ca="1">SUMPRODUCT('Modified Weights'!T471:T475,'Centered Ratings'!T460:T464)/SUM('Modified Weights'!T471:T475)</f>
        <v>-2.5</v>
      </c>
      <c r="U461" t="e">
        <f ca="1">SUMPRODUCT('Modified Weights'!U471:U475,'Centered Ratings'!U460:U464)/SUM('Modified Weights'!U471:U475)</f>
        <v>#DIV/0!</v>
      </c>
      <c r="V461" t="e">
        <f ca="1">SUMPRODUCT('Modified Weights'!V471:V475,'Centered Ratings'!V460:V464)/SUM('Modified Weights'!V471:V475)</f>
        <v>#DIV/0!</v>
      </c>
      <c r="W461">
        <f ca="1">SUMPRODUCT('Modified Weights'!W471:W475,'Centered Ratings'!W460:W464)/SUM('Modified Weights'!W471:W475)</f>
        <v>-0.31946625112197857</v>
      </c>
      <c r="X461">
        <f ca="1">SUMPRODUCT('Modified Weights'!X471:X475,'Centered Ratings'!X460:X464)/SUM('Modified Weights'!X471:X475)</f>
        <v>0.16666666666666652</v>
      </c>
      <c r="Y461">
        <f ca="1">SUMPRODUCT('Modified Weights'!Y471:Y475,'Centered Ratings'!Y460:Y464)/SUM('Modified Weights'!Y471:Y475)</f>
        <v>0.4802592327671566</v>
      </c>
      <c r="Z461" t="e">
        <f ca="1">SUMPRODUCT('Modified Weights'!Z471:Z475,'Centered Ratings'!Z460:Z464)/SUM('Modified Weights'!Z471:Z475)</f>
        <v>#DIV/0!</v>
      </c>
    </row>
    <row r="462" spans="1:26">
      <c r="A462" s="1" t="str">
        <f t="shared" si="91"/>
        <v>8587: The Lion King (1994)</v>
      </c>
      <c r="B462" t="e">
        <f ca="1">SUMPRODUCT('Modified Weights'!B472:B476,'Centered Ratings'!B461:B465)/SUM('Modified Weights'!B472:B476)</f>
        <v>#DIV/0!</v>
      </c>
      <c r="C462">
        <f ca="1">SUMPRODUCT('Modified Weights'!C472:C476,'Centered Ratings'!C461:C465)/SUM('Modified Weights'!C472:C476)</f>
        <v>0.20352220833429061</v>
      </c>
      <c r="D462">
        <f ca="1">SUMPRODUCT('Modified Weights'!D472:D476,'Centered Ratings'!D461:D465)/SUM('Modified Weights'!D472:D476)</f>
        <v>0.125</v>
      </c>
      <c r="E462" t="e">
        <f ca="1">SUMPRODUCT('Modified Weights'!E472:E476,'Centered Ratings'!E461:E465)/SUM('Modified Weights'!E472:E476)</f>
        <v>#DIV/0!</v>
      </c>
      <c r="F462" s="4">
        <f ca="1">SUMPRODUCT('Modified Weights'!F472:F476,'Centered Ratings'!F461:F465)/SUM('Modified Weights'!F472:F476)</f>
        <v>9.0272099387654112E-2</v>
      </c>
      <c r="G462">
        <f ca="1">SUMPRODUCT('Modified Weights'!G472:G476,'Centered Ratings'!G461:G465)/SUM('Modified Weights'!G472:G476)</f>
        <v>0.125</v>
      </c>
      <c r="H462" t="e">
        <f ca="1">SUMPRODUCT('Modified Weights'!H472:H476,'Centered Ratings'!H461:H465)/SUM('Modified Weights'!H472:H476)</f>
        <v>#DIV/0!</v>
      </c>
      <c r="I462" t="e">
        <f ca="1">SUMPRODUCT('Modified Weights'!I472:I476,'Centered Ratings'!I461:I465)/SUM('Modified Weights'!I472:I476)</f>
        <v>#DIV/0!</v>
      </c>
      <c r="J462" t="e">
        <f ca="1">SUMPRODUCT('Modified Weights'!J472:J476,'Centered Ratings'!J461:J465)/SUM('Modified Weights'!J472:J476)</f>
        <v>#DIV/0!</v>
      </c>
      <c r="K462">
        <f ca="1">SUMPRODUCT('Modified Weights'!K472:K476,'Centered Ratings'!K461:K465)/SUM('Modified Weights'!K472:K476)</f>
        <v>0.5</v>
      </c>
      <c r="L462">
        <f ca="1">SUMPRODUCT('Modified Weights'!L472:L476,'Centered Ratings'!L461:L465)/SUM('Modified Weights'!L472:L476)</f>
        <v>-0.185037697783178</v>
      </c>
      <c r="M462">
        <f ca="1">SUMPRODUCT('Modified Weights'!M472:M476,'Centered Ratings'!M461:M465)/SUM('Modified Weights'!M472:M476)</f>
        <v>-0.20348652834187494</v>
      </c>
      <c r="N462" t="e">
        <f ca="1">SUMPRODUCT('Modified Weights'!N472:N476,'Centered Ratings'!N461:N465)/SUM('Modified Weights'!N472:N476)</f>
        <v>#DIV/0!</v>
      </c>
      <c r="O462" s="4">
        <f ca="1">SUMPRODUCT('Modified Weights'!O472:O476,'Centered Ratings'!O461:O465)/SUM('Modified Weights'!O472:O476)</f>
        <v>0</v>
      </c>
      <c r="P462">
        <f ca="1">SUMPRODUCT('Modified Weights'!P472:P476,'Centered Ratings'!P461:P465)/SUM('Modified Weights'!P472:P476)</f>
        <v>-0.15871938671107649</v>
      </c>
      <c r="Q462">
        <f ca="1">SUMPRODUCT('Modified Weights'!Q472:Q476,'Centered Ratings'!Q461:Q465)/SUM('Modified Weights'!Q472:Q476)</f>
        <v>0.35433714760716684</v>
      </c>
      <c r="R462" t="e">
        <f ca="1">SUMPRODUCT('Modified Weights'!R472:R476,'Centered Ratings'!R461:R465)/SUM('Modified Weights'!R472:R476)</f>
        <v>#DIV/0!</v>
      </c>
      <c r="S462" t="e">
        <f ca="1">SUMPRODUCT('Modified Weights'!S472:S476,'Centered Ratings'!S461:S465)/SUM('Modified Weights'!S472:S476)</f>
        <v>#DIV/0!</v>
      </c>
      <c r="T462">
        <f ca="1">SUMPRODUCT('Modified Weights'!T472:T476,'Centered Ratings'!T461:T465)/SUM('Modified Weights'!T472:T476)</f>
        <v>-2.5</v>
      </c>
      <c r="U462" t="e">
        <f ca="1">SUMPRODUCT('Modified Weights'!U472:U476,'Centered Ratings'!U461:U465)/SUM('Modified Weights'!U472:U476)</f>
        <v>#DIV/0!</v>
      </c>
      <c r="V462" t="e">
        <f ca="1">SUMPRODUCT('Modified Weights'!V472:V476,'Centered Ratings'!V461:V465)/SUM('Modified Weights'!V472:V476)</f>
        <v>#DIV/0!</v>
      </c>
      <c r="W462">
        <f ca="1">SUMPRODUCT('Modified Weights'!W472:W476,'Centered Ratings'!W461:W465)/SUM('Modified Weights'!W472:W476)</f>
        <v>0.44048331709832994</v>
      </c>
      <c r="X462">
        <f ca="1">SUMPRODUCT('Modified Weights'!X472:X476,'Centered Ratings'!X461:X465)/SUM('Modified Weights'!X472:X476)</f>
        <v>0.16666666666666652</v>
      </c>
      <c r="Y462">
        <f ca="1">SUMPRODUCT('Modified Weights'!Y472:Y476,'Centered Ratings'!Y461:Y465)/SUM('Modified Weights'!Y472:Y476)</f>
        <v>0.67393736183325581</v>
      </c>
      <c r="Z462" t="e">
        <f ca="1">SUMPRODUCT('Modified Weights'!Z472:Z476,'Centered Ratings'!Z461:Z465)/SUM('Modified Weights'!Z472:Z476)</f>
        <v>#DIV/0!</v>
      </c>
    </row>
    <row r="463" spans="1:26">
      <c r="A463" s="21" t="s">
        <v>92</v>
      </c>
      <c r="B463" t="e">
        <f ca="1">SUMPRODUCT('Modified Weights'!B473:B477,'Centered Ratings'!B462:B466)/SUM('Modified Weights'!B473:B477)</f>
        <v>#DIV/0!</v>
      </c>
      <c r="C463">
        <f ca="1">SUMPRODUCT('Modified Weights'!C473:C477,'Centered Ratings'!C462:C466)/SUM('Modified Weights'!C473:C477)</f>
        <v>0</v>
      </c>
      <c r="D463">
        <f ca="1">SUMPRODUCT('Modified Weights'!D473:D477,'Centered Ratings'!D462:D466)/SUM('Modified Weights'!D473:D477)</f>
        <v>0</v>
      </c>
      <c r="E463" t="e">
        <f ca="1">SUMPRODUCT('Modified Weights'!E473:E477,'Centered Ratings'!E462:E466)/SUM('Modified Weights'!E473:E477)</f>
        <v>#DIV/0!</v>
      </c>
      <c r="F463" s="4">
        <f ca="1">SUMPRODUCT('Modified Weights'!F473:F477,'Centered Ratings'!F462:F466)/SUM('Modified Weights'!F473:F477)</f>
        <v>9.0272099387654112E-2</v>
      </c>
      <c r="G463">
        <f ca="1">SUMPRODUCT('Modified Weights'!G473:G477,'Centered Ratings'!G462:G466)/SUM('Modified Weights'!G473:G477)</f>
        <v>0</v>
      </c>
      <c r="H463" t="e">
        <f ca="1">SUMPRODUCT('Modified Weights'!H473:H477,'Centered Ratings'!H462:H466)/SUM('Modified Weights'!H473:H477)</f>
        <v>#DIV/0!</v>
      </c>
      <c r="I463" t="e">
        <f ca="1">SUMPRODUCT('Modified Weights'!I473:I477,'Centered Ratings'!I462:I466)/SUM('Modified Weights'!I473:I477)</f>
        <v>#DIV/0!</v>
      </c>
      <c r="J463" t="e">
        <f ca="1">SUMPRODUCT('Modified Weights'!J473:J477,'Centered Ratings'!J462:J466)/SUM('Modified Weights'!J473:J477)</f>
        <v>#DIV/0!</v>
      </c>
      <c r="K463">
        <f ca="1">SUMPRODUCT('Modified Weights'!K473:K477,'Centered Ratings'!K462:K466)/SUM('Modified Weights'!K473:K477)</f>
        <v>0</v>
      </c>
      <c r="L463">
        <f ca="1">SUMPRODUCT('Modified Weights'!L473:L477,'Centered Ratings'!L462:L466)/SUM('Modified Weights'!L473:L477)</f>
        <v>3.9396835469151991E-3</v>
      </c>
      <c r="M463">
        <f ca="1">SUMPRODUCT('Modified Weights'!M473:M477,'Centered Ratings'!M462:M466)/SUM('Modified Weights'!M473:M477)</f>
        <v>0</v>
      </c>
      <c r="N463" t="e">
        <f ca="1">SUMPRODUCT('Modified Weights'!N473:N477,'Centered Ratings'!N462:N466)/SUM('Modified Weights'!N473:N477)</f>
        <v>#DIV/0!</v>
      </c>
      <c r="O463" s="4">
        <f ca="1">SUMPRODUCT('Modified Weights'!O473:O477,'Centered Ratings'!O462:O466)/SUM('Modified Weights'!O473:O477)</f>
        <v>0</v>
      </c>
      <c r="P463">
        <f ca="1">SUMPRODUCT('Modified Weights'!P473:P477,'Centered Ratings'!P462:P466)/SUM('Modified Weights'!P473:P477)</f>
        <v>0</v>
      </c>
      <c r="Q463">
        <f ca="1">SUMPRODUCT('Modified Weights'!Q473:Q477,'Centered Ratings'!Q462:Q466)/SUM('Modified Weights'!Q473:Q477)</f>
        <v>0</v>
      </c>
      <c r="R463" t="e">
        <f ca="1">SUMPRODUCT('Modified Weights'!R473:R477,'Centered Ratings'!R462:R466)/SUM('Modified Weights'!R473:R477)</f>
        <v>#DIV/0!</v>
      </c>
      <c r="S463" t="e">
        <f ca="1">SUMPRODUCT('Modified Weights'!S473:S477,'Centered Ratings'!S462:S466)/SUM('Modified Weights'!S473:S477)</f>
        <v>#DIV/0!</v>
      </c>
      <c r="T463">
        <f ca="1">SUMPRODUCT('Modified Weights'!T473:T477,'Centered Ratings'!T462:T466)/SUM('Modified Weights'!T473:T477)</f>
        <v>0</v>
      </c>
      <c r="U463" t="e">
        <f ca="1">SUMPRODUCT('Modified Weights'!U473:U477,'Centered Ratings'!U462:U466)/SUM('Modified Weights'!U473:U477)</f>
        <v>#DIV/0!</v>
      </c>
      <c r="V463" t="e">
        <f ca="1">SUMPRODUCT('Modified Weights'!V473:V477,'Centered Ratings'!V462:V466)/SUM('Modified Weights'!V473:V477)</f>
        <v>#DIV/0!</v>
      </c>
      <c r="W463">
        <f ca="1">SUMPRODUCT('Modified Weights'!W473:W477,'Centered Ratings'!W462:W466)/SUM('Modified Weights'!W473:W477)</f>
        <v>0</v>
      </c>
      <c r="X463">
        <f ca="1">SUMPRODUCT('Modified Weights'!X473:X477,'Centered Ratings'!X462:X466)/SUM('Modified Weights'!X473:X477)</f>
        <v>0</v>
      </c>
      <c r="Y463">
        <f ca="1">SUMPRODUCT('Modified Weights'!Y473:Y477,'Centered Ratings'!Y462:Y466)/SUM('Modified Weights'!Y473:Y477)</f>
        <v>0</v>
      </c>
      <c r="Z463" t="e">
        <f ca="1">SUMPRODUCT('Modified Weights'!Z473:Z477,'Centered Ratings'!Z462:Z466)/SUM('Modified Weights'!Z473:Z477)</f>
        <v>#DIV/0!</v>
      </c>
    </row>
    <row r="464" spans="1:26">
      <c r="A464" s="1" t="str">
        <f t="shared" ref="A464:A467" si="92">A463</f>
        <v>9331: Clear and Present Danger (1994)</v>
      </c>
      <c r="B464" t="e">
        <f ca="1">SUMPRODUCT('Modified Weights'!B474:B478,'Centered Ratings'!B463:B467)/SUM('Modified Weights'!B474:B478)</f>
        <v>#DIV/0!</v>
      </c>
      <c r="C464" t="e">
        <f ca="1">SUMPRODUCT('Modified Weights'!C474:C478,'Centered Ratings'!C463:C467)/SUM('Modified Weights'!C474:C478)</f>
        <v>#DIV/0!</v>
      </c>
      <c r="D464">
        <f ca="1">SUMPRODUCT('Modified Weights'!D474:D478,'Centered Ratings'!D463:D467)/SUM('Modified Weights'!D474:D478)</f>
        <v>0</v>
      </c>
      <c r="E464" t="e">
        <f ca="1">SUMPRODUCT('Modified Weights'!E474:E478,'Centered Ratings'!E463:E467)/SUM('Modified Weights'!E474:E478)</f>
        <v>#DIV/0!</v>
      </c>
      <c r="F464" s="4">
        <f ca="1">SUMPRODUCT('Modified Weights'!F474:F478,'Centered Ratings'!F463:F467)/SUM('Modified Weights'!F474:F478)</f>
        <v>-1.25</v>
      </c>
      <c r="G464">
        <f ca="1">SUMPRODUCT('Modified Weights'!G474:G478,'Centered Ratings'!G463:G467)/SUM('Modified Weights'!G474:G478)</f>
        <v>0</v>
      </c>
      <c r="H464" t="e">
        <f ca="1">SUMPRODUCT('Modified Weights'!H474:H478,'Centered Ratings'!H463:H467)/SUM('Modified Weights'!H474:H478)</f>
        <v>#DIV/0!</v>
      </c>
      <c r="I464" t="e">
        <f ca="1">SUMPRODUCT('Modified Weights'!I474:I478,'Centered Ratings'!I463:I467)/SUM('Modified Weights'!I474:I478)</f>
        <v>#DIV/0!</v>
      </c>
      <c r="J464" t="e">
        <f ca="1">SUMPRODUCT('Modified Weights'!J474:J478,'Centered Ratings'!J463:J467)/SUM('Modified Weights'!J474:J478)</f>
        <v>#DIV/0!</v>
      </c>
      <c r="K464">
        <f ca="1">SUMPRODUCT('Modified Weights'!K474:K478,'Centered Ratings'!K463:K467)/SUM('Modified Weights'!K474:K478)</f>
        <v>0</v>
      </c>
      <c r="L464">
        <f ca="1">SUMPRODUCT('Modified Weights'!L474:L478,'Centered Ratings'!L463:L467)/SUM('Modified Weights'!L474:L478)</f>
        <v>0.2519698417734576</v>
      </c>
      <c r="M464" t="e">
        <f ca="1">SUMPRODUCT('Modified Weights'!M474:M478,'Centered Ratings'!M463:M467)/SUM('Modified Weights'!M474:M478)</f>
        <v>#DIV/0!</v>
      </c>
      <c r="N464" t="e">
        <f ca="1">SUMPRODUCT('Modified Weights'!N474:N478,'Centered Ratings'!N463:N467)/SUM('Modified Weights'!N474:N478)</f>
        <v>#DIV/0!</v>
      </c>
      <c r="O464" s="4">
        <f ca="1">SUMPRODUCT('Modified Weights'!O474:O478,'Centered Ratings'!O463:O467)/SUM('Modified Weights'!O474:O478)</f>
        <v>0</v>
      </c>
      <c r="P464">
        <f ca="1">SUMPRODUCT('Modified Weights'!P474:P478,'Centered Ratings'!P463:P467)/SUM('Modified Weights'!P474:P478)</f>
        <v>0</v>
      </c>
      <c r="Q464">
        <f ca="1">SUMPRODUCT('Modified Weights'!Q474:Q478,'Centered Ratings'!Q463:Q467)/SUM('Modified Weights'!Q474:Q478)</f>
        <v>0</v>
      </c>
      <c r="R464" t="e">
        <f ca="1">SUMPRODUCT('Modified Weights'!R474:R478,'Centered Ratings'!R463:R467)/SUM('Modified Weights'!R474:R478)</f>
        <v>#DIV/0!</v>
      </c>
      <c r="S464" t="e">
        <f ca="1">SUMPRODUCT('Modified Weights'!S474:S478,'Centered Ratings'!S463:S467)/SUM('Modified Weights'!S474:S478)</f>
        <v>#DIV/0!</v>
      </c>
      <c r="T464">
        <f ca="1">SUMPRODUCT('Modified Weights'!T474:T478,'Centered Ratings'!T463:T467)/SUM('Modified Weights'!T474:T478)</f>
        <v>0</v>
      </c>
      <c r="U464" t="e">
        <f ca="1">SUMPRODUCT('Modified Weights'!U474:U478,'Centered Ratings'!U463:U467)/SUM('Modified Weights'!U474:U478)</f>
        <v>#DIV/0!</v>
      </c>
      <c r="V464" t="e">
        <f ca="1">SUMPRODUCT('Modified Weights'!V474:V478,'Centered Ratings'!V463:V467)/SUM('Modified Weights'!V474:V478)</f>
        <v>#DIV/0!</v>
      </c>
      <c r="W464" t="e">
        <f ca="1">SUMPRODUCT('Modified Weights'!W474:W478,'Centered Ratings'!W463:W467)/SUM('Modified Weights'!W474:W478)</f>
        <v>#DIV/0!</v>
      </c>
      <c r="X464" t="e">
        <f ca="1">SUMPRODUCT('Modified Weights'!X474:X478,'Centered Ratings'!X463:X467)/SUM('Modified Weights'!X474:X478)</f>
        <v>#DIV/0!</v>
      </c>
      <c r="Y464">
        <f ca="1">SUMPRODUCT('Modified Weights'!Y474:Y478,'Centered Ratings'!Y463:Y467)/SUM('Modified Weights'!Y474:Y478)</f>
        <v>0</v>
      </c>
      <c r="Z464" t="e">
        <f ca="1">SUMPRODUCT('Modified Weights'!Z474:Z478,'Centered Ratings'!Z463:Z467)/SUM('Modified Weights'!Z474:Z478)</f>
        <v>#DIV/0!</v>
      </c>
    </row>
    <row r="465" spans="1:26">
      <c r="A465" s="1" t="str">
        <f t="shared" si="92"/>
        <v>9331: Clear and Present Danger (1994)</v>
      </c>
      <c r="B465" t="e">
        <f ca="1">SUMPRODUCT('Modified Weights'!B475:B479,'Centered Ratings'!B464:B468)/SUM('Modified Weights'!B475:B479)</f>
        <v>#DIV/0!</v>
      </c>
      <c r="C465" t="e">
        <f ca="1">SUMPRODUCT('Modified Weights'!C475:C479,'Centered Ratings'!C464:C468)/SUM('Modified Weights'!C475:C479)</f>
        <v>#DIV/0!</v>
      </c>
      <c r="D465">
        <f ca="1">SUMPRODUCT('Modified Weights'!D475:D479,'Centered Ratings'!D464:D468)/SUM('Modified Weights'!D475:D479)</f>
        <v>0</v>
      </c>
      <c r="E465" t="e">
        <f ca="1">SUMPRODUCT('Modified Weights'!E475:E479,'Centered Ratings'!E464:E468)/SUM('Modified Weights'!E475:E479)</f>
        <v>#DIV/0!</v>
      </c>
      <c r="F465" s="4">
        <f ca="1">SUMPRODUCT('Modified Weights'!F475:F479,'Centered Ratings'!F464:F468)/SUM('Modified Weights'!F475:F479)</f>
        <v>-1.25</v>
      </c>
      <c r="G465">
        <f ca="1">SUMPRODUCT('Modified Weights'!G475:G479,'Centered Ratings'!G464:G468)/SUM('Modified Weights'!G475:G479)</f>
        <v>0</v>
      </c>
      <c r="H465" t="e">
        <f ca="1">SUMPRODUCT('Modified Weights'!H475:H479,'Centered Ratings'!H464:H468)/SUM('Modified Weights'!H475:H479)</f>
        <v>#DIV/0!</v>
      </c>
      <c r="I465" t="e">
        <f ca="1">SUMPRODUCT('Modified Weights'!I475:I479,'Centered Ratings'!I464:I468)/SUM('Modified Weights'!I475:I479)</f>
        <v>#DIV/0!</v>
      </c>
      <c r="J465" t="e">
        <f ca="1">SUMPRODUCT('Modified Weights'!J475:J479,'Centered Ratings'!J464:J468)/SUM('Modified Weights'!J475:J479)</f>
        <v>#DIV/0!</v>
      </c>
      <c r="K465">
        <f ca="1">SUMPRODUCT('Modified Weights'!K475:K479,'Centered Ratings'!K464:K468)/SUM('Modified Weights'!K475:K479)</f>
        <v>0</v>
      </c>
      <c r="L465">
        <f ca="1">SUMPRODUCT('Modified Weights'!L475:L479,'Centered Ratings'!L464:L468)/SUM('Modified Weights'!L475:L479)</f>
        <v>0.2519698417734576</v>
      </c>
      <c r="M465" t="e">
        <f ca="1">SUMPRODUCT('Modified Weights'!M475:M479,'Centered Ratings'!M464:M468)/SUM('Modified Weights'!M475:M479)</f>
        <v>#DIV/0!</v>
      </c>
      <c r="N465" t="e">
        <f ca="1">SUMPRODUCT('Modified Weights'!N475:N479,'Centered Ratings'!N464:N468)/SUM('Modified Weights'!N475:N479)</f>
        <v>#DIV/0!</v>
      </c>
      <c r="O465" s="4">
        <f ca="1">SUMPRODUCT('Modified Weights'!O475:O479,'Centered Ratings'!O464:O468)/SUM('Modified Weights'!O475:O479)</f>
        <v>0</v>
      </c>
      <c r="P465">
        <f ca="1">SUMPRODUCT('Modified Weights'!P475:P479,'Centered Ratings'!P464:P468)/SUM('Modified Weights'!P475:P479)</f>
        <v>0</v>
      </c>
      <c r="Q465">
        <f ca="1">SUMPRODUCT('Modified Weights'!Q475:Q479,'Centered Ratings'!Q464:Q468)/SUM('Modified Weights'!Q475:Q479)</f>
        <v>0</v>
      </c>
      <c r="R465" t="e">
        <f ca="1">SUMPRODUCT('Modified Weights'!R475:R479,'Centered Ratings'!R464:R468)/SUM('Modified Weights'!R475:R479)</f>
        <v>#DIV/0!</v>
      </c>
      <c r="S465" t="e">
        <f ca="1">SUMPRODUCT('Modified Weights'!S475:S479,'Centered Ratings'!S464:S468)/SUM('Modified Weights'!S475:S479)</f>
        <v>#DIV/0!</v>
      </c>
      <c r="T465">
        <f ca="1">SUMPRODUCT('Modified Weights'!T475:T479,'Centered Ratings'!T464:T468)/SUM('Modified Weights'!T475:T479)</f>
        <v>0</v>
      </c>
      <c r="U465" t="e">
        <f ca="1">SUMPRODUCT('Modified Weights'!U475:U479,'Centered Ratings'!U464:U468)/SUM('Modified Weights'!U475:U479)</f>
        <v>#DIV/0!</v>
      </c>
      <c r="V465" t="e">
        <f ca="1">SUMPRODUCT('Modified Weights'!V475:V479,'Centered Ratings'!V464:V468)/SUM('Modified Weights'!V475:V479)</f>
        <v>#DIV/0!</v>
      </c>
      <c r="W465" t="e">
        <f ca="1">SUMPRODUCT('Modified Weights'!W475:W479,'Centered Ratings'!W464:W468)/SUM('Modified Weights'!W475:W479)</f>
        <v>#DIV/0!</v>
      </c>
      <c r="X465" t="e">
        <f ca="1">SUMPRODUCT('Modified Weights'!X475:X479,'Centered Ratings'!X464:X468)/SUM('Modified Weights'!X475:X479)</f>
        <v>#DIV/0!</v>
      </c>
      <c r="Y465">
        <f ca="1">SUMPRODUCT('Modified Weights'!Y475:Y479,'Centered Ratings'!Y464:Y468)/SUM('Modified Weights'!Y475:Y479)</f>
        <v>0</v>
      </c>
      <c r="Z465" t="e">
        <f ca="1">SUMPRODUCT('Modified Weights'!Z475:Z479,'Centered Ratings'!Z464:Z468)/SUM('Modified Weights'!Z475:Z479)</f>
        <v>#DIV/0!</v>
      </c>
    </row>
    <row r="466" spans="1:26">
      <c r="A466" s="1" t="str">
        <f t="shared" si="92"/>
        <v>9331: Clear and Present Danger (1994)</v>
      </c>
      <c r="B466" t="e">
        <f ca="1">SUMPRODUCT('Modified Weights'!B476:B480,'Centered Ratings'!B465:B469)/SUM('Modified Weights'!B476:B480)</f>
        <v>#DIV/0!</v>
      </c>
      <c r="C466" t="e">
        <f ca="1">SUMPRODUCT('Modified Weights'!C476:C480,'Centered Ratings'!C465:C469)/SUM('Modified Weights'!C476:C480)</f>
        <v>#DIV/0!</v>
      </c>
      <c r="D466">
        <f ca="1">SUMPRODUCT('Modified Weights'!D476:D480,'Centered Ratings'!D465:D469)/SUM('Modified Weights'!D476:D480)</f>
        <v>0</v>
      </c>
      <c r="E466" t="e">
        <f ca="1">SUMPRODUCT('Modified Weights'!E476:E480,'Centered Ratings'!E465:E469)/SUM('Modified Weights'!E476:E480)</f>
        <v>#DIV/0!</v>
      </c>
      <c r="F466" s="4">
        <f ca="1">SUMPRODUCT('Modified Weights'!F476:F480,'Centered Ratings'!F465:F469)/SUM('Modified Weights'!F476:F480)</f>
        <v>0</v>
      </c>
      <c r="G466">
        <f ca="1">SUMPRODUCT('Modified Weights'!G476:G480,'Centered Ratings'!G465:G469)/SUM('Modified Weights'!G476:G480)</f>
        <v>0</v>
      </c>
      <c r="H466" t="e">
        <f ca="1">SUMPRODUCT('Modified Weights'!H476:H480,'Centered Ratings'!H465:H469)/SUM('Modified Weights'!H476:H480)</f>
        <v>#DIV/0!</v>
      </c>
      <c r="I466" t="e">
        <f ca="1">SUMPRODUCT('Modified Weights'!I476:I480,'Centered Ratings'!I465:I469)/SUM('Modified Weights'!I476:I480)</f>
        <v>#DIV/0!</v>
      </c>
      <c r="J466" t="e">
        <f ca="1">SUMPRODUCT('Modified Weights'!J476:J480,'Centered Ratings'!J465:J469)/SUM('Modified Weights'!J476:J480)</f>
        <v>#DIV/0!</v>
      </c>
      <c r="K466">
        <f ca="1">SUMPRODUCT('Modified Weights'!K476:K480,'Centered Ratings'!K465:K469)/SUM('Modified Weights'!K476:K480)</f>
        <v>0</v>
      </c>
      <c r="L466">
        <f ca="1">SUMPRODUCT('Modified Weights'!L476:L480,'Centered Ratings'!L465:L469)/SUM('Modified Weights'!L476:L480)</f>
        <v>0.2519698417734576</v>
      </c>
      <c r="M466" t="e">
        <f ca="1">SUMPRODUCT('Modified Weights'!M476:M480,'Centered Ratings'!M465:M469)/SUM('Modified Weights'!M476:M480)</f>
        <v>#DIV/0!</v>
      </c>
      <c r="N466" t="e">
        <f ca="1">SUMPRODUCT('Modified Weights'!N476:N480,'Centered Ratings'!N465:N469)/SUM('Modified Weights'!N476:N480)</f>
        <v>#DIV/0!</v>
      </c>
      <c r="O466" s="4">
        <f ca="1">SUMPRODUCT('Modified Weights'!O476:O480,'Centered Ratings'!O465:O469)/SUM('Modified Weights'!O476:O480)</f>
        <v>0</v>
      </c>
      <c r="P466">
        <f ca="1">SUMPRODUCT('Modified Weights'!P476:P480,'Centered Ratings'!P465:P469)/SUM('Modified Weights'!P476:P480)</f>
        <v>0</v>
      </c>
      <c r="Q466">
        <f ca="1">SUMPRODUCT('Modified Weights'!Q476:Q480,'Centered Ratings'!Q465:Q469)/SUM('Modified Weights'!Q476:Q480)</f>
        <v>0</v>
      </c>
      <c r="R466" t="e">
        <f ca="1">SUMPRODUCT('Modified Weights'!R476:R480,'Centered Ratings'!R465:R469)/SUM('Modified Weights'!R476:R480)</f>
        <v>#DIV/0!</v>
      </c>
      <c r="S466" t="e">
        <f ca="1">SUMPRODUCT('Modified Weights'!S476:S480,'Centered Ratings'!S465:S469)/SUM('Modified Weights'!S476:S480)</f>
        <v>#DIV/0!</v>
      </c>
      <c r="T466">
        <f ca="1">SUMPRODUCT('Modified Weights'!T476:T480,'Centered Ratings'!T465:T469)/SUM('Modified Weights'!T476:T480)</f>
        <v>0</v>
      </c>
      <c r="U466" t="e">
        <f ca="1">SUMPRODUCT('Modified Weights'!U476:U480,'Centered Ratings'!U465:U469)/SUM('Modified Weights'!U476:U480)</f>
        <v>#DIV/0!</v>
      </c>
      <c r="V466" t="e">
        <f ca="1">SUMPRODUCT('Modified Weights'!V476:V480,'Centered Ratings'!V465:V469)/SUM('Modified Weights'!V476:V480)</f>
        <v>#DIV/0!</v>
      </c>
      <c r="W466" t="e">
        <f ca="1">SUMPRODUCT('Modified Weights'!W476:W480,'Centered Ratings'!W465:W469)/SUM('Modified Weights'!W476:W480)</f>
        <v>#DIV/0!</v>
      </c>
      <c r="X466" t="e">
        <f ca="1">SUMPRODUCT('Modified Weights'!X476:X480,'Centered Ratings'!X465:X469)/SUM('Modified Weights'!X476:X480)</f>
        <v>#DIV/0!</v>
      </c>
      <c r="Y466">
        <f ca="1">SUMPRODUCT('Modified Weights'!Y476:Y480,'Centered Ratings'!Y465:Y469)/SUM('Modified Weights'!Y476:Y480)</f>
        <v>0</v>
      </c>
      <c r="Z466" t="e">
        <f ca="1">SUMPRODUCT('Modified Weights'!Z476:Z480,'Centered Ratings'!Z465:Z469)/SUM('Modified Weights'!Z476:Z480)</f>
        <v>#DIV/0!</v>
      </c>
    </row>
    <row r="467" spans="1:26">
      <c r="A467" s="1" t="str">
        <f t="shared" si="92"/>
        <v>9331: Clear and Present Danger (1994)</v>
      </c>
      <c r="B467" t="e">
        <f ca="1">SUMPRODUCT('Modified Weights'!B477:B481,'Centered Ratings'!B466:B470)/SUM('Modified Weights'!B477:B481)</f>
        <v>#DIV/0!</v>
      </c>
      <c r="C467" t="e">
        <f ca="1">SUMPRODUCT('Modified Weights'!C477:C481,'Centered Ratings'!C466:C470)/SUM('Modified Weights'!C477:C481)</f>
        <v>#DIV/0!</v>
      </c>
      <c r="D467">
        <f ca="1">SUMPRODUCT('Modified Weights'!D477:D481,'Centered Ratings'!D466:D470)/SUM('Modified Weights'!D477:D481)</f>
        <v>0</v>
      </c>
      <c r="E467" t="e">
        <f ca="1">SUMPRODUCT('Modified Weights'!E477:E481,'Centered Ratings'!E466:E470)/SUM('Modified Weights'!E477:E481)</f>
        <v>#DIV/0!</v>
      </c>
      <c r="F467" s="4">
        <f ca="1">SUMPRODUCT('Modified Weights'!F477:F481,'Centered Ratings'!F466:F470)/SUM('Modified Weights'!F477:F481)</f>
        <v>0</v>
      </c>
      <c r="G467">
        <f ca="1">SUMPRODUCT('Modified Weights'!G477:G481,'Centered Ratings'!G466:G470)/SUM('Modified Weights'!G477:G481)</f>
        <v>0</v>
      </c>
      <c r="H467" t="e">
        <f ca="1">SUMPRODUCT('Modified Weights'!H477:H481,'Centered Ratings'!H466:H470)/SUM('Modified Weights'!H477:H481)</f>
        <v>#DIV/0!</v>
      </c>
      <c r="I467" t="e">
        <f ca="1">SUMPRODUCT('Modified Weights'!I477:I481,'Centered Ratings'!I466:I470)/SUM('Modified Weights'!I477:I481)</f>
        <v>#DIV/0!</v>
      </c>
      <c r="J467" t="e">
        <f ca="1">SUMPRODUCT('Modified Weights'!J477:J481,'Centered Ratings'!J466:J470)/SUM('Modified Weights'!J477:J481)</f>
        <v>#DIV/0!</v>
      </c>
      <c r="K467">
        <f ca="1">SUMPRODUCT('Modified Weights'!K477:K481,'Centered Ratings'!K466:K470)/SUM('Modified Weights'!K477:K481)</f>
        <v>0</v>
      </c>
      <c r="L467">
        <f ca="1">SUMPRODUCT('Modified Weights'!L477:L481,'Centered Ratings'!L466:L470)/SUM('Modified Weights'!L477:L481)</f>
        <v>0.2519698417734576</v>
      </c>
      <c r="M467" t="e">
        <f ca="1">SUMPRODUCT('Modified Weights'!M477:M481,'Centered Ratings'!M466:M470)/SUM('Modified Weights'!M477:M481)</f>
        <v>#DIV/0!</v>
      </c>
      <c r="N467" t="e">
        <f ca="1">SUMPRODUCT('Modified Weights'!N477:N481,'Centered Ratings'!N466:N470)/SUM('Modified Weights'!N477:N481)</f>
        <v>#DIV/0!</v>
      </c>
      <c r="O467" s="4">
        <f ca="1">SUMPRODUCT('Modified Weights'!O477:O481,'Centered Ratings'!O466:O470)/SUM('Modified Weights'!O477:O481)</f>
        <v>0</v>
      </c>
      <c r="P467">
        <f ca="1">SUMPRODUCT('Modified Weights'!P477:P481,'Centered Ratings'!P466:P470)/SUM('Modified Weights'!P477:P481)</f>
        <v>0</v>
      </c>
      <c r="Q467">
        <f ca="1">SUMPRODUCT('Modified Weights'!Q477:Q481,'Centered Ratings'!Q466:Q470)/SUM('Modified Weights'!Q477:Q481)</f>
        <v>0</v>
      </c>
      <c r="R467" t="e">
        <f ca="1">SUMPRODUCT('Modified Weights'!R477:R481,'Centered Ratings'!R466:R470)/SUM('Modified Weights'!R477:R481)</f>
        <v>#DIV/0!</v>
      </c>
      <c r="S467" t="e">
        <f ca="1">SUMPRODUCT('Modified Weights'!S477:S481,'Centered Ratings'!S466:S470)/SUM('Modified Weights'!S477:S481)</f>
        <v>#DIV/0!</v>
      </c>
      <c r="T467">
        <f ca="1">SUMPRODUCT('Modified Weights'!T477:T481,'Centered Ratings'!T466:T470)/SUM('Modified Weights'!T477:T481)</f>
        <v>0</v>
      </c>
      <c r="U467" t="e">
        <f ca="1">SUMPRODUCT('Modified Weights'!U477:U481,'Centered Ratings'!U466:U470)/SUM('Modified Weights'!U477:U481)</f>
        <v>#DIV/0!</v>
      </c>
      <c r="V467" t="e">
        <f ca="1">SUMPRODUCT('Modified Weights'!V477:V481,'Centered Ratings'!V466:V470)/SUM('Modified Weights'!V477:V481)</f>
        <v>#DIV/0!</v>
      </c>
      <c r="W467" t="e">
        <f ca="1">SUMPRODUCT('Modified Weights'!W477:W481,'Centered Ratings'!W466:W470)/SUM('Modified Weights'!W477:W481)</f>
        <v>#DIV/0!</v>
      </c>
      <c r="X467" t="e">
        <f ca="1">SUMPRODUCT('Modified Weights'!X477:X481,'Centered Ratings'!X466:X470)/SUM('Modified Weights'!X477:X481)</f>
        <v>#DIV/0!</v>
      </c>
      <c r="Y467">
        <f ca="1">SUMPRODUCT('Modified Weights'!Y477:Y481,'Centered Ratings'!Y466:Y470)/SUM('Modified Weights'!Y477:Y481)</f>
        <v>0</v>
      </c>
      <c r="Z467" t="e">
        <f ca="1">SUMPRODUCT('Modified Weights'!Z477:Z481,'Centered Ratings'!Z466:Z470)/SUM('Modified Weights'!Z477:Z481)</f>
        <v>#DIV/0!</v>
      </c>
    </row>
    <row r="468" spans="1:26">
      <c r="A468" s="21" t="s">
        <v>93</v>
      </c>
      <c r="B468" t="e">
        <f ca="1">SUMPRODUCT('Modified Weights'!B478:B482,'Centered Ratings'!B467:B471)/SUM('Modified Weights'!B478:B482)</f>
        <v>#DIV/0!</v>
      </c>
      <c r="C468" t="e">
        <f ca="1">SUMPRODUCT('Modified Weights'!C478:C482,'Centered Ratings'!C467:C471)/SUM('Modified Weights'!C478:C482)</f>
        <v>#DIV/0!</v>
      </c>
      <c r="D468">
        <f ca="1">SUMPRODUCT('Modified Weights'!D478:D482,'Centered Ratings'!D467:D471)/SUM('Modified Weights'!D478:D482)</f>
        <v>0</v>
      </c>
      <c r="E468" t="e">
        <f ca="1">SUMPRODUCT('Modified Weights'!E478:E482,'Centered Ratings'!E467:E471)/SUM('Modified Weights'!E478:E482)</f>
        <v>#DIV/0!</v>
      </c>
      <c r="F468" s="4">
        <f ca="1">SUMPRODUCT('Modified Weights'!F478:F482,'Centered Ratings'!F467:F471)/SUM('Modified Weights'!F478:F482)</f>
        <v>0</v>
      </c>
      <c r="G468">
        <f ca="1">SUMPRODUCT('Modified Weights'!G478:G482,'Centered Ratings'!G467:G471)/SUM('Modified Weights'!G478:G482)</f>
        <v>0</v>
      </c>
      <c r="H468" t="e">
        <f ca="1">SUMPRODUCT('Modified Weights'!H478:H482,'Centered Ratings'!H467:H471)/SUM('Modified Weights'!H478:H482)</f>
        <v>#DIV/0!</v>
      </c>
      <c r="I468" t="e">
        <f ca="1">SUMPRODUCT('Modified Weights'!I478:I482,'Centered Ratings'!I467:I471)/SUM('Modified Weights'!I478:I482)</f>
        <v>#DIV/0!</v>
      </c>
      <c r="J468" t="e">
        <f ca="1">SUMPRODUCT('Modified Weights'!J478:J482,'Centered Ratings'!J467:J471)/SUM('Modified Weights'!J478:J482)</f>
        <v>#DIV/0!</v>
      </c>
      <c r="K468">
        <f ca="1">SUMPRODUCT('Modified Weights'!K478:K482,'Centered Ratings'!K467:K471)/SUM('Modified Weights'!K478:K482)</f>
        <v>0</v>
      </c>
      <c r="L468">
        <f ca="1">SUMPRODUCT('Modified Weights'!L478:L482,'Centered Ratings'!L467:L471)/SUM('Modified Weights'!L478:L482)</f>
        <v>0</v>
      </c>
      <c r="M468" t="e">
        <f ca="1">SUMPRODUCT('Modified Weights'!M478:M482,'Centered Ratings'!M467:M471)/SUM('Modified Weights'!M478:M482)</f>
        <v>#DIV/0!</v>
      </c>
      <c r="N468" t="e">
        <f ca="1">SUMPRODUCT('Modified Weights'!N478:N482,'Centered Ratings'!N467:N471)/SUM('Modified Weights'!N478:N482)</f>
        <v>#DIV/0!</v>
      </c>
      <c r="O468" s="4">
        <f ca="1">SUMPRODUCT('Modified Weights'!O478:O482,'Centered Ratings'!O467:O471)/SUM('Modified Weights'!O478:O482)</f>
        <v>0</v>
      </c>
      <c r="P468">
        <f ca="1">SUMPRODUCT('Modified Weights'!P478:P482,'Centered Ratings'!P467:P471)/SUM('Modified Weights'!P478:P482)</f>
        <v>0</v>
      </c>
      <c r="Q468">
        <f ca="1">SUMPRODUCT('Modified Weights'!Q478:Q482,'Centered Ratings'!Q467:Q471)/SUM('Modified Weights'!Q478:Q482)</f>
        <v>0</v>
      </c>
      <c r="R468" t="e">
        <f ca="1">SUMPRODUCT('Modified Weights'!R478:R482,'Centered Ratings'!R467:R471)/SUM('Modified Weights'!R478:R482)</f>
        <v>#DIV/0!</v>
      </c>
      <c r="S468" t="e">
        <f ca="1">SUMPRODUCT('Modified Weights'!S478:S482,'Centered Ratings'!S467:S471)/SUM('Modified Weights'!S478:S482)</f>
        <v>#DIV/0!</v>
      </c>
      <c r="T468">
        <f ca="1">SUMPRODUCT('Modified Weights'!T478:T482,'Centered Ratings'!T467:T471)/SUM('Modified Weights'!T478:T482)</f>
        <v>0</v>
      </c>
      <c r="U468" t="e">
        <f ca="1">SUMPRODUCT('Modified Weights'!U478:U482,'Centered Ratings'!U467:U471)/SUM('Modified Weights'!U478:U482)</f>
        <v>#DIV/0!</v>
      </c>
      <c r="V468" t="e">
        <f ca="1">SUMPRODUCT('Modified Weights'!V478:V482,'Centered Ratings'!V467:V471)/SUM('Modified Weights'!V478:V482)</f>
        <v>#DIV/0!</v>
      </c>
      <c r="W468" t="e">
        <f ca="1">SUMPRODUCT('Modified Weights'!W478:W482,'Centered Ratings'!W467:W471)/SUM('Modified Weights'!W478:W482)</f>
        <v>#DIV/0!</v>
      </c>
      <c r="X468" t="e">
        <f ca="1">SUMPRODUCT('Modified Weights'!X478:X482,'Centered Ratings'!X467:X471)/SUM('Modified Weights'!X478:X482)</f>
        <v>#DIV/0!</v>
      </c>
      <c r="Y468">
        <f ca="1">SUMPRODUCT('Modified Weights'!Y478:Y482,'Centered Ratings'!Y467:Y471)/SUM('Modified Weights'!Y478:Y482)</f>
        <v>0</v>
      </c>
      <c r="Z468" t="e">
        <f ca="1">SUMPRODUCT('Modified Weights'!Z478:Z482,'Centered Ratings'!Z467:Z471)/SUM('Modified Weights'!Z478:Z482)</f>
        <v>#DIV/0!</v>
      </c>
    </row>
    <row r="469" spans="1:26">
      <c r="A469" s="1" t="str">
        <f t="shared" ref="A469:A472" si="93">A468</f>
        <v>9741: Unbreakable (2000)</v>
      </c>
      <c r="B469" t="e">
        <f ca="1">SUMPRODUCT('Modified Weights'!B479:B483,'Centered Ratings'!B468:B472)/SUM('Modified Weights'!B479:B483)</f>
        <v>#DIV/0!</v>
      </c>
      <c r="C469" t="e">
        <f ca="1">SUMPRODUCT('Modified Weights'!C479:C483,'Centered Ratings'!C468:C472)/SUM('Modified Weights'!C479:C483)</f>
        <v>#DIV/0!</v>
      </c>
      <c r="D469">
        <f ca="1">SUMPRODUCT('Modified Weights'!D479:D483,'Centered Ratings'!D468:D472)/SUM('Modified Weights'!D479:D483)</f>
        <v>0</v>
      </c>
      <c r="E469" t="e">
        <f ca="1">SUMPRODUCT('Modified Weights'!E479:E483,'Centered Ratings'!E468:E472)/SUM('Modified Weights'!E479:E483)</f>
        <v>#DIV/0!</v>
      </c>
      <c r="F469" s="4">
        <f ca="1">SUMPRODUCT('Modified Weights'!F479:F483,'Centered Ratings'!F468:F472)/SUM('Modified Weights'!F479:F483)</f>
        <v>0</v>
      </c>
      <c r="G469">
        <f ca="1">SUMPRODUCT('Modified Weights'!G479:G483,'Centered Ratings'!G468:G472)/SUM('Modified Weights'!G479:G483)</f>
        <v>0</v>
      </c>
      <c r="H469" t="e">
        <f ca="1">SUMPRODUCT('Modified Weights'!H479:H483,'Centered Ratings'!H468:H472)/SUM('Modified Weights'!H479:H483)</f>
        <v>#DIV/0!</v>
      </c>
      <c r="I469" t="e">
        <f ca="1">SUMPRODUCT('Modified Weights'!I479:I483,'Centered Ratings'!I468:I472)/SUM('Modified Weights'!I479:I483)</f>
        <v>#DIV/0!</v>
      </c>
      <c r="J469" t="e">
        <f ca="1">SUMPRODUCT('Modified Weights'!J479:J483,'Centered Ratings'!J468:J472)/SUM('Modified Weights'!J479:J483)</f>
        <v>#DIV/0!</v>
      </c>
      <c r="K469">
        <f ca="1">SUMPRODUCT('Modified Weights'!K479:K483,'Centered Ratings'!K468:K472)/SUM('Modified Weights'!K479:K483)</f>
        <v>0</v>
      </c>
      <c r="L469">
        <f ca="1">SUMPRODUCT('Modified Weights'!L479:L483,'Centered Ratings'!L468:L472)/SUM('Modified Weights'!L479:L483)</f>
        <v>0.62007539556635616</v>
      </c>
      <c r="M469" t="e">
        <f ca="1">SUMPRODUCT('Modified Weights'!M479:M483,'Centered Ratings'!M468:M472)/SUM('Modified Weights'!M479:M483)</f>
        <v>#DIV/0!</v>
      </c>
      <c r="N469" t="e">
        <f ca="1">SUMPRODUCT('Modified Weights'!N479:N483,'Centered Ratings'!N468:N472)/SUM('Modified Weights'!N479:N483)</f>
        <v>#DIV/0!</v>
      </c>
      <c r="O469" s="4">
        <f ca="1">SUMPRODUCT('Modified Weights'!O479:O483,'Centered Ratings'!O468:O472)/SUM('Modified Weights'!O479:O483)</f>
        <v>0</v>
      </c>
      <c r="P469">
        <f ca="1">SUMPRODUCT('Modified Weights'!P479:P483,'Centered Ratings'!P468:P472)/SUM('Modified Weights'!P479:P483)</f>
        <v>0</v>
      </c>
      <c r="Q469">
        <f ca="1">SUMPRODUCT('Modified Weights'!Q479:Q483,'Centered Ratings'!Q468:Q472)/SUM('Modified Weights'!Q479:Q483)</f>
        <v>0</v>
      </c>
      <c r="R469" t="e">
        <f ca="1">SUMPRODUCT('Modified Weights'!R479:R483,'Centered Ratings'!R468:R472)/SUM('Modified Weights'!R479:R483)</f>
        <v>#DIV/0!</v>
      </c>
      <c r="S469" t="e">
        <f ca="1">SUMPRODUCT('Modified Weights'!S479:S483,'Centered Ratings'!S468:S472)/SUM('Modified Weights'!S479:S483)</f>
        <v>#DIV/0!</v>
      </c>
      <c r="T469">
        <f ca="1">SUMPRODUCT('Modified Weights'!T479:T483,'Centered Ratings'!T468:T472)/SUM('Modified Weights'!T479:T483)</f>
        <v>0.56084179886833252</v>
      </c>
      <c r="U469" t="e">
        <f ca="1">SUMPRODUCT('Modified Weights'!U479:U483,'Centered Ratings'!U468:U472)/SUM('Modified Weights'!U479:U483)</f>
        <v>#DIV/0!</v>
      </c>
      <c r="V469" t="e">
        <f ca="1">SUMPRODUCT('Modified Weights'!V479:V483,'Centered Ratings'!V468:V472)/SUM('Modified Weights'!V479:V483)</f>
        <v>#DIV/0!</v>
      </c>
      <c r="W469" t="e">
        <f ca="1">SUMPRODUCT('Modified Weights'!W479:W483,'Centered Ratings'!W468:W472)/SUM('Modified Weights'!W479:W483)</f>
        <v>#DIV/0!</v>
      </c>
      <c r="X469" t="e">
        <f ca="1">SUMPRODUCT('Modified Weights'!X479:X483,'Centered Ratings'!X468:X472)/SUM('Modified Weights'!X479:X483)</f>
        <v>#DIV/0!</v>
      </c>
      <c r="Y469">
        <f ca="1">SUMPRODUCT('Modified Weights'!Y479:Y483,'Centered Ratings'!Y468:Y472)/SUM('Modified Weights'!Y479:Y483)</f>
        <v>0</v>
      </c>
      <c r="Z469" t="e">
        <f ca="1">SUMPRODUCT('Modified Weights'!Z479:Z483,'Centered Ratings'!Z468:Z472)/SUM('Modified Weights'!Z479:Z483)</f>
        <v>#DIV/0!</v>
      </c>
    </row>
    <row r="470" spans="1:26">
      <c r="A470" s="1" t="str">
        <f t="shared" si="93"/>
        <v>9741: Unbreakable (2000)</v>
      </c>
      <c r="B470" t="e">
        <f ca="1">SUMPRODUCT('Modified Weights'!B480:B484,'Centered Ratings'!B469:B473)/SUM('Modified Weights'!B480:B484)</f>
        <v>#DIV/0!</v>
      </c>
      <c r="C470" t="e">
        <f ca="1">SUMPRODUCT('Modified Weights'!C480:C484,'Centered Ratings'!C469:C473)/SUM('Modified Weights'!C480:C484)</f>
        <v>#DIV/0!</v>
      </c>
      <c r="D470">
        <f ca="1">SUMPRODUCT('Modified Weights'!D480:D484,'Centered Ratings'!D469:D473)/SUM('Modified Weights'!D480:D484)</f>
        <v>0</v>
      </c>
      <c r="E470" t="e">
        <f ca="1">SUMPRODUCT('Modified Weights'!E480:E484,'Centered Ratings'!E469:E473)/SUM('Modified Weights'!E480:E484)</f>
        <v>#DIV/0!</v>
      </c>
      <c r="F470" s="4">
        <f ca="1">SUMPRODUCT('Modified Weights'!F480:F484,'Centered Ratings'!F469:F473)/SUM('Modified Weights'!F480:F484)</f>
        <v>0</v>
      </c>
      <c r="G470">
        <f ca="1">SUMPRODUCT('Modified Weights'!G480:G484,'Centered Ratings'!G469:G473)/SUM('Modified Weights'!G480:G484)</f>
        <v>0.56739867982307202</v>
      </c>
      <c r="H470" t="e">
        <f ca="1">SUMPRODUCT('Modified Weights'!H480:H484,'Centered Ratings'!H469:H473)/SUM('Modified Weights'!H480:H484)</f>
        <v>#DIV/0!</v>
      </c>
      <c r="I470" t="e">
        <f ca="1">SUMPRODUCT('Modified Weights'!I480:I484,'Centered Ratings'!I469:I473)/SUM('Modified Weights'!I480:I484)</f>
        <v>#DIV/0!</v>
      </c>
      <c r="J470" t="e">
        <f ca="1">SUMPRODUCT('Modified Weights'!J480:J484,'Centered Ratings'!J469:J473)/SUM('Modified Weights'!J480:J484)</f>
        <v>#DIV/0!</v>
      </c>
      <c r="K470">
        <f ca="1">SUMPRODUCT('Modified Weights'!K480:K484,'Centered Ratings'!K469:K473)/SUM('Modified Weights'!K480:K484)</f>
        <v>0</v>
      </c>
      <c r="L470">
        <f ca="1">SUMPRODUCT('Modified Weights'!L480:L484,'Centered Ratings'!L469:L473)/SUM('Modified Weights'!L480:L484)</f>
        <v>0.62007539556635616</v>
      </c>
      <c r="M470" t="e">
        <f ca="1">SUMPRODUCT('Modified Weights'!M480:M484,'Centered Ratings'!M469:M473)/SUM('Modified Weights'!M480:M484)</f>
        <v>#DIV/0!</v>
      </c>
      <c r="N470" t="e">
        <f ca="1">SUMPRODUCT('Modified Weights'!N480:N484,'Centered Ratings'!N469:N473)/SUM('Modified Weights'!N480:N484)</f>
        <v>#DIV/0!</v>
      </c>
      <c r="O470" s="4">
        <f ca="1">SUMPRODUCT('Modified Weights'!O480:O484,'Centered Ratings'!O469:O473)/SUM('Modified Weights'!O480:O484)</f>
        <v>0</v>
      </c>
      <c r="P470">
        <f ca="1">SUMPRODUCT('Modified Weights'!P480:P484,'Centered Ratings'!P469:P473)/SUM('Modified Weights'!P480:P484)</f>
        <v>0</v>
      </c>
      <c r="Q470">
        <f ca="1">SUMPRODUCT('Modified Weights'!Q480:Q484,'Centered Ratings'!Q469:Q473)/SUM('Modified Weights'!Q480:Q484)</f>
        <v>0</v>
      </c>
      <c r="R470" t="e">
        <f ca="1">SUMPRODUCT('Modified Weights'!R480:R484,'Centered Ratings'!R469:R473)/SUM('Modified Weights'!R480:R484)</f>
        <v>#DIV/0!</v>
      </c>
      <c r="S470" t="e">
        <f ca="1">SUMPRODUCT('Modified Weights'!S480:S484,'Centered Ratings'!S469:S473)/SUM('Modified Weights'!S480:S484)</f>
        <v>#DIV/0!</v>
      </c>
      <c r="T470">
        <f ca="1">SUMPRODUCT('Modified Weights'!T480:T484,'Centered Ratings'!T469:T473)/SUM('Modified Weights'!T480:T484)</f>
        <v>0.56084179886833252</v>
      </c>
      <c r="U470" t="e">
        <f ca="1">SUMPRODUCT('Modified Weights'!U480:U484,'Centered Ratings'!U469:U473)/SUM('Modified Weights'!U480:U484)</f>
        <v>#DIV/0!</v>
      </c>
      <c r="V470" t="e">
        <f ca="1">SUMPRODUCT('Modified Weights'!V480:V484,'Centered Ratings'!V469:V473)/SUM('Modified Weights'!V480:V484)</f>
        <v>#DIV/0!</v>
      </c>
      <c r="W470" t="e">
        <f ca="1">SUMPRODUCT('Modified Weights'!W480:W484,'Centered Ratings'!W469:W473)/SUM('Modified Weights'!W480:W484)</f>
        <v>#DIV/0!</v>
      </c>
      <c r="X470" t="e">
        <f ca="1">SUMPRODUCT('Modified Weights'!X480:X484,'Centered Ratings'!X469:X473)/SUM('Modified Weights'!X480:X484)</f>
        <v>#DIV/0!</v>
      </c>
      <c r="Y470">
        <f ca="1">SUMPRODUCT('Modified Weights'!Y480:Y484,'Centered Ratings'!Y469:Y473)/SUM('Modified Weights'!Y480:Y484)</f>
        <v>0</v>
      </c>
      <c r="Z470" t="e">
        <f ca="1">SUMPRODUCT('Modified Weights'!Z480:Z484,'Centered Ratings'!Z469:Z473)/SUM('Modified Weights'!Z480:Z484)</f>
        <v>#DIV/0!</v>
      </c>
    </row>
    <row r="471" spans="1:26">
      <c r="A471" s="1" t="str">
        <f t="shared" si="93"/>
        <v>9741: Unbreakable (2000)</v>
      </c>
      <c r="B471" t="e">
        <f ca="1">SUMPRODUCT('Modified Weights'!B481:B485,'Centered Ratings'!B470:B474)/SUM('Modified Weights'!B481:B485)</f>
        <v>#DIV/0!</v>
      </c>
      <c r="C471" t="e">
        <f ca="1">SUMPRODUCT('Modified Weights'!C481:C485,'Centered Ratings'!C470:C474)/SUM('Modified Weights'!C481:C485)</f>
        <v>#DIV/0!</v>
      </c>
      <c r="D471">
        <f ca="1">SUMPRODUCT('Modified Weights'!D481:D485,'Centered Ratings'!D470:D474)/SUM('Modified Weights'!D481:D485)</f>
        <v>0.21917124010255126</v>
      </c>
      <c r="E471" t="e">
        <f ca="1">SUMPRODUCT('Modified Weights'!E481:E485,'Centered Ratings'!E470:E474)/SUM('Modified Weights'!E481:E485)</f>
        <v>#DIV/0!</v>
      </c>
      <c r="F471" s="4">
        <f ca="1">SUMPRODUCT('Modified Weights'!F481:F485,'Centered Ratings'!F470:F474)/SUM('Modified Weights'!F481:F485)</f>
        <v>-0.46389116024493837</v>
      </c>
      <c r="G471">
        <f ca="1">SUMPRODUCT('Modified Weights'!G481:G485,'Centered Ratings'!G470:G474)/SUM('Modified Weights'!G481:G485)</f>
        <v>0.56739867982307202</v>
      </c>
      <c r="H471" t="e">
        <f ca="1">SUMPRODUCT('Modified Weights'!H481:H485,'Centered Ratings'!H470:H474)/SUM('Modified Weights'!H481:H485)</f>
        <v>#DIV/0!</v>
      </c>
      <c r="I471" t="e">
        <f ca="1">SUMPRODUCT('Modified Weights'!I481:I485,'Centered Ratings'!I470:I474)/SUM('Modified Weights'!I481:I485)</f>
        <v>#DIV/0!</v>
      </c>
      <c r="J471" t="e">
        <f ca="1">SUMPRODUCT('Modified Weights'!J481:J485,'Centered Ratings'!J470:J474)/SUM('Modified Weights'!J481:J485)</f>
        <v>#DIV/0!</v>
      </c>
      <c r="K471">
        <f ca="1">SUMPRODUCT('Modified Weights'!K481:K485,'Centered Ratings'!K470:K474)/SUM('Modified Weights'!K481:K485)</f>
        <v>0</v>
      </c>
      <c r="L471">
        <f ca="1">SUMPRODUCT('Modified Weights'!L481:L485,'Centered Ratings'!L470:L474)/SUM('Modified Weights'!L481:L485)</f>
        <v>0.62007539556635616</v>
      </c>
      <c r="M471" t="e">
        <f ca="1">SUMPRODUCT('Modified Weights'!M481:M485,'Centered Ratings'!M470:M474)/SUM('Modified Weights'!M481:M485)</f>
        <v>#DIV/0!</v>
      </c>
      <c r="N471" t="e">
        <f ca="1">SUMPRODUCT('Modified Weights'!N481:N485,'Centered Ratings'!N470:N474)/SUM('Modified Weights'!N481:N485)</f>
        <v>#DIV/0!</v>
      </c>
      <c r="O471" s="4">
        <f ca="1">SUMPRODUCT('Modified Weights'!O481:O485,'Centered Ratings'!O470:O474)/SUM('Modified Weights'!O481:O485)</f>
        <v>0.22905621094887607</v>
      </c>
      <c r="P471">
        <f ca="1">SUMPRODUCT('Modified Weights'!P481:P485,'Centered Ratings'!P470:P474)/SUM('Modified Weights'!P481:P485)</f>
        <v>0</v>
      </c>
      <c r="Q471">
        <f ca="1">SUMPRODUCT('Modified Weights'!Q481:Q485,'Centered Ratings'!Q470:Q474)/SUM('Modified Weights'!Q481:Q485)</f>
        <v>0</v>
      </c>
      <c r="R471" t="e">
        <f ca="1">SUMPRODUCT('Modified Weights'!R481:R485,'Centered Ratings'!R470:R474)/SUM('Modified Weights'!R481:R485)</f>
        <v>#DIV/0!</v>
      </c>
      <c r="S471" t="e">
        <f ca="1">SUMPRODUCT('Modified Weights'!S481:S485,'Centered Ratings'!S470:S474)/SUM('Modified Weights'!S481:S485)</f>
        <v>#DIV/0!</v>
      </c>
      <c r="T471">
        <f ca="1">SUMPRODUCT('Modified Weights'!T481:T485,'Centered Ratings'!T470:T474)/SUM('Modified Weights'!T481:T485)</f>
        <v>0.56084179886833252</v>
      </c>
      <c r="U471" t="e">
        <f ca="1">SUMPRODUCT('Modified Weights'!U481:U485,'Centered Ratings'!U470:U474)/SUM('Modified Weights'!U481:U485)</f>
        <v>#DIV/0!</v>
      </c>
      <c r="V471" t="e">
        <f ca="1">SUMPRODUCT('Modified Weights'!V481:V485,'Centered Ratings'!V470:V474)/SUM('Modified Weights'!V481:V485)</f>
        <v>#DIV/0!</v>
      </c>
      <c r="W471" t="e">
        <f ca="1">SUMPRODUCT('Modified Weights'!W481:W485,'Centered Ratings'!W470:W474)/SUM('Modified Weights'!W481:W485)</f>
        <v>#DIV/0!</v>
      </c>
      <c r="X471" t="e">
        <f ca="1">SUMPRODUCT('Modified Weights'!X481:X485,'Centered Ratings'!X470:X474)/SUM('Modified Weights'!X481:X485)</f>
        <v>#DIV/0!</v>
      </c>
      <c r="Y471">
        <f ca="1">SUMPRODUCT('Modified Weights'!Y481:Y485,'Centered Ratings'!Y470:Y474)/SUM('Modified Weights'!Y481:Y485)</f>
        <v>-0.25</v>
      </c>
      <c r="Z471" t="e">
        <f ca="1">SUMPRODUCT('Modified Weights'!Z481:Z485,'Centered Ratings'!Z470:Z474)/SUM('Modified Weights'!Z481:Z485)</f>
        <v>#DIV/0!</v>
      </c>
    </row>
    <row r="472" spans="1:26">
      <c r="A472" s="1" t="str">
        <f t="shared" si="93"/>
        <v>9741: Unbreakable (2000)</v>
      </c>
      <c r="B472" t="e">
        <f ca="1">SUMPRODUCT('Modified Weights'!B482:B486,'Centered Ratings'!B471:B475)/SUM('Modified Weights'!B482:B486)</f>
        <v>#DIV/0!</v>
      </c>
      <c r="C472" t="e">
        <f ca="1">SUMPRODUCT('Modified Weights'!C482:C486,'Centered Ratings'!C471:C475)/SUM('Modified Weights'!C482:C486)</f>
        <v>#DIV/0!</v>
      </c>
      <c r="D472">
        <f ca="1">SUMPRODUCT('Modified Weights'!D482:D486,'Centered Ratings'!D471:D475)/SUM('Modified Weights'!D482:D486)</f>
        <v>0.12205805551472876</v>
      </c>
      <c r="E472" t="e">
        <f ca="1">SUMPRODUCT('Modified Weights'!E482:E486,'Centered Ratings'!E471:E475)/SUM('Modified Weights'!E482:E486)</f>
        <v>#DIV/0!</v>
      </c>
      <c r="F472" s="4">
        <f ca="1">SUMPRODUCT('Modified Weights'!F482:F486,'Centered Ratings'!F471:F475)/SUM('Modified Weights'!F482:F486)</f>
        <v>-0.10923290436812004</v>
      </c>
      <c r="G472">
        <f ca="1">SUMPRODUCT('Modified Weights'!G482:G486,'Centered Ratings'!G471:G475)/SUM('Modified Weights'!G482:G486)</f>
        <v>0.56739867982307202</v>
      </c>
      <c r="H472" t="e">
        <f ca="1">SUMPRODUCT('Modified Weights'!H482:H486,'Centered Ratings'!H471:H475)/SUM('Modified Weights'!H482:H486)</f>
        <v>#DIV/0!</v>
      </c>
      <c r="I472" t="e">
        <f ca="1">SUMPRODUCT('Modified Weights'!I482:I486,'Centered Ratings'!I471:I475)/SUM('Modified Weights'!I482:I486)</f>
        <v>#DIV/0!</v>
      </c>
      <c r="J472" t="e">
        <f ca="1">SUMPRODUCT('Modified Weights'!J482:J486,'Centered Ratings'!J471:J475)/SUM('Modified Weights'!J482:J486)</f>
        <v>#DIV/0!</v>
      </c>
      <c r="K472">
        <f ca="1">SUMPRODUCT('Modified Weights'!K482:K486,'Centered Ratings'!K471:K475)/SUM('Modified Weights'!K482:K486)</f>
        <v>0</v>
      </c>
      <c r="L472">
        <f ca="1">SUMPRODUCT('Modified Weights'!L482:L486,'Centered Ratings'!L471:L475)/SUM('Modified Weights'!L482:L486)</f>
        <v>0.62007539556635616</v>
      </c>
      <c r="M472" t="e">
        <f ca="1">SUMPRODUCT('Modified Weights'!M482:M486,'Centered Ratings'!M471:M475)/SUM('Modified Weights'!M482:M486)</f>
        <v>#DIV/0!</v>
      </c>
      <c r="N472" t="e">
        <f ca="1">SUMPRODUCT('Modified Weights'!N482:N486,'Centered Ratings'!N471:N475)/SUM('Modified Weights'!N482:N486)</f>
        <v>#DIV/0!</v>
      </c>
      <c r="O472" s="4">
        <f ca="1">SUMPRODUCT('Modified Weights'!O482:O486,'Centered Ratings'!O471:O475)/SUM('Modified Weights'!O482:O486)</f>
        <v>0.22905621094887607</v>
      </c>
      <c r="P472">
        <f ca="1">SUMPRODUCT('Modified Weights'!P482:P486,'Centered Ratings'!P471:P475)/SUM('Modified Weights'!P482:P486)</f>
        <v>0</v>
      </c>
      <c r="Q472">
        <f ca="1">SUMPRODUCT('Modified Weights'!Q482:Q486,'Centered Ratings'!Q471:Q475)/SUM('Modified Weights'!Q482:Q486)</f>
        <v>0</v>
      </c>
      <c r="R472" t="e">
        <f ca="1">SUMPRODUCT('Modified Weights'!R482:R486,'Centered Ratings'!R471:R475)/SUM('Modified Weights'!R482:R486)</f>
        <v>#DIV/0!</v>
      </c>
      <c r="S472" t="e">
        <f ca="1">SUMPRODUCT('Modified Weights'!S482:S486,'Centered Ratings'!S471:S475)/SUM('Modified Weights'!S482:S486)</f>
        <v>#DIV/0!</v>
      </c>
      <c r="T472">
        <f ca="1">SUMPRODUCT('Modified Weights'!T482:T486,'Centered Ratings'!T471:T475)/SUM('Modified Weights'!T482:T486)</f>
        <v>0.56084179886833252</v>
      </c>
      <c r="U472" t="e">
        <f ca="1">SUMPRODUCT('Modified Weights'!U482:U486,'Centered Ratings'!U471:U475)/SUM('Modified Weights'!U482:U486)</f>
        <v>#DIV/0!</v>
      </c>
      <c r="V472" t="e">
        <f ca="1">SUMPRODUCT('Modified Weights'!V482:V486,'Centered Ratings'!V471:V475)/SUM('Modified Weights'!V482:V486)</f>
        <v>#DIV/0!</v>
      </c>
      <c r="W472" t="e">
        <f ca="1">SUMPRODUCT('Modified Weights'!W482:W486,'Centered Ratings'!W471:W475)/SUM('Modified Weights'!W482:W486)</f>
        <v>#DIV/0!</v>
      </c>
      <c r="X472" t="e">
        <f ca="1">SUMPRODUCT('Modified Weights'!X482:X486,'Centered Ratings'!X471:X475)/SUM('Modified Weights'!X482:X486)</f>
        <v>#DIV/0!</v>
      </c>
      <c r="Y472">
        <f ca="1">SUMPRODUCT('Modified Weights'!Y482:Y486,'Centered Ratings'!Y471:Y475)/SUM('Modified Weights'!Y482:Y486)</f>
        <v>-0.25</v>
      </c>
      <c r="Z472" t="e">
        <f ca="1">SUMPRODUCT('Modified Weights'!Z482:Z486,'Centered Ratings'!Z471:Z475)/SUM('Modified Weights'!Z482:Z486)</f>
        <v>#DIV/0!</v>
      </c>
    </row>
    <row r="473" spans="1:26">
      <c r="A473" s="21" t="s">
        <v>94</v>
      </c>
      <c r="B473">
        <f ca="1">SUMPRODUCT('Modified Weights'!B483:B487,'Centered Ratings'!B472:B476)/SUM('Modified Weights'!B483:B487)</f>
        <v>0</v>
      </c>
      <c r="C473">
        <f ca="1">SUMPRODUCT('Modified Weights'!C483:C487,'Centered Ratings'!C472:C476)/SUM('Modified Weights'!C483:C487)</f>
        <v>-9.0153235462588702E-2</v>
      </c>
      <c r="D473">
        <f ca="1">SUMPRODUCT('Modified Weights'!D483:D487,'Centered Ratings'!D472:D476)/SUM('Modified Weights'!D483:D487)</f>
        <v>-3.4337520609477437E-2</v>
      </c>
      <c r="E473">
        <f ca="1">SUMPRODUCT('Modified Weights'!E483:E487,'Centered Ratings'!E472:E476)/SUM('Modified Weights'!E483:E487)</f>
        <v>8.1943192494710451E-2</v>
      </c>
      <c r="F473" s="4">
        <f ca="1">SUMPRODUCT('Modified Weights'!F483:F487,'Centered Ratings'!F472:F476)/SUM('Modified Weights'!F483:F487)</f>
        <v>5.1453925195253394E-2</v>
      </c>
      <c r="G473">
        <f ca="1">SUMPRODUCT('Modified Weights'!G483:G487,'Centered Ratings'!G472:G476)/SUM('Modified Weights'!G483:G487)</f>
        <v>-0.11520264035385587</v>
      </c>
      <c r="H473">
        <f ca="1">SUMPRODUCT('Modified Weights'!H483:H487,'Centered Ratings'!H472:H476)/SUM('Modified Weights'!H483:H487)</f>
        <v>0</v>
      </c>
      <c r="I473">
        <f ca="1">SUMPRODUCT('Modified Weights'!I483:I487,'Centered Ratings'!I472:I476)/SUM('Modified Weights'!I483:I487)</f>
        <v>-6.7915510525793005E-2</v>
      </c>
      <c r="J473">
        <f ca="1">SUMPRODUCT('Modified Weights'!J483:J487,'Centered Ratings'!J472:J476)/SUM('Modified Weights'!J483:J487)</f>
        <v>-9.0594055000637035E-3</v>
      </c>
      <c r="K473">
        <f ca="1">SUMPRODUCT('Modified Weights'!K483:K487,'Centered Ratings'!K472:K476)/SUM('Modified Weights'!K483:K487)</f>
        <v>0</v>
      </c>
      <c r="L473">
        <f ca="1">SUMPRODUCT('Modified Weights'!L483:L487,'Centered Ratings'!L472:L476)/SUM('Modified Weights'!L483:L487)</f>
        <v>-9.849208867287974E-3</v>
      </c>
      <c r="M473">
        <f ca="1">SUMPRODUCT('Modified Weights'!M483:M487,'Centered Ratings'!M472:M476)/SUM('Modified Weights'!M483:M487)</f>
        <v>-0.20489623778931054</v>
      </c>
      <c r="N473">
        <f ca="1">SUMPRODUCT('Modified Weights'!N483:N487,'Centered Ratings'!N472:N476)/SUM('Modified Weights'!N483:N487)</f>
        <v>4.0190994149908274E-2</v>
      </c>
      <c r="O473" s="4">
        <f ca="1">SUMPRODUCT('Modified Weights'!O483:O487,'Centered Ratings'!O472:O476)/SUM('Modified Weights'!O483:O487)</f>
        <v>-4.1887578102247837E-2</v>
      </c>
      <c r="P473">
        <f ca="1">SUMPRODUCT('Modified Weights'!P483:P487,'Centered Ratings'!P472:P476)/SUM('Modified Weights'!P483:P487)</f>
        <v>0</v>
      </c>
      <c r="Q473">
        <f ca="1">SUMPRODUCT('Modified Weights'!Q483:Q487,'Centered Ratings'!Q472:Q476)/SUM('Modified Weights'!Q483:Q487)</f>
        <v>0</v>
      </c>
      <c r="R473">
        <f ca="1">SUMPRODUCT('Modified Weights'!R483:R487,'Centered Ratings'!R472:R476)/SUM('Modified Weights'!R483:R487)</f>
        <v>-1.9568224621587998E-2</v>
      </c>
      <c r="S473">
        <f ca="1">SUMPRODUCT('Modified Weights'!S483:S487,'Centered Ratings'!S472:S476)/SUM('Modified Weights'!S483:S487)</f>
        <v>0</v>
      </c>
      <c r="T473">
        <f ca="1">SUMPRODUCT('Modified Weights'!T483:T487,'Centered Ratings'!T472:T476)/SUM('Modified Weights'!T483:T487)</f>
        <v>-0.12831640226333491</v>
      </c>
      <c r="U473">
        <f ca="1">SUMPRODUCT('Modified Weights'!U483:U487,'Centered Ratings'!U472:U476)/SUM('Modified Weights'!U483:U487)</f>
        <v>0</v>
      </c>
      <c r="V473">
        <f ca="1">SUMPRODUCT('Modified Weights'!V483:V487,'Centered Ratings'!V472:V476)/SUM('Modified Weights'!V483:V487)</f>
        <v>0</v>
      </c>
      <c r="W473">
        <f ca="1">SUMPRODUCT('Modified Weights'!W483:W487,'Centered Ratings'!W472:W476)/SUM('Modified Weights'!W483:W487)</f>
        <v>-0.14156826146080204</v>
      </c>
      <c r="X473">
        <f ca="1">SUMPRODUCT('Modified Weights'!X483:X487,'Centered Ratings'!X472:X476)/SUM('Modified Weights'!X483:X487)</f>
        <v>0</v>
      </c>
      <c r="Y473">
        <f ca="1">SUMPRODUCT('Modified Weights'!Y483:Y487,'Centered Ratings'!Y472:Y476)/SUM('Modified Weights'!Y483:Y487)</f>
        <v>3.0807234097189912E-2</v>
      </c>
      <c r="Z473">
        <f ca="1">SUMPRODUCT('Modified Weights'!Z483:Z487,'Centered Ratings'!Z472:Z476)/SUM('Modified Weights'!Z483:Z487)</f>
        <v>0</v>
      </c>
    </row>
    <row r="474" spans="1:26">
      <c r="A474" s="1" t="str">
        <f t="shared" ref="A474:A477" si="94">A473</f>
        <v>9802: The Rock (1996)</v>
      </c>
      <c r="B474">
        <f ca="1">SUMPRODUCT('Modified Weights'!B484:B488,'Centered Ratings'!B473:B477)/SUM('Modified Weights'!B484:B488)</f>
        <v>0.4721858873828767</v>
      </c>
      <c r="C474">
        <f ca="1">SUMPRODUCT('Modified Weights'!C484:C488,'Centered Ratings'!C473:C477)/SUM('Modified Weights'!C484:C488)</f>
        <v>-9.0153235462588702E-2</v>
      </c>
      <c r="D474">
        <f ca="1">SUMPRODUCT('Modified Weights'!D484:D488,'Centered Ratings'!D473:D477)/SUM('Modified Weights'!D484:D488)</f>
        <v>-3.4337520609477437E-2</v>
      </c>
      <c r="E474">
        <f ca="1">SUMPRODUCT('Modified Weights'!E484:E488,'Centered Ratings'!E473:E477)/SUM('Modified Weights'!E484:E488)</f>
        <v>-0.29131426213227885</v>
      </c>
      <c r="F474" s="4">
        <f ca="1">SUMPRODUCT('Modified Weights'!F484:F488,'Centered Ratings'!F473:F477)/SUM('Modified Weights'!F484:F488)</f>
        <v>0.30093179744708848</v>
      </c>
      <c r="G474">
        <f ca="1">SUMPRODUCT('Modified Weights'!G484:G488,'Centered Ratings'!G473:G477)/SUM('Modified Weights'!G484:G488)</f>
        <v>-0.11520264035385587</v>
      </c>
      <c r="H474">
        <f ca="1">SUMPRODUCT('Modified Weights'!H484:H488,'Centered Ratings'!H473:H477)/SUM('Modified Weights'!H484:H488)</f>
        <v>0</v>
      </c>
      <c r="I474">
        <f ca="1">SUMPRODUCT('Modified Weights'!I484:I488,'Centered Ratings'!I473:I477)/SUM('Modified Weights'!I484:I488)</f>
        <v>-0.16837334086132863</v>
      </c>
      <c r="J474">
        <f ca="1">SUMPRODUCT('Modified Weights'!J484:J488,'Centered Ratings'!J473:J477)/SUM('Modified Weights'!J484:J488)</f>
        <v>-7.3824256875079625E-2</v>
      </c>
      <c r="K474">
        <f ca="1">SUMPRODUCT('Modified Weights'!K484:K488,'Centered Ratings'!K473:K477)/SUM('Modified Weights'!K484:K488)</f>
        <v>0</v>
      </c>
      <c r="L474">
        <f ca="1">SUMPRODUCT('Modified Weights'!L484:L488,'Centered Ratings'!L473:L477)/SUM('Modified Weights'!L484:L488)</f>
        <v>-0.29921772679825404</v>
      </c>
      <c r="M474">
        <f ca="1">SUMPRODUCT('Modified Weights'!M484:M488,'Centered Ratings'!M473:M477)/SUM('Modified Weights'!M484:M488)</f>
        <v>-0.20489623778931054</v>
      </c>
      <c r="N474">
        <f ca="1">SUMPRODUCT('Modified Weights'!N484:N488,'Centered Ratings'!N473:N477)/SUM('Modified Weights'!N484:N488)</f>
        <v>0.473963164391631</v>
      </c>
      <c r="O474" s="4">
        <f ca="1">SUMPRODUCT('Modified Weights'!O484:O488,'Centered Ratings'!O473:O477)/SUM('Modified Weights'!O484:O488)</f>
        <v>0.14334472348904209</v>
      </c>
      <c r="P474">
        <f ca="1">SUMPRODUCT('Modified Weights'!P484:P488,'Centered Ratings'!P473:P477)/SUM('Modified Weights'!P484:P488)</f>
        <v>0.48687548073827303</v>
      </c>
      <c r="Q474">
        <f ca="1">SUMPRODUCT('Modified Weights'!Q484:Q488,'Centered Ratings'!Q473:Q477)/SUM('Modified Weights'!Q484:Q488)</f>
        <v>0</v>
      </c>
      <c r="R474">
        <f ca="1">SUMPRODUCT('Modified Weights'!R484:R488,'Centered Ratings'!R473:R477)/SUM('Modified Weights'!R484:R488)</f>
        <v>-0.35104499891578111</v>
      </c>
      <c r="S474">
        <f ca="1">SUMPRODUCT('Modified Weights'!S484:S488,'Centered Ratings'!S473:S477)/SUM('Modified Weights'!S484:S488)</f>
        <v>-0.48462642274258638</v>
      </c>
      <c r="T474">
        <f ca="1">SUMPRODUCT('Modified Weights'!T484:T488,'Centered Ratings'!T473:T477)/SUM('Modified Weights'!T484:T488)</f>
        <v>-0.76393710764744505</v>
      </c>
      <c r="U474">
        <f ca="1">SUMPRODUCT('Modified Weights'!U484:U488,'Centered Ratings'!U473:U477)/SUM('Modified Weights'!U484:U488)</f>
        <v>0</v>
      </c>
      <c r="V474">
        <f ca="1">SUMPRODUCT('Modified Weights'!V484:V488,'Centered Ratings'!V473:V477)/SUM('Modified Weights'!V484:V488)</f>
        <v>-0.71040304886584382</v>
      </c>
      <c r="W474">
        <f ca="1">SUMPRODUCT('Modified Weights'!W484:W488,'Centered Ratings'!W473:W477)/SUM('Modified Weights'!W484:W488)</f>
        <v>-0.46432535689597831</v>
      </c>
      <c r="X474">
        <f ca="1">SUMPRODUCT('Modified Weights'!X484:X488,'Centered Ratings'!X473:X477)/SUM('Modified Weights'!X484:X488)</f>
        <v>0</v>
      </c>
      <c r="Y474">
        <f ca="1">SUMPRODUCT('Modified Weights'!Y484:Y488,'Centered Ratings'!Y473:Y477)/SUM('Modified Weights'!Y484:Y488)</f>
        <v>2.0685969410728068E-2</v>
      </c>
      <c r="Z474">
        <f ca="1">SUMPRODUCT('Modified Weights'!Z484:Z488,'Centered Ratings'!Z473:Z477)/SUM('Modified Weights'!Z484:Z488)</f>
        <v>0.59204298290074708</v>
      </c>
    </row>
    <row r="475" spans="1:26">
      <c r="A475" s="1" t="str">
        <f t="shared" si="94"/>
        <v>9802: The Rock (1996)</v>
      </c>
      <c r="B475">
        <f ca="1">SUMPRODUCT('Modified Weights'!B485:B489,'Centered Ratings'!B474:B478)/SUM('Modified Weights'!B485:B489)</f>
        <v>0.4721858873828767</v>
      </c>
      <c r="C475">
        <f ca="1">SUMPRODUCT('Modified Weights'!C485:C489,'Centered Ratings'!C474:C478)/SUM('Modified Weights'!C485:C489)</f>
        <v>-0.38861874549089248</v>
      </c>
      <c r="D475">
        <f ca="1">SUMPRODUCT('Modified Weights'!D485:D489,'Centered Ratings'!D474:D478)/SUM('Modified Weights'!D485:D489)</f>
        <v>-0.47445009790007125</v>
      </c>
      <c r="E475">
        <f ca="1">SUMPRODUCT('Modified Weights'!E485:E489,'Centered Ratings'!E474:E478)/SUM('Modified Weights'!E485:E489)</f>
        <v>-0.14439590646014627</v>
      </c>
      <c r="F475" s="4">
        <f ca="1">SUMPRODUCT('Modified Weights'!F485:F489,'Centered Ratings'!F474:F478)/SUM('Modified Weights'!F485:F489)</f>
        <v>0.30093179744708848</v>
      </c>
      <c r="G475">
        <f ca="1">SUMPRODUCT('Modified Weights'!G485:G489,'Centered Ratings'!G474:G478)/SUM('Modified Weights'!G485:G489)</f>
        <v>-0.34216211228308469</v>
      </c>
      <c r="H475">
        <f ca="1">SUMPRODUCT('Modified Weights'!H485:H489,'Centered Ratings'!H474:H478)/SUM('Modified Weights'!H485:H489)</f>
        <v>-8.2288669123945793E-2</v>
      </c>
      <c r="I475">
        <f ca="1">SUMPRODUCT('Modified Weights'!I485:I489,'Centered Ratings'!I474:I478)/SUM('Modified Weights'!I485:I489)</f>
        <v>-0.22796961209601085</v>
      </c>
      <c r="J475">
        <f ca="1">SUMPRODUCT('Modified Weights'!J485:J489,'Centered Ratings'!J474:J478)/SUM('Modified Weights'!J485:J489)</f>
        <v>-7.3824256875079625E-2</v>
      </c>
      <c r="K475">
        <f ca="1">SUMPRODUCT('Modified Weights'!K485:K489,'Centered Ratings'!K474:K478)/SUM('Modified Weights'!K485:K489)</f>
        <v>-0.16307433504616589</v>
      </c>
      <c r="L475">
        <f ca="1">SUMPRODUCT('Modified Weights'!L485:L489,'Centered Ratings'!L474:L478)/SUM('Modified Weights'!L485:L489)</f>
        <v>-0.29921772679825404</v>
      </c>
      <c r="M475">
        <f ca="1">SUMPRODUCT('Modified Weights'!M485:M489,'Centered Ratings'!M474:M478)/SUM('Modified Weights'!M485:M489)</f>
        <v>-0.20489623778931054</v>
      </c>
      <c r="N475">
        <f ca="1">SUMPRODUCT('Modified Weights'!N485:N489,'Centered Ratings'!N474:N478)/SUM('Modified Weights'!N485:N489)</f>
        <v>0.23300933476051641</v>
      </c>
      <c r="O475" s="4">
        <f ca="1">SUMPRODUCT('Modified Weights'!O485:O489,'Centered Ratings'!O474:O478)/SUM('Modified Weights'!O485:O489)</f>
        <v>0.357606498479553</v>
      </c>
      <c r="P475">
        <f ca="1">SUMPRODUCT('Modified Weights'!P485:P489,'Centered Ratings'!P474:P478)/SUM('Modified Weights'!P485:P489)</f>
        <v>0.25496027307848573</v>
      </c>
      <c r="Q475">
        <f ca="1">SUMPRODUCT('Modified Weights'!Q485:Q489,'Centered Ratings'!Q474:Q478)/SUM('Modified Weights'!Q485:Q489)</f>
        <v>0.531388548695097</v>
      </c>
      <c r="R475">
        <f ca="1">SUMPRODUCT('Modified Weights'!R485:R489,'Centered Ratings'!R474:R478)/SUM('Modified Weights'!R485:R489)</f>
        <v>-0.31787118866070063</v>
      </c>
      <c r="S475">
        <f ca="1">SUMPRODUCT('Modified Weights'!S485:S489,'Centered Ratings'!S474:S478)/SUM('Modified Weights'!S485:S489)</f>
        <v>-0.18963868984615925</v>
      </c>
      <c r="T475">
        <f ca="1">SUMPRODUCT('Modified Weights'!T485:T489,'Centered Ratings'!T474:T478)/SUM('Modified Weights'!T485:T489)</f>
        <v>-0.76393710764744505</v>
      </c>
      <c r="U475">
        <f ca="1">SUMPRODUCT('Modified Weights'!U485:U489,'Centered Ratings'!U474:U478)/SUM('Modified Weights'!U485:U489)</f>
        <v>-0.34215604824302309</v>
      </c>
      <c r="V475">
        <f ca="1">SUMPRODUCT('Modified Weights'!V485:V489,'Centered Ratings'!V474:V478)/SUM('Modified Weights'!V485:V489)</f>
        <v>-0.71040304886584382</v>
      </c>
      <c r="W475">
        <f ca="1">SUMPRODUCT('Modified Weights'!W485:W489,'Centered Ratings'!W474:W478)/SUM('Modified Weights'!W485:W489)</f>
        <v>-0.32249811825503633</v>
      </c>
      <c r="X475">
        <f ca="1">SUMPRODUCT('Modified Weights'!X485:X489,'Centered Ratings'!X474:X478)/SUM('Modified Weights'!X485:X489)</f>
        <v>0</v>
      </c>
      <c r="Y475">
        <f ca="1">SUMPRODUCT('Modified Weights'!Y485:Y489,'Centered Ratings'!Y474:Y478)/SUM('Modified Weights'!Y485:Y489)</f>
        <v>0.25966416801605713</v>
      </c>
      <c r="Z475">
        <f ca="1">SUMPRODUCT('Modified Weights'!Z485:Z489,'Centered Ratings'!Z474:Z478)/SUM('Modified Weights'!Z485:Z489)</f>
        <v>0.95445600583861678</v>
      </c>
    </row>
    <row r="476" spans="1:26">
      <c r="A476" s="1" t="str">
        <f t="shared" si="94"/>
        <v>9802: The Rock (1996)</v>
      </c>
      <c r="B476">
        <f ca="1">SUMPRODUCT('Modified Weights'!B486:B490,'Centered Ratings'!B475:B479)/SUM('Modified Weights'!B486:B490)</f>
        <v>-0.28913003153842887</v>
      </c>
      <c r="C476">
        <f ca="1">SUMPRODUCT('Modified Weights'!C486:C490,'Centered Ratings'!C475:C479)/SUM('Modified Weights'!C486:C490)</f>
        <v>-0.38861874549089243</v>
      </c>
      <c r="D476">
        <f ca="1">SUMPRODUCT('Modified Weights'!D486:D490,'Centered Ratings'!D475:D479)/SUM('Modified Weights'!D486:D490)</f>
        <v>-0.42554369393837682</v>
      </c>
      <c r="E476">
        <f ca="1">SUMPRODUCT('Modified Weights'!E486:E490,'Centered Ratings'!E475:E479)/SUM('Modified Weights'!E486:E490)</f>
        <v>2.6102549920610774E-2</v>
      </c>
      <c r="F476" s="4">
        <f ca="1">SUMPRODUCT('Modified Weights'!F486:F490,'Centered Ratings'!F475:F479)/SUM('Modified Weights'!F486:F490)</f>
        <v>0.30093179744708848</v>
      </c>
      <c r="G476">
        <f ca="1">SUMPRODUCT('Modified Weights'!G486:G490,'Centered Ratings'!G475:G479)/SUM('Modified Weights'!G486:G490)</f>
        <v>-8.4791243992053955E-3</v>
      </c>
      <c r="H476">
        <f ca="1">SUMPRODUCT('Modified Weights'!H486:H490,'Centered Ratings'!H475:H479)/SUM('Modified Weights'!H486:H490)</f>
        <v>-9.4687907096058475E-3</v>
      </c>
      <c r="I476">
        <f ca="1">SUMPRODUCT('Modified Weights'!I486:I490,'Centered Ratings'!I475:I479)/SUM('Modified Weights'!I486:I490)</f>
        <v>-0.25420920094181138</v>
      </c>
      <c r="J476">
        <f ca="1">SUMPRODUCT('Modified Weights'!J486:J490,'Centered Ratings'!J475:J479)/SUM('Modified Weights'!J486:J490)</f>
        <v>-0.37500000000000006</v>
      </c>
      <c r="K476">
        <f ca="1">SUMPRODUCT('Modified Weights'!K486:K490,'Centered Ratings'!K475:K479)/SUM('Modified Weights'!K486:K490)</f>
        <v>-0.16307433504616589</v>
      </c>
      <c r="L476">
        <f ca="1">SUMPRODUCT('Modified Weights'!L486:L490,'Centered Ratings'!L475:L479)/SUM('Modified Weights'!L486:L490)</f>
        <v>-0.29921772679825404</v>
      </c>
      <c r="M476">
        <f ca="1">SUMPRODUCT('Modified Weights'!M486:M490,'Centered Ratings'!M475:M479)/SUM('Modified Weights'!M486:M490)</f>
        <v>-0.631242012171915</v>
      </c>
      <c r="N476">
        <f ca="1">SUMPRODUCT('Modified Weights'!N486:N490,'Centered Ratings'!N475:N479)/SUM('Modified Weights'!N486:N490)</f>
        <v>0.23300933476051641</v>
      </c>
      <c r="O476" s="4">
        <f ca="1">SUMPRODUCT('Modified Weights'!O486:O490,'Centered Ratings'!O475:O479)/SUM('Modified Weights'!O486:O490)</f>
        <v>0.13150337045684682</v>
      </c>
      <c r="P476">
        <f ca="1">SUMPRODUCT('Modified Weights'!P486:P490,'Centered Ratings'!P475:P479)/SUM('Modified Weights'!P486:P490)</f>
        <v>0.25496027307848573</v>
      </c>
      <c r="Q476">
        <f ca="1">SUMPRODUCT('Modified Weights'!Q486:Q490,'Centered Ratings'!Q475:Q479)/SUM('Modified Weights'!Q486:Q490)</f>
        <v>0.29708282304264544</v>
      </c>
      <c r="R476">
        <f ca="1">SUMPRODUCT('Modified Weights'!R486:R490,'Centered Ratings'!R475:R479)/SUM('Modified Weights'!R486:R490)</f>
        <v>-0.12708799526013362</v>
      </c>
      <c r="S476">
        <f ca="1">SUMPRODUCT('Modified Weights'!S486:S490,'Centered Ratings'!S475:S479)/SUM('Modified Weights'!S486:S490)</f>
        <v>7.7743180066506823E-2</v>
      </c>
      <c r="T476">
        <f ca="1">SUMPRODUCT('Modified Weights'!T486:T490,'Centered Ratings'!T475:T479)/SUM('Modified Weights'!T486:T490)</f>
        <v>-0.28892877913281023</v>
      </c>
      <c r="U476">
        <f ca="1">SUMPRODUCT('Modified Weights'!U486:U490,'Centered Ratings'!U475:U479)/SUM('Modified Weights'!U486:U490)</f>
        <v>-0.33974300429649495</v>
      </c>
      <c r="V476">
        <f ca="1">SUMPRODUCT('Modified Weights'!V486:V490,'Centered Ratings'!V475:V479)/SUM('Modified Weights'!V486:V490)</f>
        <v>-0.71040304886584382</v>
      </c>
      <c r="W476">
        <f ca="1">SUMPRODUCT('Modified Weights'!W486:W490,'Centered Ratings'!W475:W479)/SUM('Modified Weights'!W486:W490)</f>
        <v>-0.42870274421627758</v>
      </c>
      <c r="X476">
        <f ca="1">SUMPRODUCT('Modified Weights'!X486:X490,'Centered Ratings'!X475:X479)/SUM('Modified Weights'!X486:X490)</f>
        <v>0</v>
      </c>
      <c r="Y476">
        <f ca="1">SUMPRODUCT('Modified Weights'!Y486:Y490,'Centered Ratings'!Y475:Y479)/SUM('Modified Weights'!Y486:Y490)</f>
        <v>0.20403197455930736</v>
      </c>
      <c r="Z476">
        <f ca="1">SUMPRODUCT('Modified Weights'!Z486:Z490,'Centered Ratings'!Z475:Z479)/SUM('Modified Weights'!Z486:Z490)</f>
        <v>0.70805424573726605</v>
      </c>
    </row>
    <row r="477" spans="1:26">
      <c r="A477" s="1" t="str">
        <f t="shared" si="94"/>
        <v>9802: The Rock (1996)</v>
      </c>
      <c r="B477">
        <f ca="1">SUMPRODUCT('Modified Weights'!B487:B491,'Centered Ratings'!B476:B480)/SUM('Modified Weights'!B487:B491)</f>
        <v>7.6142385400571153E-2</v>
      </c>
      <c r="C477">
        <f ca="1">SUMPRODUCT('Modified Weights'!C487:C491,'Centered Ratings'!C476:C480)/SUM('Modified Weights'!C487:C491)</f>
        <v>-8.5840869943521178E-2</v>
      </c>
      <c r="D477">
        <f ca="1">SUMPRODUCT('Modified Weights'!D487:D491,'Centered Ratings'!D476:D480)/SUM('Modified Weights'!D487:D491)</f>
        <v>-0.15923510476037409</v>
      </c>
      <c r="E477">
        <f ca="1">SUMPRODUCT('Modified Weights'!E487:E491,'Centered Ratings'!E476:E480)/SUM('Modified Weights'!E487:E491)</f>
        <v>3.9542172414965465E-2</v>
      </c>
      <c r="F477" s="4">
        <f ca="1">SUMPRODUCT('Modified Weights'!F487:F491,'Centered Ratings'!F476:F480)/SUM('Modified Weights'!F487:F491)</f>
        <v>0.30093179744708848</v>
      </c>
      <c r="G477">
        <f ca="1">SUMPRODUCT('Modified Weights'!G487:G491,'Centered Ratings'!G476:G480)/SUM('Modified Weights'!G487:G491)</f>
        <v>-0.67747835302689141</v>
      </c>
      <c r="H477">
        <f ca="1">SUMPRODUCT('Modified Weights'!H487:H491,'Centered Ratings'!H476:H480)/SUM('Modified Weights'!H487:H491)</f>
        <v>-1.9885397411794029E-2</v>
      </c>
      <c r="I477">
        <f ca="1">SUMPRODUCT('Modified Weights'!I487:I491,'Centered Ratings'!I476:I480)/SUM('Modified Weights'!I487:I491)</f>
        <v>4.2147579177823483E-2</v>
      </c>
      <c r="J477">
        <f ca="1">SUMPRODUCT('Modified Weights'!J487:J491,'Centered Ratings'!J476:J480)/SUM('Modified Weights'!J487:J491)</f>
        <v>-0.37500000000000006</v>
      </c>
      <c r="K477">
        <f ca="1">SUMPRODUCT('Modified Weights'!K487:K491,'Centered Ratings'!K476:K480)/SUM('Modified Weights'!K487:K491)</f>
        <v>0.15182016767044129</v>
      </c>
      <c r="L477">
        <f ca="1">SUMPRODUCT('Modified Weights'!L487:L491,'Centered Ratings'!L476:L480)/SUM('Modified Weights'!L487:L491)</f>
        <v>-0.13253698168051778</v>
      </c>
      <c r="M477">
        <f ca="1">SUMPRODUCT('Modified Weights'!M487:M491,'Centered Ratings'!M476:M480)/SUM('Modified Weights'!M487:M491)</f>
        <v>-0.36225926855535212</v>
      </c>
      <c r="N477">
        <f ca="1">SUMPRODUCT('Modified Weights'!N487:N491,'Centered Ratings'!N476:N480)/SUM('Modified Weights'!N487:N491)</f>
        <v>1.7431639442998054E-2</v>
      </c>
      <c r="O477" s="4">
        <f ca="1">SUMPRODUCT('Modified Weights'!O487:O491,'Centered Ratings'!O476:O480)/SUM('Modified Weights'!O487:O491)</f>
        <v>-2.0821242667298352E-2</v>
      </c>
      <c r="P477">
        <f ca="1">SUMPRODUCT('Modified Weights'!P487:P491,'Centered Ratings'!P476:P480)/SUM('Modified Weights'!P487:P491)</f>
        <v>-9.331062845968599E-2</v>
      </c>
      <c r="Q477">
        <f ca="1">SUMPRODUCT('Modified Weights'!Q487:Q491,'Centered Ratings'!Q476:Q480)/SUM('Modified Weights'!Q487:Q491)</f>
        <v>0.29708282304264544</v>
      </c>
      <c r="R477">
        <f ca="1">SUMPRODUCT('Modified Weights'!R487:R491,'Centered Ratings'!R476:R480)/SUM('Modified Weights'!R487:R491)</f>
        <v>-2.217460298767375E-2</v>
      </c>
      <c r="S477">
        <f ca="1">SUMPRODUCT('Modified Weights'!S487:S491,'Centered Ratings'!S476:S480)/SUM('Modified Weights'!S487:S491)</f>
        <v>7.7743180066506823E-2</v>
      </c>
      <c r="T477">
        <f ca="1">SUMPRODUCT('Modified Weights'!T487:T491,'Centered Ratings'!T476:T480)/SUM('Modified Weights'!T487:T491)</f>
        <v>-0.28892877913281023</v>
      </c>
      <c r="U477">
        <f ca="1">SUMPRODUCT('Modified Weights'!U487:U491,'Centered Ratings'!U476:U480)/SUM('Modified Weights'!U487:U491)</f>
        <v>0.13541281557888377</v>
      </c>
      <c r="V477">
        <f ca="1">SUMPRODUCT('Modified Weights'!V487:V491,'Centered Ratings'!V476:V480)/SUM('Modified Weights'!V487:V491)</f>
        <v>0.57919390226831224</v>
      </c>
      <c r="W477">
        <f ca="1">SUMPRODUCT('Modified Weights'!W487:W491,'Centered Ratings'!W476:W480)/SUM('Modified Weights'!W487:W491)</f>
        <v>-0.28247511696379068</v>
      </c>
      <c r="X477">
        <f ca="1">SUMPRODUCT('Modified Weights'!X487:X491,'Centered Ratings'!X476:X480)/SUM('Modified Weights'!X487:X491)</f>
        <v>-1.2423814037903911</v>
      </c>
      <c r="Y477">
        <f ca="1">SUMPRODUCT('Modified Weights'!Y487:Y491,'Centered Ratings'!Y476:Y480)/SUM('Modified Weights'!Y487:Y491)</f>
        <v>2.1199104851039367E-2</v>
      </c>
      <c r="Z477">
        <f ca="1">SUMPRODUCT('Modified Weights'!Z487:Z491,'Centered Ratings'!Z476:Z480)/SUM('Modified Weights'!Z487:Z491)</f>
        <v>-0.11363121698767709</v>
      </c>
    </row>
    <row r="478" spans="1:26">
      <c r="A478" s="21" t="s">
        <v>95</v>
      </c>
      <c r="B478">
        <f ca="1">SUMPRODUCT('Modified Weights'!B488:B492,'Centered Ratings'!B477:B481)/SUM('Modified Weights'!B488:B492)</f>
        <v>7.6142385400571153E-2</v>
      </c>
      <c r="C478">
        <f ca="1">SUMPRODUCT('Modified Weights'!C488:C492,'Centered Ratings'!C477:C481)/SUM('Modified Weights'!C488:C492)</f>
        <v>8.0017863121184651E-3</v>
      </c>
      <c r="D478">
        <f ca="1">SUMPRODUCT('Modified Weights'!D488:D492,'Centered Ratings'!D477:D481)/SUM('Modified Weights'!D488:D492)</f>
        <v>0.15408896023054217</v>
      </c>
      <c r="E478">
        <f ca="1">SUMPRODUCT('Modified Weights'!E488:E492,'Centered Ratings'!E477:E481)/SUM('Modified Weights'!E488:E492)</f>
        <v>-0.13357709981192098</v>
      </c>
      <c r="F478" s="4">
        <f ca="1">SUMPRODUCT('Modified Weights'!F488:F492,'Centered Ratings'!F477:F481)/SUM('Modified Weights'!F488:F492)</f>
        <v>3.7179087422285227E-2</v>
      </c>
      <c r="G478">
        <f ca="1">SUMPRODUCT('Modified Weights'!G488:G492,'Centered Ratings'!G477:G481)/SUM('Modified Weights'!G488:G492)</f>
        <v>-0.14537318511259578</v>
      </c>
      <c r="H478">
        <f ca="1">SUMPRODUCT('Modified Weights'!H488:H492,'Centered Ratings'!H477:H481)/SUM('Modified Weights'!H488:H492)</f>
        <v>-1.9885397411794029E-2</v>
      </c>
      <c r="I478">
        <f ca="1">SUMPRODUCT('Modified Weights'!I488:I492,'Centered Ratings'!I477:I481)/SUM('Modified Weights'!I488:I492)</f>
        <v>4.2147579177823483E-2</v>
      </c>
      <c r="J478">
        <f ca="1">SUMPRODUCT('Modified Weights'!J488:J492,'Centered Ratings'!J477:J481)/SUM('Modified Weights'!J488:J492)</f>
        <v>4.4950839772374442E-2</v>
      </c>
      <c r="K478">
        <f ca="1">SUMPRODUCT('Modified Weights'!K488:K492,'Centered Ratings'!K477:K481)/SUM('Modified Weights'!K488:K492)</f>
        <v>4.6176058231710546E-2</v>
      </c>
      <c r="L478">
        <f ca="1">SUMPRODUCT('Modified Weights'!L488:L492,'Centered Ratings'!L477:L481)/SUM('Modified Weights'!L488:L492)</f>
        <v>2.3145984353513194E-3</v>
      </c>
      <c r="M478">
        <f ca="1">SUMPRODUCT('Modified Weights'!M488:M492,'Centered Ratings'!M477:M481)/SUM('Modified Weights'!M488:M492)</f>
        <v>8.7290766242502038E-2</v>
      </c>
      <c r="N478">
        <f ca="1">SUMPRODUCT('Modified Weights'!N488:N492,'Centered Ratings'!N477:N481)/SUM('Modified Weights'!N488:N492)</f>
        <v>1.7431639442998054E-2</v>
      </c>
      <c r="O478" s="4">
        <f ca="1">SUMPRODUCT('Modified Weights'!O488:O492,'Centered Ratings'!O477:O481)/SUM('Modified Weights'!O488:O492)</f>
        <v>-2.0821242667298376E-2</v>
      </c>
      <c r="P478">
        <f ca="1">SUMPRODUCT('Modified Weights'!P488:P492,'Centered Ratings'!P477:P481)/SUM('Modified Weights'!P488:P492)</f>
        <v>-9.331062845968599E-2</v>
      </c>
      <c r="Q478">
        <f ca="1">SUMPRODUCT('Modified Weights'!Q488:Q492,'Centered Ratings'!Q477:Q481)/SUM('Modified Weights'!Q488:Q492)</f>
        <v>-5.9855336942352157E-3</v>
      </c>
      <c r="R478">
        <f ca="1">SUMPRODUCT('Modified Weights'!R488:R492,'Centered Ratings'!R477:R481)/SUM('Modified Weights'!R488:R492)</f>
        <v>-2.9333473001356792E-2</v>
      </c>
      <c r="S478">
        <f ca="1">SUMPRODUCT('Modified Weights'!S488:S492,'Centered Ratings'!S477:S481)/SUM('Modified Weights'!S488:S492)</f>
        <v>-6.2176589349173694E-2</v>
      </c>
      <c r="T478">
        <f ca="1">SUMPRODUCT('Modified Weights'!T488:T492,'Centered Ratings'!T477:T481)/SUM('Modified Weights'!T488:T492)</f>
        <v>-6.296358119369673E-2</v>
      </c>
      <c r="U478">
        <f ca="1">SUMPRODUCT('Modified Weights'!U488:U492,'Centered Ratings'!U477:U481)/SUM('Modified Weights'!U488:U492)</f>
        <v>0.19156957420995516</v>
      </c>
      <c r="V478">
        <f ca="1">SUMPRODUCT('Modified Weights'!V488:V492,'Centered Ratings'!V477:V481)/SUM('Modified Weights'!V488:V492)</f>
        <v>0.57919390226831224</v>
      </c>
      <c r="W478">
        <f ca="1">SUMPRODUCT('Modified Weights'!W488:W492,'Centered Ratings'!W477:W481)/SUM('Modified Weights'!W488:W492)</f>
        <v>6.1185514520232492E-2</v>
      </c>
      <c r="X478">
        <f ca="1">SUMPRODUCT('Modified Weights'!X488:X492,'Centered Ratings'!X477:X481)/SUM('Modified Weights'!X488:X492)</f>
        <v>-0.23476280758078236</v>
      </c>
      <c r="Y478">
        <f ca="1">SUMPRODUCT('Modified Weights'!Y488:Y492,'Centered Ratings'!Y477:Y481)/SUM('Modified Weights'!Y488:Y492)</f>
        <v>-3.1562686966893627E-2</v>
      </c>
      <c r="Z478">
        <f ca="1">SUMPRODUCT('Modified Weights'!Z488:Z492,'Centered Ratings'!Z477:Z481)/SUM('Modified Weights'!Z488:Z492)</f>
        <v>-7.1674665177319338E-2</v>
      </c>
    </row>
    <row r="479" spans="1:26">
      <c r="A479" s="1" t="str">
        <f t="shared" ref="A479:A482" si="95">A478</f>
        <v>9806: The Incredibles (2004)</v>
      </c>
      <c r="B479">
        <f ca="1">SUMPRODUCT('Modified Weights'!B489:B493,'Centered Ratings'!B478:B482)/SUM('Modified Weights'!B489:B493)</f>
        <v>-0.50514039444826286</v>
      </c>
      <c r="C479">
        <f ca="1">SUMPRODUCT('Modified Weights'!C489:C493,'Centered Ratings'!C478:C482)/SUM('Modified Weights'!C489:C493)</f>
        <v>8.0017863121184651E-3</v>
      </c>
      <c r="D479">
        <f ca="1">SUMPRODUCT('Modified Weights'!D489:D493,'Centered Ratings'!D478:D482)/SUM('Modified Weights'!D489:D493)</f>
        <v>0.15408896023054217</v>
      </c>
      <c r="E479">
        <f ca="1">SUMPRODUCT('Modified Weights'!E489:E493,'Centered Ratings'!E478:E482)/SUM('Modified Weights'!E489:E493)</f>
        <v>2.1967906545291835E-2</v>
      </c>
      <c r="F479" s="4">
        <f ca="1">SUMPRODUCT('Modified Weights'!F489:F493,'Centered Ratings'!F478:F482)/SUM('Modified Weights'!F489:F493)</f>
        <v>-8.9339251308771048E-3</v>
      </c>
      <c r="G479">
        <f ca="1">SUMPRODUCT('Modified Weights'!G489:G493,'Centered Ratings'!G478:G482)/SUM('Modified Weights'!G489:G493)</f>
        <v>-0.14537318511259578</v>
      </c>
      <c r="H479">
        <f ca="1">SUMPRODUCT('Modified Weights'!H489:H493,'Centered Ratings'!H478:H482)/SUM('Modified Weights'!H489:H493)</f>
        <v>-1.9885397411794029E-2</v>
      </c>
      <c r="I479">
        <f ca="1">SUMPRODUCT('Modified Weights'!I489:I493,'Centered Ratings'!I478:I482)/SUM('Modified Weights'!I489:I493)</f>
        <v>-0.20313626682953495</v>
      </c>
      <c r="J479">
        <f ca="1">SUMPRODUCT('Modified Weights'!J489:J493,'Centered Ratings'!J478:J482)/SUM('Modified Weights'!J489:J493)</f>
        <v>7.9594858858944795E-2</v>
      </c>
      <c r="K479">
        <f ca="1">SUMPRODUCT('Modified Weights'!K489:K493,'Centered Ratings'!K478:K482)/SUM('Modified Weights'!K489:K493)</f>
        <v>4.6176058231710546E-2</v>
      </c>
      <c r="L479">
        <f ca="1">SUMPRODUCT('Modified Weights'!L489:L493,'Centered Ratings'!L478:L482)/SUM('Modified Weights'!L489:L493)</f>
        <v>-0.66119301411663511</v>
      </c>
      <c r="M479">
        <f ca="1">SUMPRODUCT('Modified Weights'!M489:M493,'Centered Ratings'!M478:M482)/SUM('Modified Weights'!M489:M493)</f>
        <v>8.7290766242502038E-2</v>
      </c>
      <c r="N479">
        <f ca="1">SUMPRODUCT('Modified Weights'!N489:N493,'Centered Ratings'!N478:N482)/SUM('Modified Weights'!N489:N493)</f>
        <v>-3.6523347484351432E-2</v>
      </c>
      <c r="O479" s="4">
        <f ca="1">SUMPRODUCT('Modified Weights'!O489:O493,'Centered Ratings'!O478:O482)/SUM('Modified Weights'!O489:O493)</f>
        <v>-4.3669779660052373E-2</v>
      </c>
      <c r="P479">
        <f ca="1">SUMPRODUCT('Modified Weights'!P489:P493,'Centered Ratings'!P478:P482)/SUM('Modified Weights'!P489:P493)</f>
        <v>7.1415040183455264E-2</v>
      </c>
      <c r="Q479">
        <f ca="1">SUMPRODUCT('Modified Weights'!Q489:Q493,'Centered Ratings'!Q478:Q482)/SUM('Modified Weights'!Q489:Q493)</f>
        <v>-5.9855336942352157E-3</v>
      </c>
      <c r="R479">
        <f ca="1">SUMPRODUCT('Modified Weights'!R489:R493,'Centered Ratings'!R478:R482)/SUM('Modified Weights'!R489:R493)</f>
        <v>-9.8523880793922131E-2</v>
      </c>
      <c r="S479">
        <f ca="1">SUMPRODUCT('Modified Weights'!S489:S493,'Centered Ratings'!S478:S482)/SUM('Modified Weights'!S489:S493)</f>
        <v>0.19437227544649674</v>
      </c>
      <c r="T479">
        <f ca="1">SUMPRODUCT('Modified Weights'!T489:T493,'Centered Ratings'!T478:T482)/SUM('Modified Weights'!T489:T493)</f>
        <v>-7.1579368097007698E-2</v>
      </c>
      <c r="U479">
        <f ca="1">SUMPRODUCT('Modified Weights'!U489:U493,'Centered Ratings'!U478:U482)/SUM('Modified Weights'!U489:U493)</f>
        <v>0.19156957420995516</v>
      </c>
      <c r="V479" t="e">
        <f ca="1">SUMPRODUCT('Modified Weights'!V489:V493,'Centered Ratings'!V478:V482)/SUM('Modified Weights'!V489:V493)</f>
        <v>#DIV/0!</v>
      </c>
      <c r="W479">
        <f ca="1">SUMPRODUCT('Modified Weights'!W489:W493,'Centered Ratings'!W478:W482)/SUM('Modified Weights'!W489:W493)</f>
        <v>0.22040509392918078</v>
      </c>
      <c r="X479">
        <f ca="1">SUMPRODUCT('Modified Weights'!X489:X493,'Centered Ratings'!X478:X482)/SUM('Modified Weights'!X489:X493)</f>
        <v>-0.23476280758078236</v>
      </c>
      <c r="Y479">
        <f ca="1">SUMPRODUCT('Modified Weights'!Y489:Y493,'Centered Ratings'!Y478:Y482)/SUM('Modified Weights'!Y489:Y493)</f>
        <v>-3.86733869010457E-2</v>
      </c>
      <c r="Z479">
        <f ca="1">SUMPRODUCT('Modified Weights'!Z489:Z493,'Centered Ratings'!Z478:Z482)/SUM('Modified Weights'!Z489:Z493)</f>
        <v>-0.33604285959299773</v>
      </c>
    </row>
    <row r="480" spans="1:26">
      <c r="A480" s="1" t="str">
        <f t="shared" si="95"/>
        <v>9806: The Incredibles (2004)</v>
      </c>
      <c r="B480">
        <f ca="1">SUMPRODUCT('Modified Weights'!B490:B494,'Centered Ratings'!B479:B483)/SUM('Modified Weights'!B490:B494)</f>
        <v>-0.50514039444826286</v>
      </c>
      <c r="C480">
        <f ca="1">SUMPRODUCT('Modified Weights'!C490:C494,'Centered Ratings'!C479:C483)/SUM('Modified Weights'!C490:C494)</f>
        <v>0.25623717412624736</v>
      </c>
      <c r="D480">
        <f ca="1">SUMPRODUCT('Modified Weights'!D490:D494,'Centered Ratings'!D479:D483)/SUM('Modified Weights'!D490:D494)</f>
        <v>0.75</v>
      </c>
      <c r="E480">
        <f ca="1">SUMPRODUCT('Modified Weights'!E490:E494,'Centered Ratings'!E479:E483)/SUM('Modified Weights'!E490:E494)</f>
        <v>0.21266270230092307</v>
      </c>
      <c r="F480" s="4">
        <f ca="1">SUMPRODUCT('Modified Weights'!F490:F494,'Centered Ratings'!F479:F483)/SUM('Modified Weights'!F490:F494)</f>
        <v>-8.9339251308771048E-3</v>
      </c>
      <c r="G480">
        <f ca="1">SUMPRODUCT('Modified Weights'!G490:G494,'Centered Ratings'!G479:G483)/SUM('Modified Weights'!G490:G494)</f>
        <v>-0.42517170686016686</v>
      </c>
      <c r="H480">
        <f ca="1">SUMPRODUCT('Modified Weights'!H490:H494,'Centered Ratings'!H479:H483)/SUM('Modified Weights'!H490:H494)</f>
        <v>0.75545317251796706</v>
      </c>
      <c r="I480">
        <f ca="1">SUMPRODUCT('Modified Weights'!I490:I494,'Centered Ratings'!I479:I483)/SUM('Modified Weights'!I490:I494)</f>
        <v>-0.20313626682953495</v>
      </c>
      <c r="J480">
        <f ca="1">SUMPRODUCT('Modified Weights'!J490:J494,'Centered Ratings'!J479:J483)/SUM('Modified Weights'!J490:J494)</f>
        <v>7.9594858858944795E-2</v>
      </c>
      <c r="K480">
        <f ca="1">SUMPRODUCT('Modified Weights'!K490:K494,'Centered Ratings'!K479:K483)/SUM('Modified Weights'!K490:K494)</f>
        <v>-0.27158213360588551</v>
      </c>
      <c r="L480">
        <f ca="1">SUMPRODUCT('Modified Weights'!L490:L494,'Centered Ratings'!L479:L483)/SUM('Modified Weights'!L490:L494)</f>
        <v>-0.66119301411663511</v>
      </c>
      <c r="M480">
        <f ca="1">SUMPRODUCT('Modified Weights'!M490:M494,'Centered Ratings'!M479:M483)/SUM('Modified Weights'!M490:M494)</f>
        <v>8.7290766242502038E-2</v>
      </c>
      <c r="N480">
        <f ca="1">SUMPRODUCT('Modified Weights'!N490:N494,'Centered Ratings'!N479:N483)/SUM('Modified Weights'!N490:N494)</f>
        <v>0.21833461409933252</v>
      </c>
      <c r="O480" s="4">
        <f ca="1">SUMPRODUCT('Modified Weights'!O490:O494,'Centered Ratings'!O479:O483)/SUM('Modified Weights'!O490:O494)</f>
        <v>2.6726944356405765E-2</v>
      </c>
      <c r="P480">
        <f ca="1">SUMPRODUCT('Modified Weights'!P490:P494,'Centered Ratings'!P479:P483)/SUM('Modified Weights'!P490:P494)</f>
        <v>0.20833333333333331</v>
      </c>
      <c r="Q480">
        <f ca="1">SUMPRODUCT('Modified Weights'!Q490:Q494,'Centered Ratings'!Q479:Q483)/SUM('Modified Weights'!Q490:Q494)</f>
        <v>-0.13818675879606371</v>
      </c>
      <c r="R480">
        <f ca="1">SUMPRODUCT('Modified Weights'!R490:R494,'Centered Ratings'!R479:R483)/SUM('Modified Weights'!R490:R494)</f>
        <v>-7.6389691779369814E-2</v>
      </c>
      <c r="S480">
        <f ca="1">SUMPRODUCT('Modified Weights'!S490:S494,'Centered Ratings'!S479:S483)/SUM('Modified Weights'!S490:S494)</f>
        <v>7.8444741302668167E-2</v>
      </c>
      <c r="T480">
        <f ca="1">SUMPRODUCT('Modified Weights'!T490:T494,'Centered Ratings'!T479:T483)/SUM('Modified Weights'!T490:T494)</f>
        <v>-7.1579368097007698E-2</v>
      </c>
      <c r="U480">
        <f ca="1">SUMPRODUCT('Modified Weights'!U490:U494,'Centered Ratings'!U479:U483)/SUM('Modified Weights'!U490:U494)</f>
        <v>0.50678123325246105</v>
      </c>
      <c r="V480" t="e">
        <f ca="1">SUMPRODUCT('Modified Weights'!V490:V494,'Centered Ratings'!V479:V483)/SUM('Modified Weights'!V490:V494)</f>
        <v>#DIV/0!</v>
      </c>
      <c r="W480">
        <f ca="1">SUMPRODUCT('Modified Weights'!W490:W494,'Centered Ratings'!W479:W483)/SUM('Modified Weights'!W490:W494)</f>
        <v>0.15774325875323791</v>
      </c>
      <c r="X480">
        <f ca="1">SUMPRODUCT('Modified Weights'!X490:X494,'Centered Ratings'!X479:X483)/SUM('Modified Weights'!X490:X494)</f>
        <v>-0.23476280758078236</v>
      </c>
      <c r="Y480">
        <f ca="1">SUMPRODUCT('Modified Weights'!Y490:Y494,'Centered Ratings'!Y479:Y483)/SUM('Modified Weights'!Y490:Y494)</f>
        <v>-0.15719981572763841</v>
      </c>
      <c r="Z480">
        <f ca="1">SUMPRODUCT('Modified Weights'!Z490:Z494,'Centered Ratings'!Z479:Z483)/SUM('Modified Weights'!Z490:Z494)</f>
        <v>-0.48604384240139947</v>
      </c>
    </row>
    <row r="481" spans="1:26">
      <c r="A481" s="1" t="str">
        <f t="shared" si="95"/>
        <v>9806: The Incredibles (2004)</v>
      </c>
      <c r="B481">
        <f ca="1">SUMPRODUCT('Modified Weights'!B491:B495,'Centered Ratings'!B480:B484)/SUM('Modified Weights'!B491:B495)</f>
        <v>0.125</v>
      </c>
      <c r="C481">
        <f ca="1">SUMPRODUCT('Modified Weights'!C491:C495,'Centered Ratings'!C480:C484)/SUM('Modified Weights'!C491:C495)</f>
        <v>5.8190342136102371E-2</v>
      </c>
      <c r="D481">
        <f ca="1">SUMPRODUCT('Modified Weights'!D491:D495,'Centered Ratings'!D480:D484)/SUM('Modified Weights'!D491:D495)</f>
        <v>0.43417716504748005</v>
      </c>
      <c r="E481">
        <f ca="1">SUMPRODUCT('Modified Weights'!E491:E495,'Centered Ratings'!E480:E484)/SUM('Modified Weights'!E491:E495)</f>
        <v>0.16182349170404789</v>
      </c>
      <c r="F481" s="4">
        <f ca="1">SUMPRODUCT('Modified Weights'!F491:F495,'Centered Ratings'!F480:F484)/SUM('Modified Weights'!F491:F495)</f>
        <v>1.8613494058447342E-2</v>
      </c>
      <c r="G481">
        <f ca="1">SUMPRODUCT('Modified Weights'!G491:G495,'Centered Ratings'!G480:G484)/SUM('Modified Weights'!G491:G495)</f>
        <v>-0.72844181404106056</v>
      </c>
      <c r="H481">
        <f ca="1">SUMPRODUCT('Modified Weights'!H491:H495,'Centered Ratings'!H480:H484)/SUM('Modified Weights'!H491:H495)</f>
        <v>0.23547657380844747</v>
      </c>
      <c r="I481">
        <f ca="1">SUMPRODUCT('Modified Weights'!I491:I495,'Centered Ratings'!I480:I484)/SUM('Modified Weights'!I491:I495)</f>
        <v>4.2115851246983024E-3</v>
      </c>
      <c r="J481">
        <f ca="1">SUMPRODUCT('Modified Weights'!J491:J495,'Centered Ratings'!J480:J484)/SUM('Modified Weights'!J491:J495)</f>
        <v>1.0565611409799997E-2</v>
      </c>
      <c r="K481">
        <f ca="1">SUMPRODUCT('Modified Weights'!K491:K495,'Centered Ratings'!K480:K484)/SUM('Modified Weights'!K491:K495)</f>
        <v>-0.27158213360588551</v>
      </c>
      <c r="L481">
        <f ca="1">SUMPRODUCT('Modified Weights'!L491:L495,'Centered Ratings'!L480:L484)/SUM('Modified Weights'!L491:L495)</f>
        <v>-0.66119301411663511</v>
      </c>
      <c r="M481">
        <f ca="1">SUMPRODUCT('Modified Weights'!M491:M495,'Centered Ratings'!M480:M484)/SUM('Modified Weights'!M491:M495)</f>
        <v>0.15177635817436824</v>
      </c>
      <c r="N481">
        <f ca="1">SUMPRODUCT('Modified Weights'!N491:N495,'Centered Ratings'!N480:N484)/SUM('Modified Weights'!N491:N495)</f>
        <v>0.21833461409933252</v>
      </c>
      <c r="O481" s="4">
        <f ca="1">SUMPRODUCT('Modified Weights'!O491:O495,'Centered Ratings'!O480:O484)/SUM('Modified Weights'!O491:O495)</f>
        <v>6.9457834348856148E-2</v>
      </c>
      <c r="P481">
        <f ca="1">SUMPRODUCT('Modified Weights'!P491:P495,'Centered Ratings'!P480:P484)/SUM('Modified Weights'!P491:P495)</f>
        <v>0.20833333333333331</v>
      </c>
      <c r="Q481">
        <f ca="1">SUMPRODUCT('Modified Weights'!Q491:Q495,'Centered Ratings'!Q480:Q484)/SUM('Modified Weights'!Q491:Q495)</f>
        <v>-0.16370801831840892</v>
      </c>
      <c r="R481">
        <f ca="1">SUMPRODUCT('Modified Weights'!R491:R495,'Centered Ratings'!R480:R484)/SUM('Modified Weights'!R491:R495)</f>
        <v>-0.11068721470867914</v>
      </c>
      <c r="S481">
        <f ca="1">SUMPRODUCT('Modified Weights'!S491:S495,'Centered Ratings'!S480:S484)/SUM('Modified Weights'!S491:S495)</f>
        <v>0.11003176640173407</v>
      </c>
      <c r="T481">
        <f ca="1">SUMPRODUCT('Modified Weights'!T491:T495,'Centered Ratings'!T480:T484)/SUM('Modified Weights'!T491:T495)</f>
        <v>-5.7002340797825776E-2</v>
      </c>
      <c r="U481">
        <f ca="1">SUMPRODUCT('Modified Weights'!U491:U495,'Centered Ratings'!U480:U484)/SUM('Modified Weights'!U491:U495)</f>
        <v>1.8555173403455586E-2</v>
      </c>
      <c r="V481" t="e">
        <f ca="1">SUMPRODUCT('Modified Weights'!V491:V495,'Centered Ratings'!V480:V484)/SUM('Modified Weights'!V491:V495)</f>
        <v>#DIV/0!</v>
      </c>
      <c r="W481">
        <f ca="1">SUMPRODUCT('Modified Weights'!W491:W495,'Centered Ratings'!W480:W484)/SUM('Modified Weights'!W491:W495)</f>
        <v>-5.6643827725008349E-3</v>
      </c>
      <c r="X481">
        <f ca="1">SUMPRODUCT('Modified Weights'!X491:X495,'Centered Ratings'!X480:X484)/SUM('Modified Weights'!X491:X495)</f>
        <v>-0.23476280758078236</v>
      </c>
      <c r="Y481">
        <f ca="1">SUMPRODUCT('Modified Weights'!Y491:Y495,'Centered Ratings'!Y480:Y484)/SUM('Modified Weights'!Y491:Y495)</f>
        <v>-0.29752419569475808</v>
      </c>
      <c r="Z481">
        <f ca="1">SUMPRODUCT('Modified Weights'!Z491:Z495,'Centered Ratings'!Z480:Z484)/SUM('Modified Weights'!Z491:Z495)</f>
        <v>-0.44413773923334104</v>
      </c>
    </row>
    <row r="482" spans="1:26">
      <c r="A482" s="1" t="str">
        <f t="shared" si="95"/>
        <v>9806: The Incredibles (2004)</v>
      </c>
      <c r="B482">
        <f ca="1">SUMPRODUCT('Modified Weights'!B492:B496,'Centered Ratings'!B481:B485)/SUM('Modified Weights'!B492:B496)</f>
        <v>-5.1292042880883591E-2</v>
      </c>
      <c r="C482">
        <f ca="1">SUMPRODUCT('Modified Weights'!C492:C496,'Centered Ratings'!C481:C485)/SUM('Modified Weights'!C492:C496)</f>
        <v>5.8190342136102371E-2</v>
      </c>
      <c r="D482">
        <f ca="1">SUMPRODUCT('Modified Weights'!D492:D496,'Centered Ratings'!D481:D485)/SUM('Modified Weights'!D492:D496)</f>
        <v>0.19757419177000973</v>
      </c>
      <c r="E482">
        <f ca="1">SUMPRODUCT('Modified Weights'!E492:E496,'Centered Ratings'!E481:E485)/SUM('Modified Weights'!E492:E496)</f>
        <v>0.16182349170404789</v>
      </c>
      <c r="F482" s="4">
        <f ca="1">SUMPRODUCT('Modified Weights'!F492:F496,'Centered Ratings'!F481:F485)/SUM('Modified Weights'!F492:F496)</f>
        <v>-0.14769422905451693</v>
      </c>
      <c r="G482">
        <f ca="1">SUMPRODUCT('Modified Weights'!G492:G496,'Centered Ratings'!G481:G485)/SUM('Modified Weights'!G492:G496)</f>
        <v>0.125</v>
      </c>
      <c r="H482">
        <f ca="1">SUMPRODUCT('Modified Weights'!H492:H496,'Centered Ratings'!H481:H485)/SUM('Modified Weights'!H492:H496)</f>
        <v>0.23547657380844747</v>
      </c>
      <c r="I482">
        <f ca="1">SUMPRODUCT('Modified Weights'!I492:I496,'Centered Ratings'!I481:I485)/SUM('Modified Weights'!I492:I496)</f>
        <v>-9.195441814401617E-2</v>
      </c>
      <c r="J482">
        <f ca="1">SUMPRODUCT('Modified Weights'!J492:J496,'Centered Ratings'!J481:J485)/SUM('Modified Weights'!J492:J496)</f>
        <v>0.14761448081876494</v>
      </c>
      <c r="K482">
        <f ca="1">SUMPRODUCT('Modified Weights'!K492:K496,'Centered Ratings'!K481:K485)/SUM('Modified Weights'!K492:K496)</f>
        <v>-0.34760015748826517</v>
      </c>
      <c r="L482">
        <f ca="1">SUMPRODUCT('Modified Weights'!L492:L496,'Centered Ratings'!L481:L485)/SUM('Modified Weights'!L492:L496)</f>
        <v>-0.54788394569793686</v>
      </c>
      <c r="M482">
        <f ca="1">SUMPRODUCT('Modified Weights'!M492:M496,'Centered Ratings'!M481:M485)/SUM('Modified Weights'!M492:M496)</f>
        <v>0</v>
      </c>
      <c r="N482">
        <f ca="1">SUMPRODUCT('Modified Weights'!N492:N496,'Centered Ratings'!N481:N485)/SUM('Modified Weights'!N492:N496)</f>
        <v>2.7286445080428441E-2</v>
      </c>
      <c r="O482" s="4">
        <f ca="1">SUMPRODUCT('Modified Weights'!O492:O496,'Centered Ratings'!O481:O485)/SUM('Modified Weights'!O492:O496)</f>
        <v>-0.12296199705219447</v>
      </c>
      <c r="P482">
        <f ca="1">SUMPRODUCT('Modified Weights'!P492:P496,'Centered Ratings'!P481:P485)/SUM('Modified Weights'!P492:P496)</f>
        <v>0.24114848355249552</v>
      </c>
      <c r="Q482">
        <f ca="1">SUMPRODUCT('Modified Weights'!Q492:Q496,'Centered Ratings'!Q481:Q485)/SUM('Modified Weights'!Q492:Q496)</f>
        <v>-0.16370801831840892</v>
      </c>
      <c r="R482">
        <f ca="1">SUMPRODUCT('Modified Weights'!R492:R496,'Centered Ratings'!R481:R485)/SUM('Modified Weights'!R492:R496)</f>
        <v>-6.2166361190622424E-2</v>
      </c>
      <c r="S482">
        <f ca="1">SUMPRODUCT('Modified Weights'!S492:S496,'Centered Ratings'!S481:S485)/SUM('Modified Weights'!S492:S496)</f>
        <v>0.11003176640173407</v>
      </c>
      <c r="T482">
        <f ca="1">SUMPRODUCT('Modified Weights'!T492:T496,'Centered Ratings'!T481:T485)/SUM('Modified Weights'!T492:T496)</f>
        <v>-5.7002340797825776E-2</v>
      </c>
      <c r="U482">
        <f ca="1">SUMPRODUCT('Modified Weights'!U492:U496,'Centered Ratings'!U481:U485)/SUM('Modified Weights'!U492:U496)</f>
        <v>-0.10355755795467543</v>
      </c>
      <c r="V482" t="e">
        <f ca="1">SUMPRODUCT('Modified Weights'!V492:V496,'Centered Ratings'!V481:V485)/SUM('Modified Weights'!V492:V496)</f>
        <v>#DIV/0!</v>
      </c>
      <c r="W482">
        <f ca="1">SUMPRODUCT('Modified Weights'!W492:W496,'Centered Ratings'!W481:W485)/SUM('Modified Weights'!W492:W496)</f>
        <v>-5.6643827725008349E-3</v>
      </c>
      <c r="X482">
        <f ca="1">SUMPRODUCT('Modified Weights'!X492:X496,'Centered Ratings'!X481:X485)/SUM('Modified Weights'!X492:X496)</f>
        <v>2.25</v>
      </c>
      <c r="Y482">
        <f ca="1">SUMPRODUCT('Modified Weights'!Y492:Y496,'Centered Ratings'!Y481:Y485)/SUM('Modified Weights'!Y492:Y496)</f>
        <v>-7.6226352863486196E-2</v>
      </c>
      <c r="Z482">
        <f ca="1">SUMPRODUCT('Modified Weights'!Z492:Z496,'Centered Ratings'!Z481:Z485)/SUM('Modified Weights'!Z492:Z496)</f>
        <v>0.1989330431533026</v>
      </c>
    </row>
    <row r="483" spans="1:26">
      <c r="A483" s="21" t="s">
        <v>96</v>
      </c>
      <c r="B483">
        <f ca="1">SUMPRODUCT('Modified Weights'!B493:B497,'Centered Ratings'!B482:B486)/SUM('Modified Weights'!B493:B497)</f>
        <v>-5.1292042880883591E-2</v>
      </c>
      <c r="C483">
        <f ca="1">SUMPRODUCT('Modified Weights'!C493:C497,'Centered Ratings'!C482:C486)/SUM('Modified Weights'!C493:C497)</f>
        <v>0</v>
      </c>
      <c r="D483">
        <f ca="1">SUMPRODUCT('Modified Weights'!D493:D497,'Centered Ratings'!D482:D486)/SUM('Modified Weights'!D493:D497)</f>
        <v>-2.6999272319003863E-2</v>
      </c>
      <c r="E483">
        <f ca="1">SUMPRODUCT('Modified Weights'!E493:E497,'Centered Ratings'!E482:E486)/SUM('Modified Weights'!E493:E497)</f>
        <v>0.17194112803140754</v>
      </c>
      <c r="F483" s="4">
        <f ca="1">SUMPRODUCT('Modified Weights'!F493:F497,'Centered Ratings'!F482:F486)/SUM('Modified Weights'!F493:F497)</f>
        <v>3.0872088560944609E-2</v>
      </c>
      <c r="G483">
        <f ca="1">SUMPRODUCT('Modified Weights'!G493:G497,'Centered Ratings'!G482:G486)/SUM('Modified Weights'!G493:G497)</f>
        <v>-5.3824632210996141E-2</v>
      </c>
      <c r="H483">
        <f ca="1">SUMPRODUCT('Modified Weights'!H493:H497,'Centered Ratings'!H482:H486)/SUM('Modified Weights'!H493:H497)</f>
        <v>0.23547657380844747</v>
      </c>
      <c r="I483">
        <f ca="1">SUMPRODUCT('Modified Weights'!I493:I497,'Centered Ratings'!I482:I486)/SUM('Modified Weights'!I493:I497)</f>
        <v>-9.195441814401617E-2</v>
      </c>
      <c r="J483">
        <f ca="1">SUMPRODUCT('Modified Weights'!J493:J497,'Centered Ratings'!J482:J486)/SUM('Modified Weights'!J493:J497)</f>
        <v>-3.0523078529088664E-2</v>
      </c>
      <c r="K483">
        <f ca="1">SUMPRODUCT('Modified Weights'!K493:K497,'Centered Ratings'!K482:K486)/SUM('Modified Weights'!K493:K497)</f>
        <v>-5.8592640363225354E-2</v>
      </c>
      <c r="L483">
        <f ca="1">SUMPRODUCT('Modified Weights'!L493:L497,'Centered Ratings'!L482:L486)/SUM('Modified Weights'!L493:L497)</f>
        <v>-9.1589994806739683E-2</v>
      </c>
      <c r="M483">
        <f ca="1">SUMPRODUCT('Modified Weights'!M493:M497,'Centered Ratings'!M482:M486)/SUM('Modified Weights'!M493:M497)</f>
        <v>0</v>
      </c>
      <c r="N483">
        <f ca="1">SUMPRODUCT('Modified Weights'!N493:N497,'Centered Ratings'!N482:N486)/SUM('Modified Weights'!N493:N497)</f>
        <v>2.7286445080428441E-2</v>
      </c>
      <c r="O483" s="4">
        <f ca="1">SUMPRODUCT('Modified Weights'!O493:O497,'Centered Ratings'!O482:O486)/SUM('Modified Weights'!O493:O497)</f>
        <v>2.6119164864856218E-2</v>
      </c>
      <c r="P483">
        <f ca="1">SUMPRODUCT('Modified Weights'!P493:P497,'Centered Ratings'!P482:P486)/SUM('Modified Weights'!P493:P497)</f>
        <v>0.24114848355249552</v>
      </c>
      <c r="Q483">
        <f ca="1">SUMPRODUCT('Modified Weights'!Q493:Q497,'Centered Ratings'!Q482:Q486)/SUM('Modified Weights'!Q493:Q497)</f>
        <v>6.686633881011139E-3</v>
      </c>
      <c r="R483">
        <f ca="1">SUMPRODUCT('Modified Weights'!R493:R497,'Centered Ratings'!R482:R486)/SUM('Modified Weights'!R493:R497)</f>
        <v>-1.3999155392365303E-2</v>
      </c>
      <c r="S483">
        <f ca="1">SUMPRODUCT('Modified Weights'!S493:S497,'Centered Ratings'!S482:S486)/SUM('Modified Weights'!S493:S497)</f>
        <v>3.6048787066438097E-2</v>
      </c>
      <c r="T483">
        <f ca="1">SUMPRODUCT('Modified Weights'!T493:T497,'Centered Ratings'!T482:T486)/SUM('Modified Weights'!T493:T497)</f>
        <v>-3.1395031356217414E-3</v>
      </c>
      <c r="U483">
        <f ca="1">SUMPRODUCT('Modified Weights'!U493:U497,'Centered Ratings'!U482:U486)/SUM('Modified Weights'!U493:U497)</f>
        <v>-0.10355755795467543</v>
      </c>
      <c r="V483" t="e">
        <f ca="1">SUMPRODUCT('Modified Weights'!V493:V497,'Centered Ratings'!V482:V486)/SUM('Modified Weights'!V493:V497)</f>
        <v>#DIV/0!</v>
      </c>
      <c r="W483">
        <f ca="1">SUMPRODUCT('Modified Weights'!W493:W497,'Centered Ratings'!W482:W486)/SUM('Modified Weights'!W493:W497)</f>
        <v>-5.1069533158174467E-2</v>
      </c>
      <c r="X483">
        <f ca="1">SUMPRODUCT('Modified Weights'!X493:X497,'Centered Ratings'!X482:X486)/SUM('Modified Weights'!X493:X497)</f>
        <v>0</v>
      </c>
      <c r="Y483">
        <f ca="1">SUMPRODUCT('Modified Weights'!Y493:Y497,'Centered Ratings'!Y482:Y486)/SUM('Modified Weights'!Y493:Y497)</f>
        <v>2.4538104431653888E-3</v>
      </c>
      <c r="Z483">
        <f ca="1">SUMPRODUCT('Modified Weights'!Z493:Z497,'Centered Ratings'!Z482:Z486)/SUM('Modified Weights'!Z493:Z497)</f>
        <v>4.349019061090733E-2</v>
      </c>
    </row>
    <row r="484" spans="1:26">
      <c r="A484" s="1" t="str">
        <f t="shared" ref="A484:A487" si="96">A483</f>
        <v>10020: Beauty and the Beast (1991)</v>
      </c>
      <c r="B484">
        <f ca="1">SUMPRODUCT('Modified Weights'!B494:B498,'Centered Ratings'!B483:B487)/SUM('Modified Weights'!B494:B498)</f>
        <v>0.34935397855955819</v>
      </c>
      <c r="C484">
        <f ca="1">SUMPRODUCT('Modified Weights'!C494:C498,'Centered Ratings'!C483:C487)/SUM('Modified Weights'!C494:C498)</f>
        <v>0</v>
      </c>
      <c r="D484">
        <f ca="1">SUMPRODUCT('Modified Weights'!D494:D498,'Centered Ratings'!D483:D487)/SUM('Modified Weights'!D494:D498)</f>
        <v>-0.19518768957035307</v>
      </c>
      <c r="E484">
        <f ca="1">SUMPRODUCT('Modified Weights'!E494:E498,'Centered Ratings'!E483:E487)/SUM('Modified Weights'!E494:E498)</f>
        <v>0.29309014756364332</v>
      </c>
      <c r="F484" s="4">
        <f ca="1">SUMPRODUCT('Modified Weights'!F494:F498,'Centered Ratings'!F483:F487)/SUM('Modified Weights'!F494:F498)</f>
        <v>-0.67191279114390556</v>
      </c>
      <c r="G484">
        <f ca="1">SUMPRODUCT('Modified Weights'!G494:G498,'Centered Ratings'!G483:G487)/SUM('Modified Weights'!G494:G498)</f>
        <v>-5.3824632210996141E-2</v>
      </c>
      <c r="H484">
        <f ca="1">SUMPRODUCT('Modified Weights'!H494:H498,'Centered Ratings'!H483:H487)/SUM('Modified Weights'!H494:H498)</f>
        <v>0.23547657380844747</v>
      </c>
      <c r="I484">
        <f ca="1">SUMPRODUCT('Modified Weights'!I494:I498,'Centered Ratings'!I483:I487)/SUM('Modified Weights'!I494:I498)</f>
        <v>0.5</v>
      </c>
      <c r="J484">
        <f ca="1">SUMPRODUCT('Modified Weights'!J494:J498,'Centered Ratings'!J483:J487)/SUM('Modified Weights'!J494:J498)</f>
        <v>-0.16019052546178486</v>
      </c>
      <c r="K484">
        <f ca="1">SUMPRODUCT('Modified Weights'!K494:K498,'Centered Ratings'!K483:K487)/SUM('Modified Weights'!K494:K498)</f>
        <v>-5.8592640363225354E-2</v>
      </c>
      <c r="L484">
        <f ca="1">SUMPRODUCT('Modified Weights'!L494:L498,'Centered Ratings'!L483:L487)/SUM('Modified Weights'!L494:L498)</f>
        <v>0.6034786115438826</v>
      </c>
      <c r="M484">
        <f ca="1">SUMPRODUCT('Modified Weights'!M494:M498,'Centered Ratings'!M483:M487)/SUM('Modified Weights'!M494:M498)</f>
        <v>0</v>
      </c>
      <c r="N484">
        <f ca="1">SUMPRODUCT('Modified Weights'!N494:N498,'Centered Ratings'!N483:N487)/SUM('Modified Weights'!N494:N498)</f>
        <v>4.2735458489598137E-2</v>
      </c>
      <c r="O484" s="4">
        <f ca="1">SUMPRODUCT('Modified Weights'!O494:O498,'Centered Ratings'!O483:O487)/SUM('Modified Weights'!O494:O498)</f>
        <v>-6.0943943872062381E-2</v>
      </c>
      <c r="P484">
        <f ca="1">SUMPRODUCT('Modified Weights'!P494:P498,'Centered Ratings'!P483:P487)/SUM('Modified Weights'!P494:P498)</f>
        <v>-0.2061960615132532</v>
      </c>
      <c r="Q484">
        <f ca="1">SUMPRODUCT('Modified Weights'!Q494:Q498,'Centered Ratings'!Q483:Q487)/SUM('Modified Weights'!Q494:Q498)</f>
        <v>6.686633881011139E-3</v>
      </c>
      <c r="R484">
        <f ca="1">SUMPRODUCT('Modified Weights'!R494:R498,'Centered Ratings'!R483:R487)/SUM('Modified Weights'!R494:R498)</f>
        <v>0.26633224723724963</v>
      </c>
      <c r="S484">
        <f ca="1">SUMPRODUCT('Modified Weights'!S494:S498,'Centered Ratings'!S483:S487)/SUM('Modified Weights'!S494:S498)</f>
        <v>-3.369931062576851E-2</v>
      </c>
      <c r="T484">
        <f ca="1">SUMPRODUCT('Modified Weights'!T494:T498,'Centered Ratings'!T483:T487)/SUM('Modified Weights'!T494:T498)</f>
        <v>0.10519315386227839</v>
      </c>
      <c r="U484">
        <f ca="1">SUMPRODUCT('Modified Weights'!U494:U498,'Centered Ratings'!U483:U487)/SUM('Modified Weights'!U494:U498)</f>
        <v>-0.33564657233699891</v>
      </c>
      <c r="V484" t="e">
        <f ca="1">SUMPRODUCT('Modified Weights'!V494:V498,'Centered Ratings'!V483:V487)/SUM('Modified Weights'!V494:V498)</f>
        <v>#DIV/0!</v>
      </c>
      <c r="W484">
        <f ca="1">SUMPRODUCT('Modified Weights'!W494:W498,'Centered Ratings'!W483:W487)/SUM('Modified Weights'!W494:W498)</f>
        <v>-0.29099178426352768</v>
      </c>
      <c r="X484">
        <f ca="1">SUMPRODUCT('Modified Weights'!X494:X498,'Centered Ratings'!X483:X487)/SUM('Modified Weights'!X494:X498)</f>
        <v>0</v>
      </c>
      <c r="Y484">
        <f ca="1">SUMPRODUCT('Modified Weights'!Y494:Y498,'Centered Ratings'!Y483:Y487)/SUM('Modified Weights'!Y494:Y498)</f>
        <v>2.4538104431653888E-3</v>
      </c>
      <c r="Z484">
        <f ca="1">SUMPRODUCT('Modified Weights'!Z494:Z498,'Centered Ratings'!Z483:Z487)/SUM('Modified Weights'!Z494:Z498)</f>
        <v>0.1134033955650886</v>
      </c>
    </row>
    <row r="485" spans="1:26">
      <c r="A485" s="1" t="str">
        <f t="shared" si="96"/>
        <v>10020: Beauty and the Beast (1991)</v>
      </c>
      <c r="B485">
        <f ca="1">SUMPRODUCT('Modified Weights'!B495:B499,'Centered Ratings'!B484:B488)/SUM('Modified Weights'!B495:B499)</f>
        <v>0.34935397855955819</v>
      </c>
      <c r="C485">
        <f ca="1">SUMPRODUCT('Modified Weights'!C495:C499,'Centered Ratings'!C484:C488)/SUM('Modified Weights'!C495:C499)</f>
        <v>0</v>
      </c>
      <c r="D485">
        <f ca="1">SUMPRODUCT('Modified Weights'!D495:D499,'Centered Ratings'!D484:D488)/SUM('Modified Weights'!D495:D499)</f>
        <v>-0.19518768957035307</v>
      </c>
      <c r="E485">
        <f ca="1">SUMPRODUCT('Modified Weights'!E495:E499,'Centered Ratings'!E484:E488)/SUM('Modified Weights'!E495:E499)</f>
        <v>-1</v>
      </c>
      <c r="F485" s="4">
        <f ca="1">SUMPRODUCT('Modified Weights'!F495:F499,'Centered Ratings'!F484:F488)/SUM('Modified Weights'!F495:F499)</f>
        <v>-0.64772390915007905</v>
      </c>
      <c r="G485">
        <f ca="1">SUMPRODUCT('Modified Weights'!G495:G499,'Centered Ratings'!G484:G488)/SUM('Modified Weights'!G495:G499)</f>
        <v>0.5</v>
      </c>
      <c r="H485">
        <f ca="1">SUMPRODUCT('Modified Weights'!H495:H499,'Centered Ratings'!H484:H488)/SUM('Modified Weights'!H495:H499)</f>
        <v>-0.22782714136972032</v>
      </c>
      <c r="I485">
        <f ca="1">SUMPRODUCT('Modified Weights'!I495:I499,'Centered Ratings'!I484:I488)/SUM('Modified Weights'!I495:I499)</f>
        <v>0.5</v>
      </c>
      <c r="J485">
        <f ca="1">SUMPRODUCT('Modified Weights'!J495:J499,'Centered Ratings'!J484:J488)/SUM('Modified Weights'!J495:J499)</f>
        <v>-0.16019052546178486</v>
      </c>
      <c r="K485">
        <f ca="1">SUMPRODUCT('Modified Weights'!K495:K499,'Centered Ratings'!K484:K488)/SUM('Modified Weights'!K495:K499)</f>
        <v>0.4249135643233693</v>
      </c>
      <c r="L485">
        <f ca="1">SUMPRODUCT('Modified Weights'!L495:L499,'Centered Ratings'!L484:L488)/SUM('Modified Weights'!L495:L499)</f>
        <v>0.6034786115438826</v>
      </c>
      <c r="M485">
        <f ca="1">SUMPRODUCT('Modified Weights'!M495:M499,'Centered Ratings'!M484:M488)/SUM('Modified Weights'!M495:M499)</f>
        <v>-0.35166519607536961</v>
      </c>
      <c r="N485">
        <f ca="1">SUMPRODUCT('Modified Weights'!N495:N499,'Centered Ratings'!N484:N488)/SUM('Modified Weights'!N495:N499)</f>
        <v>4.2735458489598137E-2</v>
      </c>
      <c r="O485" s="4">
        <f ca="1">SUMPRODUCT('Modified Weights'!O495:O499,'Centered Ratings'!O484:O488)/SUM('Modified Weights'!O495:O499)</f>
        <v>-0.31947959633646095</v>
      </c>
      <c r="P485">
        <f ca="1">SUMPRODUCT('Modified Weights'!P495:P499,'Centered Ratings'!P484:P488)/SUM('Modified Weights'!P495:P499)</f>
        <v>-0.2061960615132532</v>
      </c>
      <c r="Q485">
        <f ca="1">SUMPRODUCT('Modified Weights'!Q495:Q499,'Centered Ratings'!Q484:Q488)/SUM('Modified Weights'!Q495:Q499)</f>
        <v>9.1134406194512893E-2</v>
      </c>
      <c r="R485">
        <f ca="1">SUMPRODUCT('Modified Weights'!R495:R499,'Centered Ratings'!R484:R488)/SUM('Modified Weights'!R495:R499)</f>
        <v>0.26633224723724963</v>
      </c>
      <c r="S485">
        <f ca="1">SUMPRODUCT('Modified Weights'!S495:S499,'Centered Ratings'!S484:S488)/SUM('Modified Weights'!S495:S499)</f>
        <v>-4.5712869465587717E-2</v>
      </c>
      <c r="T485">
        <f ca="1">SUMPRODUCT('Modified Weights'!T495:T499,'Centered Ratings'!T484:T488)/SUM('Modified Weights'!T495:T499)</f>
        <v>0.10519315386227839</v>
      </c>
      <c r="U485">
        <f ca="1">SUMPRODUCT('Modified Weights'!U495:U499,'Centered Ratings'!U484:U488)/SUM('Modified Weights'!U495:U499)</f>
        <v>-0.39883819604343623</v>
      </c>
      <c r="V485" t="e">
        <f ca="1">SUMPRODUCT('Modified Weights'!V495:V499,'Centered Ratings'!V484:V488)/SUM('Modified Weights'!V495:V499)</f>
        <v>#DIV/0!</v>
      </c>
      <c r="W485">
        <f ca="1">SUMPRODUCT('Modified Weights'!W495:W499,'Centered Ratings'!W484:W488)/SUM('Modified Weights'!W495:W499)</f>
        <v>-0.34664774467097853</v>
      </c>
      <c r="X485">
        <f ca="1">SUMPRODUCT('Modified Weights'!X495:X499,'Centered Ratings'!X484:X488)/SUM('Modified Weights'!X495:X499)</f>
        <v>0</v>
      </c>
      <c r="Y485">
        <f ca="1">SUMPRODUCT('Modified Weights'!Y495:Y499,'Centered Ratings'!Y484:Y488)/SUM('Modified Weights'!Y495:Y499)</f>
        <v>-0.14610264442232249</v>
      </c>
      <c r="Z485">
        <f ca="1">SUMPRODUCT('Modified Weights'!Z495:Z499,'Centered Ratings'!Z484:Z488)/SUM('Modified Weights'!Z495:Z499)</f>
        <v>-0.11886766180132249</v>
      </c>
    </row>
    <row r="486" spans="1:26">
      <c r="A486" s="1" t="str">
        <f t="shared" si="96"/>
        <v>10020: Beauty and the Beast (1991)</v>
      </c>
      <c r="B486">
        <f ca="1">SUMPRODUCT('Modified Weights'!B496:B500,'Centered Ratings'!B485:B489)/SUM('Modified Weights'!B496:B500)</f>
        <v>0.34935397855955819</v>
      </c>
      <c r="C486">
        <f ca="1">SUMPRODUCT('Modified Weights'!C496:C500,'Centered Ratings'!C485:C489)/SUM('Modified Weights'!C496:C500)</f>
        <v>-0.15963333485277464</v>
      </c>
      <c r="D486">
        <f ca="1">SUMPRODUCT('Modified Weights'!D496:D500,'Centered Ratings'!D485:D489)/SUM('Modified Weights'!D496:D500)</f>
        <v>-0.14923600720434888</v>
      </c>
      <c r="E486">
        <f ca="1">SUMPRODUCT('Modified Weights'!E496:E500,'Centered Ratings'!E485:E489)/SUM('Modified Weights'!E496:E500)</f>
        <v>-0.19919502933248517</v>
      </c>
      <c r="F486" s="4">
        <f ca="1">SUMPRODUCT('Modified Weights'!F496:F500,'Centered Ratings'!F485:F489)/SUM('Modified Weights'!F496:F500)</f>
        <v>-0.44092030283307054</v>
      </c>
      <c r="G486">
        <f ca="1">SUMPRODUCT('Modified Weights'!G496:G500,'Centered Ratings'!G485:G489)/SUM('Modified Weights'!G496:G500)</f>
        <v>0.5</v>
      </c>
      <c r="H486">
        <f ca="1">SUMPRODUCT('Modified Weights'!H496:H500,'Centered Ratings'!H485:H489)/SUM('Modified Weights'!H496:H500)</f>
        <v>0.25</v>
      </c>
      <c r="I486">
        <f ca="1">SUMPRODUCT('Modified Weights'!I496:I500,'Centered Ratings'!I485:I489)/SUM('Modified Weights'!I496:I500)</f>
        <v>0</v>
      </c>
      <c r="J486">
        <f ca="1">SUMPRODUCT('Modified Weights'!J496:J500,'Centered Ratings'!J485:J489)/SUM('Modified Weights'!J496:J500)</f>
        <v>7.4412423015792178E-2</v>
      </c>
      <c r="K486">
        <f ca="1">SUMPRODUCT('Modified Weights'!K496:K500,'Centered Ratings'!K485:K489)/SUM('Modified Weights'!K496:K500)</f>
        <v>0.4249135643233693</v>
      </c>
      <c r="L486">
        <f ca="1">SUMPRODUCT('Modified Weights'!L496:L500,'Centered Ratings'!L485:L489)/SUM('Modified Weights'!L496:L500)</f>
        <v>0.6034786115438826</v>
      </c>
      <c r="M486">
        <f ca="1">SUMPRODUCT('Modified Weights'!M496:M500,'Centered Ratings'!M485:M489)/SUM('Modified Weights'!M496:M500)</f>
        <v>-0.52615121759488637</v>
      </c>
      <c r="N486">
        <f ca="1">SUMPRODUCT('Modified Weights'!N496:N500,'Centered Ratings'!N485:N489)/SUM('Modified Weights'!N496:N500)</f>
        <v>4.2735458489598137E-2</v>
      </c>
      <c r="O486" s="4">
        <f ca="1">SUMPRODUCT('Modified Weights'!O496:O500,'Centered Ratings'!O485:O489)/SUM('Modified Weights'!O496:O500)</f>
        <v>-0.36066251641560038</v>
      </c>
      <c r="P486">
        <f ca="1">SUMPRODUCT('Modified Weights'!P496:P500,'Centered Ratings'!P485:P489)/SUM('Modified Weights'!P496:P500)</f>
        <v>-0.2061960615132532</v>
      </c>
      <c r="Q486">
        <f ca="1">SUMPRODUCT('Modified Weights'!Q496:Q500,'Centered Ratings'!Q485:Q489)/SUM('Modified Weights'!Q496:Q500)</f>
        <v>0.42000998360717201</v>
      </c>
      <c r="R486">
        <f ca="1">SUMPRODUCT('Modified Weights'!R496:R500,'Centered Ratings'!R485:R489)/SUM('Modified Weights'!R496:R500)</f>
        <v>0</v>
      </c>
      <c r="S486">
        <f ca="1">SUMPRODUCT('Modified Weights'!S496:S500,'Centered Ratings'!S485:S489)/SUM('Modified Weights'!S496:S500)</f>
        <v>-0.29713115847517013</v>
      </c>
      <c r="T486">
        <f ca="1">SUMPRODUCT('Modified Weights'!T496:T500,'Centered Ratings'!T485:T489)/SUM('Modified Weights'!T496:T500)</f>
        <v>-0.66666666666666663</v>
      </c>
      <c r="U486">
        <f ca="1">SUMPRODUCT('Modified Weights'!U496:U500,'Centered Ratings'!U485:U489)/SUM('Modified Weights'!U496:U500)</f>
        <v>4.1267550781330688E-2</v>
      </c>
      <c r="V486" t="e">
        <f ca="1">SUMPRODUCT('Modified Weights'!V496:V500,'Centered Ratings'!V485:V489)/SUM('Modified Weights'!V496:V500)</f>
        <v>#DIV/0!</v>
      </c>
      <c r="W486">
        <f ca="1">SUMPRODUCT('Modified Weights'!W496:W500,'Centered Ratings'!W485:W489)/SUM('Modified Weights'!W496:W500)</f>
        <v>4.03915476309675E-2</v>
      </c>
      <c r="X486">
        <f ca="1">SUMPRODUCT('Modified Weights'!X496:X500,'Centered Ratings'!X485:X489)/SUM('Modified Weights'!X496:X500)</f>
        <v>0</v>
      </c>
      <c r="Y486">
        <f ca="1">SUMPRODUCT('Modified Weights'!Y496:Y500,'Centered Ratings'!Y485:Y489)/SUM('Modified Weights'!Y496:Y500)</f>
        <v>0.18682404506971695</v>
      </c>
      <c r="Z486">
        <f ca="1">SUMPRODUCT('Modified Weights'!Z496:Z500,'Centered Ratings'!Z485:Z489)/SUM('Modified Weights'!Z496:Z500)</f>
        <v>-0.164105876272748</v>
      </c>
    </row>
    <row r="487" spans="1:26">
      <c r="A487" s="1" t="str">
        <f t="shared" si="96"/>
        <v>10020: Beauty and the Beast (1991)</v>
      </c>
      <c r="B487">
        <f ca="1">SUMPRODUCT('Modified Weights'!B497:B501,'Centered Ratings'!B486:B490)/SUM('Modified Weights'!B497:B501)</f>
        <v>0</v>
      </c>
      <c r="C487">
        <f ca="1">SUMPRODUCT('Modified Weights'!C497:C501,'Centered Ratings'!C486:C490)/SUM('Modified Weights'!C497:C501)</f>
        <v>-2.2447940631684709E-3</v>
      </c>
      <c r="D487">
        <f ca="1">SUMPRODUCT('Modified Weights'!D497:D501,'Centered Ratings'!D486:D490)/SUM('Modified Weights'!D497:D501)</f>
        <v>-0.1934164003887856</v>
      </c>
      <c r="E487">
        <f ca="1">SUMPRODUCT('Modified Weights'!E497:E501,'Centered Ratings'!E486:E490)/SUM('Modified Weights'!E497:E501)</f>
        <v>-0.19919502933248517</v>
      </c>
      <c r="F487" s="4">
        <f ca="1">SUMPRODUCT('Modified Weights'!F497:F501,'Centered Ratings'!F486:F490)/SUM('Modified Weights'!F497:F501)</f>
        <v>-0.13939318343805954</v>
      </c>
      <c r="G487">
        <f ca="1">SUMPRODUCT('Modified Weights'!G497:G501,'Centered Ratings'!G486:G490)/SUM('Modified Weights'!G497:G501)</f>
        <v>0.5</v>
      </c>
      <c r="H487">
        <f ca="1">SUMPRODUCT('Modified Weights'!H497:H501,'Centered Ratings'!H486:H490)/SUM('Modified Weights'!H497:H501)</f>
        <v>0.25</v>
      </c>
      <c r="I487">
        <f ca="1">SUMPRODUCT('Modified Weights'!I497:I501,'Centered Ratings'!I486:I490)/SUM('Modified Weights'!I497:I501)</f>
        <v>0</v>
      </c>
      <c r="J487">
        <f ca="1">SUMPRODUCT('Modified Weights'!J497:J501,'Centered Ratings'!J486:J490)/SUM('Modified Weights'!J497:J501)</f>
        <v>7.4412423015792178E-2</v>
      </c>
      <c r="K487">
        <f ca="1">SUMPRODUCT('Modified Weights'!K497:K501,'Centered Ratings'!K486:K490)/SUM('Modified Weights'!K497:K501)</f>
        <v>0.19336206451079083</v>
      </c>
      <c r="L487">
        <f ca="1">SUMPRODUCT('Modified Weights'!L497:L501,'Centered Ratings'!L486:L490)/SUM('Modified Weights'!L497:L501)</f>
        <v>0.57294549971337394</v>
      </c>
      <c r="M487">
        <f ca="1">SUMPRODUCT('Modified Weights'!M497:M501,'Centered Ratings'!M486:M490)/SUM('Modified Weights'!M497:M501)</f>
        <v>-5.2302435189772775E-2</v>
      </c>
      <c r="N487">
        <f ca="1">SUMPRODUCT('Modified Weights'!N497:N501,'Centered Ratings'!N486:N490)/SUM('Modified Weights'!N497:N501)</f>
        <v>0.5</v>
      </c>
      <c r="O487" s="4">
        <f ca="1">SUMPRODUCT('Modified Weights'!O497:O501,'Centered Ratings'!O486:O490)/SUM('Modified Weights'!O497:O501)</f>
        <v>0.1550361393500268</v>
      </c>
      <c r="P487">
        <f ca="1">SUMPRODUCT('Modified Weights'!P497:P501,'Centered Ratings'!P486:P490)/SUM('Modified Weights'!P497:P501)</f>
        <v>9.6459393420998185E-2</v>
      </c>
      <c r="Q487">
        <f ca="1">SUMPRODUCT('Modified Weights'!Q497:Q501,'Centered Ratings'!Q486:Q490)/SUM('Modified Weights'!Q497:Q501)</f>
        <v>3.7718446436169714E-2</v>
      </c>
      <c r="R487" t="e">
        <f ca="1">SUMPRODUCT('Modified Weights'!R497:R501,'Centered Ratings'!R486:R490)/SUM('Modified Weights'!R497:R501)</f>
        <v>#DIV/0!</v>
      </c>
      <c r="S487">
        <f ca="1">SUMPRODUCT('Modified Weights'!S497:S501,'Centered Ratings'!S486:S490)/SUM('Modified Weights'!S497:S501)</f>
        <v>-0.29713115847517013</v>
      </c>
      <c r="T487">
        <f ca="1">SUMPRODUCT('Modified Weights'!T497:T501,'Centered Ratings'!T486:T490)/SUM('Modified Weights'!T497:T501)</f>
        <v>-0.45750225026816332</v>
      </c>
      <c r="U487">
        <f ca="1">SUMPRODUCT('Modified Weights'!U497:U501,'Centered Ratings'!U486:U490)/SUM('Modified Weights'!U497:U501)</f>
        <v>-9.7079562784088372E-2</v>
      </c>
      <c r="V487" t="e">
        <f ca="1">SUMPRODUCT('Modified Weights'!V497:V501,'Centered Ratings'!V486:V490)/SUM('Modified Weights'!V497:V501)</f>
        <v>#DIV/0!</v>
      </c>
      <c r="W487">
        <f ca="1">SUMPRODUCT('Modified Weights'!W497:W501,'Centered Ratings'!W486:W490)/SUM('Modified Weights'!W497:W501)</f>
        <v>3.9299669522979506E-3</v>
      </c>
      <c r="X487">
        <f ca="1">SUMPRODUCT('Modified Weights'!X497:X501,'Centered Ratings'!X486:X490)/SUM('Modified Weights'!X497:X501)</f>
        <v>0</v>
      </c>
      <c r="Y487">
        <f ca="1">SUMPRODUCT('Modified Weights'!Y497:Y501,'Centered Ratings'!Y486:Y490)/SUM('Modified Weights'!Y497:Y501)</f>
        <v>0.17260179809421311</v>
      </c>
      <c r="Z487">
        <f ca="1">SUMPRODUCT('Modified Weights'!Z497:Z501,'Centered Ratings'!Z486:Z490)/SUM('Modified Weights'!Z497:Z501)</f>
        <v>-0.164105876272748</v>
      </c>
    </row>
    <row r="488" spans="1:26">
      <c r="A488" s="21" t="s">
        <v>97</v>
      </c>
      <c r="B488">
        <f ca="1">SUMPRODUCT('Modified Weights'!B498:B502,'Centered Ratings'!B487:B491)/SUM('Modified Weights'!B498:B502)</f>
        <v>0</v>
      </c>
      <c r="C488">
        <f ca="1">SUMPRODUCT('Modified Weights'!C498:C502,'Centered Ratings'!C487:C491)/SUM('Modified Weights'!C498:C502)</f>
        <v>-2.9421011483001238E-3</v>
      </c>
      <c r="D488">
        <f ca="1">SUMPRODUCT('Modified Weights'!D498:D502,'Centered Ratings'!D487:D491)/SUM('Modified Weights'!D498:D502)</f>
        <v>-0.10639519035983343</v>
      </c>
      <c r="E488">
        <f ca="1">SUMPRODUCT('Modified Weights'!E498:E502,'Centered Ratings'!E487:E491)/SUM('Modified Weights'!E498:E502)</f>
        <v>7.0321988267005947E-2</v>
      </c>
      <c r="F488" s="4">
        <f ca="1">SUMPRODUCT('Modified Weights'!F498:F502,'Centered Ratings'!F487:F491)/SUM('Modified Weights'!F498:F502)</f>
        <v>-4.4532131635574672E-2</v>
      </c>
      <c r="G488">
        <f ca="1">SUMPRODUCT('Modified Weights'!G498:G502,'Centered Ratings'!G487:G491)/SUM('Modified Weights'!G498:G502)</f>
        <v>0</v>
      </c>
      <c r="H488">
        <f ca="1">SUMPRODUCT('Modified Weights'!H498:H502,'Centered Ratings'!H487:H491)/SUM('Modified Weights'!H498:H502)</f>
        <v>6.8799261433380235E-2</v>
      </c>
      <c r="I488">
        <f ca="1">SUMPRODUCT('Modified Weights'!I498:I502,'Centered Ratings'!I487:I491)/SUM('Modified Weights'!I498:I502)</f>
        <v>0</v>
      </c>
      <c r="J488">
        <f ca="1">SUMPRODUCT('Modified Weights'!J498:J502,'Centered Ratings'!J487:J491)/SUM('Modified Weights'!J498:J502)</f>
        <v>-6.9190682738155776E-2</v>
      </c>
      <c r="K488">
        <f ca="1">SUMPRODUCT('Modified Weights'!K498:K502,'Centered Ratings'!K487:K491)/SUM('Modified Weights'!K498:K502)</f>
        <v>0</v>
      </c>
      <c r="L488">
        <f ca="1">SUMPRODUCT('Modified Weights'!L498:L502,'Centered Ratings'!L487:L491)/SUM('Modified Weights'!L498:L502)</f>
        <v>6.2327001719755817E-2</v>
      </c>
      <c r="M488">
        <f ca="1">SUMPRODUCT('Modified Weights'!M498:M502,'Centered Ratings'!M487:M491)/SUM('Modified Weights'!M498:M502)</f>
        <v>-3.8181105472052709E-2</v>
      </c>
      <c r="N488">
        <f ca="1">SUMPRODUCT('Modified Weights'!N498:N502,'Centered Ratings'!N487:N491)/SUM('Modified Weights'!N498:N502)</f>
        <v>0.1311725205900964</v>
      </c>
      <c r="O488" s="4">
        <f ca="1">SUMPRODUCT('Modified Weights'!O498:O502,'Centered Ratings'!O487:O491)/SUM('Modified Weights'!O498:O502)</f>
        <v>1.3151895557254602E-2</v>
      </c>
      <c r="P488">
        <f ca="1">SUMPRODUCT('Modified Weights'!P498:P502,'Centered Ratings'!P487:P491)/SUM('Modified Weights'!P498:P502)</f>
        <v>9.6459393420998185E-2</v>
      </c>
      <c r="Q488">
        <f ca="1">SUMPRODUCT('Modified Weights'!Q498:Q502,'Centered Ratings'!Q487:Q491)/SUM('Modified Weights'!Q498:Q502)</f>
        <v>3.7718446436169714E-2</v>
      </c>
      <c r="R488">
        <f ca="1">SUMPRODUCT('Modified Weights'!R498:R502,'Centered Ratings'!R487:R491)/SUM('Modified Weights'!R498:R502)</f>
        <v>0</v>
      </c>
      <c r="S488">
        <f ca="1">SUMPRODUCT('Modified Weights'!S498:S502,'Centered Ratings'!S487:S491)/SUM('Modified Weights'!S498:S502)</f>
        <v>-1.5142301782778885E-2</v>
      </c>
      <c r="T488">
        <f ca="1">SUMPRODUCT('Modified Weights'!T498:T502,'Centered Ratings'!T487:T491)/SUM('Modified Weights'!T498:T502)</f>
        <v>-9.9729967820393387E-4</v>
      </c>
      <c r="U488">
        <f ca="1">SUMPRODUCT('Modified Weights'!U498:U502,'Centered Ratings'!U487:U491)/SUM('Modified Weights'!U498:U502)</f>
        <v>-6.8016314121323806E-2</v>
      </c>
      <c r="V488">
        <f ca="1">SUMPRODUCT('Modified Weights'!V498:V502,'Centered Ratings'!V487:V491)/SUM('Modified Weights'!V498:V502)</f>
        <v>6.0563734943194477E-3</v>
      </c>
      <c r="W488">
        <f ca="1">SUMPRODUCT('Modified Weights'!W498:W502,'Centered Ratings'!W487:W491)/SUM('Modified Weights'!W498:W502)</f>
        <v>-9.3429323046356635E-2</v>
      </c>
      <c r="X488">
        <f ca="1">SUMPRODUCT('Modified Weights'!X498:X502,'Centered Ratings'!X487:X491)/SUM('Modified Weights'!X498:X502)</f>
        <v>0</v>
      </c>
      <c r="Y488">
        <f ca="1">SUMPRODUCT('Modified Weights'!Y498:Y502,'Centered Ratings'!Y487:Y491)/SUM('Modified Weights'!Y498:Y502)</f>
        <v>4.0002970393796695E-3</v>
      </c>
      <c r="Z488">
        <f ca="1">SUMPRODUCT('Modified Weights'!Z498:Z502,'Centered Ratings'!Z487:Z491)/SUM('Modified Weights'!Z498:Z502)</f>
        <v>3.3154237913554218E-3</v>
      </c>
    </row>
    <row r="489" spans="1:26">
      <c r="A489" s="1" t="str">
        <f t="shared" ref="A489:A492" si="97">A488</f>
        <v>36657: X-Men (2000)</v>
      </c>
      <c r="B489" t="e">
        <f ca="1">SUMPRODUCT('Modified Weights'!B499:B503,'Centered Ratings'!B488:B492)/SUM('Modified Weights'!B499:B503)</f>
        <v>#DIV/0!</v>
      </c>
      <c r="C489">
        <f ca="1">SUMPRODUCT('Modified Weights'!C499:C503,'Centered Ratings'!C488:C492)/SUM('Modified Weights'!C499:C503)</f>
        <v>-2.9421011483001238E-3</v>
      </c>
      <c r="D489">
        <f ca="1">SUMPRODUCT('Modified Weights'!D499:D503,'Centered Ratings'!D488:D492)/SUM('Modified Weights'!D499:D503)</f>
        <v>0.24809048766772679</v>
      </c>
      <c r="E489">
        <f ca="1">SUMPRODUCT('Modified Weights'!E499:E503,'Centered Ratings'!E488:E492)/SUM('Modified Weights'!E499:E503)</f>
        <v>-9.8152228997792274E-2</v>
      </c>
      <c r="F489" s="4">
        <f ca="1">SUMPRODUCT('Modified Weights'!F499:F503,'Centered Ratings'!F488:F492)/SUM('Modified Weights'!F499:F503)</f>
        <v>-0.21557099835072024</v>
      </c>
      <c r="G489">
        <f ca="1">SUMPRODUCT('Modified Weights'!G499:G503,'Centered Ratings'!G488:G492)/SUM('Modified Weights'!G499:G503)</f>
        <v>0</v>
      </c>
      <c r="H489">
        <f ca="1">SUMPRODUCT('Modified Weights'!H499:H503,'Centered Ratings'!H488:H492)/SUM('Modified Weights'!H499:H503)</f>
        <v>6.8799261433380235E-2</v>
      </c>
      <c r="I489">
        <f ca="1">SUMPRODUCT('Modified Weights'!I499:I503,'Centered Ratings'!I488:I492)/SUM('Modified Weights'!I499:I503)</f>
        <v>-7.286741867636537E-2</v>
      </c>
      <c r="J489">
        <f ca="1">SUMPRODUCT('Modified Weights'!J499:J503,'Centered Ratings'!J488:J492)/SUM('Modified Weights'!J499:J503)</f>
        <v>7.3106987946383165E-2</v>
      </c>
      <c r="K489">
        <f ca="1">SUMPRODUCT('Modified Weights'!K499:K503,'Centered Ratings'!K488:K492)/SUM('Modified Weights'!K499:K503)</f>
        <v>0</v>
      </c>
      <c r="L489">
        <f ca="1">SUMPRODUCT('Modified Weights'!L499:L503,'Centered Ratings'!L488:L492)/SUM('Modified Weights'!L499:L503)</f>
        <v>6.2327001719755817E-2</v>
      </c>
      <c r="M489">
        <f ca="1">SUMPRODUCT('Modified Weights'!M499:M503,'Centered Ratings'!M488:M492)/SUM('Modified Weights'!M499:M503)</f>
        <v>-3.8181105472052709E-2</v>
      </c>
      <c r="N489">
        <f ca="1">SUMPRODUCT('Modified Weights'!N499:N503,'Centered Ratings'!N488:N492)/SUM('Modified Weights'!N499:N503)</f>
        <v>0.1311725205900964</v>
      </c>
      <c r="O489" s="4">
        <f ca="1">SUMPRODUCT('Modified Weights'!O499:O503,'Centered Ratings'!O488:O492)/SUM('Modified Weights'!O499:O503)</f>
        <v>-9.0604472787786966E-2</v>
      </c>
      <c r="P489">
        <f ca="1">SUMPRODUCT('Modified Weights'!P499:P503,'Centered Ratings'!P488:P492)/SUM('Modified Weights'!P499:P503)</f>
        <v>9.6459393420998185E-2</v>
      </c>
      <c r="Q489">
        <f ca="1">SUMPRODUCT('Modified Weights'!Q499:Q503,'Centered Ratings'!Q488:Q492)/SUM('Modified Weights'!Q499:Q503)</f>
        <v>3.7718446436169714E-2</v>
      </c>
      <c r="R489">
        <f ca="1">SUMPRODUCT('Modified Weights'!R499:R503,'Centered Ratings'!R488:R492)/SUM('Modified Weights'!R499:R503)</f>
        <v>-9.4743045676059817E-2</v>
      </c>
      <c r="S489">
        <f ca="1">SUMPRODUCT('Modified Weights'!S499:S503,'Centered Ratings'!S488:S492)/SUM('Modified Weights'!S499:S503)</f>
        <v>5.1143273662915829E-2</v>
      </c>
      <c r="T489">
        <f ca="1">SUMPRODUCT('Modified Weights'!T499:T503,'Centered Ratings'!T488:T492)/SUM('Modified Weights'!T499:T503)</f>
        <v>6.6845377787127527E-2</v>
      </c>
      <c r="U489">
        <f ca="1">SUMPRODUCT('Modified Weights'!U499:U503,'Centered Ratings'!U488:U492)/SUM('Modified Weights'!U499:U503)</f>
        <v>0.20699933902920567</v>
      </c>
      <c r="V489">
        <f ca="1">SUMPRODUCT('Modified Weights'!V499:V503,'Centered Ratings'!V488:V492)/SUM('Modified Weights'!V499:V503)</f>
        <v>6.0563734943194477E-3</v>
      </c>
      <c r="W489">
        <f ca="1">SUMPRODUCT('Modified Weights'!W499:W503,'Centered Ratings'!W488:W492)/SUM('Modified Weights'!W499:W503)</f>
        <v>-9.3429323046356635E-2</v>
      </c>
      <c r="X489">
        <f ca="1">SUMPRODUCT('Modified Weights'!X499:X503,'Centered Ratings'!X488:X492)/SUM('Modified Weights'!X499:X503)</f>
        <v>0</v>
      </c>
      <c r="Y489">
        <f ca="1">SUMPRODUCT('Modified Weights'!Y499:Y503,'Centered Ratings'!Y488:Y492)/SUM('Modified Weights'!Y499:Y503)</f>
        <v>4.0002970393796695E-3</v>
      </c>
      <c r="Z489">
        <f ca="1">SUMPRODUCT('Modified Weights'!Z499:Z503,'Centered Ratings'!Z488:Z492)/SUM('Modified Weights'!Z499:Z503)</f>
        <v>-5.8098210809239013E-2</v>
      </c>
    </row>
    <row r="490" spans="1:26">
      <c r="A490" s="1" t="str">
        <f t="shared" si="97"/>
        <v>36657: X-Men (2000)</v>
      </c>
      <c r="B490" t="e">
        <f ca="1">SUMPRODUCT('Modified Weights'!B500:B504,'Centered Ratings'!B489:B493)/SUM('Modified Weights'!B500:B504)</f>
        <v>#DIV/0!</v>
      </c>
      <c r="C490">
        <f ca="1">SUMPRODUCT('Modified Weights'!C500:C504,'Centered Ratings'!C489:C493)/SUM('Modified Weights'!C500:C504)</f>
        <v>8.922830600725476E-2</v>
      </c>
      <c r="D490">
        <f ca="1">SUMPRODUCT('Modified Weights'!D500:D504,'Centered Ratings'!D489:D493)/SUM('Modified Weights'!D500:D504)</f>
        <v>0.24809048766772679</v>
      </c>
      <c r="E490">
        <f ca="1">SUMPRODUCT('Modified Weights'!E500:E504,'Centered Ratings'!E489:E493)/SUM('Modified Weights'!E500:E504)</f>
        <v>-0.16328004060117401</v>
      </c>
      <c r="F490" s="4">
        <f ca="1">SUMPRODUCT('Modified Weights'!F500:F504,'Centered Ratings'!F489:F493)/SUM('Modified Weights'!F500:F504)</f>
        <v>-0.11035999992329996</v>
      </c>
      <c r="G490">
        <f ca="1">SUMPRODUCT('Modified Weights'!G500:G504,'Centered Ratings'!G489:G493)/SUM('Modified Weights'!G500:G504)</f>
        <v>-0.13845615805274902</v>
      </c>
      <c r="H490">
        <f ca="1">SUMPRODUCT('Modified Weights'!H500:H504,'Centered Ratings'!H489:H493)/SUM('Modified Weights'!H500:H504)</f>
        <v>-0.11846239539147842</v>
      </c>
      <c r="I490">
        <f ca="1">SUMPRODUCT('Modified Weights'!I500:I504,'Centered Ratings'!I489:I493)/SUM('Modified Weights'!I500:I504)</f>
        <v>-7.286741867636537E-2</v>
      </c>
      <c r="J490">
        <f ca="1">SUMPRODUCT('Modified Weights'!J500:J504,'Centered Ratings'!J489:J493)/SUM('Modified Weights'!J500:J504)</f>
        <v>7.3106987946383165E-2</v>
      </c>
      <c r="K490">
        <f ca="1">SUMPRODUCT('Modified Weights'!K500:K504,'Centered Ratings'!K489:K493)/SUM('Modified Weights'!K500:K504)</f>
        <v>0</v>
      </c>
      <c r="L490">
        <f ca="1">SUMPRODUCT('Modified Weights'!L500:L504,'Centered Ratings'!L489:L493)/SUM('Modified Weights'!L500:L504)</f>
        <v>6.2327001719755817E-2</v>
      </c>
      <c r="M490">
        <f ca="1">SUMPRODUCT('Modified Weights'!M500:M504,'Centered Ratings'!M489:M493)/SUM('Modified Weights'!M500:M504)</f>
        <v>0.56163181492988645</v>
      </c>
      <c r="N490">
        <f ca="1">SUMPRODUCT('Modified Weights'!N500:N504,'Centered Ratings'!N489:N493)/SUM('Modified Weights'!N500:N504)</f>
        <v>-0.18441373970495178</v>
      </c>
      <c r="O490" s="4">
        <f ca="1">SUMPRODUCT('Modified Weights'!O500:O504,'Centered Ratings'!O489:O493)/SUM('Modified Weights'!O500:O504)</f>
        <v>-0.13259486763886985</v>
      </c>
      <c r="P490">
        <f ca="1">SUMPRODUCT('Modified Weights'!P500:P504,'Centered Ratings'!P489:P493)/SUM('Modified Weights'!P500:P504)</f>
        <v>9.6459393420998185E-2</v>
      </c>
      <c r="Q490">
        <f ca="1">SUMPRODUCT('Modified Weights'!Q500:Q504,'Centered Ratings'!Q489:Q493)/SUM('Modified Weights'!Q500:Q504)</f>
        <v>-0.19704047835965219</v>
      </c>
      <c r="R490">
        <f ca="1">SUMPRODUCT('Modified Weights'!R500:R504,'Centered Ratings'!R489:R493)/SUM('Modified Weights'!R500:R504)</f>
        <v>-9.4743045676059817E-2</v>
      </c>
      <c r="S490">
        <f ca="1">SUMPRODUCT('Modified Weights'!S500:S504,'Centered Ratings'!S489:S493)/SUM('Modified Weights'!S500:S504)</f>
        <v>-7.5332890154293508E-3</v>
      </c>
      <c r="T490">
        <f ca="1">SUMPRODUCT('Modified Weights'!T500:T504,'Centered Ratings'!T489:T493)/SUM('Modified Weights'!T500:T504)</f>
        <v>6.6845377787127527E-2</v>
      </c>
      <c r="U490">
        <f ca="1">SUMPRODUCT('Modified Weights'!U500:U504,'Centered Ratings'!U489:U493)/SUM('Modified Weights'!U500:U504)</f>
        <v>7.3878133745035671E-2</v>
      </c>
      <c r="V490">
        <f ca="1">SUMPRODUCT('Modified Weights'!V500:V504,'Centered Ratings'!V489:V493)/SUM('Modified Weights'!V500:V504)</f>
        <v>6.0563734943194477E-3</v>
      </c>
      <c r="W490">
        <f ca="1">SUMPRODUCT('Modified Weights'!W500:W504,'Centered Ratings'!W489:W493)/SUM('Modified Weights'!W500:W504)</f>
        <v>2.460642195426881E-2</v>
      </c>
      <c r="X490">
        <f ca="1">SUMPRODUCT('Modified Weights'!X500:X504,'Centered Ratings'!X489:X493)/SUM('Modified Weights'!X500:X504)</f>
        <v>0</v>
      </c>
      <c r="Y490">
        <f ca="1">SUMPRODUCT('Modified Weights'!Y500:Y504,'Centered Ratings'!Y489:Y493)/SUM('Modified Weights'!Y500:Y504)</f>
        <v>3.8495011476174859E-2</v>
      </c>
      <c r="Z490">
        <f ca="1">SUMPRODUCT('Modified Weights'!Z500:Z504,'Centered Ratings'!Z489:Z493)/SUM('Modified Weights'!Z500:Z504)</f>
        <v>-3.1132561730374084E-2</v>
      </c>
    </row>
    <row r="491" spans="1:26">
      <c r="A491" s="1" t="str">
        <f t="shared" si="97"/>
        <v>36657: X-Men (2000)</v>
      </c>
      <c r="B491" t="e">
        <f ca="1">SUMPRODUCT('Modified Weights'!B501:B505,'Centered Ratings'!B490:B494)/SUM('Modified Weights'!B501:B505)</f>
        <v>#DIV/0!</v>
      </c>
      <c r="C491">
        <f ca="1">SUMPRODUCT('Modified Weights'!C501:C505,'Centered Ratings'!C490:C494)/SUM('Modified Weights'!C501:C505)</f>
        <v>-0.14972265912063798</v>
      </c>
      <c r="D491">
        <f ca="1">SUMPRODUCT('Modified Weights'!D501:D505,'Centered Ratings'!D490:D494)/SUM('Modified Weights'!D501:D505)</f>
        <v>0.24809048766772679</v>
      </c>
      <c r="E491">
        <f ca="1">SUMPRODUCT('Modified Weights'!E501:E505,'Centered Ratings'!E490:E494)/SUM('Modified Weights'!E501:E505)</f>
        <v>-5.0824756095578662E-2</v>
      </c>
      <c r="F491" s="4">
        <f ca="1">SUMPRODUCT('Modified Weights'!F501:F505,'Centered Ratings'!F490:F494)/SUM('Modified Weights'!F501:F505)</f>
        <v>-0.18154898359125596</v>
      </c>
      <c r="G491">
        <f ca="1">SUMPRODUCT('Modified Weights'!G501:G505,'Centered Ratings'!G490:G494)/SUM('Modified Weights'!G501:G505)</f>
        <v>-0.13845615805274902</v>
      </c>
      <c r="H491">
        <f ca="1">SUMPRODUCT('Modified Weights'!H501:H505,'Centered Ratings'!H490:H494)/SUM('Modified Weights'!H501:H505)</f>
        <v>-0.22961774948432903</v>
      </c>
      <c r="I491">
        <f ca="1">SUMPRODUCT('Modified Weights'!I501:I505,'Centered Ratings'!I490:I494)/SUM('Modified Weights'!I501:I505)</f>
        <v>-0.1230963338441331</v>
      </c>
      <c r="J491">
        <f ca="1">SUMPRODUCT('Modified Weights'!J501:J505,'Centered Ratings'!J490:J494)/SUM('Modified Weights'!J501:J505)</f>
        <v>7.3106987946383165E-2</v>
      </c>
      <c r="K491">
        <f ca="1">SUMPRODUCT('Modified Weights'!K501:K505,'Centered Ratings'!K490:K494)/SUM('Modified Weights'!K501:K505)</f>
        <v>0</v>
      </c>
      <c r="L491">
        <f ca="1">SUMPRODUCT('Modified Weights'!L501:L505,'Centered Ratings'!L490:L494)/SUM('Modified Weights'!L501:L505)</f>
        <v>6.2327001719755817E-2</v>
      </c>
      <c r="M491">
        <f ca="1">SUMPRODUCT('Modified Weights'!M501:M505,'Centered Ratings'!M490:M494)/SUM('Modified Weights'!M501:M505)</f>
        <v>0.1067776098874941</v>
      </c>
      <c r="N491">
        <f ca="1">SUMPRODUCT('Modified Weights'!N501:N505,'Centered Ratings'!N490:N494)/SUM('Modified Weights'!N501:N505)</f>
        <v>-0.18441373970495178</v>
      </c>
      <c r="O491" s="4">
        <f ca="1">SUMPRODUCT('Modified Weights'!O501:O505,'Centered Ratings'!O490:O494)/SUM('Modified Weights'!O501:O505)</f>
        <v>-0.13259486763886985</v>
      </c>
      <c r="P491">
        <f ca="1">SUMPRODUCT('Modified Weights'!P501:P505,'Centered Ratings'!P490:P494)/SUM('Modified Weights'!P501:P505)</f>
        <v>9.6459393420998185E-2</v>
      </c>
      <c r="Q491">
        <f ca="1">SUMPRODUCT('Modified Weights'!Q501:Q505,'Centered Ratings'!Q490:Q494)/SUM('Modified Weights'!Q501:Q505)</f>
        <v>-0.25418117818946945</v>
      </c>
      <c r="R491">
        <f ca="1">SUMPRODUCT('Modified Weights'!R501:R505,'Centered Ratings'!R490:R494)/SUM('Modified Weights'!R501:R505)</f>
        <v>-0.1195020779905463</v>
      </c>
      <c r="S491">
        <f ca="1">SUMPRODUCT('Modified Weights'!S501:S505,'Centered Ratings'!S490:S494)/SUM('Modified Weights'!S501:S505)</f>
        <v>3.1622281312760868E-2</v>
      </c>
      <c r="T491">
        <f ca="1">SUMPRODUCT('Modified Weights'!T501:T505,'Centered Ratings'!T490:T494)/SUM('Modified Weights'!T501:T505)</f>
        <v>9.0716367111075863E-2</v>
      </c>
      <c r="U491">
        <f ca="1">SUMPRODUCT('Modified Weights'!U501:U505,'Centered Ratings'!U490:U494)/SUM('Modified Weights'!U501:U505)</f>
        <v>6.3589045145815079E-2</v>
      </c>
      <c r="V491">
        <f ca="1">SUMPRODUCT('Modified Weights'!V501:V505,'Centered Ratings'!V490:V494)/SUM('Modified Weights'!V501:V505)</f>
        <v>6.0563734943194477E-3</v>
      </c>
      <c r="W491">
        <f ca="1">SUMPRODUCT('Modified Weights'!W501:W505,'Centered Ratings'!W490:W494)/SUM('Modified Weights'!W501:W505)</f>
        <v>2.4606421954268803E-2</v>
      </c>
      <c r="X491">
        <f ca="1">SUMPRODUCT('Modified Weights'!X501:X505,'Centered Ratings'!X490:X494)/SUM('Modified Weights'!X501:X505)</f>
        <v>0</v>
      </c>
      <c r="Y491">
        <f ca="1">SUMPRODUCT('Modified Weights'!Y501:Y505,'Centered Ratings'!Y490:Y494)/SUM('Modified Weights'!Y501:Y505)</f>
        <v>-1.3247514851163324E-2</v>
      </c>
      <c r="Z491">
        <f ca="1">SUMPRODUCT('Modified Weights'!Z501:Z505,'Centered Ratings'!Z490:Z494)/SUM('Modified Weights'!Z501:Z505)</f>
        <v>-4.8727721934772612E-3</v>
      </c>
    </row>
    <row r="492" spans="1:26">
      <c r="A492" s="1" t="str">
        <f t="shared" si="97"/>
        <v>36657: X-Men (2000)</v>
      </c>
      <c r="B492" t="e">
        <f ca="1">SUMPRODUCT('Modified Weights'!B502:B506,'Centered Ratings'!B491:B495)/SUM('Modified Weights'!B502:B506)</f>
        <v>#DIV/0!</v>
      </c>
      <c r="C492">
        <f ca="1">SUMPRODUCT('Modified Weights'!C502:C506,'Centered Ratings'!C491:C495)/SUM('Modified Weights'!C502:C506)</f>
        <v>-7.1543387985490425E-2</v>
      </c>
      <c r="D492">
        <f ca="1">SUMPRODUCT('Modified Weights'!D502:D506,'Centered Ratings'!D491:D495)/SUM('Modified Weights'!D502:D506)</f>
        <v>0.12213573150159018</v>
      </c>
      <c r="E492">
        <f ca="1">SUMPRODUCT('Modified Weights'!E502:E506,'Centered Ratings'!E491:E495)/SUM('Modified Weights'!E502:E506)</f>
        <v>-5.0824756095578662E-2</v>
      </c>
      <c r="F492" s="4">
        <f ca="1">SUMPRODUCT('Modified Weights'!F502:F506,'Centered Ratings'!F491:F495)/SUM('Modified Weights'!F502:F506)</f>
        <v>-0.12844044141395031</v>
      </c>
      <c r="G492">
        <f ca="1">SUMPRODUCT('Modified Weights'!G502:G506,'Centered Ratings'!G491:G495)/SUM('Modified Weights'!G502:G506)</f>
        <v>-0.13845615805274902</v>
      </c>
      <c r="H492">
        <f ca="1">SUMPRODUCT('Modified Weights'!H502:H506,'Centered Ratings'!H491:H495)/SUM('Modified Weights'!H502:H506)</f>
        <v>-0.22961774948432903</v>
      </c>
      <c r="I492">
        <f ca="1">SUMPRODUCT('Modified Weights'!I502:I506,'Centered Ratings'!I491:I495)/SUM('Modified Weights'!I502:I506)</f>
        <v>-3.5955668199066176E-2</v>
      </c>
      <c r="J492">
        <f ca="1">SUMPRODUCT('Modified Weights'!J502:J506,'Centered Ratings'!J491:J495)/SUM('Modified Weights'!J502:J506)</f>
        <v>7.3106987946383165E-2</v>
      </c>
      <c r="K492">
        <f ca="1">SUMPRODUCT('Modified Weights'!K502:K506,'Centered Ratings'!K491:K495)/SUM('Modified Weights'!K502:K506)</f>
        <v>0.13623447169855601</v>
      </c>
      <c r="L492">
        <f ca="1">SUMPRODUCT('Modified Weights'!L502:L506,'Centered Ratings'!L491:L495)/SUM('Modified Weights'!L502:L506)</f>
        <v>-0.1208716692632969</v>
      </c>
      <c r="M492">
        <f ca="1">SUMPRODUCT('Modified Weights'!M502:M506,'Centered Ratings'!M491:M495)/SUM('Modified Weights'!M502:M506)</f>
        <v>4.7835515152830202E-2</v>
      </c>
      <c r="N492">
        <f ca="1">SUMPRODUCT('Modified Weights'!N502:N506,'Centered Ratings'!N491:N495)/SUM('Modified Weights'!N502:N506)</f>
        <v>-0.12039223388547642</v>
      </c>
      <c r="O492" s="4">
        <f ca="1">SUMPRODUCT('Modified Weights'!O502:O506,'Centered Ratings'!O491:O495)/SUM('Modified Weights'!O502:O506)</f>
        <v>-0.12209274896077564</v>
      </c>
      <c r="P492">
        <f ca="1">SUMPRODUCT('Modified Weights'!P502:P506,'Centered Ratings'!P491:P495)/SUM('Modified Weights'!P502:P506)</f>
        <v>9.6459393420998185E-2</v>
      </c>
      <c r="Q492">
        <f ca="1">SUMPRODUCT('Modified Weights'!Q502:Q506,'Centered Ratings'!Q491:Q495)/SUM('Modified Weights'!Q502:Q506)</f>
        <v>0</v>
      </c>
      <c r="R492">
        <f ca="1">SUMPRODUCT('Modified Weights'!R502:R506,'Centered Ratings'!R491:R495)/SUM('Modified Weights'!R502:R506)</f>
        <v>-0.1195020779905463</v>
      </c>
      <c r="S492">
        <f ca="1">SUMPRODUCT('Modified Weights'!S502:S506,'Centered Ratings'!S491:S495)/SUM('Modified Weights'!S502:S506)</f>
        <v>3.1622281312760868E-2</v>
      </c>
      <c r="T492">
        <f ca="1">SUMPRODUCT('Modified Weights'!T502:T506,'Centered Ratings'!T491:T495)/SUM('Modified Weights'!T502:T506)</f>
        <v>0.1909992023687912</v>
      </c>
      <c r="U492">
        <f ca="1">SUMPRODUCT('Modified Weights'!U502:U506,'Centered Ratings'!U491:U495)/SUM('Modified Weights'!U502:U506)</f>
        <v>-6.56700331612593E-2</v>
      </c>
      <c r="V492">
        <f ca="1">SUMPRODUCT('Modified Weights'!V502:V506,'Centered Ratings'!V491:V495)/SUM('Modified Weights'!V502:V506)</f>
        <v>-0.37197181325284034</v>
      </c>
      <c r="W492">
        <f ca="1">SUMPRODUCT('Modified Weights'!W502:W506,'Centered Ratings'!W491:W495)/SUM('Modified Weights'!W502:W506)</f>
        <v>2.4606421954268806E-2</v>
      </c>
      <c r="X492">
        <f ca="1">SUMPRODUCT('Modified Weights'!X502:X506,'Centered Ratings'!X491:X495)/SUM('Modified Weights'!X502:X506)</f>
        <v>0</v>
      </c>
      <c r="Y492">
        <f ca="1">SUMPRODUCT('Modified Weights'!Y502:Y506,'Centered Ratings'!Y491:Y495)/SUM('Modified Weights'!Y502:Y506)</f>
        <v>-6.4086288885152942E-2</v>
      </c>
      <c r="Z492">
        <f ca="1">SUMPRODUCT('Modified Weights'!Z502:Z506,'Centered Ratings'!Z491:Z495)/SUM('Modified Weights'!Z502:Z506)</f>
        <v>-4.8727721934772612E-3</v>
      </c>
    </row>
    <row r="493" spans="1:26">
      <c r="A493" s="21" t="s">
        <v>98</v>
      </c>
      <c r="B493" t="e">
        <f ca="1">SUMPRODUCT('Modified Weights'!B503:B507,'Centered Ratings'!B492:B496)/SUM('Modified Weights'!B503:B507)</f>
        <v>#DIV/0!</v>
      </c>
      <c r="C493">
        <f ca="1">SUMPRODUCT('Modified Weights'!C503:C507,'Centered Ratings'!C492:C496)/SUM('Modified Weights'!C503:C507)</f>
        <v>4.665576736563524E-3</v>
      </c>
      <c r="D493">
        <f ca="1">SUMPRODUCT('Modified Weights'!D503:D507,'Centered Ratings'!D492:D496)/SUM('Modified Weights'!D503:D507)</f>
        <v>-1.9095123322732037E-3</v>
      </c>
      <c r="E493">
        <f ca="1">SUMPRODUCT('Modified Weights'!E503:E507,'Centered Ratings'!E492:E496)/SUM('Modified Weights'!E503:E507)</f>
        <v>-1.5292164873337927E-2</v>
      </c>
      <c r="F493" s="4">
        <f ca="1">SUMPRODUCT('Modified Weights'!F503:F507,'Centered Ratings'!F492:F496)/SUM('Modified Weights'!F503:F507)</f>
        <v>-7.8040997387678071E-2</v>
      </c>
      <c r="G493">
        <f ca="1">SUMPRODUCT('Modified Weights'!G503:G507,'Centered Ratings'!G492:G496)/SUM('Modified Weights'!G503:G507)</f>
        <v>-2.6912316105498071E-2</v>
      </c>
      <c r="H493">
        <f ca="1">SUMPRODUCT('Modified Weights'!H503:H507,'Centered Ratings'!H492:H496)/SUM('Modified Weights'!H503:H507)</f>
        <v>-6.8992442445074201E-2</v>
      </c>
      <c r="I493">
        <f ca="1">SUMPRODUCT('Modified Weights'!I503:I507,'Centered Ratings'!I492:I496)/SUM('Modified Weights'!I503:I507)</f>
        <v>-3.5955668199066176E-2</v>
      </c>
      <c r="J493">
        <f ca="1">SUMPRODUCT('Modified Weights'!J503:J507,'Centered Ratings'!J492:J496)/SUM('Modified Weights'!J503:J507)</f>
        <v>-3.4595341369077888E-2</v>
      </c>
      <c r="K493">
        <f ca="1">SUMPRODUCT('Modified Weights'!K503:K507,'Centered Ratings'!K492:K496)/SUM('Modified Weights'!K503:K507)</f>
        <v>2.2468943397112025E-2</v>
      </c>
      <c r="L493">
        <f ca="1">SUMPRODUCT('Modified Weights'!L503:L507,'Centered Ratings'!L492:L496)/SUM('Modified Weights'!L503:L507)</f>
        <v>2.6670804012077411E-2</v>
      </c>
      <c r="M493">
        <f ca="1">SUMPRODUCT('Modified Weights'!M503:M507,'Centered Ratings'!M492:M496)/SUM('Modified Weights'!M503:M507)</f>
        <v>1.8296828509493949E-3</v>
      </c>
      <c r="N493">
        <f ca="1">SUMPRODUCT('Modified Weights'!N503:N507,'Centered Ratings'!N492:N496)/SUM('Modified Weights'!N503:N507)</f>
        <v>0</v>
      </c>
      <c r="O493" s="4">
        <f ca="1">SUMPRODUCT('Modified Weights'!O503:O507,'Centered Ratings'!O492:O496)/SUM('Modified Weights'!O503:O507)</f>
        <v>-2.9211388491659749E-2</v>
      </c>
      <c r="P493">
        <f ca="1">SUMPRODUCT('Modified Weights'!P503:P507,'Centered Ratings'!P492:P496)/SUM('Modified Weights'!P503:P507)</f>
        <v>9.6459393420998185E-2</v>
      </c>
      <c r="Q493">
        <f ca="1">SUMPRODUCT('Modified Weights'!Q503:Q507,'Centered Ratings'!Q492:Q496)/SUM('Modified Weights'!Q503:Q507)</f>
        <v>0</v>
      </c>
      <c r="R493">
        <f ca="1">SUMPRODUCT('Modified Weights'!R503:R507,'Centered Ratings'!R492:R496)/SUM('Modified Weights'!R503:R507)</f>
        <v>-2.5172900638305785E-2</v>
      </c>
      <c r="S493">
        <f ca="1">SUMPRODUCT('Modified Weights'!S503:S507,'Centered Ratings'!S492:S496)/SUM('Modified Weights'!S503:S507)</f>
        <v>-1.4370862825068638E-3</v>
      </c>
      <c r="T493">
        <f ca="1">SUMPRODUCT('Modified Weights'!T503:T507,'Centered Ratings'!T492:T496)/SUM('Modified Weights'!T503:T507)</f>
        <v>2.0671452453918625E-2</v>
      </c>
      <c r="U493">
        <f ca="1">SUMPRODUCT('Modified Weights'!U503:U507,'Centered Ratings'!U492:U496)/SUM('Modified Weights'!U503:U507)</f>
        <v>-4.743646242006589E-2</v>
      </c>
      <c r="V493">
        <f ca="1">SUMPRODUCT('Modified Weights'!V503:V507,'Centered Ratings'!V492:V496)/SUM('Modified Weights'!V503:V507)</f>
        <v>0</v>
      </c>
      <c r="W493">
        <f ca="1">SUMPRODUCT('Modified Weights'!W503:W507,'Centered Ratings'!W492:W496)/SUM('Modified Weights'!W503:W507)</f>
        <v>-4.4935928044770167E-2</v>
      </c>
      <c r="X493">
        <f ca="1">SUMPRODUCT('Modified Weights'!X503:X507,'Centered Ratings'!X492:X496)/SUM('Modified Weights'!X503:X507)</f>
        <v>0</v>
      </c>
      <c r="Y493">
        <f ca="1">SUMPRODUCT('Modified Weights'!Y503:Y507,'Centered Ratings'!Y492:Y496)/SUM('Modified Weights'!Y503:Y507)</f>
        <v>8.1793681438846293E-4</v>
      </c>
      <c r="Z493">
        <f ca="1">SUMPRODUCT('Modified Weights'!Z503:Z507,'Centered Ratings'!Z492:Z496)/SUM('Modified Weights'!Z503:Z507)</f>
        <v>-4.8727721934772612E-3</v>
      </c>
    </row>
    <row r="494" spans="1:26">
      <c r="A494" s="1" t="str">
        <f t="shared" ref="A494:A497" si="98">A493</f>
        <v>36658: X2: X-Men United (2003)</v>
      </c>
      <c r="B494" t="e">
        <f ca="1">SUMPRODUCT('Modified Weights'!B504:B508,'Centered Ratings'!B493:B497)/SUM('Modified Weights'!B504:B508)</f>
        <v>#DIV/0!</v>
      </c>
      <c r="C494">
        <f ca="1">SUMPRODUCT('Modified Weights'!C504:C508,'Centered Ratings'!C493:C497)/SUM('Modified Weights'!C504:C508)</f>
        <v>4.665576736563524E-3</v>
      </c>
      <c r="D494">
        <f ca="1">SUMPRODUCT('Modified Weights'!D504:D508,'Centered Ratings'!D493:D497)/SUM('Modified Weights'!D504:D508)</f>
        <v>-1.9095123322732037E-3</v>
      </c>
      <c r="E494">
        <f ca="1">SUMPRODUCT('Modified Weights'!E504:E508,'Centered Ratings'!E493:E497)/SUM('Modified Weights'!E504:E508)</f>
        <v>0.16023535450144175</v>
      </c>
      <c r="F494" s="4">
        <f ca="1">SUMPRODUCT('Modified Weights'!F504:F508,'Centered Ratings'!F493:F497)/SUM('Modified Weights'!F504:F508)</f>
        <v>0.54271150823015224</v>
      </c>
      <c r="G494">
        <f ca="1">SUMPRODUCT('Modified Weights'!G504:G508,'Centered Ratings'!G493:G497)/SUM('Modified Weights'!G504:G508)</f>
        <v>-2.6912316105498071E-2</v>
      </c>
      <c r="H494">
        <f ca="1">SUMPRODUCT('Modified Weights'!H504:H508,'Centered Ratings'!H493:H497)/SUM('Modified Weights'!H504:H508)</f>
        <v>-6.8992442445074201E-2</v>
      </c>
      <c r="I494">
        <f ca="1">SUMPRODUCT('Modified Weights'!I504:I508,'Centered Ratings'!I493:I497)/SUM('Modified Weights'!I504:I508)</f>
        <v>6.5586436402126691E-2</v>
      </c>
      <c r="J494">
        <f ca="1">SUMPRODUCT('Modified Weights'!J504:J508,'Centered Ratings'!J493:J497)/SUM('Modified Weights'!J504:J508)</f>
        <v>0.25</v>
      </c>
      <c r="K494">
        <f ca="1">SUMPRODUCT('Modified Weights'!K504:K508,'Centered Ratings'!K493:K497)/SUM('Modified Weights'!K504:K508)</f>
        <v>2.2468943397112025E-2</v>
      </c>
      <c r="L494">
        <f ca="1">SUMPRODUCT('Modified Weights'!L504:L508,'Centered Ratings'!L493:L497)/SUM('Modified Weights'!L504:L508)</f>
        <v>-0.44723960940880136</v>
      </c>
      <c r="M494">
        <f ca="1">SUMPRODUCT('Modified Weights'!M504:M508,'Centered Ratings'!M493:M497)/SUM('Modified Weights'!M504:M508)</f>
        <v>1.8296828509493949E-3</v>
      </c>
      <c r="N494">
        <f ca="1">SUMPRODUCT('Modified Weights'!N504:N508,'Centered Ratings'!N493:N497)/SUM('Modified Weights'!N504:N508)</f>
        <v>9.0375849208041176E-2</v>
      </c>
      <c r="O494" s="4">
        <f ca="1">SUMPRODUCT('Modified Weights'!O504:O508,'Centered Ratings'!O493:O497)/SUM('Modified Weights'!O504:O508)</f>
        <v>0.16666666666666652</v>
      </c>
      <c r="P494">
        <f ca="1">SUMPRODUCT('Modified Weights'!P504:P508,'Centered Ratings'!P493:P497)/SUM('Modified Weights'!P504:P508)</f>
        <v>-0.5</v>
      </c>
      <c r="Q494">
        <f ca="1">SUMPRODUCT('Modified Weights'!Q504:Q508,'Centered Ratings'!Q493:Q497)/SUM('Modified Weights'!Q504:Q508)</f>
        <v>0</v>
      </c>
      <c r="R494">
        <f ca="1">SUMPRODUCT('Modified Weights'!R504:R508,'Centered Ratings'!R493:R497)/SUM('Modified Weights'!R504:R508)</f>
        <v>5.8919133666643635E-2</v>
      </c>
      <c r="S494">
        <f ca="1">SUMPRODUCT('Modified Weights'!S504:S508,'Centered Ratings'!S493:S497)/SUM('Modified Weights'!S504:S508)</f>
        <v>3.3436962563596441E-2</v>
      </c>
      <c r="T494">
        <f ca="1">SUMPRODUCT('Modified Weights'!T504:T508,'Centered Ratings'!T493:T497)/SUM('Modified Weights'!T504:T508)</f>
        <v>-7.6046726490351838E-2</v>
      </c>
      <c r="U494">
        <f ca="1">SUMPRODUCT('Modified Weights'!U504:U508,'Centered Ratings'!U493:U497)/SUM('Modified Weights'!U504:U508)</f>
        <v>-4.743646242006589E-2</v>
      </c>
      <c r="V494">
        <f ca="1">SUMPRODUCT('Modified Weights'!V504:V508,'Centered Ratings'!V493:V497)/SUM('Modified Weights'!V504:V508)</f>
        <v>0</v>
      </c>
      <c r="W494">
        <f ca="1">SUMPRODUCT('Modified Weights'!W504:W508,'Centered Ratings'!W493:W497)/SUM('Modified Weights'!W504:W508)</f>
        <v>0.22361383427852033</v>
      </c>
      <c r="X494">
        <f ca="1">SUMPRODUCT('Modified Weights'!X504:X508,'Centered Ratings'!X493:X497)/SUM('Modified Weights'!X504:X508)</f>
        <v>0</v>
      </c>
      <c r="Y494">
        <f ca="1">SUMPRODUCT('Modified Weights'!Y504:Y508,'Centered Ratings'!Y493:Y497)/SUM('Modified Weights'!Y504:Y508)</f>
        <v>8.1793681438846293E-4</v>
      </c>
      <c r="Z494">
        <f ca="1">SUMPRODUCT('Modified Weights'!Z504:Z508,'Centered Ratings'!Z493:Z497)/SUM('Modified Weights'!Z504:Z508)</f>
        <v>8.6648757124688905E-2</v>
      </c>
    </row>
    <row r="495" spans="1:26">
      <c r="A495" s="1" t="str">
        <f t="shared" si="98"/>
        <v>36658: X2: X-Men United (2003)</v>
      </c>
      <c r="B495" t="e">
        <f ca="1">SUMPRODUCT('Modified Weights'!B505:B509,'Centered Ratings'!B494:B498)/SUM('Modified Weights'!B505:B509)</f>
        <v>#DIV/0!</v>
      </c>
      <c r="C495">
        <f ca="1">SUMPRODUCT('Modified Weights'!C505:C509,'Centered Ratings'!C494:C498)/SUM('Modified Weights'!C505:C509)</f>
        <v>-9.1358802778945161E-2</v>
      </c>
      <c r="D495">
        <f ca="1">SUMPRODUCT('Modified Weights'!D505:D509,'Centered Ratings'!D494:D498)/SUM('Modified Weights'!D505:D509)</f>
        <v>-1.9095123322732037E-3</v>
      </c>
      <c r="E495">
        <f ca="1">SUMPRODUCT('Modified Weights'!E505:E509,'Centered Ratings'!E494:E498)/SUM('Modified Weights'!E505:E509)</f>
        <v>0.66666666666666652</v>
      </c>
      <c r="F495" s="4">
        <f ca="1">SUMPRODUCT('Modified Weights'!F505:F509,'Centered Ratings'!F494:F498)/SUM('Modified Weights'!F505:F509)</f>
        <v>0.54271150823015224</v>
      </c>
      <c r="G495">
        <f ca="1">SUMPRODUCT('Modified Weights'!G505:G509,'Centered Ratings'!G494:G498)/SUM('Modified Weights'!G505:G509)</f>
        <v>0.25</v>
      </c>
      <c r="H495">
        <f ca="1">SUMPRODUCT('Modified Weights'!H505:H509,'Centered Ratings'!H494:H498)/SUM('Modified Weights'!H505:H509)</f>
        <v>9.0503778777462907E-2</v>
      </c>
      <c r="I495">
        <f ca="1">SUMPRODUCT('Modified Weights'!I505:I509,'Centered Ratings'!I494:I498)/SUM('Modified Weights'!I505:I509)</f>
        <v>6.5586436402126691E-2</v>
      </c>
      <c r="J495">
        <f ca="1">SUMPRODUCT('Modified Weights'!J505:J509,'Centered Ratings'!J494:J498)/SUM('Modified Weights'!J505:J509)</f>
        <v>0.25</v>
      </c>
      <c r="K495">
        <f ca="1">SUMPRODUCT('Modified Weights'!K505:K509,'Centered Ratings'!K494:K498)/SUM('Modified Weights'!K505:K509)</f>
        <v>2.2468943397112025E-2</v>
      </c>
      <c r="L495">
        <f ca="1">SUMPRODUCT('Modified Weights'!L505:L509,'Centered Ratings'!L494:L498)/SUM('Modified Weights'!L505:L509)</f>
        <v>-0.44723960940880136</v>
      </c>
      <c r="M495">
        <f ca="1">SUMPRODUCT('Modified Weights'!M505:M509,'Centered Ratings'!M494:M498)/SUM('Modified Weights'!M505:M509)</f>
        <v>1.8296828509493949E-3</v>
      </c>
      <c r="N495">
        <f ca="1">SUMPRODUCT('Modified Weights'!N505:N509,'Centered Ratings'!N494:N498)/SUM('Modified Weights'!N505:N509)</f>
        <v>3.7421625419546693E-3</v>
      </c>
      <c r="O495" s="4">
        <f ca="1">SUMPRODUCT('Modified Weights'!O505:O509,'Centered Ratings'!O494:O498)/SUM('Modified Weights'!O505:O509)</f>
        <v>0.16666666666666652</v>
      </c>
      <c r="P495">
        <f ca="1">SUMPRODUCT('Modified Weights'!P505:P509,'Centered Ratings'!P494:P498)/SUM('Modified Weights'!P505:P509)</f>
        <v>-0.5</v>
      </c>
      <c r="Q495">
        <f ca="1">SUMPRODUCT('Modified Weights'!Q505:Q509,'Centered Ratings'!Q494:Q498)/SUM('Modified Weights'!Q505:Q509)</f>
        <v>0</v>
      </c>
      <c r="R495">
        <f ca="1">SUMPRODUCT('Modified Weights'!R505:R509,'Centered Ratings'!R494:R498)/SUM('Modified Weights'!R505:R509)</f>
        <v>5.8919133666643635E-2</v>
      </c>
      <c r="S495">
        <f ca="1">SUMPRODUCT('Modified Weights'!S505:S509,'Centered Ratings'!S494:S498)/SUM('Modified Weights'!S505:S509)</f>
        <v>8.9918585980087062E-2</v>
      </c>
      <c r="T495">
        <f ca="1">SUMPRODUCT('Modified Weights'!T505:T509,'Centered Ratings'!T494:T498)/SUM('Modified Weights'!T505:T509)</f>
        <v>-7.6046726490351838E-2</v>
      </c>
      <c r="U495">
        <f ca="1">SUMPRODUCT('Modified Weights'!U505:U509,'Centered Ratings'!U494:U498)/SUM('Modified Weights'!U505:U509)</f>
        <v>9.5298956971089102E-2</v>
      </c>
      <c r="V495">
        <f ca="1">SUMPRODUCT('Modified Weights'!V505:V509,'Centered Ratings'!V494:V498)/SUM('Modified Weights'!V505:V509)</f>
        <v>0</v>
      </c>
      <c r="W495">
        <f ca="1">SUMPRODUCT('Modified Weights'!W505:W509,'Centered Ratings'!W494:W498)/SUM('Modified Weights'!W505:W509)</f>
        <v>0.1855035469633475</v>
      </c>
      <c r="X495">
        <f ca="1">SUMPRODUCT('Modified Weights'!X505:X509,'Centered Ratings'!X494:X498)/SUM('Modified Weights'!X505:X509)</f>
        <v>0</v>
      </c>
      <c r="Y495">
        <f ca="1">SUMPRODUCT('Modified Weights'!Y505:Y509,'Centered Ratings'!Y494:Y498)/SUM('Modified Weights'!Y505:Y509)</f>
        <v>-4.8700881474107505E-2</v>
      </c>
      <c r="Z495">
        <f ca="1">SUMPRODUCT('Modified Weights'!Z505:Z509,'Centered Ratings'!Z494:Z498)/SUM('Modified Weights'!Z505:Z509)</f>
        <v>-0.16666666666666655</v>
      </c>
    </row>
    <row r="496" spans="1:26">
      <c r="A496" s="1" t="str">
        <f t="shared" si="98"/>
        <v>36658: X2: X-Men United (2003)</v>
      </c>
      <c r="B496" t="e">
        <f ca="1">SUMPRODUCT('Modified Weights'!B506:B510,'Centered Ratings'!B495:B499)/SUM('Modified Weights'!B506:B510)</f>
        <v>#DIV/0!</v>
      </c>
      <c r="C496">
        <f ca="1">SUMPRODUCT('Modified Weights'!C506:C510,'Centered Ratings'!C495:C499)/SUM('Modified Weights'!C506:C510)</f>
        <v>0.33143543705892331</v>
      </c>
      <c r="D496">
        <f ca="1">SUMPRODUCT('Modified Weights'!D506:D510,'Centered Ratings'!D495:D499)/SUM('Modified Weights'!D506:D510)</f>
        <v>9.5663072158230791E-2</v>
      </c>
      <c r="E496">
        <f ca="1">SUMPRODUCT('Modified Weights'!E506:E510,'Centered Ratings'!E495:E499)/SUM('Modified Weights'!E506:E510)</f>
        <v>0</v>
      </c>
      <c r="F496" s="4">
        <f ca="1">SUMPRODUCT('Modified Weights'!F506:F510,'Centered Ratings'!F495:F499)/SUM('Modified Weights'!F506:F510)</f>
        <v>0.20833900918369241</v>
      </c>
      <c r="G496">
        <f ca="1">SUMPRODUCT('Modified Weights'!G506:G510,'Centered Ratings'!G495:G499)/SUM('Modified Weights'!G506:G510)</f>
        <v>0.25</v>
      </c>
      <c r="H496">
        <f ca="1">SUMPRODUCT('Modified Weights'!H506:H510,'Centered Ratings'!H495:H499)/SUM('Modified Weights'!H506:H510)</f>
        <v>9.0503778777462907E-2</v>
      </c>
      <c r="I496">
        <f ca="1">SUMPRODUCT('Modified Weights'!I506:I510,'Centered Ratings'!I495:I499)/SUM('Modified Weights'!I506:I510)</f>
        <v>0.15483540204586219</v>
      </c>
      <c r="J496">
        <f ca="1">SUMPRODUCT('Modified Weights'!J506:J510,'Centered Ratings'!J495:J499)/SUM('Modified Weights'!J506:J510)</f>
        <v>0.12047029724996815</v>
      </c>
      <c r="K496">
        <f ca="1">SUMPRODUCT('Modified Weights'!K506:K510,'Centered Ratings'!K495:K499)/SUM('Modified Weights'!K506:K510)</f>
        <v>2.2468943397112025E-2</v>
      </c>
      <c r="L496">
        <f ca="1">SUMPRODUCT('Modified Weights'!L506:L510,'Centered Ratings'!L495:L499)/SUM('Modified Weights'!L506:L510)</f>
        <v>-0.44723960940880136</v>
      </c>
      <c r="M496">
        <f ca="1">SUMPRODUCT('Modified Weights'!M506:M510,'Centered Ratings'!M495:M499)/SUM('Modified Weights'!M506:M510)</f>
        <v>0.39496514826321943</v>
      </c>
      <c r="N496">
        <f ca="1">SUMPRODUCT('Modified Weights'!N506:N510,'Centered Ratings'!N495:N499)/SUM('Modified Weights'!N506:N510)</f>
        <v>3.7421625419546693E-3</v>
      </c>
      <c r="O496" s="4">
        <f ca="1">SUMPRODUCT('Modified Weights'!O506:O510,'Centered Ratings'!O495:O499)/SUM('Modified Weights'!O506:O510)</f>
        <v>0.2109441102147589</v>
      </c>
      <c r="P496">
        <f ca="1">SUMPRODUCT('Modified Weights'!P506:P510,'Centered Ratings'!P495:P499)/SUM('Modified Weights'!P506:P510)</f>
        <v>-0.5</v>
      </c>
      <c r="Q496">
        <f ca="1">SUMPRODUCT('Modified Weights'!Q506:Q510,'Centered Ratings'!Q495:Q499)/SUM('Modified Weights'!Q506:Q510)</f>
        <v>0</v>
      </c>
      <c r="R496">
        <f ca="1">SUMPRODUCT('Modified Weights'!R506:R510,'Centered Ratings'!R495:R499)/SUM('Modified Weights'!R506:R510)</f>
        <v>0.33333333333333348</v>
      </c>
      <c r="S496">
        <f ca="1">SUMPRODUCT('Modified Weights'!S506:S510,'Centered Ratings'!S495:S499)/SUM('Modified Weights'!S506:S510)</f>
        <v>-5.3838555048891575E-2</v>
      </c>
      <c r="T496">
        <f ca="1">SUMPRODUCT('Modified Weights'!T506:T510,'Centered Ratings'!T495:T499)/SUM('Modified Weights'!T506:T510)</f>
        <v>-0.33333333333333348</v>
      </c>
      <c r="U496">
        <f ca="1">SUMPRODUCT('Modified Weights'!U506:U510,'Centered Ratings'!U495:U499)/SUM('Modified Weights'!U506:U510)</f>
        <v>9.5298956971089102E-2</v>
      </c>
      <c r="V496">
        <f ca="1">SUMPRODUCT('Modified Weights'!V506:V510,'Centered Ratings'!V495:V499)/SUM('Modified Weights'!V506:V510)</f>
        <v>0</v>
      </c>
      <c r="W496">
        <f ca="1">SUMPRODUCT('Modified Weights'!W506:W510,'Centered Ratings'!W495:W499)/SUM('Modified Weights'!W506:W510)</f>
        <v>-0.12289929060733056</v>
      </c>
      <c r="X496">
        <f ca="1">SUMPRODUCT('Modified Weights'!X506:X510,'Centered Ratings'!X495:X499)/SUM('Modified Weights'!X506:X510)</f>
        <v>0</v>
      </c>
      <c r="Y496">
        <f ca="1">SUMPRODUCT('Modified Weights'!Y506:Y510,'Centered Ratings'!Y495:Y499)/SUM('Modified Weights'!Y506:Y510)</f>
        <v>-0.17897654257968812</v>
      </c>
      <c r="Z496">
        <f ca="1">SUMPRODUCT('Modified Weights'!Z506:Z510,'Centered Ratings'!Z495:Z499)/SUM('Modified Weights'!Z506:Z510)</f>
        <v>-0.25</v>
      </c>
    </row>
    <row r="497" spans="1:26">
      <c r="A497" s="1" t="str">
        <f t="shared" si="98"/>
        <v>36658: X2: X-Men United (2003)</v>
      </c>
      <c r="B497" t="e">
        <f ca="1">SUMPRODUCT('Modified Weights'!B507:B511,'Centered Ratings'!B496:B500)/SUM('Modified Weights'!B507:B511)</f>
        <v>#DIV/0!</v>
      </c>
      <c r="C497">
        <f ca="1">SUMPRODUCT('Modified Weights'!C507:C511,'Centered Ratings'!C496:C500)/SUM('Modified Weights'!C507:C511)</f>
        <v>0.12341706417466265</v>
      </c>
      <c r="D497">
        <f ca="1">SUMPRODUCT('Modified Weights'!D507:D511,'Centered Ratings'!D496:D500)/SUM('Modified Weights'!D507:D511)</f>
        <v>0.25</v>
      </c>
      <c r="E497">
        <f ca="1">SUMPRODUCT('Modified Weights'!E507:E511,'Centered Ratings'!E496:E500)/SUM('Modified Weights'!E507:E511)</f>
        <v>0</v>
      </c>
      <c r="F497" s="4">
        <f ca="1">SUMPRODUCT('Modified Weights'!F507:F511,'Centered Ratings'!F496:F500)/SUM('Modified Weights'!F507:F511)</f>
        <v>0.13949460265755556</v>
      </c>
      <c r="G497">
        <f ca="1">SUMPRODUCT('Modified Weights'!G507:G511,'Centered Ratings'!G496:G500)/SUM('Modified Weights'!G507:G511)</f>
        <v>0.25</v>
      </c>
      <c r="H497">
        <f ca="1">SUMPRODUCT('Modified Weights'!H507:H511,'Centered Ratings'!H496:H500)/SUM('Modified Weights'!H507:H511)</f>
        <v>0</v>
      </c>
      <c r="I497">
        <f ca="1">SUMPRODUCT('Modified Weights'!I507:I511,'Centered Ratings'!I496:I500)/SUM('Modified Weights'!I507:I511)</f>
        <v>0</v>
      </c>
      <c r="J497">
        <f ca="1">SUMPRODUCT('Modified Weights'!J507:J511,'Centered Ratings'!J496:J500)/SUM('Modified Weights'!J507:J511)</f>
        <v>0.12047029724996815</v>
      </c>
      <c r="K497">
        <f ca="1">SUMPRODUCT('Modified Weights'!K507:K511,'Centered Ratings'!K496:K500)/SUM('Modified Weights'!K507:K511)</f>
        <v>-0.25</v>
      </c>
      <c r="L497">
        <f ca="1">SUMPRODUCT('Modified Weights'!L507:L511,'Centered Ratings'!L496:L500)/SUM('Modified Weights'!L507:L511)</f>
        <v>-0.42174525128981682</v>
      </c>
      <c r="M497">
        <f ca="1">SUMPRODUCT('Modified Weights'!M507:M511,'Centered Ratings'!M496:M500)/SUM('Modified Weights'!M507:M511)</f>
        <v>-7.3061364178352392E-2</v>
      </c>
      <c r="N497">
        <f ca="1">SUMPRODUCT('Modified Weights'!N507:N511,'Centered Ratings'!N496:N500)/SUM('Modified Weights'!N507:N511)</f>
        <v>5.2852555703774892E-3</v>
      </c>
      <c r="O497" s="4">
        <f ca="1">SUMPRODUCT('Modified Weights'!O507:O511,'Centered Ratings'!O496:O500)/SUM('Modified Weights'!O507:O511)</f>
        <v>0.2109441102147589</v>
      </c>
      <c r="P497">
        <f ca="1">SUMPRODUCT('Modified Weights'!P507:P511,'Centered Ratings'!P496:P500)/SUM('Modified Weights'!P507:P511)</f>
        <v>0</v>
      </c>
      <c r="Q497">
        <f ca="1">SUMPRODUCT('Modified Weights'!Q507:Q511,'Centered Ratings'!Q496:Q500)/SUM('Modified Weights'!Q507:Q511)</f>
        <v>0</v>
      </c>
      <c r="R497">
        <f ca="1">SUMPRODUCT('Modified Weights'!R507:R511,'Centered Ratings'!R496:R500)/SUM('Modified Weights'!R507:R511)</f>
        <v>0.16124410340324294</v>
      </c>
      <c r="S497">
        <f ca="1">SUMPRODUCT('Modified Weights'!S507:S511,'Centered Ratings'!S496:S500)/SUM('Modified Weights'!S507:S511)</f>
        <v>-5.3838555048891575E-2</v>
      </c>
      <c r="T497">
        <f ca="1">SUMPRODUCT('Modified Weights'!T507:T511,'Centered Ratings'!T496:T500)/SUM('Modified Weights'!T507:T511)</f>
        <v>-0.33333333333333348</v>
      </c>
      <c r="U497">
        <f ca="1">SUMPRODUCT('Modified Weights'!U507:U511,'Centered Ratings'!U496:U500)/SUM('Modified Weights'!U507:U511)</f>
        <v>6.4961221290899596E-2</v>
      </c>
      <c r="V497">
        <f ca="1">SUMPRODUCT('Modified Weights'!V507:V511,'Centered Ratings'!V496:V500)/SUM('Modified Weights'!V507:V511)</f>
        <v>0</v>
      </c>
      <c r="W497">
        <f ca="1">SUMPRODUCT('Modified Weights'!W507:W511,'Centered Ratings'!W496:W500)/SUM('Modified Weights'!W507:W511)</f>
        <v>-8.6524269126757675E-2</v>
      </c>
      <c r="X497">
        <f ca="1">SUMPRODUCT('Modified Weights'!X507:X511,'Centered Ratings'!X496:X500)/SUM('Modified Weights'!X507:X511)</f>
        <v>0</v>
      </c>
      <c r="Y497">
        <f ca="1">SUMPRODUCT('Modified Weights'!Y507:Y511,'Centered Ratings'!Y496:Y500)/SUM('Modified Weights'!Y507:Y511)</f>
        <v>3.4357162052869664E-2</v>
      </c>
      <c r="Z497">
        <f ca="1">SUMPRODUCT('Modified Weights'!Z507:Z511,'Centered Ratings'!Z496:Z500)/SUM('Modified Weights'!Z507:Z511)</f>
        <v>-0.25</v>
      </c>
    </row>
    <row r="498" spans="1:26">
      <c r="A498" s="21" t="s">
        <v>99</v>
      </c>
      <c r="B498">
        <f ca="1">SUMPRODUCT('Modified Weights'!B508:B512,'Centered Ratings'!B497:B501)/SUM('Modified Weights'!B508:B512)</f>
        <v>0</v>
      </c>
      <c r="C498">
        <f ca="1">SUMPRODUCT('Modified Weights'!C508:C512,'Centered Ratings'!C497:C501)/SUM('Modified Weights'!C508:C512)</f>
        <v>0</v>
      </c>
      <c r="D498">
        <f ca="1">SUMPRODUCT('Modified Weights'!D508:D512,'Centered Ratings'!D497:D501)/SUM('Modified Weights'!D508:D512)</f>
        <v>3.0136865324476743E-2</v>
      </c>
      <c r="E498">
        <f ca="1">SUMPRODUCT('Modified Weights'!E508:E512,'Centered Ratings'!E497:E501)/SUM('Modified Weights'!E508:E512)</f>
        <v>0</v>
      </c>
      <c r="F498" s="4">
        <f ca="1">SUMPRODUCT('Modified Weights'!F508:F512,'Centered Ratings'!F497:F501)/SUM('Modified Weights'!F508:F512)</f>
        <v>-6.4929299816884683E-4</v>
      </c>
      <c r="G498">
        <f ca="1">SUMPRODUCT('Modified Weights'!G508:G512,'Centered Ratings'!G497:G501)/SUM('Modified Weights'!G508:G512)</f>
        <v>0</v>
      </c>
      <c r="H498">
        <f ca="1">SUMPRODUCT('Modified Weights'!H508:H512,'Centered Ratings'!H497:H501)/SUM('Modified Weights'!H508:H512)</f>
        <v>0</v>
      </c>
      <c r="I498">
        <f ca="1">SUMPRODUCT('Modified Weights'!I508:I512,'Centered Ratings'!I497:I501)/SUM('Modified Weights'!I508:I512)</f>
        <v>0</v>
      </c>
      <c r="J498">
        <f ca="1">SUMPRODUCT('Modified Weights'!J508:J512,'Centered Ratings'!J497:J501)/SUM('Modified Weights'!J508:J512)</f>
        <v>0</v>
      </c>
      <c r="K498">
        <f ca="1">SUMPRODUCT('Modified Weights'!K508:K512,'Centered Ratings'!K497:K501)/SUM('Modified Weights'!K508:K512)</f>
        <v>0</v>
      </c>
      <c r="L498">
        <f ca="1">SUMPRODUCT('Modified Weights'!L508:L512,'Centered Ratings'!L497:L501)/SUM('Modified Weights'!L508:L512)</f>
        <v>-9.3490502579633691E-2</v>
      </c>
      <c r="M498">
        <f ca="1">SUMPRODUCT('Modified Weights'!M508:M512,'Centered Ratings'!M497:M501)/SUM('Modified Weights'!M508:M512)</f>
        <v>0</v>
      </c>
      <c r="N498">
        <f ca="1">SUMPRODUCT('Modified Weights'!N508:N512,'Centered Ratings'!N497:N501)/SUM('Modified Weights'!N508:N512)</f>
        <v>5.2852555703774892E-3</v>
      </c>
      <c r="O498" s="4">
        <f ca="1">SUMPRODUCT('Modified Weights'!O508:O512,'Centered Ratings'!O497:O501)/SUM('Modified Weights'!O508:O512)</f>
        <v>1.566466128855384E-2</v>
      </c>
      <c r="P498">
        <f ca="1">SUMPRODUCT('Modified Weights'!P508:P512,'Centered Ratings'!P497:P501)/SUM('Modified Weights'!P508:P512)</f>
        <v>0</v>
      </c>
      <c r="Q498">
        <f ca="1">SUMPRODUCT('Modified Weights'!Q508:Q512,'Centered Ratings'!Q497:Q501)/SUM('Modified Weights'!Q508:Q512)</f>
        <v>0</v>
      </c>
      <c r="R498">
        <f ca="1">SUMPRODUCT('Modified Weights'!R508:R512,'Centered Ratings'!R497:R501)/SUM('Modified Weights'!R508:R512)</f>
        <v>0</v>
      </c>
      <c r="S498">
        <f ca="1">SUMPRODUCT('Modified Weights'!S508:S512,'Centered Ratings'!S497:S501)/SUM('Modified Weights'!S508:S512)</f>
        <v>0</v>
      </c>
      <c r="T498">
        <f ca="1">SUMPRODUCT('Modified Weights'!T508:T512,'Centered Ratings'!T497:T501)/SUM('Modified Weights'!T508:T512)</f>
        <v>0</v>
      </c>
      <c r="U498">
        <f ca="1">SUMPRODUCT('Modified Weights'!U508:U512,'Centered Ratings'!U497:U501)/SUM('Modified Weights'!U508:U512)</f>
        <v>0</v>
      </c>
      <c r="V498">
        <f ca="1">SUMPRODUCT('Modified Weights'!V508:V512,'Centered Ratings'!V497:V501)/SUM('Modified Weights'!V508:V512)</f>
        <v>0</v>
      </c>
      <c r="W498">
        <f ca="1">SUMPRODUCT('Modified Weights'!W508:W512,'Centered Ratings'!W497:W501)/SUM('Modified Weights'!W508:W512)</f>
        <v>0</v>
      </c>
      <c r="X498">
        <f ca="1">SUMPRODUCT('Modified Weights'!X508:X512,'Centered Ratings'!X497:X501)/SUM('Modified Weights'!X508:X512)</f>
        <v>0</v>
      </c>
      <c r="Y498">
        <f ca="1">SUMPRODUCT('Modified Weights'!Y508:Y512,'Centered Ratings'!Y497:Y501)/SUM('Modified Weights'!Y508:Y512)</f>
        <v>-6.6075806957400013E-3</v>
      </c>
      <c r="Z498">
        <f ca="1">SUMPRODUCT('Modified Weights'!Z508:Z512,'Centered Ratings'!Z497:Z501)/SUM('Modified Weights'!Z508:Z512)</f>
        <v>-3.7973520413748664E-2</v>
      </c>
    </row>
    <row r="499" spans="1:26">
      <c r="A499" s="1" t="str">
        <f t="shared" ref="A499:A502" si="99">A498</f>
        <v>36955: True Lies (1994)</v>
      </c>
      <c r="B499">
        <f ca="1">SUMPRODUCT('Modified Weights'!B509:B513,'Centered Ratings'!B498:B502)/SUM('Modified Weights'!B509:B513)</f>
        <v>0</v>
      </c>
      <c r="C499">
        <f ca="1">SUMPRODUCT('Modified Weights'!C509:C513,'Centered Ratings'!C498:C502)/SUM('Modified Weights'!C509:C513)</f>
        <v>0</v>
      </c>
      <c r="D499">
        <f ca="1">SUMPRODUCT('Modified Weights'!D509:D513,'Centered Ratings'!D498:D502)/SUM('Modified Weights'!D509:D513)</f>
        <v>3.0136865324476743E-2</v>
      </c>
      <c r="E499">
        <f ca="1">SUMPRODUCT('Modified Weights'!E509:E513,'Centered Ratings'!E498:E502)/SUM('Modified Weights'!E509:E513)</f>
        <v>0</v>
      </c>
      <c r="F499" s="4">
        <f ca="1">SUMPRODUCT('Modified Weights'!F509:F513,'Centered Ratings'!F498:F502)/SUM('Modified Weights'!F509:F513)</f>
        <v>-0.47433170887963072</v>
      </c>
      <c r="G499">
        <f ca="1">SUMPRODUCT('Modified Weights'!G509:G513,'Centered Ratings'!G498:G502)/SUM('Modified Weights'!G509:G513)</f>
        <v>0</v>
      </c>
      <c r="H499">
        <f ca="1">SUMPRODUCT('Modified Weights'!H509:H513,'Centered Ratings'!H498:H502)/SUM('Modified Weights'!H509:H513)</f>
        <v>0</v>
      </c>
      <c r="I499">
        <f ca="1">SUMPRODUCT('Modified Weights'!I509:I513,'Centered Ratings'!I498:I502)/SUM('Modified Weights'!I509:I513)</f>
        <v>0</v>
      </c>
      <c r="J499">
        <f ca="1">SUMPRODUCT('Modified Weights'!J509:J513,'Centered Ratings'!J498:J502)/SUM('Modified Weights'!J509:J513)</f>
        <v>0</v>
      </c>
      <c r="K499">
        <f ca="1">SUMPRODUCT('Modified Weights'!K509:K513,'Centered Ratings'!K498:K502)/SUM('Modified Weights'!K509:K513)</f>
        <v>0</v>
      </c>
      <c r="L499">
        <f ca="1">SUMPRODUCT('Modified Weights'!L509:L513,'Centered Ratings'!L498:L502)/SUM('Modified Weights'!L509:L513)</f>
        <v>0.75</v>
      </c>
      <c r="M499">
        <f ca="1">SUMPRODUCT('Modified Weights'!M509:M513,'Centered Ratings'!M498:M502)/SUM('Modified Weights'!M509:M513)</f>
        <v>0</v>
      </c>
      <c r="N499">
        <f ca="1">SUMPRODUCT('Modified Weights'!N509:N513,'Centered Ratings'!N498:N502)/SUM('Modified Weights'!N509:N513)</f>
        <v>-0.25</v>
      </c>
      <c r="O499" s="4">
        <f ca="1">SUMPRODUCT('Modified Weights'!O509:O513,'Centered Ratings'!O498:O502)/SUM('Modified Weights'!O509:O513)</f>
        <v>1.566466128855384E-2</v>
      </c>
      <c r="P499">
        <f ca="1">SUMPRODUCT('Modified Weights'!P509:P513,'Centered Ratings'!P498:P502)/SUM('Modified Weights'!P509:P513)</f>
        <v>0</v>
      </c>
      <c r="Q499">
        <f ca="1">SUMPRODUCT('Modified Weights'!Q509:Q513,'Centered Ratings'!Q498:Q502)/SUM('Modified Weights'!Q509:Q513)</f>
        <v>0</v>
      </c>
      <c r="R499">
        <f ca="1">SUMPRODUCT('Modified Weights'!R509:R513,'Centered Ratings'!R498:R502)/SUM('Modified Weights'!R509:R513)</f>
        <v>0</v>
      </c>
      <c r="S499" t="e">
        <f ca="1">SUMPRODUCT('Modified Weights'!S509:S513,'Centered Ratings'!S498:S502)/SUM('Modified Weights'!S509:S513)</f>
        <v>#DIV/0!</v>
      </c>
      <c r="T499">
        <f ca="1">SUMPRODUCT('Modified Weights'!T509:T513,'Centered Ratings'!T498:T502)/SUM('Modified Weights'!T509:T513)</f>
        <v>0</v>
      </c>
      <c r="U499">
        <f ca="1">SUMPRODUCT('Modified Weights'!U509:U513,'Centered Ratings'!U498:U502)/SUM('Modified Weights'!U509:U513)</f>
        <v>0</v>
      </c>
      <c r="V499">
        <f ca="1">SUMPRODUCT('Modified Weights'!V509:V513,'Centered Ratings'!V498:V502)/SUM('Modified Weights'!V509:V513)</f>
        <v>0</v>
      </c>
      <c r="W499">
        <f ca="1">SUMPRODUCT('Modified Weights'!W509:W513,'Centered Ratings'!W498:W502)/SUM('Modified Weights'!W509:W513)</f>
        <v>0</v>
      </c>
      <c r="X499">
        <f ca="1">SUMPRODUCT('Modified Weights'!X509:X513,'Centered Ratings'!X498:X502)/SUM('Modified Weights'!X509:X513)</f>
        <v>0</v>
      </c>
      <c r="Y499">
        <f ca="1">SUMPRODUCT('Modified Weights'!Y509:Y513,'Centered Ratings'!Y498:Y502)/SUM('Modified Weights'!Y509:Y513)</f>
        <v>-6.6075806957400013E-3</v>
      </c>
      <c r="Z499">
        <f ca="1">SUMPRODUCT('Modified Weights'!Z509:Z513,'Centered Ratings'!Z498:Z502)/SUM('Modified Weights'!Z509:Z513)</f>
        <v>-3.7973520413748664E-2</v>
      </c>
    </row>
    <row r="500" spans="1:26">
      <c r="A500" s="1" t="str">
        <f t="shared" si="99"/>
        <v>36955: True Lies (1994)</v>
      </c>
      <c r="B500">
        <f ca="1">SUMPRODUCT('Modified Weights'!B510:B514,'Centered Ratings'!B499:B503)/SUM('Modified Weights'!B510:B514)</f>
        <v>0</v>
      </c>
      <c r="C500">
        <f ca="1">SUMPRODUCT('Modified Weights'!C510:C514,'Centered Ratings'!C499:C503)/SUM('Modified Weights'!C510:C514)</f>
        <v>0</v>
      </c>
      <c r="D500">
        <f ca="1">SUMPRODUCT('Modified Weights'!D510:D514,'Centered Ratings'!D499:D503)/SUM('Modified Weights'!D510:D514)</f>
        <v>3.0136865324476743E-2</v>
      </c>
      <c r="E500">
        <f ca="1">SUMPRODUCT('Modified Weights'!E510:E514,'Centered Ratings'!E499:E503)/SUM('Modified Weights'!E510:E514)</f>
        <v>0</v>
      </c>
      <c r="F500" s="4">
        <f ca="1">SUMPRODUCT('Modified Weights'!F510:F514,'Centered Ratings'!F499:F503)/SUM('Modified Weights'!F510:F514)</f>
        <v>-0.47433170887963072</v>
      </c>
      <c r="G500">
        <f ca="1">SUMPRODUCT('Modified Weights'!G510:G514,'Centered Ratings'!G499:G503)/SUM('Modified Weights'!G510:G514)</f>
        <v>0</v>
      </c>
      <c r="H500" t="e">
        <f ca="1">SUMPRODUCT('Modified Weights'!H510:H514,'Centered Ratings'!H499:H503)/SUM('Modified Weights'!H510:H514)</f>
        <v>#DIV/0!</v>
      </c>
      <c r="I500">
        <f ca="1">SUMPRODUCT('Modified Weights'!I510:I514,'Centered Ratings'!I499:I503)/SUM('Modified Weights'!I510:I514)</f>
        <v>0</v>
      </c>
      <c r="J500">
        <f ca="1">SUMPRODUCT('Modified Weights'!J510:J514,'Centered Ratings'!J499:J503)/SUM('Modified Weights'!J510:J514)</f>
        <v>0</v>
      </c>
      <c r="K500">
        <f ca="1">SUMPRODUCT('Modified Weights'!K510:K514,'Centered Ratings'!K499:K503)/SUM('Modified Weights'!K510:K514)</f>
        <v>0</v>
      </c>
      <c r="L500">
        <f ca="1">SUMPRODUCT('Modified Weights'!L510:L514,'Centered Ratings'!L499:L503)/SUM('Modified Weights'!L510:L514)</f>
        <v>0.75</v>
      </c>
      <c r="M500">
        <f ca="1">SUMPRODUCT('Modified Weights'!M510:M514,'Centered Ratings'!M499:M503)/SUM('Modified Weights'!M510:M514)</f>
        <v>0</v>
      </c>
      <c r="N500" t="e">
        <f ca="1">SUMPRODUCT('Modified Weights'!N510:N514,'Centered Ratings'!N499:N503)/SUM('Modified Weights'!N510:N514)</f>
        <v>#DIV/0!</v>
      </c>
      <c r="O500" s="4">
        <f ca="1">SUMPRODUCT('Modified Weights'!O510:O514,'Centered Ratings'!O499:O503)/SUM('Modified Weights'!O510:O514)</f>
        <v>1.566466128855384E-2</v>
      </c>
      <c r="P500">
        <f ca="1">SUMPRODUCT('Modified Weights'!P510:P514,'Centered Ratings'!P499:P503)/SUM('Modified Weights'!P510:P514)</f>
        <v>0</v>
      </c>
      <c r="Q500">
        <f ca="1">SUMPRODUCT('Modified Weights'!Q510:Q514,'Centered Ratings'!Q499:Q503)/SUM('Modified Weights'!Q510:Q514)</f>
        <v>0</v>
      </c>
      <c r="R500">
        <f ca="1">SUMPRODUCT('Modified Weights'!R510:R514,'Centered Ratings'!R499:R503)/SUM('Modified Weights'!R510:R514)</f>
        <v>0</v>
      </c>
      <c r="S500" t="e">
        <f ca="1">SUMPRODUCT('Modified Weights'!S510:S514,'Centered Ratings'!S499:S503)/SUM('Modified Weights'!S510:S514)</f>
        <v>#DIV/0!</v>
      </c>
      <c r="T500">
        <f ca="1">SUMPRODUCT('Modified Weights'!T510:T514,'Centered Ratings'!T499:T503)/SUM('Modified Weights'!T510:T514)</f>
        <v>0</v>
      </c>
      <c r="U500" t="e">
        <f ca="1">SUMPRODUCT('Modified Weights'!U510:U514,'Centered Ratings'!U499:U503)/SUM('Modified Weights'!U510:U514)</f>
        <v>#DIV/0!</v>
      </c>
      <c r="V500">
        <f ca="1">SUMPRODUCT('Modified Weights'!V510:V514,'Centered Ratings'!V499:V503)/SUM('Modified Weights'!V510:V514)</f>
        <v>0</v>
      </c>
      <c r="W500">
        <f ca="1">SUMPRODUCT('Modified Weights'!W510:W514,'Centered Ratings'!W499:W503)/SUM('Modified Weights'!W510:W514)</f>
        <v>0</v>
      </c>
      <c r="X500">
        <f ca="1">SUMPRODUCT('Modified Weights'!X510:X514,'Centered Ratings'!X499:X503)/SUM('Modified Weights'!X510:X514)</f>
        <v>0</v>
      </c>
      <c r="Y500">
        <f ca="1">SUMPRODUCT('Modified Weights'!Y510:Y514,'Centered Ratings'!Y499:Y503)/SUM('Modified Weights'!Y510:Y514)</f>
        <v>-6.6075806957400013E-3</v>
      </c>
      <c r="Z500">
        <f ca="1">SUMPRODUCT('Modified Weights'!Z510:Z514,'Centered Ratings'!Z499:Z503)/SUM('Modified Weights'!Z510:Z514)</f>
        <v>-3.7973520413748664E-2</v>
      </c>
    </row>
    <row r="501" spans="1:26">
      <c r="A501" s="1" t="str">
        <f t="shared" si="99"/>
        <v>36955: True Lies (1994)</v>
      </c>
      <c r="B501">
        <f ca="1">SUMPRODUCT('Modified Weights'!B511:B515,'Centered Ratings'!B500:B504)/SUM('Modified Weights'!B511:B515)</f>
        <v>0</v>
      </c>
      <c r="C501" t="e">
        <f ca="1">SUMPRODUCT('Modified Weights'!C511:C515,'Centered Ratings'!C500:C504)/SUM('Modified Weights'!C511:C515)</f>
        <v>#DIV/0!</v>
      </c>
      <c r="D501">
        <f ca="1">SUMPRODUCT('Modified Weights'!D511:D515,'Centered Ratings'!D500:D504)/SUM('Modified Weights'!D511:D515)</f>
        <v>-0.25</v>
      </c>
      <c r="E501" t="e">
        <f ca="1">SUMPRODUCT('Modified Weights'!E511:E515,'Centered Ratings'!E500:E504)/SUM('Modified Weights'!E511:E515)</f>
        <v>#DIV/0!</v>
      </c>
      <c r="F501" s="4">
        <f ca="1">SUMPRODUCT('Modified Weights'!F511:F515,'Centered Ratings'!F500:F504)/SUM('Modified Weights'!F511:F515)</f>
        <v>0.83333333333333348</v>
      </c>
      <c r="G501">
        <f ca="1">SUMPRODUCT('Modified Weights'!G511:G515,'Centered Ratings'!G500:G504)/SUM('Modified Weights'!G511:G515)</f>
        <v>0</v>
      </c>
      <c r="H501" t="e">
        <f ca="1">SUMPRODUCT('Modified Weights'!H511:H515,'Centered Ratings'!H500:H504)/SUM('Modified Weights'!H511:H515)</f>
        <v>#DIV/0!</v>
      </c>
      <c r="I501" t="e">
        <f ca="1">SUMPRODUCT('Modified Weights'!I511:I515,'Centered Ratings'!I500:I504)/SUM('Modified Weights'!I511:I515)</f>
        <v>#DIV/0!</v>
      </c>
      <c r="J501" t="e">
        <f ca="1">SUMPRODUCT('Modified Weights'!J511:J515,'Centered Ratings'!J500:J504)/SUM('Modified Weights'!J511:J515)</f>
        <v>#DIV/0!</v>
      </c>
      <c r="K501">
        <f ca="1">SUMPRODUCT('Modified Weights'!K511:K515,'Centered Ratings'!K500:K504)/SUM('Modified Weights'!K511:K515)</f>
        <v>0</v>
      </c>
      <c r="L501">
        <f ca="1">SUMPRODUCT('Modified Weights'!L511:L515,'Centered Ratings'!L500:L504)/SUM('Modified Weights'!L511:L515)</f>
        <v>0.75</v>
      </c>
      <c r="M501">
        <f ca="1">SUMPRODUCT('Modified Weights'!M511:M515,'Centered Ratings'!M500:M504)/SUM('Modified Weights'!M511:M515)</f>
        <v>0</v>
      </c>
      <c r="N501" t="e">
        <f ca="1">SUMPRODUCT('Modified Weights'!N511:N515,'Centered Ratings'!N500:N504)/SUM('Modified Weights'!N511:N515)</f>
        <v>#DIV/0!</v>
      </c>
      <c r="O501" s="4">
        <f ca="1">SUMPRODUCT('Modified Weights'!O511:O515,'Centered Ratings'!O500:O504)/SUM('Modified Weights'!O511:O515)</f>
        <v>-0.25</v>
      </c>
      <c r="P501">
        <f ca="1">SUMPRODUCT('Modified Weights'!P511:P515,'Centered Ratings'!P500:P504)/SUM('Modified Weights'!P511:P515)</f>
        <v>0</v>
      </c>
      <c r="Q501" t="e">
        <f ca="1">SUMPRODUCT('Modified Weights'!Q511:Q515,'Centered Ratings'!Q500:Q504)/SUM('Modified Weights'!Q511:Q515)</f>
        <v>#DIV/0!</v>
      </c>
      <c r="R501">
        <f ca="1">SUMPRODUCT('Modified Weights'!R511:R515,'Centered Ratings'!R500:R504)/SUM('Modified Weights'!R511:R515)</f>
        <v>0</v>
      </c>
      <c r="S501" t="e">
        <f ca="1">SUMPRODUCT('Modified Weights'!S511:S515,'Centered Ratings'!S500:S504)/SUM('Modified Weights'!S511:S515)</f>
        <v>#DIV/0!</v>
      </c>
      <c r="T501">
        <f ca="1">SUMPRODUCT('Modified Weights'!T511:T515,'Centered Ratings'!T500:T504)/SUM('Modified Weights'!T511:T515)</f>
        <v>0</v>
      </c>
      <c r="U501" t="e">
        <f ca="1">SUMPRODUCT('Modified Weights'!U511:U515,'Centered Ratings'!U500:U504)/SUM('Modified Weights'!U511:U515)</f>
        <v>#DIV/0!</v>
      </c>
      <c r="V501">
        <f ca="1">SUMPRODUCT('Modified Weights'!V511:V515,'Centered Ratings'!V500:V504)/SUM('Modified Weights'!V511:V515)</f>
        <v>0</v>
      </c>
      <c r="W501" t="e">
        <f ca="1">SUMPRODUCT('Modified Weights'!W511:W515,'Centered Ratings'!W500:W504)/SUM('Modified Weights'!W511:W515)</f>
        <v>#DIV/0!</v>
      </c>
      <c r="X501">
        <f ca="1">SUMPRODUCT('Modified Weights'!X511:X515,'Centered Ratings'!X500:X504)/SUM('Modified Weights'!X511:X515)</f>
        <v>0</v>
      </c>
      <c r="Y501">
        <f ca="1">SUMPRODUCT('Modified Weights'!Y511:Y515,'Centered Ratings'!Y500:Y504)/SUM('Modified Weights'!Y511:Y515)</f>
        <v>0.75000000000000011</v>
      </c>
      <c r="Z501">
        <f ca="1">SUMPRODUCT('Modified Weights'!Z511:Z515,'Centered Ratings'!Z500:Z504)/SUM('Modified Weights'!Z511:Z515)</f>
        <v>0.25</v>
      </c>
    </row>
    <row r="502" spans="1:26">
      <c r="A502" s="1" t="str">
        <f t="shared" si="99"/>
        <v>36955: True Lies (1994)</v>
      </c>
      <c r="B502" t="e">
        <f ca="1">SUMPRODUCT('Modified Weights'!B512:B516,'Centered Ratings'!B501:B505)/SUM('Modified Weights'!B512:B516)</f>
        <v>#DIV/0!</v>
      </c>
      <c r="C502" t="e">
        <f ca="1">SUMPRODUCT('Modified Weights'!C512:C516,'Centered Ratings'!C501:C505)/SUM('Modified Weights'!C512:C516)</f>
        <v>#DIV/0!</v>
      </c>
      <c r="D502">
        <f ca="1">SUMPRODUCT('Modified Weights'!D512:D516,'Centered Ratings'!D501:D505)/SUM('Modified Weights'!D512:D516)</f>
        <v>-0.25</v>
      </c>
      <c r="E502" t="e">
        <f ca="1">SUMPRODUCT('Modified Weights'!E512:E516,'Centered Ratings'!E501:E505)/SUM('Modified Weights'!E512:E516)</f>
        <v>#DIV/0!</v>
      </c>
      <c r="F502" s="4" t="e">
        <f ca="1">SUMPRODUCT('Modified Weights'!F512:F516,'Centered Ratings'!F501:F505)/SUM('Modified Weights'!F512:F516)</f>
        <v>#DIV/0!</v>
      </c>
      <c r="G502">
        <f ca="1">SUMPRODUCT('Modified Weights'!G512:G516,'Centered Ratings'!G501:G505)/SUM('Modified Weights'!G512:G516)</f>
        <v>0</v>
      </c>
      <c r="H502" t="e">
        <f ca="1">SUMPRODUCT('Modified Weights'!H512:H516,'Centered Ratings'!H501:H505)/SUM('Modified Weights'!H512:H516)</f>
        <v>#DIV/0!</v>
      </c>
      <c r="I502" t="e">
        <f ca="1">SUMPRODUCT('Modified Weights'!I512:I516,'Centered Ratings'!I501:I505)/SUM('Modified Weights'!I512:I516)</f>
        <v>#DIV/0!</v>
      </c>
      <c r="J502" t="e">
        <f ca="1">SUMPRODUCT('Modified Weights'!J512:J516,'Centered Ratings'!J501:J505)/SUM('Modified Weights'!J512:J516)</f>
        <v>#DIV/0!</v>
      </c>
      <c r="K502">
        <f ca="1">SUMPRODUCT('Modified Weights'!K512:K516,'Centered Ratings'!K501:K505)/SUM('Modified Weights'!K512:K516)</f>
        <v>0</v>
      </c>
      <c r="L502">
        <f ca="1">SUMPRODUCT('Modified Weights'!L512:L516,'Centered Ratings'!L501:L505)/SUM('Modified Weights'!L512:L516)</f>
        <v>0.75</v>
      </c>
      <c r="M502" t="e">
        <f ca="1">SUMPRODUCT('Modified Weights'!M512:M516,'Centered Ratings'!M501:M505)/SUM('Modified Weights'!M512:M516)</f>
        <v>#DIV/0!</v>
      </c>
      <c r="N502" t="e">
        <f ca="1">SUMPRODUCT('Modified Weights'!N512:N516,'Centered Ratings'!N501:N505)/SUM('Modified Weights'!N512:N516)</f>
        <v>#DIV/0!</v>
      </c>
      <c r="O502" s="4">
        <f ca="1">SUMPRODUCT('Modified Weights'!O512:O516,'Centered Ratings'!O501:O505)/SUM('Modified Weights'!O512:O516)</f>
        <v>-0.25</v>
      </c>
      <c r="P502" t="e">
        <f ca="1">SUMPRODUCT('Modified Weights'!P512:P516,'Centered Ratings'!P501:P505)/SUM('Modified Weights'!P512:P516)</f>
        <v>#DIV/0!</v>
      </c>
      <c r="Q502" t="e">
        <f ca="1">SUMPRODUCT('Modified Weights'!Q512:Q516,'Centered Ratings'!Q501:Q505)/SUM('Modified Weights'!Q512:Q516)</f>
        <v>#DIV/0!</v>
      </c>
      <c r="R502" t="e">
        <f ca="1">SUMPRODUCT('Modified Weights'!R512:R516,'Centered Ratings'!R501:R505)/SUM('Modified Weights'!R512:R516)</f>
        <v>#DIV/0!</v>
      </c>
      <c r="S502" t="e">
        <f ca="1">SUMPRODUCT('Modified Weights'!S512:S516,'Centered Ratings'!S501:S505)/SUM('Modified Weights'!S512:S516)</f>
        <v>#DIV/0!</v>
      </c>
      <c r="T502">
        <f ca="1">SUMPRODUCT('Modified Weights'!T512:T516,'Centered Ratings'!T501:T505)/SUM('Modified Weights'!T512:T516)</f>
        <v>0</v>
      </c>
      <c r="U502" t="e">
        <f ca="1">SUMPRODUCT('Modified Weights'!U512:U516,'Centered Ratings'!U501:U505)/SUM('Modified Weights'!U512:U516)</f>
        <v>#DIV/0!</v>
      </c>
      <c r="V502" t="e">
        <f ca="1">SUMPRODUCT('Modified Weights'!V512:V516,'Centered Ratings'!V501:V505)/SUM('Modified Weights'!V512:V516)</f>
        <v>#DIV/0!</v>
      </c>
      <c r="W502" t="e">
        <f ca="1">SUMPRODUCT('Modified Weights'!W512:W516,'Centered Ratings'!W501:W505)/SUM('Modified Weights'!W512:W516)</f>
        <v>#DIV/0!</v>
      </c>
      <c r="X502">
        <f ca="1">SUMPRODUCT('Modified Weights'!X512:X516,'Centered Ratings'!X501:X505)/SUM('Modified Weights'!X512:X516)</f>
        <v>0</v>
      </c>
      <c r="Y502" t="e">
        <f ca="1">SUMPRODUCT('Modified Weights'!Y512:Y516,'Centered Ratings'!Y501:Y505)/SUM('Modified Weights'!Y512:Y516)</f>
        <v>#DIV/0!</v>
      </c>
      <c r="Z502">
        <f ca="1">SUMPRODUCT('Modified Weights'!Z512:Z516,'Centered Ratings'!Z501:Z505)/SUM('Modified Weights'!Z512:Z516)</f>
        <v>0.25</v>
      </c>
    </row>
  </sheetData>
  <mergeCells count="1">
    <mergeCell ref="A1:Y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2"/>
  <sheetViews>
    <sheetView workbookViewId="0">
      <selection activeCell="F4" sqref="F4"/>
    </sheetView>
  </sheetViews>
  <sheetFormatPr baseColWidth="10" defaultRowHeight="15"/>
  <cols>
    <col min="1" max="1" width="76.1640625" bestFit="1" customWidth="1"/>
    <col min="6" max="6" width="10.83203125" style="4"/>
    <col min="15" max="15" width="10.83203125" style="4"/>
  </cols>
  <sheetData>
    <row r="1" spans="1:26" ht="16" thickBot="1">
      <c r="A1" s="44" t="s">
        <v>109</v>
      </c>
      <c r="B1" s="45"/>
      <c r="C1" s="45"/>
      <c r="D1" s="45"/>
      <c r="E1" s="45"/>
      <c r="F1" s="45"/>
    </row>
    <row r="2" spans="1:26" ht="16" thickBot="1">
      <c r="B2" s="29">
        <v>1648</v>
      </c>
      <c r="C2" s="30">
        <v>5136</v>
      </c>
      <c r="D2" s="30">
        <v>918</v>
      </c>
      <c r="E2" s="30">
        <v>2824</v>
      </c>
      <c r="F2" s="31">
        <v>3867</v>
      </c>
      <c r="G2" s="30">
        <v>860</v>
      </c>
      <c r="H2" s="30">
        <v>3712</v>
      </c>
      <c r="I2" s="30">
        <v>2968</v>
      </c>
      <c r="J2" s="30">
        <v>3525</v>
      </c>
      <c r="K2" s="30">
        <v>4323</v>
      </c>
      <c r="L2" s="30">
        <v>3617</v>
      </c>
      <c r="M2" s="30">
        <v>4360</v>
      </c>
      <c r="N2" s="30">
        <v>2756</v>
      </c>
      <c r="O2" s="31">
        <v>89</v>
      </c>
      <c r="P2" s="30">
        <v>442</v>
      </c>
      <c r="Q2" s="30">
        <v>3556</v>
      </c>
      <c r="R2" s="30">
        <v>5261</v>
      </c>
      <c r="S2" s="30">
        <v>2492</v>
      </c>
      <c r="T2" s="30">
        <v>5062</v>
      </c>
      <c r="U2" s="30">
        <v>2486</v>
      </c>
      <c r="V2" s="30">
        <v>4942</v>
      </c>
      <c r="W2" s="30">
        <v>2267</v>
      </c>
      <c r="X2" s="30">
        <v>4809</v>
      </c>
      <c r="Y2" s="30">
        <v>3853</v>
      </c>
      <c r="Z2" s="32">
        <v>2288</v>
      </c>
    </row>
    <row r="3" spans="1:26">
      <c r="A3" s="33" t="s">
        <v>0</v>
      </c>
      <c r="B3">
        <v>3.5146521930321424E-3</v>
      </c>
      <c r="C3">
        <v>1.7293945340051686E-2</v>
      </c>
      <c r="D3">
        <v>0</v>
      </c>
      <c r="E3">
        <v>0</v>
      </c>
      <c r="F3" s="4">
        <v>2.0581392373963062E-2</v>
      </c>
      <c r="G3">
        <v>2.5021758896543208E-3</v>
      </c>
      <c r="H3">
        <v>0.12823253748110902</v>
      </c>
      <c r="I3">
        <v>-2.5829033983895921E-2</v>
      </c>
      <c r="J3">
        <v>-3.4943989430551013E-2</v>
      </c>
      <c r="K3">
        <v>0</v>
      </c>
      <c r="L3">
        <v>3.1421227803884448E-2</v>
      </c>
      <c r="M3">
        <v>0.12326362985977277</v>
      </c>
      <c r="N3">
        <v>0</v>
      </c>
      <c r="O3" s="4">
        <v>8.7253374815854309E-3</v>
      </c>
      <c r="P3">
        <v>3.6435556069334497E-2</v>
      </c>
      <c r="Q3">
        <v>-3.8310942704569889E-2</v>
      </c>
      <c r="R3">
        <v>4.1093170357455175E-2</v>
      </c>
      <c r="S3">
        <v>-6.4040505077849201E-4</v>
      </c>
      <c r="T3">
        <v>3.2851596247426555E-2</v>
      </c>
      <c r="U3">
        <v>3.5783022473113858E-2</v>
      </c>
      <c r="V3">
        <v>-2.2027133594556315E-2</v>
      </c>
      <c r="W3">
        <v>2.7476920295543714E-4</v>
      </c>
      <c r="X3">
        <v>-4.3226489216478585E-2</v>
      </c>
      <c r="Y3">
        <v>8.763787995331182E-2</v>
      </c>
      <c r="Z3">
        <v>1.9150179226461908E-2</v>
      </c>
    </row>
    <row r="4" spans="1:26">
      <c r="A4" s="34" t="s">
        <v>1</v>
      </c>
      <c r="B4" cm="1">
        <f t="array" aca="1" ref="B4" ca="1">OFFSET(WeightedAveragesUnFiltered!B$3,(ROW(A1)*5),0)</f>
        <v>-1.1407017626040222E-2</v>
      </c>
      <c r="C4" cm="1">
        <f t="array" aca="1" ref="C4" ca="1">OFFSET(WeightedAveragesUnFiltered!C$3,(ROW(B1)*5),0)</f>
        <v>4.7584694022790114E-2</v>
      </c>
      <c r="D4" cm="1">
        <f t="array" aca="1" ref="D4" ca="1">OFFSET(WeightedAveragesUnFiltered!D$3,(ROW(C1)*5),0)</f>
        <v>0</v>
      </c>
      <c r="E4" cm="1">
        <f t="array" aca="1" ref="E4" ca="1">OFFSET(WeightedAveragesUnFiltered!E$3,(ROW(D1)*5),0)</f>
        <v>7.0321988267005947E-2</v>
      </c>
      <c r="F4" s="4" cm="1">
        <f t="array" aca="1" ref="F4" ca="1">OFFSET(WeightedAveragesUnFiltered!F$3,(ROW(E1)*5),0)</f>
        <v>-2.7265582047290581E-2</v>
      </c>
      <c r="G4" cm="1">
        <f t="array" aca="1" ref="G4" ca="1">OFFSET(WeightedAveragesUnFiltered!G$3,(ROW(F1)*5),0)</f>
        <v>2.9113946698689157E-2</v>
      </c>
      <c r="H4" cm="1">
        <f t="array" aca="1" ref="H4" ca="1">OFFSET(WeightedAveragesUnFiltered!H$3,(ROW(G1)*5),0)</f>
        <v>0</v>
      </c>
      <c r="I4" cm="1">
        <f t="array" aca="1" ref="I4" ca="1">OFFSET(WeightedAveragesUnFiltered!I$3,(ROW(H1)*5),0)</f>
        <v>1.774689693120679E-2</v>
      </c>
      <c r="J4" cm="1">
        <f t="array" aca="1" ref="J4" ca="1">OFFSET(WeightedAveragesUnFiltered!J$3,(ROW(I1)*5),0)</f>
        <v>-3.2725593944583978E-2</v>
      </c>
      <c r="K4" cm="1">
        <f t="array" aca="1" ref="K4" ca="1">OFFSET(WeightedAveragesUnFiltered!K$3,(ROW(J1)*5),0)</f>
        <v>6.2801782427039914E-3</v>
      </c>
      <c r="L4" cm="1">
        <f t="array" aca="1" ref="L4" ca="1">OFFSET(WeightedAveragesUnFiltered!L$3,(ROW(K1)*5),0)</f>
        <v>2.0846774549698785E-2</v>
      </c>
      <c r="M4" cm="1">
        <f t="array" aca="1" ref="M4" ca="1">OFFSET(WeightedAveragesUnFiltered!M$3,(ROW(L1)*5),0)</f>
        <v>0</v>
      </c>
      <c r="N4" cm="1">
        <f t="array" aca="1" ref="N4" ca="1">OFFSET(WeightedAveragesUnFiltered!N$3,(ROW(M1)*5),0)</f>
        <v>-9.4534072303438105E-3</v>
      </c>
      <c r="O4" s="4" cm="1">
        <f t="array" aca="1" ref="O4" ca="1">OFFSET(WeightedAveragesUnFiltered!O$3,(ROW(N1)*5),0)</f>
        <v>1.7450674963170862E-2</v>
      </c>
      <c r="P4" cm="1">
        <f t="array" aca="1" ref="P4" ca="1">OFFSET(WeightedAveragesUnFiltered!P$3,(ROW(O1)*5),0)</f>
        <v>0.11130702883305681</v>
      </c>
      <c r="Q4" cm="1">
        <f t="array" aca="1" ref="Q4" ca="1">OFFSET(WeightedAveragesUnFiltered!Q$3,(ROW(P1)*5),0)</f>
        <v>-2.2326756758056045E-2</v>
      </c>
      <c r="R4" cm="1">
        <f t="array" aca="1" ref="R4" ca="1">OFFSET(WeightedAveragesUnFiltered!R$3,(ROW(Q1)*5),0)</f>
        <v>6.1377463613721976E-2</v>
      </c>
      <c r="S4" cm="1">
        <f t="array" aca="1" ref="S4" ca="1">OFFSET(WeightedAveragesUnFiltered!S$3,(ROW(R1)*5),0)</f>
        <v>-2.1408876748243967E-2</v>
      </c>
      <c r="T4" cm="1">
        <f t="array" aca="1" ref="T4" ca="1">OFFSET(WeightedAveragesUnFiltered!T$3,(ROW(S1)*5),0)</f>
        <v>0.16425798123713278</v>
      </c>
      <c r="U4" cm="1">
        <f t="array" aca="1" ref="U4" ca="1">OFFSET(WeightedAveragesUnFiltered!U$3,(ROW(T1)*5),0)</f>
        <v>-6.7094191551419782E-2</v>
      </c>
      <c r="V4" cm="1">
        <f t="array" aca="1" ref="V4" ca="1">OFFSET(WeightedAveragesUnFiltered!V$3,(ROW(U1)*5),0)</f>
        <v>0</v>
      </c>
      <c r="W4" cm="1">
        <f t="array" aca="1" ref="W4" ca="1">OFFSET(WeightedAveragesUnFiltered!W$3,(ROW(V1)*5),0)</f>
        <v>-0.1210258750449011</v>
      </c>
      <c r="X4" cm="1">
        <f t="array" aca="1" ref="X4" ca="1">OFFSET(WeightedAveragesUnFiltered!X$3,(ROW(W1)*5),0)</f>
        <v>9.8202513837663166E-2</v>
      </c>
      <c r="Y4" cm="1">
        <f t="array" aca="1" ref="Y4" ca="1">OFFSET(WeightedAveragesUnFiltered!Y$3,(ROW(X1)*5),0)</f>
        <v>0.11306288231082545</v>
      </c>
      <c r="Z4" cm="1">
        <f t="array" aca="1" ref="Z4" ca="1">OFFSET(WeightedAveragesUnFiltered!Z$3,(ROW(Y1)*5),0)</f>
        <v>3.830035845292469E-2</v>
      </c>
    </row>
    <row r="5" spans="1:26">
      <c r="A5" s="34" t="s">
        <v>2</v>
      </c>
      <c r="B5" cm="1">
        <f t="array" aca="1" ref="B5" ca="1">OFFSET(WeightedAveragesUnFiltered!B$3,(ROW(A2)*5),0)</f>
        <v>-5.7602498515867892E-3</v>
      </c>
      <c r="C5" cm="1">
        <f t="array" aca="1" ref="C5" ca="1">OFFSET(WeightedAveragesUnFiltered!C$3,(ROW(B2)*5),0)</f>
        <v>6.2072719404588729E-2</v>
      </c>
      <c r="D5" cm="1">
        <f t="array" aca="1" ref="D5" ca="1">OFFSET(WeightedAveragesUnFiltered!D$3,(ROW(C2)*5),0)</f>
        <v>-6.3410629583603578E-2</v>
      </c>
      <c r="E5" cm="1">
        <f t="array" aca="1" ref="E5" ca="1">OFFSET(WeightedAveragesUnFiltered!E$3,(ROW(D2)*5),0)</f>
        <v>-2.7705241509526947E-2</v>
      </c>
      <c r="F5" s="4" cm="1">
        <f t="array" aca="1" ref="F5" ca="1">OFFSET(WeightedAveragesUnFiltered!F$3,(ROW(E2)*5),0)</f>
        <v>-5.2212774816494671E-4</v>
      </c>
      <c r="G5" cm="1">
        <f t="array" aca="1" ref="G5" ca="1">OFFSET(WeightedAveragesUnFiltered!G$3,(ROW(F2)*5),0)</f>
        <v>1.1571601309914359E-2</v>
      </c>
      <c r="H5" cm="1">
        <f t="array" aca="1" ref="H5" ca="1">OFFSET(WeightedAveragesUnFiltered!H$3,(ROW(G2)*5),0)</f>
        <v>0.20224205632996564</v>
      </c>
      <c r="I5" cm="1">
        <f t="array" aca="1" ref="I5" ca="1">OFFSET(WeightedAveragesUnFiltered!I$3,(ROW(H2)*5),0)</f>
        <v>3.3745220527507946E-2</v>
      </c>
      <c r="J5" cm="1">
        <f t="array" aca="1" ref="J5" ca="1">OFFSET(WeightedAveragesUnFiltered!J$3,(ROW(I2)*5),0)</f>
        <v>-1.2912192810418202E-2</v>
      </c>
      <c r="K5" cm="1">
        <f t="array" aca="1" ref="K5" ca="1">OFFSET(WeightedAveragesUnFiltered!K$3,(ROW(J2)*5),0)</f>
        <v>-4.3111098381118131E-2</v>
      </c>
      <c r="L5" cm="1">
        <f t="array" aca="1" ref="L5" ca="1">OFFSET(WeightedAveragesUnFiltered!L$3,(ROW(K2)*5),0)</f>
        <v>1.527855782424749E-2</v>
      </c>
      <c r="M5" cm="1">
        <f t="array" aca="1" ref="M5" ca="1">OFFSET(WeightedAveragesUnFiltered!M$3,(ROW(L2)*5),0)</f>
        <v>-3.8789656951013305E-3</v>
      </c>
      <c r="N5" cm="1">
        <f t="array" aca="1" ref="N5" ca="1">OFFSET(WeightedAveragesUnFiltered!N$3,(ROW(M2)*5),0)</f>
        <v>9.2509999865811141E-2</v>
      </c>
      <c r="O5" s="4" cm="1">
        <f t="array" aca="1" ref="O5" ca="1">OFFSET(WeightedAveragesUnFiltered!O$3,(ROW(N2)*5),0)</f>
        <v>1.4695155022948824E-3</v>
      </c>
      <c r="P5" cm="1">
        <f t="array" aca="1" ref="P5" ca="1">OFFSET(WeightedAveragesUnFiltered!P$3,(ROW(O2)*5),0)</f>
        <v>5.9751547949766837E-2</v>
      </c>
      <c r="Q5" cm="1">
        <f t="array" aca="1" ref="Q5" ca="1">OFFSET(WeightedAveragesUnFiltered!Q$3,(ROW(P2)*5),0)</f>
        <v>-1.3089311756951537E-3</v>
      </c>
      <c r="R5" cm="1">
        <f t="array" aca="1" ref="R5" ca="1">OFFSET(WeightedAveragesUnFiltered!R$3,(ROW(Q2)*5),0)</f>
        <v>2.9837848325198115E-2</v>
      </c>
      <c r="S5" cm="1">
        <f t="array" aca="1" ref="S5" ca="1">OFFSET(WeightedAveragesUnFiltered!S$3,(ROW(R2)*5),0)</f>
        <v>-1.900426412155308E-2</v>
      </c>
      <c r="T5" cm="1">
        <f t="array" aca="1" ref="T5" ca="1">OFFSET(WeightedAveragesUnFiltered!T$3,(ROW(S2)*5),0)</f>
        <v>4.3381492636337886E-2</v>
      </c>
      <c r="U5" cm="1">
        <f t="array" aca="1" ref="U5" ca="1">OFFSET(WeightedAveragesUnFiltered!U$3,(ROW(T2)*5),0)</f>
        <v>1.0779252611755566E-2</v>
      </c>
      <c r="V5" cm="1">
        <f t="array" aca="1" ref="V5" ca="1">OFFSET(WeightedAveragesUnFiltered!V$3,(ROW(U2)*5),0)</f>
        <v>8.4532476611739613E-2</v>
      </c>
      <c r="W5" cm="1">
        <f t="array" aca="1" ref="W5" ca="1">OFFSET(WeightedAveragesUnFiltered!W$3,(ROW(V2)*5),0)</f>
        <v>-1.2147135797380316E-2</v>
      </c>
      <c r="X5" cm="1">
        <f t="array" aca="1" ref="X5" ca="1">OFFSET(WeightedAveragesUnFiltered!X$3,(ROW(W2)*5),0)</f>
        <v>2.593171971476391E-2</v>
      </c>
      <c r="Y5" cm="1">
        <f t="array" aca="1" ref="Y5" ca="1">OFFSET(WeightedAveragesUnFiltered!Y$3,(ROW(X2)*5),0)</f>
        <v>1.7630305218146316E-2</v>
      </c>
      <c r="Z5" cm="1">
        <f t="array" aca="1" ref="Z5" ca="1">OFFSET(WeightedAveragesUnFiltered!Z$3,(ROW(Y2)*5),0)</f>
        <v>5.533247047598739E-3</v>
      </c>
    </row>
    <row r="6" spans="1:26">
      <c r="A6" s="34" t="s">
        <v>3</v>
      </c>
      <c r="B6" cm="1">
        <f t="array" aca="1" ref="B6" ca="1">OFFSET(WeightedAveragesUnFiltered!B$3,(ROW(A3)*5),0)</f>
        <v>0</v>
      </c>
      <c r="C6" cm="1">
        <f t="array" aca="1" ref="C6" ca="1">OFFSET(WeightedAveragesUnFiltered!C$3,(ROW(B3)*5),0)</f>
        <v>9.9502377479912876E-3</v>
      </c>
      <c r="D6" cm="1">
        <f t="array" aca="1" ref="D6" ca="1">OFFSET(WeightedAveragesUnFiltered!D$3,(ROW(C3)*5),0)</f>
        <v>1.9095123322732037E-3</v>
      </c>
      <c r="E6" cm="1">
        <f t="array" aca="1" ref="E6" ca="1">OFFSET(WeightedAveragesUnFiltered!E$3,(ROW(D3)*5),0)</f>
        <v>-1.1875816755251676E-2</v>
      </c>
      <c r="F6" s="4" cm="1">
        <f t="array" aca="1" ref="F6" ca="1">OFFSET(WeightedAveragesUnFiltered!F$3,(ROW(E3)*5),0)</f>
        <v>-2.9161666289519144E-2</v>
      </c>
      <c r="G6" cm="1">
        <f t="array" aca="1" ref="G6" ca="1">OFFSET(WeightedAveragesUnFiltered!G$3,(ROW(F3)*5),0)</f>
        <v>0</v>
      </c>
      <c r="H6" cm="1">
        <f t="array" aca="1" ref="H6" ca="1">OFFSET(WeightedAveragesUnFiltered!H$3,(ROW(G3)*5),0)</f>
        <v>1.0826877289217884E-2</v>
      </c>
      <c r="I6" cm="1">
        <f t="array" aca="1" ref="I6" ca="1">OFFSET(WeightedAveragesUnFiltered!I$3,(ROW(H3)*5),0)</f>
        <v>0</v>
      </c>
      <c r="J6" cm="1">
        <f t="array" aca="1" ref="J6" ca="1">OFFSET(WeightedAveragesUnFiltered!J$3,(ROW(I3)*5),0)</f>
        <v>0</v>
      </c>
      <c r="K6" cm="1">
        <f t="array" aca="1" ref="K6" ca="1">OFFSET(WeightedAveragesUnFiltered!K$3,(ROW(J3)*5),0)</f>
        <v>5.0287194759914507E-2</v>
      </c>
      <c r="L6" cm="1">
        <f t="array" aca="1" ref="L6" ca="1">OFFSET(WeightedAveragesUnFiltered!L$3,(ROW(K3)*5),0)</f>
        <v>-6.8692496105054623E-2</v>
      </c>
      <c r="M6" cm="1">
        <f t="array" aca="1" ref="M6" ca="1">OFFSET(WeightedAveragesUnFiltered!M$3,(ROW(L3)*5),0)</f>
        <v>6.1631814929886383E-2</v>
      </c>
      <c r="N6" t="e" cm="1">
        <f t="array" aca="1" ref="N6" ca="1">OFFSET(WeightedAveragesUnFiltered!N$3,(ROW(M3)*5),0)</f>
        <v>#DIV/0!</v>
      </c>
      <c r="O6" s="4" cm="1">
        <f t="array" aca="1" ref="O6" ca="1">OFFSET(WeightedAveragesUnFiltered!O$3,(ROW(N3)*5),0)</f>
        <v>-1.3417515865916555E-2</v>
      </c>
      <c r="P6" cm="1">
        <f t="array" aca="1" ref="P6" ca="1">OFFSET(WeightedAveragesUnFiltered!P$3,(ROW(O3)*5),0)</f>
        <v>4.8229696710499093E-2</v>
      </c>
      <c r="Q6" cm="1">
        <f t="array" aca="1" ref="Q6" ca="1">OFFSET(WeightedAveragesUnFiltered!Q$3,(ROW(P3)*5),0)</f>
        <v>3.3433169405055695E-3</v>
      </c>
      <c r="R6" cm="1">
        <f t="array" aca="1" ref="R6" ca="1">OFFSET(WeightedAveragesUnFiltered!R$3,(ROW(Q3)*5),0)</f>
        <v>0</v>
      </c>
      <c r="S6" cm="1">
        <f t="array" aca="1" ref="S6" ca="1">OFFSET(WeightedAveragesUnFiltered!S$3,(ROW(R3)*5),0)</f>
        <v>-7.6867886287067949E-3</v>
      </c>
      <c r="T6" cm="1">
        <f t="array" aca="1" ref="T6" ca="1">OFFSET(WeightedAveragesUnFiltered!T$3,(ROW(S3)*5),0)</f>
        <v>0</v>
      </c>
      <c r="U6" cm="1">
        <f t="array" aca="1" ref="U6" ca="1">OFFSET(WeightedAveragesUnFiltered!U$3,(ROW(T3)*5),0)</f>
        <v>3.7276288345284458E-2</v>
      </c>
      <c r="V6" cm="1">
        <f t="array" aca="1" ref="V6" ca="1">OFFSET(WeightedAveragesUnFiltered!V$3,(ROW(U3)*5),0)</f>
        <v>0</v>
      </c>
      <c r="W6" cm="1">
        <f t="array" aca="1" ref="W6" ca="1">OFFSET(WeightedAveragesUnFiltered!W$3,(ROW(V3)*5),0)</f>
        <v>1.8479710779699642E-2</v>
      </c>
      <c r="X6" cm="1">
        <f t="array" aca="1" ref="X6" ca="1">OFFSET(WeightedAveragesUnFiltered!X$3,(ROW(W3)*5),0)</f>
        <v>0</v>
      </c>
      <c r="Y6" cm="1">
        <f t="array" aca="1" ref="Y6" ca="1">OFFSET(WeightedAveragesUnFiltered!Y$3,(ROW(X3)*5),0)</f>
        <v>-1.948646748961682E-2</v>
      </c>
      <c r="Z6" cm="1">
        <f t="array" aca="1" ref="Z6" ca="1">OFFSET(WeightedAveragesUnFiltered!Z$3,(ROW(Y3)*5),0)</f>
        <v>-1.3764020199596359E-2</v>
      </c>
    </row>
    <row r="7" spans="1:26">
      <c r="A7" s="34" t="s">
        <v>4</v>
      </c>
      <c r="B7" cm="1">
        <f t="array" aca="1" ref="B7" ca="1">OFFSET(WeightedAveragesUnFiltered!B$3,(ROW(A4)*5),0)</f>
        <v>4.5272175244640528E-2</v>
      </c>
      <c r="C7" cm="1">
        <f t="array" aca="1" ref="C7" ca="1">OFFSET(WeightedAveragesUnFiltered!C$3,(ROW(B4)*5),0)</f>
        <v>-1.0090662340095367E-2</v>
      </c>
      <c r="D7" cm="1">
        <f t="array" aca="1" ref="D7" ca="1">OFFSET(WeightedAveragesUnFiltered!D$3,(ROW(C4)*5),0)</f>
        <v>-5.9862818135814448E-2</v>
      </c>
      <c r="E7" cm="1">
        <f t="array" aca="1" ref="E7" ca="1">OFFSET(WeightedAveragesUnFiltered!E$3,(ROW(D4)*5),0)</f>
        <v>5.9427290037746473E-2</v>
      </c>
      <c r="F7" s="4" cm="1">
        <f t="array" aca="1" ref="F7" ca="1">OFFSET(WeightedAveragesUnFiltered!F$3,(ROW(E4)*5),0)</f>
        <v>1.1788166146904077E-2</v>
      </c>
      <c r="G7" cm="1">
        <f t="array" aca="1" ref="G7" ca="1">OFFSET(WeightedAveragesUnFiltered!G$3,(ROW(F4)*5),0)</f>
        <v>5.6649546247916897E-2</v>
      </c>
      <c r="H7" cm="1">
        <f t="array" aca="1" ref="H7" ca="1">OFFSET(WeightedAveragesUnFiltered!H$3,(ROW(G4)*5),0)</f>
        <v>0.28872796453042759</v>
      </c>
      <c r="I7" cm="1">
        <f t="array" aca="1" ref="I7" ca="1">OFFSET(WeightedAveragesUnFiltered!I$3,(ROW(H4)*5),0)</f>
        <v>-5.1487564441700315E-3</v>
      </c>
      <c r="J7" cm="1">
        <f t="array" aca="1" ref="J7" ca="1">OFFSET(WeightedAveragesUnFiltered!J$3,(ROW(I4)*5),0)</f>
        <v>-4.3936147592813828E-2</v>
      </c>
      <c r="K7" cm="1">
        <f t="array" aca="1" ref="K7" ca="1">OFFSET(WeightedAveragesUnFiltered!K$3,(ROW(J4)*5),0)</f>
        <v>5.028719475991409E-2</v>
      </c>
      <c r="L7" cm="1">
        <f t="array" aca="1" ref="L7" ca="1">OFFSET(WeightedAveragesUnFiltered!L$3,(ROW(K4)*5),0)</f>
        <v>5.7857459814533878E-2</v>
      </c>
      <c r="M7" cm="1">
        <f t="array" aca="1" ref="M7" ca="1">OFFSET(WeightedAveragesUnFiltered!M$3,(ROW(L4)*5),0)</f>
        <v>0.17189501856614675</v>
      </c>
      <c r="N7" cm="1">
        <f t="array" aca="1" ref="N7" ca="1">OFFSET(WeightedAveragesUnFiltered!N$3,(ROW(M4)*5),0)</f>
        <v>-4.2255095248247124E-2</v>
      </c>
      <c r="O7" s="4" cm="1">
        <f t="array" aca="1" ref="O7" ca="1">OFFSET(WeightedAveragesUnFiltered!O$3,(ROW(N4)*5),0)</f>
        <v>8.0830368617690745E-2</v>
      </c>
      <c r="P7" cm="1">
        <f t="array" aca="1" ref="P7" ca="1">OFFSET(WeightedAveragesUnFiltered!P$3,(ROW(O4)*5),0)</f>
        <v>0.18939060039168151</v>
      </c>
      <c r="Q7" cm="1">
        <f t="array" aca="1" ref="Q7" ca="1">OFFSET(WeightedAveragesUnFiltered!Q$3,(ROW(P4)*5),0)</f>
        <v>6.3936743786056752E-2</v>
      </c>
      <c r="R7" cm="1">
        <f t="array" aca="1" ref="R7" ca="1">OFFSET(WeightedAveragesUnFiltered!R$3,(ROW(Q4)*5),0)</f>
        <v>3.4290104513659679E-2</v>
      </c>
      <c r="S7" cm="1">
        <f t="array" aca="1" ref="S7" ca="1">OFFSET(WeightedAveragesUnFiltered!S$3,(ROW(R4)*5),0)</f>
        <v>9.9305688626253937E-3</v>
      </c>
      <c r="T7" cm="1">
        <f t="array" aca="1" ref="T7" ca="1">OFFSET(WeightedAveragesUnFiltered!T$3,(ROW(S4)*5),0)</f>
        <v>3.8203401772215512E-2</v>
      </c>
      <c r="U7" cm="1">
        <f t="array" aca="1" ref="U7" ca="1">OFFSET(WeightedAveragesUnFiltered!U$3,(ROW(T4)*5),0)</f>
        <v>0.12534972839013597</v>
      </c>
      <c r="V7" cm="1">
        <f t="array" aca="1" ref="V7" ca="1">OFFSET(WeightedAveragesUnFiltered!V$3,(ROW(U4)*5),0)</f>
        <v>-0.43439542670123421</v>
      </c>
      <c r="W7" cm="1">
        <f t="array" aca="1" ref="W7" ca="1">OFFSET(WeightedAveragesUnFiltered!W$3,(ROW(V4)*5),0)</f>
        <v>1.1333252627415349E-2</v>
      </c>
      <c r="X7" cm="1">
        <f t="array" aca="1" ref="X7" ca="1">OFFSET(WeightedAveragesUnFiltered!X$3,(ROW(W4)*5),0)</f>
        <v>1.3643088261755421E-2</v>
      </c>
      <c r="Y7" cm="1">
        <f t="array" aca="1" ref="Y7" ca="1">OFFSET(WeightedAveragesUnFiltered!Y$3,(ROW(X4)*5),0)</f>
        <v>1.0815607118836754E-2</v>
      </c>
      <c r="Z7" cm="1">
        <f t="array" aca="1" ref="Z7" ca="1">OFFSET(WeightedAveragesUnFiltered!Z$3,(ROW(Y4)*5),0)</f>
        <v>0.11518097738549675</v>
      </c>
    </row>
    <row r="8" spans="1:26">
      <c r="A8" s="34" t="s">
        <v>5</v>
      </c>
      <c r="B8" cm="1">
        <f t="array" aca="1" ref="B8" ca="1">OFFSET(WeightedAveragesUnFiltered!B$3,(ROW(A5)*5),0)</f>
        <v>5.3256686840377496E-3</v>
      </c>
      <c r="C8" cm="1">
        <f t="array" aca="1" ref="C8" ca="1">OFFSET(WeightedAveragesUnFiltered!C$3,(ROW(B5)*5),0)</f>
        <v>2.632587900061388E-2</v>
      </c>
      <c r="D8" cm="1">
        <f t="array" aca="1" ref="D8" ca="1">OFFSET(WeightedAveragesUnFiltered!D$3,(ROW(C5)*5),0)</f>
        <v>6.3152057879463527E-2</v>
      </c>
      <c r="E8" cm="1">
        <f t="array" aca="1" ref="E8" ca="1">OFFSET(WeightedAveragesUnFiltered!E$3,(ROW(D5)*5),0)</f>
        <v>-0.15497094218944993</v>
      </c>
      <c r="F8" s="4" cm="1">
        <f t="array" aca="1" ref="F8" ca="1">OFFSET(WeightedAveragesUnFiltered!F$3,(ROW(E5)*5),0)</f>
        <v>4.7620220364834709E-2</v>
      </c>
      <c r="G8" cm="1">
        <f t="array" aca="1" ref="G8" ca="1">OFFSET(WeightedAveragesUnFiltered!G$3,(ROW(F5)*5),0)</f>
        <v>0.15120765066924624</v>
      </c>
      <c r="H8" cm="1">
        <f t="array" aca="1" ref="H8" ca="1">OFFSET(WeightedAveragesUnFiltered!H$3,(ROW(G5)*5),0)</f>
        <v>-0.18660612353264275</v>
      </c>
      <c r="I8" cm="1">
        <f t="array" aca="1" ref="I8" ca="1">OFFSET(WeightedAveragesUnFiltered!I$3,(ROW(H5)*5),0)</f>
        <v>-2.444688710387646E-2</v>
      </c>
      <c r="J8" cm="1">
        <f t="array" aca="1" ref="J8" ca="1">OFFSET(WeightedAveragesUnFiltered!J$3,(ROW(I5)*5),0)</f>
        <v>4.4119341614487183E-2</v>
      </c>
      <c r="K8" cm="1">
        <f t="array" aca="1" ref="K8" ca="1">OFFSET(WeightedAveragesUnFiltered!K$3,(ROW(J5)*5),0)</f>
        <v>6.0420579929162853E-2</v>
      </c>
      <c r="L8" cm="1">
        <f t="array" aca="1" ref="L8" ca="1">OFFSET(WeightedAveragesUnFiltered!L$3,(ROW(K5)*5),0)</f>
        <v>-8.9173744110043557E-2</v>
      </c>
      <c r="M8" cm="1">
        <f t="array" aca="1" ref="M8" ca="1">OFFSET(WeightedAveragesUnFiltered!M$3,(ROW(L5)*5),0)</f>
        <v>2.30723405974133E-2</v>
      </c>
      <c r="N8" cm="1">
        <f t="array" aca="1" ref="N8" ca="1">OFFSET(WeightedAveragesUnFiltered!N$3,(ROW(M5)*5),0)</f>
        <v>-0.10956205141345049</v>
      </c>
      <c r="O8" s="4" cm="1">
        <f t="array" aca="1" ref="O8" ca="1">OFFSET(WeightedAveragesUnFiltered!O$3,(ROW(N5)*5),0)</f>
        <v>2.3067260823142584E-2</v>
      </c>
      <c r="P8" cm="1">
        <f t="array" aca="1" ref="P8" ca="1">OFFSET(WeightedAveragesUnFiltered!P$3,(ROW(O5)*5),0)</f>
        <v>1.3216606058140084E-2</v>
      </c>
      <c r="Q8" cm="1">
        <f t="array" aca="1" ref="Q8" ca="1">OFFSET(WeightedAveragesUnFiltered!Q$3,(ROW(P5)*5),0)</f>
        <v>-2.3907173298744122E-3</v>
      </c>
      <c r="R8" cm="1">
        <f t="array" aca="1" ref="R8" ca="1">OFFSET(WeightedAveragesUnFiltered!R$3,(ROW(Q5)*5),0)</f>
        <v>0</v>
      </c>
      <c r="S8" cm="1">
        <f t="array" aca="1" ref="S8" ca="1">OFFSET(WeightedAveragesUnFiltered!S$3,(ROW(R5)*5),0)</f>
        <v>-2.5985859021718488E-2</v>
      </c>
      <c r="T8" cm="1">
        <f t="array" aca="1" ref="T8" ca="1">OFFSET(WeightedAveragesUnFiltered!T$3,(ROW(S5)*5),0)</f>
        <v>-6.5746452470292871E-2</v>
      </c>
      <c r="U8" cm="1">
        <f t="array" aca="1" ref="U8" ca="1">OFFSET(WeightedAveragesUnFiltered!U$3,(ROW(T5)*5),0)</f>
        <v>-7.4146025880392472E-2</v>
      </c>
      <c r="V8" cm="1">
        <f t="array" aca="1" ref="V8" ca="1">OFFSET(WeightedAveragesUnFiltered!V$3,(ROW(U5)*5),0)</f>
        <v>-0.46939902588508409</v>
      </c>
      <c r="W8" cm="1">
        <f t="array" aca="1" ref="W8" ca="1">OFFSET(WeightedAveragesUnFiltered!W$3,(ROW(V5)*5),0)</f>
        <v>-3.6071490001250719E-2</v>
      </c>
      <c r="X8" cm="1">
        <f t="array" aca="1" ref="X8" ca="1">OFFSET(WeightedAveragesUnFiltered!X$3,(ROW(W5)*5),0)</f>
        <v>0.15221881008200791</v>
      </c>
      <c r="Y8" cm="1">
        <f t="array" aca="1" ref="Y8" ca="1">OFFSET(WeightedAveragesUnFiltered!Y$3,(ROW(X5)*5),0)</f>
        <v>-2.3035402964959293E-2</v>
      </c>
      <c r="Z8" cm="1">
        <f t="array" aca="1" ref="Z8" ca="1">OFFSET(WeightedAveragesUnFiltered!Z$3,(ROW(Y5)*5),0)</f>
        <v>1.5771863491141434E-2</v>
      </c>
    </row>
    <row r="9" spans="1:26">
      <c r="A9" s="34" t="s">
        <v>6</v>
      </c>
      <c r="B9" cm="1">
        <f t="array" aca="1" ref="B9" ca="1">OFFSET(WeightedAveragesUnFiltered!B$3,(ROW(A6)*5),0)</f>
        <v>-2.7814112617123313E-2</v>
      </c>
      <c r="C9" cm="1">
        <f t="array" aca="1" ref="C9" ca="1">OFFSET(WeightedAveragesUnFiltered!C$3,(ROW(B6)*5),0)</f>
        <v>3.3807280249352604E-3</v>
      </c>
      <c r="D9" cm="1">
        <f t="array" aca="1" ref="D9" ca="1">OFFSET(WeightedAveragesUnFiltered!D$3,(ROW(C6)*5),0)</f>
        <v>8.7553803643829031E-2</v>
      </c>
      <c r="E9" cm="1">
        <f t="array" aca="1" ref="E9" ca="1">OFFSET(WeightedAveragesUnFiltered!E$3,(ROW(D6)*5),0)</f>
        <v>6.4313121652247668E-3</v>
      </c>
      <c r="F9" s="4" cm="1">
        <f t="array" aca="1" ref="F9" ca="1">OFFSET(WeightedAveragesUnFiltered!F$3,(ROW(E6)*5),0)</f>
        <v>-1.3364392651964728E-2</v>
      </c>
      <c r="G9" cm="1">
        <f t="array" aca="1" ref="G9" ca="1">OFFSET(WeightedAveragesUnFiltered!G$3,(ROW(F6)*5),0)</f>
        <v>3.0492146994714843E-2</v>
      </c>
      <c r="H9" cm="1">
        <f t="array" aca="1" ref="H9" ca="1">OFFSET(WeightedAveragesUnFiltered!H$3,(ROW(G6)*5),0)</f>
        <v>-0.13735194665784856</v>
      </c>
      <c r="I9" t="e" cm="1">
        <f t="array" aca="1" ref="I9" ca="1">OFFSET(WeightedAveragesUnFiltered!I$3,(ROW(H6)*5),0)</f>
        <v>#DIV/0!</v>
      </c>
      <c r="J9" cm="1">
        <f t="array" aca="1" ref="J9" ca="1">OFFSET(WeightedAveragesUnFiltered!J$3,(ROW(I6)*5),0)</f>
        <v>0</v>
      </c>
      <c r="K9" cm="1">
        <f t="array" aca="1" ref="K9" ca="1">OFFSET(WeightedAveragesUnFiltered!K$3,(ROW(J6)*5),0)</f>
        <v>-2.0050221092596136E-2</v>
      </c>
      <c r="L9" cm="1">
        <f t="array" aca="1" ref="L9" ca="1">OFFSET(WeightedAveragesUnFiltered!L$3,(ROW(K6)*5),0)</f>
        <v>-4.5385593056879933E-2</v>
      </c>
      <c r="M9" cm="1">
        <f t="array" aca="1" ref="M9" ca="1">OFFSET(WeightedAveragesUnFiltered!M$3,(ROW(L6)*5),0)</f>
        <v>-0.21268722760006753</v>
      </c>
      <c r="N9" cm="1">
        <f t="array" aca="1" ref="N9" ca="1">OFFSET(WeightedAveragesUnFiltered!N$3,(ROW(M6)*5),0)</f>
        <v>0</v>
      </c>
      <c r="O9" s="4" cm="1">
        <f t="array" aca="1" ref="O9" ca="1">OFFSET(WeightedAveragesUnFiltered!O$3,(ROW(N6)*5),0)</f>
        <v>2.7749464528662601E-2</v>
      </c>
      <c r="P9" cm="1">
        <f t="array" aca="1" ref="P9" ca="1">OFFSET(WeightedAveragesUnFiltered!P$3,(ROW(O6)*5),0)</f>
        <v>0.15006459358381921</v>
      </c>
      <c r="Q9" cm="1">
        <f t="array" aca="1" ref="Q9" ca="1">OFFSET(WeightedAveragesUnFiltered!Q$3,(ROW(P6)*5),0)</f>
        <v>-2.0791134224485891E-2</v>
      </c>
      <c r="R9" cm="1">
        <f t="array" aca="1" ref="R9" ca="1">OFFSET(WeightedAveragesUnFiltered!R$3,(ROW(Q6)*5),0)</f>
        <v>0</v>
      </c>
      <c r="S9" cm="1">
        <f t="array" aca="1" ref="S9" ca="1">OFFSET(WeightedAveragesUnFiltered!S$3,(ROW(R6)*5),0)</f>
        <v>0</v>
      </c>
      <c r="T9" cm="1">
        <f t="array" aca="1" ref="T9" ca="1">OFFSET(WeightedAveragesUnFiltered!T$3,(ROW(S6)*5),0)</f>
        <v>7.8504677457415156E-2</v>
      </c>
      <c r="U9" cm="1">
        <f t="array" aca="1" ref="U9" ca="1">OFFSET(WeightedAveragesUnFiltered!U$3,(ROW(T6)*5),0)</f>
        <v>3.3936849230974189E-2</v>
      </c>
      <c r="V9" cm="1">
        <f t="array" aca="1" ref="V9" ca="1">OFFSET(WeightedAveragesUnFiltered!V$3,(ROW(U6)*5),0)</f>
        <v>0</v>
      </c>
      <c r="W9" cm="1">
        <f t="array" aca="1" ref="W9" ca="1">OFFSET(WeightedAveragesUnFiltered!W$3,(ROW(V6)*5),0)</f>
        <v>1.08432932250188E-3</v>
      </c>
      <c r="X9" cm="1">
        <f t="array" aca="1" ref="X9" ca="1">OFFSET(WeightedAveragesUnFiltered!X$3,(ROW(W6)*5),0)</f>
        <v>0</v>
      </c>
      <c r="Y9" cm="1">
        <f t="array" aca="1" ref="Y9" ca="1">OFFSET(WeightedAveragesUnFiltered!Y$3,(ROW(X6)*5),0)</f>
        <v>-4.4399852515168772E-2</v>
      </c>
      <c r="Z9" cm="1">
        <f t="array" aca="1" ref="Z9" ca="1">OFFSET(WeightedAveragesUnFiltered!Z$3,(ROW(Y6)*5),0)</f>
        <v>0</v>
      </c>
    </row>
    <row r="10" spans="1:26">
      <c r="A10" s="34" t="s">
        <v>7</v>
      </c>
      <c r="B10" cm="1">
        <f t="array" aca="1" ref="B10" ca="1">OFFSET(WeightedAveragesUnFiltered!B$3,(ROW(A7)*5),0)</f>
        <v>0</v>
      </c>
      <c r="C10" cm="1">
        <f t="array" aca="1" ref="C10" ca="1">OFFSET(WeightedAveragesUnFiltered!C$3,(ROW(B7)*5),0)</f>
        <v>7.0254844349682044E-2</v>
      </c>
      <c r="D10" cm="1">
        <f t="array" aca="1" ref="D10" ca="1">OFFSET(WeightedAveragesUnFiltered!D$3,(ROW(C7)*5),0)</f>
        <v>1.9731184523302185E-4</v>
      </c>
      <c r="E10" t="e" cm="1">
        <f t="array" aca="1" ref="E10" ca="1">OFFSET(WeightedAveragesUnFiltered!E$3,(ROW(D7)*5),0)</f>
        <v>#DIV/0!</v>
      </c>
      <c r="F10" s="4" cm="1">
        <f t="array" aca="1" ref="F10" ca="1">OFFSET(WeightedAveragesUnFiltered!F$3,(ROW(E7)*5),0)</f>
        <v>-6.6787056011782427E-3</v>
      </c>
      <c r="G10" cm="1">
        <f t="array" aca="1" ref="G10" ca="1">OFFSET(WeightedAveragesUnFiltered!G$3,(ROW(F7)*5),0)</f>
        <v>3.2152215641243096E-3</v>
      </c>
      <c r="H10" cm="1">
        <f t="array" aca="1" ref="H10" ca="1">OFFSET(WeightedAveragesUnFiltered!H$3,(ROW(G7)*5),0)</f>
        <v>-0.23547657380844747</v>
      </c>
      <c r="I10" cm="1">
        <f t="array" aca="1" ref="I10" ca="1">OFFSET(WeightedAveragesUnFiltered!I$3,(ROW(H7)*5),0)</f>
        <v>0</v>
      </c>
      <c r="J10" cm="1">
        <f t="array" aca="1" ref="J10" ca="1">OFFSET(WeightedAveragesUnFiltered!J$3,(ROW(I7)*5),0)</f>
        <v>5.1329268081890436E-2</v>
      </c>
      <c r="K10" cm="1">
        <f t="array" aca="1" ref="K10" ca="1">OFFSET(WeightedAveragesUnFiltered!K$3,(ROW(J7)*5),0)</f>
        <v>0</v>
      </c>
      <c r="L10" cm="1">
        <f t="array" aca="1" ref="L10" ca="1">OFFSET(WeightedAveragesUnFiltered!L$3,(ROW(K7)*5),0)</f>
        <v>8.9036131530446164E-3</v>
      </c>
      <c r="M10" cm="1">
        <f t="array" aca="1" ref="M10" ca="1">OFFSET(WeightedAveragesUnFiltered!M$3,(ROW(L7)*5),0)</f>
        <v>-0.13533734701784453</v>
      </c>
      <c r="N10" cm="1">
        <f t="array" aca="1" ref="N10" ca="1">OFFSET(WeightedAveragesUnFiltered!N$3,(ROW(M7)*5),0)</f>
        <v>0</v>
      </c>
      <c r="O10" s="4" cm="1">
        <f t="array" aca="1" ref="O10" ca="1">OFFSET(WeightedAveragesUnFiltered!O$3,(ROW(N7)*5),0)</f>
        <v>5.7341743915790701E-2</v>
      </c>
      <c r="P10" cm="1">
        <f t="array" aca="1" ref="P10" ca="1">OFFSET(WeightedAveragesUnFiltered!P$3,(ROW(O7)*5),0)</f>
        <v>1.0156297794765618E-2</v>
      </c>
      <c r="Q10" cm="1">
        <f t="array" aca="1" ref="Q10" ca="1">OFFSET(WeightedAveragesUnFiltered!Q$3,(ROW(P7)*5),0)</f>
        <v>4.2261710582600955E-2</v>
      </c>
      <c r="R10" cm="1">
        <f t="array" aca="1" ref="R10" ca="1">OFFSET(WeightedAveragesUnFiltered!R$3,(ROW(Q7)*5),0)</f>
        <v>-8.4741750042929311E-3</v>
      </c>
      <c r="S10" cm="1">
        <f t="array" aca="1" ref="S10" ca="1">OFFSET(WeightedAveragesUnFiltered!S$3,(ROW(R7)*5),0)</f>
        <v>0</v>
      </c>
      <c r="T10" cm="1">
        <f t="array" aca="1" ref="T10" ca="1">OFFSET(WeightedAveragesUnFiltered!T$3,(ROW(S7)*5),0)</f>
        <v>2.5663280452666984E-2</v>
      </c>
      <c r="U10" cm="1">
        <f t="array" aca="1" ref="U10" ca="1">OFFSET(WeightedAveragesUnFiltered!U$3,(ROW(T7)*5),0)</f>
        <v>-8.5325874753047828E-2</v>
      </c>
      <c r="V10" cm="1">
        <f t="array" aca="1" ref="V10" ca="1">OFFSET(WeightedAveragesUnFiltered!V$3,(ROW(U7)*5),0)</f>
        <v>0</v>
      </c>
      <c r="W10" cm="1">
        <f t="array" aca="1" ref="W10" ca="1">OFFSET(WeightedAveragesUnFiltered!W$3,(ROW(V7)*5),0)</f>
        <v>-7.6144864300085227E-2</v>
      </c>
      <c r="X10" cm="1">
        <f t="array" aca="1" ref="X10" ca="1">OFFSET(WeightedAveragesUnFiltered!X$3,(ROW(W7)*5),0)</f>
        <v>0</v>
      </c>
      <c r="Y10" cm="1">
        <f t="array" aca="1" ref="Y10" ca="1">OFFSET(WeightedAveragesUnFiltered!Y$3,(ROW(X7)*5),0)</f>
        <v>0</v>
      </c>
      <c r="Z10" cm="1">
        <f t="array" aca="1" ref="Z10" ca="1">OFFSET(WeightedAveragesUnFiltered!Z$3,(ROW(Y7)*5),0)</f>
        <v>6.6872740890995194E-2</v>
      </c>
    </row>
    <row r="11" spans="1:26">
      <c r="A11" s="34" t="s">
        <v>8</v>
      </c>
      <c r="B11" cm="1">
        <f t="array" aca="1" ref="B11" ca="1">OFFSET(WeightedAveragesUnFiltered!B$3,(ROW(A8)*5),0)</f>
        <v>7.8700793379947696E-3</v>
      </c>
      <c r="C11" cm="1">
        <f t="array" aca="1" ref="C11" ca="1">OFFSET(WeightedAveragesUnFiltered!C$3,(ROW(B8)*5),0)</f>
        <v>0</v>
      </c>
      <c r="D11" cm="1">
        <f t="array" aca="1" ref="D11" ca="1">OFFSET(WeightedAveragesUnFiltered!D$3,(ROW(C8)*5),0)</f>
        <v>-2.7049627770853193E-2</v>
      </c>
      <c r="E11" cm="1">
        <f t="array" aca="1" ref="E11" ca="1">OFFSET(WeightedAveragesUnFiltered!E$3,(ROW(D8)*5),0)</f>
        <v>-3.2156560826123834E-3</v>
      </c>
      <c r="F11" s="4" cm="1">
        <f t="array" aca="1" ref="F11" ca="1">OFFSET(WeightedAveragesUnFiltered!F$3,(ROW(E8)*5),0)</f>
        <v>1.1415533143685314E-2</v>
      </c>
      <c r="G11" cm="1">
        <f t="array" aca="1" ref="G11" ca="1">OFFSET(WeightedAveragesUnFiltered!G$3,(ROW(F8)*5),0)</f>
        <v>9.2898125192936044E-3</v>
      </c>
      <c r="H11" cm="1">
        <f t="array" aca="1" ref="H11" ca="1">OFFSET(WeightedAveragesUnFiltered!H$3,(ROW(G8)*5),0)</f>
        <v>-0.11268723203692925</v>
      </c>
      <c r="I11" cm="1">
        <f t="array" aca="1" ref="I11" ca="1">OFFSET(WeightedAveragesUnFiltered!I$3,(ROW(H8)*5),0)</f>
        <v>9.304291917747351E-2</v>
      </c>
      <c r="J11" cm="1">
        <f t="array" aca="1" ref="J11" ca="1">OFFSET(WeightedAveragesUnFiltered!J$3,(ROW(I8)*5),0)</f>
        <v>-5.6782954008945348E-5</v>
      </c>
      <c r="K11" cm="1">
        <f t="array" aca="1" ref="K11" ca="1">OFFSET(WeightedAveragesUnFiltered!K$3,(ROW(J8)*5),0)</f>
        <v>6.2801782427039845E-3</v>
      </c>
      <c r="L11" cm="1">
        <f t="array" aca="1" ref="L11" ca="1">OFFSET(WeightedAveragesUnFiltered!L$3,(ROW(K8)*5),0)</f>
        <v>-2.2585046030918186E-2</v>
      </c>
      <c r="M11" cm="1">
        <f t="array" aca="1" ref="M11" ca="1">OFFSET(WeightedAveragesUnFiltered!M$3,(ROW(L8)*5),0)</f>
        <v>-4.1880523090767709E-2</v>
      </c>
      <c r="N11" cm="1">
        <f t="array" aca="1" ref="N11" ca="1">OFFSET(WeightedAveragesUnFiltered!N$3,(ROW(M8)*5),0)</f>
        <v>0</v>
      </c>
      <c r="O11" s="4" cm="1">
        <f t="array" aca="1" ref="O11" ca="1">OFFSET(WeightedAveragesUnFiltered!O$3,(ROW(N8)*5),0)</f>
        <v>7.7855838719715423E-3</v>
      </c>
      <c r="P11" cm="1">
        <f t="array" aca="1" ref="P11" ca="1">OFFSET(WeightedAveragesUnFiltered!P$3,(ROW(O8)*5),0)</f>
        <v>-1.9864705017277443E-2</v>
      </c>
      <c r="Q11" cm="1">
        <f t="array" aca="1" ref="Q11" ca="1">OFFSET(WeightedAveragesUnFiltered!Q$3,(ROW(P8)*5),0)</f>
        <v>1.3879460529631878E-2</v>
      </c>
      <c r="R11" cm="1">
        <f t="array" aca="1" ref="R11" ca="1">OFFSET(WeightedAveragesUnFiltered!R$3,(ROW(Q8)*5),0)</f>
        <v>-1.440546269682887E-2</v>
      </c>
      <c r="S11" t="e" cm="1">
        <f t="array" aca="1" ref="S11" ca="1">OFFSET(WeightedAveragesUnFiltered!S$3,(ROW(R8)*5),0)</f>
        <v>#DIV/0!</v>
      </c>
      <c r="T11" cm="1">
        <f t="array" aca="1" ref="T11" ca="1">OFFSET(WeightedAveragesUnFiltered!T$3,(ROW(S8)*5),0)</f>
        <v>0</v>
      </c>
      <c r="U11" cm="1">
        <f t="array" aca="1" ref="U11" ca="1">OFFSET(WeightedAveragesUnFiltered!U$3,(ROW(T8)*5),0)</f>
        <v>-3.7305276590764921E-2</v>
      </c>
      <c r="V11" cm="1">
        <f t="array" aca="1" ref="V11" ca="1">OFFSET(WeightedAveragesUnFiltered!V$3,(ROW(U8)*5),0)</f>
        <v>3.486656277148846E-2</v>
      </c>
      <c r="W11" cm="1">
        <f t="array" aca="1" ref="W11" ca="1">OFFSET(WeightedAveragesUnFiltered!W$3,(ROW(V8)*5),0)</f>
        <v>-5.1649004835220877E-2</v>
      </c>
      <c r="X11" cm="1">
        <f t="array" aca="1" ref="X11" ca="1">OFFSET(WeightedAveragesUnFiltered!X$3,(ROW(W8)*5),0)</f>
        <v>4.7326744203018294E-2</v>
      </c>
      <c r="Y11" cm="1">
        <f t="array" aca="1" ref="Y11" ca="1">OFFSET(WeightedAveragesUnFiltered!Y$3,(ROW(X8)*5),0)</f>
        <v>-4.4873592896823009E-2</v>
      </c>
      <c r="Z11" cm="1">
        <f t="array" aca="1" ref="Z11" ca="1">OFFSET(WeightedAveragesUnFiltered!Z$3,(ROW(Y8)*5),0)</f>
        <v>3.3154237913554218E-3</v>
      </c>
    </row>
    <row r="12" spans="1:26">
      <c r="A12" s="34" t="s">
        <v>9</v>
      </c>
      <c r="B12" cm="1">
        <f t="array" aca="1" ref="B12" ca="1">OFFSET(WeightedAveragesUnFiltered!B$3,(ROW(A9)*5),0)</f>
        <v>0</v>
      </c>
      <c r="C12" cm="1">
        <f t="array" aca="1" ref="C12" ca="1">OFFSET(WeightedAveragesUnFiltered!C$3,(ROW(B9)*5),0)</f>
        <v>5.188997142642273E-2</v>
      </c>
      <c r="D12" cm="1">
        <f t="array" aca="1" ref="D12" ca="1">OFFSET(WeightedAveragesUnFiltered!D$3,(ROW(C9)*5),0)</f>
        <v>0</v>
      </c>
      <c r="E12" cm="1">
        <f t="array" aca="1" ref="E12" ca="1">OFFSET(WeightedAveragesUnFiltered!E$3,(ROW(D9)*5),0)</f>
        <v>0</v>
      </c>
      <c r="F12" s="4" cm="1">
        <f t="array" aca="1" ref="F12" ca="1">OFFSET(WeightedAveragesUnFiltered!F$3,(ROW(E9)*5),0)</f>
        <v>-7.283329166352436E-3</v>
      </c>
      <c r="G12" cm="1">
        <f t="array" aca="1" ref="G12" ca="1">OFFSET(WeightedAveragesUnFiltered!G$3,(ROW(F9)*5),0)</f>
        <v>0</v>
      </c>
      <c r="H12" cm="1">
        <f t="array" aca="1" ref="H12" ca="1">OFFSET(WeightedAveragesUnFiltered!H$3,(ROW(G9)*5),0)</f>
        <v>6.0579094163241533E-3</v>
      </c>
      <c r="I12" cm="1">
        <f t="array" aca="1" ref="I12" ca="1">OFFSET(WeightedAveragesUnFiltered!I$3,(ROW(H9)*5),0)</f>
        <v>7.6275342435577639E-2</v>
      </c>
      <c r="J12" cm="1">
        <f t="array" aca="1" ref="J12" ca="1">OFFSET(WeightedAveragesUnFiltered!J$3,(ROW(I9)*5),0)</f>
        <v>1.2962152357052257E-2</v>
      </c>
      <c r="K12" cm="1">
        <f t="array" aca="1" ref="K12" ca="1">OFFSET(WeightedAveragesUnFiltered!K$3,(ROW(J9)*5),0)</f>
        <v>1.3081487527776315E-2</v>
      </c>
      <c r="L12" cm="1">
        <f t="array" aca="1" ref="L12" ca="1">OFFSET(WeightedAveragesUnFiltered!L$3,(ROW(K9)*5),0)</f>
        <v>8.9036131530446164E-3</v>
      </c>
      <c r="M12" cm="1">
        <f t="array" aca="1" ref="M12" ca="1">OFFSET(WeightedAveragesUnFiltered!M$3,(ROW(L9)*5),0)</f>
        <v>6.7668673508922056E-2</v>
      </c>
      <c r="N12" cm="1">
        <f t="array" aca="1" ref="N12" ca="1">OFFSET(WeightedAveragesUnFiltered!N$3,(ROW(M9)*5),0)</f>
        <v>-5.7959243696996753E-2</v>
      </c>
      <c r="O12" s="4" cm="1">
        <f t="array" aca="1" ref="O12" ca="1">OFFSET(WeightedAveragesUnFiltered!O$3,(ROW(N9)*5),0)</f>
        <v>-3.1816525959280341E-2</v>
      </c>
      <c r="P12" cm="1">
        <f t="array" aca="1" ref="P12" ca="1">OFFSET(WeightedAveragesUnFiltered!P$3,(ROW(O9)*5),0)</f>
        <v>-1.0156297794765618E-2</v>
      </c>
      <c r="Q12" cm="1">
        <f t="array" aca="1" ref="Q12" ca="1">OFFSET(WeightedAveragesUnFiltered!Q$3,(ROW(P9)*5),0)</f>
        <v>-5.9923796892381039E-2</v>
      </c>
      <c r="R12" cm="1">
        <f t="array" aca="1" ref="R12" ca="1">OFFSET(WeightedAveragesUnFiltered!R$3,(ROW(Q9)*5),0)</f>
        <v>0</v>
      </c>
      <c r="S12" cm="1">
        <f t="array" aca="1" ref="S12" ca="1">OFFSET(WeightedAveragesUnFiltered!S$3,(ROW(R9)*5),0)</f>
        <v>3.0613588468082802E-2</v>
      </c>
      <c r="T12" cm="1">
        <f t="array" aca="1" ref="T12" ca="1">OFFSET(WeightedAveragesUnFiltered!T$3,(ROW(S9)*5),0)</f>
        <v>-2.5663280452666984E-2</v>
      </c>
      <c r="U12" cm="1">
        <f t="array" aca="1" ref="U12" ca="1">OFFSET(WeightedAveragesUnFiltered!U$3,(ROW(T9)*5),0)</f>
        <v>1.6997499110917413E-2</v>
      </c>
      <c r="V12" cm="1">
        <f t="array" aca="1" ref="V12" ca="1">OFFSET(WeightedAveragesUnFiltered!V$3,(ROW(U9)*5),0)</f>
        <v>0</v>
      </c>
      <c r="W12" cm="1">
        <f t="array" aca="1" ref="W12" ca="1">OFFSET(WeightedAveragesUnFiltered!W$3,(ROW(V9)*5),0)</f>
        <v>7.8781848426427881E-2</v>
      </c>
      <c r="X12" cm="1">
        <f t="array" aca="1" ref="X12" ca="1">OFFSET(WeightedAveragesUnFiltered!X$3,(ROW(W9)*5),0)</f>
        <v>1.4041386436130553E-2</v>
      </c>
      <c r="Y12" cm="1">
        <f t="array" aca="1" ref="Y12" ca="1">OFFSET(WeightedAveragesUnFiltered!Y$3,(ROW(X9)*5),0)</f>
        <v>2.6227008925947239E-2</v>
      </c>
      <c r="Z12" cm="1">
        <f t="array" aca="1" ref="Z12" ca="1">OFFSET(WeightedAveragesUnFiltered!Z$3,(ROW(Y9)*5),0)</f>
        <v>-5.447561853270852E-2</v>
      </c>
    </row>
    <row r="13" spans="1:26">
      <c r="A13" s="34" t="s">
        <v>10</v>
      </c>
      <c r="B13" cm="1">
        <f t="array" aca="1" ref="B13" ca="1">OFFSET(WeightedAveragesUnFiltered!B$3,(ROW(A10)*5),0)</f>
        <v>-3.1117605227011399E-2</v>
      </c>
      <c r="C13" cm="1">
        <f t="array" aca="1" ref="C13" ca="1">OFFSET(WeightedAveragesUnFiltered!C$3,(ROW(B10)*5),0)</f>
        <v>5.1187478472710601E-2</v>
      </c>
      <c r="D13" cm="1">
        <f t="array" aca="1" ref="D13" ca="1">OFFSET(WeightedAveragesUnFiltered!D$3,(ROW(C10)*5),0)</f>
        <v>6.261376891254411E-2</v>
      </c>
      <c r="E13" cm="1">
        <f t="array" aca="1" ref="E13" ca="1">OFFSET(WeightedAveragesUnFiltered!E$3,(ROW(D10)*5),0)</f>
        <v>5.0368297218510794E-3</v>
      </c>
      <c r="F13" s="4" cm="1">
        <f t="array" aca="1" ref="F13" ca="1">OFFSET(WeightedAveragesUnFiltered!F$3,(ROW(E10)*5),0)</f>
        <v>-5.0150512257257807E-2</v>
      </c>
      <c r="G13" cm="1">
        <f t="array" aca="1" ref="G13" ca="1">OFFSET(WeightedAveragesUnFiltered!G$3,(ROW(F10)*5),0)</f>
        <v>0</v>
      </c>
      <c r="H13" cm="1">
        <f t="array" aca="1" ref="H13" ca="1">OFFSET(WeightedAveragesUnFiltered!H$3,(ROW(G10)*5),0)</f>
        <v>-1.3425505300350143E-2</v>
      </c>
      <c r="I13" cm="1">
        <f t="array" aca="1" ref="I13" ca="1">OFFSET(WeightedAveragesUnFiltered!I$3,(ROW(H10)*5),0)</f>
        <v>-9.2308343547681443E-2</v>
      </c>
      <c r="J13" cm="1">
        <f t="array" aca="1" ref="J13" ca="1">OFFSET(WeightedAveragesUnFiltered!J$3,(ROW(I10)*5),0)</f>
        <v>2.6647135380095437E-2</v>
      </c>
      <c r="K13" cm="1">
        <f t="array" aca="1" ref="K13" ca="1">OFFSET(WeightedAveragesUnFiltered!K$3,(ROW(J10)*5),0)</f>
        <v>-2.9830543874171257E-2</v>
      </c>
      <c r="L13" cm="1">
        <f t="array" aca="1" ref="L13" ca="1">OFFSET(WeightedAveragesUnFiltered!L$3,(ROW(K10)*5),0)</f>
        <v>-2.1036889260683898E-2</v>
      </c>
      <c r="M13" cm="1">
        <f t="array" aca="1" ref="M13" ca="1">OFFSET(WeightedAveragesUnFiltered!M$3,(ROW(L10)*5),0)</f>
        <v>4.7861715361697831E-2</v>
      </c>
      <c r="N13" cm="1">
        <f t="array" aca="1" ref="N13" ca="1">OFFSET(WeightedAveragesUnFiltered!N$3,(ROW(M10)*5),0)</f>
        <v>-6.3069890833536243E-2</v>
      </c>
      <c r="O13" s="4" cm="1">
        <f t="array" aca="1" ref="O13" ca="1">OFFSET(WeightedAveragesUnFiltered!O$3,(ROW(N10)*5),0)</f>
        <v>1.1858656184032276E-2</v>
      </c>
      <c r="P13" cm="1">
        <f t="array" aca="1" ref="P13" ca="1">OFFSET(WeightedAveragesUnFiltered!P$3,(ROW(O10)*5),0)</f>
        <v>-1.9345097633473404E-2</v>
      </c>
      <c r="Q13" cm="1">
        <f t="array" aca="1" ref="Q13" ca="1">OFFSET(WeightedAveragesUnFiltered!Q$3,(ROW(P10)*5),0)</f>
        <v>-4.9430882668786988E-3</v>
      </c>
      <c r="R13" cm="1">
        <f t="array" aca="1" ref="R13" ca="1">OFFSET(WeightedAveragesUnFiltered!R$3,(ROW(Q10)*5),0)</f>
        <v>7.0188664116667921E-3</v>
      </c>
      <c r="S13" cm="1">
        <f t="array" aca="1" ref="S13" ca="1">OFFSET(WeightedAveragesUnFiltered!S$3,(ROW(R10)*5),0)</f>
        <v>-4.7950060203003249E-2</v>
      </c>
      <c r="T13" cm="1">
        <f t="array" aca="1" ref="T13" ca="1">OFFSET(WeightedAveragesUnFiltered!T$3,(ROW(S10)*5),0)</f>
        <v>9.8145985294249241E-2</v>
      </c>
      <c r="U13" cm="1">
        <f t="array" aca="1" ref="U13" ca="1">OFFSET(WeightedAveragesUnFiltered!U$3,(ROW(T10)*5),0)</f>
        <v>2.3724080618252257E-2</v>
      </c>
      <c r="V13" cm="1">
        <f t="array" aca="1" ref="V13" ca="1">OFFSET(WeightedAveragesUnFiltered!V$3,(ROW(U10)*5),0)</f>
        <v>0.2526380267893108</v>
      </c>
      <c r="W13" cm="1">
        <f t="array" aca="1" ref="W13" ca="1">OFFSET(WeightedAveragesUnFiltered!W$3,(ROW(V10)*5),0)</f>
        <v>9.3873288825430945E-2</v>
      </c>
      <c r="X13" cm="1">
        <f t="array" aca="1" ref="X13" ca="1">OFFSET(WeightedAveragesUnFiltered!X$3,(ROW(W10)*5),0)</f>
        <v>7.3326286539716845E-2</v>
      </c>
      <c r="Y13" cm="1">
        <f t="array" aca="1" ref="Y13" ca="1">OFFSET(WeightedAveragesUnFiltered!Y$3,(ROW(X10)*5),0)</f>
        <v>-0.14557708933411651</v>
      </c>
      <c r="Z13" cm="1">
        <f t="array" aca="1" ref="Z13" ca="1">OFFSET(WeightedAveragesUnFiltered!Z$3,(ROW(Y10)*5),0)</f>
        <v>2.0543584670589667E-2</v>
      </c>
    </row>
    <row r="14" spans="1:26">
      <c r="A14" s="34" t="s">
        <v>11</v>
      </c>
      <c r="B14" cm="1">
        <f t="array" aca="1" ref="B14" ca="1">OFFSET(WeightedAveragesUnFiltered!B$3,(ROW(A11)*5),0)</f>
        <v>5.6236958871909012E-3</v>
      </c>
      <c r="C14" cm="1">
        <f t="array" aca="1" ref="C14" ca="1">OFFSET(WeightedAveragesUnFiltered!C$3,(ROW(B11)*5),0)</f>
        <v>-4.3745622987550983E-2</v>
      </c>
      <c r="D14" cm="1">
        <f t="array" aca="1" ref="D14" ca="1">OFFSET(WeightedAveragesUnFiltered!D$3,(ROW(C11)*5),0)</f>
        <v>-1.9814059209355687E-2</v>
      </c>
      <c r="E14" cm="1">
        <f t="array" aca="1" ref="E14" ca="1">OFFSET(WeightedAveragesUnFiltered!E$3,(ROW(D11)*5),0)</f>
        <v>0</v>
      </c>
      <c r="F14" s="4" cm="1">
        <f t="array" aca="1" ref="F14" ca="1">OFFSET(WeightedAveragesUnFiltered!F$3,(ROW(E11)*5),0)</f>
        <v>2.8512373291349879E-2</v>
      </c>
      <c r="G14" cm="1">
        <f t="array" aca="1" ref="G14" ca="1">OFFSET(WeightedAveragesUnFiltered!G$3,(ROW(F11)*5),0)</f>
        <v>8.9917723197462471E-3</v>
      </c>
      <c r="H14" cm="1">
        <f t="array" aca="1" ref="H14" ca="1">OFFSET(WeightedAveragesUnFiltered!H$3,(ROW(G11)*5),0)</f>
        <v>-1.8140832494059497E-2</v>
      </c>
      <c r="I14" cm="1">
        <f t="array" aca="1" ref="I14" ca="1">OFFSET(WeightedAveragesUnFiltered!I$3,(ROW(H11)*5),0)</f>
        <v>-0.19230991672763584</v>
      </c>
      <c r="J14" cm="1">
        <f t="array" aca="1" ref="J14" ca="1">OFFSET(WeightedAveragesUnFiltered!J$3,(ROW(I11)*5),0)</f>
        <v>6.9534960867341572E-3</v>
      </c>
      <c r="K14" cm="1">
        <f t="array" aca="1" ref="K14" ca="1">OFFSET(WeightedAveragesUnFiltered!K$3,(ROW(J11)*5),0)</f>
        <v>2.5780494768869924E-2</v>
      </c>
      <c r="L14" cm="1">
        <f t="array" aca="1" ref="L14" ca="1">OFFSET(WeightedAveragesUnFiltered!L$3,(ROW(K11)*5),0)</f>
        <v>9.501210867728432E-3</v>
      </c>
      <c r="M14" cm="1">
        <f t="array" aca="1" ref="M14" ca="1">OFFSET(WeightedAveragesUnFiltered!M$3,(ROW(L11)*5),0)</f>
        <v>-4.7610686580721318E-2</v>
      </c>
      <c r="N14" cm="1">
        <f t="array" aca="1" ref="N14" ca="1">OFFSET(WeightedAveragesUnFiltered!N$3,(ROW(M11)*5),0)</f>
        <v>1.4085031749415406E-2</v>
      </c>
      <c r="O14" s="4" cm="1">
        <f t="array" aca="1" ref="O14" ca="1">OFFSET(WeightedAveragesUnFiltered!O$3,(ROW(N11)*5),0)</f>
        <v>-1.4155039001311593E-2</v>
      </c>
      <c r="P14" cm="1">
        <f t="array" aca="1" ref="P14" ca="1">OFFSET(WeightedAveragesUnFiltered!P$3,(ROW(O11)*5),0)</f>
        <v>4.4524538876862096E-3</v>
      </c>
      <c r="Q14" cm="1">
        <f t="array" aca="1" ref="Q14" ca="1">OFFSET(WeightedAveragesUnFiltered!Q$3,(ROW(P11)*5),0)</f>
        <v>-3.8840142938821959E-2</v>
      </c>
      <c r="R14" cm="1">
        <f t="array" aca="1" ref="R14" ca="1">OFFSET(WeightedAveragesUnFiltered!R$3,(ROW(Q11)*5),0)</f>
        <v>-5.9460408594145274E-2</v>
      </c>
      <c r="S14" cm="1">
        <f t="array" aca="1" ref="S14" ca="1">OFFSET(WeightedAveragesUnFiltered!S$3,(ROW(R11)*5),0)</f>
        <v>1.0044385353906112E-2</v>
      </c>
      <c r="T14" cm="1">
        <f t="array" aca="1" ref="T14" ca="1">OFFSET(WeightedAveragesUnFiltered!T$3,(ROW(S11)*5),0)</f>
        <v>-3.6968742835619267E-3</v>
      </c>
      <c r="U14" cm="1">
        <f t="array" aca="1" ref="U14" ca="1">OFFSET(WeightedAveragesUnFiltered!U$3,(ROW(T11)*5),0)</f>
        <v>-1.291612230481399E-2</v>
      </c>
      <c r="V14" cm="1">
        <f t="array" aca="1" ref="V14" ca="1">OFFSET(WeightedAveragesUnFiltered!V$3,(ROW(U11)*5),0)</f>
        <v>0</v>
      </c>
      <c r="W14" cm="1">
        <f t="array" aca="1" ref="W14" ca="1">OFFSET(WeightedAveragesUnFiltered!W$3,(ROW(V11)*5),0)</f>
        <v>0.1396971484283501</v>
      </c>
      <c r="X14" cm="1">
        <f t="array" aca="1" ref="X14" ca="1">OFFSET(WeightedAveragesUnFiltered!X$3,(ROW(W11)*5),0)</f>
        <v>1.6135900080866718E-2</v>
      </c>
      <c r="Y14" cm="1">
        <f t="array" aca="1" ref="Y14" ca="1">OFFSET(WeightedAveragesUnFiltered!Y$3,(ROW(X11)*5),0)</f>
        <v>-2.5724018550597892E-3</v>
      </c>
      <c r="Z14" cm="1">
        <f t="array" aca="1" ref="Z14" ca="1">OFFSET(WeightedAveragesUnFiltered!Z$3,(ROW(Y11)*5),0)</f>
        <v>-1.4286191219035044E-2</v>
      </c>
    </row>
    <row r="15" spans="1:26">
      <c r="A15" s="34" t="s">
        <v>12</v>
      </c>
      <c r="B15" cm="1">
        <f t="array" aca="1" ref="B15" ca="1">OFFSET(WeightedAveragesUnFiltered!B$3,(ROW(A12)*5),0)</f>
        <v>-3.4632257420043534E-2</v>
      </c>
      <c r="C15" t="e" cm="1">
        <f t="array" aca="1" ref="C15" ca="1">OFFSET(WeightedAveragesUnFiltered!C$3,(ROW(B12)*5),0)</f>
        <v>#DIV/0!</v>
      </c>
      <c r="D15" cm="1">
        <f t="array" aca="1" ref="D15" ca="1">OFFSET(WeightedAveragesUnFiltered!D$3,(ROW(C12)*5),0)</f>
        <v>2.9339754455196945E-2</v>
      </c>
      <c r="E15" cm="1">
        <f t="array" aca="1" ref="E15" ca="1">OFFSET(WeightedAveragesUnFiltered!E$3,(ROW(D12)*5),0)</f>
        <v>0</v>
      </c>
      <c r="F15" s="4" cm="1">
        <f t="array" aca="1" ref="F15" ca="1">OFFSET(WeightedAveragesUnFiltered!F$3,(ROW(E12)*5),0)</f>
        <v>0</v>
      </c>
      <c r="G15" cm="1">
        <f t="array" aca="1" ref="G15" ca="1">OFFSET(WeightedAveragesUnFiltered!G$3,(ROW(F12)*5),0)</f>
        <v>1.4350997539832456E-2</v>
      </c>
      <c r="H15" cm="1">
        <f t="array" aca="1" ref="H15" ca="1">OFFSET(WeightedAveragesUnFiltered!H$3,(ROW(G12)*5),0)</f>
        <v>-0.17084532350421683</v>
      </c>
      <c r="I15" cm="1">
        <f t="array" aca="1" ref="I15" ca="1">OFFSET(WeightedAveragesUnFiltered!I$3,(ROW(H12)*5),0)</f>
        <v>0.10170045658077016</v>
      </c>
      <c r="J15" cm="1">
        <f t="array" aca="1" ref="J15" ca="1">OFFSET(WeightedAveragesUnFiltered!J$3,(ROW(I12)*5),0)</f>
        <v>0</v>
      </c>
      <c r="K15" cm="1">
        <f t="array" aca="1" ref="K15" ca="1">OFFSET(WeightedAveragesUnFiltered!K$3,(ROW(J12)*5),0)</f>
        <v>0</v>
      </c>
      <c r="L15" cm="1">
        <f t="array" aca="1" ref="L15" ca="1">OFFSET(WeightedAveragesUnFiltered!L$3,(ROW(K12)*5),0)</f>
        <v>-4.2021692092977209E-2</v>
      </c>
      <c r="M15" t="e" cm="1">
        <f t="array" aca="1" ref="M15" ca="1">OFFSET(WeightedAveragesUnFiltered!M$3,(ROW(L12)*5),0)</f>
        <v>#DIV/0!</v>
      </c>
      <c r="N15" cm="1">
        <f t="array" aca="1" ref="N15" ca="1">OFFSET(WeightedAveragesUnFiltered!N$3,(ROW(M12)*5),0)</f>
        <v>0</v>
      </c>
      <c r="O15" s="4" cm="1">
        <f t="array" aca="1" ref="O15" ca="1">OFFSET(WeightedAveragesUnFiltered!O$3,(ROW(N12)*5),0)</f>
        <v>-9.3066855845525386E-3</v>
      </c>
      <c r="P15" cm="1">
        <f t="array" aca="1" ref="P15" ca="1">OFFSET(WeightedAveragesUnFiltered!P$3,(ROW(O12)*5),0)</f>
        <v>0</v>
      </c>
      <c r="Q15" cm="1">
        <f t="array" aca="1" ref="Q15" ca="1">OFFSET(WeightedAveragesUnFiltered!Q$3,(ROW(P12)*5),0)</f>
        <v>0</v>
      </c>
      <c r="R15" cm="1">
        <f t="array" aca="1" ref="R15" ca="1">OFFSET(WeightedAveragesUnFiltered!R$3,(ROW(Q12)*5),0)</f>
        <v>-5.7147162567199594E-3</v>
      </c>
      <c r="S15" t="e" cm="1">
        <f t="array" aca="1" ref="S15" ca="1">OFFSET(WeightedAveragesUnFiltered!S$3,(ROW(R12)*5),0)</f>
        <v>#DIV/0!</v>
      </c>
      <c r="T15" cm="1">
        <f t="array" aca="1" ref="T15" ca="1">OFFSET(WeightedAveragesUnFiltered!T$3,(ROW(S12)*5),0)</f>
        <v>0</v>
      </c>
      <c r="U15" cm="1">
        <f t="array" aca="1" ref="U15" ca="1">OFFSET(WeightedAveragesUnFiltered!U$3,(ROW(T12)*5),0)</f>
        <v>0</v>
      </c>
      <c r="V15" cm="1">
        <f t="array" aca="1" ref="V15" ca="1">OFFSET(WeightedAveragesUnFiltered!V$3,(ROW(U12)*5),0)</f>
        <v>0.22470351242777523</v>
      </c>
      <c r="W15" t="e" cm="1">
        <f t="array" aca="1" ref="W15" ca="1">OFFSET(WeightedAveragesUnFiltered!W$3,(ROW(V12)*5),0)</f>
        <v>#DIV/0!</v>
      </c>
      <c r="X15" cm="1">
        <f t="array" aca="1" ref="X15" ca="1">OFFSET(WeightedAveragesUnFiltered!X$3,(ROW(W12)*5),0)</f>
        <v>7.8254269193594087E-2</v>
      </c>
      <c r="Y15" cm="1">
        <f t="array" aca="1" ref="Y15" ca="1">OFFSET(WeightedAveragesUnFiltered!Y$3,(ROW(X12)*5),0)</f>
        <v>0</v>
      </c>
      <c r="Z15" cm="1">
        <f t="array" aca="1" ref="Z15" ca="1">OFFSET(WeightedAveragesUnFiltered!Z$3,(ROW(Y12)*5),0)</f>
        <v>0</v>
      </c>
    </row>
    <row r="16" spans="1:26">
      <c r="A16" s="34" t="s">
        <v>13</v>
      </c>
      <c r="B16" cm="1">
        <f t="array" aca="1" ref="B16" ca="1">OFFSET(WeightedAveragesUnFiltered!B$3,(ROW(A13)*5),0)</f>
        <v>0</v>
      </c>
      <c r="C16" cm="1">
        <f t="array" aca="1" ref="C16" ca="1">OFFSET(WeightedAveragesUnFiltered!C$3,(ROW(B13)*5),0)</f>
        <v>-1.0308124396371457E-2</v>
      </c>
      <c r="D16" cm="1">
        <f t="array" aca="1" ref="D16" ca="1">OFFSET(WeightedAveragesUnFiltered!D$3,(ROW(C13)*5),0)</f>
        <v>0</v>
      </c>
      <c r="E16" cm="1">
        <f t="array" aca="1" ref="E16" ca="1">OFFSET(WeightedAveragesUnFiltered!E$3,(ROW(D13)*5),0)</f>
        <v>0</v>
      </c>
      <c r="F16" s="4" cm="1">
        <f t="array" aca="1" ref="F16" ca="1">OFFSET(WeightedAveragesUnFiltered!F$3,(ROW(E13)*5),0)</f>
        <v>-2.7874350683147912E-2</v>
      </c>
      <c r="G16" cm="1">
        <f t="array" aca="1" ref="G16" ca="1">OFFSET(WeightedAveragesUnFiltered!G$3,(ROW(F13)*5),0)</f>
        <v>0</v>
      </c>
      <c r="H16" cm="1">
        <f t="array" aca="1" ref="H16" ca="1">OFFSET(WeightedAveragesUnFiltered!H$3,(ROW(G13)*5),0)</f>
        <v>0</v>
      </c>
      <c r="I16" cm="1">
        <f t="array" aca="1" ref="I16" ca="1">OFFSET(WeightedAveragesUnFiltered!I$3,(ROW(H13)*5),0)</f>
        <v>3.2567402860390351E-2</v>
      </c>
      <c r="J16" cm="1">
        <f t="array" aca="1" ref="J16" ca="1">OFFSET(WeightedAveragesUnFiltered!J$3,(ROW(I13)*5),0)</f>
        <v>0</v>
      </c>
      <c r="K16" cm="1">
        <f t="array" aca="1" ref="K16" ca="1">OFFSET(WeightedAveragesUnFiltered!K$3,(ROW(J13)*5),0)</f>
        <v>-6.2669704607539622E-2</v>
      </c>
      <c r="L16" cm="1">
        <f t="array" aca="1" ref="L16" ca="1">OFFSET(WeightedAveragesUnFiltered!L$3,(ROW(K13)*5),0)</f>
        <v>6.040995353679246E-3</v>
      </c>
      <c r="M16" cm="1">
        <f t="array" aca="1" ref="M16" ca="1">OFFSET(WeightedAveragesUnFiltered!M$3,(ROW(L13)*5),0)</f>
        <v>0</v>
      </c>
      <c r="N16" cm="1">
        <f t="array" aca="1" ref="N16" ca="1">OFFSET(WeightedAveragesUnFiltered!N$3,(ROW(M13)*5),0)</f>
        <v>1.3283667518566812E-2</v>
      </c>
      <c r="O16" s="4" cm="1">
        <f t="array" aca="1" ref="O16" ca="1">OFFSET(WeightedAveragesUnFiltered!O$3,(ROW(N13)*5),0)</f>
        <v>0</v>
      </c>
      <c r="P16" cm="1">
        <f t="array" aca="1" ref="P16" ca="1">OFFSET(WeightedAveragesUnFiltered!P$3,(ROW(O13)*5),0)</f>
        <v>2.3410856975071934E-2</v>
      </c>
      <c r="Q16" cm="1">
        <f t="array" aca="1" ref="Q16" ca="1">OFFSET(WeightedAveragesUnFiltered!Q$3,(ROW(P13)*5),0)</f>
        <v>0</v>
      </c>
      <c r="R16" cm="1">
        <f t="array" aca="1" ref="R16" ca="1">OFFSET(WeightedAveragesUnFiltered!R$3,(ROW(Q13)*5),0)</f>
        <v>0</v>
      </c>
      <c r="S16" cm="1">
        <f t="array" aca="1" ref="S16" ca="1">OFFSET(WeightedAveragesUnFiltered!S$3,(ROW(R13)*5),0)</f>
        <v>2.3220953252785878E-2</v>
      </c>
      <c r="T16" cm="1">
        <f t="array" aca="1" ref="T16" ca="1">OFFSET(WeightedAveragesUnFiltered!T$3,(ROW(S13)*5),0)</f>
        <v>-6.2827410573754558E-2</v>
      </c>
      <c r="U16" cm="1">
        <f t="array" aca="1" ref="U16" ca="1">OFFSET(WeightedAveragesUnFiltered!U$3,(ROW(T13)*5),0)</f>
        <v>4.5095118351455625E-2</v>
      </c>
      <c r="V16" cm="1">
        <f t="array" aca="1" ref="V16" ca="1">OFFSET(WeightedAveragesUnFiltered!V$3,(ROW(U13)*5),0)</f>
        <v>-4.7580066172949421E-3</v>
      </c>
      <c r="W16" cm="1">
        <f t="array" aca="1" ref="W16" ca="1">OFFSET(WeightedAveragesUnFiltered!W$3,(ROW(V13)*5),0)</f>
        <v>-0.14885336497175347</v>
      </c>
      <c r="X16" cm="1">
        <f t="array" aca="1" ref="X16" ca="1">OFFSET(WeightedAveragesUnFiltered!X$3,(ROW(W13)*5),0)</f>
        <v>2.6084756397864697E-2</v>
      </c>
      <c r="Y16" cm="1">
        <f t="array" aca="1" ref="Y16" ca="1">OFFSET(WeightedAveragesUnFiltered!Y$3,(ROW(X13)*5),0)</f>
        <v>4.2367270304559937E-3</v>
      </c>
      <c r="Z16" cm="1">
        <f t="array" aca="1" ref="Z16" ca="1">OFFSET(WeightedAveragesUnFiltered!Z$3,(ROW(Y13)*5),0)</f>
        <v>-1.8539709328562121E-3</v>
      </c>
    </row>
    <row r="17" spans="1:26">
      <c r="A17" s="34" t="s">
        <v>14</v>
      </c>
      <c r="B17" cm="1">
        <f t="array" aca="1" ref="B17" ca="1">OFFSET(WeightedAveragesUnFiltered!B$3,(ROW(A14)*5),0)</f>
        <v>6.0883464596622489E-3</v>
      </c>
      <c r="C17" cm="1">
        <f t="array" aca="1" ref="C17" ca="1">OFFSET(WeightedAveragesUnFiltered!C$3,(ROW(B14)*5),0)</f>
        <v>-5.3359428849331231E-3</v>
      </c>
      <c r="D17" cm="1">
        <f t="array" aca="1" ref="D17" ca="1">OFFSET(WeightedAveragesUnFiltered!D$3,(ROW(C14)*5),0)</f>
        <v>2.4066430067016691E-2</v>
      </c>
      <c r="E17" cm="1">
        <f t="array" aca="1" ref="E17" ca="1">OFFSET(WeightedAveragesUnFiltered!E$3,(ROW(D14)*5),0)</f>
        <v>-7.3360588855629891E-2</v>
      </c>
      <c r="F17" s="4" cm="1">
        <f t="array" aca="1" ref="F17" ca="1">OFFSET(WeightedAveragesUnFiltered!F$3,(ROW(E14)*5),0)</f>
        <v>-2.8326095584327589E-2</v>
      </c>
      <c r="G17" cm="1">
        <f t="array" aca="1" ref="G17" ca="1">OFFSET(WeightedAveragesUnFiltered!G$3,(ROW(F14)*5),0)</f>
        <v>0</v>
      </c>
      <c r="H17" cm="1">
        <f t="array" aca="1" ref="H17" ca="1">OFFSET(WeightedAveragesUnFiltered!H$3,(ROW(G14)*5),0)</f>
        <v>-3.5477188159411928E-2</v>
      </c>
      <c r="I17" cm="1">
        <f t="array" aca="1" ref="I17" ca="1">OFFSET(WeightedAveragesUnFiltered!I$3,(ROW(H14)*5),0)</f>
        <v>-5.627349491871874E-2</v>
      </c>
      <c r="J17" cm="1">
        <f t="array" aca="1" ref="J17" ca="1">OFFSET(WeightedAveragesUnFiltered!J$3,(ROW(I14)*5),0)</f>
        <v>1.7034886202683605E-4</v>
      </c>
      <c r="K17" cm="1">
        <f t="array" aca="1" ref="K17" ca="1">OFFSET(WeightedAveragesUnFiltered!K$3,(ROW(J14)*5),0)</f>
        <v>4.5397918204296735E-2</v>
      </c>
      <c r="L17" cm="1">
        <f t="array" aca="1" ref="L17" ca="1">OFFSET(WeightedAveragesUnFiltered!L$3,(ROW(K14)*5),0)</f>
        <v>-9.6895410552474397E-3</v>
      </c>
      <c r="M17" cm="1">
        <f t="array" aca="1" ref="M17" ca="1">OFFSET(WeightedAveragesUnFiltered!M$3,(ROW(L14)*5),0)</f>
        <v>0.36977840501839615</v>
      </c>
      <c r="N17" cm="1">
        <f t="array" aca="1" ref="N17" ca="1">OFFSET(WeightedAveragesUnFiltered!N$3,(ROW(M14)*5),0)</f>
        <v>0</v>
      </c>
      <c r="O17" s="4" cm="1">
        <f t="array" aca="1" ref="O17" ca="1">OFFSET(WeightedAveragesUnFiltered!O$3,(ROW(N14)*5),0)</f>
        <v>-3.845638927574719E-2</v>
      </c>
      <c r="P17" cm="1">
        <f t="array" aca="1" ref="P17" ca="1">OFFSET(WeightedAveragesUnFiltered!P$3,(ROW(O14)*5),0)</f>
        <v>-0.15696908828071754</v>
      </c>
      <c r="Q17" cm="1">
        <f t="array" aca="1" ref="Q17" ca="1">OFFSET(WeightedAveragesUnFiltered!Q$3,(ROW(P14)*5),0)</f>
        <v>-5.9104781779333003E-2</v>
      </c>
      <c r="R17" cm="1">
        <f t="array" aca="1" ref="R17" ca="1">OFFSET(WeightedAveragesUnFiltered!R$3,(ROW(Q14)*5),0)</f>
        <v>0</v>
      </c>
      <c r="S17" cm="1">
        <f t="array" aca="1" ref="S17" ca="1">OFFSET(WeightedAveragesUnFiltered!S$3,(ROW(R14)*5),0)</f>
        <v>0</v>
      </c>
      <c r="T17" cm="1">
        <f t="array" aca="1" ref="T17" ca="1">OFFSET(WeightedAveragesUnFiltered!T$3,(ROW(S14)*5),0)</f>
        <v>-7.7118187449164932E-2</v>
      </c>
      <c r="U17" cm="1">
        <f t="array" aca="1" ref="U17" ca="1">OFFSET(WeightedAveragesUnFiltered!U$3,(ROW(T14)*5),0)</f>
        <v>1.9582874773737956E-2</v>
      </c>
      <c r="V17" cm="1">
        <f t="array" aca="1" ref="V17" ca="1">OFFSET(WeightedAveragesUnFiltered!V$3,(ROW(U14)*5),0)</f>
        <v>7.288338283137881E-2</v>
      </c>
      <c r="W17" cm="1">
        <f t="array" aca="1" ref="W17" ca="1">OFFSET(WeightedAveragesUnFiltered!W$3,(ROW(V14)*5),0)</f>
        <v>0.19853521635582716</v>
      </c>
      <c r="X17" cm="1">
        <f t="array" aca="1" ref="X17" ca="1">OFFSET(WeightedAveragesUnFiltered!X$3,(ROW(W14)*5),0)</f>
        <v>-7.8651318997581418E-2</v>
      </c>
      <c r="Y17" cm="1">
        <f t="array" aca="1" ref="Y17" ca="1">OFFSET(WeightedAveragesUnFiltered!Y$3,(ROW(X14)*5),0)</f>
        <v>-0.1090016120708687</v>
      </c>
      <c r="Z17" cm="1">
        <f t="array" aca="1" ref="Z17" ca="1">OFFSET(WeightedAveragesUnFiltered!Z$3,(ROW(Y14)*5),0)</f>
        <v>0</v>
      </c>
    </row>
    <row r="18" spans="1:26">
      <c r="A18" s="34" t="s">
        <v>15</v>
      </c>
      <c r="B18" cm="1">
        <f t="array" aca="1" ref="B18" ca="1">OFFSET(WeightedAveragesUnFiltered!B$3,(ROW(A15)*5),0)</f>
        <v>4.0127559157629916E-2</v>
      </c>
      <c r="C18" cm="1">
        <f t="array" aca="1" ref="C18" ca="1">OFFSET(WeightedAveragesUnFiltered!C$3,(ROW(B15)*5),0)</f>
        <v>-8.4593537935835263E-3</v>
      </c>
      <c r="D18" cm="1">
        <f t="array" aca="1" ref="D18" ca="1">OFFSET(WeightedAveragesUnFiltered!D$3,(ROW(C15)*5),0)</f>
        <v>9.0644307273142585E-2</v>
      </c>
      <c r="E18" cm="1">
        <f t="array" aca="1" ref="E18" ca="1">OFFSET(WeightedAveragesUnFiltered!E$3,(ROW(D15)*5),0)</f>
        <v>-7.3360588855629891E-2</v>
      </c>
      <c r="F18" s="4" cm="1">
        <f t="array" aca="1" ref="F18" ca="1">OFFSET(WeightedAveragesUnFiltered!F$3,(ROW(E15)*5),0)</f>
        <v>-2.0889000564579523E-2</v>
      </c>
      <c r="G18" cm="1">
        <f t="array" aca="1" ref="G18" ca="1">OFFSET(WeightedAveragesUnFiltered!G$3,(ROW(F15)*5),0)</f>
        <v>0.1078849431383294</v>
      </c>
      <c r="H18" cm="1">
        <f t="array" aca="1" ref="H18" ca="1">OFFSET(WeightedAveragesUnFiltered!H$3,(ROW(G15)*5),0)</f>
        <v>-3.5477188159411928E-2</v>
      </c>
      <c r="I18" cm="1">
        <f t="array" aca="1" ref="I18" ca="1">OFFSET(WeightedAveragesUnFiltered!I$3,(ROW(H15)*5),0)</f>
        <v>-5.627349491871874E-2</v>
      </c>
      <c r="J18" cm="1">
        <f t="array" aca="1" ref="J18" ca="1">OFFSET(WeightedAveragesUnFiltered!J$3,(ROW(I15)*5),0)</f>
        <v>-2.9208103795738117E-2</v>
      </c>
      <c r="K18" cm="1">
        <f t="array" aca="1" ref="K18" ca="1">OFFSET(WeightedAveragesUnFiltered!K$3,(ROW(J15)*5),0)</f>
        <v>-1.8800385714908216E-3</v>
      </c>
      <c r="L18" cm="1">
        <f t="array" aca="1" ref="L18" ca="1">OFFSET(WeightedAveragesUnFiltered!L$3,(ROW(K15)*5),0)</f>
        <v>-4.8447705276241648E-3</v>
      </c>
      <c r="M18" cm="1">
        <f t="array" aca="1" ref="M18" ca="1">OFFSET(WeightedAveragesUnFiltered!M$3,(ROW(L15)*5),0)</f>
        <v>0.42723009109166649</v>
      </c>
      <c r="N18" cm="1">
        <f t="array" aca="1" ref="N18" ca="1">OFFSET(WeightedAveragesUnFiltered!N$3,(ROW(M15)*5),0)</f>
        <v>0</v>
      </c>
      <c r="O18" s="4" cm="1">
        <f t="array" aca="1" ref="O18" ca="1">OFFSET(WeightedAveragesUnFiltered!O$3,(ROW(N15)*5),0)</f>
        <v>-3.845638927574719E-2</v>
      </c>
      <c r="P18" cm="1">
        <f t="array" aca="1" ref="P18" ca="1">OFFSET(WeightedAveragesUnFiltered!P$3,(ROW(O15)*5),0)</f>
        <v>2.4099222025996868E-2</v>
      </c>
      <c r="Q18" cm="1">
        <f t="array" aca="1" ref="Q18" ca="1">OFFSET(WeightedAveragesUnFiltered!Q$3,(ROW(P15)*5),0)</f>
        <v>-5.1086797634334706E-3</v>
      </c>
      <c r="R18" cm="1">
        <f t="array" aca="1" ref="R18" ca="1">OFFSET(WeightedAveragesUnFiltered!R$3,(ROW(Q15)*5),0)</f>
        <v>-9.9479497237340651E-3</v>
      </c>
      <c r="S18" cm="1">
        <f t="array" aca="1" ref="S18" ca="1">OFFSET(WeightedAveragesUnFiltered!S$3,(ROW(R15)*5),0)</f>
        <v>0</v>
      </c>
      <c r="T18" cm="1">
        <f t="array" aca="1" ref="T18" ca="1">OFFSET(WeightedAveragesUnFiltered!T$3,(ROW(S15)*5),0)</f>
        <v>-7.7118187449164932E-2</v>
      </c>
      <c r="U18" cm="1">
        <f t="array" aca="1" ref="U18" ca="1">OFFSET(WeightedAveragesUnFiltered!U$3,(ROW(T15)*5),0)</f>
        <v>1.9582874773737956E-2</v>
      </c>
      <c r="V18" cm="1">
        <f t="array" aca="1" ref="V18" ca="1">OFFSET(WeightedAveragesUnFiltered!V$3,(ROW(U15)*5),0)</f>
        <v>8.8008275062594343E-2</v>
      </c>
      <c r="W18" cm="1">
        <f t="array" aca="1" ref="W18" ca="1">OFFSET(WeightedAveragesUnFiltered!W$3,(ROW(V15)*5),0)</f>
        <v>0.13874559292091709</v>
      </c>
      <c r="X18" cm="1">
        <f t="array" aca="1" ref="X18" ca="1">OFFSET(WeightedAveragesUnFiltered!X$3,(ROW(W15)*5),0)</f>
        <v>7.4124984049669718E-2</v>
      </c>
      <c r="Y18" cm="1">
        <f t="array" aca="1" ref="Y18" ca="1">OFFSET(WeightedAveragesUnFiltered!Y$3,(ROW(X15)*5),0)</f>
        <v>-0.11204994496969171</v>
      </c>
      <c r="Z18" cm="1">
        <f t="array" aca="1" ref="Z18" ca="1">OFFSET(WeightedAveragesUnFiltered!Z$3,(ROW(Y15)*5),0)</f>
        <v>0.25119815867639461</v>
      </c>
    </row>
    <row r="19" spans="1:26">
      <c r="A19" s="34" t="s">
        <v>16</v>
      </c>
      <c r="B19" cm="1">
        <f t="array" aca="1" ref="B19" ca="1">OFFSET(WeightedAveragesUnFiltered!B$3,(ROW(A16)*5),0)</f>
        <v>1.2176692919324498E-2</v>
      </c>
      <c r="C19" cm="1">
        <f t="array" aca="1" ref="C19" ca="1">OFFSET(WeightedAveragesUnFiltered!C$3,(ROW(B16)*5),0)</f>
        <v>-7.3530878054421673E-3</v>
      </c>
      <c r="D19" cm="1">
        <f t="array" aca="1" ref="D19" ca="1">OFFSET(WeightedAveragesUnFiltered!D$3,(ROW(C16)*5),0)</f>
        <v>4.4608611151937747E-2</v>
      </c>
      <c r="E19" cm="1">
        <f t="array" aca="1" ref="E19" ca="1">OFFSET(WeightedAveragesUnFiltered!E$3,(ROW(D16)*5),0)</f>
        <v>0</v>
      </c>
      <c r="F19" s="4" cm="1">
        <f t="array" aca="1" ref="F19" ca="1">OFFSET(WeightedAveragesUnFiltered!F$3,(ROW(E16)*5),0)</f>
        <v>-1.6599819253501544E-2</v>
      </c>
      <c r="G19" cm="1">
        <f t="array" aca="1" ref="G19" ca="1">OFFSET(WeightedAveragesUnFiltered!G$3,(ROW(F16)*5),0)</f>
        <v>0</v>
      </c>
      <c r="H19" cm="1">
        <f t="array" aca="1" ref="H19" ca="1">OFFSET(WeightedAveragesUnFiltered!H$3,(ROW(G16)*5),0)</f>
        <v>-0.16355878196985243</v>
      </c>
      <c r="I19" cm="1">
        <f t="array" aca="1" ref="I19" ca="1">OFFSET(WeightedAveragesUnFiltered!I$3,(ROW(H16)*5),0)</f>
        <v>-5.627349491871874E-2</v>
      </c>
      <c r="J19" cm="1">
        <f t="array" aca="1" ref="J19" ca="1">OFFSET(WeightedAveragesUnFiltered!J$3,(ROW(I16)*5),0)</f>
        <v>1.7034886202683605E-4</v>
      </c>
      <c r="K19" cm="1">
        <f t="array" aca="1" ref="K19" ca="1">OFFSET(WeightedAveragesUnFiltered!K$3,(ROW(J16)*5),0)</f>
        <v>4.3771671282575704E-2</v>
      </c>
      <c r="L19" cm="1">
        <f t="array" aca="1" ref="L19" ca="1">OFFSET(WeightedAveragesUnFiltered!L$3,(ROW(K16)*5),0)</f>
        <v>-9.6895410552474397E-3</v>
      </c>
      <c r="M19" cm="1">
        <f t="array" aca="1" ref="M19" ca="1">OFFSET(WeightedAveragesUnFiltered!M$3,(ROW(L16)*5),0)</f>
        <v>0.38994864534825996</v>
      </c>
      <c r="N19" cm="1">
        <f t="array" aca="1" ref="N19" ca="1">OFFSET(WeightedAveragesUnFiltered!N$3,(ROW(M16)*5),0)</f>
        <v>-2.6793996099938835E-2</v>
      </c>
      <c r="O19" s="4" cm="1">
        <f t="array" aca="1" ref="O19" ca="1">OFFSET(WeightedAveragesUnFiltered!O$3,(ROW(N16)*5),0)</f>
        <v>-6.3865422127692223E-2</v>
      </c>
      <c r="P19" cm="1">
        <f t="array" aca="1" ref="P19" ca="1">OFFSET(WeightedAveragesUnFiltered!P$3,(ROW(O16)*5),0)</f>
        <v>-0.18984663346244651</v>
      </c>
      <c r="Q19" cm="1">
        <f t="array" aca="1" ref="Q19" ca="1">OFFSET(WeightedAveragesUnFiltered!Q$3,(ROW(P16)*5),0)</f>
        <v>-2.1072355510472037E-2</v>
      </c>
      <c r="R19" cm="1">
        <f t="array" aca="1" ref="R19" ca="1">OFFSET(WeightedAveragesUnFiltered!R$3,(ROW(Q16)*5),0)</f>
        <v>0</v>
      </c>
      <c r="S19" cm="1">
        <f t="array" aca="1" ref="S19" ca="1">OFFSET(WeightedAveragesUnFiltered!S$3,(ROW(R16)*5),0)</f>
        <v>0</v>
      </c>
      <c r="T19" cm="1">
        <f t="array" aca="1" ref="T19" ca="1">OFFSET(WeightedAveragesUnFiltered!T$3,(ROW(S16)*5),0)</f>
        <v>3.8559093724582466E-2</v>
      </c>
      <c r="U19" cm="1">
        <f t="array" aca="1" ref="U19" ca="1">OFFSET(WeightedAveragesUnFiltered!U$3,(ROW(T16)*5),0)</f>
        <v>-3.0883337858448198E-2</v>
      </c>
      <c r="V19" cm="1">
        <f t="array" aca="1" ref="V19" ca="1">OFFSET(WeightedAveragesUnFiltered!V$3,(ROW(U16)*5),0)</f>
        <v>-7.705604040591009E-2</v>
      </c>
      <c r="W19" cm="1">
        <f t="array" aca="1" ref="W19" ca="1">OFFSET(WeightedAveragesUnFiltered!W$3,(ROW(V16)*5),0)</f>
        <v>0.19853521635582716</v>
      </c>
      <c r="X19" cm="1">
        <f t="array" aca="1" ref="X19" ca="1">OFFSET(WeightedAveragesUnFiltered!X$3,(ROW(W16)*5),0)</f>
        <v>8.4812303452700133E-2</v>
      </c>
      <c r="Y19" cm="1">
        <f t="array" aca="1" ref="Y19" ca="1">OFFSET(WeightedAveragesUnFiltered!Y$3,(ROW(X16)*5),0)</f>
        <v>-0.1263890110940448</v>
      </c>
      <c r="Z19" cm="1">
        <f t="array" aca="1" ref="Z19" ca="1">OFFSET(WeightedAveragesUnFiltered!Z$3,(ROW(Y16)*5),0)</f>
        <v>0</v>
      </c>
    </row>
    <row r="20" spans="1:26">
      <c r="A20" s="34" t="s">
        <v>17</v>
      </c>
      <c r="B20" cm="1">
        <f t="array" aca="1" ref="B20" ca="1">OFFSET(WeightedAveragesUnFiltered!B$3,(ROW(A17)*5),0)</f>
        <v>0</v>
      </c>
      <c r="C20" cm="1">
        <f t="array" aca="1" ref="C20" ca="1">OFFSET(WeightedAveragesUnFiltered!C$3,(ROW(B17)*5),0)</f>
        <v>0</v>
      </c>
      <c r="D20" cm="1">
        <f t="array" aca="1" ref="D20" ca="1">OFFSET(WeightedAveragesUnFiltered!D$3,(ROW(C17)*5),0)</f>
        <v>0</v>
      </c>
      <c r="E20" cm="1">
        <f t="array" aca="1" ref="E20" ca="1">OFFSET(WeightedAveragesUnFiltered!E$3,(ROW(D17)*5),0)</f>
        <v>0</v>
      </c>
      <c r="F20" s="4" cm="1">
        <f t="array" aca="1" ref="F20" ca="1">OFFSET(WeightedAveragesUnFiltered!F$3,(ROW(E17)*5),0)</f>
        <v>0</v>
      </c>
      <c r="G20" t="e" cm="1">
        <f t="array" aca="1" ref="G20" ca="1">OFFSET(WeightedAveragesUnFiltered!G$3,(ROW(F17)*5),0)</f>
        <v>#DIV/0!</v>
      </c>
      <c r="H20" cm="1">
        <f t="array" aca="1" ref="H20" ca="1">OFFSET(WeightedAveragesUnFiltered!H$3,(ROW(G17)*5),0)</f>
        <v>0</v>
      </c>
      <c r="I20" t="e" cm="1">
        <f t="array" aca="1" ref="I20" ca="1">OFFSET(WeightedAveragesUnFiltered!I$3,(ROW(H17)*5),0)</f>
        <v>#DIV/0!</v>
      </c>
      <c r="J20" cm="1">
        <f t="array" aca="1" ref="J20" ca="1">OFFSET(WeightedAveragesUnFiltered!J$3,(ROW(I17)*5),0)</f>
        <v>0</v>
      </c>
      <c r="K20" cm="1">
        <f t="array" aca="1" ref="K20" ca="1">OFFSET(WeightedAveragesUnFiltered!K$3,(ROW(J17)*5),0)</f>
        <v>-6.8735788187057542E-3</v>
      </c>
      <c r="L20" cm="1">
        <f t="array" aca="1" ref="L20" ca="1">OFFSET(WeightedAveragesUnFiltered!L$3,(ROW(K17)*5),0)</f>
        <v>0</v>
      </c>
      <c r="M20" cm="1">
        <f t="array" aca="1" ref="M20" ca="1">OFFSET(WeightedAveragesUnFiltered!M$3,(ROW(L17)*5),0)</f>
        <v>0</v>
      </c>
      <c r="N20" t="e" cm="1">
        <f t="array" aca="1" ref="N20" ca="1">OFFSET(WeightedAveragesUnFiltered!N$3,(ROW(M17)*5),0)</f>
        <v>#DIV/0!</v>
      </c>
      <c r="O20" s="4" cm="1">
        <f t="array" aca="1" ref="O20" ca="1">OFFSET(WeightedAveragesUnFiltered!O$3,(ROW(N17)*5),0)</f>
        <v>0</v>
      </c>
      <c r="P20" cm="1">
        <f t="array" aca="1" ref="P20" ca="1">OFFSET(WeightedAveragesUnFiltered!P$3,(ROW(O17)*5),0)</f>
        <v>5.6103073118930903E-2</v>
      </c>
      <c r="Q20" cm="1">
        <f t="array" aca="1" ref="Q20" ca="1">OFFSET(WeightedAveragesUnFiltered!Q$3,(ROW(P17)*5),0)</f>
        <v>0</v>
      </c>
      <c r="R20" t="e" cm="1">
        <f t="array" aca="1" ref="R20" ca="1">OFFSET(WeightedAveragesUnFiltered!R$3,(ROW(Q17)*5),0)</f>
        <v>#DIV/0!</v>
      </c>
      <c r="S20" t="e" cm="1">
        <f t="array" aca="1" ref="S20" ca="1">OFFSET(WeightedAveragesUnFiltered!S$3,(ROW(R17)*5),0)</f>
        <v>#DIV/0!</v>
      </c>
      <c r="T20" cm="1">
        <f t="array" aca="1" ref="T20" ca="1">OFFSET(WeightedAveragesUnFiltered!T$3,(ROW(S17)*5),0)</f>
        <v>0</v>
      </c>
      <c r="U20" cm="1">
        <f t="array" aca="1" ref="U20" ca="1">OFFSET(WeightedAveragesUnFiltered!U$3,(ROW(T17)*5),0)</f>
        <v>0</v>
      </c>
      <c r="V20" t="e" cm="1">
        <f t="array" aca="1" ref="V20" ca="1">OFFSET(WeightedAveragesUnFiltered!V$3,(ROW(U17)*5),0)</f>
        <v>#DIV/0!</v>
      </c>
      <c r="W20" cm="1">
        <f t="array" aca="1" ref="W20" ca="1">OFFSET(WeightedAveragesUnFiltered!W$3,(ROW(V17)*5),0)</f>
        <v>0</v>
      </c>
      <c r="X20" t="e" cm="1">
        <f t="array" aca="1" ref="X20" ca="1">OFFSET(WeightedAveragesUnFiltered!X$3,(ROW(W17)*5),0)</f>
        <v>#DIV/0!</v>
      </c>
      <c r="Y20" cm="1">
        <f t="array" aca="1" ref="Y20" ca="1">OFFSET(WeightedAveragesUnFiltered!Y$3,(ROW(X17)*5),0)</f>
        <v>0.22436796448411514</v>
      </c>
      <c r="Z20" t="e" cm="1">
        <f t="array" aca="1" ref="Z20" ca="1">OFFSET(WeightedAveragesUnFiltered!Z$3,(ROW(Y17)*5),0)</f>
        <v>#DIV/0!</v>
      </c>
    </row>
    <row r="21" spans="1:26">
      <c r="A21" s="34" t="s">
        <v>18</v>
      </c>
      <c r="B21" cm="1">
        <f t="array" aca="1" ref="B21" ca="1">OFFSET(WeightedAveragesUnFiltered!B$3,(ROW(A18)*5),0)</f>
        <v>4.9971253737066977E-2</v>
      </c>
      <c r="C21" cm="1">
        <f t="array" aca="1" ref="C21" ca="1">OFFSET(WeightedAveragesUnFiltered!C$3,(ROW(B18)*5),0)</f>
        <v>6.4088833337162393E-2</v>
      </c>
      <c r="D21" cm="1">
        <f t="array" aca="1" ref="D21" ca="1">OFFSET(WeightedAveragesUnFiltered!D$3,(ROW(C18)*5),0)</f>
        <v>0.14242874023451382</v>
      </c>
      <c r="E21" cm="1">
        <f t="array" aca="1" ref="E21" ca="1">OFFSET(WeightedAveragesUnFiltered!E$3,(ROW(D18)*5),0)</f>
        <v>0</v>
      </c>
      <c r="F21" s="4" cm="1">
        <f t="array" aca="1" ref="F21" ca="1">OFFSET(WeightedAveragesUnFiltered!F$3,(ROW(E18)*5),0)</f>
        <v>4.6132033770371408E-2</v>
      </c>
      <c r="G21" cm="1">
        <f t="array" aca="1" ref="G21" ca="1">OFFSET(WeightedAveragesUnFiltered!G$3,(ROW(F18)*5),0)</f>
        <v>5.8133940056626636E-2</v>
      </c>
      <c r="H21" cm="1">
        <f t="array" aca="1" ref="H21" ca="1">OFFSET(WeightedAveragesUnFiltered!H$3,(ROW(G18)*5),0)</f>
        <v>7.6031028802891365E-2</v>
      </c>
      <c r="I21" t="e" cm="1">
        <f t="array" aca="1" ref="I21" ca="1">OFFSET(WeightedAveragesUnFiltered!I$3,(ROW(H18)*5),0)</f>
        <v>#DIV/0!</v>
      </c>
      <c r="J21" cm="1">
        <f t="array" aca="1" ref="J21" ca="1">OFFSET(WeightedAveragesUnFiltered!J$3,(ROW(I18)*5),0)</f>
        <v>-1.0745882485395587E-2</v>
      </c>
      <c r="K21" cm="1">
        <f t="array" aca="1" ref="K21" ca="1">OFFSET(WeightedAveragesUnFiltered!K$3,(ROW(J18)*5),0)</f>
        <v>0</v>
      </c>
      <c r="L21" cm="1">
        <f t="array" aca="1" ref="L21" ca="1">OFFSET(WeightedAveragesUnFiltered!L$3,(ROW(K18)*5),0)</f>
        <v>1.2081990707357977E-2</v>
      </c>
      <c r="M21" cm="1">
        <f t="array" aca="1" ref="M21" ca="1">OFFSET(WeightedAveragesUnFiltered!M$3,(ROW(L18)*5),0)</f>
        <v>-0.10710543269747298</v>
      </c>
      <c r="N21" cm="1">
        <f t="array" aca="1" ref="N21" ca="1">OFFSET(WeightedAveragesUnFiltered!N$3,(ROW(M18)*5),0)</f>
        <v>-4.0487858411441049E-2</v>
      </c>
      <c r="O21" s="4" cm="1">
        <f t="array" aca="1" ref="O21" ca="1">OFFSET(WeightedAveragesUnFiltered!O$3,(ROW(N18)*5),0)</f>
        <v>3.2753215101615156E-2</v>
      </c>
      <c r="P21" cm="1">
        <f t="array" aca="1" ref="P21" ca="1">OFFSET(WeightedAveragesUnFiltered!P$3,(ROW(O18)*5),0)</f>
        <v>1.9943101211636068E-2</v>
      </c>
      <c r="Q21" cm="1">
        <f t="array" aca="1" ref="Q21" ca="1">OFFSET(WeightedAveragesUnFiltered!Q$3,(ROW(P18)*5),0)</f>
        <v>-4.0931681161279584E-2</v>
      </c>
      <c r="R21" cm="1">
        <f t="array" aca="1" ref="R21" ca="1">OFFSET(WeightedAveragesUnFiltered!R$3,(ROW(Q18)*5),0)</f>
        <v>0</v>
      </c>
      <c r="S21" cm="1">
        <f t="array" aca="1" ref="S21" ca="1">OFFSET(WeightedAveragesUnFiltered!S$3,(ROW(R18)*5),0)</f>
        <v>-1.2305397920083921E-2</v>
      </c>
      <c r="T21" cm="1">
        <f t="array" aca="1" ref="T21" ca="1">OFFSET(WeightedAveragesUnFiltered!T$3,(ROW(S18)*5),0)</f>
        <v>-0.14221319878952676</v>
      </c>
      <c r="U21" cm="1">
        <f t="array" aca="1" ref="U21" ca="1">OFFSET(WeightedAveragesUnFiltered!U$3,(ROW(T18)*5),0)</f>
        <v>-2.5555694374900115E-2</v>
      </c>
      <c r="V21" cm="1">
        <f t="array" aca="1" ref="V21" ca="1">OFFSET(WeightedAveragesUnFiltered!V$3,(ROW(U18)*5),0)</f>
        <v>-2.4103931163372776E-2</v>
      </c>
      <c r="W21" cm="1">
        <f t="array" aca="1" ref="W21" ca="1">OFFSET(WeightedAveragesUnFiltered!W$3,(ROW(V18)*5),0)</f>
        <v>0</v>
      </c>
      <c r="X21" cm="1">
        <f t="array" aca="1" ref="X21" ca="1">OFFSET(WeightedAveragesUnFiltered!X$3,(ROW(W18)*5),0)</f>
        <v>3.1771660690480992E-2</v>
      </c>
      <c r="Y21" cm="1">
        <f t="array" aca="1" ref="Y21" ca="1">OFFSET(WeightedAveragesUnFiltered!Y$3,(ROW(X18)*5),0)</f>
        <v>0</v>
      </c>
      <c r="Z21" cm="1">
        <f t="array" aca="1" ref="Z21" ca="1">OFFSET(WeightedAveragesUnFiltered!Z$3,(ROW(Y18)*5),0)</f>
        <v>-7.1157828878053428E-2</v>
      </c>
    </row>
    <row r="22" spans="1:26">
      <c r="A22" s="34" t="s">
        <v>19</v>
      </c>
      <c r="B22" cm="1">
        <f t="array" aca="1" ref="B22" ca="1">OFFSET(WeightedAveragesUnFiltered!B$3,(ROW(A19)*5),0)</f>
        <v>0</v>
      </c>
      <c r="C22" cm="1">
        <f t="array" aca="1" ref="C22" ca="1">OFFSET(WeightedAveragesUnFiltered!C$3,(ROW(B19)*5),0)</f>
        <v>2.5193470595485823E-2</v>
      </c>
      <c r="D22" cm="1">
        <f t="array" aca="1" ref="D22" ca="1">OFFSET(WeightedAveragesUnFiltered!D$3,(ROW(C19)*5),0)</f>
        <v>7.2461142705142964E-2</v>
      </c>
      <c r="E22" cm="1">
        <f t="array" aca="1" ref="E22" ca="1">OFFSET(WeightedAveragesUnFiltered!E$3,(ROW(D19)*5),0)</f>
        <v>2.4240627557187967E-2</v>
      </c>
      <c r="F22" s="4" cm="1">
        <f t="array" aca="1" ref="F22" ca="1">OFFSET(WeightedAveragesUnFiltered!F$3,(ROW(E19)*5),0)</f>
        <v>-7.9204649638801288E-3</v>
      </c>
      <c r="G22" cm="1">
        <f t="array" aca="1" ref="G22" ca="1">OFFSET(WeightedAveragesUnFiltered!G$3,(ROW(F19)*5),0)</f>
        <v>0</v>
      </c>
      <c r="H22" cm="1">
        <f t="array" aca="1" ref="H22" ca="1">OFFSET(WeightedAveragesUnFiltered!H$3,(ROW(G19)*5),0)</f>
        <v>0</v>
      </c>
      <c r="I22" cm="1">
        <f t="array" aca="1" ref="I22" ca="1">OFFSET(WeightedAveragesUnFiltered!I$3,(ROW(H19)*5),0)</f>
        <v>-2.1266755152912584E-2</v>
      </c>
      <c r="J22" cm="1">
        <f t="array" aca="1" ref="J22" ca="1">OFFSET(WeightedAveragesUnFiltered!J$3,(ROW(I19)*5),0)</f>
        <v>0</v>
      </c>
      <c r="K22" cm="1">
        <f t="array" aca="1" ref="K22" ca="1">OFFSET(WeightedAveragesUnFiltered!K$3,(ROW(J19)*5),0)</f>
        <v>2.1574550705998737E-2</v>
      </c>
      <c r="L22" cm="1">
        <f t="array" aca="1" ref="L22" ca="1">OFFSET(WeightedAveragesUnFiltered!L$3,(ROW(K19)*5),0)</f>
        <v>2.1868061823737083E-2</v>
      </c>
      <c r="M22" cm="1">
        <f t="array" aca="1" ref="M22" ca="1">OFFSET(WeightedAveragesUnFiltered!M$3,(ROW(L19)*5),0)</f>
        <v>3.5495604434118859E-2</v>
      </c>
      <c r="N22" cm="1">
        <f t="array" aca="1" ref="N22" ca="1">OFFSET(WeightedAveragesUnFiltered!N$3,(ROW(M19)*5),0)</f>
        <v>1.6241885471422548E-2</v>
      </c>
      <c r="O22" s="4" cm="1">
        <f t="array" aca="1" ref="O22" ca="1">OFFSET(WeightedAveragesUnFiltered!O$3,(ROW(N19)*5),0)</f>
        <v>3.1307626806006558E-2</v>
      </c>
      <c r="P22" cm="1">
        <f t="array" aca="1" ref="P22" ca="1">OFFSET(WeightedAveragesUnFiltered!P$3,(ROW(O19)*5),0)</f>
        <v>0</v>
      </c>
      <c r="Q22" cm="1">
        <f t="array" aca="1" ref="Q22" ca="1">OFFSET(WeightedAveragesUnFiltered!Q$3,(ROW(P19)*5),0)</f>
        <v>4.944359954540155E-3</v>
      </c>
      <c r="R22" cm="1">
        <f t="array" aca="1" ref="R22" ca="1">OFFSET(WeightedAveragesUnFiltered!R$3,(ROW(Q19)*5),0)</f>
        <v>-1.9908027806082508E-2</v>
      </c>
      <c r="S22" cm="1">
        <f t="array" aca="1" ref="S22" ca="1">OFFSET(WeightedAveragesUnFiltered!S$3,(ROW(R19)*5),0)</f>
        <v>6.9454541441135706E-2</v>
      </c>
      <c r="T22" cm="1">
        <f t="array" aca="1" ref="T22" ca="1">OFFSET(WeightedAveragesUnFiltered!T$3,(ROW(S19)*5),0)</f>
        <v>-4.0762483071692682E-2</v>
      </c>
      <c r="U22" cm="1">
        <f t="array" aca="1" ref="U22" ca="1">OFFSET(WeightedAveragesUnFiltered!U$3,(ROW(T19)*5),0)</f>
        <v>-1.0436242545885635E-2</v>
      </c>
      <c r="V22" cm="1">
        <f t="array" aca="1" ref="V22" ca="1">OFFSET(WeightedAveragesUnFiltered!V$3,(ROW(U19)*5),0)</f>
        <v>0</v>
      </c>
      <c r="W22" cm="1">
        <f t="array" aca="1" ref="W22" ca="1">OFFSET(WeightedAveragesUnFiltered!W$3,(ROW(V19)*5),0)</f>
        <v>-0.13528879046149078</v>
      </c>
      <c r="X22" cm="1">
        <f t="array" aca="1" ref="X22" ca="1">OFFSET(WeightedAveragesUnFiltered!X$3,(ROW(W19)*5),0)</f>
        <v>0</v>
      </c>
      <c r="Y22" cm="1">
        <f t="array" aca="1" ref="Y22" ca="1">OFFSET(WeightedAveragesUnFiltered!Y$3,(ROW(X19)*5),0)</f>
        <v>-2.7999684208148717E-2</v>
      </c>
      <c r="Z22" cm="1">
        <f t="array" aca="1" ref="Z22" ca="1">OFFSET(WeightedAveragesUnFiltered!Z$3,(ROW(Y19)*5),0)</f>
        <v>1.0704037248037972E-2</v>
      </c>
    </row>
    <row r="23" spans="1:26">
      <c r="A23" s="34" t="s">
        <v>20</v>
      </c>
      <c r="B23" cm="1">
        <f t="array" aca="1" ref="B23" ca="1">OFFSET(WeightedAveragesUnFiltered!B$3,(ROW(A20)*5),0)</f>
        <v>0</v>
      </c>
      <c r="C23" cm="1">
        <f t="array" aca="1" ref="C23" ca="1">OFFSET(WeightedAveragesUnFiltered!C$3,(ROW(B20)*5),0)</f>
        <v>4.6739512016556559E-2</v>
      </c>
      <c r="D23" cm="1">
        <f t="array" aca="1" ref="D23" ca="1">OFFSET(WeightedAveragesUnFiltered!D$3,(ROW(C20)*5),0)</f>
        <v>-2.3397946692087779E-3</v>
      </c>
      <c r="E23" cm="1">
        <f t="array" aca="1" ref="E23" ca="1">OFFSET(WeightedAveragesUnFiltered!E$3,(ROW(D20)*5),0)</f>
        <v>-6.3419067196337497E-2</v>
      </c>
      <c r="F23" s="4" cm="1">
        <f t="array" aca="1" ref="F23" ca="1">OFFSET(WeightedAveragesUnFiltered!F$3,(ROW(E20)*5),0)</f>
        <v>4.7048909358826434E-2</v>
      </c>
      <c r="G23" cm="1">
        <f t="array" aca="1" ref="G23" ca="1">OFFSET(WeightedAveragesUnFiltered!G$3,(ROW(F20)*5),0)</f>
        <v>0</v>
      </c>
      <c r="H23" cm="1">
        <f t="array" aca="1" ref="H23" ca="1">OFFSET(WeightedAveragesUnFiltered!H$3,(ROW(G20)*5),0)</f>
        <v>7.5430339620981668E-2</v>
      </c>
      <c r="I23" cm="1">
        <f t="array" aca="1" ref="I23" ca="1">OFFSET(WeightedAveragesUnFiltered!I$3,(ROW(H20)*5),0)</f>
        <v>0</v>
      </c>
      <c r="J23" cm="1">
        <f t="array" aca="1" ref="J23" ca="1">OFFSET(WeightedAveragesUnFiltered!J$3,(ROW(I20)*5),0)</f>
        <v>2.5807537723573364E-3</v>
      </c>
      <c r="K23" cm="1">
        <f t="array" aca="1" ref="K23" ca="1">OFFSET(WeightedAveragesUnFiltered!K$3,(ROW(J20)*5),0)</f>
        <v>5.5595598060625188E-2</v>
      </c>
      <c r="L23" cm="1">
        <f t="array" aca="1" ref="L23" ca="1">OFFSET(WeightedAveragesUnFiltered!L$3,(ROW(K20)*5),0)</f>
        <v>-3.7087103923862226E-2</v>
      </c>
      <c r="M23" cm="1">
        <f t="array" aca="1" ref="M23" ca="1">OFFSET(WeightedAveragesUnFiltered!M$3,(ROW(L20)*5),0)</f>
        <v>0.11455420027806126</v>
      </c>
      <c r="N23" cm="1">
        <f t="array" aca="1" ref="N23" ca="1">OFFSET(WeightedAveragesUnFiltered!N$3,(ROW(M20)*5),0)</f>
        <v>0</v>
      </c>
      <c r="O23" s="4" cm="1">
        <f t="array" aca="1" ref="O23" ca="1">OFFSET(WeightedAveragesUnFiltered!O$3,(ROW(N20)*5),0)</f>
        <v>2.991912982727063E-2</v>
      </c>
      <c r="P23" cm="1">
        <f t="array" aca="1" ref="P23" ca="1">OFFSET(WeightedAveragesUnFiltered!P$3,(ROW(O20)*5),0)</f>
        <v>-1.533296910830002E-2</v>
      </c>
      <c r="Q23" cm="1">
        <f t="array" aca="1" ref="Q23" ca="1">OFFSET(WeightedAveragesUnFiltered!Q$3,(ROW(P20)*5),0)</f>
        <v>3.9607134721703611E-4</v>
      </c>
      <c r="R23" cm="1">
        <f t="array" aca="1" ref="R23" ca="1">OFFSET(WeightedAveragesUnFiltered!R$3,(ROW(Q20)*5),0)</f>
        <v>0</v>
      </c>
      <c r="S23" cm="1">
        <f t="array" aca="1" ref="S23" ca="1">OFFSET(WeightedAveragesUnFiltered!S$3,(ROW(R20)*5),0)</f>
        <v>0</v>
      </c>
      <c r="T23" cm="1">
        <f t="array" aca="1" ref="T23" ca="1">OFFSET(WeightedAveragesUnFiltered!T$3,(ROW(S20)*5),0)</f>
        <v>6.2900385131572584E-3</v>
      </c>
      <c r="U23" cm="1">
        <f t="array" aca="1" ref="U23" ca="1">OFFSET(WeightedAveragesUnFiltered!U$3,(ROW(T20)*5),0)</f>
        <v>5.4001982912383215E-2</v>
      </c>
      <c r="V23" cm="1">
        <f t="array" aca="1" ref="V23" ca="1">OFFSET(WeightedAveragesUnFiltered!V$3,(ROW(U20)*5),0)</f>
        <v>-2.7396364983446435E-3</v>
      </c>
      <c r="W23" cm="1">
        <f t="array" aca="1" ref="W23" ca="1">OFFSET(WeightedAveragesUnFiltered!W$3,(ROW(V20)*5),0)</f>
        <v>-2.5259838817831226E-2</v>
      </c>
      <c r="X23" cm="1">
        <f t="array" aca="1" ref="X23" ca="1">OFFSET(WeightedAveragesUnFiltered!X$3,(ROW(W20)*5),0)</f>
        <v>4.743818256940617E-2</v>
      </c>
      <c r="Y23" cm="1">
        <f t="array" aca="1" ref="Y23" ca="1">OFFSET(WeightedAveragesUnFiltered!Y$3,(ROW(X20)*5),0)</f>
        <v>0</v>
      </c>
      <c r="Z23" cm="1">
        <f t="array" aca="1" ref="Z23" ca="1">OFFSET(WeightedAveragesUnFiltered!Z$3,(ROW(Y20)*5),0)</f>
        <v>0</v>
      </c>
    </row>
    <row r="24" spans="1:26">
      <c r="A24" s="34" t="s">
        <v>21</v>
      </c>
      <c r="B24" cm="1">
        <f t="array" aca="1" ref="B24" ca="1">OFFSET(WeightedAveragesUnFiltered!B$3,(ROW(A21)*5),0)</f>
        <v>7.4286615241206224E-3</v>
      </c>
      <c r="C24" cm="1">
        <f t="array" aca="1" ref="C24" ca="1">OFFSET(WeightedAveragesUnFiltered!C$3,(ROW(B21)*5),0)</f>
        <v>1.9520721062498345E-2</v>
      </c>
      <c r="D24" cm="1">
        <f t="array" aca="1" ref="D24" ca="1">OFFSET(WeightedAveragesUnFiltered!D$3,(ROW(C21)*5),0)</f>
        <v>2.384616867053628E-2</v>
      </c>
      <c r="E24" cm="1">
        <f t="array" aca="1" ref="E24" ca="1">OFFSET(WeightedAveragesUnFiltered!E$3,(ROW(D21)*5),0)</f>
        <v>-6.6729313918318212E-2</v>
      </c>
      <c r="F24" s="4" cm="1">
        <f t="array" aca="1" ref="F24" ca="1">OFFSET(WeightedAveragesUnFiltered!F$3,(ROW(E21)*5),0)</f>
        <v>1.6267577949973539E-2</v>
      </c>
      <c r="G24" cm="1">
        <f t="array" aca="1" ref="G24" ca="1">OFFSET(WeightedAveragesUnFiltered!G$3,(ROW(F21)*5),0)</f>
        <v>3.5487150227055911E-2</v>
      </c>
      <c r="H24" cm="1">
        <f t="array" aca="1" ref="H24" ca="1">OFFSET(WeightedAveragesUnFiltered!H$3,(ROW(G21)*5),0)</f>
        <v>4.5904126958996046E-2</v>
      </c>
      <c r="I24" cm="1">
        <f t="array" aca="1" ref="I24" ca="1">OFFSET(WeightedAveragesUnFiltered!I$3,(ROW(H21)*5),0)</f>
        <v>-5.529860405456314E-2</v>
      </c>
      <c r="J24" cm="1">
        <f t="array" aca="1" ref="J24" ca="1">OFFSET(WeightedAveragesUnFiltered!J$3,(ROW(I21)*5),0)</f>
        <v>-2.7225107324006521E-2</v>
      </c>
      <c r="K24" cm="1">
        <f t="array" aca="1" ref="K24" ca="1">OFFSET(WeightedAveragesUnFiltered!K$3,(ROW(J21)*5),0)</f>
        <v>6.3692152864292181E-2</v>
      </c>
      <c r="L24" cm="1">
        <f t="array" aca="1" ref="L24" ca="1">OFFSET(WeightedAveragesUnFiltered!L$3,(ROW(K21)*5),0)</f>
        <v>8.7737400288884024E-3</v>
      </c>
      <c r="M24" cm="1">
        <f t="array" aca="1" ref="M24" ca="1">OFFSET(WeightedAveragesUnFiltered!M$3,(ROW(L21)*5),0)</f>
        <v>0.15906376678936826</v>
      </c>
      <c r="N24" cm="1">
        <f t="array" aca="1" ref="N24" ca="1">OFFSET(WeightedAveragesUnFiltered!N$3,(ROW(M21)*5),0)</f>
        <v>6.7407774173145182E-2</v>
      </c>
      <c r="O24" s="4" cm="1">
        <f t="array" aca="1" ref="O24" ca="1">OFFSET(WeightedAveragesUnFiltered!O$3,(ROW(N21)*5),0)</f>
        <v>2.9350845222032403E-2</v>
      </c>
      <c r="P24" cm="1">
        <f t="array" aca="1" ref="P24" ca="1">OFFSET(WeightedAveragesUnFiltered!P$3,(ROW(O21)*5),0)</f>
        <v>5.0057239723066043E-3</v>
      </c>
      <c r="Q24" cm="1">
        <f t="array" aca="1" ref="Q24" ca="1">OFFSET(WeightedAveragesUnFiltered!Q$3,(ROW(P21)*5),0)</f>
        <v>7.1344162337036068E-2</v>
      </c>
      <c r="R24" cm="1">
        <f t="array" aca="1" ref="R24" ca="1">OFFSET(WeightedAveragesUnFiltered!R$3,(ROW(Q21)*5),0)</f>
        <v>-8.7972716852310409E-3</v>
      </c>
      <c r="S24" cm="1">
        <f t="array" aca="1" ref="S24" ca="1">OFFSET(WeightedAveragesUnFiltered!S$3,(ROW(R21)*5),0)</f>
        <v>-1.4517712843962388E-2</v>
      </c>
      <c r="T24" cm="1">
        <f t="array" aca="1" ref="T24" ca="1">OFFSET(WeightedAveragesUnFiltered!T$3,(ROW(S21)*5),0)</f>
        <v>-1.4333861407901253E-3</v>
      </c>
      <c r="U24" cm="1">
        <f t="array" aca="1" ref="U24" ca="1">OFFSET(WeightedAveragesUnFiltered!U$3,(ROW(T21)*5),0)</f>
        <v>6.2889830165729049E-2</v>
      </c>
      <c r="V24" cm="1">
        <f t="array" aca="1" ref="V24" ca="1">OFFSET(WeightedAveragesUnFiltered!V$3,(ROW(U21)*5),0)</f>
        <v>2.7753397011454146E-2</v>
      </c>
      <c r="W24" cm="1">
        <f t="array" aca="1" ref="W24" ca="1">OFFSET(WeightedAveragesUnFiltered!W$3,(ROW(V21)*5),0)</f>
        <v>7.6245837940057834E-2</v>
      </c>
      <c r="X24" cm="1">
        <f t="array" aca="1" ref="X24" ca="1">OFFSET(WeightedAveragesUnFiltered!X$3,(ROW(W21)*5),0)</f>
        <v>8.3055478304037405E-3</v>
      </c>
      <c r="Y24" cm="1">
        <f t="array" aca="1" ref="Y24" ca="1">OFFSET(WeightedAveragesUnFiltered!Y$3,(ROW(X21)*5),0)</f>
        <v>-2.6227008925947239E-2</v>
      </c>
      <c r="Z24" cm="1">
        <f t="array" aca="1" ref="Z24" ca="1">OFFSET(WeightedAveragesUnFiltered!Z$3,(ROW(Y21)*5),0)</f>
        <v>2.1363644963136749E-2</v>
      </c>
    </row>
    <row r="25" spans="1:26">
      <c r="A25" s="34" t="s">
        <v>22</v>
      </c>
      <c r="B25" cm="1">
        <f t="array" aca="1" ref="B25" ca="1">OFFSET(WeightedAveragesUnFiltered!B$3,(ROW(A22)*5),0)</f>
        <v>-1.8889639689240897E-2</v>
      </c>
      <c r="C25" cm="1">
        <f t="array" aca="1" ref="C25" ca="1">OFFSET(WeightedAveragesUnFiltered!C$3,(ROW(B22)*5),0)</f>
        <v>-7.5261606516366888E-2</v>
      </c>
      <c r="D25" cm="1">
        <f t="array" aca="1" ref="D25" ca="1">OFFSET(WeightedAveragesUnFiltered!D$3,(ROW(C22)*5),0)</f>
        <v>-2.0497800152712586E-2</v>
      </c>
      <c r="E25" cm="1">
        <f t="array" aca="1" ref="E25" ca="1">OFFSET(WeightedAveragesUnFiltered!E$3,(ROW(D22)*5),0)</f>
        <v>1.6150330335849929E-2</v>
      </c>
      <c r="F25" s="4" cm="1">
        <f t="array" aca="1" ref="F25" ca="1">OFFSET(WeightedAveragesUnFiltered!F$3,(ROW(E22)*5),0)</f>
        <v>-2.0592061699358764E-2</v>
      </c>
      <c r="G25" cm="1">
        <f t="array" aca="1" ref="G25" ca="1">OFFSET(WeightedAveragesUnFiltered!G$3,(ROW(F22)*5),0)</f>
        <v>-3.9733161416561892E-2</v>
      </c>
      <c r="H25" cm="1">
        <f t="array" aca="1" ref="H25" ca="1">OFFSET(WeightedAveragesUnFiltered!H$3,(ROW(G22)*5),0)</f>
        <v>7.9401242565687702E-2</v>
      </c>
      <c r="I25" cm="1">
        <f t="array" aca="1" ref="I25" ca="1">OFFSET(WeightedAveragesUnFiltered!I$3,(ROW(H22)*5),0)</f>
        <v>3.8136593130770065E-2</v>
      </c>
      <c r="J25" cm="1">
        <f t="array" aca="1" ref="J25" ca="1">OFFSET(WeightedAveragesUnFiltered!J$3,(ROW(I22)*5),0)</f>
        <v>1.8980728531436397E-2</v>
      </c>
      <c r="K25" cm="1">
        <f t="array" aca="1" ref="K25" ca="1">OFFSET(WeightedAveragesUnFiltered!K$3,(ROW(J22)*5),0)</f>
        <v>6.069616176861637E-2</v>
      </c>
      <c r="L25" cm="1">
        <f t="array" aca="1" ref="L25" ca="1">OFFSET(WeightedAveragesUnFiltered!L$3,(ROW(K22)*5),0)</f>
        <v>-5.0321415780006373E-3</v>
      </c>
      <c r="M25" cm="1">
        <f t="array" aca="1" ref="M25" ca="1">OFFSET(WeightedAveragesUnFiltered!M$3,(ROW(L22)*5),0)</f>
        <v>5.9442497044008809E-3</v>
      </c>
      <c r="N25" cm="1">
        <f t="array" aca="1" ref="N25" ca="1">OFFSET(WeightedAveragesUnFiltered!N$3,(ROW(M22)*5),0)</f>
        <v>6.502272201617601E-2</v>
      </c>
      <c r="O25" s="4" cm="1">
        <f t="array" aca="1" ref="O25" ca="1">OFFSET(WeightedAveragesUnFiltered!O$3,(ROW(N22)*5),0)</f>
        <v>2.1687740060580452E-3</v>
      </c>
      <c r="P25" cm="1">
        <f t="array" aca="1" ref="P25" ca="1">OFFSET(WeightedAveragesUnFiltered!P$3,(ROW(O22)*5),0)</f>
        <v>-3.7266744224323878E-3</v>
      </c>
      <c r="Q25" cm="1">
        <f t="array" aca="1" ref="Q25" ca="1">OFFSET(WeightedAveragesUnFiltered!Q$3,(ROW(P22)*5),0)</f>
        <v>5.4726388213718044E-2</v>
      </c>
      <c r="R25" cm="1">
        <f t="array" aca="1" ref="R25" ca="1">OFFSET(WeightedAveragesUnFiltered!R$3,(ROW(Q22)*5),0)</f>
        <v>4.6173050718192046E-3</v>
      </c>
      <c r="S25" cm="1">
        <f t="array" aca="1" ref="S25" ca="1">OFFSET(WeightedAveragesUnFiltered!S$3,(ROW(R22)*5),0)</f>
        <v>2.5265854608628475E-2</v>
      </c>
      <c r="T25" cm="1">
        <f t="array" aca="1" ref="T25" ca="1">OFFSET(WeightedAveragesUnFiltered!T$3,(ROW(S22)*5),0)</f>
        <v>9.54625831914791E-2</v>
      </c>
      <c r="U25" cm="1">
        <f t="array" aca="1" ref="U25" ca="1">OFFSET(WeightedAveragesUnFiltered!U$3,(ROW(T22)*5),0)</f>
        <v>5.1242337108910886E-2</v>
      </c>
      <c r="V25" cm="1">
        <f t="array" aca="1" ref="V25" ca="1">OFFSET(WeightedAveragesUnFiltered!V$3,(ROW(U22)*5),0)</f>
        <v>0.17762226764485925</v>
      </c>
      <c r="W25" cm="1">
        <f t="array" aca="1" ref="W25" ca="1">OFFSET(WeightedAveragesUnFiltered!W$3,(ROW(V22)*5),0)</f>
        <v>0.15206970273694603</v>
      </c>
      <c r="X25" cm="1">
        <f t="array" aca="1" ref="X25" ca="1">OFFSET(WeightedAveragesUnFiltered!X$3,(ROW(W22)*5),0)</f>
        <v>-4.6090150338969536E-2</v>
      </c>
      <c r="Y25" cm="1">
        <f t="array" aca="1" ref="Y25" ca="1">OFFSET(WeightedAveragesUnFiltered!Y$3,(ROW(X22)*5),0)</f>
        <v>4.3306209024607079E-2</v>
      </c>
      <c r="Z25" cm="1">
        <f t="array" aca="1" ref="Z25" ca="1">OFFSET(WeightedAveragesUnFiltered!Z$3,(ROW(Y22)*5),0)</f>
        <v>-1.0466547905770906E-2</v>
      </c>
    </row>
    <row r="26" spans="1:26">
      <c r="A26" s="34" t="s">
        <v>23</v>
      </c>
      <c r="B26" cm="1">
        <f t="array" aca="1" ref="B26" ca="1">OFFSET(WeightedAveragesUnFiltered!B$3,(ROW(A23)*5),0)</f>
        <v>8.7898991350148538E-3</v>
      </c>
      <c r="C26" cm="1">
        <f t="array" aca="1" ref="C26" ca="1">OFFSET(WeightedAveragesUnFiltered!C$3,(ROW(B23)*5),0)</f>
        <v>-7.0954450031068594E-2</v>
      </c>
      <c r="D26" cm="1">
        <f t="array" aca="1" ref="D26" ca="1">OFFSET(WeightedAveragesUnFiltered!D$3,(ROW(C23)*5),0)</f>
        <v>-1.7051281704829448E-3</v>
      </c>
      <c r="E26" cm="1">
        <f t="array" aca="1" ref="E26" ca="1">OFFSET(WeightedAveragesUnFiltered!E$3,(ROW(D23)*5),0)</f>
        <v>2.1289839258461386E-2</v>
      </c>
      <c r="F26" s="4" cm="1">
        <f t="array" aca="1" ref="F26" ca="1">OFFSET(WeightedAveragesUnFiltered!F$3,(ROW(E23)*5),0)</f>
        <v>-3.3182875818981467E-2</v>
      </c>
      <c r="G26" cm="1">
        <f t="array" aca="1" ref="G26" ca="1">OFFSET(WeightedAveragesUnFiltered!G$3,(ROW(F23)*5),0)</f>
        <v>2.4703939790831065E-2</v>
      </c>
      <c r="H26" cm="1">
        <f t="array" aca="1" ref="H26" ca="1">OFFSET(WeightedAveragesUnFiltered!H$3,(ROW(G23)*5),0)</f>
        <v>-0.1003244073945134</v>
      </c>
      <c r="I26" cm="1">
        <f t="array" aca="1" ref="I26" ca="1">OFFSET(WeightedAveragesUnFiltered!I$3,(ROW(H23)*5),0)</f>
        <v>-1.2112276050658839E-3</v>
      </c>
      <c r="J26" cm="1">
        <f t="array" aca="1" ref="J26" ca="1">OFFSET(WeightedAveragesUnFiltered!J$3,(ROW(I23)*5),0)</f>
        <v>5.1615075447146727E-3</v>
      </c>
      <c r="K26" cm="1">
        <f t="array" aca="1" ref="K26" ca="1">OFFSET(WeightedAveragesUnFiltered!K$3,(ROW(J23)*5),0)</f>
        <v>7.6489263774418489E-2</v>
      </c>
      <c r="L26" cm="1">
        <f t="array" aca="1" ref="L26" ca="1">OFFSET(WeightedAveragesUnFiltered!L$3,(ROW(K23)*5),0)</f>
        <v>-4.0309721497222232E-3</v>
      </c>
      <c r="M26" cm="1">
        <f t="array" aca="1" ref="M26" ca="1">OFFSET(WeightedAveragesUnFiltered!M$3,(ROW(L23)*5),0)</f>
        <v>-5.9576969652688962E-3</v>
      </c>
      <c r="N26" cm="1">
        <f t="array" aca="1" ref="N26" ca="1">OFFSET(WeightedAveragesUnFiltered!N$3,(ROW(M23)*5),0)</f>
        <v>6.8257559106493153E-4</v>
      </c>
      <c r="O26" s="4" cm="1">
        <f t="array" aca="1" ref="O26" ca="1">OFFSET(WeightedAveragesUnFiltered!O$3,(ROW(N23)*5),0)</f>
        <v>7.1026591894339311E-2</v>
      </c>
      <c r="P26" cm="1">
        <f t="array" aca="1" ref="P26" ca="1">OFFSET(WeightedAveragesUnFiltered!P$3,(ROW(O23)*5),0)</f>
        <v>-3.106783306297993E-2</v>
      </c>
      <c r="Q26" cm="1">
        <f t="array" aca="1" ref="Q26" ca="1">OFFSET(WeightedAveragesUnFiltered!Q$3,(ROW(P23)*5),0)</f>
        <v>3.1576534161240677E-2</v>
      </c>
      <c r="R26" cm="1">
        <f t="array" aca="1" ref="R26" ca="1">OFFSET(WeightedAveragesUnFiltered!R$3,(ROW(Q23)*5),0)</f>
        <v>1.6267689790271399E-2</v>
      </c>
      <c r="S26" cm="1">
        <f t="array" aca="1" ref="S26" ca="1">OFFSET(WeightedAveragesUnFiltered!S$3,(ROW(R23)*5),0)</f>
        <v>5.5508345640740843E-2</v>
      </c>
      <c r="T26" cm="1">
        <f t="array" aca="1" ref="T26" ca="1">OFFSET(WeightedAveragesUnFiltered!T$3,(ROW(S23)*5),0)</f>
        <v>6.0883031137962803E-3</v>
      </c>
      <c r="U26" cm="1">
        <f t="array" aca="1" ref="U26" ca="1">OFFSET(WeightedAveragesUnFiltered!U$3,(ROW(T23)*5),0)</f>
        <v>-3.0927605228494963E-2</v>
      </c>
      <c r="V26" cm="1">
        <f t="array" aca="1" ref="V26" ca="1">OFFSET(WeightedAveragesUnFiltered!V$3,(ROW(U23)*5),0)</f>
        <v>6.0478246445383195E-2</v>
      </c>
      <c r="W26" cm="1">
        <f t="array" aca="1" ref="W26" ca="1">OFFSET(WeightedAveragesUnFiltered!W$3,(ROW(V23)*5),0)</f>
        <v>1.6064682007820429E-2</v>
      </c>
      <c r="X26" cm="1">
        <f t="array" aca="1" ref="X26" ca="1">OFFSET(WeightedAveragesUnFiltered!X$3,(ROW(W23)*5),0)</f>
        <v>-1.3530904524327895E-3</v>
      </c>
      <c r="Y26" cm="1">
        <f t="array" aca="1" ref="Y26" ca="1">OFFSET(WeightedAveragesUnFiltered!Y$3,(ROW(X23)*5),0)</f>
        <v>-1.6671941143876608E-2</v>
      </c>
      <c r="Z26" cm="1">
        <f t="array" aca="1" ref="Z26" ca="1">OFFSET(WeightedAveragesUnFiltered!Z$3,(ROW(Y23)*5),0)</f>
        <v>3.7069332722812882E-2</v>
      </c>
    </row>
    <row r="27" spans="1:26">
      <c r="A27" s="34" t="s">
        <v>24</v>
      </c>
      <c r="B27" cm="1">
        <f t="array" aca="1" ref="B27" ca="1">OFFSET(WeightedAveragesUnFiltered!B$3,(ROW(A24)*5),0)</f>
        <v>-1.5709154558882207E-2</v>
      </c>
      <c r="C27" cm="1">
        <f t="array" aca="1" ref="C27" ca="1">OFFSET(WeightedAveragesUnFiltered!C$3,(ROW(B24)*5),0)</f>
        <v>-5.4177402673130648E-2</v>
      </c>
      <c r="D27" cm="1">
        <f t="array" aca="1" ref="D27" ca="1">OFFSET(WeightedAveragesUnFiltered!D$3,(ROW(C24)*5),0)</f>
        <v>-7.0632486165365715E-2</v>
      </c>
      <c r="E27" cm="1">
        <f t="array" aca="1" ref="E27" ca="1">OFFSET(WeightedAveragesUnFiltered!E$3,(ROW(D24)*5),0)</f>
        <v>0</v>
      </c>
      <c r="F27" s="4" cm="1">
        <f t="array" aca="1" ref="F27" ca="1">OFFSET(WeightedAveragesUnFiltered!F$3,(ROW(E24)*5),0)</f>
        <v>6.4288622218095198E-2</v>
      </c>
      <c r="G27" cm="1">
        <f t="array" aca="1" ref="G27" ca="1">OFFSET(WeightedAveragesUnFiltered!G$3,(ROW(F24)*5),0)</f>
        <v>1.6978529854672603E-2</v>
      </c>
      <c r="H27" cm="1">
        <f t="array" aca="1" ref="H27" ca="1">OFFSET(WeightedAveragesUnFiltered!H$3,(ROW(G24)*5),0)</f>
        <v>0.11773828690422374</v>
      </c>
      <c r="I27" cm="1">
        <f t="array" aca="1" ref="I27" ca="1">OFFSET(WeightedAveragesUnFiltered!I$3,(ROW(H24)*5),0)</f>
        <v>0</v>
      </c>
      <c r="J27" cm="1">
        <f t="array" aca="1" ref="J27" ca="1">OFFSET(WeightedAveragesUnFiltered!J$3,(ROW(I24)*5),0)</f>
        <v>-1.8696508932745517E-2</v>
      </c>
      <c r="K27" cm="1">
        <f t="array" aca="1" ref="K27" ca="1">OFFSET(WeightedAveragesUnFiltered!K$3,(ROW(J24)*5),0)</f>
        <v>1.1188755961510482E-2</v>
      </c>
      <c r="L27" cm="1">
        <f t="array" aca="1" ref="L27" ca="1">OFFSET(WeightedAveragesUnFiltered!L$3,(ROW(K24)*5),0)</f>
        <v>4.3102756227374001E-2</v>
      </c>
      <c r="M27" cm="1">
        <f t="array" aca="1" ref="M27" ca="1">OFFSET(WeightedAveragesUnFiltered!M$3,(ROW(L24)*5),0)</f>
        <v>0</v>
      </c>
      <c r="N27" cm="1">
        <f t="array" aca="1" ref="N27" ca="1">OFFSET(WeightedAveragesUnFiltered!N$3,(ROW(M24)*5),0)</f>
        <v>0</v>
      </c>
      <c r="O27" s="4" cm="1">
        <f t="array" aca="1" ref="O27" ca="1">OFFSET(WeightedAveragesUnFiltered!O$3,(ROW(N24)*5),0)</f>
        <v>-3.733622939322994E-2</v>
      </c>
      <c r="P27" cm="1">
        <f t="array" aca="1" ref="P27" ca="1">OFFSET(WeightedAveragesUnFiltered!P$3,(ROW(O24)*5),0)</f>
        <v>5.657807692946773E-2</v>
      </c>
      <c r="Q27" cm="1">
        <f t="array" aca="1" ref="Q27" ca="1">OFFSET(WeightedAveragesUnFiltered!Q$3,(ROW(P24)*5),0)</f>
        <v>-2.8274833709304413E-2</v>
      </c>
      <c r="R27" cm="1">
        <f t="array" aca="1" ref="R27" ca="1">OFFSET(WeightedAveragesUnFiltered!R$3,(ROW(Q24)*5),0)</f>
        <v>-2.6212057198252599E-2</v>
      </c>
      <c r="S27" cm="1">
        <f t="array" aca="1" ref="S27" ca="1">OFFSET(WeightedAveragesUnFiltered!S$3,(ROW(R24)*5),0)</f>
        <v>0</v>
      </c>
      <c r="T27" cm="1">
        <f t="array" aca="1" ref="T27" ca="1">OFFSET(WeightedAveragesUnFiltered!T$3,(ROW(S24)*5),0)</f>
        <v>-7.5169838557063759E-2</v>
      </c>
      <c r="U27" cm="1">
        <f t="array" aca="1" ref="U27" ca="1">OFFSET(WeightedAveragesUnFiltered!U$3,(ROW(T24)*5),0)</f>
        <v>4.8862508349792173E-2</v>
      </c>
      <c r="V27" cm="1">
        <f t="array" aca="1" ref="V27" ca="1">OFFSET(WeightedAveragesUnFiltered!V$3,(ROW(U24)*5),0)</f>
        <v>0</v>
      </c>
      <c r="W27" cm="1">
        <f t="array" aca="1" ref="W27" ca="1">OFFSET(WeightedAveragesUnFiltered!W$3,(ROW(V24)*5),0)</f>
        <v>0.19799792282661033</v>
      </c>
      <c r="X27" cm="1">
        <f t="array" aca="1" ref="X27" ca="1">OFFSET(WeightedAveragesUnFiltered!X$3,(ROW(W24)*5),0)</f>
        <v>4.8762561730633699E-3</v>
      </c>
      <c r="Y27" cm="1">
        <f t="array" aca="1" ref="Y27" ca="1">OFFSET(WeightedAveragesUnFiltered!Y$3,(ROW(X24)*5),0)</f>
        <v>0</v>
      </c>
      <c r="Z27" cm="1">
        <f t="array" aca="1" ref="Z27" ca="1">OFFSET(WeightedAveragesUnFiltered!Z$3,(ROW(Y24)*5),0)</f>
        <v>0</v>
      </c>
    </row>
    <row r="28" spans="1:26">
      <c r="A28" s="34" t="s">
        <v>25</v>
      </c>
      <c r="B28" cm="1">
        <f t="array" aca="1" ref="B28" ca="1">OFFSET(WeightedAveragesUnFiltered!B$3,(ROW(A25)*5),0)</f>
        <v>1.1781144925475195E-2</v>
      </c>
      <c r="C28" cm="1">
        <f t="array" aca="1" ref="C28" ca="1">OFFSET(WeightedAveragesUnFiltered!C$3,(ROW(B25)*5),0)</f>
        <v>-3.9226741953405413E-2</v>
      </c>
      <c r="D28" cm="1">
        <f t="array" aca="1" ref="D28" ca="1">OFFSET(WeightedAveragesUnFiltered!D$3,(ROW(C25)*5),0)</f>
        <v>-7.2385791576929245E-2</v>
      </c>
      <c r="E28" cm="1">
        <f t="array" aca="1" ref="E28" ca="1">OFFSET(WeightedAveragesUnFiltered!E$3,(ROW(D25)*5),0)</f>
        <v>1.0741080864154033E-2</v>
      </c>
      <c r="F28" s="4" cm="1">
        <f t="array" aca="1" ref="F28" ca="1">OFFSET(WeightedAveragesUnFiltered!F$3,(ROW(E25)*5),0)</f>
        <v>7.7603653194136438E-2</v>
      </c>
      <c r="G28" cm="1">
        <f t="array" aca="1" ref="G28" ca="1">OFFSET(WeightedAveragesUnFiltered!G$3,(ROW(F25)*5),0)</f>
        <v>-8.2019786241759013E-2</v>
      </c>
      <c r="H28" cm="1">
        <f t="array" aca="1" ref="H28" ca="1">OFFSET(WeightedAveragesUnFiltered!H$3,(ROW(G25)*5),0)</f>
        <v>-8.2624423292991574E-3</v>
      </c>
      <c r="I28" t="e" cm="1">
        <f t="array" aca="1" ref="I28" ca="1">OFFSET(WeightedAveragesUnFiltered!I$3,(ROW(H25)*5),0)</f>
        <v>#DIV/0!</v>
      </c>
      <c r="J28" cm="1">
        <f t="array" aca="1" ref="J28" ca="1">OFFSET(WeightedAveragesUnFiltered!J$3,(ROW(I25)*5),0)</f>
        <v>0</v>
      </c>
      <c r="K28" cm="1">
        <f t="array" aca="1" ref="K28" ca="1">OFFSET(WeightedAveragesUnFiltered!K$3,(ROW(J25)*5),0)</f>
        <v>3.026133169031228E-4</v>
      </c>
      <c r="L28" cm="1">
        <f t="array" aca="1" ref="L28" ca="1">OFFSET(WeightedAveragesUnFiltered!L$3,(ROW(K25)*5),0)</f>
        <v>0.1532275012783483</v>
      </c>
      <c r="M28" cm="1">
        <f t="array" aca="1" ref="M28" ca="1">OFFSET(WeightedAveragesUnFiltered!M$3,(ROW(L25)*5),0)</f>
        <v>9.8385550661814786E-2</v>
      </c>
      <c r="N28" cm="1">
        <f t="array" aca="1" ref="N28" ca="1">OFFSET(WeightedAveragesUnFiltered!N$3,(ROW(M25)*5),0)</f>
        <v>0</v>
      </c>
      <c r="O28" s="4" cm="1">
        <f t="array" aca="1" ref="O28" ca="1">OFFSET(WeightedAveragesUnFiltered!O$3,(ROW(N25)*5),0)</f>
        <v>0</v>
      </c>
      <c r="P28" cm="1">
        <f t="array" aca="1" ref="P28" ca="1">OFFSET(WeightedAveragesUnFiltered!P$3,(ROW(O25)*5),0)</f>
        <v>1.3359505717654638E-2</v>
      </c>
      <c r="Q28" cm="1">
        <f t="array" aca="1" ref="Q28" ca="1">OFFSET(WeightedAveragesUnFiltered!Q$3,(ROW(P25)*5),0)</f>
        <v>4.7118658425651619E-2</v>
      </c>
      <c r="R28" cm="1">
        <f t="array" aca="1" ref="R28" ca="1">OFFSET(WeightedAveragesUnFiltered!R$3,(ROW(Q25)*5),0)</f>
        <v>0</v>
      </c>
      <c r="S28" cm="1">
        <f t="array" aca="1" ref="S28" ca="1">OFFSET(WeightedAveragesUnFiltered!S$3,(ROW(R25)*5),0)</f>
        <v>-3.2870077911294022E-3</v>
      </c>
      <c r="T28" cm="1">
        <f t="array" aca="1" ref="T28" ca="1">OFFSET(WeightedAveragesUnFiltered!T$3,(ROW(S25)*5),0)</f>
        <v>0</v>
      </c>
      <c r="U28" cm="1">
        <f t="array" aca="1" ref="U28" ca="1">OFFSET(WeightedAveragesUnFiltered!U$3,(ROW(T25)*5),0)</f>
        <v>6.3206027577827222E-4</v>
      </c>
      <c r="V28" cm="1">
        <f t="array" aca="1" ref="V28" ca="1">OFFSET(WeightedAveragesUnFiltered!V$3,(ROW(U25)*5),0)</f>
        <v>0.10735517774756494</v>
      </c>
      <c r="W28" cm="1">
        <f t="array" aca="1" ref="W28" ca="1">OFFSET(WeightedAveragesUnFiltered!W$3,(ROW(V25)*5),0)</f>
        <v>-4.7789661597273117E-2</v>
      </c>
      <c r="X28" cm="1">
        <f t="array" aca="1" ref="X28" ca="1">OFFSET(WeightedAveragesUnFiltered!X$3,(ROW(W25)*5),0)</f>
        <v>-2.1449503717382988E-2</v>
      </c>
      <c r="Y28" cm="1">
        <f t="array" aca="1" ref="Y28" ca="1">OFFSET(WeightedAveragesUnFiltered!Y$3,(ROW(X25)*5),0)</f>
        <v>-2.5835227249461589E-2</v>
      </c>
      <c r="Z28" cm="1">
        <f t="array" aca="1" ref="Z28" ca="1">OFFSET(WeightedAveragesUnFiltered!Z$3,(ROW(Y25)*5),0)</f>
        <v>0</v>
      </c>
    </row>
    <row r="29" spans="1:26">
      <c r="A29" s="34" t="s">
        <v>26</v>
      </c>
      <c r="B29" cm="1">
        <f t="array" aca="1" ref="B29" ca="1">OFFSET(WeightedAveragesUnFiltered!B$3,(ROW(A26)*5),0)</f>
        <v>0</v>
      </c>
      <c r="C29" cm="1">
        <f t="array" aca="1" ref="C29" ca="1">OFFSET(WeightedAveragesUnFiltered!C$3,(ROW(B26)*5),0)</f>
        <v>-7.3568614808596617E-4</v>
      </c>
      <c r="D29" cm="1">
        <f t="array" aca="1" ref="D29" ca="1">OFFSET(WeightedAveragesUnFiltered!D$3,(ROW(C26)*5),0)</f>
        <v>-2.4854318292467432E-2</v>
      </c>
      <c r="E29" cm="1">
        <f t="array" aca="1" ref="E29" ca="1">OFFSET(WeightedAveragesUnFiltered!E$3,(ROW(D26)*5),0)</f>
        <v>-2.1289839258461386E-2</v>
      </c>
      <c r="F29" s="4" cm="1">
        <f t="array" aca="1" ref="F29" ca="1">OFFSET(WeightedAveragesUnFiltered!F$3,(ROW(E26)*5),0)</f>
        <v>0.11954702952671405</v>
      </c>
      <c r="G29" cm="1">
        <f t="array" aca="1" ref="G29" ca="1">OFFSET(WeightedAveragesUnFiltered!G$3,(ROW(F26)*5),0)</f>
        <v>0</v>
      </c>
      <c r="H29" cm="1">
        <f t="array" aca="1" ref="H29" ca="1">OFFSET(WeightedAveragesUnFiltered!H$3,(ROW(G26)*5),0)</f>
        <v>5.442249748217854E-2</v>
      </c>
      <c r="I29" cm="1">
        <f t="array" aca="1" ref="I29" ca="1">OFFSET(WeightedAveragesUnFiltered!I$3,(ROW(H26)*5),0)</f>
        <v>0</v>
      </c>
      <c r="J29" cm="1">
        <f t="array" aca="1" ref="J29" ca="1">OFFSET(WeightedAveragesUnFiltered!J$3,(ROW(I26)*5),0)</f>
        <v>8.3540072952629062E-3</v>
      </c>
      <c r="K29" cm="1">
        <f t="array" aca="1" ref="K29" ca="1">OFFSET(WeightedAveragesUnFiltered!K$3,(ROW(J26)*5),0)</f>
        <v>-0.10541095178438831</v>
      </c>
      <c r="L29" cm="1">
        <f t="array" aca="1" ref="L29" ca="1">OFFSET(WeightedAveragesUnFiltered!L$3,(ROW(K26)*5),0)</f>
        <v>-7.3749426198970102E-3</v>
      </c>
      <c r="M29" cm="1">
        <f t="array" aca="1" ref="M29" ca="1">OFFSET(WeightedAveragesUnFiltered!M$3,(ROW(L26)*5),0)</f>
        <v>2.664469556575642E-2</v>
      </c>
      <c r="N29" cm="1">
        <f t="array" aca="1" ref="N29" ca="1">OFFSET(WeightedAveragesUnFiltered!N$3,(ROW(M26)*5),0)</f>
        <v>-2.4362828207133824E-2</v>
      </c>
      <c r="O29" s="4" cm="1">
        <f t="array" aca="1" ref="O29" ca="1">OFFSET(WeightedAveragesUnFiltered!O$3,(ROW(N26)*5),0)</f>
        <v>0</v>
      </c>
      <c r="P29" cm="1">
        <f t="array" aca="1" ref="P29" ca="1">OFFSET(WeightedAveragesUnFiltered!P$3,(ROW(O26)*5),0)</f>
        <v>-0.15323689096066623</v>
      </c>
      <c r="Q29" cm="1">
        <f t="array" aca="1" ref="Q29" ca="1">OFFSET(WeightedAveragesUnFiltered!Q$3,(ROW(P26)*5),0)</f>
        <v>-6.812578215361216E-2</v>
      </c>
      <c r="R29" cm="1">
        <f t="array" aca="1" ref="R29" ca="1">OFFSET(WeightedAveragesUnFiltered!R$3,(ROW(Q26)*5),0)</f>
        <v>1.8599714328918601E-2</v>
      </c>
      <c r="S29" cm="1">
        <f t="array" aca="1" ref="S29" ca="1">OFFSET(WeightedAveragesUnFiltered!S$3,(ROW(R26)*5),0)</f>
        <v>0</v>
      </c>
      <c r="T29" cm="1">
        <f t="array" aca="1" ref="T29" ca="1">OFFSET(WeightedAveragesUnFiltered!T$3,(ROW(S26)*5),0)</f>
        <v>-0.11283216856427486</v>
      </c>
      <c r="U29" cm="1">
        <f t="array" aca="1" ref="U29" ca="1">OFFSET(WeightedAveragesUnFiltered!U$3,(ROW(T26)*5),0)</f>
        <v>3.9437893838240493E-2</v>
      </c>
      <c r="V29" cm="1">
        <f t="array" aca="1" ref="V29" ca="1">OFFSET(WeightedAveragesUnFiltered!V$3,(ROW(U26)*5),0)</f>
        <v>0.25845525566622107</v>
      </c>
      <c r="W29" cm="1">
        <f t="array" aca="1" ref="W29" ca="1">OFFSET(WeightedAveragesUnFiltered!W$3,(ROW(V26)*5),0)</f>
        <v>0.24052235148846351</v>
      </c>
      <c r="X29" cm="1">
        <f t="array" aca="1" ref="X29" ca="1">OFFSET(WeightedAveragesUnFiltered!X$3,(ROW(W26)*5),0)</f>
        <v>8.713893490822347E-2</v>
      </c>
      <c r="Y29" cm="1">
        <f t="array" aca="1" ref="Y29" ca="1">OFFSET(WeightedAveragesUnFiltered!Y$3,(ROW(X26)*5),0)</f>
        <v>7.0211453036672436E-2</v>
      </c>
      <c r="Z29" cm="1">
        <f t="array" aca="1" ref="Z29" ca="1">OFFSET(WeightedAveragesUnFiltered!Z$3,(ROW(Y26)*5),0)</f>
        <v>0</v>
      </c>
    </row>
    <row r="30" spans="1:26">
      <c r="A30" s="34" t="s">
        <v>27</v>
      </c>
      <c r="B30" cm="1">
        <f t="array" aca="1" ref="B30" ca="1">OFFSET(WeightedAveragesUnFiltered!B$3,(ROW(A27)*5),0)</f>
        <v>0</v>
      </c>
      <c r="C30" cm="1">
        <f t="array" aca="1" ref="C30" ca="1">OFFSET(WeightedAveragesUnFiltered!C$3,(ROW(B27)*5),0)</f>
        <v>-4.7949725125602909E-2</v>
      </c>
      <c r="D30" cm="1">
        <f t="array" aca="1" ref="D30" ca="1">OFFSET(WeightedAveragesUnFiltered!D$3,(ROW(C27)*5),0)</f>
        <v>5.7086413449578153E-3</v>
      </c>
      <c r="E30" cm="1">
        <f t="array" aca="1" ref="E30" ca="1">OFFSET(WeightedAveragesUnFiltered!E$3,(ROW(D27)*5),0)</f>
        <v>8.8379390818086614E-2</v>
      </c>
      <c r="F30" s="4" cm="1">
        <f t="array" aca="1" ref="F30" ca="1">OFFSET(WeightedAveragesUnFiltered!F$3,(ROW(E27)*5),0)</f>
        <v>3.1551266276101296E-2</v>
      </c>
      <c r="G30" cm="1">
        <f t="array" aca="1" ref="G30" ca="1">OFFSET(WeightedAveragesUnFiltered!G$3,(ROW(F27)*5),0)</f>
        <v>-3.2152215641243096E-3</v>
      </c>
      <c r="H30" cm="1">
        <f t="array" aca="1" ref="H30" ca="1">OFFSET(WeightedAveragesUnFiltered!H$3,(ROW(G27)*5),0)</f>
        <v>0.1588024851313754</v>
      </c>
      <c r="I30" cm="1">
        <f t="array" aca="1" ref="I30" ca="1">OFFSET(WeightedAveragesUnFiltered!I$3,(ROW(H27)*5),0)</f>
        <v>0.14750110265985664</v>
      </c>
      <c r="J30" cm="1">
        <f t="array" aca="1" ref="J30" ca="1">OFFSET(WeightedAveragesUnFiltered!J$3,(ROW(I27)*5),0)</f>
        <v>0</v>
      </c>
      <c r="K30" cm="1">
        <f t="array" aca="1" ref="K30" ca="1">OFFSET(WeightedAveragesUnFiltered!K$3,(ROW(J27)*5),0)</f>
        <v>-5.1588767819567817E-2</v>
      </c>
      <c r="L30" cm="1">
        <f t="array" aca="1" ref="L30" ca="1">OFFSET(WeightedAveragesUnFiltered!L$3,(ROW(K27)*5),0)</f>
        <v>-1.1715436867125637E-3</v>
      </c>
      <c r="M30" cm="1">
        <f t="array" aca="1" ref="M30" ca="1">OFFSET(WeightedAveragesUnFiltered!M$3,(ROW(L27)*5),0)</f>
        <v>1.7483978737262856E-2</v>
      </c>
      <c r="N30" cm="1">
        <f t="array" aca="1" ref="N30" ca="1">OFFSET(WeightedAveragesUnFiltered!N$3,(ROW(M27)*5),0)</f>
        <v>-9.1046153674687329E-4</v>
      </c>
      <c r="O30" s="4" cm="1">
        <f t="array" aca="1" ref="O30" ca="1">OFFSET(WeightedAveragesUnFiltered!O$3,(ROW(N27)*5),0)</f>
        <v>-8.7253374815854431E-3</v>
      </c>
      <c r="P30" cm="1">
        <f t="array" aca="1" ref="P30" ca="1">OFFSET(WeightedAveragesUnFiltered!P$3,(ROW(O27)*5),0)</f>
        <v>-0.14861177881879009</v>
      </c>
      <c r="Q30" cm="1">
        <f t="array" aca="1" ref="Q30" ca="1">OFFSET(WeightedAveragesUnFiltered!Q$3,(ROW(P27)*5),0)</f>
        <v>1.9890146284265258E-2</v>
      </c>
      <c r="R30" cm="1">
        <f t="array" aca="1" ref="R30" ca="1">OFFSET(WeightedAveragesUnFiltered!R$3,(ROW(Q27)*5),0)</f>
        <v>0</v>
      </c>
      <c r="S30" cm="1">
        <f t="array" aca="1" ref="S30" ca="1">OFFSET(WeightedAveragesUnFiltered!S$3,(ROW(R27)*5),0)</f>
        <v>-1.7370781031767209E-2</v>
      </c>
      <c r="T30" cm="1">
        <f t="array" aca="1" ref="T30" ca="1">OFFSET(WeightedAveragesUnFiltered!T$3,(ROW(S27)*5),0)</f>
        <v>-5.721342848282307E-2</v>
      </c>
      <c r="U30" cm="1">
        <f t="array" aca="1" ref="U30" ca="1">OFFSET(WeightedAveragesUnFiltered!U$3,(ROW(T27)*5),0)</f>
        <v>0.10186844581997009</v>
      </c>
      <c r="V30" cm="1">
        <f t="array" aca="1" ref="V30" ca="1">OFFSET(WeightedAveragesUnFiltered!V$3,(ROW(U27)*5),0)</f>
        <v>-0.12198738563325233</v>
      </c>
      <c r="W30" cm="1">
        <f t="array" aca="1" ref="W30" ca="1">OFFSET(WeightedAveragesUnFiltered!W$3,(ROW(V27)*5),0)</f>
        <v>-4.2435589222221723E-2</v>
      </c>
      <c r="X30" cm="1">
        <f t="array" aca="1" ref="X30" ca="1">OFFSET(WeightedAveragesUnFiltered!X$3,(ROW(W27)*5),0)</f>
        <v>0</v>
      </c>
      <c r="Y30" cm="1">
        <f t="array" aca="1" ref="Y30" ca="1">OFFSET(WeightedAveragesUnFiltered!Y$3,(ROW(X27)*5),0)</f>
        <v>-4.0106386512956962E-2</v>
      </c>
      <c r="Z30" cm="1">
        <f t="array" aca="1" ref="Z30" ca="1">OFFSET(WeightedAveragesUnFiltered!Z$3,(ROW(Y27)*5),0)</f>
        <v>0.10715759029488046</v>
      </c>
    </row>
    <row r="31" spans="1:26">
      <c r="A31" s="34" t="s">
        <v>28</v>
      </c>
      <c r="B31" cm="1">
        <f t="array" aca="1" ref="B31" ca="1">OFFSET(WeightedAveragesUnFiltered!B$3,(ROW(A28)*5),0)</f>
        <v>0</v>
      </c>
      <c r="C31" t="e" cm="1">
        <f t="array" aca="1" ref="C31" ca="1">OFFSET(WeightedAveragesUnFiltered!C$3,(ROW(B28)*5),0)</f>
        <v>#DIV/0!</v>
      </c>
      <c r="D31" t="e" cm="1">
        <f t="array" aca="1" ref="D31" ca="1">OFFSET(WeightedAveragesUnFiltered!D$3,(ROW(C28)*5),0)</f>
        <v>#DIV/0!</v>
      </c>
      <c r="E31" cm="1">
        <f t="array" aca="1" ref="E31" ca="1">OFFSET(WeightedAveragesUnFiltered!E$3,(ROW(D28)*5),0)</f>
        <v>0</v>
      </c>
      <c r="F31" s="4" cm="1">
        <f t="array" aca="1" ref="F31" ca="1">OFFSET(WeightedAveragesUnFiltered!F$3,(ROW(E28)*5),0)</f>
        <v>0</v>
      </c>
      <c r="G31" t="e" cm="1">
        <f t="array" aca="1" ref="G31" ca="1">OFFSET(WeightedAveragesUnFiltered!G$3,(ROW(F28)*5),0)</f>
        <v>#DIV/0!</v>
      </c>
      <c r="H31" cm="1">
        <f t="array" aca="1" ref="H31" ca="1">OFFSET(WeightedAveragesUnFiltered!H$3,(ROW(G28)*5),0)</f>
        <v>0</v>
      </c>
      <c r="I31" t="e" cm="1">
        <f t="array" aca="1" ref="I31" ca="1">OFFSET(WeightedAveragesUnFiltered!I$3,(ROW(H28)*5),0)</f>
        <v>#DIV/0!</v>
      </c>
      <c r="J31" cm="1">
        <f t="array" aca="1" ref="J31" ca="1">OFFSET(WeightedAveragesUnFiltered!J$3,(ROW(I28)*5),0)</f>
        <v>0</v>
      </c>
      <c r="K31" cm="1">
        <f t="array" aca="1" ref="K31" ca="1">OFFSET(WeightedAveragesUnFiltered!K$3,(ROW(J28)*5),0)</f>
        <v>0</v>
      </c>
      <c r="L31" cm="1">
        <f t="array" aca="1" ref="L31" ca="1">OFFSET(WeightedAveragesUnFiltered!L$3,(ROW(K28)*5),0)</f>
        <v>0</v>
      </c>
      <c r="M31" t="e" cm="1">
        <f t="array" aca="1" ref="M31" ca="1">OFFSET(WeightedAveragesUnFiltered!M$3,(ROW(L28)*5),0)</f>
        <v>#DIV/0!</v>
      </c>
      <c r="N31" t="e" cm="1">
        <f t="array" aca="1" ref="N31" ca="1">OFFSET(WeightedAveragesUnFiltered!N$3,(ROW(M28)*5),0)</f>
        <v>#DIV/0!</v>
      </c>
      <c r="O31" s="4" cm="1">
        <f t="array" aca="1" ref="O31" ca="1">OFFSET(WeightedAveragesUnFiltered!O$3,(ROW(N28)*5),0)</f>
        <v>-2.9829373719272245E-2</v>
      </c>
      <c r="P31" cm="1">
        <f t="array" aca="1" ref="P31" ca="1">OFFSET(WeightedAveragesUnFiltered!P$3,(ROW(O28)*5),0)</f>
        <v>-0.12401723905079176</v>
      </c>
      <c r="Q31" cm="1">
        <f t="array" aca="1" ref="Q31" ca="1">OFFSET(WeightedAveragesUnFiltered!Q$3,(ROW(P28)*5),0)</f>
        <v>0</v>
      </c>
      <c r="R31" t="e" cm="1">
        <f t="array" aca="1" ref="R31" ca="1">OFFSET(WeightedAveragesUnFiltered!R$3,(ROW(Q28)*5),0)</f>
        <v>#DIV/0!</v>
      </c>
      <c r="S31" cm="1">
        <f t="array" aca="1" ref="S31" ca="1">OFFSET(WeightedAveragesUnFiltered!S$3,(ROW(R28)*5),0)</f>
        <v>0</v>
      </c>
      <c r="T31" cm="1">
        <f t="array" aca="1" ref="T31" ca="1">OFFSET(WeightedAveragesUnFiltered!T$3,(ROW(S28)*5),0)</f>
        <v>0</v>
      </c>
      <c r="U31" cm="1">
        <f t="array" aca="1" ref="U31" ca="1">OFFSET(WeightedAveragesUnFiltered!U$3,(ROW(T28)*5),0)</f>
        <v>6.3755390511880977E-2</v>
      </c>
      <c r="V31" t="e" cm="1">
        <f t="array" aca="1" ref="V31" ca="1">OFFSET(WeightedAveragesUnFiltered!V$3,(ROW(U28)*5),0)</f>
        <v>#DIV/0!</v>
      </c>
      <c r="W31" cm="1">
        <f t="array" aca="1" ref="W31" ca="1">OFFSET(WeightedAveragesUnFiltered!W$3,(ROW(V28)*5),0)</f>
        <v>0</v>
      </c>
      <c r="X31" t="e" cm="1">
        <f t="array" aca="1" ref="X31" ca="1">OFFSET(WeightedAveragesUnFiltered!X$3,(ROW(W28)*5),0)</f>
        <v>#DIV/0!</v>
      </c>
      <c r="Y31" cm="1">
        <f t="array" aca="1" ref="Y31" ca="1">OFFSET(WeightedAveragesUnFiltered!Y$3,(ROW(X28)*5),0)</f>
        <v>0</v>
      </c>
      <c r="Z31" cm="1">
        <f t="array" aca="1" ref="Z31" ca="1">OFFSET(WeightedAveragesUnFiltered!Z$3,(ROW(Y28)*5),0)</f>
        <v>0</v>
      </c>
    </row>
    <row r="32" spans="1:26">
      <c r="A32" s="34" t="s">
        <v>29</v>
      </c>
      <c r="B32" cm="1">
        <f t="array" aca="1" ref="B32" ca="1">OFFSET(WeightedAveragesUnFiltered!B$3,(ROW(A29)*5),0)</f>
        <v>0</v>
      </c>
      <c r="C32" cm="1">
        <f t="array" aca="1" ref="C32" ca="1">OFFSET(WeightedAveragesUnFiltered!C$3,(ROW(B29)*5),0)</f>
        <v>3.5862382371701224E-2</v>
      </c>
      <c r="D32" cm="1">
        <f t="array" aca="1" ref="D32" ca="1">OFFSET(WeightedAveragesUnFiltered!D$3,(ROW(C29)*5),0)</f>
        <v>-0.12958104365992298</v>
      </c>
      <c r="E32" cm="1">
        <f t="array" aca="1" ref="E32" ca="1">OFFSET(WeightedAveragesUnFiltered!E$3,(ROW(D29)*5),0)</f>
        <v>0</v>
      </c>
      <c r="F32" s="4" cm="1">
        <f t="array" aca="1" ref="F32" ca="1">OFFSET(WeightedAveragesUnFiltered!F$3,(ROW(E29)*5),0)</f>
        <v>4.7044165848964196E-2</v>
      </c>
      <c r="G32" cm="1">
        <f t="array" aca="1" ref="G32" ca="1">OFFSET(WeightedAveragesUnFiltered!G$3,(ROW(F29)*5),0)</f>
        <v>4.3052992619497341E-2</v>
      </c>
      <c r="H32" cm="1">
        <f t="array" aca="1" ref="H32" ca="1">OFFSET(WeightedAveragesUnFiltered!H$3,(ROW(G29)*5),0)</f>
        <v>8.5422661752108414E-2</v>
      </c>
      <c r="I32" cm="1">
        <f t="array" aca="1" ref="I32" ca="1">OFFSET(WeightedAveragesUnFiltered!I$3,(ROW(H29)*5),0)</f>
        <v>1.7477056411209183E-2</v>
      </c>
      <c r="J32" cm="1">
        <f t="array" aca="1" ref="J32" ca="1">OFFSET(WeightedAveragesUnFiltered!J$3,(ROW(I29)*5),0)</f>
        <v>0</v>
      </c>
      <c r="K32" cm="1">
        <f t="array" aca="1" ref="K32" ca="1">OFFSET(WeightedAveragesUnFiltered!K$3,(ROW(J29)*5),0)</f>
        <v>6.7389411198172225E-2</v>
      </c>
      <c r="L32" cm="1">
        <f t="array" aca="1" ref="L32" ca="1">OFFSET(WeightedAveragesUnFiltered!L$3,(ROW(K29)*5),0)</f>
        <v>-9.849208867287974E-3</v>
      </c>
      <c r="M32" cm="1">
        <f t="array" aca="1" ref="M32" ca="1">OFFSET(WeightedAveragesUnFiltered!M$3,(ROW(L29)*5),0)</f>
        <v>0.18605388663250014</v>
      </c>
      <c r="N32" cm="1">
        <f t="array" aca="1" ref="N32" ca="1">OFFSET(WeightedAveragesUnFiltered!N$3,(ROW(M29)*5),0)</f>
        <v>0</v>
      </c>
      <c r="O32" s="4" cm="1">
        <f t="array" aca="1" ref="O32" ca="1">OFFSET(WeightedAveragesUnFiltered!O$3,(ROW(N29)*5),0)</f>
        <v>0</v>
      </c>
      <c r="P32" cm="1">
        <f t="array" aca="1" ref="P32" ca="1">OFFSET(WeightedAveragesUnFiltered!P$3,(ROW(O29)*5),0)</f>
        <v>0</v>
      </c>
      <c r="Q32" cm="1">
        <f t="array" aca="1" ref="Q32" ca="1">OFFSET(WeightedAveragesUnFiltered!Q$3,(ROW(P29)*5),0)</f>
        <v>0</v>
      </c>
      <c r="R32" cm="1">
        <f t="array" aca="1" ref="R32" ca="1">OFFSET(WeightedAveragesUnFiltered!R$3,(ROW(Q29)*5),0)</f>
        <v>0</v>
      </c>
      <c r="S32" cm="1">
        <f t="array" aca="1" ref="S32" ca="1">OFFSET(WeightedAveragesUnFiltered!S$3,(ROW(R29)*5),0)</f>
        <v>0</v>
      </c>
      <c r="T32" cm="1">
        <f t="array" aca="1" ref="T32" ca="1">OFFSET(WeightedAveragesUnFiltered!T$3,(ROW(S29)*5),0)</f>
        <v>0</v>
      </c>
      <c r="U32" cm="1">
        <f t="array" aca="1" ref="U32" ca="1">OFFSET(WeightedAveragesUnFiltered!U$3,(ROW(T29)*5),0)</f>
        <v>4.4706371054186178E-2</v>
      </c>
      <c r="V32" cm="1">
        <f t="array" aca="1" ref="V32" ca="1">OFFSET(WeightedAveragesUnFiltered!V$3,(ROW(U29)*5),0)</f>
        <v>0</v>
      </c>
      <c r="W32" cm="1">
        <f t="array" aca="1" ref="W32" ca="1">OFFSET(WeightedAveragesUnFiltered!W$3,(ROW(V29)*5),0)</f>
        <v>-0.18171101844069301</v>
      </c>
      <c r="X32" cm="1">
        <f t="array" aca="1" ref="X32" ca="1">OFFSET(WeightedAveragesUnFiltered!X$3,(ROW(W29)*5),0)</f>
        <v>7.8254269193594087E-2</v>
      </c>
      <c r="Y32" cm="1">
        <f t="array" aca="1" ref="Y32" ca="1">OFFSET(WeightedAveragesUnFiltered!Y$3,(ROW(X29)*5),0)</f>
        <v>3.7048701620801393E-2</v>
      </c>
      <c r="Z32" cm="1">
        <f t="array" aca="1" ref="Z32" ca="1">OFFSET(WeightedAveragesUnFiltered!Z$3,(ROW(Y29)*5),0)</f>
        <v>0.16342685559812556</v>
      </c>
    </row>
    <row r="33" spans="1:26">
      <c r="A33" s="34" t="s">
        <v>30</v>
      </c>
      <c r="B33" cm="1">
        <f t="array" aca="1" ref="B33" ca="1">OFFSET(WeightedAveragesUnFiltered!B$3,(ROW(A30)*5),0)</f>
        <v>-2.147097467550136E-2</v>
      </c>
      <c r="C33" cm="1">
        <f t="array" aca="1" ref="C33" ca="1">OFFSET(WeightedAveragesUnFiltered!C$3,(ROW(B30)*5),0)</f>
        <v>-5.0043091340649201E-2</v>
      </c>
      <c r="D33" cm="1">
        <f t="array" aca="1" ref="D33" ca="1">OFFSET(WeightedAveragesUnFiltered!D$3,(ROW(C30)*5),0)</f>
        <v>-4.1234199063612594E-2</v>
      </c>
      <c r="E33" cm="1">
        <f t="array" aca="1" ref="E33" ca="1">OFFSET(WeightedAveragesUnFiltered!E$3,(ROW(D30)*5),0)</f>
        <v>-5.5796112960640902E-2</v>
      </c>
      <c r="F33" s="4" cm="1">
        <f t="array" aca="1" ref="F33" ca="1">OFFSET(WeightedAveragesUnFiltered!F$3,(ROW(E30)*5),0)</f>
        <v>-1.2862759789601136E-2</v>
      </c>
      <c r="G33" cm="1">
        <f t="array" aca="1" ref="G33" ca="1">OFFSET(WeightedAveragesUnFiltered!G$3,(ROW(F30)*5),0)</f>
        <v>-2.2858231802573153E-2</v>
      </c>
      <c r="H33" cm="1">
        <f t="array" aca="1" ref="H33" ca="1">OFFSET(WeightedAveragesUnFiltered!H$3,(ROW(G30)*5),0)</f>
        <v>-9.5969647912899483E-2</v>
      </c>
      <c r="I33" cm="1">
        <f t="array" aca="1" ref="I33" ca="1">OFFSET(WeightedAveragesUnFiltered!I$3,(ROW(H30)*5),0)</f>
        <v>-1.1557912183215294E-2</v>
      </c>
      <c r="J33" cm="1">
        <f t="array" aca="1" ref="J33" ca="1">OFFSET(WeightedAveragesUnFiltered!J$3,(ROW(I30)*5),0)</f>
        <v>6.4078160286487371E-2</v>
      </c>
      <c r="K33" cm="1">
        <f t="array" aca="1" ref="K33" ca="1">OFFSET(WeightedAveragesUnFiltered!K$3,(ROW(J30)*5),0)</f>
        <v>6.6026434786097418E-2</v>
      </c>
      <c r="L33" cm="1">
        <f t="array" aca="1" ref="L33" ca="1">OFFSET(WeightedAveragesUnFiltered!L$3,(ROW(K30)*5),0)</f>
        <v>2.6428484193080476E-3</v>
      </c>
      <c r="M33" cm="1">
        <f t="array" aca="1" ref="M33" ca="1">OFFSET(WeightedAveragesUnFiltered!M$3,(ROW(L30)*5),0)</f>
        <v>-7.3155630488259252E-2</v>
      </c>
      <c r="N33" cm="1">
        <f t="array" aca="1" ref="N33" ca="1">OFFSET(WeightedAveragesUnFiltered!N$3,(ROW(M30)*5),0)</f>
        <v>3.0392190741020713E-2</v>
      </c>
      <c r="O33" s="4" cm="1">
        <f t="array" aca="1" ref="O33" ca="1">OFFSET(WeightedAveragesUnFiltered!O$3,(ROW(N30)*5),0)</f>
        <v>4.4878154228962354E-3</v>
      </c>
      <c r="P33" cm="1">
        <f t="array" aca="1" ref="P33" ca="1">OFFSET(WeightedAveragesUnFiltered!P$3,(ROW(O30)*5),0)</f>
        <v>-2.8516324154094989E-2</v>
      </c>
      <c r="Q33" cm="1">
        <f t="array" aca="1" ref="Q33" ca="1">OFFSET(WeightedAveragesUnFiltered!Q$3,(ROW(P30)*5),0)</f>
        <v>1.5384757705802797E-2</v>
      </c>
      <c r="R33" cm="1">
        <f t="array" aca="1" ref="R33" ca="1">OFFSET(WeightedAveragesUnFiltered!R$3,(ROW(Q30)*5),0)</f>
        <v>-1.8824037314880908E-2</v>
      </c>
      <c r="S33" cm="1">
        <f t="array" aca="1" ref="S33" ca="1">OFFSET(WeightedAveragesUnFiltered!S$3,(ROW(R30)*5),0)</f>
        <v>-2.6118218203812722E-2</v>
      </c>
      <c r="T33" cm="1">
        <f t="array" aca="1" ref="T33" ca="1">OFFSET(WeightedAveragesUnFiltered!T$3,(ROW(S30)*5),0)</f>
        <v>-2.6142790126026438E-2</v>
      </c>
      <c r="U33" cm="1">
        <f t="array" aca="1" ref="U33" ca="1">OFFSET(WeightedAveragesUnFiltered!U$3,(ROW(T30)*5),0)</f>
        <v>2.0585895758896262E-2</v>
      </c>
      <c r="V33" cm="1">
        <f t="array" aca="1" ref="V33" ca="1">OFFSET(WeightedAveragesUnFiltered!V$3,(ROW(U30)*5),0)</f>
        <v>-4.0579330289311523E-3</v>
      </c>
      <c r="W33" cm="1">
        <f t="array" aca="1" ref="W33" ca="1">OFFSET(WeightedAveragesUnFiltered!W$3,(ROW(V30)*5),0)</f>
        <v>-9.4216606461129448E-2</v>
      </c>
      <c r="X33" cm="1">
        <f t="array" aca="1" ref="X33" ca="1">OFFSET(WeightedAveragesUnFiltered!X$3,(ROW(W30)*5),0)</f>
        <v>2.9058102853505983E-2</v>
      </c>
      <c r="Y33" cm="1">
        <f t="array" aca="1" ref="Y33" ca="1">OFFSET(WeightedAveragesUnFiltered!Y$3,(ROW(X30)*5),0)</f>
        <v>6.134572739152932E-4</v>
      </c>
      <c r="Z33" cm="1">
        <f t="array" aca="1" ref="Z33" ca="1">OFFSET(WeightedAveragesUnFiltered!Z$3,(ROW(Y30)*5),0)</f>
        <v>1.8322470589591276E-2</v>
      </c>
    </row>
    <row r="34" spans="1:26">
      <c r="A34" s="34" t="s">
        <v>31</v>
      </c>
      <c r="B34" cm="1">
        <f t="array" aca="1" ref="B34" ca="1">OFFSET(WeightedAveragesUnFiltered!B$3,(ROW(A31)*5),0)</f>
        <v>0</v>
      </c>
      <c r="C34" cm="1">
        <f t="array" aca="1" ref="C34" ca="1">OFFSET(WeightedAveragesUnFiltered!C$3,(ROW(B31)*5),0)</f>
        <v>7.6732978812538877E-2</v>
      </c>
      <c r="D34" cm="1">
        <f t="array" aca="1" ref="D34" ca="1">OFFSET(WeightedAveragesUnFiltered!D$3,(ROW(C31)*5),0)</f>
        <v>-4.1877370001643641E-2</v>
      </c>
      <c r="E34" cm="1">
        <f t="array" aca="1" ref="E34" ca="1">OFFSET(WeightedAveragesUnFiltered!E$3,(ROW(D31)*5),0)</f>
        <v>-1.0644919629230693E-2</v>
      </c>
      <c r="F34" s="4" cm="1">
        <f t="array" aca="1" ref="F34" ca="1">OFFSET(WeightedAveragesUnFiltered!F$3,(ROW(E31)*5),0)</f>
        <v>5.0430715653470432E-3</v>
      </c>
      <c r="G34" cm="1">
        <f t="array" aca="1" ref="G34" ca="1">OFFSET(WeightedAveragesUnFiltered!G$3,(ROW(F31)*5),0)</f>
        <v>0</v>
      </c>
      <c r="H34" cm="1">
        <f t="array" aca="1" ref="H34" ca="1">OFFSET(WeightedAveragesUnFiltered!H$3,(ROW(G31)*5),0)</f>
        <v>0</v>
      </c>
      <c r="I34" cm="1">
        <f t="array" aca="1" ref="I34" ca="1">OFFSET(WeightedAveragesUnFiltered!I$3,(ROW(H31)*5),0)</f>
        <v>0</v>
      </c>
      <c r="J34" cm="1">
        <f t="array" aca="1" ref="J34" ca="1">OFFSET(WeightedAveragesUnFiltered!J$3,(ROW(I31)*5),0)</f>
        <v>3.6134529168591882E-2</v>
      </c>
      <c r="K34" cm="1">
        <f t="array" aca="1" ref="K34" ca="1">OFFSET(WeightedAveragesUnFiltered!K$3,(ROW(J31)*5),0)</f>
        <v>-6.7389411198172225E-2</v>
      </c>
      <c r="L34" cm="1">
        <f t="array" aca="1" ref="L34" ca="1">OFFSET(WeightedAveragesUnFiltered!L$3,(ROW(K31)*5),0)</f>
        <v>-1.2219713147520286E-2</v>
      </c>
      <c r="M34" cm="1">
        <f t="array" aca="1" ref="M34" ca="1">OFFSET(WeightedAveragesUnFiltered!M$3,(ROW(L31)*5),0)</f>
        <v>0.10063615119696523</v>
      </c>
      <c r="N34" cm="1">
        <f t="array" aca="1" ref="N34" ca="1">OFFSET(WeightedAveragesUnFiltered!N$3,(ROW(M31)*5),0)</f>
        <v>-8.1209427357112739E-3</v>
      </c>
      <c r="O34" s="4" cm="1">
        <f t="array" aca="1" ref="O34" ca="1">OFFSET(WeightedAveragesUnFiltered!O$3,(ROW(N31)*5),0)</f>
        <v>-3.1087516216137265E-3</v>
      </c>
      <c r="P34" cm="1">
        <f t="array" aca="1" ref="P34" ca="1">OFFSET(WeightedAveragesUnFiltered!P$3,(ROW(O31)*5),0)</f>
        <v>-4.1339079683597256E-2</v>
      </c>
      <c r="Q34" cm="1">
        <f t="array" aca="1" ref="Q34" ca="1">OFFSET(WeightedAveragesUnFiltered!Q$3,(ROW(P31)*5),0)</f>
        <v>-3.0784944578212934E-2</v>
      </c>
      <c r="R34" cm="1">
        <f t="array" aca="1" ref="R34" ca="1">OFFSET(WeightedAveragesUnFiltered!R$3,(ROW(Q31)*5),0)</f>
        <v>3.6132558261692316E-2</v>
      </c>
      <c r="S34" cm="1">
        <f t="array" aca="1" ref="S34" ca="1">OFFSET(WeightedAveragesUnFiltered!S$3,(ROW(R31)*5),0)</f>
        <v>-8.2035986133892798E-3</v>
      </c>
      <c r="T34" cm="1">
        <f t="array" aca="1" ref="T34" ca="1">OFFSET(WeightedAveragesUnFiltered!T$3,(ROW(S31)*5),0)</f>
        <v>1.0926232837526249E-2</v>
      </c>
      <c r="U34" cm="1">
        <f t="array" aca="1" ref="U34" ca="1">OFFSET(WeightedAveragesUnFiltered!U$3,(ROW(T31)*5),0)</f>
        <v>2.5832244609628845E-2</v>
      </c>
      <c r="V34" cm="1">
        <f t="array" aca="1" ref="V34" ca="1">OFFSET(WeightedAveragesUnFiltered!V$3,(ROW(U31)*5),0)</f>
        <v>1.7829250427605275E-2</v>
      </c>
      <c r="W34" cm="1">
        <f t="array" aca="1" ref="W34" ca="1">OFFSET(WeightedAveragesUnFiltered!W$3,(ROW(V31)*5),0)</f>
        <v>2.3480388424795648E-2</v>
      </c>
      <c r="X34" cm="1">
        <f t="array" aca="1" ref="X34" ca="1">OFFSET(WeightedAveragesUnFiltered!X$3,(ROW(W31)*5),0)</f>
        <v>5.3681679533010701E-2</v>
      </c>
      <c r="Y34" cm="1">
        <f t="array" aca="1" ref="Y34" ca="1">OFFSET(WeightedAveragesUnFiltered!Y$3,(ROW(X31)*5),0)</f>
        <v>-1.863702782527819E-2</v>
      </c>
      <c r="Z34" cm="1">
        <f t="array" aca="1" ref="Z34" ca="1">OFFSET(WeightedAveragesUnFiltered!Z$3,(ROW(Y31)*5),0)</f>
        <v>-1.7700960282794496E-3</v>
      </c>
    </row>
    <row r="35" spans="1:26">
      <c r="A35" s="34" t="s">
        <v>32</v>
      </c>
      <c r="B35" cm="1">
        <f t="array" aca="1" ref="B35" ca="1">OFFSET(WeightedAveragesUnFiltered!B$3,(ROW(A32)*5),0)</f>
        <v>0</v>
      </c>
      <c r="C35" cm="1">
        <f t="array" aca="1" ref="C35" ca="1">OFFSET(WeightedAveragesUnFiltered!C$3,(ROW(B32)*5),0)</f>
        <v>-1.7563711087420511E-2</v>
      </c>
      <c r="D35" cm="1">
        <f t="array" aca="1" ref="D35" ca="1">OFFSET(WeightedAveragesUnFiltered!D$3,(ROW(C32)*5),0)</f>
        <v>1.9095123322732037E-3</v>
      </c>
      <c r="E35" t="e" cm="1">
        <f t="array" aca="1" ref="E35" ca="1">OFFSET(WeightedAveragesUnFiltered!E$3,(ROW(D32)*5),0)</f>
        <v>#DIV/0!</v>
      </c>
      <c r="F35" s="4" cm="1">
        <f t="array" aca="1" ref="F35" ca="1">OFFSET(WeightedAveragesUnFiltered!F$3,(ROW(E32)*5),0)</f>
        <v>0</v>
      </c>
      <c r="G35" cm="1">
        <f t="array" aca="1" ref="G35" ca="1">OFFSET(WeightedAveragesUnFiltered!G$3,(ROW(F32)*5),0)</f>
        <v>0</v>
      </c>
      <c r="H35" t="e" cm="1">
        <f t="array" aca="1" ref="H35" ca="1">OFFSET(WeightedAveragesUnFiltered!H$3,(ROW(G32)*5),0)</f>
        <v>#DIV/0!</v>
      </c>
      <c r="I35" t="e" cm="1">
        <f t="array" aca="1" ref="I35" ca="1">OFFSET(WeightedAveragesUnFiltered!I$3,(ROW(H32)*5),0)</f>
        <v>#DIV/0!</v>
      </c>
      <c r="J35" cm="1">
        <f t="array" aca="1" ref="J35" ca="1">OFFSET(WeightedAveragesUnFiltered!J$3,(ROW(I32)*5),0)</f>
        <v>-1.464524295697041E-2</v>
      </c>
      <c r="K35" cm="1">
        <f t="array" aca="1" ref="K35" ca="1">OFFSET(WeightedAveragesUnFiltered!K$3,(ROW(J32)*5),0)</f>
        <v>3.4306740911969301E-2</v>
      </c>
      <c r="L35" cm="1">
        <f t="array" aca="1" ref="L35" ca="1">OFFSET(WeightedAveragesUnFiltered!L$3,(ROW(K32)*5),0)</f>
        <v>0</v>
      </c>
      <c r="M35" cm="1">
        <f t="array" aca="1" ref="M35" ca="1">OFFSET(WeightedAveragesUnFiltered!M$3,(ROW(L32)*5),0)</f>
        <v>0</v>
      </c>
      <c r="N35" cm="1">
        <f t="array" aca="1" ref="N35" ca="1">OFFSET(WeightedAveragesUnFiltered!N$3,(ROW(M32)*5),0)</f>
        <v>0</v>
      </c>
      <c r="O35" s="4" cm="1">
        <f t="array" aca="1" ref="O35" ca="1">OFFSET(WeightedAveragesUnFiltered!O$3,(ROW(N32)*5),0)</f>
        <v>2.0943789051123918E-2</v>
      </c>
      <c r="P35" cm="1">
        <f t="array" aca="1" ref="P35" ca="1">OFFSET(WeightedAveragesUnFiltered!P$3,(ROW(O32)*5),0)</f>
        <v>3.3098187343923439E-2</v>
      </c>
      <c r="Q35" cm="1">
        <f t="array" aca="1" ref="Q35" ca="1">OFFSET(WeightedAveragesUnFiltered!Q$3,(ROW(P32)*5),0)</f>
        <v>4.5917366859988852E-3</v>
      </c>
      <c r="R35" t="e" cm="1">
        <f t="array" aca="1" ref="R35" ca="1">OFFSET(WeightedAveragesUnFiltered!R$3,(ROW(Q32)*5),0)</f>
        <v>#DIV/0!</v>
      </c>
      <c r="S35" cm="1">
        <f t="array" aca="1" ref="S35" ca="1">OFFSET(WeightedAveragesUnFiltered!S$3,(ROW(R32)*5),0)</f>
        <v>1.5586894104088519E-2</v>
      </c>
      <c r="T35" cm="1">
        <f t="array" aca="1" ref="T35" ca="1">OFFSET(WeightedAveragesUnFiltered!T$3,(ROW(S32)*5),0)</f>
        <v>3.2851596247426555E-2</v>
      </c>
      <c r="U35" cm="1">
        <f t="array" aca="1" ref="U35" ca="1">OFFSET(WeightedAveragesUnFiltered!U$3,(ROW(T32)*5),0)</f>
        <v>0</v>
      </c>
      <c r="V35" cm="1">
        <f t="array" aca="1" ref="V35" ca="1">OFFSET(WeightedAveragesUnFiltered!V$3,(ROW(U32)*5),0)</f>
        <v>0</v>
      </c>
      <c r="W35" cm="1">
        <f t="array" aca="1" ref="W35" ca="1">OFFSET(WeightedAveragesUnFiltered!W$3,(ROW(V32)*5),0)</f>
        <v>0</v>
      </c>
      <c r="X35" cm="1">
        <f t="array" aca="1" ref="X35" ca="1">OFFSET(WeightedAveragesUnFiltered!X$3,(ROW(W32)*5),0)</f>
        <v>0</v>
      </c>
      <c r="Y35" cm="1">
        <f t="array" aca="1" ref="Y35" ca="1">OFFSET(WeightedAveragesUnFiltered!Y$3,(ROW(X32)*5),0)</f>
        <v>-2.7432302051430952E-2</v>
      </c>
      <c r="Z35" cm="1">
        <f t="array" aca="1" ref="Z35" ca="1">OFFSET(WeightedAveragesUnFiltered!Z$3,(ROW(Y32)*5),0)</f>
        <v>0</v>
      </c>
    </row>
    <row r="36" spans="1:26">
      <c r="A36" s="34" t="s">
        <v>33</v>
      </c>
      <c r="B36" cm="1">
        <f t="array" aca="1" ref="B36" ca="1">OFFSET(WeightedAveragesUnFiltered!B$3,(ROW(A33)*5),0)</f>
        <v>6.0731088252893219E-3</v>
      </c>
      <c r="C36" cm="1">
        <f t="array" aca="1" ref="C36" ca="1">OFFSET(WeightedAveragesUnFiltered!C$3,(ROW(B33)*5),0)</f>
        <v>2.716863823682706E-2</v>
      </c>
      <c r="D36" cm="1">
        <f t="array" aca="1" ref="D36" ca="1">OFFSET(WeightedAveragesUnFiltered!D$3,(ROW(C33)*5),0)</f>
        <v>-8.9217222303875507E-2</v>
      </c>
      <c r="E36" cm="1">
        <f t="array" aca="1" ref="E36" ca="1">OFFSET(WeightedAveragesUnFiltered!E$3,(ROW(D33)*5),0)</f>
        <v>3.9055803833667649E-2</v>
      </c>
      <c r="F36" s="4" cm="1">
        <f t="array" aca="1" ref="F36" ca="1">OFFSET(WeightedAveragesUnFiltered!F$3,(ROW(E33)*5),0)</f>
        <v>4.0965624208334571E-2</v>
      </c>
      <c r="G36" cm="1">
        <f t="array" aca="1" ref="G36" ca="1">OFFSET(WeightedAveragesUnFiltered!G$3,(ROW(F33)*5),0)</f>
        <v>-3.4292087446141963E-3</v>
      </c>
      <c r="H36" cm="1">
        <f t="array" aca="1" ref="H36" ca="1">OFFSET(WeightedAveragesUnFiltered!H$3,(ROW(G33)*5),0)</f>
        <v>1.7948893407054849E-2</v>
      </c>
      <c r="I36" cm="1">
        <f t="array" aca="1" ref="I36" ca="1">OFFSET(WeightedAveragesUnFiltered!I$3,(ROW(H33)*5),0)</f>
        <v>-9.8196164630165927E-4</v>
      </c>
      <c r="J36" cm="1">
        <f t="array" aca="1" ref="J36" ca="1">OFFSET(WeightedAveragesUnFiltered!J$3,(ROW(I33)*5),0)</f>
        <v>-1.7032099905570898E-2</v>
      </c>
      <c r="K36" cm="1">
        <f t="array" aca="1" ref="K36" ca="1">OFFSET(WeightedAveragesUnFiltered!K$3,(ROW(J33)*5),0)</f>
        <v>-2.289819441067829E-2</v>
      </c>
      <c r="L36" cm="1">
        <f t="array" aca="1" ref="L36" ca="1">OFFSET(WeightedAveragesUnFiltered!L$3,(ROW(K33)*5),0)</f>
        <v>-0.10282716753708691</v>
      </c>
      <c r="M36" cm="1">
        <f t="array" aca="1" ref="M36" ca="1">OFFSET(WeightedAveragesUnFiltered!M$3,(ROW(L33)*5),0)</f>
        <v>1.3075608797443194E-2</v>
      </c>
      <c r="N36" cm="1">
        <f t="array" aca="1" ref="N36" ca="1">OFFSET(WeightedAveragesUnFiltered!N$3,(ROW(M33)*5),0)</f>
        <v>-4.4111310471976369E-2</v>
      </c>
      <c r="O36" s="4" cm="1">
        <f t="array" aca="1" ref="O36" ca="1">OFFSET(WeightedAveragesUnFiltered!O$3,(ROW(N33)*5),0)</f>
        <v>7.1943502095826936E-3</v>
      </c>
      <c r="P36" cm="1">
        <f t="array" aca="1" ref="P36" ca="1">OFFSET(WeightedAveragesUnFiltered!P$3,(ROW(O33)*5),0)</f>
        <v>0.16937161118233074</v>
      </c>
      <c r="Q36" cm="1">
        <f t="array" aca="1" ref="Q36" ca="1">OFFSET(WeightedAveragesUnFiltered!Q$3,(ROW(P33)*5),0)</f>
        <v>2.8652600461800144E-2</v>
      </c>
      <c r="R36" cm="1">
        <f t="array" aca="1" ref="R36" ca="1">OFFSET(WeightedAveragesUnFiltered!R$3,(ROW(Q33)*5),0)</f>
        <v>-4.2370875021464655E-3</v>
      </c>
      <c r="S36" cm="1">
        <f t="array" aca="1" ref="S36" ca="1">OFFSET(WeightedAveragesUnFiltered!S$3,(ROW(R33)*5),0)</f>
        <v>-3.7379838623740162E-2</v>
      </c>
      <c r="T36" cm="1">
        <f t="array" aca="1" ref="T36" ca="1">OFFSET(WeightedAveragesUnFiltered!T$3,(ROW(S33)*5),0)</f>
        <v>9.0751822353504763E-2</v>
      </c>
      <c r="U36" cm="1">
        <f t="array" aca="1" ref="U36" ca="1">OFFSET(WeightedAveragesUnFiltered!U$3,(ROW(T33)*5),0)</f>
        <v>-8.2607859360800034E-2</v>
      </c>
      <c r="V36" cm="1">
        <f t="array" aca="1" ref="V36" ca="1">OFFSET(WeightedAveragesUnFiltered!V$3,(ROW(U33)*5),0)</f>
        <v>-5.3825272722568283E-2</v>
      </c>
      <c r="W36" cm="1">
        <f t="array" aca="1" ref="W36" ca="1">OFFSET(WeightedAveragesUnFiltered!W$3,(ROW(V33)*5),0)</f>
        <v>-0.10106798154931795</v>
      </c>
      <c r="X36" cm="1">
        <f t="array" aca="1" ref="X36" ca="1">OFFSET(WeightedAveragesUnFiltered!X$3,(ROW(W33)*5),0)</f>
        <v>3.9076885550276746E-2</v>
      </c>
      <c r="Y36" cm="1">
        <f t="array" aca="1" ref="Y36" ca="1">OFFSET(WeightedAveragesUnFiltered!Y$3,(ROW(X33)*5),0)</f>
        <v>0.17139144118565375</v>
      </c>
      <c r="Z36" cm="1">
        <f t="array" aca="1" ref="Z36" ca="1">OFFSET(WeightedAveragesUnFiltered!Z$3,(ROW(Y33)*5),0)</f>
        <v>3.2160413516257515E-2</v>
      </c>
    </row>
    <row r="37" spans="1:26">
      <c r="A37" s="34" t="s">
        <v>34</v>
      </c>
      <c r="B37" cm="1">
        <f t="array" aca="1" ref="B37" ca="1">OFFSET(WeightedAveragesUnFiltered!B$3,(ROW(A34)*5),0)</f>
        <v>0</v>
      </c>
      <c r="C37" cm="1">
        <f t="array" aca="1" ref="C37" ca="1">OFFSET(WeightedAveragesUnFiltered!C$3,(ROW(B34)*5),0)</f>
        <v>-6.627266847800091E-2</v>
      </c>
      <c r="D37" cm="1">
        <f t="array" aca="1" ref="D37" ca="1">OFFSET(WeightedAveragesUnFiltered!D$3,(ROW(C34)*5),0)</f>
        <v>7.7374106111637586E-2</v>
      </c>
      <c r="E37" cm="1">
        <f t="array" aca="1" ref="E37" ca="1">OFFSET(WeightedAveragesUnFiltered!E$3,(ROW(D34)*5),0)</f>
        <v>2.1788948056322543E-2</v>
      </c>
      <c r="F37" s="4" cm="1">
        <f t="array" aca="1" ref="F37" ca="1">OFFSET(WeightedAveragesUnFiltered!F$3,(ROW(E34)*5),0)</f>
        <v>-2.9123649947692593E-2</v>
      </c>
      <c r="G37" cm="1">
        <f t="array" aca="1" ref="G37" ca="1">OFFSET(WeightedAveragesUnFiltered!G$3,(ROW(F34)*5),0)</f>
        <v>3.3327072273491833E-2</v>
      </c>
      <c r="H37" cm="1">
        <f t="array" aca="1" ref="H37" ca="1">OFFSET(WeightedAveragesUnFiltered!H$3,(ROW(G34)*5),0)</f>
        <v>1.5658496493401172E-2</v>
      </c>
      <c r="I37" cm="1">
        <f t="array" aca="1" ref="I37" ca="1">OFFSET(WeightedAveragesUnFiltered!I$3,(ROW(H34)*5),0)</f>
        <v>3.5040485125612773E-2</v>
      </c>
      <c r="J37" cm="1">
        <f t="array" aca="1" ref="J37" ca="1">OFFSET(WeightedAveragesUnFiltered!J$3,(ROW(I34)*5),0)</f>
        <v>-0.15186351499616829</v>
      </c>
      <c r="K37" cm="1">
        <f t="array" aca="1" ref="K37" ca="1">OFFSET(WeightedAveragesUnFiltered!K$3,(ROW(J34)*5),0)</f>
        <v>2.7803580246568319E-2</v>
      </c>
      <c r="L37" cm="1">
        <f t="array" aca="1" ref="L37" ca="1">OFFSET(WeightedAveragesUnFiltered!L$3,(ROW(K34)*5),0)</f>
        <v>9.3490502579633691E-2</v>
      </c>
      <c r="M37" cm="1">
        <f t="array" aca="1" ref="M37" ca="1">OFFSET(WeightedAveragesUnFiltered!M$3,(ROW(L34)*5),0)</f>
        <v>-3.5977654989724842E-2</v>
      </c>
      <c r="N37" cm="1">
        <f t="array" aca="1" ref="N37" ca="1">OFFSET(WeightedAveragesUnFiltered!N$3,(ROW(M34)*5),0)</f>
        <v>4.6274432781190103E-2</v>
      </c>
      <c r="O37" s="4" cm="1">
        <f t="array" aca="1" ref="O37" ca="1">OFFSET(WeightedAveragesUnFiltered!O$3,(ROW(N34)*5),0)</f>
        <v>1.4647834031553489E-2</v>
      </c>
      <c r="P37" cm="1">
        <f t="array" aca="1" ref="P37" ca="1">OFFSET(WeightedAveragesUnFiltered!P$3,(ROW(O34)*5),0)</f>
        <v>-5.5206469058351734E-2</v>
      </c>
      <c r="Q37" cm="1">
        <f t="array" aca="1" ref="Q37" ca="1">OFFSET(WeightedAveragesUnFiltered!Q$3,(ROW(P34)*5),0)</f>
        <v>-4.3300405581950988E-2</v>
      </c>
      <c r="R37" cm="1">
        <f t="array" aca="1" ref="R37" ca="1">OFFSET(WeightedAveragesUnFiltered!R$3,(ROW(Q34)*5),0)</f>
        <v>4.5432415426151618E-2</v>
      </c>
      <c r="S37" cm="1">
        <f t="array" aca="1" ref="S37" ca="1">OFFSET(WeightedAveragesUnFiltered!S$3,(ROW(R34)*5),0)</f>
        <v>0</v>
      </c>
      <c r="T37" cm="1">
        <f t="array" aca="1" ref="T37" ca="1">OFFSET(WeightedAveragesUnFiltered!T$3,(ROW(S34)*5),0)</f>
        <v>-1.187515021238335E-3</v>
      </c>
      <c r="U37" cm="1">
        <f t="array" aca="1" ref="U37" ca="1">OFFSET(WeightedAveragesUnFiltered!U$3,(ROW(T34)*5),0)</f>
        <v>-5.0481908584819164E-2</v>
      </c>
      <c r="V37" cm="1">
        <f t="array" aca="1" ref="V37" ca="1">OFFSET(WeightedAveragesUnFiltered!V$3,(ROW(U34)*5),0)</f>
        <v>-3.4355362628423772E-2</v>
      </c>
      <c r="W37" cm="1">
        <f t="array" aca="1" ref="W37" ca="1">OFFSET(WeightedAveragesUnFiltered!W$3,(ROW(V34)*5),0)</f>
        <v>-0.30378411108235515</v>
      </c>
      <c r="X37" cm="1">
        <f t="array" aca="1" ref="X37" ca="1">OFFSET(WeightedAveragesUnFiltered!X$3,(ROW(W34)*5),0)</f>
        <v>2.159895728635626E-3</v>
      </c>
      <c r="Y37" cm="1">
        <f t="array" aca="1" ref="Y37" ca="1">OFFSET(WeightedAveragesUnFiltered!Y$3,(ROW(X34)*5),0)</f>
        <v>0.15307257178840561</v>
      </c>
      <c r="Z37" cm="1">
        <f t="array" aca="1" ref="Z37" ca="1">OFFSET(WeightedAveragesUnFiltered!Z$3,(ROW(Y34)*5),0)</f>
        <v>0</v>
      </c>
    </row>
    <row r="38" spans="1:26">
      <c r="A38" s="34" t="s">
        <v>35</v>
      </c>
      <c r="B38" cm="1">
        <f t="array" aca="1" ref="B38" ca="1">OFFSET(WeightedAveragesUnFiltered!B$3,(ROW(A35)*5),0)</f>
        <v>-1.9573418558337198E-2</v>
      </c>
      <c r="C38" cm="1">
        <f t="array" aca="1" ref="C38" ca="1">OFFSET(WeightedAveragesUnFiltered!C$3,(ROW(B35)*5),0)</f>
        <v>6.985908476853199E-2</v>
      </c>
      <c r="D38" cm="1">
        <f t="array" aca="1" ref="D38" ca="1">OFFSET(WeightedAveragesUnFiltered!D$3,(ROW(C35)*5),0)</f>
        <v>-0.14852818142814869</v>
      </c>
      <c r="E38" cm="1">
        <f t="array" aca="1" ref="E38" ca="1">OFFSET(WeightedAveragesUnFiltered!E$3,(ROW(D35)*5),0)</f>
        <v>6.6729313918318212E-2</v>
      </c>
      <c r="F38" s="4" cm="1">
        <f t="array" aca="1" ref="F38" ca="1">OFFSET(WeightedAveragesUnFiltered!F$3,(ROW(E35)*5),0)</f>
        <v>-4.0990434724648785E-2</v>
      </c>
      <c r="G38" cm="1">
        <f t="array" aca="1" ref="G38" ca="1">OFFSET(WeightedAveragesUnFiltered!G$3,(ROW(F35)*5),0)</f>
        <v>7.0908578698026192E-2</v>
      </c>
      <c r="H38" cm="1">
        <f t="array" aca="1" ref="H38" ca="1">OFFSET(WeightedAveragesUnFiltered!H$3,(ROW(G35)*5),0)</f>
        <v>7.5336866041901818E-2</v>
      </c>
      <c r="I38" cm="1">
        <f t="array" aca="1" ref="I38" ca="1">OFFSET(WeightedAveragesUnFiltered!I$3,(ROW(H35)*5),0)</f>
        <v>0.11374771445780738</v>
      </c>
      <c r="J38" cm="1">
        <f t="array" aca="1" ref="J38" ca="1">OFFSET(WeightedAveragesUnFiltered!J$3,(ROW(I35)*5),0)</f>
        <v>-3.4111816101934672E-2</v>
      </c>
      <c r="K38" cm="1">
        <f t="array" aca="1" ref="K38" ca="1">OFFSET(WeightedAveragesUnFiltered!K$3,(ROW(J35)*5),0)</f>
        <v>1.963341376580308E-2</v>
      </c>
      <c r="L38" cm="1">
        <f t="array" aca="1" ref="L38" ca="1">OFFSET(WeightedAveragesUnFiltered!L$3,(ROW(K35)*5),0)</f>
        <v>4.1693549099396668E-2</v>
      </c>
      <c r="M38" cm="1">
        <f t="array" aca="1" ref="M38" ca="1">OFFSET(WeightedAveragesUnFiltered!M$3,(ROW(L35)*5),0)</f>
        <v>-5.2044110466311848E-2</v>
      </c>
      <c r="N38" cm="1">
        <f t="array" aca="1" ref="N38" ca="1">OFFSET(WeightedAveragesUnFiltered!N$3,(ROW(M35)*5),0)</f>
        <v>0.14792843280217166</v>
      </c>
      <c r="O38" s="4" cm="1">
        <f t="array" aca="1" ref="O38" ca="1">OFFSET(WeightedAveragesUnFiltered!O$3,(ROW(N35)*5),0)</f>
        <v>2.0616600027508494E-2</v>
      </c>
      <c r="P38" cm="1">
        <f t="array" aca="1" ref="P38" ca="1">OFFSET(WeightedAveragesUnFiltered!P$3,(ROW(O35)*5),0)</f>
        <v>5.0581912376839358E-2</v>
      </c>
      <c r="Q38" cm="1">
        <f t="array" aca="1" ref="Q38" ca="1">OFFSET(WeightedAveragesUnFiltered!Q$3,(ROW(P35)*5),0)</f>
        <v>7.5436892872339817E-2</v>
      </c>
      <c r="R38" cm="1">
        <f t="array" aca="1" ref="R38" ca="1">OFFSET(WeightedAveragesUnFiltered!R$3,(ROW(Q35)*5),0)</f>
        <v>5.6807273839000964E-2</v>
      </c>
      <c r="S38" cm="1">
        <f t="array" aca="1" ref="S38" ca="1">OFFSET(WeightedAveragesUnFiltered!S$3,(ROW(R35)*5),0)</f>
        <v>-4.8539009664988482E-2</v>
      </c>
      <c r="T38" cm="1">
        <f t="array" aca="1" ref="T38" ca="1">OFFSET(WeightedAveragesUnFiltered!T$3,(ROW(S35)*5),0)</f>
        <v>0.11835135236714134</v>
      </c>
      <c r="U38" cm="1">
        <f t="array" aca="1" ref="U38" ca="1">OFFSET(WeightedAveragesUnFiltered!U$3,(ROW(T35)*5),0)</f>
        <v>-0.15147429717187211</v>
      </c>
      <c r="V38" cm="1">
        <f t="array" aca="1" ref="V38" ca="1">OFFSET(WeightedAveragesUnFiltered!V$3,(ROW(U35)*5),0)</f>
        <v>-8.6255168117447753E-3</v>
      </c>
      <c r="W38" cm="1">
        <f t="array" aca="1" ref="W38" ca="1">OFFSET(WeightedAveragesUnFiltered!W$3,(ROW(V35)*5),0)</f>
        <v>-0.14446399480106997</v>
      </c>
      <c r="X38" cm="1">
        <f t="array" aca="1" ref="X38" ca="1">OFFSET(WeightedAveragesUnFiltered!X$3,(ROW(W35)*5),0)</f>
        <v>0.1084390566645997</v>
      </c>
      <c r="Y38" cm="1">
        <f t="array" aca="1" ref="Y38" ca="1">OFFSET(WeightedAveragesUnFiltered!Y$3,(ROW(X35)*5),0)</f>
        <v>7.034214807440993E-3</v>
      </c>
      <c r="Z38" cm="1">
        <f t="array" aca="1" ref="Z38" ca="1">OFFSET(WeightedAveragesUnFiltered!Z$3,(ROW(Y35)*5),0)</f>
        <v>-1.7654593361815997E-2</v>
      </c>
    </row>
    <row r="39" spans="1:26">
      <c r="A39" s="34" t="s">
        <v>36</v>
      </c>
      <c r="B39" cm="1">
        <f t="array" aca="1" ref="B39" ca="1">OFFSET(WeightedAveragesUnFiltered!B$3,(ROW(A36)*5),0)</f>
        <v>5.9186318561460036E-3</v>
      </c>
      <c r="C39" cm="1">
        <f t="array" aca="1" ref="C39" ca="1">OFFSET(WeightedAveragesUnFiltered!C$3,(ROW(B36)*5),0)</f>
        <v>2.8551351794002435E-4</v>
      </c>
      <c r="D39" cm="1">
        <f t="array" aca="1" ref="D39" ca="1">OFFSET(WeightedAveragesUnFiltered!D$3,(ROW(C36)*5),0)</f>
        <v>0.12681741453854453</v>
      </c>
      <c r="E39" cm="1">
        <f t="array" aca="1" ref="E39" ca="1">OFFSET(WeightedAveragesUnFiltered!E$3,(ROW(D36)*5),0)</f>
        <v>-7.7485471094725186E-2</v>
      </c>
      <c r="F39" s="4" cm="1">
        <f t="array" aca="1" ref="F39" ca="1">OFFSET(WeightedAveragesUnFiltered!F$3,(ROW(E36)*5),0)</f>
        <v>2.6722228427358986E-2</v>
      </c>
      <c r="G39" cm="1">
        <f t="array" aca="1" ref="G39" ca="1">OFFSET(WeightedAveragesUnFiltered!G$3,(ROW(F36)*5),0)</f>
        <v>0.13841111792921992</v>
      </c>
      <c r="H39" cm="1">
        <f t="array" aca="1" ref="H39" ca="1">OFFSET(WeightedAveragesUnFiltered!H$3,(ROW(G36)*5),0)</f>
        <v>-0.16746352428584527</v>
      </c>
      <c r="I39" cm="1">
        <f t="array" aca="1" ref="I39" ca="1">OFFSET(WeightedAveragesUnFiltered!I$3,(ROW(H36)*5),0)</f>
        <v>-3.5750123892775494E-2</v>
      </c>
      <c r="J39" cm="1">
        <f t="array" aca="1" ref="J39" ca="1">OFFSET(WeightedAveragesUnFiltered!J$3,(ROW(I36)*5),0)</f>
        <v>-1.1924937472569751E-2</v>
      </c>
      <c r="K39" cm="1">
        <f t="array" aca="1" ref="K39" ca="1">OFFSET(WeightedAveragesUnFiltered!K$3,(ROW(J36)*5),0)</f>
        <v>9.2263742101917887E-2</v>
      </c>
      <c r="L39" cm="1">
        <f t="array" aca="1" ref="L39" ca="1">OFFSET(WeightedAveragesUnFiltered!L$3,(ROW(K36)*5),0)</f>
        <v>6.3206470184962352E-2</v>
      </c>
      <c r="M39" cm="1">
        <f t="array" aca="1" ref="M39" ca="1">OFFSET(WeightedAveragesUnFiltered!M$3,(ROW(L36)*5),0)</f>
        <v>2.30723405974133E-2</v>
      </c>
      <c r="N39" cm="1">
        <f t="array" aca="1" ref="N39" ca="1">OFFSET(WeightedAveragesUnFiltered!N$3,(ROW(M36)*5),0)</f>
        <v>-0.10383601739275539</v>
      </c>
      <c r="O39" s="4" cm="1">
        <f t="array" aca="1" ref="O39" ca="1">OFFSET(WeightedAveragesUnFiltered!O$3,(ROW(N36)*5),0)</f>
        <v>5.0072884422050212E-2</v>
      </c>
      <c r="P39" cm="1">
        <f t="array" aca="1" ref="P39" ca="1">OFFSET(WeightedAveragesUnFiltered!P$3,(ROW(O36)*5),0)</f>
        <v>2.654655651342664E-2</v>
      </c>
      <c r="Q39" cm="1">
        <f t="array" aca="1" ref="Q39" ca="1">OFFSET(WeightedAveragesUnFiltered!Q$3,(ROW(P36)*5),0)</f>
        <v>-3.9845288831240055E-3</v>
      </c>
      <c r="R39" cm="1">
        <f t="array" aca="1" ref="R39" ca="1">OFFSET(WeightedAveragesUnFiltered!R$3,(ROW(Q36)*5),0)</f>
        <v>-8.9995161664312325E-3</v>
      </c>
      <c r="S39" cm="1">
        <f t="array" aca="1" ref="S39" ca="1">OFFSET(WeightedAveragesUnFiltered!S$3,(ROW(R36)*5),0)</f>
        <v>-4.3075389949756735E-3</v>
      </c>
      <c r="T39" cm="1">
        <f t="array" aca="1" ref="T39" ca="1">OFFSET(WeightedAveragesUnFiltered!T$3,(ROW(S36)*5),0)</f>
        <v>-9.4353166711704448E-2</v>
      </c>
      <c r="U39" cm="1">
        <f t="array" aca="1" ref="U39" ca="1">OFFSET(WeightedAveragesUnFiltered!U$3,(ROW(T36)*5),0)</f>
        <v>-8.0335700962139669E-2</v>
      </c>
      <c r="V39" cm="1">
        <f t="array" aca="1" ref="V39" ca="1">OFFSET(WeightedAveragesUnFiltered!V$3,(ROW(U36)*5),0)</f>
        <v>-0.45943061078658365</v>
      </c>
      <c r="W39" cm="1">
        <f t="array" aca="1" ref="W39" ca="1">OFFSET(WeightedAveragesUnFiltered!W$3,(ROW(V36)*5),0)</f>
        <v>-4.5379893823844906E-2</v>
      </c>
      <c r="X39" cm="1">
        <f t="array" aca="1" ref="X39" ca="1">OFFSET(WeightedAveragesUnFiltered!X$3,(ROW(W36)*5),0)</f>
        <v>0.1207324827325759</v>
      </c>
      <c r="Y39" cm="1">
        <f t="array" aca="1" ref="Y39" ca="1">OFFSET(WeightedAveragesUnFiltered!Y$3,(ROW(X36)*5),0)</f>
        <v>-1.2000891118138599E-2</v>
      </c>
      <c r="Z39" cm="1">
        <f t="array" aca="1" ref="Z39" ca="1">OFFSET(WeightedAveragesUnFiltered!Z$3,(ROW(Y36)*5),0)</f>
        <v>-1.1017534082578717E-2</v>
      </c>
    </row>
    <row r="40" spans="1:26">
      <c r="A40" s="34" t="s">
        <v>37</v>
      </c>
      <c r="B40" cm="1">
        <f t="array" aca="1" ref="B40" ca="1">OFFSET(WeightedAveragesUnFiltered!B$3,(ROW(A37)*5),0)</f>
        <v>3.2024747506325594E-3</v>
      </c>
      <c r="C40" cm="1">
        <f t="array" aca="1" ref="C40" ca="1">OFFSET(WeightedAveragesUnFiltered!C$3,(ROW(B37)*5),0)</f>
        <v>2.2098069744214476E-2</v>
      </c>
      <c r="D40" cm="1">
        <f t="array" aca="1" ref="D40" ca="1">OFFSET(WeightedAveragesUnFiltered!D$3,(ROW(C37)*5),0)</f>
        <v>-8.9065535368158033E-2</v>
      </c>
      <c r="E40" cm="1">
        <f t="array" aca="1" ref="E40" ca="1">OFFSET(WeightedAveragesUnFiltered!E$3,(ROW(D37)*5),0)</f>
        <v>0</v>
      </c>
      <c r="F40" s="4" cm="1">
        <f t="array" aca="1" ref="F40" ca="1">OFFSET(WeightedAveragesUnFiltered!F$3,(ROW(E37)*5),0)</f>
        <v>-5.145348093490764E-2</v>
      </c>
      <c r="G40" cm="1">
        <f t="array" aca="1" ref="G40" ca="1">OFFSET(WeightedAveragesUnFiltered!G$3,(ROW(F37)*5),0)</f>
        <v>-6.4665396706405254E-2</v>
      </c>
      <c r="H40" cm="1">
        <f t="array" aca="1" ref="H40" ca="1">OFFSET(WeightedAveragesUnFiltered!H$3,(ROW(G37)*5),0)</f>
        <v>-6.8992442445074201E-2</v>
      </c>
      <c r="I40" cm="1">
        <f t="array" aca="1" ref="I40" ca="1">OFFSET(WeightedAveragesUnFiltered!I$3,(ROW(H37)*5),0)</f>
        <v>-9.195441814401617E-2</v>
      </c>
      <c r="J40" cm="1">
        <f t="array" aca="1" ref="J40" ca="1">OFFSET(WeightedAveragesUnFiltered!J$3,(ROW(I37)*5),0)</f>
        <v>5.6934015151785472E-3</v>
      </c>
      <c r="K40" cm="1">
        <f t="array" aca="1" ref="K40" ca="1">OFFSET(WeightedAveragesUnFiltered!K$3,(ROW(J37)*5),0)</f>
        <v>2.2468943397112025E-2</v>
      </c>
      <c r="L40" cm="1">
        <f t="array" aca="1" ref="L40" ca="1">OFFSET(WeightedAveragesUnFiltered!L$3,(ROW(K37)*5),0)</f>
        <v>-3.1163500859877909E-2</v>
      </c>
      <c r="M40" cm="1">
        <f t="array" aca="1" ref="M40" ca="1">OFFSET(WeightedAveragesUnFiltered!M$3,(ROW(L37)*5),0)</f>
        <v>-1.4830186521800195E-2</v>
      </c>
      <c r="N40" cm="1">
        <f t="array" aca="1" ref="N40" ca="1">OFFSET(WeightedAveragesUnFiltered!N$3,(ROW(M37)*5),0)</f>
        <v>1.3201413331012785E-2</v>
      </c>
      <c r="O40" s="4" cm="1">
        <f t="array" aca="1" ref="O40" ca="1">OFFSET(WeightedAveragesUnFiltered!O$3,(ROW(N37)*5),0)</f>
        <v>-1.6989165563312314E-2</v>
      </c>
      <c r="P40" cm="1">
        <f t="array" aca="1" ref="P40" ca="1">OFFSET(WeightedAveragesUnFiltered!P$3,(ROW(O37)*5),0)</f>
        <v>-4.8229696710499093E-2</v>
      </c>
      <c r="Q40" cm="1">
        <f t="array" aca="1" ref="Q40" ca="1">OFFSET(WeightedAveragesUnFiltered!Q$3,(ROW(P37)*5),0)</f>
        <v>0</v>
      </c>
      <c r="R40" cm="1">
        <f t="array" aca="1" ref="R40" ca="1">OFFSET(WeightedAveragesUnFiltered!R$3,(ROW(Q37)*5),0)</f>
        <v>0</v>
      </c>
      <c r="S40" cm="1">
        <f t="array" aca="1" ref="S40" ca="1">OFFSET(WeightedAveragesUnFiltered!S$3,(ROW(R37)*5),0)</f>
        <v>4.889991714847642E-2</v>
      </c>
      <c r="T40" cm="1">
        <f t="array" aca="1" ref="T40" ca="1">OFFSET(WeightedAveragesUnFiltered!T$3,(ROW(S37)*5),0)</f>
        <v>-0.19279546862291239</v>
      </c>
      <c r="U40" cm="1">
        <f t="array" aca="1" ref="U40" ca="1">OFFSET(WeightedAveragesUnFiltered!U$3,(ROW(T37)*5),0)</f>
        <v>-6.4958038732415915E-2</v>
      </c>
      <c r="V40" cm="1">
        <f t="array" aca="1" ref="V40" ca="1">OFFSET(WeightedAveragesUnFiltered!V$3,(ROW(U37)*5),0)</f>
        <v>0</v>
      </c>
      <c r="W40" cm="1">
        <f t="array" aca="1" ref="W40" ca="1">OFFSET(WeightedAveragesUnFiltered!W$3,(ROW(V37)*5),0)</f>
        <v>-2.9569718442812119E-2</v>
      </c>
      <c r="X40" cm="1">
        <f t="array" aca="1" ref="X40" ca="1">OFFSET(WeightedAveragesUnFiltered!X$3,(ROW(W37)*5),0)</f>
        <v>1.7274537706753468E-3</v>
      </c>
      <c r="Y40" cm="1">
        <f t="array" aca="1" ref="Y40" ca="1">OFFSET(WeightedAveragesUnFiltered!Y$3,(ROW(X37)*5),0)</f>
        <v>1.0068132575502316E-2</v>
      </c>
      <c r="Z40" cm="1">
        <f t="array" aca="1" ref="Z40" ca="1">OFFSET(WeightedAveragesUnFiltered!Z$3,(ROW(Y37)*5),0)</f>
        <v>7.1102848559918164E-2</v>
      </c>
    </row>
    <row r="41" spans="1:26">
      <c r="A41" s="34" t="s">
        <v>38</v>
      </c>
      <c r="B41" cm="1">
        <f t="array" aca="1" ref="B41" ca="1">OFFSET(WeightedAveragesUnFiltered!B$3,(ROW(A38)*5),0)</f>
        <v>0</v>
      </c>
      <c r="C41" cm="1">
        <f t="array" aca="1" ref="C41" ca="1">OFFSET(WeightedAveragesUnFiltered!C$3,(ROW(B38)*5),0)</f>
        <v>0</v>
      </c>
      <c r="D41" cm="1">
        <f t="array" aca="1" ref="D41" ca="1">OFFSET(WeightedAveragesUnFiltered!D$3,(ROW(C38)*5),0)</f>
        <v>2.2657588293338759E-2</v>
      </c>
      <c r="E41" cm="1">
        <f t="array" aca="1" ref="E41" ca="1">OFFSET(WeightedAveragesUnFiltered!E$3,(ROW(D38)*5),0)</f>
        <v>-1.4119233382207795E-2</v>
      </c>
      <c r="F41" s="4" cm="1">
        <f t="array" aca="1" ref="F41" ca="1">OFFSET(WeightedAveragesUnFiltered!F$3,(ROW(E38)*5),0)</f>
        <v>1.0213176795504096E-2</v>
      </c>
      <c r="G41" cm="1">
        <f t="array" aca="1" ref="G41" ca="1">OFFSET(WeightedAveragesUnFiltered!G$3,(ROW(F38)*5),0)</f>
        <v>-1.4228874970811246E-2</v>
      </c>
      <c r="H41" cm="1">
        <f t="array" aca="1" ref="H41" ca="1">OFFSET(WeightedAveragesUnFiltered!H$3,(ROW(G38)*5),0)</f>
        <v>-5.8869143452111868E-2</v>
      </c>
      <c r="I41" cm="1">
        <f t="array" aca="1" ref="I41" ca="1">OFFSET(WeightedAveragesUnFiltered!I$3,(ROW(H38)*5),0)</f>
        <v>-5.848283051101906E-2</v>
      </c>
      <c r="J41" cm="1">
        <f t="array" aca="1" ref="J41" ca="1">OFFSET(WeightedAveragesUnFiltered!J$3,(ROW(I38)*5),0)</f>
        <v>2.5664634040945218E-2</v>
      </c>
      <c r="K41" cm="1">
        <f t="array" aca="1" ref="K41" ca="1">OFFSET(WeightedAveragesUnFiltered!K$3,(ROW(J38)*5),0)</f>
        <v>-2.2911929395685671E-3</v>
      </c>
      <c r="L41" cm="1">
        <f t="array" aca="1" ref="L41" ca="1">OFFSET(WeightedAveragesUnFiltered!L$3,(ROW(K38)*5),0)</f>
        <v>0</v>
      </c>
      <c r="M41" cm="1">
        <f t="array" aca="1" ref="M41" ca="1">OFFSET(WeightedAveragesUnFiltered!M$3,(ROW(L38)*5),0)</f>
        <v>-0.15584520669822483</v>
      </c>
      <c r="N41" cm="1">
        <f t="array" aca="1" ref="N41" ca="1">OFFSET(WeightedAveragesUnFiltered!N$3,(ROW(M38)*5),0)</f>
        <v>-3.2483770942845096E-2</v>
      </c>
      <c r="O41" s="4" cm="1">
        <f t="array" aca="1" ref="O41" ca="1">OFFSET(WeightedAveragesUnFiltered!O$3,(ROW(N38)*5),0)</f>
        <v>-5.3069853908098517E-3</v>
      </c>
      <c r="P41" cm="1">
        <f t="array" aca="1" ref="P41" ca="1">OFFSET(WeightedAveragesUnFiltered!P$3,(ROW(O38)*5),0)</f>
        <v>7.6748302103796018E-2</v>
      </c>
      <c r="Q41" cm="1">
        <f t="array" aca="1" ref="Q41" ca="1">OFFSET(WeightedAveragesUnFiltered!Q$3,(ROW(P38)*5),0)</f>
        <v>3.2962399696931425E-3</v>
      </c>
      <c r="R41" cm="1">
        <f t="array" aca="1" ref="R41" ca="1">OFFSET(WeightedAveragesUnFiltered!R$3,(ROW(Q38)*5),0)</f>
        <v>-9.9479497237340651E-3</v>
      </c>
      <c r="S41" cm="1">
        <f t="array" aca="1" ref="S41" ca="1">OFFSET(WeightedAveragesUnFiltered!S$3,(ROW(R38)*5),0)</f>
        <v>6.0569207131115542E-2</v>
      </c>
      <c r="T41" cm="1">
        <f t="array" aca="1" ref="T41" ca="1">OFFSET(WeightedAveragesUnFiltered!T$3,(ROW(S38)*5),0)</f>
        <v>-1.6675189252084392E-2</v>
      </c>
      <c r="U41" cm="1">
        <f t="array" aca="1" ref="U41" ca="1">OFFSET(WeightedAveragesUnFiltered!U$3,(ROW(T38)*5),0)</f>
        <v>1.3145964612747146E-2</v>
      </c>
      <c r="V41" cm="1">
        <f t="array" aca="1" ref="V41" ca="1">OFFSET(WeightedAveragesUnFiltered!V$3,(ROW(U38)*5),0)</f>
        <v>-0.25687897850193586</v>
      </c>
      <c r="W41" cm="1">
        <f t="array" aca="1" ref="W41" ca="1">OFFSET(WeightedAveragesUnFiltered!W$3,(ROW(V38)*5),0)</f>
        <v>3.9736369462065615E-2</v>
      </c>
      <c r="X41" cm="1">
        <f t="array" aca="1" ref="X41" ca="1">OFFSET(WeightedAveragesUnFiltered!X$3,(ROW(W38)*5),0)</f>
        <v>0</v>
      </c>
      <c r="Y41" cm="1">
        <f t="array" aca="1" ref="Y41" ca="1">OFFSET(WeightedAveragesUnFiltered!Y$3,(ROW(X38)*5),0)</f>
        <v>-0.12821595418201603</v>
      </c>
      <c r="Z41" cm="1">
        <f t="array" aca="1" ref="Z41" ca="1">OFFSET(WeightedAveragesUnFiltered!Z$3,(ROW(Y38)*5),0)</f>
        <v>0</v>
      </c>
    </row>
    <row r="42" spans="1:26">
      <c r="A42" s="34" t="s">
        <v>39</v>
      </c>
      <c r="B42" cm="1">
        <f t="array" aca="1" ref="B42" ca="1">OFFSET(WeightedAveragesUnFiltered!B$3,(ROW(A39)*5),0)</f>
        <v>9.8729458028975706E-3</v>
      </c>
      <c r="C42" cm="1">
        <f t="array" aca="1" ref="C42" ca="1">OFFSET(WeightedAveragesUnFiltered!C$3,(ROW(B39)*5),0)</f>
        <v>-1.1815277377675553E-2</v>
      </c>
      <c r="D42" cm="1">
        <f t="array" aca="1" ref="D42" ca="1">OFFSET(WeightedAveragesUnFiltered!D$3,(ROW(C39)*5),0)</f>
        <v>1.1741775775730563E-2</v>
      </c>
      <c r="E42" cm="1">
        <f t="array" aca="1" ref="E42" ca="1">OFFSET(WeightedAveragesUnFiltered!E$3,(ROW(D39)*5),0)</f>
        <v>1.3087114382296412E-2</v>
      </c>
      <c r="F42" s="4" cm="1">
        <f t="array" aca="1" ref="F42" ca="1">OFFSET(WeightedAveragesUnFiltered!F$3,(ROW(E39)*5),0)</f>
        <v>-3.8753333692968454E-2</v>
      </c>
      <c r="G42" cm="1">
        <f t="array" aca="1" ref="G42" ca="1">OFFSET(WeightedAveragesUnFiltered!G$3,(ROW(F39)*5),0)</f>
        <v>2.3143202619828718E-2</v>
      </c>
      <c r="H42" cm="1">
        <f t="array" aca="1" ref="H42" ca="1">OFFSET(WeightedAveragesUnFiltered!H$3,(ROW(G39)*5),0)</f>
        <v>0.14381859988584636</v>
      </c>
      <c r="I42" cm="1">
        <f t="array" aca="1" ref="I42" ca="1">OFFSET(WeightedAveragesUnFiltered!I$3,(ROW(H39)*5),0)</f>
        <v>-0.12006435726418249</v>
      </c>
      <c r="J42" cm="1">
        <f t="array" aca="1" ref="J42" ca="1">OFFSET(WeightedAveragesUnFiltered!J$3,(ROW(I39)*5),0)</f>
        <v>3.1572371212241886E-2</v>
      </c>
      <c r="K42" cm="1">
        <f t="array" aca="1" ref="K42" ca="1">OFFSET(WeightedAveragesUnFiltered!K$3,(ROW(J39)*5),0)</f>
        <v>2.9546622200219901E-2</v>
      </c>
      <c r="L42" cm="1">
        <f t="array" aca="1" ref="L42" ca="1">OFFSET(WeightedAveragesUnFiltered!L$3,(ROW(K39)*5),0)</f>
        <v>2.6599965495115112E-2</v>
      </c>
      <c r="M42" cm="1">
        <f t="array" aca="1" ref="M42" ca="1">OFFSET(WeightedAveragesUnFiltered!M$3,(ROW(L39)*5),0)</f>
        <v>4.9624863570578215E-2</v>
      </c>
      <c r="N42" cm="1">
        <f t="array" aca="1" ref="N42" ca="1">OFFSET(WeightedAveragesUnFiltered!N$3,(ROW(M39)*5),0)</f>
        <v>0.12227997473636658</v>
      </c>
      <c r="O42" s="4" cm="1">
        <f t="array" aca="1" ref="O42" ca="1">OFFSET(WeightedAveragesUnFiltered!O$3,(ROW(N39)*5),0)</f>
        <v>-3.1087516216137256E-3</v>
      </c>
      <c r="P42" cm="1">
        <f t="array" aca="1" ref="P42" ca="1">OFFSET(WeightedAveragesUnFiltered!P$3,(ROW(O39)*5),0)</f>
        <v>4.8389617595557391E-2</v>
      </c>
      <c r="Q42" cm="1">
        <f t="array" aca="1" ref="Q42" ca="1">OFFSET(WeightedAveragesUnFiltered!Q$3,(ROW(P39)*5),0)</f>
        <v>-2.2987156035465671E-3</v>
      </c>
      <c r="R42" cm="1">
        <f t="array" aca="1" ref="R42" ca="1">OFFSET(WeightedAveragesUnFiltered!R$3,(ROW(Q39)*5),0)</f>
        <v>3.6473071498832653E-3</v>
      </c>
      <c r="S42" cm="1">
        <f t="array" aca="1" ref="S42" ca="1">OFFSET(WeightedAveragesUnFiltered!S$3,(ROW(R39)*5),0)</f>
        <v>2.4483118628372068E-2</v>
      </c>
      <c r="T42" cm="1">
        <f t="array" aca="1" ref="T42" ca="1">OFFSET(WeightedAveragesUnFiltered!T$3,(ROW(S39)*5),0)</f>
        <v>4.4272380427026817E-2</v>
      </c>
      <c r="U42" cm="1">
        <f t="array" aca="1" ref="U42" ca="1">OFFSET(WeightedAveragesUnFiltered!U$3,(ROW(T39)*5),0)</f>
        <v>0.11177164119880813</v>
      </c>
      <c r="V42" cm="1">
        <f t="array" aca="1" ref="V42" ca="1">OFFSET(WeightedAveragesUnFiltered!V$3,(ROW(U39)*5),0)</f>
        <v>-3.6918659370417634E-2</v>
      </c>
      <c r="W42" cm="1">
        <f t="array" aca="1" ref="W42" ca="1">OFFSET(WeightedAveragesUnFiltered!W$3,(ROW(V39)*5),0)</f>
        <v>0.106125997249647</v>
      </c>
      <c r="X42" cm="1">
        <f t="array" aca="1" ref="X42" ca="1">OFFSET(WeightedAveragesUnFiltered!X$3,(ROW(W39)*5),0)</f>
        <v>-1.9948099098242442E-2</v>
      </c>
      <c r="Y42" cm="1">
        <f t="array" aca="1" ref="Y42" ca="1">OFFSET(WeightedAveragesUnFiltered!Y$3,(ROW(X39)*5),0)</f>
        <v>-0.23666846297716601</v>
      </c>
      <c r="Z42" cm="1">
        <f t="array" aca="1" ref="Z42" ca="1">OFFSET(WeightedAveragesUnFiltered!Z$3,(ROW(Y39)*5),0)</f>
        <v>-9.4537445011455112E-2</v>
      </c>
    </row>
    <row r="43" spans="1:26">
      <c r="A43" s="34" t="s">
        <v>40</v>
      </c>
      <c r="B43" t="e" cm="1">
        <f t="array" aca="1" ref="B43" ca="1">OFFSET(WeightedAveragesUnFiltered!B$3,(ROW(A40)*5),0)</f>
        <v>#DIV/0!</v>
      </c>
      <c r="C43" cm="1">
        <f t="array" aca="1" ref="C43" ca="1">OFFSET(WeightedAveragesUnFiltered!C$3,(ROW(B40)*5),0)</f>
        <v>0</v>
      </c>
      <c r="D43" cm="1">
        <f t="array" aca="1" ref="D43" ca="1">OFFSET(WeightedAveragesUnFiltered!D$3,(ROW(C40)*5),0)</f>
        <v>7.0233500401579963E-4</v>
      </c>
      <c r="E43" cm="1">
        <f t="array" aca="1" ref="E43" ca="1">OFFSET(WeightedAveragesUnFiltered!E$3,(ROW(D40)*5),0)</f>
        <v>0</v>
      </c>
      <c r="F43" s="4" cm="1">
        <f t="array" aca="1" ref="F43" ca="1">OFFSET(WeightedAveragesUnFiltered!F$3,(ROW(E40)*5),0)</f>
        <v>0</v>
      </c>
      <c r="G43" cm="1">
        <f t="array" aca="1" ref="G43" ca="1">OFFSET(WeightedAveragesUnFiltered!G$3,(ROW(F40)*5),0)</f>
        <v>0</v>
      </c>
      <c r="H43" cm="1">
        <f t="array" aca="1" ref="H43" ca="1">OFFSET(WeightedAveragesUnFiltered!H$3,(ROW(G40)*5),0)</f>
        <v>0</v>
      </c>
      <c r="I43" cm="1">
        <f t="array" aca="1" ref="I43" ca="1">OFFSET(WeightedAveragesUnFiltered!I$3,(ROW(H40)*5),0)</f>
        <v>4.3806741121791129E-2</v>
      </c>
      <c r="J43" cm="1">
        <f t="array" aca="1" ref="J43" ca="1">OFFSET(WeightedAveragesUnFiltered!J$3,(ROW(I40)*5),0)</f>
        <v>-2.5924304714104514E-2</v>
      </c>
      <c r="K43" cm="1">
        <f t="array" aca="1" ref="K43" ca="1">OFFSET(WeightedAveragesUnFiltered!K$3,(ROW(J40)*5),0)</f>
        <v>6.1958328910626066E-3</v>
      </c>
      <c r="L43" cm="1">
        <f t="array" aca="1" ref="L43" ca="1">OFFSET(WeightedAveragesUnFiltered!L$3,(ROW(K40)*5),0)</f>
        <v>2.2259032882611617E-2</v>
      </c>
      <c r="M43" cm="1">
        <f t="array" aca="1" ref="M43" ca="1">OFFSET(WeightedAveragesUnFiltered!M$3,(ROW(L40)*5),0)</f>
        <v>-1.3075608797443194E-2</v>
      </c>
      <c r="N43" cm="1">
        <f t="array" aca="1" ref="N43" ca="1">OFFSET(WeightedAveragesUnFiltered!N$3,(ROW(M40)*5),0)</f>
        <v>0</v>
      </c>
      <c r="O43" s="4" cm="1">
        <f t="array" aca="1" ref="O43" ca="1">OFFSET(WeightedAveragesUnFiltered!O$3,(ROW(N40)*5),0)</f>
        <v>4.6993983865661483E-2</v>
      </c>
      <c r="P43" cm="1">
        <f t="array" aca="1" ref="P43" ca="1">OFFSET(WeightedAveragesUnFiltered!P$3,(ROW(O40)*5),0)</f>
        <v>7.598223585017853E-3</v>
      </c>
      <c r="Q43" cm="1">
        <f t="array" aca="1" ref="Q43" ca="1">OFFSET(WeightedAveragesUnFiltered!Q$3,(ROW(P40)*5),0)</f>
        <v>7.6954646862229137E-2</v>
      </c>
      <c r="R43" cm="1">
        <f t="array" aca="1" ref="R43" ca="1">OFFSET(WeightedAveragesUnFiltered!R$3,(ROW(Q40)*5),0)</f>
        <v>0</v>
      </c>
      <c r="S43" cm="1">
        <f t="array" aca="1" ref="S43" ca="1">OFFSET(WeightedAveragesUnFiltered!S$3,(ROW(R40)*5),0)</f>
        <v>-6.1227176936165605E-2</v>
      </c>
      <c r="T43" cm="1">
        <f t="array" aca="1" ref="T43" ca="1">OFFSET(WeightedAveragesUnFiltered!T$3,(ROW(S40)*5),0)</f>
        <v>0</v>
      </c>
      <c r="U43" cm="1">
        <f t="array" aca="1" ref="U43" ca="1">OFFSET(WeightedAveragesUnFiltered!U$3,(ROW(T40)*5),0)</f>
        <v>-0.11023267225460209</v>
      </c>
      <c r="V43" t="e" cm="1">
        <f t="array" aca="1" ref="V43" ca="1">OFFSET(WeightedAveragesUnFiltered!V$3,(ROW(U40)*5),0)</f>
        <v>#DIV/0!</v>
      </c>
      <c r="W43" cm="1">
        <f t="array" aca="1" ref="W43" ca="1">OFFSET(WeightedAveragesUnFiltered!W$3,(ROW(V40)*5),0)</f>
        <v>-0.18118277726278476</v>
      </c>
      <c r="X43" t="e" cm="1">
        <f t="array" aca="1" ref="X43" ca="1">OFFSET(WeightedAveragesUnFiltered!X$3,(ROW(W40)*5),0)</f>
        <v>#DIV/0!</v>
      </c>
      <c r="Y43" cm="1">
        <f t="array" aca="1" ref="Y43" ca="1">OFFSET(WeightedAveragesUnFiltered!Y$3,(ROW(X40)*5),0)</f>
        <v>-8.4146168619192607E-2</v>
      </c>
      <c r="Z43" cm="1">
        <f t="array" aca="1" ref="Z43" ca="1">OFFSET(WeightedAveragesUnFiltered!Z$3,(ROW(Y40)*5),0)</f>
        <v>0.10895123706541704</v>
      </c>
    </row>
    <row r="44" spans="1:26">
      <c r="A44" s="34" t="s">
        <v>41</v>
      </c>
      <c r="B44" cm="1">
        <f t="array" aca="1" ref="B44" ca="1">OFFSET(WeightedAveragesUnFiltered!B$3,(ROW(A41)*5),0)</f>
        <v>5.6000330183677543E-3</v>
      </c>
      <c r="C44" cm="1">
        <f t="array" aca="1" ref="C44" ca="1">OFFSET(WeightedAveragesUnFiltered!C$3,(ROW(B41)*5),0)</f>
        <v>-8.0017863121184651E-3</v>
      </c>
      <c r="D44" cm="1">
        <f t="array" aca="1" ref="D44" ca="1">OFFSET(WeightedAveragesUnFiltered!D$3,(ROW(C41)*5),0)</f>
        <v>-2.6191082816159585E-2</v>
      </c>
      <c r="E44" cm="1">
        <f t="array" aca="1" ref="E44" ca="1">OFFSET(WeightedAveragesUnFiltered!E$3,(ROW(D41)*5),0)</f>
        <v>-1.2862624330449534E-2</v>
      </c>
      <c r="F44" s="4" cm="1">
        <f t="array" aca="1" ref="F44" ca="1">OFFSET(WeightedAveragesUnFiltered!F$3,(ROW(E41)*5),0)</f>
        <v>-6.1744177121889218E-2</v>
      </c>
      <c r="G44" cm="1">
        <f t="array" aca="1" ref="G44" ca="1">OFFSET(WeightedAveragesUnFiltered!G$3,(ROW(F41)*5),0)</f>
        <v>-2.5549411207142964E-2</v>
      </c>
      <c r="H44" cm="1">
        <f t="array" aca="1" ref="H44" ca="1">OFFSET(WeightedAveragesUnFiltered!H$3,(ROW(G41)*5),0)</f>
        <v>9.7495285008911858E-2</v>
      </c>
      <c r="I44" cm="1">
        <f t="array" aca="1" ref="I44" ca="1">OFFSET(WeightedAveragesUnFiltered!I$3,(ROW(H41)*5),0)</f>
        <v>0.1339332897271302</v>
      </c>
      <c r="J44" cm="1">
        <f t="array" aca="1" ref="J44" ca="1">OFFSET(WeightedAveragesUnFiltered!J$3,(ROW(I41)*5),0)</f>
        <v>-2.0761268729441978E-2</v>
      </c>
      <c r="K44" cm="1">
        <f t="array" aca="1" ref="K44" ca="1">OFFSET(WeightedAveragesUnFiltered!K$3,(ROW(J41)*5),0)</f>
        <v>-1.5428396829100276E-4</v>
      </c>
      <c r="L44" cm="1">
        <f t="array" aca="1" ref="L44" ca="1">OFFSET(WeightedAveragesUnFiltered!L$3,(ROW(K41)*5),0)</f>
        <v>4.4915728772695812E-2</v>
      </c>
      <c r="M44" cm="1">
        <f t="array" aca="1" ref="M44" ca="1">OFFSET(WeightedAveragesUnFiltered!M$3,(ROW(L41)*5),0)</f>
        <v>1.7061970945959582E-3</v>
      </c>
      <c r="N44" cm="1">
        <f t="array" aca="1" ref="N44" ca="1">OFFSET(WeightedAveragesUnFiltered!N$3,(ROW(M41)*5),0)</f>
        <v>4.0621775056172559E-2</v>
      </c>
      <c r="O44" s="4" cm="1">
        <f t="array" aca="1" ref="O44" ca="1">OFFSET(WeightedAveragesUnFiltered!O$3,(ROW(N41)*5),0)</f>
        <v>-3.7772499543987072E-2</v>
      </c>
      <c r="P44" cm="1">
        <f t="array" aca="1" ref="P44" ca="1">OFFSET(WeightedAveragesUnFiltered!P$3,(ROW(O41)*5),0)</f>
        <v>4.5863466635575632E-2</v>
      </c>
      <c r="Q44" cm="1">
        <f t="array" aca="1" ref="Q44" ca="1">OFFSET(WeightedAveragesUnFiltered!Q$3,(ROW(P41)*5),0)</f>
        <v>-5.3869795720221249E-2</v>
      </c>
      <c r="R44" cm="1">
        <f t="array" aca="1" ref="R44" ca="1">OFFSET(WeightedAveragesUnFiltered!R$3,(ROW(Q41)*5),0)</f>
        <v>-8.4741750042929311E-3</v>
      </c>
      <c r="S44" cm="1">
        <f t="array" aca="1" ref="S44" ca="1">OFFSET(WeightedAveragesUnFiltered!S$3,(ROW(R41)*5),0)</f>
        <v>2.31515138137122E-2</v>
      </c>
      <c r="T44" cm="1">
        <f t="array" aca="1" ref="T44" ca="1">OFFSET(WeightedAveragesUnFiltered!T$3,(ROW(S41)*5),0)</f>
        <v>-4.3719641057889912E-2</v>
      </c>
      <c r="U44" cm="1">
        <f t="array" aca="1" ref="U44" ca="1">OFFSET(WeightedAveragesUnFiltered!U$3,(ROW(T41)*5),0)</f>
        <v>3.4049286262270384E-2</v>
      </c>
      <c r="V44" cm="1">
        <f t="array" aca="1" ref="V44" ca="1">OFFSET(WeightedAveragesUnFiltered!V$3,(ROW(U41)*5),0)</f>
        <v>-0.18846744344024435</v>
      </c>
      <c r="W44" cm="1">
        <f t="array" aca="1" ref="W44" ca="1">OFFSET(WeightedAveragesUnFiltered!W$3,(ROW(V41)*5),0)</f>
        <v>6.6872457637910318E-2</v>
      </c>
      <c r="X44" cm="1">
        <f t="array" aca="1" ref="X44" ca="1">OFFSET(WeightedAveragesUnFiltered!X$3,(ROW(W41)*5),0)</f>
        <v>-9.7969544386733373E-2</v>
      </c>
      <c r="Y44" cm="1">
        <f t="array" aca="1" ref="Y44" ca="1">OFFSET(WeightedAveragesUnFiltered!Y$3,(ROW(X41)*5),0)</f>
        <v>-0.10600673598460059</v>
      </c>
      <c r="Z44" cm="1">
        <f t="array" aca="1" ref="Z44" ca="1">OFFSET(WeightedAveragesUnFiltered!Z$3,(ROW(Y41)*5),0)</f>
        <v>-3.3727638367896627E-2</v>
      </c>
    </row>
    <row r="45" spans="1:26">
      <c r="A45" s="34" t="s">
        <v>42</v>
      </c>
      <c r="B45" cm="1">
        <f t="array" aca="1" ref="B45" ca="1">OFFSET(WeightedAveragesUnFiltered!B$3,(ROW(A42)*5),0)</f>
        <v>-4.7906108825170199E-2</v>
      </c>
      <c r="C45" cm="1">
        <f t="array" aca="1" ref="C45" ca="1">OFFSET(WeightedAveragesUnFiltered!C$3,(ROW(B42)*5),0)</f>
        <v>-7.5851885591013725E-3</v>
      </c>
      <c r="D45" cm="1">
        <f t="array" aca="1" ref="D45" ca="1">OFFSET(WeightedAveragesUnFiltered!D$3,(ROW(C42)*5),0)</f>
        <v>0.13330753798942749</v>
      </c>
      <c r="E45" cm="1">
        <f t="array" aca="1" ref="E45" ca="1">OFFSET(WeightedAveragesUnFiltered!E$3,(ROW(D42)*5),0)</f>
        <v>0.10581684917686131</v>
      </c>
      <c r="F45" s="4" cm="1">
        <f t="array" aca="1" ref="F45" ca="1">OFFSET(WeightedAveragesUnFiltered!F$3,(ROW(E42)*5),0)</f>
        <v>1.4061398746224378E-2</v>
      </c>
      <c r="G45" cm="1">
        <f t="array" aca="1" ref="G45" ca="1">OFFSET(WeightedAveragesUnFiltered!G$3,(ROW(F42)*5),0)</f>
        <v>-9.0635554024180678E-2</v>
      </c>
      <c r="H45" cm="1">
        <f t="array" aca="1" ref="H45" ca="1">OFFSET(WeightedAveragesUnFiltered!H$3,(ROW(G42)*5),0)</f>
        <v>-0.17393756335728947</v>
      </c>
      <c r="I45" cm="1">
        <f t="array" aca="1" ref="I45" ca="1">OFFSET(WeightedAveragesUnFiltered!I$3,(ROW(H42)*5),0)</f>
        <v>-9.1325423676736892E-2</v>
      </c>
      <c r="J45" cm="1">
        <f t="array" aca="1" ref="J45" ca="1">OFFSET(WeightedAveragesUnFiltered!J$3,(ROW(I42)*5),0)</f>
        <v>-2.3613410966309384E-3</v>
      </c>
      <c r="K45" cm="1">
        <f t="array" aca="1" ref="K45" ca="1">OFFSET(WeightedAveragesUnFiltered!K$3,(ROW(J42)*5),0)</f>
        <v>2.1653485290670769E-2</v>
      </c>
      <c r="L45" cm="1">
        <f t="array" aca="1" ref="L45" ca="1">OFFSET(WeightedAveragesUnFiltered!L$3,(ROW(K42)*5),0)</f>
        <v>-1.9119100839797534E-2</v>
      </c>
      <c r="M45" cm="1">
        <f t="array" aca="1" ref="M45" ca="1">OFFSET(WeightedAveragesUnFiltered!M$3,(ROW(L42)*5),0)</f>
        <v>1.6758061583743773E-2</v>
      </c>
      <c r="N45" cm="1">
        <f t="array" aca="1" ref="N45" ca="1">OFFSET(WeightedAveragesUnFiltered!N$3,(ROW(M42)*5),0)</f>
        <v>-1.8109450635825596E-2</v>
      </c>
      <c r="O45" s="4" cm="1">
        <f t="array" aca="1" ref="O45" ca="1">OFFSET(WeightedAveragesUnFiltered!O$3,(ROW(N42)*5),0)</f>
        <v>-5.9473820943061638E-3</v>
      </c>
      <c r="P45" cm="1">
        <f t="array" aca="1" ref="P45" ca="1">OFFSET(WeightedAveragesUnFiltered!P$3,(ROW(O42)*5),0)</f>
        <v>2.6325887424992533E-2</v>
      </c>
      <c r="Q45" cm="1">
        <f t="array" aca="1" ref="Q45" ca="1">OFFSET(WeightedAveragesUnFiltered!Q$3,(ROW(P42)*5),0)</f>
        <v>0</v>
      </c>
      <c r="R45" cm="1">
        <f t="array" aca="1" ref="R45" ca="1">OFFSET(WeightedAveragesUnFiltered!R$3,(ROW(Q42)*5),0)</f>
        <v>-2.0328062540970509E-2</v>
      </c>
      <c r="S45" cm="1">
        <f t="array" aca="1" ref="S45" ca="1">OFFSET(WeightedAveragesUnFiltered!S$3,(ROW(R42)*5),0)</f>
        <v>-2.3549181637229865E-2</v>
      </c>
      <c r="T45" cm="1">
        <f t="array" aca="1" ref="T45" ca="1">OFFSET(WeightedAveragesUnFiltered!T$3,(ROW(S42)*5),0)</f>
        <v>-1.1300434650386803E-2</v>
      </c>
      <c r="U45" cm="1">
        <f t="array" aca="1" ref="U45" ca="1">OFFSET(WeightedAveragesUnFiltered!U$3,(ROW(T42)*5),0)</f>
        <v>-8.369467360258892E-2</v>
      </c>
      <c r="V45" cm="1">
        <f t="array" aca="1" ref="V45" ca="1">OFFSET(WeightedAveragesUnFiltered!V$3,(ROW(U42)*5),0)</f>
        <v>-1.0093955823865809E-2</v>
      </c>
      <c r="W45" cm="1">
        <f t="array" aca="1" ref="W45" ca="1">OFFSET(WeightedAveragesUnFiltered!W$3,(ROW(V42)*5),0)</f>
        <v>0.20568167450811189</v>
      </c>
      <c r="X45" cm="1">
        <f t="array" aca="1" ref="X45" ca="1">OFFSET(WeightedAveragesUnFiltered!X$3,(ROW(W42)*5),0)</f>
        <v>-8.1855450086313092E-2</v>
      </c>
      <c r="Y45" cm="1">
        <f t="array" aca="1" ref="Y45" ca="1">OFFSET(WeightedAveragesUnFiltered!Y$3,(ROW(X42)*5),0)</f>
        <v>2.93848717551272E-2</v>
      </c>
      <c r="Z45" cm="1">
        <f t="array" aca="1" ref="Z45" ca="1">OFFSET(WeightedAveragesUnFiltered!Z$3,(ROW(Y42)*5),0)</f>
        <v>1.5304615336020767E-2</v>
      </c>
    </row>
    <row r="46" spans="1:26">
      <c r="A46" s="34" t="s">
        <v>43</v>
      </c>
      <c r="B46" cm="1">
        <f t="array" aca="1" ref="B46" ca="1">OFFSET(WeightedAveragesUnFiltered!B$3,(ROW(A43)*5),0)</f>
        <v>-8.5486738134805992E-2</v>
      </c>
      <c r="C46" cm="1">
        <f t="array" aca="1" ref="C46" ca="1">OFFSET(WeightedAveragesUnFiltered!C$3,(ROW(B43)*5),0)</f>
        <v>-1.1017282340245944E-2</v>
      </c>
      <c r="D46" cm="1">
        <f t="array" aca="1" ref="D46" ca="1">OFFSET(WeightedAveragesUnFiltered!D$3,(ROW(C43)*5),0)</f>
        <v>0.10415206594029151</v>
      </c>
      <c r="E46" cm="1">
        <f t="array" aca="1" ref="E46" ca="1">OFFSET(WeightedAveragesUnFiltered!E$3,(ROW(D43)*5),0)</f>
        <v>0.12027111640828227</v>
      </c>
      <c r="F46" s="4" cm="1">
        <f t="array" aca="1" ref="F46" ca="1">OFFSET(WeightedAveragesUnFiltered!F$3,(ROW(E43)*5),0)</f>
        <v>8.5995475948454116E-3</v>
      </c>
      <c r="G46" cm="1">
        <f t="array" aca="1" ref="G46" ca="1">OFFSET(WeightedAveragesUnFiltered!G$3,(ROW(F43)*5),0)</f>
        <v>-3.0916165179127507E-2</v>
      </c>
      <c r="H46" cm="1">
        <f t="array" aca="1" ref="H46" ca="1">OFFSET(WeightedAveragesUnFiltered!H$3,(ROW(G43)*5),0)</f>
        <v>-0.1431626122740686</v>
      </c>
      <c r="I46" cm="1">
        <f t="array" aca="1" ref="I46" ca="1">OFFSET(WeightedAveragesUnFiltered!I$3,(ROW(H43)*5),0)</f>
        <v>-1.7956042465539165E-2</v>
      </c>
      <c r="J46" cm="1">
        <f t="array" aca="1" ref="J46" ca="1">OFFSET(WeightedAveragesUnFiltered!J$3,(ROW(I43)*5),0)</f>
        <v>-1.2962152357052257E-2</v>
      </c>
      <c r="K46" cm="1">
        <f t="array" aca="1" ref="K46" ca="1">OFFSET(WeightedAveragesUnFiltered!K$3,(ROW(J43)*5),0)</f>
        <v>-2.1121802666230378E-2</v>
      </c>
      <c r="L46" cm="1">
        <f t="array" aca="1" ref="L46" ca="1">OFFSET(WeightedAveragesUnFiltered!L$3,(ROW(K43)*5),0)</f>
        <v>-6.9376047596053985E-3</v>
      </c>
      <c r="M46" cm="1">
        <f t="array" aca="1" ref="M46" ca="1">OFFSET(WeightedAveragesUnFiltered!M$3,(ROW(L43)*5),0)</f>
        <v>-1.0859538788363434E-2</v>
      </c>
      <c r="N46" cm="1">
        <f t="array" aca="1" ref="N46" ca="1">OFFSET(WeightedAveragesUnFiltered!N$3,(ROW(M43)*5),0)</f>
        <v>-0.19675878088514462</v>
      </c>
      <c r="O46" s="4" cm="1">
        <f t="array" aca="1" ref="O46" ca="1">OFFSET(WeightedAveragesUnFiltered!O$3,(ROW(N43)*5),0)</f>
        <v>3.2736556344327053E-2</v>
      </c>
      <c r="P46" cm="1">
        <f t="array" aca="1" ref="P46" ca="1">OFFSET(WeightedAveragesUnFiltered!P$3,(ROW(O43)*5),0)</f>
        <v>1.3471660609245636E-2</v>
      </c>
      <c r="Q46" cm="1">
        <f t="array" aca="1" ref="Q46" ca="1">OFFSET(WeightedAveragesUnFiltered!Q$3,(ROW(P43)*5),0)</f>
        <v>5.0019749002118488E-2</v>
      </c>
      <c r="R46" cm="1">
        <f t="array" aca="1" ref="R46" ca="1">OFFSET(WeightedAveragesUnFiltered!R$3,(ROW(Q43)*5),0)</f>
        <v>4.4236254775030799E-2</v>
      </c>
      <c r="S46" cm="1">
        <f t="array" aca="1" ref="S46" ca="1">OFFSET(WeightedAveragesUnFiltered!S$3,(ROW(R43)*5),0)</f>
        <v>-9.7113175592943121E-2</v>
      </c>
      <c r="T46" cm="1">
        <f t="array" aca="1" ref="T46" ca="1">OFFSET(WeightedAveragesUnFiltered!T$3,(ROW(S43)*5),0)</f>
        <v>8.4069381720982203E-2</v>
      </c>
      <c r="U46" cm="1">
        <f t="array" aca="1" ref="U46" ca="1">OFFSET(WeightedAveragesUnFiltered!U$3,(ROW(T43)*5),0)</f>
        <v>-7.9460616109185797E-2</v>
      </c>
      <c r="V46" cm="1">
        <f t="array" aca="1" ref="V46" ca="1">OFFSET(WeightedAveragesUnFiltered!V$3,(ROW(U43)*5),0)</f>
        <v>0.17320015872200281</v>
      </c>
      <c r="W46" cm="1">
        <f t="array" aca="1" ref="W46" ca="1">OFFSET(WeightedAveragesUnFiltered!W$3,(ROW(V43)*5),0)</f>
        <v>7.2280076867989262E-2</v>
      </c>
      <c r="X46" cm="1">
        <f t="array" aca="1" ref="X46" ca="1">OFFSET(WeightedAveragesUnFiltered!X$3,(ROW(W43)*5),0)</f>
        <v>-8.2604769190698007E-2</v>
      </c>
      <c r="Y46" cm="1">
        <f t="array" aca="1" ref="Y46" ca="1">OFFSET(WeightedAveragesUnFiltered!Y$3,(ROW(X43)*5),0)</f>
        <v>-4.1357915706761235E-2</v>
      </c>
      <c r="Z46" cm="1">
        <f t="array" aca="1" ref="Z46" ca="1">OFFSET(WeightedAveragesUnFiltered!Z$3,(ROW(Y43)*5),0)</f>
        <v>8.100933001570168E-2</v>
      </c>
    </row>
    <row r="47" spans="1:26">
      <c r="A47" s="34" t="s">
        <v>44</v>
      </c>
      <c r="B47" cm="1">
        <f t="array" aca="1" ref="B47" ca="1">OFFSET(WeightedAveragesUnFiltered!B$3,(ROW(A44)*5),0)</f>
        <v>1.8575847417254807E-2</v>
      </c>
      <c r="C47" cm="1">
        <f t="array" aca="1" ref="C47" ca="1">OFFSET(WeightedAveragesUnFiltered!C$3,(ROW(B44)*5),0)</f>
        <v>0</v>
      </c>
      <c r="D47" cm="1">
        <f t="array" aca="1" ref="D47" ca="1">OFFSET(WeightedAveragesUnFiltered!D$3,(ROW(C44)*5),0)</f>
        <v>3.622577835172304E-2</v>
      </c>
      <c r="E47" cm="1">
        <f t="array" aca="1" ref="E47" ca="1">OFFSET(WeightedAveragesUnFiltered!E$3,(ROW(D44)*5),0)</f>
        <v>8.9098980262817873E-2</v>
      </c>
      <c r="F47" s="4" cm="1">
        <f t="array" aca="1" ref="F47" ca="1">OFFSET(WeightedAveragesUnFiltered!F$3,(ROW(E44)*5),0)</f>
        <v>-3.7511638258517541E-2</v>
      </c>
      <c r="G47" cm="1">
        <f t="array" aca="1" ref="G47" ca="1">OFFSET(WeightedAveragesUnFiltered!G$3,(ROW(F44)*5),0)</f>
        <v>8.2019786241759013E-2</v>
      </c>
      <c r="H47" cm="1">
        <f t="array" aca="1" ref="H47" ca="1">OFFSET(WeightedAveragesUnFiltered!H$3,(ROW(G44)*5),0)</f>
        <v>-1.8140832494059497E-2</v>
      </c>
      <c r="I47" cm="1">
        <f t="array" aca="1" ref="I47" ca="1">OFFSET(WeightedAveragesUnFiltered!I$3,(ROW(H44)*5),0)</f>
        <v>-3.8461983345527161E-2</v>
      </c>
      <c r="J47" cm="1">
        <f t="array" aca="1" ref="J47" ca="1">OFFSET(WeightedAveragesUnFiltered!J$3,(ROW(I44)*5),0)</f>
        <v>4.0994770781895992E-2</v>
      </c>
      <c r="K47" cm="1">
        <f t="array" aca="1" ref="K47" ca="1">OFFSET(WeightedAveragesUnFiltered!K$3,(ROW(J44)*5),0)</f>
        <v>6.632904810300054E-2</v>
      </c>
      <c r="L47" cm="1">
        <f t="array" aca="1" ref="L47" ca="1">OFFSET(WeightedAveragesUnFiltered!L$3,(ROW(K44)*5),0)</f>
        <v>-1.8917743266776123E-2</v>
      </c>
      <c r="M47" cm="1">
        <f t="array" aca="1" ref="M47" ca="1">OFFSET(WeightedAveragesUnFiltered!M$3,(ROW(L44)*5),0)</f>
        <v>-9.7327233652635223E-2</v>
      </c>
      <c r="N47" cm="1">
        <f t="array" aca="1" ref="N47" ca="1">OFFSET(WeightedAveragesUnFiltered!N$3,(ROW(M44)*5),0)</f>
        <v>-4.2735458489598137E-2</v>
      </c>
      <c r="O47" s="4" cm="1">
        <f t="array" aca="1" ref="O47" ca="1">OFFSET(WeightedAveragesUnFiltered!O$3,(ROW(N44)*5),0)</f>
        <v>-1.1717752601807635E-2</v>
      </c>
      <c r="P47" cm="1">
        <f t="array" aca="1" ref="P47" ca="1">OFFSET(WeightedAveragesUnFiltered!P$3,(ROW(O44)*5),0)</f>
        <v>-7.1094084563359333E-2</v>
      </c>
      <c r="Q47" cm="1">
        <f t="array" aca="1" ref="Q47" ca="1">OFFSET(WeightedAveragesUnFiltered!Q$3,(ROW(P44)*5),0)</f>
        <v>-3.7086457964274663E-2</v>
      </c>
      <c r="R47" cm="1">
        <f t="array" aca="1" ref="R47" ca="1">OFFSET(WeightedAveragesUnFiltered!R$3,(ROW(Q44)*5),0)</f>
        <v>-2.0299788985512321E-3</v>
      </c>
      <c r="S47" cm="1">
        <f t="array" aca="1" ref="S47" ca="1">OFFSET(WeightedAveragesUnFiltered!S$3,(ROW(R44)*5),0)</f>
        <v>0</v>
      </c>
      <c r="T47" cm="1">
        <f t="array" aca="1" ref="T47" ca="1">OFFSET(WeightedAveragesUnFiltered!T$3,(ROW(S44)*5),0)</f>
        <v>-0.15033967711412752</v>
      </c>
      <c r="U47" cm="1">
        <f t="array" aca="1" ref="U47" ca="1">OFFSET(WeightedAveragesUnFiltered!U$3,(ROW(T44)*5),0)</f>
        <v>-2.0096297110759696E-2</v>
      </c>
      <c r="V47" cm="1">
        <f t="array" aca="1" ref="V47" ca="1">OFFSET(WeightedAveragesUnFiltered!V$3,(ROW(U44)*5),0)</f>
        <v>0</v>
      </c>
      <c r="W47" cm="1">
        <f t="array" aca="1" ref="W47" ca="1">OFFSET(WeightedAveragesUnFiltered!W$3,(ROW(V44)*5),0)</f>
        <v>0.1246706845355899</v>
      </c>
      <c r="X47" cm="1">
        <f t="array" aca="1" ref="X47" ca="1">OFFSET(WeightedAveragesUnFiltered!X$3,(ROW(W44)*5),0)</f>
        <v>0</v>
      </c>
      <c r="Y47" cm="1">
        <f t="array" aca="1" ref="Y47" ca="1">OFFSET(WeightedAveragesUnFiltered!Y$3,(ROW(X44)*5),0)</f>
        <v>0</v>
      </c>
      <c r="Z47" cm="1">
        <f t="array" aca="1" ref="Z47" ca="1">OFFSET(WeightedAveragesUnFiltered!Z$3,(ROW(Y44)*5),0)</f>
        <v>-5.447561853270852E-2</v>
      </c>
    </row>
    <row r="48" spans="1:26">
      <c r="A48" s="34" t="s">
        <v>45</v>
      </c>
      <c r="B48" cm="1">
        <f t="array" aca="1" ref="B48" ca="1">OFFSET(WeightedAveragesUnFiltered!B$3,(ROW(A45)*5),0)</f>
        <v>0</v>
      </c>
      <c r="C48" cm="1">
        <f t="array" aca="1" ref="C48" ca="1">OFFSET(WeightedAveragesUnFiltered!C$3,(ROW(B45)*5),0)</f>
        <v>2.3301247688066826E-3</v>
      </c>
      <c r="D48" cm="1">
        <f t="array" aca="1" ref="D48" ca="1">OFFSET(WeightedAveragesUnFiltered!D$3,(ROW(C45)*5),0)</f>
        <v>0.13650194845342553</v>
      </c>
      <c r="E48" cm="1">
        <f t="array" aca="1" ref="E48" ca="1">OFFSET(WeightedAveragesUnFiltered!E$3,(ROW(D45)*5),0)</f>
        <v>0</v>
      </c>
      <c r="F48" s="4" cm="1">
        <f t="array" aca="1" ref="F48" ca="1">OFFSET(WeightedAveragesUnFiltered!F$3,(ROW(E45)*5),0)</f>
        <v>-8.8174333087584164E-4</v>
      </c>
      <c r="G48" cm="1">
        <f t="array" aca="1" ref="G48" ca="1">OFFSET(WeightedAveragesUnFiltered!G$3,(ROW(F45)*5),0)</f>
        <v>0</v>
      </c>
      <c r="H48" t="e" cm="1">
        <f t="array" aca="1" ref="H48" ca="1">OFFSET(WeightedAveragesUnFiltered!H$3,(ROW(G45)*5),0)</f>
        <v>#DIV/0!</v>
      </c>
      <c r="I48" cm="1">
        <f t="array" aca="1" ref="I48" ca="1">OFFSET(WeightedAveragesUnFiltered!I$3,(ROW(H45)*5),0)</f>
        <v>0</v>
      </c>
      <c r="J48" cm="1">
        <f t="array" aca="1" ref="J48" ca="1">OFFSET(WeightedAveragesUnFiltered!J$3,(ROW(I45)*5),0)</f>
        <v>0.12801814215391485</v>
      </c>
      <c r="K48" cm="1">
        <f t="array" aca="1" ref="K48" ca="1">OFFSET(WeightedAveragesUnFiltered!K$3,(ROW(J45)*5),0)</f>
        <v>0.24884688695904741</v>
      </c>
      <c r="L48" cm="1">
        <f t="array" aca="1" ref="L48" ca="1">OFFSET(WeightedAveragesUnFiltered!L$3,(ROW(K45)*5),0)</f>
        <v>-1.2521330475024137E-2</v>
      </c>
      <c r="M48" cm="1">
        <f t="array" aca="1" ref="M48" ca="1">OFFSET(WeightedAveragesUnFiltered!M$3,(ROW(L45)*5),0)</f>
        <v>0</v>
      </c>
      <c r="N48" cm="1">
        <f t="array" aca="1" ref="N48" ca="1">OFFSET(WeightedAveragesUnFiltered!N$3,(ROW(M45)*5),0)</f>
        <v>0</v>
      </c>
      <c r="O48" s="4" cm="1">
        <f t="array" aca="1" ref="O48" ca="1">OFFSET(WeightedAveragesUnFiltered!O$3,(ROW(N45)*5),0)</f>
        <v>0.11931749487708898</v>
      </c>
      <c r="P48" cm="1">
        <f t="array" aca="1" ref="P48" ca="1">OFFSET(WeightedAveragesUnFiltered!P$3,(ROW(O45)*5),0)</f>
        <v>0</v>
      </c>
      <c r="Q48" cm="1">
        <f t="array" aca="1" ref="Q48" ca="1">OFFSET(WeightedAveragesUnFiltered!Q$3,(ROW(P45)*5),0)</f>
        <v>0</v>
      </c>
      <c r="R48" cm="1">
        <f t="array" aca="1" ref="R48" ca="1">OFFSET(WeightedAveragesUnFiltered!R$3,(ROW(Q45)*5),0)</f>
        <v>3.4229137028179701E-2</v>
      </c>
      <c r="S48" t="e" cm="1">
        <f t="array" aca="1" ref="S48" ca="1">OFFSET(WeightedAveragesUnFiltered!S$3,(ROW(R45)*5),0)</f>
        <v>#DIV/0!</v>
      </c>
      <c r="T48" cm="1">
        <f t="array" aca="1" ref="T48" ca="1">OFFSET(WeightedAveragesUnFiltered!T$3,(ROW(S45)*5),0)</f>
        <v>0</v>
      </c>
      <c r="U48" t="e" cm="1">
        <f t="array" aca="1" ref="U48" ca="1">OFFSET(WeightedAveragesUnFiltered!U$3,(ROW(T45)*5),0)</f>
        <v>#DIV/0!</v>
      </c>
      <c r="V48" cm="1">
        <f t="array" aca="1" ref="V48" ca="1">OFFSET(WeightedAveragesUnFiltered!V$3,(ROW(U45)*5),0)</f>
        <v>0</v>
      </c>
      <c r="W48" cm="1">
        <f t="array" aca="1" ref="W48" ca="1">OFFSET(WeightedAveragesUnFiltered!W$3,(ROW(V45)*5),0)</f>
        <v>6.7169498129924399E-2</v>
      </c>
      <c r="X48" cm="1">
        <f t="array" aca="1" ref="X48" ca="1">OFFSET(WeightedAveragesUnFiltered!X$3,(ROW(W45)*5),0)</f>
        <v>0</v>
      </c>
      <c r="Y48" cm="1">
        <f t="array" aca="1" ref="Y48" ca="1">OFFSET(WeightedAveragesUnFiltered!Y$3,(ROW(X45)*5),0)</f>
        <v>0.17949437158729203</v>
      </c>
      <c r="Z48" cm="1">
        <f t="array" aca="1" ref="Z48" ca="1">OFFSET(WeightedAveragesUnFiltered!Z$3,(ROW(Y45)*5),0)</f>
        <v>0</v>
      </c>
    </row>
    <row r="49" spans="1:26">
      <c r="A49" s="34" t="s">
        <v>46</v>
      </c>
      <c r="B49" cm="1">
        <f t="array" aca="1" ref="B49" ca="1">OFFSET(WeightedAveragesUnFiltered!B$3,(ROW(A46)*5),0)</f>
        <v>2.9341054013496109E-2</v>
      </c>
      <c r="C49" cm="1">
        <f t="array" aca="1" ref="C49" ca="1">OFFSET(WeightedAveragesUnFiltered!C$3,(ROW(B46)*5),0)</f>
        <v>4.1065930270004478E-2</v>
      </c>
      <c r="D49" cm="1">
        <f t="array" aca="1" ref="D49" ca="1">OFFSET(WeightedAveragesUnFiltered!D$3,(ROW(C46)*5),0)</f>
        <v>-4.2977721714971932E-2</v>
      </c>
      <c r="E49" cm="1">
        <f t="array" aca="1" ref="E49" ca="1">OFFSET(WeightedAveragesUnFiltered!E$3,(ROW(D46)*5),0)</f>
        <v>-0.14672117771125978</v>
      </c>
      <c r="F49" s="4" cm="1">
        <f t="array" aca="1" ref="F49" ca="1">OFFSET(WeightedAveragesUnFiltered!F$3,(ROW(E46)*5),0)</f>
        <v>6.4242918785508141E-3</v>
      </c>
      <c r="G49" cm="1">
        <f t="array" aca="1" ref="G49" ca="1">OFFSET(WeightedAveragesUnFiltered!G$3,(ROW(F46)*5),0)</f>
        <v>-1.9194799110039434E-2</v>
      </c>
      <c r="H49" cm="1">
        <f t="array" aca="1" ref="H49" ca="1">OFFSET(WeightedAveragesUnFiltered!H$3,(ROW(G46)*5),0)</f>
        <v>-1.0826877289217884E-2</v>
      </c>
      <c r="I49" cm="1">
        <f t="array" aca="1" ref="I49" ca="1">OFFSET(WeightedAveragesUnFiltered!I$3,(ROW(H46)*5),0)</f>
        <v>-2.4425552145292781E-2</v>
      </c>
      <c r="J49" cm="1">
        <f t="array" aca="1" ref="J49" ca="1">OFFSET(WeightedAveragesUnFiltered!J$3,(ROW(I46)*5),0)</f>
        <v>1.8893367321946707E-2</v>
      </c>
      <c r="K49" cm="1">
        <f t="array" aca="1" ref="K49" ca="1">OFFSET(WeightedAveragesUnFiltered!K$3,(ROW(J46)*5),0)</f>
        <v>-1.0373067438540303E-2</v>
      </c>
      <c r="L49" cm="1">
        <f t="array" aca="1" ref="L49" ca="1">OFFSET(WeightedAveragesUnFiltered!L$3,(ROW(K46)*5),0)</f>
        <v>-1.8545097631625179E-2</v>
      </c>
      <c r="M49" t="e" cm="1">
        <f t="array" aca="1" ref="M49" ca="1">OFFSET(WeightedAveragesUnFiltered!M$3,(ROW(L46)*5),0)</f>
        <v>#DIV/0!</v>
      </c>
      <c r="N49" cm="1">
        <f t="array" aca="1" ref="N49" ca="1">OFFSET(WeightedAveragesUnFiltered!N$3,(ROW(M46)*5),0)</f>
        <v>-3.2121855505839667E-2</v>
      </c>
      <c r="O49" s="4" cm="1">
        <f t="array" aca="1" ref="O49" ca="1">OFFSET(WeightedAveragesUnFiltered!O$3,(ROW(N46)*5),0)</f>
        <v>-3.2287617213587722E-2</v>
      </c>
      <c r="P49" cm="1">
        <f t="array" aca="1" ref="P49" ca="1">OFFSET(WeightedAveragesUnFiltered!P$3,(ROW(O46)*5),0)</f>
        <v>3.074947755595521E-2</v>
      </c>
      <c r="Q49" cm="1">
        <f t="array" aca="1" ref="Q49" ca="1">OFFSET(WeightedAveragesUnFiltered!Q$3,(ROW(P46)*5),0)</f>
        <v>4.7250803801569034E-2</v>
      </c>
      <c r="R49" cm="1">
        <f t="array" aca="1" ref="R49" ca="1">OFFSET(WeightedAveragesUnFiltered!R$3,(ROW(Q46)*5),0)</f>
        <v>5.034580127661159E-2</v>
      </c>
      <c r="S49" cm="1">
        <f t="array" aca="1" ref="S49" ca="1">OFFSET(WeightedAveragesUnFiltered!S$3,(ROW(R46)*5),0)</f>
        <v>-6.966285975835719E-2</v>
      </c>
      <c r="T49" cm="1">
        <f t="array" aca="1" ref="T49" ca="1">OFFSET(WeightedAveragesUnFiltered!T$3,(ROW(S46)*5),0)</f>
        <v>-9.4241115860631802E-2</v>
      </c>
      <c r="U49" cm="1">
        <f t="array" aca="1" ref="U49" ca="1">OFFSET(WeightedAveragesUnFiltered!U$3,(ROW(T46)*5),0)</f>
        <v>-8.7386318675631347E-2</v>
      </c>
      <c r="V49" cm="1">
        <f t="array" aca="1" ref="V49" ca="1">OFFSET(WeightedAveragesUnFiltered!V$3,(ROW(U46)*5),0)</f>
        <v>-6.7150635590302446E-2</v>
      </c>
      <c r="W49" cm="1">
        <f t="array" aca="1" ref="W49" ca="1">OFFSET(WeightedAveragesUnFiltered!W$3,(ROW(V46)*5),0)</f>
        <v>0.17174380707231457</v>
      </c>
      <c r="X49" cm="1">
        <f t="array" aca="1" ref="X49" ca="1">OFFSET(WeightedAveragesUnFiltered!X$3,(ROW(W46)*5),0)</f>
        <v>2.4737156597880328E-2</v>
      </c>
      <c r="Y49" cm="1">
        <f t="array" aca="1" ref="Y49" ca="1">OFFSET(WeightedAveragesUnFiltered!Y$3,(ROW(X46)*5),0)</f>
        <v>6.8921058269151042E-2</v>
      </c>
      <c r="Z49" cm="1">
        <f t="array" aca="1" ref="Z49" ca="1">OFFSET(WeightedAveragesUnFiltered!Z$3,(ROW(Y46)*5),0)</f>
        <v>3.5993472447415457E-2</v>
      </c>
    </row>
    <row r="50" spans="1:26">
      <c r="A50" s="34" t="s">
        <v>47</v>
      </c>
      <c r="B50" cm="1">
        <f t="array" aca="1" ref="B50" ca="1">OFFSET(WeightedAveragesUnFiltered!B$3,(ROW(A47)*5),0)</f>
        <v>0</v>
      </c>
      <c r="C50" cm="1">
        <f t="array" aca="1" ref="C50" ca="1">OFFSET(WeightedAveragesUnFiltered!C$3,(ROW(B47)*5),0)</f>
        <v>7.3326065458632891E-2</v>
      </c>
      <c r="D50" cm="1">
        <f t="array" aca="1" ref="D50" ca="1">OFFSET(WeightedAveragesUnFiltered!D$3,(ROW(C47)*5),0)</f>
        <v>-2.0093645098820554E-3</v>
      </c>
      <c r="E50" cm="1">
        <f t="array" aca="1" ref="E50" ca="1">OFFSET(WeightedAveragesUnFiltered!E$3,(ROW(D47)*5),0)</f>
        <v>6.6411234794655383E-2</v>
      </c>
      <c r="F50" s="4" cm="1">
        <f t="array" aca="1" ref="F50" ca="1">OFFSET(WeightedAveragesUnFiltered!F$3,(ROW(E47)*5),0)</f>
        <v>3.6530176047133277E-3</v>
      </c>
      <c r="G50" cm="1">
        <f t="array" aca="1" ref="G50" ca="1">OFFSET(WeightedAveragesUnFiltered!G$3,(ROW(F47)*5),0)</f>
        <v>-2.4703939790831509E-2</v>
      </c>
      <c r="H50" cm="1">
        <f t="array" aca="1" ref="H50" ca="1">OFFSET(WeightedAveragesUnFiltered!H$3,(ROW(G47)*5),0)</f>
        <v>-7.76123672360787E-2</v>
      </c>
      <c r="I50" cm="1">
        <f t="array" aca="1" ref="I50" ca="1">OFFSET(WeightedAveragesUnFiltered!I$3,(ROW(H47)*5),0)</f>
        <v>4.6471065458261303E-2</v>
      </c>
      <c r="J50" cm="1">
        <f t="array" aca="1" ref="J50" ca="1">OFFSET(WeightedAveragesUnFiltered!J$3,(ROW(I47)*5),0)</f>
        <v>1.4377926001072535E-2</v>
      </c>
      <c r="K50" cm="1">
        <f t="array" aca="1" ref="K50" ca="1">OFFSET(WeightedAveragesUnFiltered!K$3,(ROW(J47)*5),0)</f>
        <v>-2.4182026128976897E-2</v>
      </c>
      <c r="L50" cm="1">
        <f t="array" aca="1" ref="L50" ca="1">OFFSET(WeightedAveragesUnFiltered!L$3,(ROW(K47)*5),0)</f>
        <v>-4.706881863677579E-2</v>
      </c>
      <c r="M50" cm="1">
        <f t="array" aca="1" ref="M50" ca="1">OFFSET(WeightedAveragesUnFiltered!M$3,(ROW(L47)*5),0)</f>
        <v>-7.3155630488259266E-2</v>
      </c>
      <c r="N50" cm="1">
        <f t="array" aca="1" ref="N50" ca="1">OFFSET(WeightedAveragesUnFiltered!N$3,(ROW(M47)*5),0)</f>
        <v>-0.10825677005119852</v>
      </c>
      <c r="O50" s="4" cm="1">
        <f t="array" aca="1" ref="O50" ca="1">OFFSET(WeightedAveragesUnFiltered!O$3,(ROW(N47)*5),0)</f>
        <v>2.2264383392237488E-2</v>
      </c>
      <c r="P50" cm="1">
        <f t="array" aca="1" ref="P50" ca="1">OFFSET(WeightedAveragesUnFiltered!P$3,(ROW(O47)*5),0)</f>
        <v>-6.0883425220601015E-2</v>
      </c>
      <c r="Q50" cm="1">
        <f t="array" aca="1" ref="Q50" ca="1">OFFSET(WeightedAveragesUnFiltered!Q$3,(ROW(P47)*5),0)</f>
        <v>-3.3578063574707888E-4</v>
      </c>
      <c r="R50" cm="1">
        <f t="array" aca="1" ref="R50" ca="1">OFFSET(WeightedAveragesUnFiltered!R$3,(ROW(Q47)*5),0)</f>
        <v>6.1591522089866869E-4</v>
      </c>
      <c r="S50" cm="1">
        <f t="array" aca="1" ref="S50" ca="1">OFFSET(WeightedAveragesUnFiltered!S$3,(ROW(R47)*5),0)</f>
        <v>-2.6536313481448508E-2</v>
      </c>
      <c r="T50" cm="1">
        <f t="array" aca="1" ref="T50" ca="1">OFFSET(WeightedAveragesUnFiltered!T$3,(ROW(S47)*5),0)</f>
        <v>-7.8062740004017167E-2</v>
      </c>
      <c r="U50" cm="1">
        <f t="array" aca="1" ref="U50" ca="1">OFFSET(WeightedAveragesUnFiltered!U$3,(ROW(T47)*5),0)</f>
        <v>-3.182600627403611E-2</v>
      </c>
      <c r="V50" cm="1">
        <f t="array" aca="1" ref="V50" ca="1">OFFSET(WeightedAveragesUnFiltered!V$3,(ROW(U47)*5),0)</f>
        <v>0</v>
      </c>
      <c r="W50" cm="1">
        <f t="array" aca="1" ref="W50" ca="1">OFFSET(WeightedAveragesUnFiltered!W$3,(ROW(V47)*5),0)</f>
        <v>-3.9084343035617378E-2</v>
      </c>
      <c r="X50" cm="1">
        <f t="array" aca="1" ref="X50" ca="1">OFFSET(WeightedAveragesUnFiltered!X$3,(ROW(W47)*5),0)</f>
        <v>0</v>
      </c>
      <c r="Y50" cm="1">
        <f t="array" aca="1" ref="Y50" ca="1">OFFSET(WeightedAveragesUnFiltered!Y$3,(ROW(X47)*5),0)</f>
        <v>9.94302535153605E-2</v>
      </c>
      <c r="Z50" cm="1">
        <f t="array" aca="1" ref="Z50" ca="1">OFFSET(WeightedAveragesUnFiltered!Z$3,(ROW(Y47)*5),0)</f>
        <v>1.0235545940104706E-2</v>
      </c>
    </row>
    <row r="51" spans="1:26">
      <c r="A51" s="34" t="s">
        <v>48</v>
      </c>
      <c r="B51" cm="1">
        <f t="array" aca="1" ref="B51" ca="1">OFFSET(WeightedAveragesUnFiltered!B$3,(ROW(A48)*5),0)</f>
        <v>6.8309619134278521E-2</v>
      </c>
      <c r="C51" cm="1">
        <f t="array" aca="1" ref="C51" ca="1">OFFSET(WeightedAveragesUnFiltered!C$3,(ROW(B48)*5),0)</f>
        <v>3.8290396437186625E-2</v>
      </c>
      <c r="D51" cm="1">
        <f t="array" aca="1" ref="D51" ca="1">OFFSET(WeightedAveragesUnFiltered!D$3,(ROW(C48)*5),0)</f>
        <v>-8.9699617341376789E-4</v>
      </c>
      <c r="E51" cm="1">
        <f t="array" aca="1" ref="E51" ca="1">OFFSET(WeightedAveragesUnFiltered!E$3,(ROW(D48)*5),0)</f>
        <v>-0.14672117771125978</v>
      </c>
      <c r="F51" s="4" cm="1">
        <f t="array" aca="1" ref="F51" ca="1">OFFSET(WeightedAveragesUnFiltered!F$3,(ROW(E48)*5),0)</f>
        <v>-0.10154613753053754</v>
      </c>
      <c r="G51" cm="1">
        <f t="array" aca="1" ref="G51" ca="1">OFFSET(WeightedAveragesUnFiltered!G$3,(ROW(F48)*5),0)</f>
        <v>0.12453162669365733</v>
      </c>
      <c r="H51" cm="1">
        <f t="array" aca="1" ref="H51" ca="1">OFFSET(WeightedAveragesUnFiltered!H$3,(ROW(G48)*5),0)</f>
        <v>-1.0826877289217884E-2</v>
      </c>
      <c r="I51" cm="1">
        <f t="array" aca="1" ref="I51" ca="1">OFFSET(WeightedAveragesUnFiltered!I$3,(ROW(H48)*5),0)</f>
        <v>4.0709253575487991E-2</v>
      </c>
      <c r="J51" cm="1">
        <f t="array" aca="1" ref="J51" ca="1">OFFSET(WeightedAveragesUnFiltered!J$3,(ROW(I48)*5),0)</f>
        <v>-2.2034843351205965E-2</v>
      </c>
      <c r="K51" cm="1">
        <f t="array" aca="1" ref="K51" ca="1">OFFSET(WeightedAveragesUnFiltered!K$3,(ROW(J48)*5),0)</f>
        <v>-1.7839598328499951E-2</v>
      </c>
      <c r="L51" cm="1">
        <f t="array" aca="1" ref="L51" ca="1">OFFSET(WeightedAveragesUnFiltered!L$3,(ROW(K48)*5),0)</f>
        <v>-7.3292356263509511E-3</v>
      </c>
      <c r="M51" cm="1">
        <f t="array" aca="1" ref="M51" ca="1">OFFSET(WeightedAveragesUnFiltered!M$3,(ROW(L48)*5),0)</f>
        <v>0</v>
      </c>
      <c r="N51" cm="1">
        <f t="array" aca="1" ref="N51" ca="1">OFFSET(WeightedAveragesUnFiltered!N$3,(ROW(M48)*5),0)</f>
        <v>-5.3134670074267247E-2</v>
      </c>
      <c r="O51" s="4" cm="1">
        <f t="array" aca="1" ref="O51" ca="1">OFFSET(WeightedAveragesUnFiltered!O$3,(ROW(N48)*5),0)</f>
        <v>1.8885354640043511E-2</v>
      </c>
      <c r="P51" cm="1">
        <f t="array" aca="1" ref="P51" ca="1">OFFSET(WeightedAveragesUnFiltered!P$3,(ROW(O48)*5),0)</f>
        <v>3.3960366874795422E-2</v>
      </c>
      <c r="Q51" cm="1">
        <f t="array" aca="1" ref="Q51" ca="1">OFFSET(WeightedAveragesUnFiltered!Q$3,(ROW(P48)*5),0)</f>
        <v>1.4596784407278912E-2</v>
      </c>
      <c r="R51" cm="1">
        <f t="array" aca="1" ref="R51" ca="1">OFFSET(WeightedAveragesUnFiltered!R$3,(ROW(Q48)*5),0)</f>
        <v>0</v>
      </c>
      <c r="S51" cm="1">
        <f t="array" aca="1" ref="S51" ca="1">OFFSET(WeightedAveragesUnFiltered!S$3,(ROW(R48)*5),0)</f>
        <v>-8.3817373875973933E-2</v>
      </c>
      <c r="T51" cm="1">
        <f t="array" aca="1" ref="T51" ca="1">OFFSET(WeightedAveragesUnFiltered!T$3,(ROW(S48)*5),0)</f>
        <v>-0.12565482114750912</v>
      </c>
      <c r="U51" cm="1">
        <f t="array" aca="1" ref="U51" ca="1">OFFSET(WeightedAveragesUnFiltered!U$3,(ROW(T48)*5),0)</f>
        <v>-8.7386318675630931E-2</v>
      </c>
      <c r="V51" cm="1">
        <f t="array" aca="1" ref="V51" ca="1">OFFSET(WeightedAveragesUnFiltered!V$3,(ROW(U48)*5),0)</f>
        <v>-0.1201504962830208</v>
      </c>
      <c r="W51" cm="1">
        <f t="array" aca="1" ref="W51" ca="1">OFFSET(WeightedAveragesUnFiltered!W$3,(ROW(V48)*5),0)</f>
        <v>-5.4894950336072071E-2</v>
      </c>
      <c r="X51" cm="1">
        <f t="array" aca="1" ref="X51" ca="1">OFFSET(WeightedAveragesUnFiltered!X$3,(ROW(W48)*5),0)</f>
        <v>8.4200257017478519E-2</v>
      </c>
      <c r="Y51" cm="1">
        <f t="array" aca="1" ref="Y51" ca="1">OFFSET(WeightedAveragesUnFiltered!Y$3,(ROW(X48)*5),0)</f>
        <v>0.14377641011722175</v>
      </c>
      <c r="Z51" cm="1">
        <f t="array" aca="1" ref="Z51" ca="1">OFFSET(WeightedAveragesUnFiltered!Z$3,(ROW(Y48)*5),0)</f>
        <v>0.11395642185006487</v>
      </c>
    </row>
    <row r="52" spans="1:26">
      <c r="A52" s="34" t="s">
        <v>49</v>
      </c>
      <c r="B52" cm="1">
        <f t="array" aca="1" ref="B52" ca="1">OFFSET(WeightedAveragesUnFiltered!B$3,(ROW(A49)*5),0)</f>
        <v>5.3887068289065247E-2</v>
      </c>
      <c r="C52" cm="1">
        <f t="array" aca="1" ref="C52" ca="1">OFFSET(WeightedAveragesUnFiltered!C$3,(ROW(B49)*5),0)</f>
        <v>1.8310329725800868E-2</v>
      </c>
      <c r="D52" cm="1">
        <f t="array" aca="1" ref="D52" ca="1">OFFSET(WeightedAveragesUnFiltered!D$3,(ROW(C49)*5),0)</f>
        <v>6.2682549620413586E-2</v>
      </c>
      <c r="E52" cm="1">
        <f t="array" aca="1" ref="E52" ca="1">OFFSET(WeightedAveragesUnFiltered!E$3,(ROW(D49)*5),0)</f>
        <v>1.9546523803132879E-2</v>
      </c>
      <c r="F52" s="4" cm="1">
        <f t="array" aca="1" ref="F52" ca="1">OFFSET(WeightedAveragesUnFiltered!F$3,(ROW(E49)*5),0)</f>
        <v>6.7091146972951031E-3</v>
      </c>
      <c r="G52" cm="1">
        <f t="array" aca="1" ref="G52" ca="1">OFFSET(WeightedAveragesUnFiltered!G$3,(ROW(F49)*5),0)</f>
        <v>9.0096316247011157E-2</v>
      </c>
      <c r="H52" cm="1">
        <f t="array" aca="1" ref="H52" ca="1">OFFSET(WeightedAveragesUnFiltered!H$3,(ROW(G49)*5),0)</f>
        <v>-0.26260518637238262</v>
      </c>
      <c r="I52" cm="1">
        <f t="array" aca="1" ref="I52" ca="1">OFFSET(WeightedAveragesUnFiltered!I$3,(ROW(H49)*5),0)</f>
        <v>7.9821090409576023E-2</v>
      </c>
      <c r="J52" cm="1">
        <f t="array" aca="1" ref="J52" ca="1">OFFSET(WeightedAveragesUnFiltered!J$3,(ROW(I49)*5),0)</f>
        <v>3.7494581664624986E-2</v>
      </c>
      <c r="K52" cm="1">
        <f t="array" aca="1" ref="K52" ca="1">OFFSET(WeightedAveragesUnFiltered!K$3,(ROW(J49)*5),0)</f>
        <v>-5.0194204599205948E-2</v>
      </c>
      <c r="L52" cm="1">
        <f t="array" aca="1" ref="L52" ca="1">OFFSET(WeightedAveragesUnFiltered!L$3,(ROW(K49)*5),0)</f>
        <v>-1.8917743266776123E-2</v>
      </c>
      <c r="M52" cm="1">
        <f t="array" aca="1" ref="M52" ca="1">OFFSET(WeightedAveragesUnFiltered!M$3,(ROW(L49)*5),0)</f>
        <v>-4.5500926338070014E-2</v>
      </c>
      <c r="N52" cm="1">
        <f t="array" aca="1" ref="N52" ca="1">OFFSET(WeightedAveragesUnFiltered!N$3,(ROW(M49)*5),0)</f>
        <v>-0.12639444371073125</v>
      </c>
      <c r="O52" s="4" cm="1">
        <f t="array" aca="1" ref="O52" ca="1">OFFSET(WeightedAveragesUnFiltered!O$3,(ROW(N49)*5),0)</f>
        <v>5.9189730390187163E-3</v>
      </c>
      <c r="P52" cm="1">
        <f t="array" aca="1" ref="P52" ca="1">OFFSET(WeightedAveragesUnFiltered!P$3,(ROW(O49)*5),0)</f>
        <v>7.1388489513027231E-2</v>
      </c>
      <c r="Q52" cm="1">
        <f t="array" aca="1" ref="Q52" ca="1">OFFSET(WeightedAveragesUnFiltered!Q$3,(ROW(P49)*5),0)</f>
        <v>0.1005368659067037</v>
      </c>
      <c r="R52" cm="1">
        <f t="array" aca="1" ref="R52" ca="1">OFFSET(WeightedAveragesUnFiltered!R$3,(ROW(Q49)*5),0)</f>
        <v>4.5432415426151618E-2</v>
      </c>
      <c r="S52" cm="1">
        <f t="array" aca="1" ref="S52" ca="1">OFFSET(WeightedAveragesUnFiltered!S$3,(ROW(R49)*5),0)</f>
        <v>-3.3338166478547905E-2</v>
      </c>
      <c r="T52" cm="1">
        <f t="array" aca="1" ref="T52" ca="1">OFFSET(WeightedAveragesUnFiltered!T$3,(ROW(S49)*5),0)</f>
        <v>-1.9790587167067053E-2</v>
      </c>
      <c r="U52" cm="1">
        <f t="array" aca="1" ref="U52" ca="1">OFFSET(WeightedAveragesUnFiltered!U$3,(ROW(T49)*5),0)</f>
        <v>-8.0828340017680175E-2</v>
      </c>
      <c r="V52" cm="1">
        <f t="array" aca="1" ref="V52" ca="1">OFFSET(WeightedAveragesUnFiltered!V$3,(ROW(U49)*5),0)</f>
        <v>-0.17723039940912541</v>
      </c>
      <c r="W52" cm="1">
        <f t="array" aca="1" ref="W52" ca="1">OFFSET(WeightedAveragesUnFiltered!W$3,(ROW(V49)*5),0)</f>
        <v>-4.7811684213649001E-2</v>
      </c>
      <c r="X52" cm="1">
        <f t="array" aca="1" ref="X52" ca="1">OFFSET(WeightedAveragesUnFiltered!X$3,(ROW(W49)*5),0)</f>
        <v>9.0970506239007154E-2</v>
      </c>
      <c r="Y52" cm="1">
        <f t="array" aca="1" ref="Y52" ca="1">OFFSET(WeightedAveragesUnFiltered!Y$3,(ROW(X49)*5),0)</f>
        <v>5.2162197069530035E-2</v>
      </c>
      <c r="Z52" cm="1">
        <f t="array" aca="1" ref="Z52" ca="1">OFFSET(WeightedAveragesUnFiltered!Z$3,(ROW(Y49)*5),0)</f>
        <v>7.9066184526228836E-2</v>
      </c>
    </row>
    <row r="53" spans="1:26">
      <c r="A53" s="34" t="s">
        <v>50</v>
      </c>
      <c r="B53" cm="1">
        <f t="array" aca="1" ref="B53" ca="1">OFFSET(WeightedAveragesUnFiltered!B$3,(ROW(A50)*5),0)</f>
        <v>1.5081948393148067E-3</v>
      </c>
      <c r="C53" cm="1">
        <f t="array" aca="1" ref="C53" ca="1">OFFSET(WeightedAveragesUnFiltered!C$3,(ROW(B50)*5),0)</f>
        <v>3.8073992954340982E-2</v>
      </c>
      <c r="D53" cm="1">
        <f t="array" aca="1" ref="D53" ca="1">OFFSET(WeightedAveragesUnFiltered!D$3,(ROW(C50)*5),0)</f>
        <v>-2.0566580860581683E-2</v>
      </c>
      <c r="E53" cm="1">
        <f t="array" aca="1" ref="E53" ca="1">OFFSET(WeightedAveragesUnFiltered!E$3,(ROW(D50)*5),0)</f>
        <v>2.1628029374437103E-2</v>
      </c>
      <c r="F53" s="4" cm="1">
        <f t="array" aca="1" ref="F53" ca="1">OFFSET(WeightedAveragesUnFiltered!F$3,(ROW(E50)*5),0)</f>
        <v>-2.9851630270146406E-2</v>
      </c>
      <c r="G53" cm="1">
        <f t="array" aca="1" ref="G53" ca="1">OFFSET(WeightedAveragesUnFiltered!G$3,(ROW(F50)*5),0)</f>
        <v>-6.4093649114888698E-2</v>
      </c>
      <c r="H53" cm="1">
        <f t="array" aca="1" ref="H53" ca="1">OFFSET(WeightedAveragesUnFiltered!H$3,(ROW(G50)*5),0)</f>
        <v>-2.5257769059762267E-2</v>
      </c>
      <c r="I53" cm="1">
        <f t="array" aca="1" ref="I53" ca="1">OFFSET(WeightedAveragesUnFiltered!I$3,(ROW(H50)*5),0)</f>
        <v>4.7558385578072036E-2</v>
      </c>
      <c r="J53" cm="1">
        <f t="array" aca="1" ref="J53" ca="1">OFFSET(WeightedAveragesUnFiltered!J$3,(ROW(I50)*5),0)</f>
        <v>-1.6843875626282204E-2</v>
      </c>
      <c r="K53" cm="1">
        <f t="array" aca="1" ref="K53" ca="1">OFFSET(WeightedAveragesUnFiltered!K$3,(ROW(J50)*5),0)</f>
        <v>-2.7016186413652915E-2</v>
      </c>
      <c r="L53" cm="1">
        <f t="array" aca="1" ref="L53" ca="1">OFFSET(WeightedAveragesUnFiltered!L$3,(ROW(K50)*5),0)</f>
        <v>-3.5322149023139557E-2</v>
      </c>
      <c r="M53" cm="1">
        <f t="array" aca="1" ref="M53" ca="1">OFFSET(WeightedAveragesUnFiltered!M$3,(ROW(L50)*5),0)</f>
        <v>0.10534806649490777</v>
      </c>
      <c r="N53" cm="1">
        <f t="array" aca="1" ref="N53" ca="1">OFFSET(WeightedAveragesUnFiltered!N$3,(ROW(M50)*5),0)</f>
        <v>-7.1388141987405347E-3</v>
      </c>
      <c r="O53" s="4" cm="1">
        <f t="array" aca="1" ref="O53" ca="1">OFFSET(WeightedAveragesUnFiltered!O$3,(ROW(N50)*5),0)</f>
        <v>-3.7381094710801227E-2</v>
      </c>
      <c r="P53" cm="1">
        <f t="array" aca="1" ref="P53" ca="1">OFFSET(WeightedAveragesUnFiltered!P$3,(ROW(O50)*5),0)</f>
        <v>-0.10610369840125679</v>
      </c>
      <c r="Q53" cm="1">
        <f t="array" aca="1" ref="Q53" ca="1">OFFSET(WeightedAveragesUnFiltered!Q$3,(ROW(P50)*5),0)</f>
        <v>5.5425039198847082E-3</v>
      </c>
      <c r="R53" cm="1">
        <f t="array" aca="1" ref="R53" ca="1">OFFSET(WeightedAveragesUnFiltered!R$3,(ROW(Q50)*5),0)</f>
        <v>-2.8639892163035302E-3</v>
      </c>
      <c r="S53" cm="1">
        <f t="array" aca="1" ref="S53" ca="1">OFFSET(WeightedAveragesUnFiltered!S$3,(ROW(R50)*5),0)</f>
        <v>-1.1582833278636407E-3</v>
      </c>
      <c r="T53" cm="1">
        <f t="array" aca="1" ref="T53" ca="1">OFFSET(WeightedAveragesUnFiltered!T$3,(ROW(S50)*5),0)</f>
        <v>-1.2123075257678624E-2</v>
      </c>
      <c r="U53" cm="1">
        <f t="array" aca="1" ref="U53" ca="1">OFFSET(WeightedAveragesUnFiltered!U$3,(ROW(T50)*5),0)</f>
        <v>4.1412058445143077E-3</v>
      </c>
      <c r="V53" cm="1">
        <f t="array" aca="1" ref="V53" ca="1">OFFSET(WeightedAveragesUnFiltered!V$3,(ROW(U50)*5),0)</f>
        <v>-3.6599427706635969E-2</v>
      </c>
      <c r="W53" cm="1">
        <f t="array" aca="1" ref="W53" ca="1">OFFSET(WeightedAveragesUnFiltered!W$3,(ROW(V50)*5),0)</f>
        <v>3.8616945344715513E-2</v>
      </c>
      <c r="X53" cm="1">
        <f t="array" aca="1" ref="X53" ca="1">OFFSET(WeightedAveragesUnFiltered!X$3,(ROW(W50)*5),0)</f>
        <v>-5.4481690483808159E-2</v>
      </c>
      <c r="Y53" cm="1">
        <f t="array" aca="1" ref="Y53" ca="1">OFFSET(WeightedAveragesUnFiltered!Y$3,(ROW(X50)*5),0)</f>
        <v>-7.9867979316779109E-2</v>
      </c>
      <c r="Z53" cm="1">
        <f t="array" aca="1" ref="Z53" ca="1">OFFSET(WeightedAveragesUnFiltered!Z$3,(ROW(Y50)*5),0)</f>
        <v>-3.4228265917893186E-2</v>
      </c>
    </row>
    <row r="54" spans="1:26">
      <c r="A54" s="34" t="s">
        <v>51</v>
      </c>
      <c r="B54" cm="1">
        <f t="array" aca="1" ref="B54" ca="1">OFFSET(WeightedAveragesUnFiltered!B$3,(ROW(A51)*5),0)</f>
        <v>2.8123708229599035E-2</v>
      </c>
      <c r="C54" cm="1">
        <f t="array" aca="1" ref="C54" ca="1">OFFSET(WeightedAveragesUnFiltered!C$3,(ROW(B51)*5),0)</f>
        <v>-3.6349986667909152E-2</v>
      </c>
      <c r="D54" cm="1">
        <f t="array" aca="1" ref="D54" ca="1">OFFSET(WeightedAveragesUnFiltered!D$3,(ROW(C51)*5),0)</f>
        <v>-4.0962309344013993E-2</v>
      </c>
      <c r="E54" cm="1">
        <f t="array" aca="1" ref="E54" ca="1">OFFSET(WeightedAveragesUnFiltered!E$3,(ROW(D51)*5),0)</f>
        <v>8.6849407461959655E-2</v>
      </c>
      <c r="F54" s="4" cm="1">
        <f t="array" aca="1" ref="F54" ca="1">OFFSET(WeightedAveragesUnFiltered!F$3,(ROW(E51)*5),0)</f>
        <v>-4.8415599405864561E-2</v>
      </c>
      <c r="G54" cm="1">
        <f t="array" aca="1" ref="G54" ca="1">OFFSET(WeightedAveragesUnFiltered!G$3,(ROW(F51)*5),0)</f>
        <v>2.21649646267739E-3</v>
      </c>
      <c r="H54" cm="1">
        <f t="array" aca="1" ref="H54" ca="1">OFFSET(WeightedAveragesUnFiltered!H$3,(ROW(G51)*5),0)</f>
        <v>1.6379879274305374E-2</v>
      </c>
      <c r="I54" cm="1">
        <f t="array" aca="1" ref="I54" ca="1">OFFSET(WeightedAveragesUnFiltered!I$3,(ROW(H51)*5),0)</f>
        <v>-4.7519275602863564E-2</v>
      </c>
      <c r="J54" cm="1">
        <f t="array" aca="1" ref="J54" ca="1">OFFSET(WeightedAveragesUnFiltered!J$3,(ROW(I51)*5),0)</f>
        <v>-4.7268323841013232E-2</v>
      </c>
      <c r="K54" cm="1">
        <f t="array" aca="1" ref="K54" ca="1">OFFSET(WeightedAveragesUnFiltered!K$3,(ROW(J51)*5),0)</f>
        <v>-2.4166145941912815E-2</v>
      </c>
      <c r="L54" cm="1">
        <f t="array" aca="1" ref="L54" ca="1">OFFSET(WeightedAveragesUnFiltered!L$3,(ROW(K51)*5),0)</f>
        <v>1.8558741071914017E-2</v>
      </c>
      <c r="M54" cm="1">
        <f t="array" aca="1" ref="M54" ca="1">OFFSET(WeightedAveragesUnFiltered!M$3,(ROW(L51)*5),0)</f>
        <v>-0.18389613864918036</v>
      </c>
      <c r="N54" cm="1">
        <f t="array" aca="1" ref="N54" ca="1">OFFSET(WeightedAveragesUnFiltered!N$3,(ROW(M51)*5),0)</f>
        <v>2.4106257395408628E-2</v>
      </c>
      <c r="O54" s="4" cm="1">
        <f t="array" aca="1" ref="O54" ca="1">OFFSET(WeightedAveragesUnFiltered!O$3,(ROW(N51)*5),0)</f>
        <v>1.6266012098596544E-2</v>
      </c>
      <c r="P54" cm="1">
        <f t="array" aca="1" ref="P54" ca="1">OFFSET(WeightedAveragesUnFiltered!P$3,(ROW(O51)*5),0)</f>
        <v>8.0931677464907273E-2</v>
      </c>
      <c r="Q54" cm="1">
        <f t="array" aca="1" ref="Q54" ca="1">OFFSET(WeightedAveragesUnFiltered!Q$3,(ROW(P51)*5),0)</f>
        <v>-1.6236940743645886E-2</v>
      </c>
      <c r="R54" cm="1">
        <f t="array" aca="1" ref="R54" ca="1">OFFSET(WeightedAveragesUnFiltered!R$3,(ROW(Q51)*5),0)</f>
        <v>2.2175120662503878E-2</v>
      </c>
      <c r="S54" cm="1">
        <f t="array" aca="1" ref="S54" ca="1">OFFSET(WeightedAveragesUnFiltered!S$3,(ROW(R51)*5),0)</f>
        <v>-7.7421695502765831E-3</v>
      </c>
      <c r="T54" cm="1">
        <f t="array" aca="1" ref="T54" ca="1">OFFSET(WeightedAveragesUnFiltered!T$3,(ROW(S51)*5),0)</f>
        <v>9.7657197384187239E-2</v>
      </c>
      <c r="U54" cm="1">
        <f t="array" aca="1" ref="U54" ca="1">OFFSET(WeightedAveragesUnFiltered!U$3,(ROW(T51)*5),0)</f>
        <v>-0.14138331120610939</v>
      </c>
      <c r="V54" cm="1">
        <f t="array" aca="1" ref="V54" ca="1">OFFSET(WeightedAveragesUnFiltered!V$3,(ROW(U51)*5),0)</f>
        <v>1.9189208899962069E-2</v>
      </c>
      <c r="W54" cm="1">
        <f t="array" aca="1" ref="W54" ca="1">OFFSET(WeightedAveragesUnFiltered!W$3,(ROW(V51)*5),0)</f>
        <v>-6.6560992209413042E-2</v>
      </c>
      <c r="X54" cm="1">
        <f t="array" aca="1" ref="X54" ca="1">OFFSET(WeightedAveragesUnFiltered!X$3,(ROW(W51)*5),0)</f>
        <v>-3.8226757845331007E-2</v>
      </c>
      <c r="Y54" cm="1">
        <f t="array" aca="1" ref="Y54" ca="1">OFFSET(WeightedAveragesUnFiltered!Y$3,(ROW(X51)*5),0)</f>
        <v>3.4701583716407566E-2</v>
      </c>
      <c r="Z54" cm="1">
        <f t="array" aca="1" ref="Z54" ca="1">OFFSET(WeightedAveragesUnFiltered!Z$3,(ROW(Y51)*5),0)</f>
        <v>2.5113051861212595E-2</v>
      </c>
    </row>
    <row r="55" spans="1:26">
      <c r="A55" s="34" t="s">
        <v>52</v>
      </c>
      <c r="B55" cm="1">
        <f t="array" aca="1" ref="B55" ca="1">OFFSET(WeightedAveragesUnFiltered!B$3,(ROW(A52)*5),0)</f>
        <v>2.389266713039542E-3</v>
      </c>
      <c r="C55" cm="1">
        <f t="array" aca="1" ref="C55" ca="1">OFFSET(WeightedAveragesUnFiltered!C$3,(ROW(B52)*5),0)</f>
        <v>9.1012399231078962E-3</v>
      </c>
      <c r="D55" cm="1">
        <f t="array" aca="1" ref="D55" ca="1">OFFSET(WeightedAveragesUnFiltered!D$3,(ROW(C52)*5),0)</f>
        <v>4.0740873229947329E-2</v>
      </c>
      <c r="E55" cm="1">
        <f t="array" aca="1" ref="E55" ca="1">OFFSET(WeightedAveragesUnFiltered!E$3,(ROW(D52)*5),0)</f>
        <v>0.10229135458419857</v>
      </c>
      <c r="F55" s="4" cm="1">
        <f t="array" aca="1" ref="F55" ca="1">OFFSET(WeightedAveragesUnFiltered!F$3,(ROW(E52)*5),0)</f>
        <v>4.2424069372562863E-3</v>
      </c>
      <c r="G55" cm="1">
        <f t="array" aca="1" ref="G55" ca="1">OFFSET(WeightedAveragesUnFiltered!G$3,(ROW(F52)*5),0)</f>
        <v>1.9207478377937692E-2</v>
      </c>
      <c r="H55" cm="1">
        <f t="array" aca="1" ref="H55" ca="1">OFFSET(WeightedAveragesUnFiltered!H$3,(ROW(G52)*5),0)</f>
        <v>9.3611654744338774E-2</v>
      </c>
      <c r="I55" cm="1">
        <f t="array" aca="1" ref="I55" ca="1">OFFSET(WeightedAveragesUnFiltered!I$3,(ROW(H52)*5),0)</f>
        <v>6.5016102711700122E-2</v>
      </c>
      <c r="J55" cm="1">
        <f t="array" aca="1" ref="J55" ca="1">OFFSET(WeightedAveragesUnFiltered!J$3,(ROW(I52)*5),0)</f>
        <v>-5.8353892937852071E-2</v>
      </c>
      <c r="K55" cm="1">
        <f t="array" aca="1" ref="K55" ca="1">OFFSET(WeightedAveragesUnFiltered!K$3,(ROW(J52)*5),0)</f>
        <v>-2.1951548841204812E-3</v>
      </c>
      <c r="L55" cm="1">
        <f t="array" aca="1" ref="L55" ca="1">OFFSET(WeightedAveragesUnFiltered!L$3,(ROW(K52)*5),0)</f>
        <v>3.4432373475295978E-2</v>
      </c>
      <c r="M55" cm="1">
        <f t="array" aca="1" ref="M55" ca="1">OFFSET(WeightedAveragesUnFiltered!M$3,(ROW(L52)*5),0)</f>
        <v>0.11235303590186177</v>
      </c>
      <c r="N55" cm="1">
        <f t="array" aca="1" ref="N55" ca="1">OFFSET(WeightedAveragesUnFiltered!N$3,(ROW(M52)*5),0)</f>
        <v>2.3462190777121812E-2</v>
      </c>
      <c r="O55" s="4" cm="1">
        <f t="array" aca="1" ref="O55" ca="1">OFFSET(WeightedAveragesUnFiltered!O$3,(ROW(N52)*5),0)</f>
        <v>2.5522438526768519E-2</v>
      </c>
      <c r="P55" cm="1">
        <f t="array" aca="1" ref="P55" ca="1">OFFSET(WeightedAveragesUnFiltered!P$3,(ROW(O52)*5),0)</f>
        <v>9.9480480012444347E-2</v>
      </c>
      <c r="Q55" cm="1">
        <f t="array" aca="1" ref="Q55" ca="1">OFFSET(WeightedAveragesUnFiltered!Q$3,(ROW(P52)*5),0)</f>
        <v>-2.1496841161093284E-2</v>
      </c>
      <c r="R55" cm="1">
        <f t="array" aca="1" ref="R55" ca="1">OFFSET(WeightedAveragesUnFiltered!R$3,(ROW(Q52)*5),0)</f>
        <v>7.3322226004324892E-2</v>
      </c>
      <c r="S55" cm="1">
        <f t="array" aca="1" ref="S55" ca="1">OFFSET(WeightedAveragesUnFiltered!S$3,(ROW(R52)*5),0)</f>
        <v>2.5936123051939299E-2</v>
      </c>
      <c r="T55" cm="1">
        <f t="array" aca="1" ref="T55" ca="1">OFFSET(WeightedAveragesUnFiltered!T$3,(ROW(S52)*5),0)</f>
        <v>2.8598218022142855E-2</v>
      </c>
      <c r="U55" cm="1">
        <f t="array" aca="1" ref="U55" ca="1">OFFSET(WeightedAveragesUnFiltered!U$3,(ROW(T52)*5),0)</f>
        <v>4.2814316336450164E-2</v>
      </c>
      <c r="V55" cm="1">
        <f t="array" aca="1" ref="V55" ca="1">OFFSET(WeightedAveragesUnFiltered!V$3,(ROW(U52)*5),0)</f>
        <v>-0.15851910289793378</v>
      </c>
      <c r="W55" cm="1">
        <f t="array" aca="1" ref="W55" ca="1">OFFSET(WeightedAveragesUnFiltered!W$3,(ROW(V52)*5),0)</f>
        <v>0.10800824923354105</v>
      </c>
      <c r="X55" cm="1">
        <f t="array" aca="1" ref="X55" ca="1">OFFSET(WeightedAveragesUnFiltered!X$3,(ROW(W52)*5),0)</f>
        <v>3.8040368166277871E-2</v>
      </c>
      <c r="Y55" cm="1">
        <f t="array" aca="1" ref="Y55" ca="1">OFFSET(WeightedAveragesUnFiltered!Y$3,(ROW(X52)*5),0)</f>
        <v>-3.8008945768802635E-2</v>
      </c>
      <c r="Z55" cm="1">
        <f t="array" aca="1" ref="Z55" ca="1">OFFSET(WeightedAveragesUnFiltered!Z$3,(ROW(Y52)*5),0)</f>
        <v>1.797611458377122E-2</v>
      </c>
    </row>
    <row r="56" spans="1:26">
      <c r="A56" s="34" t="s">
        <v>53</v>
      </c>
      <c r="B56" cm="1">
        <f t="array" aca="1" ref="B56" ca="1">OFFSET(WeightedAveragesUnFiltered!B$3,(ROW(A53)*5),0)</f>
        <v>7.4136161574263164E-3</v>
      </c>
      <c r="C56" t="e" cm="1">
        <f t="array" aca="1" ref="C56" ca="1">OFFSET(WeightedAveragesUnFiltered!C$3,(ROW(B53)*5),0)</f>
        <v>#DIV/0!</v>
      </c>
      <c r="D56" cm="1">
        <f t="array" aca="1" ref="D56" ca="1">OFFSET(WeightedAveragesUnFiltered!D$3,(ROW(C53)*5),0)</f>
        <v>-4.266690103026903E-2</v>
      </c>
      <c r="E56" cm="1">
        <f t="array" aca="1" ref="E56" ca="1">OFFSET(WeightedAveragesUnFiltered!E$3,(ROW(D53)*5),0)</f>
        <v>7.873658716710602E-2</v>
      </c>
      <c r="F56" s="4" cm="1">
        <f t="array" aca="1" ref="F56" ca="1">OFFSET(WeightedAveragesUnFiltered!F$3,(ROW(E53)*5),0)</f>
        <v>4.1232957754100713E-2</v>
      </c>
      <c r="G56" cm="1">
        <f t="array" aca="1" ref="G56" ca="1">OFFSET(WeightedAveragesUnFiltered!G$3,(ROW(F53)*5),0)</f>
        <v>2.3040528070771178E-2</v>
      </c>
      <c r="H56" cm="1">
        <f t="array" aca="1" ref="H56" ca="1">OFFSET(WeightedAveragesUnFiltered!H$3,(ROW(G53)*5),0)</f>
        <v>-0.20697732733522256</v>
      </c>
      <c r="I56" cm="1">
        <f t="array" aca="1" ref="I56" ca="1">OFFSET(WeightedAveragesUnFiltered!I$3,(ROW(H53)*5),0)</f>
        <v>9.195441814401617E-2</v>
      </c>
      <c r="J56" cm="1">
        <f t="array" aca="1" ref="J56" ca="1">OFFSET(WeightedAveragesUnFiltered!J$3,(ROW(I53)*5),0)</f>
        <v>-1.8641251842576999E-2</v>
      </c>
      <c r="K56" cm="1">
        <f t="array" aca="1" ref="K56" ca="1">OFFSET(WeightedAveragesUnFiltered!K$3,(ROW(J53)*5),0)</f>
        <v>-5.5595598060625188E-2</v>
      </c>
      <c r="L56" cm="1">
        <f t="array" aca="1" ref="L56" ca="1">OFFSET(WeightedAveragesUnFiltered!L$3,(ROW(K53)*5),0)</f>
        <v>4.944947189848295E-2</v>
      </c>
      <c r="M56" cm="1">
        <f t="array" aca="1" ref="M56" ca="1">OFFSET(WeightedAveragesUnFiltered!M$3,(ROW(L53)*5),0)</f>
        <v>0</v>
      </c>
      <c r="N56" cm="1">
        <f t="array" aca="1" ref="N56" ca="1">OFFSET(WeightedAveragesUnFiltered!N$3,(ROW(M53)*5),0)</f>
        <v>9.046555969674587E-2</v>
      </c>
      <c r="O56" s="4" cm="1">
        <f t="array" aca="1" ref="O56" ca="1">OFFSET(WeightedAveragesUnFiltered!O$3,(ROW(N53)*5),0)</f>
        <v>-2.847406161214646E-3</v>
      </c>
      <c r="P56" cm="1">
        <f t="array" aca="1" ref="P56" ca="1">OFFSET(WeightedAveragesUnFiltered!P$3,(ROW(O53)*5),0)</f>
        <v>9.2261966407156518E-2</v>
      </c>
      <c r="Q56" cm="1">
        <f t="array" aca="1" ref="Q56" ca="1">OFFSET(WeightedAveragesUnFiltered!Q$3,(ROW(P53)*5),0)</f>
        <v>-2.03641547487214E-2</v>
      </c>
      <c r="R56" cm="1">
        <f t="array" aca="1" ref="R56" ca="1">OFFSET(WeightedAveragesUnFiltered!R$3,(ROW(Q53)*5),0)</f>
        <v>6.9429353157069384E-2</v>
      </c>
      <c r="S56" cm="1">
        <f t="array" aca="1" ref="S56" ca="1">OFFSET(WeightedAveragesUnFiltered!S$3,(ROW(R53)*5),0)</f>
        <v>0</v>
      </c>
      <c r="T56" cm="1">
        <f t="array" aca="1" ref="T56" ca="1">OFFSET(WeightedAveragesUnFiltered!T$3,(ROW(S53)*5),0)</f>
        <v>1.2580077026314517E-2</v>
      </c>
      <c r="U56" cm="1">
        <f t="array" aca="1" ref="U56" ca="1">OFFSET(WeightedAveragesUnFiltered!U$3,(ROW(T53)*5),0)</f>
        <v>-0.112449294947342</v>
      </c>
      <c r="V56" cm="1">
        <f t="array" aca="1" ref="V56" ca="1">OFFSET(WeightedAveragesUnFiltered!V$3,(ROW(U53)*5),0)</f>
        <v>-2.7396364983446435E-3</v>
      </c>
      <c r="W56" cm="1">
        <f t="array" aca="1" ref="W56" ca="1">OFFSET(WeightedAveragesUnFiltered!W$3,(ROW(V53)*5),0)</f>
        <v>0.10882821138961207</v>
      </c>
      <c r="X56" cm="1">
        <f t="array" aca="1" ref="X56" ca="1">OFFSET(WeightedAveragesUnFiltered!X$3,(ROW(W53)*5),0)</f>
        <v>0</v>
      </c>
      <c r="Y56" cm="1">
        <f t="array" aca="1" ref="Y56" ca="1">OFFSET(WeightedAveragesUnFiltered!Y$3,(ROW(X53)*5),0)</f>
        <v>-6.1614468194379823E-2</v>
      </c>
      <c r="Z56" cm="1">
        <f t="array" aca="1" ref="Z56" ca="1">OFFSET(WeightedAveragesUnFiltered!Z$3,(ROW(Y53)*5),0)</f>
        <v>0</v>
      </c>
    </row>
    <row r="57" spans="1:26">
      <c r="A57" s="34" t="s">
        <v>54</v>
      </c>
      <c r="B57" cm="1">
        <f t="array" aca="1" ref="B57" ca="1">OFFSET(WeightedAveragesUnFiltered!B$3,(ROW(A54)*5),0)</f>
        <v>-2.1964520329712203E-2</v>
      </c>
      <c r="C57" cm="1">
        <f t="array" aca="1" ref="C57" ca="1">OFFSET(WeightedAveragesUnFiltered!C$3,(ROW(B54)*5),0)</f>
        <v>0</v>
      </c>
      <c r="D57" cm="1">
        <f t="array" aca="1" ref="D57" ca="1">OFFSET(WeightedAveragesUnFiltered!D$3,(ROW(C54)*5),0)</f>
        <v>3.0736756423896928E-2</v>
      </c>
      <c r="E57" cm="1">
        <f t="array" aca="1" ref="E57" ca="1">OFFSET(WeightedAveragesUnFiltered!E$3,(ROW(D54)*5),0)</f>
        <v>1.0644919629230693E-2</v>
      </c>
      <c r="F57" s="4" cm="1">
        <f t="array" aca="1" ref="F57" ca="1">OFFSET(WeightedAveragesUnFiltered!F$3,(ROW(E54)*5),0)</f>
        <v>0</v>
      </c>
      <c r="G57" cm="1">
        <f t="array" aca="1" ref="G57" ca="1">OFFSET(WeightedAveragesUnFiltered!G$3,(ROW(F54)*5),0)</f>
        <v>-2.1747288414130354E-4</v>
      </c>
      <c r="H57" cm="1">
        <f t="array" aca="1" ref="H57" ca="1">OFFSET(WeightedAveragesUnFiltered!H$3,(ROW(G54)*5),0)</f>
        <v>0.15009004174492074</v>
      </c>
      <c r="I57" cm="1">
        <f t="array" aca="1" ref="I57" ca="1">OFFSET(WeightedAveragesUnFiltered!I$3,(ROW(H54)*5),0)</f>
        <v>5.508780873248148E-2</v>
      </c>
      <c r="J57" cm="1">
        <f t="array" aca="1" ref="J57" ca="1">OFFSET(WeightedAveragesUnFiltered!J$3,(ROW(I54)*5),0)</f>
        <v>-1.3910515966312995E-2</v>
      </c>
      <c r="K57" cm="1">
        <f t="array" aca="1" ref="K57" ca="1">OFFSET(WeightedAveragesUnFiltered!K$3,(ROW(J54)*5),0)</f>
        <v>-6.3470719497877304E-3</v>
      </c>
      <c r="L57" cm="1">
        <f t="array" aca="1" ref="L57" ca="1">OFFSET(WeightedAveragesUnFiltered!L$3,(ROW(K54)*5),0)</f>
        <v>-8.0270078875562006E-2</v>
      </c>
      <c r="M57" cm="1">
        <f t="array" aca="1" ref="M57" ca="1">OFFSET(WeightedAveragesUnFiltered!M$3,(ROW(L54)*5),0)</f>
        <v>-2.1994312195158416E-2</v>
      </c>
      <c r="N57" cm="1">
        <f t="array" aca="1" ref="N57" ca="1">OFFSET(WeightedAveragesUnFiltered!N$3,(ROW(M54)*5),0)</f>
        <v>-1.6026048727379845E-2</v>
      </c>
      <c r="O57" s="4" cm="1">
        <f t="array" aca="1" ref="O57" ca="1">OFFSET(WeightedAveragesUnFiltered!O$3,(ROW(N54)*5),0)</f>
        <v>3.1037501762663271E-2</v>
      </c>
      <c r="P57" cm="1">
        <f t="array" aca="1" ref="P57" ca="1">OFFSET(WeightedAveragesUnFiltered!P$3,(ROW(O54)*5),0)</f>
        <v>-4.5998907324900064E-2</v>
      </c>
      <c r="Q57" cm="1">
        <f t="array" aca="1" ref="Q57" ca="1">OFFSET(WeightedAveragesUnFiltered!Q$3,(ROW(P54)*5),0)</f>
        <v>7.380050306611729E-3</v>
      </c>
      <c r="R57" cm="1">
        <f t="array" aca="1" ref="R57" ca="1">OFFSET(WeightedAveragesUnFiltered!R$3,(ROW(Q54)*5),0)</f>
        <v>2.4414199666689857E-2</v>
      </c>
      <c r="S57" cm="1">
        <f t="array" aca="1" ref="S57" ca="1">OFFSET(WeightedAveragesUnFiltered!S$3,(ROW(R54)*5),0)</f>
        <v>3.2287392387954965E-2</v>
      </c>
      <c r="T57" cm="1">
        <f t="array" aca="1" ref="T57" ca="1">OFFSET(WeightedAveragesUnFiltered!T$3,(ROW(S54)*5),0)</f>
        <v>-9.9729967820393387E-4</v>
      </c>
      <c r="U57" cm="1">
        <f t="array" aca="1" ref="U57" ca="1">OFFSET(WeightedAveragesUnFiltered!U$3,(ROW(T54)*5),0)</f>
        <v>-1.3145964612747146E-2</v>
      </c>
      <c r="V57" cm="1">
        <f t="array" aca="1" ref="V57" ca="1">OFFSET(WeightedAveragesUnFiltered!V$3,(ROW(U54)*5),0)</f>
        <v>-5.3480599664037759E-2</v>
      </c>
      <c r="W57" cm="1">
        <f t="array" aca="1" ref="W57" ca="1">OFFSET(WeightedAveragesUnFiltered!W$3,(ROW(V54)*5),0)</f>
        <v>0.11212724828278303</v>
      </c>
      <c r="X57" cm="1">
        <f t="array" aca="1" ref="X57" ca="1">OFFSET(WeightedAveragesUnFiltered!X$3,(ROW(W54)*5),0)</f>
        <v>-3.3041907676279174E-2</v>
      </c>
      <c r="Y57" cm="1">
        <f t="array" aca="1" ref="Y57" ca="1">OFFSET(WeightedAveragesUnFiltered!Y$3,(ROW(X54)*5),0)</f>
        <v>-3.3343882287752806E-2</v>
      </c>
      <c r="Z57" cm="1">
        <f t="array" aca="1" ref="Z57" ca="1">OFFSET(WeightedAveragesUnFiltered!Z$3,(ROW(Y54)*5),0)</f>
        <v>1.2848441836390079E-2</v>
      </c>
    </row>
    <row r="58" spans="1:26">
      <c r="A58" s="34" t="s">
        <v>55</v>
      </c>
      <c r="B58" cm="1">
        <f t="array" aca="1" ref="B58" ca="1">OFFSET(WeightedAveragesUnFiltered!B$3,(ROW(A55)*5),0)</f>
        <v>-1.5258931748049152E-2</v>
      </c>
      <c r="C58" cm="1">
        <f t="array" aca="1" ref="C58" ca="1">OFFSET(WeightedAveragesUnFiltered!C$3,(ROW(B55)*5),0)</f>
        <v>0</v>
      </c>
      <c r="D58" cm="1">
        <f t="array" aca="1" ref="D58" ca="1">OFFSET(WeightedAveragesUnFiltered!D$3,(ROW(C55)*5),0)</f>
        <v>4.3095767212070979E-2</v>
      </c>
      <c r="E58" t="e" cm="1">
        <f t="array" aca="1" ref="E58" ca="1">OFFSET(WeightedAveragesUnFiltered!E$3,(ROW(D55)*5),0)</f>
        <v>#DIV/0!</v>
      </c>
      <c r="F58" s="4" cm="1">
        <f t="array" aca="1" ref="F58" ca="1">OFFSET(WeightedAveragesUnFiltered!F$3,(ROW(E55)*5),0)</f>
        <v>0</v>
      </c>
      <c r="G58" cm="1">
        <f t="array" aca="1" ref="G58" ca="1">OFFSET(WeightedAveragesUnFiltered!G$3,(ROW(F55)*5),0)</f>
        <v>-7.118984346686448E-2</v>
      </c>
      <c r="H58" cm="1">
        <f t="array" aca="1" ref="H58" ca="1">OFFSET(WeightedAveragesUnFiltered!H$3,(ROW(G55)*5),0)</f>
        <v>0</v>
      </c>
      <c r="I58" t="e" cm="1">
        <f t="array" aca="1" ref="I58" ca="1">OFFSET(WeightedAveragesUnFiltered!I$3,(ROW(H55)*5),0)</f>
        <v>#DIV/0!</v>
      </c>
      <c r="J58" cm="1">
        <f t="array" aca="1" ref="J58" ca="1">OFFSET(WeightedAveragesUnFiltered!J$3,(ROW(I55)*5),0)</f>
        <v>-2.7143194425567611E-2</v>
      </c>
      <c r="K58" cm="1">
        <f t="array" aca="1" ref="K58" ca="1">OFFSET(WeightedAveragesUnFiltered!K$3,(ROW(J55)*5),0)</f>
        <v>5.5607160493136638E-2</v>
      </c>
      <c r="L58" cm="1">
        <f t="array" aca="1" ref="L58" ca="1">OFFSET(WeightedAveragesUnFiltered!L$3,(ROW(K55)*5),0)</f>
        <v>7.5037163756862327E-2</v>
      </c>
      <c r="M58" cm="1">
        <f t="array" aca="1" ref="M58" ca="1">OFFSET(WeightedAveragesUnFiltered!M$3,(ROW(L55)*5),0)</f>
        <v>5.7298339522048637E-2</v>
      </c>
      <c r="N58" cm="1">
        <f t="array" aca="1" ref="N58" ca="1">OFFSET(WeightedAveragesUnFiltered!N$3,(ROW(M55)*5),0)</f>
        <v>0.26234504118019281</v>
      </c>
      <c r="O58" s="4" cm="1">
        <f t="array" aca="1" ref="O58" ca="1">OFFSET(WeightedAveragesUnFiltered!O$3,(ROW(N55)*5),0)</f>
        <v>6.462444589272727E-2</v>
      </c>
      <c r="P58" cm="1">
        <f t="array" aca="1" ref="P58" ca="1">OFFSET(WeightedAveragesUnFiltered!P$3,(ROW(O55)*5),0)</f>
        <v>-8.6023144394262521E-3</v>
      </c>
      <c r="Q58" cm="1">
        <f t="array" aca="1" ref="Q58" ca="1">OFFSET(WeightedAveragesUnFiltered!Q$3,(ROW(P55)*5),0)</f>
        <v>3.7086457964274663E-2</v>
      </c>
      <c r="R58" cm="1">
        <f t="array" aca="1" ref="R58" ca="1">OFFSET(WeightedAveragesUnFiltered!R$3,(ROW(Q55)*5),0)</f>
        <v>0</v>
      </c>
      <c r="S58" cm="1">
        <f t="array" aca="1" ref="S58" ca="1">OFFSET(WeightedAveragesUnFiltered!S$3,(ROW(R55)*5),0)</f>
        <v>-7.6867886287067949E-3</v>
      </c>
      <c r="T58" cm="1">
        <f t="array" aca="1" ref="T58" ca="1">OFFSET(WeightedAveragesUnFiltered!T$3,(ROW(S55)*5),0)</f>
        <v>0.18792459639265938</v>
      </c>
      <c r="U58" cm="1">
        <f t="array" aca="1" ref="U58" ca="1">OFFSET(WeightedAveragesUnFiltered!U$3,(ROW(T55)*5),0)</f>
        <v>-3.4527881370006827E-2</v>
      </c>
      <c r="V58" cm="1">
        <f t="array" aca="1" ref="V58" ca="1">OFFSET(WeightedAveragesUnFiltered!V$3,(ROW(U55)*5),0)</f>
        <v>0.23020294278656489</v>
      </c>
      <c r="W58" cm="1">
        <f t="array" aca="1" ref="W58" ca="1">OFFSET(WeightedAveragesUnFiltered!W$3,(ROW(V55)*5),0)</f>
        <v>3.3654007586824498E-2</v>
      </c>
      <c r="X58" cm="1">
        <f t="array" aca="1" ref="X58" ca="1">OFFSET(WeightedAveragesUnFiltered!X$3,(ROW(W55)*5),0)</f>
        <v>-2.1062079654195844E-2</v>
      </c>
      <c r="Y58" cm="1">
        <f t="array" aca="1" ref="Y58" ca="1">OFFSET(WeightedAveragesUnFiltered!Y$3,(ROW(X55)*5),0)</f>
        <v>0</v>
      </c>
      <c r="Z58" cm="1">
        <f t="array" aca="1" ref="Z58" ca="1">OFFSET(WeightedAveragesUnFiltered!Z$3,(ROW(Y55)*5),0)</f>
        <v>4.2126208199360721E-2</v>
      </c>
    </row>
    <row r="59" spans="1:26">
      <c r="A59" s="34" t="s">
        <v>56</v>
      </c>
      <c r="B59" cm="1">
        <f t="array" aca="1" ref="B59" ca="1">OFFSET(WeightedAveragesUnFiltered!B$3,(ROW(A56)*5),0)</f>
        <v>-1.4827232314852633E-2</v>
      </c>
      <c r="C59" cm="1">
        <f t="array" aca="1" ref="C59" ca="1">OFFSET(WeightedAveragesUnFiltered!C$3,(ROW(B56)*5),0)</f>
        <v>-3.5127422174841022E-2</v>
      </c>
      <c r="D59" cm="1">
        <f t="array" aca="1" ref="D59" ca="1">OFFSET(WeightedAveragesUnFiltered!D$3,(ROW(C56)*5),0)</f>
        <v>-4.9982835179062594E-2</v>
      </c>
      <c r="E59" cm="1">
        <f t="array" aca="1" ref="E59" ca="1">OFFSET(WeightedAveragesUnFiltered!E$3,(ROW(D56)*5),0)</f>
        <v>0.12683813439267499</v>
      </c>
      <c r="F59" s="4" cm="1">
        <f t="array" aca="1" ref="F59" ca="1">OFFSET(WeightedAveragesUnFiltered!F$3,(ROW(E56)*5),0)</f>
        <v>-0.11366698820293669</v>
      </c>
      <c r="G59" cm="1">
        <f t="array" aca="1" ref="G59" ca="1">OFFSET(WeightedAveragesUnFiltered!G$3,(ROW(F56)*5),0)</f>
        <v>0</v>
      </c>
      <c r="H59" cm="1">
        <f t="array" aca="1" ref="H59" ca="1">OFFSET(WeightedAveragesUnFiltered!H$3,(ROW(G56)*5),0)</f>
        <v>0</v>
      </c>
      <c r="I59" t="e" cm="1">
        <f t="array" aca="1" ref="I59" ca="1">OFFSET(WeightedAveragesUnFiltered!I$3,(ROW(H56)*5),0)</f>
        <v>#DIV/0!</v>
      </c>
      <c r="J59" cm="1">
        <f t="array" aca="1" ref="J59" ca="1">OFFSET(WeightedAveragesUnFiltered!J$3,(ROW(I56)*5),0)</f>
        <v>-7.5795747710079409E-2</v>
      </c>
      <c r="K59" cm="1">
        <f t="array" aca="1" ref="K59" ca="1">OFFSET(WeightedAveragesUnFiltered!K$3,(ROW(J56)*5),0)</f>
        <v>-2.7797799030312594E-2</v>
      </c>
      <c r="L59" cm="1">
        <f t="array" aca="1" ref="L59" ca="1">OFFSET(WeightedAveragesUnFiltered!L$3,(ROW(K56)*5),0)</f>
        <v>2.4724735949241475E-2</v>
      </c>
      <c r="M59" cm="1">
        <f t="array" aca="1" ref="M59" ca="1">OFFSET(WeightedAveragesUnFiltered!M$3,(ROW(L56)*5),0)</f>
        <v>0</v>
      </c>
      <c r="N59" cm="1">
        <f t="array" aca="1" ref="N59" ca="1">OFFSET(WeightedAveragesUnFiltered!N$3,(ROW(M56)*5),0)</f>
        <v>0</v>
      </c>
      <c r="O59" s="4" cm="1">
        <f t="array" aca="1" ref="O59" ca="1">OFFSET(WeightedAveragesUnFiltered!O$3,(ROW(N56)*5),0)</f>
        <v>1.5158598141626114E-2</v>
      </c>
      <c r="P59" cm="1">
        <f t="array" aca="1" ref="P59" ca="1">OFFSET(WeightedAveragesUnFiltered!P$3,(ROW(O56)*5),0)</f>
        <v>-0.10733078375810015</v>
      </c>
      <c r="Q59" cm="1">
        <f t="array" aca="1" ref="Q59" ca="1">OFFSET(WeightedAveragesUnFiltered!Q$3,(ROW(P56)*5),0)</f>
        <v>0</v>
      </c>
      <c r="R59" cm="1">
        <f t="array" aca="1" ref="R59" ca="1">OFFSET(WeightedAveragesUnFiltered!R$3,(ROW(Q56)*5),0)</f>
        <v>0</v>
      </c>
      <c r="S59" cm="1">
        <f t="array" aca="1" ref="S59" ca="1">OFFSET(WeightedAveragesUnFiltered!S$3,(ROW(R56)*5),0)</f>
        <v>0</v>
      </c>
      <c r="T59" cm="1">
        <f t="array" aca="1" ref="T59" ca="1">OFFSET(WeightedAveragesUnFiltered!T$3,(ROW(S56)*5),0)</f>
        <v>0</v>
      </c>
      <c r="U59" cm="1">
        <f t="array" aca="1" ref="U59" ca="1">OFFSET(WeightedAveragesUnFiltered!U$3,(ROW(T56)*5),0)</f>
        <v>-1.0436242545885635E-2</v>
      </c>
      <c r="V59" cm="1">
        <f t="array" aca="1" ref="V59" ca="1">OFFSET(WeightedAveragesUnFiltered!V$3,(ROW(U56)*5),0)</f>
        <v>0</v>
      </c>
      <c r="W59" cm="1">
        <f t="array" aca="1" ref="W59" ca="1">OFFSET(WeightedAveragesUnFiltered!W$3,(ROW(V56)*5),0)</f>
        <v>-0.13747885178467389</v>
      </c>
      <c r="X59" cm="1">
        <f t="array" aca="1" ref="X59" ca="1">OFFSET(WeightedAveragesUnFiltered!X$3,(ROW(W56)*5),0)</f>
        <v>0</v>
      </c>
      <c r="Y59" cm="1">
        <f t="array" aca="1" ref="Y59" ca="1">OFFSET(WeightedAveragesUnFiltered!Y$3,(ROW(X56)*5),0)</f>
        <v>-0.11638910843624573</v>
      </c>
      <c r="Z59" cm="1">
        <f t="array" aca="1" ref="Z59" ca="1">OFFSET(WeightedAveragesUnFiltered!Z$3,(ROW(Y56)*5),0)</f>
        <v>5.6734138442395325E-2</v>
      </c>
    </row>
    <row r="60" spans="1:26">
      <c r="A60" s="34" t="s">
        <v>57</v>
      </c>
      <c r="B60" cm="1">
        <f t="array" aca="1" ref="B60" ca="1">OFFSET(WeightedAveragesUnFiltered!B$3,(ROW(A57)*5),0)</f>
        <v>5.5195015683579124E-2</v>
      </c>
      <c r="C60" cm="1">
        <f t="array" aca="1" ref="C60" ca="1">OFFSET(WeightedAveragesUnFiltered!C$3,(ROW(B57)*5),0)</f>
        <v>0</v>
      </c>
      <c r="D60" cm="1">
        <f t="array" aca="1" ref="D60" ca="1">OFFSET(WeightedAveragesUnFiltered!D$3,(ROW(C57)*5),0)</f>
        <v>-2.0321360477221044E-2</v>
      </c>
      <c r="E60" cm="1">
        <f t="array" aca="1" ref="E60" ca="1">OFFSET(WeightedAveragesUnFiltered!E$3,(ROW(D57)*5),0)</f>
        <v>4.2964323456616133E-2</v>
      </c>
      <c r="F60" s="4" cm="1">
        <f t="array" aca="1" ref="F60" ca="1">OFFSET(WeightedAveragesUnFiltered!F$3,(ROW(E57)*5),0)</f>
        <v>-0.14974627212406247</v>
      </c>
      <c r="G60" cm="1">
        <f t="array" aca="1" ref="G60" ca="1">OFFSET(WeightedAveragesUnFiltered!G$3,(ROW(F57)*5),0)</f>
        <v>0</v>
      </c>
      <c r="H60" cm="1">
        <f t="array" aca="1" ref="H60" ca="1">OFFSET(WeightedAveragesUnFiltered!H$3,(ROW(G57)*5),0)</f>
        <v>-2.6762160235444869E-2</v>
      </c>
      <c r="I60" cm="1">
        <f t="array" aca="1" ref="I60" ca="1">OFFSET(WeightedAveragesUnFiltered!I$3,(ROW(H57)*5),0)</f>
        <v>0</v>
      </c>
      <c r="J60" cm="1">
        <f t="array" aca="1" ref="J60" ca="1">OFFSET(WeightedAveragesUnFiltered!J$3,(ROW(I57)*5),0)</f>
        <v>4.860704828701011E-2</v>
      </c>
      <c r="K60" cm="1">
        <f t="array" aca="1" ref="K60" ca="1">OFFSET(WeightedAveragesUnFiltered!K$3,(ROW(J57)*5),0)</f>
        <v>1.19296962492694E-2</v>
      </c>
      <c r="L60" cm="1">
        <f t="array" aca="1" ref="L60" ca="1">OFFSET(WeightedAveragesUnFiltered!L$3,(ROW(K57)*5),0)</f>
        <v>-4.5149924645048259E-2</v>
      </c>
      <c r="M60" cm="1">
        <f t="array" aca="1" ref="M60" ca="1">OFFSET(WeightedAveragesUnFiltered!M$3,(ROW(L57)*5),0)</f>
        <v>-0.33633773529030137</v>
      </c>
      <c r="N60" cm="1">
        <f t="array" aca="1" ref="N60" ca="1">OFFSET(WeightedAveragesUnFiltered!N$3,(ROW(M57)*5),0)</f>
        <v>0.14096122660459368</v>
      </c>
      <c r="O60" s="4" cm="1">
        <f t="array" aca="1" ref="O60" ca="1">OFFSET(WeightedAveragesUnFiltered!O$3,(ROW(N57)*5),0)</f>
        <v>-1.0770740982121212E-2</v>
      </c>
      <c r="P60" cm="1">
        <f t="array" aca="1" ref="P60" ca="1">OFFSET(WeightedAveragesUnFiltered!P$3,(ROW(O57)*5),0)</f>
        <v>-8.537272992315309E-2</v>
      </c>
      <c r="Q60" cm="1">
        <f t="array" aca="1" ref="Q60" ca="1">OFFSET(WeightedAveragesUnFiltered!Q$3,(ROW(P57)*5),0)</f>
        <v>5.5450868646442664E-2</v>
      </c>
      <c r="R60" cm="1">
        <f t="array" aca="1" ref="R60" ca="1">OFFSET(WeightedAveragesUnFiltered!R$3,(ROW(Q57)*5),0)</f>
        <v>0</v>
      </c>
      <c r="S60" cm="1">
        <f t="array" aca="1" ref="S60" ca="1">OFFSET(WeightedAveragesUnFiltered!S$3,(ROW(R57)*5),0)</f>
        <v>0</v>
      </c>
      <c r="T60" cm="1">
        <f t="array" aca="1" ref="T60" ca="1">OFFSET(WeightedAveragesUnFiltered!T$3,(ROW(S57)*5),0)</f>
        <v>0</v>
      </c>
      <c r="U60" cm="1">
        <f t="array" aca="1" ref="U60" ca="1">OFFSET(WeightedAveragesUnFiltered!U$3,(ROW(T57)*5),0)</f>
        <v>1.8307414140015917E-2</v>
      </c>
      <c r="V60" cm="1">
        <f t="array" aca="1" ref="V60" ca="1">OFFSET(WeightedAveragesUnFiltered!V$3,(ROW(U57)*5),0)</f>
        <v>0</v>
      </c>
      <c r="W60" cm="1">
        <f t="array" aca="1" ref="W60" ca="1">OFFSET(WeightedAveragesUnFiltered!W$3,(ROW(V57)*5),0)</f>
        <v>0.11254922823095898</v>
      </c>
      <c r="X60" cm="1">
        <f t="array" aca="1" ref="X60" ca="1">OFFSET(WeightedAveragesUnFiltered!X$3,(ROW(W57)*5),0)</f>
        <v>0</v>
      </c>
      <c r="Y60" cm="1">
        <f t="array" aca="1" ref="Y60" ca="1">OFFSET(WeightedAveragesUnFiltered!Y$3,(ROW(X57)*5),0)</f>
        <v>-5.2285490876334682E-2</v>
      </c>
      <c r="Z60" cm="1">
        <f t="array" aca="1" ref="Z60" ca="1">OFFSET(WeightedAveragesUnFiltered!Z$3,(ROW(Y57)*5),0)</f>
        <v>1.2463413522503105E-2</v>
      </c>
    </row>
    <row r="61" spans="1:26">
      <c r="A61" s="34" t="s">
        <v>58</v>
      </c>
      <c r="B61" cm="1">
        <f t="array" aca="1" ref="B61" ca="1">OFFSET(WeightedAveragesUnFiltered!B$3,(ROW(A58)*5),0)</f>
        <v>5.6395915327500094E-2</v>
      </c>
      <c r="C61" cm="1">
        <f t="array" aca="1" ref="C61" ca="1">OFFSET(WeightedAveragesUnFiltered!C$3,(ROW(B58)*5),0)</f>
        <v>-3.7952929652191429E-2</v>
      </c>
      <c r="D61" cm="1">
        <f t="array" aca="1" ref="D61" ca="1">OFFSET(WeightedAveragesUnFiltered!D$3,(ROW(C58)*5),0)</f>
        <v>0.20629839368617753</v>
      </c>
      <c r="E61" cm="1">
        <f t="array" aca="1" ref="E61" ca="1">OFFSET(WeightedAveragesUnFiltered!E$3,(ROW(D58)*5),0)</f>
        <v>4.0447915996310556E-2</v>
      </c>
      <c r="F61" s="4" cm="1">
        <f t="array" aca="1" ref="F61" ca="1">OFFSET(WeightedAveragesUnFiltered!F$3,(ROW(E58)*5),0)</f>
        <v>9.0272099387654112E-2</v>
      </c>
      <c r="G61" cm="1">
        <f t="array" aca="1" ref="G61" ca="1">OFFSET(WeightedAveragesUnFiltered!G$3,(ROW(F58)*5),0)</f>
        <v>-0.14619293013985921</v>
      </c>
      <c r="H61" cm="1">
        <f t="array" aca="1" ref="H61" ca="1">OFFSET(WeightedAveragesUnFiltered!H$3,(ROW(G58)*5),0)</f>
        <v>4.9594596988557522E-3</v>
      </c>
      <c r="I61" cm="1">
        <f t="array" aca="1" ref="I61" ca="1">OFFSET(WeightedAveragesUnFiltered!I$3,(ROW(H58)*5),0)</f>
        <v>-9.7601978767326125E-2</v>
      </c>
      <c r="J61" cm="1">
        <f t="array" aca="1" ref="J61" ca="1">OFFSET(WeightedAveragesUnFiltered!J$3,(ROW(I58)*5),0)</f>
        <v>2.8042781106804322E-2</v>
      </c>
      <c r="K61" cm="1">
        <f t="array" aca="1" ref="K61" ca="1">OFFSET(WeightedAveragesUnFiltered!K$3,(ROW(J58)*5),0)</f>
        <v>1.2820789902631221E-2</v>
      </c>
      <c r="L61" cm="1">
        <f t="array" aca="1" ref="L61" ca="1">OFFSET(WeightedAveragesUnFiltered!L$3,(ROW(K58)*5),0)</f>
        <v>-4.4494818262715043E-3</v>
      </c>
      <c r="M61" cm="1">
        <f t="array" aca="1" ref="M61" ca="1">OFFSET(WeightedAveragesUnFiltered!M$3,(ROW(L58)*5),0)</f>
        <v>-0.31944985359479311</v>
      </c>
      <c r="N61" cm="1">
        <f t="array" aca="1" ref="N61" ca="1">OFFSET(WeightedAveragesUnFiltered!N$3,(ROW(M58)*5),0)</f>
        <v>-7.0055359089238475E-2</v>
      </c>
      <c r="O61" s="4" cm="1">
        <f t="array" aca="1" ref="O61" ca="1">OFFSET(WeightedAveragesUnFiltered!O$3,(ROW(N58)*5),0)</f>
        <v>-7.5152100622568691E-2</v>
      </c>
      <c r="P61" cm="1">
        <f t="array" aca="1" ref="P61" ca="1">OFFSET(WeightedAveragesUnFiltered!P$3,(ROW(O58)*5),0)</f>
        <v>-0.30133037662548456</v>
      </c>
      <c r="Q61" cm="1">
        <f t="array" aca="1" ref="Q61" ca="1">OFFSET(WeightedAveragesUnFiltered!Q$3,(ROW(P58)*5),0)</f>
        <v>9.1781983794270661E-2</v>
      </c>
      <c r="R61" cm="1">
        <f t="array" aca="1" ref="R61" ca="1">OFFSET(WeightedAveragesUnFiltered!R$3,(ROW(Q58)*5),0)</f>
        <v>-5.7668986362638938E-2</v>
      </c>
      <c r="S61" cm="1">
        <f t="array" aca="1" ref="S61" ca="1">OFFSET(WeightedAveragesUnFiltered!S$3,(ROW(R58)*5),0)</f>
        <v>5.2196521055799605E-3</v>
      </c>
      <c r="T61" cm="1">
        <f t="array" aca="1" ref="T61" ca="1">OFFSET(WeightedAveragesUnFiltered!T$3,(ROW(S58)*5),0)</f>
        <v>-0.1670634924298541</v>
      </c>
      <c r="U61" cm="1">
        <f t="array" aca="1" ref="U61" ca="1">OFFSET(WeightedAveragesUnFiltered!U$3,(ROW(T58)*5),0)</f>
        <v>2.6781053442266979E-2</v>
      </c>
      <c r="V61" cm="1">
        <f t="array" aca="1" ref="V61" ca="1">OFFSET(WeightedAveragesUnFiltered!V$3,(ROW(U58)*5),0)</f>
        <v>-1.7407825922823923E-2</v>
      </c>
      <c r="W61" cm="1">
        <f t="array" aca="1" ref="W61" ca="1">OFFSET(WeightedAveragesUnFiltered!W$3,(ROW(V58)*5),0)</f>
        <v>0.10440801735841264</v>
      </c>
      <c r="X61" cm="1">
        <f t="array" aca="1" ref="X61" ca="1">OFFSET(WeightedAveragesUnFiltered!X$3,(ROW(W58)*5),0)</f>
        <v>-0.18541241995759919</v>
      </c>
      <c r="Y61" cm="1">
        <f t="array" aca="1" ref="Y61" ca="1">OFFSET(WeightedAveragesUnFiltered!Y$3,(ROW(X58)*5),0)</f>
        <v>0.17916434043164084</v>
      </c>
      <c r="Z61" cm="1">
        <f t="array" aca="1" ref="Z61" ca="1">OFFSET(WeightedAveragesUnFiltered!Z$3,(ROW(Y58)*5),0)</f>
        <v>-0.19406188929064019</v>
      </c>
    </row>
    <row r="62" spans="1:26">
      <c r="A62" s="34" t="s">
        <v>59</v>
      </c>
      <c r="B62" cm="1">
        <f t="array" aca="1" ref="B62" ca="1">OFFSET(WeightedAveragesUnFiltered!B$3,(ROW(A59)*5),0)</f>
        <v>4.7621110625944339E-2</v>
      </c>
      <c r="C62" cm="1">
        <f t="array" aca="1" ref="C62" ca="1">OFFSET(WeightedAveragesUnFiltered!C$3,(ROW(B59)*5),0)</f>
        <v>5.58749025849751E-2</v>
      </c>
      <c r="D62" cm="1">
        <f t="array" aca="1" ref="D62" ca="1">OFFSET(WeightedAveragesUnFiltered!D$3,(ROW(C59)*5),0)</f>
        <v>4.002892158404682E-2</v>
      </c>
      <c r="E62" cm="1">
        <f t="array" aca="1" ref="E62" ca="1">OFFSET(WeightedAveragesUnFiltered!E$3,(ROW(D59)*5),0)</f>
        <v>-8.0017373059582453E-2</v>
      </c>
      <c r="F62" s="4" cm="1">
        <f t="array" aca="1" ref="F62" ca="1">OFFSET(WeightedAveragesUnFiltered!F$3,(ROW(E59)*5),0)</f>
        <v>-1.9838171445089262E-2</v>
      </c>
      <c r="G62" cm="1">
        <f t="array" aca="1" ref="G62" ca="1">OFFSET(WeightedAveragesUnFiltered!G$3,(ROW(F59)*5),0)</f>
        <v>-5.2726434837557755E-2</v>
      </c>
      <c r="H62" cm="1">
        <f t="array" aca="1" ref="H62" ca="1">OFFSET(WeightedAveragesUnFiltered!H$3,(ROW(G59)*5),0)</f>
        <v>5.2019296771961647E-2</v>
      </c>
      <c r="I62" cm="1">
        <f t="array" aca="1" ref="I62" ca="1">OFFSET(WeightedAveragesUnFiltered!I$3,(ROW(H59)*5),0)</f>
        <v>-0.14765162473770657</v>
      </c>
      <c r="J62" cm="1">
        <f t="array" aca="1" ref="J62" ca="1">OFFSET(WeightedAveragesUnFiltered!J$3,(ROW(I59)*5),0)</f>
        <v>-4.5726679787946416E-2</v>
      </c>
      <c r="K62" cm="1">
        <f t="array" aca="1" ref="K62" ca="1">OFFSET(WeightedAveragesUnFiltered!K$3,(ROW(J59)*5),0)</f>
        <v>-4.0831135459783501E-2</v>
      </c>
      <c r="L62" cm="1">
        <f t="array" aca="1" ref="L62" ca="1">OFFSET(WeightedAveragesUnFiltered!L$3,(ROW(K59)*5),0)</f>
        <v>-4.5045731431789526E-2</v>
      </c>
      <c r="M62" cm="1">
        <f t="array" aca="1" ref="M62" ca="1">OFFSET(WeightedAveragesUnFiltered!M$3,(ROW(L59)*5),0)</f>
        <v>4.0597398845399355E-2</v>
      </c>
      <c r="N62" cm="1">
        <f t="array" aca="1" ref="N62" ca="1">OFFSET(WeightedAveragesUnFiltered!N$3,(ROW(M59)*5),0)</f>
        <v>-4.7269790596914468E-2</v>
      </c>
      <c r="O62" s="4" cm="1">
        <f t="array" aca="1" ref="O62" ca="1">OFFSET(WeightedAveragesUnFiltered!O$3,(ROW(N59)*5),0)</f>
        <v>-1.1309456157190062E-2</v>
      </c>
      <c r="P62" cm="1">
        <f t="array" aca="1" ref="P62" ca="1">OFFSET(WeightedAveragesUnFiltered!P$3,(ROW(O59)*5),0)</f>
        <v>-1.9425132224770193E-2</v>
      </c>
      <c r="Q62" cm="1">
        <f t="array" aca="1" ref="Q62" ca="1">OFFSET(WeightedAveragesUnFiltered!Q$3,(ROW(P59)*5),0)</f>
        <v>-1.9456181534257741E-3</v>
      </c>
      <c r="R62" cm="1">
        <f t="array" aca="1" ref="R62" ca="1">OFFSET(WeightedAveragesUnFiltered!R$3,(ROW(Q59)*5),0)</f>
        <v>2.2858865026879838E-2</v>
      </c>
      <c r="S62" cm="1">
        <f t="array" aca="1" ref="S62" ca="1">OFFSET(WeightedAveragesUnFiltered!S$3,(ROW(R59)*5),0)</f>
        <v>4.7008865135699511E-2</v>
      </c>
      <c r="T62" cm="1">
        <f t="array" aca="1" ref="T62" ca="1">OFFSET(WeightedAveragesUnFiltered!T$3,(ROW(S59)*5),0)</f>
        <v>-4.8528770525793234E-2</v>
      </c>
      <c r="U62" cm="1">
        <f t="array" aca="1" ref="U62" ca="1">OFFSET(WeightedAveragesUnFiltered!U$3,(ROW(T59)*5),0)</f>
        <v>-3.4547600600054636E-2</v>
      </c>
      <c r="V62" cm="1">
        <f t="array" aca="1" ref="V62" ca="1">OFFSET(WeightedAveragesUnFiltered!V$3,(ROW(U59)*5),0)</f>
        <v>8.7112434340265277E-2</v>
      </c>
      <c r="W62" cm="1">
        <f t="array" aca="1" ref="W62" ca="1">OFFSET(WeightedAveragesUnFiltered!W$3,(ROW(V59)*5),0)</f>
        <v>2.1048598034991581E-2</v>
      </c>
      <c r="X62" cm="1">
        <f t="array" aca="1" ref="X62" ca="1">OFFSET(WeightedAveragesUnFiltered!X$3,(ROW(W59)*5),0)</f>
        <v>-5.743948822464337E-2</v>
      </c>
      <c r="Y62" cm="1">
        <f t="array" aca="1" ref="Y62" ca="1">OFFSET(WeightedAveragesUnFiltered!Y$3,(ROW(X59)*5),0)</f>
        <v>3.766215889471667E-2</v>
      </c>
      <c r="Z62" cm="1">
        <f t="array" aca="1" ref="Z62" ca="1">OFFSET(WeightedAveragesUnFiltered!Z$3,(ROW(Y59)*5),0)</f>
        <v>-9.1690406435447305E-2</v>
      </c>
    </row>
    <row r="63" spans="1:26">
      <c r="A63" s="34" t="s">
        <v>60</v>
      </c>
      <c r="B63" cm="1">
        <f t="array" aca="1" ref="B63" ca="1">OFFSET(WeightedAveragesUnFiltered!B$3,(ROW(A60)*5),0)</f>
        <v>0</v>
      </c>
      <c r="C63" cm="1">
        <f t="array" aca="1" ref="C63" ca="1">OFFSET(WeightedAveragesUnFiltered!C$3,(ROW(B60)*5),0)</f>
        <v>1.7433911652514546E-2</v>
      </c>
      <c r="D63" cm="1">
        <f t="array" aca="1" ref="D63" ca="1">OFFSET(WeightedAveragesUnFiltered!D$3,(ROW(C60)*5),0)</f>
        <v>-4.1315263460108879E-2</v>
      </c>
      <c r="E63" t="e" cm="1">
        <f t="array" aca="1" ref="E63" ca="1">OFFSET(WeightedAveragesUnFiltered!E$3,(ROW(D60)*5),0)</f>
        <v>#DIV/0!</v>
      </c>
      <c r="F63" s="4" cm="1">
        <f t="array" aca="1" ref="F63" ca="1">OFFSET(WeightedAveragesUnFiltered!F$3,(ROW(E60)*5),0)</f>
        <v>4.9390968158929273E-2</v>
      </c>
      <c r="G63" cm="1">
        <f t="array" aca="1" ref="G63" ca="1">OFFSET(WeightedAveragesUnFiltered!G$3,(ROW(F60)*5),0)</f>
        <v>-1.4350997539832456E-2</v>
      </c>
      <c r="H63" cm="1">
        <f t="array" aca="1" ref="H63" ca="1">OFFSET(WeightedAveragesUnFiltered!H$3,(ROW(G60)*5),0)</f>
        <v>-3.378508430156596E-2</v>
      </c>
      <c r="I63" cm="1">
        <f t="array" aca="1" ref="I63" ca="1">OFFSET(WeightedAveragesUnFiltered!I$3,(ROW(H60)*5),0)</f>
        <v>7.046731126809444E-2</v>
      </c>
      <c r="J63" cm="1">
        <f t="array" aca="1" ref="J63" ca="1">OFFSET(WeightedAveragesUnFiltered!J$3,(ROW(I60)*5),0)</f>
        <v>8.3540072952629062E-3</v>
      </c>
      <c r="K63" cm="1">
        <f t="array" aca="1" ref="K63" ca="1">OFFSET(WeightedAveragesUnFiltered!K$3,(ROW(J60)*5),0)</f>
        <v>-4.4926274132114828E-2</v>
      </c>
      <c r="L63" cm="1">
        <f t="array" aca="1" ref="L63" ca="1">OFFSET(WeightedAveragesUnFiltered!L$3,(ROW(K60)*5),0)</f>
        <v>5.909525320372774E-3</v>
      </c>
      <c r="M63" cm="1">
        <f t="array" aca="1" ref="M63" ca="1">OFFSET(WeightedAveragesUnFiltered!M$3,(ROW(L60)*5),0)</f>
        <v>0.16575661397084127</v>
      </c>
      <c r="N63" cm="1">
        <f t="array" aca="1" ref="N63" ca="1">OFFSET(WeightedAveragesUnFiltered!N$3,(ROW(M60)*5),0)</f>
        <v>-2.6431344123723305E-2</v>
      </c>
      <c r="O63" s="4" cm="1">
        <f t="array" aca="1" ref="O63" ca="1">OFFSET(WeightedAveragesUnFiltered!O$3,(ROW(N60)*5),0)</f>
        <v>1.31518955572546E-2</v>
      </c>
      <c r="P63" cm="1">
        <f t="array" aca="1" ref="P63" ca="1">OFFSET(WeightedAveragesUnFiltered!P$3,(ROW(O60)*5),0)</f>
        <v>-8.2678159367194512E-2</v>
      </c>
      <c r="Q63" cm="1">
        <f t="array" aca="1" ref="Q63" ca="1">OFFSET(WeightedAveragesUnFiltered!Q$3,(ROW(P60)*5),0)</f>
        <v>-7.6954646862229137E-2</v>
      </c>
      <c r="R63" cm="1">
        <f t="array" aca="1" ref="R63" ca="1">OFFSET(WeightedAveragesUnFiltered!R$3,(ROW(Q60)*5),0)</f>
        <v>-5.7147162567199594E-3</v>
      </c>
      <c r="S63" cm="1">
        <f t="array" aca="1" ref="S63" ca="1">OFFSET(WeightedAveragesUnFiltered!S$3,(ROW(R60)*5),0)</f>
        <v>0</v>
      </c>
      <c r="T63" cm="1">
        <f t="array" aca="1" ref="T63" ca="1">OFFSET(WeightedAveragesUnFiltered!T$3,(ROW(S60)*5),0)</f>
        <v>0</v>
      </c>
      <c r="U63" cm="1">
        <f t="array" aca="1" ref="U63" ca="1">OFFSET(WeightedAveragesUnFiltered!U$3,(ROW(T60)*5),0)</f>
        <v>8.8353953315081942E-4</v>
      </c>
      <c r="V63" cm="1">
        <f t="array" aca="1" ref="V63" ca="1">OFFSET(WeightedAveragesUnFiltered!V$3,(ROW(U60)*5),0)</f>
        <v>-4.4054267189112629E-2</v>
      </c>
      <c r="W63" cm="1">
        <f t="array" aca="1" ref="W63" ca="1">OFFSET(WeightedAveragesUnFiltered!W$3,(ROW(V60)*5),0)</f>
        <v>-2.7957311178413085E-2</v>
      </c>
      <c r="X63" cm="1">
        <f t="array" aca="1" ref="X63" ca="1">OFFSET(WeightedAveragesUnFiltered!X$3,(ROW(W60)*5),0)</f>
        <v>6.0056738406797663E-2</v>
      </c>
      <c r="Y63" cm="1">
        <f t="array" aca="1" ref="Y63" ca="1">OFFSET(WeightedAveragesUnFiltered!Y$3,(ROW(X60)*5),0)</f>
        <v>7.4710860515518507E-2</v>
      </c>
      <c r="Z63" cm="1">
        <f t="array" aca="1" ref="Z63" ca="1">OFFSET(WeightedAveragesUnFiltered!Z$3,(ROW(Y60)*5),0)</f>
        <v>0</v>
      </c>
    </row>
    <row r="64" spans="1:26">
      <c r="A64" s="34" t="s">
        <v>61</v>
      </c>
      <c r="B64" cm="1">
        <f t="array" aca="1" ref="B64" ca="1">OFFSET(WeightedAveragesUnFiltered!B$3,(ROW(A61)*5),0)</f>
        <v>-6.1319783584778765E-3</v>
      </c>
      <c r="C64" cm="1">
        <f t="array" aca="1" ref="C64" ca="1">OFFSET(WeightedAveragesUnFiltered!C$3,(ROW(B61)*5),0)</f>
        <v>-0.10679477847589507</v>
      </c>
      <c r="D64" cm="1">
        <f t="array" aca="1" ref="D64" ca="1">OFFSET(WeightedAveragesUnFiltered!D$3,(ROW(C61)*5),0)</f>
        <v>-4.3466177102145065E-2</v>
      </c>
      <c r="E64" cm="1">
        <f t="array" aca="1" ref="E64" ca="1">OFFSET(WeightedAveragesUnFiltered!E$3,(ROW(D61)*5),0)</f>
        <v>-0.24890651787578988</v>
      </c>
      <c r="F64" s="4" cm="1">
        <f t="array" aca="1" ref="F64" ca="1">OFFSET(WeightedAveragesUnFiltered!F$3,(ROW(E61)*5),0)</f>
        <v>-2.2793294619145961E-3</v>
      </c>
      <c r="G64" cm="1">
        <f t="array" aca="1" ref="G64" ca="1">OFFSET(WeightedAveragesUnFiltered!G$3,(ROW(F61)*5),0)</f>
        <v>-2.8045233013836188E-2</v>
      </c>
      <c r="H64" cm="1">
        <f t="array" aca="1" ref="H64" ca="1">OFFSET(WeightedAveragesUnFiltered!H$3,(ROW(G61)*5),0)</f>
        <v>-0.20079591275570857</v>
      </c>
      <c r="I64" cm="1">
        <f t="array" aca="1" ref="I64" ca="1">OFFSET(WeightedAveragesUnFiltered!I$3,(ROW(H61)*5),0)</f>
        <v>-5.5834586328099213E-2</v>
      </c>
      <c r="J64" cm="1">
        <f t="array" aca="1" ref="J64" ca="1">OFFSET(WeightedAveragesUnFiltered!J$3,(ROW(I61)*5),0)</f>
        <v>1.7830027898845413E-2</v>
      </c>
      <c r="K64" cm="1">
        <f t="array" aca="1" ref="K64" ca="1">OFFSET(WeightedAveragesUnFiltered!K$3,(ROW(J61)*5),0)</f>
        <v>-9.6672547952251497E-2</v>
      </c>
      <c r="L64" cm="1">
        <f t="array" aca="1" ref="L64" ca="1">OFFSET(WeightedAveragesUnFiltered!L$3,(ROW(K61)*5),0)</f>
        <v>-3.720618918892396E-2</v>
      </c>
      <c r="M64" cm="1">
        <f t="array" aca="1" ref="M64" ca="1">OFFSET(WeightedAveragesUnFiltered!M$3,(ROW(L61)*5),0)</f>
        <v>3.9474848003693171E-2</v>
      </c>
      <c r="N64" cm="1">
        <f t="array" aca="1" ref="N64" ca="1">OFFSET(WeightedAveragesUnFiltered!N$3,(ROW(M61)*5),0)</f>
        <v>-6.1324435576149042E-2</v>
      </c>
      <c r="O64" s="4" cm="1">
        <f t="array" aca="1" ref="O64" ca="1">OFFSET(WeightedAveragesUnFiltered!O$3,(ROW(N61)*5),0)</f>
        <v>-1.3151895557255044E-2</v>
      </c>
      <c r="P64" cm="1">
        <f t="array" aca="1" ref="P64" ca="1">OFFSET(WeightedAveragesUnFiltered!P$3,(ROW(O61)*5),0)</f>
        <v>4.3838744557142548E-3</v>
      </c>
      <c r="Q64" cm="1">
        <f t="array" aca="1" ref="Q64" ca="1">OFFSET(WeightedAveragesUnFiltered!Q$3,(ROW(P61)*5),0)</f>
        <v>7.0710033769127711E-3</v>
      </c>
      <c r="R64" cm="1">
        <f t="array" aca="1" ref="R64" ca="1">OFFSET(WeightedAveragesUnFiltered!R$3,(ROW(Q61)*5),0)</f>
        <v>-4.6416978596347504E-2</v>
      </c>
      <c r="S64" cm="1">
        <f t="array" aca="1" ref="S64" ca="1">OFFSET(WeightedAveragesUnFiltered!S$3,(ROW(R61)*5),0)</f>
        <v>2.4449958574238213E-2</v>
      </c>
      <c r="T64" cm="1">
        <f t="array" aca="1" ref="T64" ca="1">OFFSET(WeightedAveragesUnFiltered!T$3,(ROW(S61)*5),0)</f>
        <v>-3.7989602095139421E-2</v>
      </c>
      <c r="U64" cm="1">
        <f t="array" aca="1" ref="U64" ca="1">OFFSET(WeightedAveragesUnFiltered!U$3,(ROW(T61)*5),0)</f>
        <v>-8.1724319827649244E-2</v>
      </c>
      <c r="V64" cm="1">
        <f t="array" aca="1" ref="V64" ca="1">OFFSET(WeightedAveragesUnFiltered!V$3,(ROW(U61)*5),0)</f>
        <v>1.8537197571696869E-2</v>
      </c>
      <c r="W64" cm="1">
        <f t="array" aca="1" ref="W64" ca="1">OFFSET(WeightedAveragesUnFiltered!W$3,(ROW(V61)*5),0)</f>
        <v>3.1039933439397666E-2</v>
      </c>
      <c r="X64" cm="1">
        <f t="array" aca="1" ref="X64" ca="1">OFFSET(WeightedAveragesUnFiltered!X$3,(ROW(W61)*5),0)</f>
        <v>4.3038791023633942E-2</v>
      </c>
      <c r="Y64" cm="1">
        <f t="array" aca="1" ref="Y64" ca="1">OFFSET(WeightedAveragesUnFiltered!Y$3,(ROW(X61)*5),0)</f>
        <v>3.1256748947010415E-2</v>
      </c>
      <c r="Z64" cm="1">
        <f t="array" aca="1" ref="Z64" ca="1">OFFSET(WeightedAveragesUnFiltered!Z$3,(ROW(Y61)*5),0)</f>
        <v>-3.8786528362823355E-2</v>
      </c>
    </row>
    <row r="65" spans="1:26">
      <c r="A65" s="34" t="s">
        <v>62</v>
      </c>
      <c r="B65" t="e" cm="1">
        <f t="array" aca="1" ref="B65" ca="1">OFFSET(WeightedAveragesUnFiltered!B$3,(ROW(A62)*5),0)</f>
        <v>#DIV/0!</v>
      </c>
      <c r="C65" t="e" cm="1">
        <f t="array" aca="1" ref="C65" ca="1">OFFSET(WeightedAveragesUnFiltered!C$3,(ROW(B62)*5),0)</f>
        <v>#DIV/0!</v>
      </c>
      <c r="D65" cm="1">
        <f t="array" aca="1" ref="D65" ca="1">OFFSET(WeightedAveragesUnFiltered!D$3,(ROW(C62)*5),0)</f>
        <v>0</v>
      </c>
      <c r="E65" t="e" cm="1">
        <f t="array" aca="1" ref="E65" ca="1">OFFSET(WeightedAveragesUnFiltered!E$3,(ROW(D62)*5),0)</f>
        <v>#DIV/0!</v>
      </c>
      <c r="F65" s="4" cm="1">
        <f t="array" aca="1" ref="F65" ca="1">OFFSET(WeightedAveragesUnFiltered!F$3,(ROW(E62)*5),0)</f>
        <v>0</v>
      </c>
      <c r="G65" cm="1">
        <f t="array" aca="1" ref="G65" ca="1">OFFSET(WeightedAveragesUnFiltered!G$3,(ROW(F62)*5),0)</f>
        <v>0</v>
      </c>
      <c r="H65" t="e" cm="1">
        <f t="array" aca="1" ref="H65" ca="1">OFFSET(WeightedAveragesUnFiltered!H$3,(ROW(G62)*5),0)</f>
        <v>#DIV/0!</v>
      </c>
      <c r="I65" t="e" cm="1">
        <f t="array" aca="1" ref="I65" ca="1">OFFSET(WeightedAveragesUnFiltered!I$3,(ROW(H62)*5),0)</f>
        <v>#DIV/0!</v>
      </c>
      <c r="J65" cm="1">
        <f t="array" aca="1" ref="J65" ca="1">OFFSET(WeightedAveragesUnFiltered!J$3,(ROW(I62)*5),0)</f>
        <v>0</v>
      </c>
      <c r="K65" cm="1">
        <f t="array" aca="1" ref="K65" ca="1">OFFSET(WeightedAveragesUnFiltered!K$3,(ROW(J62)*5),0)</f>
        <v>-0.1123156853302871</v>
      </c>
      <c r="L65" cm="1">
        <f t="array" aca="1" ref="L65" ca="1">OFFSET(WeightedAveragesUnFiltered!L$3,(ROW(K62)*5),0)</f>
        <v>-3.9396835469151991E-3</v>
      </c>
      <c r="M65" t="e" cm="1">
        <f t="array" aca="1" ref="M65" ca="1">OFFSET(WeightedAveragesUnFiltered!M$3,(ROW(L62)*5),0)</f>
        <v>#DIV/0!</v>
      </c>
      <c r="N65" t="e" cm="1">
        <f t="array" aca="1" ref="N65" ca="1">OFFSET(WeightedAveragesUnFiltered!N$3,(ROW(M62)*5),0)</f>
        <v>#DIV/0!</v>
      </c>
      <c r="O65" s="4" cm="1">
        <f t="array" aca="1" ref="O65" ca="1">OFFSET(WeightedAveragesUnFiltered!O$3,(ROW(N62)*5),0)</f>
        <v>8.3739855602113118E-3</v>
      </c>
      <c r="P65" cm="1">
        <f t="array" aca="1" ref="P65" ca="1">OFFSET(WeightedAveragesUnFiltered!P$3,(ROW(O62)*5),0)</f>
        <v>-4.1339079683597256E-2</v>
      </c>
      <c r="Q65" cm="1">
        <f t="array" aca="1" ref="Q65" ca="1">OFFSET(WeightedAveragesUnFiltered!Q$3,(ROW(P62)*5),0)</f>
        <v>-1.5694274347548477E-2</v>
      </c>
      <c r="R65" t="e" cm="1">
        <f t="array" aca="1" ref="R65" ca="1">OFFSET(WeightedAveragesUnFiltered!R$3,(ROW(Q62)*5),0)</f>
        <v>#DIV/0!</v>
      </c>
      <c r="S65" cm="1">
        <f t="array" aca="1" ref="S65" ca="1">OFFSET(WeightedAveragesUnFiltered!S$3,(ROW(R62)*5),0)</f>
        <v>0</v>
      </c>
      <c r="T65" cm="1">
        <f t="array" aca="1" ref="T65" ca="1">OFFSET(WeightedAveragesUnFiltered!T$3,(ROW(S62)*5),0)</f>
        <v>0</v>
      </c>
      <c r="U65" cm="1">
        <f t="array" aca="1" ref="U65" ca="1">OFFSET(WeightedAveragesUnFiltered!U$3,(ROW(T62)*5),0)</f>
        <v>0</v>
      </c>
      <c r="V65" t="e" cm="1">
        <f t="array" aca="1" ref="V65" ca="1">OFFSET(WeightedAveragesUnFiltered!V$3,(ROW(U62)*5),0)</f>
        <v>#DIV/0!</v>
      </c>
      <c r="W65" cm="1">
        <f t="array" aca="1" ref="W65" ca="1">OFFSET(WeightedAveragesUnFiltered!W$3,(ROW(V62)*5),0)</f>
        <v>0.21765642277922415</v>
      </c>
      <c r="X65" t="e" cm="1">
        <f t="array" aca="1" ref="X65" ca="1">OFFSET(WeightedAveragesUnFiltered!X$3,(ROW(W62)*5),0)</f>
        <v>#DIV/0!</v>
      </c>
      <c r="Y65" cm="1">
        <f t="array" aca="1" ref="Y65" ca="1">OFFSET(WeightedAveragesUnFiltered!Y$3,(ROW(X62)*5),0)</f>
        <v>0</v>
      </c>
      <c r="Z65" cm="1">
        <f t="array" aca="1" ref="Z65" ca="1">OFFSET(WeightedAveragesUnFiltered!Z$3,(ROW(Y62)*5),0)</f>
        <v>0</v>
      </c>
    </row>
    <row r="66" spans="1:26">
      <c r="A66" s="34" t="s">
        <v>63</v>
      </c>
      <c r="B66" cm="1">
        <f t="array" aca="1" ref="B66" ca="1">OFFSET(WeightedAveragesUnFiltered!B$3,(ROW(A63)*5),0)</f>
        <v>1.3907056308561656E-2</v>
      </c>
      <c r="C66" cm="1">
        <f t="array" aca="1" ref="C66" ca="1">OFFSET(WeightedAveragesUnFiltered!C$3,(ROW(B63)*5),0)</f>
        <v>1.6716910734587555E-3</v>
      </c>
      <c r="D66" cm="1">
        <f t="array" aca="1" ref="D66" ca="1">OFFSET(WeightedAveragesUnFiltered!D$3,(ROW(C63)*5),0)</f>
        <v>-6.3916297339017929E-3</v>
      </c>
      <c r="E66" cm="1">
        <f t="array" aca="1" ref="E66" ca="1">OFFSET(WeightedAveragesUnFiltered!E$3,(ROW(D63)*5),0)</f>
        <v>0</v>
      </c>
      <c r="F66" s="4" cm="1">
        <f t="array" aca="1" ref="F66" ca="1">OFFSET(WeightedAveragesUnFiltered!F$3,(ROW(E63)*5),0)</f>
        <v>1.1500803013657322E-2</v>
      </c>
      <c r="G66" cm="1">
        <f t="array" aca="1" ref="G66" ca="1">OFFSET(WeightedAveragesUnFiltered!G$3,(ROW(F63)*5),0)</f>
        <v>0</v>
      </c>
      <c r="H66" cm="1">
        <f t="array" aca="1" ref="H66" ca="1">OFFSET(WeightedAveragesUnFiltered!H$3,(ROW(G63)*5),0)</f>
        <v>-0.2516428801027516</v>
      </c>
      <c r="I66" cm="1">
        <f t="array" aca="1" ref="I66" ca="1">OFFSET(WeightedAveragesUnFiltered!I$3,(ROW(H63)*5),0)</f>
        <v>-7.046731126809444E-2</v>
      </c>
      <c r="J66" cm="1">
        <f t="array" aca="1" ref="J66" ca="1">OFFSET(WeightedAveragesUnFiltered!J$3,(ROW(I63)*5),0)</f>
        <v>6.391505104192044E-2</v>
      </c>
      <c r="K66" cm="1">
        <f t="array" aca="1" ref="K66" ca="1">OFFSET(WeightedAveragesUnFiltered!K$3,(ROW(J63)*5),0)</f>
        <v>-2.3088029115855488E-2</v>
      </c>
      <c r="L66" cm="1">
        <f t="array" aca="1" ref="L66" ca="1">OFFSET(WeightedAveragesUnFiltered!L$3,(ROW(K63)*5),0)</f>
        <v>5.909525320372774E-3</v>
      </c>
      <c r="M66" cm="1">
        <f t="array" aca="1" ref="M66" ca="1">OFFSET(WeightedAveragesUnFiltered!M$3,(ROW(L63)*5),0)</f>
        <v>0.41310362236586534</v>
      </c>
      <c r="N66" cm="1">
        <f t="array" aca="1" ref="N66" ca="1">OFFSET(WeightedAveragesUnFiltered!N$3,(ROW(M63)*5),0)</f>
        <v>-2.0740832741607398E-2</v>
      </c>
      <c r="O66" s="4" cm="1">
        <f t="array" aca="1" ref="O66" ca="1">OFFSET(WeightedAveragesUnFiltered!O$3,(ROW(N63)*5),0)</f>
        <v>-4.0086856995520857E-2</v>
      </c>
      <c r="P66" cm="1">
        <f t="array" aca="1" ref="P66" ca="1">OFFSET(WeightedAveragesUnFiltered!P$3,(ROW(O63)*5),0)</f>
        <v>-0.24803447810158352</v>
      </c>
      <c r="Q66" cm="1">
        <f t="array" aca="1" ref="Q66" ca="1">OFFSET(WeightedAveragesUnFiltered!Q$3,(ROW(P63)*5),0)</f>
        <v>-0.11928973159474941</v>
      </c>
      <c r="R66" cm="1">
        <f t="array" aca="1" ref="R66" ca="1">OFFSET(WeightedAveragesUnFiltered!R$3,(ROW(Q63)*5),0)</f>
        <v>2.2858865026879838E-2</v>
      </c>
      <c r="S66" cm="1">
        <f t="array" aca="1" ref="S66" ca="1">OFFSET(WeightedAveragesUnFiltered!S$3,(ROW(R63)*5),0)</f>
        <v>-9.8342867317820035E-2</v>
      </c>
      <c r="T66" cm="1">
        <f t="array" aca="1" ref="T66" ca="1">OFFSET(WeightedAveragesUnFiltered!T$3,(ROW(S63)*5),0)</f>
        <v>-5.8255680185289645E-3</v>
      </c>
      <c r="U66" cm="1">
        <f t="array" aca="1" ref="U66" ca="1">OFFSET(WeightedAveragesUnFiltered!U$3,(ROW(T63)*5),0)</f>
        <v>9.8133300525291636E-2</v>
      </c>
      <c r="V66" cm="1">
        <f t="array" aca="1" ref="V66" ca="1">OFFSET(WeightedAveragesUnFiltered!V$3,(ROW(U63)*5),0)</f>
        <v>0</v>
      </c>
      <c r="W66" cm="1">
        <f t="array" aca="1" ref="W66" ca="1">OFFSET(WeightedAveragesUnFiltered!W$3,(ROW(V63)*5),0)</f>
        <v>6.1504199468407829E-2</v>
      </c>
      <c r="X66" cm="1">
        <f t="array" aca="1" ref="X66" ca="1">OFFSET(WeightedAveragesUnFiltered!X$3,(ROW(W63)*5),0)</f>
        <v>4.3569467454111735E-2</v>
      </c>
      <c r="Y66" cm="1">
        <f t="array" aca="1" ref="Y66" ca="1">OFFSET(WeightedAveragesUnFiltered!Y$3,(ROW(X63)*5),0)</f>
        <v>3.5821787072970818E-2</v>
      </c>
      <c r="Z66" cm="1">
        <f t="array" aca="1" ref="Z66" ca="1">OFFSET(WeightedAveragesUnFiltered!Z$3,(ROW(Y63)*5),0)</f>
        <v>0.12332235895020043</v>
      </c>
    </row>
    <row r="67" spans="1:26">
      <c r="A67" s="34" t="s">
        <v>64</v>
      </c>
      <c r="B67" cm="1">
        <f t="array" aca="1" ref="B67" ca="1">OFFSET(WeightedAveragesUnFiltered!B$3,(ROW(A64)*5),0)</f>
        <v>-8.2526801378771473E-3</v>
      </c>
      <c r="C67" cm="1">
        <f t="array" aca="1" ref="C67" ca="1">OFFSET(WeightedAveragesUnFiltered!C$3,(ROW(B64)*5),0)</f>
        <v>-3.3433821469175109E-3</v>
      </c>
      <c r="D67" cm="1">
        <f t="array" aca="1" ref="D67" ca="1">OFFSET(WeightedAveragesUnFiltered!D$3,(ROW(C64)*5),0)</f>
        <v>-4.9694030457836956E-2</v>
      </c>
      <c r="E67" cm="1">
        <f t="array" aca="1" ref="E67" ca="1">OFFSET(WeightedAveragesUnFiltered!E$3,(ROW(D64)*5),0)</f>
        <v>0</v>
      </c>
      <c r="F67" s="4" cm="1">
        <f t="array" aca="1" ref="F67" ca="1">OFFSET(WeightedAveragesUnFiltered!F$3,(ROW(E64)*5),0)</f>
        <v>-1.4208373525366793E-2</v>
      </c>
      <c r="G67" cm="1">
        <f t="array" aca="1" ref="G67" ca="1">OFFSET(WeightedAveragesUnFiltered!G$3,(ROW(F64)*5),0)</f>
        <v>1.2418553270446095E-2</v>
      </c>
      <c r="H67" cm="1">
        <f t="array" aca="1" ref="H67" ca="1">OFFSET(WeightedAveragesUnFiltered!H$3,(ROW(G64)*5),0)</f>
        <v>7.6311731928936394E-2</v>
      </c>
      <c r="I67" cm="1">
        <f t="array" aca="1" ref="I67" ca="1">OFFSET(WeightedAveragesUnFiltered!I$3,(ROW(H64)*5),0)</f>
        <v>8.1418507150975879E-3</v>
      </c>
      <c r="J67" cm="1">
        <f t="array" aca="1" ref="J67" ca="1">OFFSET(WeightedAveragesUnFiltered!J$3,(ROW(I64)*5),0)</f>
        <v>-6.9733357834035259E-3</v>
      </c>
      <c r="K67" cm="1">
        <f t="array" aca="1" ref="K67" ca="1">OFFSET(WeightedAveragesUnFiltered!K$3,(ROW(J64)*5),0)</f>
        <v>-0.24884688695904741</v>
      </c>
      <c r="L67" cm="1">
        <f t="array" aca="1" ref="L67" ca="1">OFFSET(WeightedAveragesUnFiltered!L$3,(ROW(K64)*5),0)</f>
        <v>-0.11947095310462896</v>
      </c>
      <c r="M67" cm="1">
        <f t="array" aca="1" ref="M67" ca="1">OFFSET(WeightedAveragesUnFiltered!M$3,(ROW(L64)*5),0)</f>
        <v>-0.16901652723275115</v>
      </c>
      <c r="N67" cm="1">
        <f t="array" aca="1" ref="N67" ca="1">OFFSET(WeightedAveragesUnFiltered!N$3,(ROW(M64)*5),0)</f>
        <v>7.0480613302296838E-2</v>
      </c>
      <c r="O67" s="4" cm="1">
        <f t="array" aca="1" ref="O67" ca="1">OFFSET(WeightedAveragesUnFiltered!O$3,(ROW(N64)*5),0)</f>
        <v>2.4092801297039983E-2</v>
      </c>
      <c r="P67" cm="1">
        <f t="array" aca="1" ref="P67" ca="1">OFFSET(WeightedAveragesUnFiltered!P$3,(ROW(O64)*5),0)</f>
        <v>0.13955435107763398</v>
      </c>
      <c r="Q67" cm="1">
        <f t="array" aca="1" ref="Q67" ca="1">OFFSET(WeightedAveragesUnFiltered!Q$3,(ROW(P64)*5),0)</f>
        <v>-5.8836614875518362E-2</v>
      </c>
      <c r="R67" cm="1">
        <f t="array" aca="1" ref="R67" ca="1">OFFSET(WeightedAveragesUnFiltered!R$3,(ROW(Q64)*5),0)</f>
        <v>2.2433898844437673E-2</v>
      </c>
      <c r="S67" cm="1">
        <f t="array" aca="1" ref="S67" ca="1">OFFSET(WeightedAveragesUnFiltered!S$3,(ROW(R64)*5),0)</f>
        <v>0</v>
      </c>
      <c r="T67" cm="1">
        <f t="array" aca="1" ref="T67" ca="1">OFFSET(WeightedAveragesUnFiltered!T$3,(ROW(S64)*5),0)</f>
        <v>8.4797319440306235E-3</v>
      </c>
      <c r="U67" cm="1">
        <f t="array" aca="1" ref="U67" ca="1">OFFSET(WeightedAveragesUnFiltered!U$3,(ROW(T64)*5),0)</f>
        <v>2.4005267811299313E-2</v>
      </c>
      <c r="V67" cm="1">
        <f t="array" aca="1" ref="V67" ca="1">OFFSET(WeightedAveragesUnFiltered!V$3,(ROW(U64)*5),0)</f>
        <v>0.14716619457443592</v>
      </c>
      <c r="W67" cm="1">
        <f t="array" aca="1" ref="W67" ca="1">OFFSET(WeightedAveragesUnFiltered!W$3,(ROW(V64)*5),0)</f>
        <v>2.5560040595134156E-2</v>
      </c>
      <c r="X67" cm="1">
        <f t="array" aca="1" ref="X67" ca="1">OFFSET(WeightedAveragesUnFiltered!X$3,(ROW(W64)*5),0)</f>
        <v>-2.4136366658062729E-2</v>
      </c>
      <c r="Y67" cm="1">
        <f t="array" aca="1" ref="Y67" ca="1">OFFSET(WeightedAveragesUnFiltered!Y$3,(ROW(X64)*5),0)</f>
        <v>2.6227008925947239E-2</v>
      </c>
      <c r="Z67" cm="1">
        <f t="array" aca="1" ref="Z67" ca="1">OFFSET(WeightedAveragesUnFiltered!Z$3,(ROW(Y64)*5),0)</f>
        <v>3.0484361390541465E-2</v>
      </c>
    </row>
    <row r="68" spans="1:26">
      <c r="A68" s="34" t="s">
        <v>65</v>
      </c>
      <c r="B68" cm="1">
        <f t="array" aca="1" ref="B68" ca="1">OFFSET(WeightedAveragesUnFiltered!B$3,(ROW(A65)*5),0)</f>
        <v>-2.3911015416992853E-3</v>
      </c>
      <c r="C68" cm="1">
        <f t="array" aca="1" ref="C68" ca="1">OFFSET(WeightedAveragesUnFiltered!C$3,(ROW(B65)*5),0)</f>
        <v>1.1892054402371835E-2</v>
      </c>
      <c r="D68" cm="1">
        <f t="array" aca="1" ref="D68" ca="1">OFFSET(WeightedAveragesUnFiltered!D$3,(ROW(C65)*5),0)</f>
        <v>-8.8753653822139274E-5</v>
      </c>
      <c r="E68" cm="1">
        <f t="array" aca="1" ref="E68" ca="1">OFFSET(WeightedAveragesUnFiltered!E$3,(ROW(D65)*5),0)</f>
        <v>7.0514902441955712E-2</v>
      </c>
      <c r="F68" s="4" cm="1">
        <f t="array" aca="1" ref="F68" ca="1">OFFSET(WeightedAveragesUnFiltered!F$3,(ROW(E65)*5),0)</f>
        <v>-2.8272915356388931E-2</v>
      </c>
      <c r="G68" cm="1">
        <f t="array" aca="1" ref="G68" ca="1">OFFSET(WeightedAveragesUnFiltered!G$3,(ROW(F65)*5),0)</f>
        <v>5.7607095289366812E-2</v>
      </c>
      <c r="H68" cm="1">
        <f t="array" aca="1" ref="H68" ca="1">OFFSET(WeightedAveragesUnFiltered!H$3,(ROW(G65)*5),0)</f>
        <v>2.995960118365576E-2</v>
      </c>
      <c r="I68" cm="1">
        <f t="array" aca="1" ref="I68" ca="1">OFFSET(WeightedAveragesUnFiltered!I$3,(ROW(H65)*5),0)</f>
        <v>7.65826031705715E-2</v>
      </c>
      <c r="J68" cm="1">
        <f t="array" aca="1" ref="J68" ca="1">OFFSET(WeightedAveragesUnFiltered!J$3,(ROW(I65)*5),0)</f>
        <v>-3.4891701667563522E-2</v>
      </c>
      <c r="K68" cm="1">
        <f t="array" aca="1" ref="K68" ca="1">OFFSET(WeightedAveragesUnFiltered!K$3,(ROW(J65)*5),0)</f>
        <v>-3.0664416077927554E-3</v>
      </c>
      <c r="L68" cm="1">
        <f t="array" aca="1" ref="L68" ca="1">OFFSET(WeightedAveragesUnFiltered!L$3,(ROW(K65)*5),0)</f>
        <v>3.3284200944935012E-2</v>
      </c>
      <c r="M68" cm="1">
        <f t="array" aca="1" ref="M68" ca="1">OFFSET(WeightedAveragesUnFiltered!M$3,(ROW(L65)*5),0)</f>
        <v>3.1891481736861259E-2</v>
      </c>
      <c r="N68" cm="1">
        <f t="array" aca="1" ref="N68" ca="1">OFFSET(WeightedAveragesUnFiltered!N$3,(ROW(M65)*5),0)</f>
        <v>2.4093337571896613E-2</v>
      </c>
      <c r="O68" s="4" cm="1">
        <f t="array" aca="1" ref="O68" ca="1">OFFSET(WeightedAveragesUnFiltered!O$3,(ROW(N65)*5),0)</f>
        <v>2.0794867889943044E-2</v>
      </c>
      <c r="P68" cm="1">
        <f t="array" aca="1" ref="P68" ca="1">OFFSET(WeightedAveragesUnFiltered!P$3,(ROW(O65)*5),0)</f>
        <v>6.370813283015006E-2</v>
      </c>
      <c r="Q68" cm="1">
        <f t="array" aca="1" ref="Q68" ca="1">OFFSET(WeightedAveragesUnFiltered!Q$3,(ROW(P65)*5),0)</f>
        <v>-3.4370365424295335E-2</v>
      </c>
      <c r="R68" cm="1">
        <f t="array" aca="1" ref="R68" ca="1">OFFSET(WeightedAveragesUnFiltered!R$3,(ROW(Q65)*5),0)</f>
        <v>2.7051203916256879E-2</v>
      </c>
      <c r="S68" cm="1">
        <f t="array" aca="1" ref="S68" ca="1">OFFSET(WeightedAveragesUnFiltered!S$3,(ROW(R65)*5),0)</f>
        <v>4.1443515710425156E-2</v>
      </c>
      <c r="T68" cm="1">
        <f t="array" aca="1" ref="T68" ca="1">OFFSET(WeightedAveragesUnFiltered!T$3,(ROW(S65)*5),0)</f>
        <v>-2.8146149549163422E-3</v>
      </c>
      <c r="U68" cm="1">
        <f t="array" aca="1" ref="U68" ca="1">OFFSET(WeightedAveragesUnFiltered!U$3,(ROW(T65)*5),0)</f>
        <v>5.7641165825015092E-2</v>
      </c>
      <c r="V68" cm="1">
        <f t="array" aca="1" ref="V68" ca="1">OFFSET(WeightedAveragesUnFiltered!V$3,(ROW(U65)*5),0)</f>
        <v>-0.2141604656330188</v>
      </c>
      <c r="W68" cm="1">
        <f t="array" aca="1" ref="W68" ca="1">OFFSET(WeightedAveragesUnFiltered!W$3,(ROW(V65)*5),0)</f>
        <v>7.1154400300977097E-2</v>
      </c>
      <c r="X68" cm="1">
        <f t="array" aca="1" ref="X68" ca="1">OFFSET(WeightedAveragesUnFiltered!X$3,(ROW(W65)*5),0)</f>
        <v>4.9302525792145599E-2</v>
      </c>
      <c r="Y68" cm="1">
        <f t="array" aca="1" ref="Y68" ca="1">OFFSET(WeightedAveragesUnFiltered!Y$3,(ROW(X65)*5),0)</f>
        <v>3.8852225091725145E-2</v>
      </c>
      <c r="Z68" cm="1">
        <f t="array" aca="1" ref="Z68" ca="1">OFFSET(WeightedAveragesUnFiltered!Z$3,(ROW(Y65)*5),0)</f>
        <v>6.615342775543453E-3</v>
      </c>
    </row>
    <row r="69" spans="1:26">
      <c r="A69" s="34" t="s">
        <v>66</v>
      </c>
      <c r="B69" cm="1">
        <f t="array" aca="1" ref="B69" ca="1">OFFSET(WeightedAveragesUnFiltered!B$3,(ROW(A66)*5),0)</f>
        <v>1.2323726708841061E-2</v>
      </c>
      <c r="C69" cm="1">
        <f t="array" aca="1" ref="C69" ca="1">OFFSET(WeightedAveragesUnFiltered!C$3,(ROW(B66)*5),0)</f>
        <v>3.5170938273524105E-2</v>
      </c>
      <c r="D69" cm="1">
        <f t="array" aca="1" ref="D69" ca="1">OFFSET(WeightedAveragesUnFiltered!D$3,(ROW(C66)*5),0)</f>
        <v>-7.4575565262022872E-2</v>
      </c>
      <c r="E69" cm="1">
        <f t="array" aca="1" ref="E69" ca="1">OFFSET(WeightedAveragesUnFiltered!E$3,(ROW(D66)*5),0)</f>
        <v>-3.2834231991708714E-2</v>
      </c>
      <c r="F69" s="4" cm="1">
        <f t="array" aca="1" ref="F69" ca="1">OFFSET(WeightedAveragesUnFiltered!F$3,(ROW(E66)*5),0)</f>
        <v>-8.7568516395288828E-2</v>
      </c>
      <c r="G69" cm="1">
        <f t="array" aca="1" ref="G69" ca="1">OFFSET(WeightedAveragesUnFiltered!G$3,(ROW(F66)*5),0)</f>
        <v>8.9869524045103885E-2</v>
      </c>
      <c r="H69" cm="1">
        <f t="array" aca="1" ref="H69" ca="1">OFFSET(WeightedAveragesUnFiltered!H$3,(ROW(G66)*5),0)</f>
        <v>0.10812485867902623</v>
      </c>
      <c r="I69" cm="1">
        <f t="array" aca="1" ref="I69" ca="1">OFFSET(WeightedAveragesUnFiltered!I$3,(ROW(H66)*5),0)</f>
        <v>3.6395209323691162E-2</v>
      </c>
      <c r="J69" cm="1">
        <f t="array" aca="1" ref="J69" ca="1">OFFSET(WeightedAveragesUnFiltered!J$3,(ROW(I66)*5),0)</f>
        <v>-1.5597415884343333E-2</v>
      </c>
      <c r="K69" cm="1">
        <f t="array" aca="1" ref="K69" ca="1">OFFSET(WeightedAveragesUnFiltered!K$3,(ROW(J66)*5),0)</f>
        <v>-2.2468943397112025E-2</v>
      </c>
      <c r="L69" cm="1">
        <f t="array" aca="1" ref="L69" ca="1">OFFSET(WeightedAveragesUnFiltered!L$3,(ROW(K66)*5),0)</f>
        <v>3.4996223443892249E-2</v>
      </c>
      <c r="M69" cm="1">
        <f t="array" aca="1" ref="M69" ca="1">OFFSET(WeightedAveragesUnFiltered!M$3,(ROW(L66)*5),0)</f>
        <v>0</v>
      </c>
      <c r="N69" cm="1">
        <f t="array" aca="1" ref="N69" ca="1">OFFSET(WeightedAveragesUnFiltered!N$3,(ROW(M66)*5),0)</f>
        <v>0</v>
      </c>
      <c r="O69" s="4" cm="1">
        <f t="array" aca="1" ref="O69" ca="1">OFFSET(WeightedAveragesUnFiltered!O$3,(ROW(N66)*5),0)</f>
        <v>2.3767037718223983E-4</v>
      </c>
      <c r="P69" cm="1">
        <f t="array" aca="1" ref="P69" ca="1">OFFSET(WeightedAveragesUnFiltered!P$3,(ROW(O66)*5),0)</f>
        <v>2.3771193216626307E-2</v>
      </c>
      <c r="Q69" cm="1">
        <f t="array" aca="1" ref="Q69" ca="1">OFFSET(WeightedAveragesUnFiltered!Q$3,(ROW(P66)*5),0)</f>
        <v>-6.5458507030112204E-2</v>
      </c>
      <c r="R69" cm="1">
        <f t="array" aca="1" ref="R69" ca="1">OFFSET(WeightedAveragesUnFiltered!R$3,(ROW(Q66)*5),0)</f>
        <v>4.0576805874385384E-2</v>
      </c>
      <c r="S69" cm="1">
        <f t="array" aca="1" ref="S69" ca="1">OFFSET(WeightedAveragesUnFiltered!S$3,(ROW(R66)*5),0)</f>
        <v>-1.0044385353905639E-2</v>
      </c>
      <c r="T69" cm="1">
        <f t="array" aca="1" ref="T69" ca="1">OFFSET(WeightedAveragesUnFiltered!T$3,(ROW(S66)*5),0)</f>
        <v>7.2866068429816404E-3</v>
      </c>
      <c r="U69" cm="1">
        <f t="array" aca="1" ref="U69" ca="1">OFFSET(WeightedAveragesUnFiltered!U$3,(ROW(T66)*5),0)</f>
        <v>1.2393309795365404E-2</v>
      </c>
      <c r="V69" cm="1">
        <f t="array" aca="1" ref="V69" ca="1">OFFSET(WeightedAveragesUnFiltered!V$3,(ROW(U66)*5),0)</f>
        <v>-0.43840029049861023</v>
      </c>
      <c r="W69" cm="1">
        <f t="array" aca="1" ref="W69" ca="1">OFFSET(WeightedAveragesUnFiltered!W$3,(ROW(V66)*5),0)</f>
        <v>2.5744630229810363E-2</v>
      </c>
      <c r="X69" cm="1">
        <f t="array" aca="1" ref="X69" ca="1">OFFSET(WeightedAveragesUnFiltered!X$3,(ROW(W66)*5),0)</f>
        <v>2.7579973199916147E-2</v>
      </c>
      <c r="Y69" cm="1">
        <f t="array" aca="1" ref="Y69" ca="1">OFFSET(WeightedAveragesUnFiltered!Y$3,(ROW(X66)*5),0)</f>
        <v>7.9977945490437935E-2</v>
      </c>
      <c r="Z69" cm="1">
        <f t="array" aca="1" ref="Z69" ca="1">OFFSET(WeightedAveragesUnFiltered!Z$3,(ROW(Y66)*5),0)</f>
        <v>2.3239094390757682E-3</v>
      </c>
    </row>
    <row r="70" spans="1:26">
      <c r="A70" s="34" t="s">
        <v>67</v>
      </c>
      <c r="B70" cm="1">
        <f t="array" aca="1" ref="B70" ca="1">OFFSET(WeightedAveragesUnFiltered!B$3,(ROW(A67)*5),0)</f>
        <v>1.0801721984467496E-2</v>
      </c>
      <c r="C70" cm="1">
        <f t="array" aca="1" ref="C70" ca="1">OFFSET(WeightedAveragesUnFiltered!C$3,(ROW(B67)*5),0)</f>
        <v>3.0408612172990348E-3</v>
      </c>
      <c r="D70" cm="1">
        <f t="array" aca="1" ref="D70" ca="1">OFFSET(WeightedAveragesUnFiltered!D$3,(ROW(C67)*5),0)</f>
        <v>-2.6999272319003863E-2</v>
      </c>
      <c r="E70" cm="1">
        <f t="array" aca="1" ref="E70" ca="1">OFFSET(WeightedAveragesUnFiltered!E$3,(ROW(D67)*5),0)</f>
        <v>7.327253689091083E-2</v>
      </c>
      <c r="F70" s="4" cm="1">
        <f t="array" aca="1" ref="F70" ca="1">OFFSET(WeightedAveragesUnFiltered!F$3,(ROW(E67)*5),0)</f>
        <v>1.0290696186981531E-2</v>
      </c>
      <c r="G70" cm="1">
        <f t="array" aca="1" ref="G70" ca="1">OFFSET(WeightedAveragesUnFiltered!G$3,(ROW(F67)*5),0)</f>
        <v>0</v>
      </c>
      <c r="H70" cm="1">
        <f t="array" aca="1" ref="H70" ca="1">OFFSET(WeightedAveragesUnFiltered!H$3,(ROW(G67)*5),0)</f>
        <v>-9.686788793105304E-2</v>
      </c>
      <c r="I70" cm="1">
        <f t="array" aca="1" ref="I70" ca="1">OFFSET(WeightedAveragesUnFiltered!I$3,(ROW(H67)*5),0)</f>
        <v>2.5829033983895921E-2</v>
      </c>
      <c r="J70" cm="1">
        <f t="array" aca="1" ref="J70" ca="1">OFFSET(WeightedAveragesUnFiltered!J$3,(ROW(I67)*5),0)</f>
        <v>-4.9975605949577284E-2</v>
      </c>
      <c r="K70" cm="1">
        <f t="array" aca="1" ref="K70" ca="1">OFFSET(WeightedAveragesUnFiltered!K$3,(ROW(J67)*5),0)</f>
        <v>6.9969581927673465E-3</v>
      </c>
      <c r="L70" cm="1">
        <f t="array" aca="1" ref="L70" ca="1">OFFSET(WeightedAveragesUnFiltered!L$3,(ROW(K67)*5),0)</f>
        <v>-7.3698368735797881E-2</v>
      </c>
      <c r="M70" cm="1">
        <f t="array" aca="1" ref="M70" ca="1">OFFSET(WeightedAveragesUnFiltered!M$3,(ROW(L67)*5),0)</f>
        <v>0</v>
      </c>
      <c r="N70" cm="1">
        <f t="array" aca="1" ref="N70" ca="1">OFFSET(WeightedAveragesUnFiltered!N$3,(ROW(M67)*5),0)</f>
        <v>0</v>
      </c>
      <c r="O70" s="4" cm="1">
        <f t="array" aca="1" ref="O70" ca="1">OFFSET(WeightedAveragesUnFiltered!O$3,(ROW(N67)*5),0)</f>
        <v>2.7762211027594207E-2</v>
      </c>
      <c r="P70" cm="1">
        <f t="array" aca="1" ref="P70" ca="1">OFFSET(WeightedAveragesUnFiltered!P$3,(ROW(O67)*5),0)</f>
        <v>0.28937818026299467</v>
      </c>
      <c r="Q70" cm="1">
        <f t="array" aca="1" ref="Q70" ca="1">OFFSET(WeightedAveragesUnFiltered!Q$3,(ROW(P67)*5),0)</f>
        <v>1.0029950821516666E-2</v>
      </c>
      <c r="R70" cm="1">
        <f t="array" aca="1" ref="R70" ca="1">OFFSET(WeightedAveragesUnFiltered!R$3,(ROW(Q67)*5),0)</f>
        <v>3.2664494474499234E-2</v>
      </c>
      <c r="S70" cm="1">
        <f t="array" aca="1" ref="S70" ca="1">OFFSET(WeightedAveragesUnFiltered!S$3,(ROW(R67)*5),0)</f>
        <v>-4.0392490730307505E-2</v>
      </c>
      <c r="T70" cm="1">
        <f t="array" aca="1" ref="T70" ca="1">OFFSET(WeightedAveragesUnFiltered!T$3,(ROW(S67)*5),0)</f>
        <v>2.9146427371926562E-2</v>
      </c>
      <c r="U70" cm="1">
        <f t="array" aca="1" ref="U70" ca="1">OFFSET(WeightedAveragesUnFiltered!U$3,(ROW(T67)*5),0)</f>
        <v>-0.12507254150202643</v>
      </c>
      <c r="V70" cm="1">
        <f t="array" aca="1" ref="V70" ca="1">OFFSET(WeightedAveragesUnFiltered!V$3,(ROW(U67)*5),0)</f>
        <v>0</v>
      </c>
      <c r="W70" cm="1">
        <f t="array" aca="1" ref="W70" ca="1">OFFSET(WeightedAveragesUnFiltered!W$3,(ROW(V67)*5),0)</f>
        <v>-9.7442569661998185E-2</v>
      </c>
      <c r="X70" cm="1">
        <f t="array" aca="1" ref="X70" ca="1">OFFSET(WeightedAveragesUnFiltered!X$3,(ROW(W67)*5),0)</f>
        <v>0</v>
      </c>
      <c r="Y70" cm="1">
        <f t="array" aca="1" ref="Y70" ca="1">OFFSET(WeightedAveragesUnFiltered!Y$3,(ROW(X67)*5),0)</f>
        <v>2.2981244980904265E-2</v>
      </c>
      <c r="Z70" cm="1">
        <f t="array" aca="1" ref="Z70" ca="1">OFFSET(WeightedAveragesUnFiltered!Z$3,(ROW(Y67)*5),0)</f>
        <v>6.8555740888791697E-2</v>
      </c>
    </row>
    <row r="71" spans="1:26">
      <c r="A71" s="34" t="s">
        <v>68</v>
      </c>
      <c r="B71" cm="1">
        <f t="array" aca="1" ref="B71" ca="1">OFFSET(WeightedAveragesUnFiltered!B$3,(ROW(A68)*5),0)</f>
        <v>3.3109296295336613E-2</v>
      </c>
      <c r="C71" cm="1">
        <f t="array" aca="1" ref="C71" ca="1">OFFSET(WeightedAveragesUnFiltered!C$3,(ROW(B68)*5),0)</f>
        <v>-1.5375323351523243E-2</v>
      </c>
      <c r="D71" cm="1">
        <f t="array" aca="1" ref="D71" ca="1">OFFSET(WeightedAveragesUnFiltered!D$3,(ROW(C68)*5),0)</f>
        <v>6.2290261129197264E-2</v>
      </c>
      <c r="E71" cm="1">
        <f t="array" aca="1" ref="E71" ca="1">OFFSET(WeightedAveragesUnFiltered!E$3,(ROW(D68)*5),0)</f>
        <v>8.9898127482336859E-2</v>
      </c>
      <c r="F71" s="4" cm="1">
        <f t="array" aca="1" ref="F71" ca="1">OFFSET(WeightedAveragesUnFiltered!F$3,(ROW(E68)*5),0)</f>
        <v>-1.4486812691359905E-2</v>
      </c>
      <c r="G71" cm="1">
        <f t="array" aca="1" ref="G71" ca="1">OFFSET(WeightedAveragesUnFiltered!G$3,(ROW(F68)*5),0)</f>
        <v>-3.9105856731536442E-3</v>
      </c>
      <c r="H71" cm="1">
        <f t="array" aca="1" ref="H71" ca="1">OFFSET(WeightedAveragesUnFiltered!H$3,(ROW(G68)*5),0)</f>
        <v>8.4584779231565169E-2</v>
      </c>
      <c r="I71" cm="1">
        <f t="array" aca="1" ref="I71" ca="1">OFFSET(WeightedAveragesUnFiltered!I$3,(ROW(H68)*5),0)</f>
        <v>3.5493793862413581E-2</v>
      </c>
      <c r="J71" cm="1">
        <f t="array" aca="1" ref="J71" ca="1">OFFSET(WeightedAveragesUnFiltered!J$3,(ROW(I68)*5),0)</f>
        <v>-8.3819763118888994E-3</v>
      </c>
      <c r="K71" cm="1">
        <f t="array" aca="1" ref="K71" ca="1">OFFSET(WeightedAveragesUnFiltered!K$3,(ROW(J68)*5),0)</f>
        <v>1.5302403796078194E-2</v>
      </c>
      <c r="L71" cm="1">
        <f t="array" aca="1" ref="L71" ca="1">OFFSET(WeightedAveragesUnFiltered!L$3,(ROW(K68)*5),0)</f>
        <v>-6.0888218644940061E-2</v>
      </c>
      <c r="M71" cm="1">
        <f t="array" aca="1" ref="M71" ca="1">OFFSET(WeightedAveragesUnFiltered!M$3,(ROW(L68)*5),0)</f>
        <v>0.16463862476723626</v>
      </c>
      <c r="N71" cm="1">
        <f t="array" aca="1" ref="N71" ca="1">OFFSET(WeightedAveragesUnFiltered!N$3,(ROW(M68)*5),0)</f>
        <v>-3.1844490967398185E-2</v>
      </c>
      <c r="O71" s="4" cm="1">
        <f t="array" aca="1" ref="O71" ca="1">OFFSET(WeightedAveragesUnFiltered!O$3,(ROW(N68)*5),0)</f>
        <v>7.0733877288539693E-2</v>
      </c>
      <c r="P71" cm="1">
        <f t="array" aca="1" ref="P71" ca="1">OFFSET(WeightedAveragesUnFiltered!P$3,(ROW(O68)*5),0)</f>
        <v>0</v>
      </c>
      <c r="Q71" cm="1">
        <f t="array" aca="1" ref="Q71" ca="1">OFFSET(WeightedAveragesUnFiltered!Q$3,(ROW(P68)*5),0)</f>
        <v>-2.3560486683184865E-2</v>
      </c>
      <c r="R71" cm="1">
        <f t="array" aca="1" ref="R71" ca="1">OFFSET(WeightedAveragesUnFiltered!R$3,(ROW(Q68)*5),0)</f>
        <v>8.8633820283092288E-2</v>
      </c>
      <c r="S71" cm="1">
        <f t="array" aca="1" ref="S71" ca="1">OFFSET(WeightedAveragesUnFiltered!S$3,(ROW(R68)*5),0)</f>
        <v>1.9766346735785274E-2</v>
      </c>
      <c r="T71" cm="1">
        <f t="array" aca="1" ref="T71" ca="1">OFFSET(WeightedAveragesUnFiltered!T$3,(ROW(S68)*5),0)</f>
        <v>2.5658657908511708E-2</v>
      </c>
      <c r="U71" cm="1">
        <f t="array" aca="1" ref="U71" ca="1">OFFSET(WeightedAveragesUnFiltered!U$3,(ROW(T68)*5),0)</f>
        <v>0.17668136918435629</v>
      </c>
      <c r="V71" cm="1">
        <f t="array" aca="1" ref="V71" ca="1">OFFSET(WeightedAveragesUnFiltered!V$3,(ROW(U68)*5),0)</f>
        <v>-0.22282280606866856</v>
      </c>
      <c r="W71" cm="1">
        <f t="array" aca="1" ref="W71" ca="1">OFFSET(WeightedAveragesUnFiltered!W$3,(ROW(V68)*5),0)</f>
        <v>2.8062883805248795E-2</v>
      </c>
      <c r="X71" cm="1">
        <f t="array" aca="1" ref="X71" ca="1">OFFSET(WeightedAveragesUnFiltered!X$3,(ROW(W68)*5),0)</f>
        <v>4.1499219264813245E-2</v>
      </c>
      <c r="Y71" cm="1">
        <f t="array" aca="1" ref="Y71" ca="1">OFFSET(WeightedAveragesUnFiltered!Y$3,(ROW(X68)*5),0)</f>
        <v>8.172857645971944E-2</v>
      </c>
      <c r="Z71" cm="1">
        <f t="array" aca="1" ref="Z71" ca="1">OFFSET(WeightedAveragesUnFiltered!Z$3,(ROW(Y68)*5),0)</f>
        <v>6.5069001456421707E-2</v>
      </c>
    </row>
    <row r="72" spans="1:26">
      <c r="A72" s="34" t="s">
        <v>69</v>
      </c>
      <c r="B72" cm="1">
        <f t="array" aca="1" ref="B72" ca="1">OFFSET(WeightedAveragesUnFiltered!B$3,(ROW(A69)*5),0)</f>
        <v>-2.8417425700289572E-2</v>
      </c>
      <c r="C72" cm="1">
        <f t="array" aca="1" ref="C72" ca="1">OFFSET(WeightedAveragesUnFiltered!C$3,(ROW(B69)*5),0)</f>
        <v>0.10806951479939823</v>
      </c>
      <c r="D72" cm="1">
        <f t="array" aca="1" ref="D72" ca="1">OFFSET(WeightedAveragesUnFiltered!D$3,(ROW(C69)*5),0)</f>
        <v>-0.10770624380170503</v>
      </c>
      <c r="E72" cm="1">
        <f t="array" aca="1" ref="E72" ca="1">OFFSET(WeightedAveragesUnFiltered!E$3,(ROW(D69)*5),0)</f>
        <v>-7.873658716710602E-2</v>
      </c>
      <c r="F72" s="4" cm="1">
        <f t="array" aca="1" ref="F72" ca="1">OFFSET(WeightedAveragesUnFiltered!F$3,(ROW(E69)*5),0)</f>
        <v>-2.5061677026789918E-2</v>
      </c>
      <c r="G72" cm="1">
        <f t="array" aca="1" ref="G72" ca="1">OFFSET(WeightedAveragesUnFiltered!G$3,(ROW(F69)*5),0)</f>
        <v>0.11669764266227546</v>
      </c>
      <c r="H72" cm="1">
        <f t="array" aca="1" ref="H72" ca="1">OFFSET(WeightedAveragesUnFiltered!H$3,(ROW(G69)*5),0)</f>
        <v>0.13379150254238259</v>
      </c>
      <c r="I72" cm="1">
        <f t="array" aca="1" ref="I72" ca="1">OFFSET(WeightedAveragesUnFiltered!I$3,(ROW(H69)*5),0)</f>
        <v>8.1681303070192501E-2</v>
      </c>
      <c r="J72" cm="1">
        <f t="array" aca="1" ref="J72" ca="1">OFFSET(WeightedAveragesUnFiltered!J$3,(ROW(I69)*5),0)</f>
        <v>7.9075557076727383E-3</v>
      </c>
      <c r="K72" cm="1">
        <f t="array" aca="1" ref="K72" ca="1">OFFSET(WeightedAveragesUnFiltered!K$3,(ROW(J69)*5),0)</f>
        <v>3.3488119325907659E-2</v>
      </c>
      <c r="L72" cm="1">
        <f t="array" aca="1" ref="L72" ca="1">OFFSET(WeightedAveragesUnFiltered!L$3,(ROW(K69)*5),0)</f>
        <v>4.4157729044765502E-3</v>
      </c>
      <c r="M72" cm="1">
        <f t="array" aca="1" ref="M72" ca="1">OFFSET(WeightedAveragesUnFiltered!M$3,(ROW(L69)*5),0)</f>
        <v>0.28047625784480001</v>
      </c>
      <c r="N72" cm="1">
        <f t="array" aca="1" ref="N72" ca="1">OFFSET(WeightedAveragesUnFiltered!N$3,(ROW(M69)*5),0)</f>
        <v>0.12633609237681795</v>
      </c>
      <c r="O72" s="4" cm="1">
        <f t="array" aca="1" ref="O72" ca="1">OFFSET(WeightedAveragesUnFiltered!O$3,(ROW(N69)*5),0)</f>
        <v>-2.9061682444904161E-2</v>
      </c>
      <c r="P72" cm="1">
        <f t="array" aca="1" ref="P72" ca="1">OFFSET(WeightedAveragesUnFiltered!P$3,(ROW(O69)*5),0)</f>
        <v>-4.0796507464679124E-2</v>
      </c>
      <c r="Q72" cm="1">
        <f t="array" aca="1" ref="Q72" ca="1">OFFSET(WeightedAveragesUnFiltered!Q$3,(ROW(P69)*5),0)</f>
        <v>4.3119026827317199E-2</v>
      </c>
      <c r="R72" cm="1">
        <f t="array" aca="1" ref="R72" ca="1">OFFSET(WeightedAveragesUnFiltered!R$3,(ROW(Q69)*5),0)</f>
        <v>6.0827389281038254E-3</v>
      </c>
      <c r="S72" cm="1">
        <f t="array" aca="1" ref="S72" ca="1">OFFSET(WeightedAveragesUnFiltered!S$3,(ROW(R69)*5),0)</f>
        <v>-4.6927034124032374E-2</v>
      </c>
      <c r="T72" cm="1">
        <f t="array" aca="1" ref="T72" ca="1">OFFSET(WeightedAveragesUnFiltered!T$3,(ROW(S69)*5),0)</f>
        <v>7.7995843367454076E-2</v>
      </c>
      <c r="U72" cm="1">
        <f t="array" aca="1" ref="U72" ca="1">OFFSET(WeightedAveragesUnFiltered!U$3,(ROW(T69)*5),0)</f>
        <v>3.8538496902713403E-2</v>
      </c>
      <c r="V72" cm="1">
        <f t="array" aca="1" ref="V72" ca="1">OFFSET(WeightedAveragesUnFiltered!V$3,(ROW(U69)*5),0)</f>
        <v>-0.21310816318284087</v>
      </c>
      <c r="W72" cm="1">
        <f t="array" aca="1" ref="W72" ca="1">OFFSET(WeightedAveragesUnFiltered!W$3,(ROW(V69)*5),0)</f>
        <v>8.7408541461084094E-2</v>
      </c>
      <c r="X72" cm="1">
        <f t="array" aca="1" ref="X72" ca="1">OFFSET(WeightedAveragesUnFiltered!X$3,(ROW(W69)*5),0)</f>
        <v>0.19593908877346705</v>
      </c>
      <c r="Y72" cm="1">
        <f t="array" aca="1" ref="Y72" ca="1">OFFSET(WeightedAveragesUnFiltered!Y$3,(ROW(X69)*5),0)</f>
        <v>3.8048791328134613E-3</v>
      </c>
      <c r="Z72" cm="1">
        <f t="array" aca="1" ref="Z72" ca="1">OFFSET(WeightedAveragesUnFiltered!Z$3,(ROW(Y69)*5),0)</f>
        <v>-5.4299380104610842E-2</v>
      </c>
    </row>
    <row r="73" spans="1:26">
      <c r="A73" s="34" t="s">
        <v>70</v>
      </c>
      <c r="B73" cm="1">
        <f t="array" aca="1" ref="B73" ca="1">OFFSET(WeightedAveragesUnFiltered!B$3,(ROW(A70)*5),0)</f>
        <v>-2.9122657161436728E-3</v>
      </c>
      <c r="C73" cm="1">
        <f t="array" aca="1" ref="C73" ca="1">OFFSET(WeightedAveragesUnFiltered!C$3,(ROW(B70)*5),0)</f>
        <v>-7.6274715413252288E-3</v>
      </c>
      <c r="D73" cm="1">
        <f t="array" aca="1" ref="D73" ca="1">OFFSET(WeightedAveragesUnFiltered!D$3,(ROW(C70)*5),0)</f>
        <v>-4.7220517489460226E-2</v>
      </c>
      <c r="E73" cm="1">
        <f t="array" aca="1" ref="E73" ca="1">OFFSET(WeightedAveragesUnFiltered!E$3,(ROW(D70)*5),0)</f>
        <v>1.5284962115458987E-3</v>
      </c>
      <c r="F73" s="4" cm="1">
        <f t="array" aca="1" ref="F73" ca="1">OFFSET(WeightedAveragesUnFiltered!F$3,(ROW(E70)*5),0)</f>
        <v>1.0151459865022453E-2</v>
      </c>
      <c r="G73" cm="1">
        <f t="array" aca="1" ref="G73" ca="1">OFFSET(WeightedAveragesUnFiltered!G$3,(ROW(F70)*5),0)</f>
        <v>7.4890605986494829E-3</v>
      </c>
      <c r="H73" cm="1">
        <f t="array" aca="1" ref="H73" ca="1">OFFSET(WeightedAveragesUnFiltered!H$3,(ROW(G70)*5),0)</f>
        <v>1.8140832494059497E-2</v>
      </c>
      <c r="I73" cm="1">
        <f t="array" aca="1" ref="I73" ca="1">OFFSET(WeightedAveragesUnFiltered!I$3,(ROW(H70)*5),0)</f>
        <v>1.9941601395477551E-17</v>
      </c>
      <c r="J73" cm="1">
        <f t="array" aca="1" ref="J73" ca="1">OFFSET(WeightedAveragesUnFiltered!J$3,(ROW(I70)*5),0)</f>
        <v>-1.5503573878315692E-2</v>
      </c>
      <c r="K73" cm="1">
        <f t="array" aca="1" ref="K73" ca="1">OFFSET(WeightedAveragesUnFiltered!K$3,(ROW(J70)*5),0)</f>
        <v>-1.3871879664327499E-2</v>
      </c>
      <c r="L73" cm="1">
        <f t="array" aca="1" ref="L73" ca="1">OFFSET(WeightedAveragesUnFiltered!L$3,(ROW(K70)*5),0)</f>
        <v>6.3159935836704035E-3</v>
      </c>
      <c r="M73" cm="1">
        <f t="array" aca="1" ref="M73" ca="1">OFFSET(WeightedAveragesUnFiltered!M$3,(ROW(L70)*5),0)</f>
        <v>-3.8930893461053828E-2</v>
      </c>
      <c r="N73" cm="1">
        <f t="array" aca="1" ref="N73" ca="1">OFFSET(WeightedAveragesUnFiltered!N$3,(ROW(M70)*5),0)</f>
        <v>7.9278833555662225E-3</v>
      </c>
      <c r="O73" s="4" cm="1">
        <f t="array" aca="1" ref="O73" ca="1">OFFSET(WeightedAveragesUnFiltered!O$3,(ROW(N70)*5),0)</f>
        <v>-1.3874732264331313E-2</v>
      </c>
      <c r="P73" cm="1">
        <f t="array" aca="1" ref="P73" ca="1">OFFSET(WeightedAveragesUnFiltered!P$3,(ROW(O70)*5),0)</f>
        <v>7.5032296791909384E-2</v>
      </c>
      <c r="Q73" cm="1">
        <f t="array" aca="1" ref="Q73" ca="1">OFFSET(WeightedAveragesUnFiltered!Q$3,(ROW(P70)*5),0)</f>
        <v>-1.3375138955085972E-2</v>
      </c>
      <c r="R73" cm="1">
        <f t="array" aca="1" ref="R73" ca="1">OFFSET(WeightedAveragesUnFiltered!R$3,(ROW(Q70)*5),0)</f>
        <v>8.3050084201528249E-3</v>
      </c>
      <c r="S73" cm="1">
        <f t="array" aca="1" ref="S73" ca="1">OFFSET(WeightedAveragesUnFiltered!S$3,(ROW(R70)*5),0)</f>
        <v>-1.9543197739717291E-3</v>
      </c>
      <c r="T73" cm="1">
        <f t="array" aca="1" ref="T73" ca="1">OFFSET(WeightedAveragesUnFiltered!T$3,(ROW(S70)*5),0)</f>
        <v>3.2533885553487116E-2</v>
      </c>
      <c r="U73" cm="1">
        <f t="array" aca="1" ref="U73" ca="1">OFFSET(WeightedAveragesUnFiltered!U$3,(ROW(T70)*5),0)</f>
        <v>-8.2371626047699868E-3</v>
      </c>
      <c r="V73" cm="1">
        <f t="array" aca="1" ref="V73" ca="1">OFFSET(WeightedAveragesUnFiltered!V$3,(ROW(U70)*5),0)</f>
        <v>9.8697577372939271E-2</v>
      </c>
      <c r="W73" cm="1">
        <f t="array" aca="1" ref="W73" ca="1">OFFSET(WeightedAveragesUnFiltered!W$3,(ROW(V70)*5),0)</f>
        <v>-7.0917413547528979E-2</v>
      </c>
      <c r="X73" cm="1">
        <f t="array" aca="1" ref="X73" ca="1">OFFSET(WeightedAveragesUnFiltered!X$3,(ROW(W70)*5),0)</f>
        <v>1.9937983801511502E-2</v>
      </c>
      <c r="Y73" cm="1">
        <f t="array" aca="1" ref="Y73" ca="1">OFFSET(WeightedAveragesUnFiltered!Y$3,(ROW(X70)*5),0)</f>
        <v>1.1738539784103207E-2</v>
      </c>
      <c r="Z73" cm="1">
        <f t="array" aca="1" ref="Z73" ca="1">OFFSET(WeightedAveragesUnFiltered!Z$3,(ROW(Y70)*5),0)</f>
        <v>-3.4010668828043593E-2</v>
      </c>
    </row>
    <row r="74" spans="1:26">
      <c r="A74" s="34" t="s">
        <v>71</v>
      </c>
      <c r="B74" cm="1">
        <f t="array" aca="1" ref="B74" ca="1">OFFSET(WeightedAveragesUnFiltered!B$3,(ROW(A71)*5),0)</f>
        <v>-6.8389390507844788E-2</v>
      </c>
      <c r="C74" cm="1">
        <f t="array" aca="1" ref="C74" ca="1">OFFSET(WeightedAveragesUnFiltered!C$3,(ROW(B71)*5),0)</f>
        <v>4.7400715076832495E-2</v>
      </c>
      <c r="D74" cm="1">
        <f t="array" aca="1" ref="D74" ca="1">OFFSET(WeightedAveragesUnFiltered!D$3,(ROW(C71)*5),0)</f>
        <v>5.8292179346520347E-2</v>
      </c>
      <c r="E74" cm="1">
        <f t="array" aca="1" ref="E74" ca="1">OFFSET(WeightedAveragesUnFiltered!E$3,(ROW(D71)*5),0)</f>
        <v>-1.8564813420882703E-2</v>
      </c>
      <c r="F74" s="4" cm="1">
        <f t="array" aca="1" ref="F74" ca="1">OFFSET(WeightedAveragesUnFiltered!F$3,(ROW(E71)*5),0)</f>
        <v>2.4661644404551861E-2</v>
      </c>
      <c r="G74" cm="1">
        <f t="array" aca="1" ref="G74" ca="1">OFFSET(WeightedAveragesUnFiltered!G$3,(ROW(F71)*5),0)</f>
        <v>-3.4206395841361335E-2</v>
      </c>
      <c r="H74" cm="1">
        <f t="array" aca="1" ref="H74" ca="1">OFFSET(WeightedAveragesUnFiltered!H$3,(ROW(G71)*5),0)</f>
        <v>0.22072514834663626</v>
      </c>
      <c r="I74" cm="1">
        <f t="array" aca="1" ref="I74" ca="1">OFFSET(WeightedAveragesUnFiltered!I$3,(ROW(H71)*5),0)</f>
        <v>9.5560181494012963E-3</v>
      </c>
      <c r="J74" cm="1">
        <f t="array" aca="1" ref="J74" ca="1">OFFSET(WeightedAveragesUnFiltered!J$3,(ROW(I71)*5),0)</f>
        <v>5.1817946016256958E-2</v>
      </c>
      <c r="K74" cm="1">
        <f t="array" aca="1" ref="K74" ca="1">OFFSET(WeightedAveragesUnFiltered!K$3,(ROW(J71)*5),0)</f>
        <v>-2.5538417437758101E-2</v>
      </c>
      <c r="L74" cm="1">
        <f t="array" aca="1" ref="L74" ca="1">OFFSET(WeightedAveragesUnFiltered!L$3,(ROW(K71)*5),0)</f>
        <v>-5.8692745950811587E-3</v>
      </c>
      <c r="M74" cm="1">
        <f t="array" aca="1" ref="M74" ca="1">OFFSET(WeightedAveragesUnFiltered!M$3,(ROW(L71)*5),0)</f>
        <v>0.21307412777372825</v>
      </c>
      <c r="N74" cm="1">
        <f t="array" aca="1" ref="N74" ca="1">OFFSET(WeightedAveragesUnFiltered!N$3,(ROW(M71)*5),0)</f>
        <v>4.0604713678556371E-2</v>
      </c>
      <c r="O74" s="4" cm="1">
        <f t="array" aca="1" ref="O74" ca="1">OFFSET(WeightedAveragesUnFiltered!O$3,(ROW(N71)*5),0)</f>
        <v>-3.1659250643375847E-3</v>
      </c>
      <c r="P74" cm="1">
        <f t="array" aca="1" ref="P74" ca="1">OFFSET(WeightedAveragesUnFiltered!P$3,(ROW(O71)*5),0)</f>
        <v>-3.8584041226043572E-2</v>
      </c>
      <c r="Q74" cm="1">
        <f t="array" aca="1" ref="Q74" ca="1">OFFSET(WeightedAveragesUnFiltered!Q$3,(ROW(P71)*5),0)</f>
        <v>-4.2559605119393419E-2</v>
      </c>
      <c r="R74" cm="1">
        <f t="array" aca="1" ref="R74" ca="1">OFFSET(WeightedAveragesUnFiltered!R$3,(ROW(Q71)*5),0)</f>
        <v>-9.0183816839735503E-3</v>
      </c>
      <c r="S74" cm="1">
        <f t="array" aca="1" ref="S74" ca="1">OFFSET(WeightedAveragesUnFiltered!S$3,(ROW(R71)*5),0)</f>
        <v>9.4552600638800669E-4</v>
      </c>
      <c r="T74" cm="1">
        <f t="array" aca="1" ref="T74" ca="1">OFFSET(WeightedAveragesUnFiltered!T$3,(ROW(S71)*5),0)</f>
        <v>-2.9499385713802957E-2</v>
      </c>
      <c r="U74" cm="1">
        <f t="array" aca="1" ref="U74" ca="1">OFFSET(WeightedAveragesUnFiltered!U$3,(ROW(T71)*5),0)</f>
        <v>0.12268969027612987</v>
      </c>
      <c r="V74" cm="1">
        <f t="array" aca="1" ref="V74" ca="1">OFFSET(WeightedAveragesUnFiltered!V$3,(ROW(U71)*5),0)</f>
        <v>0.10724636624250856</v>
      </c>
      <c r="W74" cm="1">
        <f t="array" aca="1" ref="W74" ca="1">OFFSET(WeightedAveragesUnFiltered!W$3,(ROW(V71)*5),0)</f>
        <v>6.6863783016968686E-2</v>
      </c>
      <c r="X74" cm="1">
        <f t="array" aca="1" ref="X74" ca="1">OFFSET(WeightedAveragesUnFiltered!X$3,(ROW(W71)*5),0)</f>
        <v>-1.8765056190199955E-2</v>
      </c>
      <c r="Y74" cm="1">
        <f t="array" aca="1" ref="Y74" ca="1">OFFSET(WeightedAveragesUnFiltered!Y$3,(ROW(X71)*5),0)</f>
        <v>-9.331931639369731E-2</v>
      </c>
      <c r="Z74" cm="1">
        <f t="array" aca="1" ref="Z74" ca="1">OFFSET(WeightedAveragesUnFiltered!Z$3,(ROW(Y71)*5),0)</f>
        <v>-8.05821994937298E-2</v>
      </c>
    </row>
    <row r="75" spans="1:26">
      <c r="A75" s="34" t="s">
        <v>72</v>
      </c>
      <c r="B75" cm="1">
        <f t="array" aca="1" ref="B75" ca="1">OFFSET(WeightedAveragesUnFiltered!B$3,(ROW(A72)*5),0)</f>
        <v>0</v>
      </c>
      <c r="C75" cm="1">
        <f t="array" aca="1" ref="C75" ca="1">OFFSET(WeightedAveragesUnFiltered!C$3,(ROW(B72)*5),0)</f>
        <v>-1.6785829713081041E-2</v>
      </c>
      <c r="D75" cm="1">
        <f t="array" aca="1" ref="D75" ca="1">OFFSET(WeightedAveragesUnFiltered!D$3,(ROW(C72)*5),0)</f>
        <v>2.4488795576840926E-2</v>
      </c>
      <c r="E75" cm="1">
        <f t="array" aca="1" ref="E75" ca="1">OFFSET(WeightedAveragesUnFiltered!E$3,(ROW(D72)*5),0)</f>
        <v>3.0190527188103111E-3</v>
      </c>
      <c r="F75" s="4" cm="1">
        <f t="array" aca="1" ref="F75" ca="1">OFFSET(WeightedAveragesUnFiltered!F$3,(ROW(E72)*5),0)</f>
        <v>7.8681364769815475E-3</v>
      </c>
      <c r="G75" cm="1">
        <f t="array" aca="1" ref="G75" ca="1">OFFSET(WeightedAveragesUnFiltered!G$3,(ROW(F72)*5),0)</f>
        <v>-2.5021758896538633E-3</v>
      </c>
      <c r="H75" cm="1">
        <f t="array" aca="1" ref="H75" ca="1">OFFSET(WeightedAveragesUnFiltered!H$3,(ROW(G72)*5),0)</f>
        <v>0.12385726041558325</v>
      </c>
      <c r="I75" cm="1">
        <f t="array" aca="1" ref="I75" ca="1">OFFSET(WeightedAveragesUnFiltered!I$3,(ROW(H72)*5),0)</f>
        <v>-6.4643826881882777E-2</v>
      </c>
      <c r="J75" cm="1">
        <f t="array" aca="1" ref="J75" ca="1">OFFSET(WeightedAveragesUnFiltered!J$3,(ROW(I72)*5),0)</f>
        <v>4.3865923265459947E-2</v>
      </c>
      <c r="K75" cm="1">
        <f t="array" aca="1" ref="K75" ca="1">OFFSET(WeightedAveragesUnFiltered!K$3,(ROW(J72)*5),0)</f>
        <v>-2.5538417437758101E-2</v>
      </c>
      <c r="L75" cm="1">
        <f t="array" aca="1" ref="L75" ca="1">OFFSET(WeightedAveragesUnFiltered!L$3,(ROW(K72)*5),0)</f>
        <v>-6.9376047596053985E-3</v>
      </c>
      <c r="M75" cm="1">
        <f t="array" aca="1" ref="M75" ca="1">OFFSET(WeightedAveragesUnFiltered!M$3,(ROW(L72)*5),0)</f>
        <v>0.11174039582799168</v>
      </c>
      <c r="N75" cm="1">
        <f t="array" aca="1" ref="N75" ca="1">OFFSET(WeightedAveragesUnFiltered!N$3,(ROW(M72)*5),0)</f>
        <v>2.4362828207133824E-2</v>
      </c>
      <c r="O75" s="4" cm="1">
        <f t="array" aca="1" ref="O75" ca="1">OFFSET(WeightedAveragesUnFiltered!O$3,(ROW(N72)*5),0)</f>
        <v>-3.1087516216137256E-3</v>
      </c>
      <c r="P75" cm="1">
        <f t="array" aca="1" ref="P75" ca="1">OFFSET(WeightedAveragesUnFiltered!P$3,(ROW(O72)*5),0)</f>
        <v>-5.0289469713579345E-2</v>
      </c>
      <c r="Q75" cm="1">
        <f t="array" aca="1" ref="Q75" ca="1">OFFSET(WeightedAveragesUnFiltered!Q$3,(ROW(P72)*5),0)</f>
        <v>-2.2912616053946167E-2</v>
      </c>
      <c r="R75" cm="1">
        <f t="array" aca="1" ref="R75" ca="1">OFFSET(WeightedAveragesUnFiltered!R$3,(ROW(Q72)*5),0)</f>
        <v>-7.1947281090318973E-3</v>
      </c>
      <c r="S75" cm="1">
        <f t="array" aca="1" ref="S75" ca="1">OFFSET(WeightedAveragesUnFiltered!S$3,(ROW(R72)*5),0)</f>
        <v>-2.2558906561461745E-2</v>
      </c>
      <c r="T75" cm="1">
        <f t="array" aca="1" ref="T75" ca="1">OFFSET(WeightedAveragesUnFiltered!T$3,(ROW(S72)*5),0)</f>
        <v>1.467448641491164E-2</v>
      </c>
      <c r="U75" cm="1">
        <f t="array" aca="1" ref="U75" ca="1">OFFSET(WeightedAveragesUnFiltered!U$3,(ROW(T72)*5),0)</f>
        <v>6.0903075371489514E-2</v>
      </c>
      <c r="V75" cm="1">
        <f t="array" aca="1" ref="V75" ca="1">OFFSET(WeightedAveragesUnFiltered!V$3,(ROW(U72)*5),0)</f>
        <v>6.6081400783668948E-2</v>
      </c>
      <c r="W75" cm="1">
        <f t="array" aca="1" ref="W75" ca="1">OFFSET(WeightedAveragesUnFiltered!W$3,(ROW(V72)*5),0)</f>
        <v>0.18061508278900912</v>
      </c>
      <c r="X75" cm="1">
        <f t="array" aca="1" ref="X75" ca="1">OFFSET(WeightedAveragesUnFiltered!X$3,(ROW(W72)*5),0)</f>
        <v>7.0206932180652765E-3</v>
      </c>
      <c r="Y75" cm="1">
        <f t="array" aca="1" ref="Y75" ca="1">OFFSET(WeightedAveragesUnFiltered!Y$3,(ROW(X72)*5),0)</f>
        <v>-0.14137575676327224</v>
      </c>
      <c r="Z75" cm="1">
        <f t="array" aca="1" ref="Z75" ca="1">OFFSET(WeightedAveragesUnFiltered!Z$3,(ROW(Y72)*5),0)</f>
        <v>3.6160281465124358E-2</v>
      </c>
    </row>
    <row r="76" spans="1:26">
      <c r="A76" s="34" t="s">
        <v>73</v>
      </c>
      <c r="B76" cm="1">
        <f t="array" aca="1" ref="B76" ca="1">OFFSET(WeightedAveragesUnFiltered!B$3,(ROW(A73)*5),0)</f>
        <v>4.1237842373309845E-2</v>
      </c>
      <c r="C76" cm="1">
        <f t="array" aca="1" ref="C76" ca="1">OFFSET(WeightedAveragesUnFiltered!C$3,(ROW(B73)*5),0)</f>
        <v>0</v>
      </c>
      <c r="D76" cm="1">
        <f t="array" aca="1" ref="D76" ca="1">OFFSET(WeightedAveragesUnFiltered!D$3,(ROW(C73)*5),0)</f>
        <v>-8.8788645537489205E-2</v>
      </c>
      <c r="E76" cm="1">
        <f t="array" aca="1" ref="E76" ca="1">OFFSET(WeightedAveragesUnFiltered!E$3,(ROW(D73)*5),0)</f>
        <v>-7.327253689091083E-2</v>
      </c>
      <c r="F76" s="4" cm="1">
        <f t="array" aca="1" ref="F76" ca="1">OFFSET(WeightedAveragesUnFiltered!F$3,(ROW(E73)*5),0)</f>
        <v>0</v>
      </c>
      <c r="G76" cm="1">
        <f t="array" aca="1" ref="G76" ca="1">OFFSET(WeightedAveragesUnFiltered!G$3,(ROW(F73)*5),0)</f>
        <v>6.4304431282486193E-3</v>
      </c>
      <c r="H76" cm="1">
        <f t="array" aca="1" ref="H76" ca="1">OFFSET(WeightedAveragesUnFiltered!H$3,(ROW(G73)*5),0)</f>
        <v>0.1258214400513758</v>
      </c>
      <c r="I76" cm="1">
        <f t="array" aca="1" ref="I76" ca="1">OFFSET(WeightedAveragesUnFiltered!I$3,(ROW(H73)*5),0)</f>
        <v>-5.5600918423059642E-2</v>
      </c>
      <c r="J76" cm="1">
        <f t="array" aca="1" ref="J76" ca="1">OFFSET(WeightedAveragesUnFiltered!J$3,(ROW(I73)*5),0)</f>
        <v>-5.1329268081890436E-2</v>
      </c>
      <c r="K76" cm="1">
        <f t="array" aca="1" ref="K76" ca="1">OFFSET(WeightedAveragesUnFiltered!K$3,(ROW(J73)*5),0)</f>
        <v>3.0893395763603609E-3</v>
      </c>
      <c r="L76" cm="1">
        <f t="array" aca="1" ref="L76" ca="1">OFFSET(WeightedAveragesUnFiltered!L$3,(ROW(K73)*5),0)</f>
        <v>1.1959919578023434E-2</v>
      </c>
      <c r="M76" cm="1">
        <f t="array" aca="1" ref="M76" ca="1">OFFSET(WeightedAveragesUnFiltered!M$3,(ROW(L73)*5),0)</f>
        <v>1.0019029918316274E-2</v>
      </c>
      <c r="N76" cm="1">
        <f t="array" aca="1" ref="N76" ca="1">OFFSET(WeightedAveragesUnFiltered!N$3,(ROW(M73)*5),0)</f>
        <v>9.046555969674587E-2</v>
      </c>
      <c r="O76" s="4" cm="1">
        <f t="array" aca="1" ref="O76" ca="1">OFFSET(WeightedAveragesUnFiltered!O$3,(ROW(N73)*5),0)</f>
        <v>-3.4753096789782154E-2</v>
      </c>
      <c r="P76" cm="1">
        <f t="array" aca="1" ref="P76" ca="1">OFFSET(WeightedAveragesUnFiltered!P$3,(ROW(O73)*5),0)</f>
        <v>-3.6965408706156298E-2</v>
      </c>
      <c r="Q76" cm="1">
        <f t="array" aca="1" ref="Q76" ca="1">OFFSET(WeightedAveragesUnFiltered!Q$3,(ROW(P73)*5),0)</f>
        <v>-5.0019749002118488E-2</v>
      </c>
      <c r="R76" cm="1">
        <f t="array" aca="1" ref="R76" ca="1">OFFSET(WeightedAveragesUnFiltered!R$3,(ROW(Q73)*5),0)</f>
        <v>0</v>
      </c>
      <c r="S76" cm="1">
        <f t="array" aca="1" ref="S76" ca="1">OFFSET(WeightedAveragesUnFiltered!S$3,(ROW(R73)*5),0)</f>
        <v>8.5956575145126682E-2</v>
      </c>
      <c r="T76" cm="1">
        <f t="array" aca="1" ref="T76" ca="1">OFFSET(WeightedAveragesUnFiltered!T$3,(ROW(S73)*5),0)</f>
        <v>0.12565482114750912</v>
      </c>
      <c r="U76" cm="1">
        <f t="array" aca="1" ref="U76" ca="1">OFFSET(WeightedAveragesUnFiltered!U$3,(ROW(T73)*5),0)</f>
        <v>0.14120391629209467</v>
      </c>
      <c r="V76" cm="1">
        <f t="array" aca="1" ref="V76" ca="1">OFFSET(WeightedAveragesUnFiltered!V$3,(ROW(U73)*5),0)</f>
        <v>-0.22470351242777523</v>
      </c>
      <c r="W76" cm="1">
        <f t="array" aca="1" ref="W76" ca="1">OFFSET(WeightedAveragesUnFiltered!W$3,(ROW(V73)*5),0)</f>
        <v>-2.82798020372537E-2</v>
      </c>
      <c r="X76" cm="1">
        <f t="array" aca="1" ref="X76" ca="1">OFFSET(WeightedAveragesUnFiltered!X$3,(ROW(W73)*5),0)</f>
        <v>-7.8254269193594087E-2</v>
      </c>
      <c r="Y76" cm="1">
        <f t="array" aca="1" ref="Y76" ca="1">OFFSET(WeightedAveragesUnFiltered!Y$3,(ROW(X73)*5),0)</f>
        <v>-0.14942172103103701</v>
      </c>
      <c r="Z76" cm="1">
        <f t="array" aca="1" ref="Z76" ca="1">OFFSET(WeightedAveragesUnFiltered!Z$3,(ROW(Y73)*5),0)</f>
        <v>-7.4031700215663493E-2</v>
      </c>
    </row>
    <row r="77" spans="1:26">
      <c r="A77" s="34" t="s">
        <v>74</v>
      </c>
      <c r="B77" cm="1">
        <f t="array" aca="1" ref="B77" ca="1">OFFSET(WeightedAveragesUnFiltered!B$3,(ROW(A74)*5),0)</f>
        <v>3.4194695253922394E-2</v>
      </c>
      <c r="C77" cm="1">
        <f t="array" aca="1" ref="C77" ca="1">OFFSET(WeightedAveragesUnFiltered!C$3,(ROW(B74)*5),0)</f>
        <v>7.7131013809253135E-2</v>
      </c>
      <c r="D77" cm="1">
        <f t="array" aca="1" ref="D77" ca="1">OFFSET(WeightedAveragesUnFiltered!D$3,(ROW(C74)*5),0)</f>
        <v>-9.062825954091959E-2</v>
      </c>
      <c r="E77" cm="1">
        <f t="array" aca="1" ref="E77" ca="1">OFFSET(WeightedAveragesUnFiltered!E$3,(ROW(D74)*5),0)</f>
        <v>0</v>
      </c>
      <c r="F77" s="4" cm="1">
        <f t="array" aca="1" ref="F77" ca="1">OFFSET(WeightedAveragesUnFiltered!F$3,(ROW(E74)*5),0)</f>
        <v>-4.3742499434278444E-2</v>
      </c>
      <c r="G77" cm="1">
        <f t="array" aca="1" ref="G77" ca="1">OFFSET(WeightedAveragesUnFiltered!G$3,(ROW(F74)*5),0)</f>
        <v>1.2860886256497239E-2</v>
      </c>
      <c r="H77" cm="1">
        <f t="array" aca="1" ref="H77" ca="1">OFFSET(WeightedAveragesUnFiltered!H$3,(ROW(G74)*5),0)</f>
        <v>-0.1500900417449203</v>
      </c>
      <c r="I77" cm="1">
        <f t="array" aca="1" ref="I77" ca="1">OFFSET(WeightedAveragesUnFiltered!I$3,(ROW(H74)*5),0)</f>
        <v>8.2665292086959455E-2</v>
      </c>
      <c r="J77" cm="1">
        <f t="array" aca="1" ref="J77" ca="1">OFFSET(WeightedAveragesUnFiltered!J$3,(ROW(I74)*5),0)</f>
        <v>0</v>
      </c>
      <c r="K77" cm="1">
        <f t="array" aca="1" ref="K77" ca="1">OFFSET(WeightedAveragesUnFiltered!K$3,(ROW(J74)*5),0)</f>
        <v>-5.7663955006420381E-2</v>
      </c>
      <c r="L77" cm="1">
        <f t="array" aca="1" ref="L77" ca="1">OFFSET(WeightedAveragesUnFiltered!L$3,(ROW(K74)*5),0)</f>
        <v>8.9036131530446164E-3</v>
      </c>
      <c r="M77" cm="1">
        <f t="array" aca="1" ref="M77" ca="1">OFFSET(WeightedAveragesUnFiltered!M$3,(ROW(L74)*5),0)</f>
        <v>1.4919468552843733E-2</v>
      </c>
      <c r="N77" cm="1">
        <f t="array" aca="1" ref="N77" ca="1">OFFSET(WeightedAveragesUnFiltered!N$3,(ROW(M74)*5),0)</f>
        <v>0</v>
      </c>
      <c r="O77" s="4" cm="1">
        <f t="array" aca="1" ref="O77" ca="1">OFFSET(WeightedAveragesUnFiltered!O$3,(ROW(N74)*5),0)</f>
        <v>1.0613970781619703E-2</v>
      </c>
      <c r="P77" cm="1">
        <f t="array" aca="1" ref="P77" ca="1">OFFSET(WeightedAveragesUnFiltered!P$3,(ROW(O74)*5),0)</f>
        <v>9.1264295851706378E-3</v>
      </c>
      <c r="Q77" cm="1">
        <f t="array" aca="1" ref="Q77" ca="1">OFFSET(WeightedAveragesUnFiltered!Q$3,(ROW(P74)*5),0)</f>
        <v>4.3186551527287148E-2</v>
      </c>
      <c r="R77" cm="1">
        <f t="array" aca="1" ref="R77" ca="1">OFFSET(WeightedAveragesUnFiltered!R$3,(ROW(Q74)*5),0)</f>
        <v>0</v>
      </c>
      <c r="S77" cm="1">
        <f t="array" aca="1" ref="S77" ca="1">OFFSET(WeightedAveragesUnFiltered!S$3,(ROW(R74)*5),0)</f>
        <v>0</v>
      </c>
      <c r="T77" cm="1">
        <f t="array" aca="1" ref="T77" ca="1">OFFSET(WeightedAveragesUnFiltered!T$3,(ROW(S74)*5),0)</f>
        <v>0</v>
      </c>
      <c r="U77" cm="1">
        <f t="array" aca="1" ref="U77" ca="1">OFFSET(WeightedAveragesUnFiltered!U$3,(ROW(T74)*5),0)</f>
        <v>-9.0897222500429267E-2</v>
      </c>
      <c r="V77" cm="1">
        <f t="array" aca="1" ref="V77" ca="1">OFFSET(WeightedAveragesUnFiltered!V$3,(ROW(U74)*5),0)</f>
        <v>0</v>
      </c>
      <c r="W77" cm="1">
        <f t="array" aca="1" ref="W77" ca="1">OFFSET(WeightedAveragesUnFiltered!W$3,(ROW(V74)*5),0)</f>
        <v>-4.0300462088786904E-2</v>
      </c>
      <c r="X77" cm="1">
        <f t="array" aca="1" ref="X77" ca="1">OFFSET(WeightedAveragesUnFiltered!X$3,(ROW(W74)*5),0)</f>
        <v>0</v>
      </c>
      <c r="Y77" cm="1">
        <f t="array" aca="1" ref="Y77" ca="1">OFFSET(WeightedAveragesUnFiltered!Y$3,(ROW(X74)*5),0)</f>
        <v>-1.6395425524055745E-2</v>
      </c>
      <c r="Z77" cm="1">
        <f t="array" aca="1" ref="Z77" ca="1">OFFSET(WeightedAveragesUnFiltered!Z$3,(ROW(Y74)*5),0)</f>
        <v>0</v>
      </c>
    </row>
    <row r="78" spans="1:26">
      <c r="A78" s="34" t="s">
        <v>75</v>
      </c>
      <c r="B78" cm="1">
        <f t="array" aca="1" ref="B78" ca="1">OFFSET(WeightedAveragesUnFiltered!B$3,(ROW(A75)*5),0)</f>
        <v>-9.2879237086274033E-3</v>
      </c>
      <c r="C78" cm="1">
        <f t="array" aca="1" ref="C78" ca="1">OFFSET(WeightedAveragesUnFiltered!C$3,(ROW(B75)*5),0)</f>
        <v>0</v>
      </c>
      <c r="D78" cm="1">
        <f t="array" aca="1" ref="D78" ca="1">OFFSET(WeightedAveragesUnFiltered!D$3,(ROW(C75)*5),0)</f>
        <v>4.0983251825250568E-2</v>
      </c>
      <c r="E78" cm="1">
        <f t="array" aca="1" ref="E78" ca="1">OFFSET(WeightedAveragesUnFiltered!E$3,(ROW(D75)*5),0)</f>
        <v>2.7898056480320451E-2</v>
      </c>
      <c r="F78" s="4" cm="1">
        <f t="array" aca="1" ref="F78" ca="1">OFFSET(WeightedAveragesUnFiltered!F$3,(ROW(E75)*5),0)</f>
        <v>9.0923301289475966E-3</v>
      </c>
      <c r="G78" cm="1">
        <f t="array" aca="1" ref="G78" ca="1">OFFSET(WeightedAveragesUnFiltered!G$3,(ROW(F75)*5),0)</f>
        <v>0</v>
      </c>
      <c r="H78" cm="1">
        <f t="array" aca="1" ref="H78" ca="1">OFFSET(WeightedAveragesUnFiltered!H$3,(ROW(G75)*5),0)</f>
        <v>0.10252166215046764</v>
      </c>
      <c r="I78" cm="1">
        <f t="array" aca="1" ref="I78" ca="1">OFFSET(WeightedAveragesUnFiltered!I$3,(ROW(H75)*5),0)</f>
        <v>7.6275342435577639E-2</v>
      </c>
      <c r="J78" cm="1">
        <f t="array" aca="1" ref="J78" ca="1">OFFSET(WeightedAveragesUnFiltered!J$3,(ROW(I75)*5),0)</f>
        <v>4.5343644312840478E-2</v>
      </c>
      <c r="K78" cm="1">
        <f t="array" aca="1" ref="K78" ca="1">OFFSET(WeightedAveragesUnFiltered!K$3,(ROW(J75)*5),0)</f>
        <v>-1.9633413765802663E-2</v>
      </c>
      <c r="L78" cm="1">
        <f t="array" aca="1" ref="L78" ca="1">OFFSET(WeightedAveragesUnFiltered!L$3,(ROW(K75)*5),0)</f>
        <v>1.7807226306089233E-2</v>
      </c>
      <c r="M78" cm="1">
        <f t="array" aca="1" ref="M78" ca="1">OFFSET(WeightedAveragesUnFiltered!M$3,(ROW(L75)*5),0)</f>
        <v>0</v>
      </c>
      <c r="N78" cm="1">
        <f t="array" aca="1" ref="N78" ca="1">OFFSET(WeightedAveragesUnFiltered!N$3,(ROW(M75)*5),0)</f>
        <v>0</v>
      </c>
      <c r="O78" s="4" cm="1">
        <f t="array" aca="1" ref="O78" ca="1">OFFSET(WeightedAveragesUnFiltered!O$3,(ROW(N75)*5),0)</f>
        <v>6.2578311972573811E-2</v>
      </c>
      <c r="P78" cm="1">
        <f t="array" aca="1" ref="P78" ca="1">OFFSET(WeightedAveragesUnFiltered!P$3,(ROW(O75)*5),0)</f>
        <v>0</v>
      </c>
      <c r="Q78" cm="1">
        <f t="array" aca="1" ref="Q78" ca="1">OFFSET(WeightedAveragesUnFiltered!Q$3,(ROW(P75)*5),0)</f>
        <v>7.4172915928549327E-2</v>
      </c>
      <c r="R78" cm="1">
        <f t="array" aca="1" ref="R78" ca="1">OFFSET(WeightedAveragesUnFiltered!R$3,(ROW(Q75)*5),0)</f>
        <v>1.2711262506439426E-2</v>
      </c>
      <c r="S78" cm="1">
        <f t="array" aca="1" ref="S78" ca="1">OFFSET(WeightedAveragesUnFiltered!S$3,(ROW(R75)*5),0)</f>
        <v>-9.1840765404248445E-2</v>
      </c>
      <c r="T78" cm="1">
        <f t="array" aca="1" ref="T78" ca="1">OFFSET(WeightedAveragesUnFiltered!T$3,(ROW(S75)*5),0)</f>
        <v>0</v>
      </c>
      <c r="U78" cm="1">
        <f t="array" aca="1" ref="U78" ca="1">OFFSET(WeightedAveragesUnFiltered!U$3,(ROW(T75)*5),0)</f>
        <v>-2.1027079292359148E-2</v>
      </c>
      <c r="V78" cm="1">
        <f t="array" aca="1" ref="V78" ca="1">OFFSET(WeightedAveragesUnFiltered!V$3,(ROW(U75)*5),0)</f>
        <v>0</v>
      </c>
      <c r="W78" cm="1">
        <f t="array" aca="1" ref="W78" ca="1">OFFSET(WeightedAveragesUnFiltered!W$3,(ROW(V75)*5),0)</f>
        <v>0.2045110209538957</v>
      </c>
      <c r="X78" t="e" cm="1">
        <f t="array" aca="1" ref="X78" ca="1">OFFSET(WeightedAveragesUnFiltered!X$3,(ROW(W75)*5),0)</f>
        <v>#DIV/0!</v>
      </c>
      <c r="Y78" cm="1">
        <f t="array" aca="1" ref="Y78" ca="1">OFFSET(WeightedAveragesUnFiltered!Y$3,(ROW(X75)*5),0)</f>
        <v>-6.8849443375949781E-2</v>
      </c>
      <c r="Z78" cm="1">
        <f t="array" aca="1" ref="Z78" ca="1">OFFSET(WeightedAveragesUnFiltered!Z$3,(ROW(Y75)*5),0)</f>
        <v>0.11689951800410482</v>
      </c>
    </row>
    <row r="79" spans="1:26">
      <c r="A79" s="34" t="s">
        <v>76</v>
      </c>
      <c r="B79" cm="1">
        <f t="array" aca="1" ref="B79" ca="1">OFFSET(WeightedAveragesUnFiltered!B$3,(ROW(A76)*5),0)</f>
        <v>0</v>
      </c>
      <c r="C79" cm="1">
        <f t="array" aca="1" ref="C79" ca="1">OFFSET(WeightedAveragesUnFiltered!C$3,(ROW(B76)*5),0)</f>
        <v>0.1160830733206243</v>
      </c>
      <c r="D79" cm="1">
        <f t="array" aca="1" ref="D79" ca="1">OFFSET(WeightedAveragesUnFiltered!D$3,(ROW(C76)*5),0)</f>
        <v>-4.3095767212070979E-2</v>
      </c>
      <c r="E79" cm="1">
        <f t="array" aca="1" ref="E79" ca="1">OFFSET(WeightedAveragesUnFiltered!E$3,(ROW(D76)*5),0)</f>
        <v>-4.7064111274027643E-3</v>
      </c>
      <c r="F79" s="4" cm="1">
        <f t="array" aca="1" ref="F79" ca="1">OFFSET(WeightedAveragesUnFiltered!F$3,(ROW(E76)*5),0)</f>
        <v>-5.161216817730619E-2</v>
      </c>
      <c r="G79" cm="1">
        <f t="array" aca="1" ref="G79" ca="1">OFFSET(WeightedAveragesUnFiltered!G$3,(ROW(F76)*5),0)</f>
        <v>0</v>
      </c>
      <c r="H79" cm="1">
        <f t="array" aca="1" ref="H79" ca="1">OFFSET(WeightedAveragesUnFiltered!H$3,(ROW(G76)*5),0)</f>
        <v>0.3075649864514029</v>
      </c>
      <c r="I79" cm="1">
        <f t="array" aca="1" ref="I79" ca="1">OFFSET(WeightedAveragesUnFiltered!I$3,(ROW(H76)*5),0)</f>
        <v>-0.18512334480040846</v>
      </c>
      <c r="J79" cm="1">
        <f t="array" aca="1" ref="J79" ca="1">OFFSET(WeightedAveragesUnFiltered!J$3,(ROW(I76)*5),0)</f>
        <v>0</v>
      </c>
      <c r="K79" cm="1">
        <f t="array" aca="1" ref="K79" ca="1">OFFSET(WeightedAveragesUnFiltered!K$3,(ROW(J76)*5),0)</f>
        <v>-9.9538754783618982E-2</v>
      </c>
      <c r="L79" cm="1">
        <f t="array" aca="1" ref="L79" ca="1">OFFSET(WeightedAveragesUnFiltered!L$3,(ROW(K76)*5),0)</f>
        <v>-7.5670973067104491E-2</v>
      </c>
      <c r="M79" cm="1">
        <f t="array" aca="1" ref="M79" ca="1">OFFSET(WeightedAveragesUnFiltered!M$3,(ROW(L76)*5),0)</f>
        <v>0</v>
      </c>
      <c r="N79" cm="1">
        <f t="array" aca="1" ref="N79" ca="1">OFFSET(WeightedAveragesUnFiltered!N$3,(ROW(M76)*5),0)</f>
        <v>0</v>
      </c>
      <c r="O79" s="4" cm="1">
        <f t="array" aca="1" ref="O79" ca="1">OFFSET(WeightedAveragesUnFiltered!O$3,(ROW(N76)*5),0)</f>
        <v>-3.1078151020326301E-2</v>
      </c>
      <c r="P79" cm="1">
        <f t="array" aca="1" ref="P79" ca="1">OFFSET(WeightedAveragesUnFiltered!P$3,(ROW(O76)*5),0)</f>
        <v>-2.0312595589531236E-2</v>
      </c>
      <c r="Q79" cm="1">
        <f t="array" aca="1" ref="Q79" ca="1">OFFSET(WeightedAveragesUnFiltered!Q$3,(ROW(P76)*5),0)</f>
        <v>-3.7086457964274663E-2</v>
      </c>
      <c r="R79" cm="1">
        <f t="array" aca="1" ref="R79" ca="1">OFFSET(WeightedAveragesUnFiltered!R$3,(ROW(Q76)*5),0)</f>
        <v>0</v>
      </c>
      <c r="S79" cm="1">
        <f t="array" aca="1" ref="S79" ca="1">OFFSET(WeightedAveragesUnFiltered!S$3,(ROW(R76)*5),0)</f>
        <v>6.1227176936165605E-2</v>
      </c>
      <c r="T79" cm="1">
        <f t="array" aca="1" ref="T79" ca="1">OFFSET(WeightedAveragesUnFiltered!T$3,(ROW(S76)*5),0)</f>
        <v>0</v>
      </c>
      <c r="U79" cm="1">
        <f t="array" aca="1" ref="U79" ca="1">OFFSET(WeightedAveragesUnFiltered!U$3,(ROW(T76)*5),0)</f>
        <v>0.12956805934683971</v>
      </c>
      <c r="V79" cm="1">
        <f t="array" aca="1" ref="V79" ca="1">OFFSET(WeightedAveragesUnFiltered!V$3,(ROW(U76)*5),0)</f>
        <v>0</v>
      </c>
      <c r="W79" cm="1">
        <f t="array" aca="1" ref="W79" ca="1">OFFSET(WeightedAveragesUnFiltered!W$3,(ROW(V76)*5),0)</f>
        <v>0</v>
      </c>
      <c r="X79" cm="1">
        <f t="array" aca="1" ref="X79" ca="1">OFFSET(WeightedAveragesUnFiltered!X$3,(ROW(W76)*5),0)</f>
        <v>0</v>
      </c>
      <c r="Y79" cm="1">
        <f t="array" aca="1" ref="Y79" ca="1">OFFSET(WeightedAveragesUnFiltered!Y$3,(ROW(X76)*5),0)</f>
        <v>2.2199926257584386E-2</v>
      </c>
      <c r="Z79" cm="1">
        <f t="array" aca="1" ref="Z79" ca="1">OFFSET(WeightedAveragesUnFiltered!Z$3,(ROW(Y76)*5),0)</f>
        <v>-0.10895123706541704</v>
      </c>
    </row>
    <row r="80" spans="1:26">
      <c r="A80" s="34" t="s">
        <v>77</v>
      </c>
      <c r="B80" cm="1">
        <f t="array" aca="1" ref="B80" ca="1">OFFSET(WeightedAveragesUnFiltered!B$3,(ROW(A77)*5),0)</f>
        <v>2.8175257125561338E-2</v>
      </c>
      <c r="C80" cm="1">
        <f t="array" aca="1" ref="C80" ca="1">OFFSET(WeightedAveragesUnFiltered!C$3,(ROW(B77)*5),0)</f>
        <v>5.0453311700476835E-3</v>
      </c>
      <c r="D80" cm="1">
        <f t="array" aca="1" ref="D80" ca="1">OFFSET(WeightedAveragesUnFiltered!D$3,(ROW(C77)*5),0)</f>
        <v>2.8233498842251303E-2</v>
      </c>
      <c r="E80" cm="1">
        <f t="array" aca="1" ref="E80" ca="1">OFFSET(WeightedAveragesUnFiltered!E$3,(ROW(D77)*5),0)</f>
        <v>0</v>
      </c>
      <c r="F80" s="4" cm="1">
        <f t="array" aca="1" ref="F80" ca="1">OFFSET(WeightedAveragesUnFiltered!F$3,(ROW(E77)*5),0)</f>
        <v>1.846274206800148E-2</v>
      </c>
      <c r="G80" cm="1">
        <f t="array" aca="1" ref="G80" ca="1">OFFSET(WeightedAveragesUnFiltered!G$3,(ROW(F77)*5),0)</f>
        <v>7.8134470195342851E-2</v>
      </c>
      <c r="H80" cm="1">
        <f t="array" aca="1" ref="H80" ca="1">OFFSET(WeightedAveragesUnFiltered!H$3,(ROW(G77)*5),0)</f>
        <v>4.0937235325211728E-2</v>
      </c>
      <c r="I80" cm="1">
        <f t="array" aca="1" ref="I80" ca="1">OFFSET(WeightedAveragesUnFiltered!I$3,(ROW(H77)*5),0)</f>
        <v>-6.2902893341488658E-2</v>
      </c>
      <c r="J80" cm="1">
        <f t="array" aca="1" ref="J80" ca="1">OFFSET(WeightedAveragesUnFiltered!J$3,(ROW(I77)*5),0)</f>
        <v>-2.5667522331874842E-2</v>
      </c>
      <c r="K80" cm="1">
        <f t="array" aca="1" ref="K80" ca="1">OFFSET(WeightedAveragesUnFiltered!K$3,(ROW(J77)*5),0)</f>
        <v>-3.0384700697472884E-4</v>
      </c>
      <c r="L80" cm="1">
        <f t="array" aca="1" ref="L80" ca="1">OFFSET(WeightedAveragesUnFiltered!L$3,(ROW(K77)*5),0)</f>
        <v>-2.4591289790771632E-3</v>
      </c>
      <c r="M80" cm="1">
        <f t="array" aca="1" ref="M80" ca="1">OFFSET(WeightedAveragesUnFiltered!M$3,(ROW(L77)*5),0)</f>
        <v>-0.34916306497000815</v>
      </c>
      <c r="N80" cm="1">
        <f t="array" aca="1" ref="N80" ca="1">OFFSET(WeightedAveragesUnFiltered!N$3,(ROW(M77)*5),0)</f>
        <v>1.8968371273716852E-3</v>
      </c>
      <c r="O80" s="4" cm="1">
        <f t="array" aca="1" ref="O80" ca="1">OFFSET(WeightedAveragesUnFiltered!O$3,(ROW(N77)*5),0)</f>
        <v>-2.0364443969687899E-2</v>
      </c>
      <c r="P80" cm="1">
        <f t="array" aca="1" ref="P80" ca="1">OFFSET(WeightedAveragesUnFiltered!P$3,(ROW(O77)*5),0)</f>
        <v>7.1833760701779355E-3</v>
      </c>
      <c r="Q80" cm="1">
        <f t="array" aca="1" ref="Q80" ca="1">OFFSET(WeightedAveragesUnFiltered!Q$3,(ROW(P77)*5),0)</f>
        <v>2.853488158887443E-2</v>
      </c>
      <c r="R80" cm="1">
        <f t="array" aca="1" ref="R80" ca="1">OFFSET(WeightedAveragesUnFiltered!R$3,(ROW(Q77)*5),0)</f>
        <v>4.8828399333379714E-2</v>
      </c>
      <c r="S80" cm="1">
        <f t="array" aca="1" ref="S80" ca="1">OFFSET(WeightedAveragesUnFiltered!S$3,(ROW(R77)*5),0)</f>
        <v>1.4154514117616791E-2</v>
      </c>
      <c r="T80" cm="1">
        <f t="array" aca="1" ref="T80" ca="1">OFFSET(WeightedAveragesUnFiltered!T$3,(ROW(S77)*5),0)</f>
        <v>3.1413705286877279E-2</v>
      </c>
      <c r="U80" cm="1">
        <f t="array" aca="1" ref="U80" ca="1">OFFSET(WeightedAveragesUnFiltered!U$3,(ROW(T77)*5),0)</f>
        <v>-0.10951707961151175</v>
      </c>
      <c r="V80" cm="1">
        <f t="array" aca="1" ref="V80" ca="1">OFFSET(WeightedAveragesUnFiltered!V$3,(ROW(U77)*5),0)</f>
        <v>-0.12869563949101043</v>
      </c>
      <c r="W80" cm="1">
        <f t="array" aca="1" ref="W80" ca="1">OFFSET(WeightedAveragesUnFiltered!W$3,(ROW(V77)*5),0)</f>
        <v>3.9935250399674146E-2</v>
      </c>
      <c r="X80" cm="1">
        <f t="array" aca="1" ref="X80" ca="1">OFFSET(WeightedAveragesUnFiltered!X$3,(ROW(W77)*5),0)</f>
        <v>0.17916899413637744</v>
      </c>
      <c r="Y80" cm="1">
        <f t="array" aca="1" ref="Y80" ca="1">OFFSET(WeightedAveragesUnFiltered!Y$3,(ROW(X77)*5),0)</f>
        <v>-6.3903169859003059E-2</v>
      </c>
      <c r="Z80" cm="1">
        <f t="array" aca="1" ref="Z80" ca="1">OFFSET(WeightedAveragesUnFiltered!Z$3,(ROW(Y77)*5),0)</f>
        <v>0.18558793343554894</v>
      </c>
    </row>
    <row r="81" spans="1:26">
      <c r="A81" s="34" t="s">
        <v>78</v>
      </c>
      <c r="B81" cm="1">
        <f t="array" aca="1" ref="B81" ca="1">OFFSET(WeightedAveragesUnFiltered!B$3,(ROW(A78)*5),0)</f>
        <v>2.0087454716673964E-2</v>
      </c>
      <c r="C81" cm="1">
        <f t="array" aca="1" ref="C81" ca="1">OFFSET(WeightedAveragesUnFiltered!C$3,(ROW(B78)*5),0)</f>
        <v>2.560045495901702E-2</v>
      </c>
      <c r="D81" cm="1">
        <f t="array" aca="1" ref="D81" ca="1">OFFSET(WeightedAveragesUnFiltered!D$3,(ROW(C78)*5),0)</f>
        <v>0.14052067747318969</v>
      </c>
      <c r="E81" cm="1">
        <f t="array" aca="1" ref="E81" ca="1">OFFSET(WeightedAveragesUnFiltered!E$3,(ROW(D78)*5),0)</f>
        <v>0</v>
      </c>
      <c r="F81" s="4" cm="1">
        <f t="array" aca="1" ref="F81" ca="1">OFFSET(WeightedAveragesUnFiltered!F$3,(ROW(E78)*5),0)</f>
        <v>-1.846274206800148E-2</v>
      </c>
      <c r="G81" cm="1">
        <f t="array" aca="1" ref="G81" ca="1">OFFSET(WeightedAveragesUnFiltered!G$3,(ROW(F78)*5),0)</f>
        <v>-5.1849553133071311E-2</v>
      </c>
      <c r="H81" cm="1">
        <f t="array" aca="1" ref="H81" ca="1">OFFSET(WeightedAveragesUnFiltered!H$3,(ROW(G78)*5),0)</f>
        <v>0.11231978403494992</v>
      </c>
      <c r="I81" cm="1">
        <f t="array" aca="1" ref="I81" ca="1">OFFSET(WeightedAveragesUnFiltered!I$3,(ROW(H78)*5),0)</f>
        <v>6.2902893341488658E-2</v>
      </c>
      <c r="J81" cm="1">
        <f t="array" aca="1" ref="J81" ca="1">OFFSET(WeightedAveragesUnFiltered!J$3,(ROW(I78)*5),0)</f>
        <v>-1.8661738482152739E-2</v>
      </c>
      <c r="K81" cm="1">
        <f t="array" aca="1" ref="K81" ca="1">OFFSET(WeightedAveragesUnFiltered!K$3,(ROW(J78)*5),0)</f>
        <v>-3.0384700697472884E-4</v>
      </c>
      <c r="L81" cm="1">
        <f t="array" aca="1" ref="L81" ca="1">OFFSET(WeightedAveragesUnFiltered!L$3,(ROW(K78)*5),0)</f>
        <v>-4.3943460865812521E-3</v>
      </c>
      <c r="M81" cm="1">
        <f t="array" aca="1" ref="M81" ca="1">OFFSET(WeightedAveragesUnFiltered!M$3,(ROW(L78)*5),0)</f>
        <v>-0.34916306497000815</v>
      </c>
      <c r="N81" cm="1">
        <f t="array" aca="1" ref="N81" ca="1">OFFSET(WeightedAveragesUnFiltered!N$3,(ROW(M78)*5),0)</f>
        <v>-2.6431344123723305E-2</v>
      </c>
      <c r="O81" s="4" cm="1">
        <f t="array" aca="1" ref="O81" ca="1">OFFSET(WeightedAveragesUnFiltered!O$3,(ROW(N78)*5),0)</f>
        <v>-8.4696797810755505E-3</v>
      </c>
      <c r="P81" cm="1">
        <f t="array" aca="1" ref="P81" ca="1">OFFSET(WeightedAveragesUnFiltered!P$3,(ROW(O78)*5),0)</f>
        <v>1.7433201922163005E-2</v>
      </c>
      <c r="Q81" cm="1">
        <f t="array" aca="1" ref="Q81" ca="1">OFFSET(WeightedAveragesUnFiltered!Q$3,(ROW(P78)*5),0)</f>
        <v>2.853488158887443E-2</v>
      </c>
      <c r="R81" cm="1">
        <f t="array" aca="1" ref="R81" ca="1">OFFSET(WeightedAveragesUnFiltered!R$3,(ROW(Q78)*5),0)</f>
        <v>9.7656798666759428E-2</v>
      </c>
      <c r="S81" cm="1">
        <f t="array" aca="1" ref="S81" ca="1">OFFSET(WeightedAveragesUnFiltered!S$3,(ROW(R78)*5),0)</f>
        <v>-9.0664391351695257E-3</v>
      </c>
      <c r="T81" cm="1">
        <f t="array" aca="1" ref="T81" ca="1">OFFSET(WeightedAveragesUnFiltered!T$3,(ROW(S78)*5),0)</f>
        <v>0</v>
      </c>
      <c r="U81" cm="1">
        <f t="array" aca="1" ref="U81" ca="1">OFFSET(WeightedAveragesUnFiltered!U$3,(ROW(T78)*5),0)</f>
        <v>-0.12258413797697477</v>
      </c>
      <c r="V81" cm="1">
        <f t="array" aca="1" ref="V81" ca="1">OFFSET(WeightedAveragesUnFiltered!V$3,(ROW(U78)*5),0)</f>
        <v>-2.7396364983446435E-3</v>
      </c>
      <c r="W81" cm="1">
        <f t="array" aca="1" ref="W81" ca="1">OFFSET(WeightedAveragesUnFiltered!W$3,(ROW(V78)*5),0)</f>
        <v>2.1899505399048766E-2</v>
      </c>
      <c r="X81" cm="1">
        <f t="array" aca="1" ref="X81" ca="1">OFFSET(WeightedAveragesUnFiltered!X$3,(ROW(W78)*5),0)</f>
        <v>-6.3998956795066203E-2</v>
      </c>
      <c r="Y81" cm="1">
        <f t="array" aca="1" ref="Y81" ca="1">OFFSET(WeightedAveragesUnFiltered!Y$3,(ROW(X78)*5),0)</f>
        <v>-5.9606371350839106E-2</v>
      </c>
      <c r="Z81" cm="1">
        <f t="array" aca="1" ref="Z81" ca="1">OFFSET(WeightedAveragesUnFiltered!Z$3,(ROW(Y78)*5),0)</f>
        <v>-3.9775721993890928E-2</v>
      </c>
    </row>
    <row r="82" spans="1:26">
      <c r="A82" s="34" t="s">
        <v>79</v>
      </c>
      <c r="B82" cm="1">
        <f t="array" aca="1" ref="B82" ca="1">OFFSET(WeightedAveragesUnFiltered!B$3,(ROW(A79)*5),0)</f>
        <v>-1.7650118681398871E-2</v>
      </c>
      <c r="C82" cm="1">
        <f t="array" aca="1" ref="C82" ca="1">OFFSET(WeightedAveragesUnFiltered!C$3,(ROW(B79)*5),0)</f>
        <v>1.0189567589371394E-2</v>
      </c>
      <c r="D82" cm="1">
        <f t="array" aca="1" ref="D82" ca="1">OFFSET(WeightedAveragesUnFiltered!D$3,(ROW(C79)*5),0)</f>
        <v>-7.2385791576929245E-2</v>
      </c>
      <c r="E82" cm="1">
        <f t="array" aca="1" ref="E82" ca="1">OFFSET(WeightedAveragesUnFiltered!E$3,(ROW(D79)*5),0)</f>
        <v>0</v>
      </c>
      <c r="F82" s="4" cm="1">
        <f t="array" aca="1" ref="F82" ca="1">OFFSET(WeightedAveragesUnFiltered!F$3,(ROW(E79)*5),0)</f>
        <v>-5.5388226204004506E-2</v>
      </c>
      <c r="G82" cm="1">
        <f t="array" aca="1" ref="G82" ca="1">OFFSET(WeightedAveragesUnFiltered!G$3,(ROW(F79)*5),0)</f>
        <v>-5.8918865296048284E-2</v>
      </c>
      <c r="H82" cm="1">
        <f t="array" aca="1" ref="H82" ca="1">OFFSET(WeightedAveragesUnFiltered!H$3,(ROW(G79)*5),0)</f>
        <v>0.11540242176483773</v>
      </c>
      <c r="I82" cm="1">
        <f t="array" aca="1" ref="I82" ca="1">OFFSET(WeightedAveragesUnFiltered!I$3,(ROW(H79)*5),0)</f>
        <v>3.8251220964753016E-2</v>
      </c>
      <c r="J82" cm="1">
        <f t="array" aca="1" ref="J82" ca="1">OFFSET(WeightedAveragesUnFiltered!J$3,(ROW(I79)*5),0)</f>
        <v>-6.1083970743023255E-2</v>
      </c>
      <c r="K82" cm="1">
        <f t="array" aca="1" ref="K82" ca="1">OFFSET(WeightedAveragesUnFiltered!K$3,(ROW(J79)*5),0)</f>
        <v>-6.6596442865529529E-2</v>
      </c>
      <c r="L82" cm="1">
        <f t="array" aca="1" ref="L82" ca="1">OFFSET(WeightedAveragesUnFiltered!L$3,(ROW(K79)*5),0)</f>
        <v>1.8040502361602396E-3</v>
      </c>
      <c r="M82" cm="1">
        <f t="array" aca="1" ref="M82" ca="1">OFFSET(WeightedAveragesUnFiltered!M$3,(ROW(L79)*5),0)</f>
        <v>-0.20733516513534622</v>
      </c>
      <c r="N82" cm="1">
        <f t="array" aca="1" ref="N82" ca="1">OFFSET(WeightedAveragesUnFiltered!N$3,(ROW(M79)*5),0)</f>
        <v>3.1534945416768316E-2</v>
      </c>
      <c r="O82" s="4" cm="1">
        <f t="array" aca="1" ref="O82" ca="1">OFFSET(WeightedAveragesUnFiltered!O$3,(ROW(N79)*5),0)</f>
        <v>3.845638927574719E-2</v>
      </c>
      <c r="P82" cm="1">
        <f t="array" aca="1" ref="P82" ca="1">OFFSET(WeightedAveragesUnFiltered!P$3,(ROW(O79)*5),0)</f>
        <v>1.1040134447923185E-2</v>
      </c>
      <c r="Q82" cm="1">
        <f t="array" aca="1" ref="Q82" ca="1">OFFSET(WeightedAveragesUnFiltered!Q$3,(ROW(P79)*5),0)</f>
        <v>3.2422532407377892E-2</v>
      </c>
      <c r="R82" cm="1">
        <f t="array" aca="1" ref="R82" ca="1">OFFSET(WeightedAveragesUnFiltered!R$3,(ROW(Q79)*5),0)</f>
        <v>-1.6948350008585862E-2</v>
      </c>
      <c r="S82" cm="1">
        <f t="array" aca="1" ref="S82" ca="1">OFFSET(WeightedAveragesUnFiltered!S$3,(ROW(R79)*5),0)</f>
        <v>2.3010357726496535E-2</v>
      </c>
      <c r="T82" cm="1">
        <f t="array" aca="1" ref="T82" ca="1">OFFSET(WeightedAveragesUnFiltered!T$3,(ROW(S79)*5),0)</f>
        <v>0</v>
      </c>
      <c r="U82" cm="1">
        <f t="array" aca="1" ref="U82" ca="1">OFFSET(WeightedAveragesUnFiltered!U$3,(ROW(T79)*5),0)</f>
        <v>4.2197582746947349E-2</v>
      </c>
      <c r="V82" cm="1">
        <f t="array" aca="1" ref="V82" ca="1">OFFSET(WeightedAveragesUnFiltered!V$3,(ROW(U79)*5),0)</f>
        <v>-5.479272996689287E-3</v>
      </c>
      <c r="W82" cm="1">
        <f t="array" aca="1" ref="W82" ca="1">OFFSET(WeightedAveragesUnFiltered!W$3,(ROW(V79)*5),0)</f>
        <v>-0.14114035911662937</v>
      </c>
      <c r="X82" cm="1">
        <f t="array" aca="1" ref="X82" ca="1">OFFSET(WeightedAveragesUnFiltered!X$3,(ROW(W79)*5),0)</f>
        <v>-0.16196850118180003</v>
      </c>
      <c r="Y82" cm="1">
        <f t="array" aca="1" ref="Y82" ca="1">OFFSET(WeightedAveragesUnFiltered!Y$3,(ROW(X79)*5),0)</f>
        <v>6.1313774844478704E-2</v>
      </c>
      <c r="Z82" cm="1">
        <f t="array" aca="1" ref="Z82" ca="1">OFFSET(WeightedAveragesUnFiltered!Z$3,(ROW(Y79)*5),0)</f>
        <v>-3.7079418657124242E-3</v>
      </c>
    </row>
    <row r="83" spans="1:26">
      <c r="A83" s="34" t="s">
        <v>80</v>
      </c>
      <c r="B83" t="e" cm="1">
        <f t="array" aca="1" ref="B83" ca="1">OFFSET(WeightedAveragesUnFiltered!B$3,(ROW(A80)*5),0)</f>
        <v>#DIV/0!</v>
      </c>
      <c r="C83" cm="1">
        <f t="array" aca="1" ref="C83" ca="1">OFFSET(WeightedAveragesUnFiltered!C$3,(ROW(B80)*5),0)</f>
        <v>3.1658716506746806E-3</v>
      </c>
      <c r="D83" cm="1">
        <f t="array" aca="1" ref="D83" ca="1">OFFSET(WeightedAveragesUnFiltered!D$3,(ROW(C80)*5),0)</f>
        <v>3.4337520609477437E-2</v>
      </c>
      <c r="E83" t="e" cm="1">
        <f t="array" aca="1" ref="E83" ca="1">OFFSET(WeightedAveragesUnFiltered!E$3,(ROW(D80)*5),0)</f>
        <v>#DIV/0!</v>
      </c>
      <c r="F83" s="4" cm="1">
        <f t="array" aca="1" ref="F83" ca="1">OFFSET(WeightedAveragesUnFiltered!F$3,(ROW(E80)*5),0)</f>
        <v>3.4599025327778601E-2</v>
      </c>
      <c r="G83" cm="1">
        <f t="array" aca="1" ref="G83" ca="1">OFFSET(WeightedAveragesUnFiltered!G$3,(ROW(F80)*5),0)</f>
        <v>0</v>
      </c>
      <c r="H83" cm="1">
        <f t="array" aca="1" ref="H83" ca="1">OFFSET(WeightedAveragesUnFiltered!H$3,(ROW(G80)*5),0)</f>
        <v>0.3075649864514029</v>
      </c>
      <c r="I83" t="e" cm="1">
        <f t="array" aca="1" ref="I83" ca="1">OFFSET(WeightedAveragesUnFiltered!I$3,(ROW(H80)*5),0)</f>
        <v>#DIV/0!</v>
      </c>
      <c r="J83" cm="1">
        <f t="array" aca="1" ref="J83" ca="1">OFFSET(WeightedAveragesUnFiltered!J$3,(ROW(I80)*5),0)</f>
        <v>-2.8391477004472673E-4</v>
      </c>
      <c r="K83" cm="1">
        <f t="array" aca="1" ref="K83" ca="1">OFFSET(WeightedAveragesUnFiltered!K$3,(ROW(J80)*5),0)</f>
        <v>0</v>
      </c>
      <c r="L83" cm="1">
        <f t="array" aca="1" ref="L83" ca="1">OFFSET(WeightedAveragesUnFiltered!L$3,(ROW(K80)*5),0)</f>
        <v>-2.5042660950048274E-2</v>
      </c>
      <c r="M83" cm="1">
        <f t="array" aca="1" ref="M83" ca="1">OFFSET(WeightedAveragesUnFiltered!M$3,(ROW(L80)*5),0)</f>
        <v>-9.7563050917151353E-2</v>
      </c>
      <c r="N83" cm="1">
        <f t="array" aca="1" ref="N83" ca="1">OFFSET(WeightedAveragesUnFiltered!N$3,(ROW(M80)*5),0)</f>
        <v>0</v>
      </c>
      <c r="O83" s="4" cm="1">
        <f t="array" aca="1" ref="O83" ca="1">OFFSET(WeightedAveragesUnFiltered!O$3,(ROW(N80)*5),0)</f>
        <v>0.16079668684525733</v>
      </c>
      <c r="P83" cm="1">
        <f t="array" aca="1" ref="P83" ca="1">OFFSET(WeightedAveragesUnFiltered!P$3,(ROW(O80)*5),0)</f>
        <v>-7.3445635164012077E-2</v>
      </c>
      <c r="Q83" cm="1">
        <f t="array" aca="1" ref="Q83" ca="1">OFFSET(WeightedAveragesUnFiltered!Q$3,(ROW(P80)*5),0)</f>
        <v>-0.14179442652189128</v>
      </c>
      <c r="R83" t="e" cm="1">
        <f t="array" aca="1" ref="R83" ca="1">OFFSET(WeightedAveragesUnFiltered!R$3,(ROW(Q80)*5),0)</f>
        <v>#DIV/0!</v>
      </c>
      <c r="S83" cm="1">
        <f t="array" aca="1" ref="S83" ca="1">OFFSET(WeightedAveragesUnFiltered!S$3,(ROW(R80)*5),0)</f>
        <v>0</v>
      </c>
      <c r="T83" cm="1">
        <f t="array" aca="1" ref="T83" ca="1">OFFSET(WeightedAveragesUnFiltered!T$3,(ROW(S80)*5),0)</f>
        <v>-0.1156772811737474</v>
      </c>
      <c r="U83" cm="1">
        <f t="array" aca="1" ref="U83" ca="1">OFFSET(WeightedAveragesUnFiltered!U$3,(ROW(T80)*5),0)</f>
        <v>0.2486495598536933</v>
      </c>
      <c r="V83" cm="1">
        <f t="array" aca="1" ref="V83" ca="1">OFFSET(WeightedAveragesUnFiltered!V$3,(ROW(U80)*5),0)</f>
        <v>0</v>
      </c>
      <c r="W83" cm="1">
        <f t="array" aca="1" ref="W83" ca="1">OFFSET(WeightedAveragesUnFiltered!W$3,(ROW(V80)*5),0)</f>
        <v>-0.22413139339117791</v>
      </c>
      <c r="X83" cm="1">
        <f t="array" aca="1" ref="X83" ca="1">OFFSET(WeightedAveragesUnFiltered!X$3,(ROW(W80)*5),0)</f>
        <v>0</v>
      </c>
      <c r="Y83" cm="1">
        <f t="array" aca="1" ref="Y83" ca="1">OFFSET(WeightedAveragesUnFiltered!Y$3,(ROW(X80)*5),0)</f>
        <v>4.4873592896823009E-2</v>
      </c>
      <c r="Z83" cm="1">
        <f t="array" aca="1" ref="Z83" ca="1">OFFSET(WeightedAveragesUnFiltered!Z$3,(ROW(Y80)*5),0)</f>
        <v>0</v>
      </c>
    </row>
    <row r="84" spans="1:26">
      <c r="A84" s="34" t="s">
        <v>81</v>
      </c>
      <c r="B84" cm="1">
        <f t="array" aca="1" ref="B84" ca="1">OFFSET(WeightedAveragesUnFiltered!B$3,(ROW(A81)*5),0)</f>
        <v>0</v>
      </c>
      <c r="C84" cm="1">
        <f t="array" aca="1" ref="C84" ca="1">OFFSET(WeightedAveragesUnFiltered!C$3,(ROW(B81)*5),0)</f>
        <v>5.5744401771312671E-3</v>
      </c>
      <c r="D84" cm="1">
        <f t="array" aca="1" ref="D84" ca="1">OFFSET(WeightedAveragesUnFiltered!D$3,(ROW(C81)*5),0)</f>
        <v>-0.14052067747318969</v>
      </c>
      <c r="E84" cm="1">
        <f t="array" aca="1" ref="E84" ca="1">OFFSET(WeightedAveragesUnFiltered!E$3,(ROW(D81)*5),0)</f>
        <v>0</v>
      </c>
      <c r="F84" s="4" cm="1">
        <f t="array" aca="1" ref="F84" ca="1">OFFSET(WeightedAveragesUnFiltered!F$3,(ROW(E81)*5),0)</f>
        <v>-1.0233084590375578E-2</v>
      </c>
      <c r="G84" cm="1">
        <f t="array" aca="1" ref="G84" ca="1">OFFSET(WeightedAveragesUnFiltered!G$3,(ROW(F81)*5),0)</f>
        <v>0</v>
      </c>
      <c r="H84" cm="1">
        <f t="array" aca="1" ref="H84" ca="1">OFFSET(WeightedAveragesUnFiltered!H$3,(ROW(G81)*5),0)</f>
        <v>0</v>
      </c>
      <c r="I84" cm="1">
        <f t="array" aca="1" ref="I84" ca="1">OFFSET(WeightedAveragesUnFiltered!I$3,(ROW(H81)*5),0)</f>
        <v>0</v>
      </c>
      <c r="J84" cm="1">
        <f t="array" aca="1" ref="J84" ca="1">OFFSET(WeightedAveragesUnFiltered!J$3,(ROW(I81)*5),0)</f>
        <v>0</v>
      </c>
      <c r="K84" cm="1">
        <f t="array" aca="1" ref="K84" ca="1">OFFSET(WeightedAveragesUnFiltered!K$3,(ROW(J81)*5),0)</f>
        <v>0</v>
      </c>
      <c r="L84" cm="1">
        <f t="array" aca="1" ref="L84" ca="1">OFFSET(WeightedAveragesUnFiltered!L$3,(ROW(K81)*5),0)</f>
        <v>6.2606652375120683E-2</v>
      </c>
      <c r="M84" cm="1">
        <f t="array" aca="1" ref="M84" ca="1">OFFSET(WeightedAveragesUnFiltered!M$3,(ROW(L81)*5),0)</f>
        <v>0.22178411948481838</v>
      </c>
      <c r="N84" cm="1">
        <f t="array" aca="1" ref="N84" ca="1">OFFSET(WeightedAveragesUnFiltered!N$3,(ROW(M81)*5),0)</f>
        <v>0</v>
      </c>
      <c r="O84" s="4" cm="1">
        <f t="array" aca="1" ref="O84" ca="1">OFFSET(WeightedAveragesUnFiltered!O$3,(ROW(N81)*5),0)</f>
        <v>-5.965874743854449E-2</v>
      </c>
      <c r="P84" cm="1">
        <f t="array" aca="1" ref="P84" ca="1">OFFSET(WeightedAveragesUnFiltered!P$3,(ROW(O81)*5),0)</f>
        <v>0.28051536559465462</v>
      </c>
      <c r="Q84" cm="1">
        <f t="array" aca="1" ref="Q84" ca="1">OFFSET(WeightedAveragesUnFiltered!Q$3,(ROW(P81)*5),0)</f>
        <v>0</v>
      </c>
      <c r="R84" cm="1">
        <f t="array" aca="1" ref="R84" ca="1">OFFSET(WeightedAveragesUnFiltered!R$3,(ROW(Q81)*5),0)</f>
        <v>-6.8458274056359403E-2</v>
      </c>
      <c r="S84" t="e" cm="1">
        <f t="array" aca="1" ref="S84" ca="1">OFFSET(WeightedAveragesUnFiltered!S$3,(ROW(R81)*5),0)</f>
        <v>#DIV/0!</v>
      </c>
      <c r="T84" cm="1">
        <f t="array" aca="1" ref="T84" ca="1">OFFSET(WeightedAveragesUnFiltered!T$3,(ROW(S81)*5),0)</f>
        <v>0</v>
      </c>
      <c r="U84" cm="1">
        <f t="array" aca="1" ref="U84" ca="1">OFFSET(WeightedAveragesUnFiltered!U$3,(ROW(T81)*5),0)</f>
        <v>0</v>
      </c>
      <c r="V84" cm="1">
        <f t="array" aca="1" ref="V84" ca="1">OFFSET(WeightedAveragesUnFiltered!V$3,(ROW(U81)*5),0)</f>
        <v>0</v>
      </c>
      <c r="W84" cm="1">
        <f t="array" aca="1" ref="W84" ca="1">OFFSET(WeightedAveragesUnFiltered!W$3,(ROW(V81)*5),0)</f>
        <v>0.20562637129630534</v>
      </c>
      <c r="X84" cm="1">
        <f t="array" aca="1" ref="X84" ca="1">OFFSET(WeightedAveragesUnFiltered!X$3,(ROW(W81)*5),0)</f>
        <v>0</v>
      </c>
      <c r="Y84" cm="1">
        <f t="array" aca="1" ref="Y84" ca="1">OFFSET(WeightedAveragesUnFiltered!Y$3,(ROW(X81)*5),0)</f>
        <v>0.31411515027776099</v>
      </c>
      <c r="Z84" cm="1">
        <f t="array" aca="1" ref="Z84" ca="1">OFFSET(WeightedAveragesUnFiltered!Z$3,(ROW(Y81)*5),0)</f>
        <v>0</v>
      </c>
    </row>
    <row r="85" spans="1:26">
      <c r="A85" s="34" t="s">
        <v>82</v>
      </c>
      <c r="B85" t="e" cm="1">
        <f t="array" aca="1" ref="B85" ca="1">OFFSET(WeightedAveragesUnFiltered!B$3,(ROW(A82)*5),0)</f>
        <v>#DIV/0!</v>
      </c>
      <c r="C85" cm="1">
        <f t="array" aca="1" ref="C85" ca="1">OFFSET(WeightedAveragesUnFiltered!C$3,(ROW(B82)*5),0)</f>
        <v>-8.4593537935835263E-3</v>
      </c>
      <c r="D85" cm="1">
        <f t="array" aca="1" ref="D85" ca="1">OFFSET(WeightedAveragesUnFiltered!D$3,(ROW(C82)*5),0)</f>
        <v>5.48797016943985E-2</v>
      </c>
      <c r="E85" t="e" cm="1">
        <f t="array" aca="1" ref="E85" ca="1">OFFSET(WeightedAveragesUnFiltered!E$3,(ROW(D82)*5),0)</f>
        <v>#DIV/0!</v>
      </c>
      <c r="F85" s="4" cm="1">
        <f t="array" aca="1" ref="F85" ca="1">OFFSET(WeightedAveragesUnFiltered!F$3,(ROW(E82)*5),0)</f>
        <v>1.8320014829902335E-3</v>
      </c>
      <c r="G85" cm="1">
        <f t="array" aca="1" ref="G85" ca="1">OFFSET(WeightedAveragesUnFiltered!G$3,(ROW(F82)*5),0)</f>
        <v>0</v>
      </c>
      <c r="H85" cm="1">
        <f t="array" aca="1" ref="H85" ca="1">OFFSET(WeightedAveragesUnFiltered!H$3,(ROW(G82)*5),0)</f>
        <v>-0.41008664860187055</v>
      </c>
      <c r="I85" cm="1">
        <f t="array" aca="1" ref="I85" ca="1">OFFSET(WeightedAveragesUnFiltered!I$3,(ROW(H82)*5),0)</f>
        <v>0</v>
      </c>
      <c r="J85" cm="1">
        <f t="array" aca="1" ref="J85" ca="1">OFFSET(WeightedAveragesUnFiltered!J$3,(ROW(I82)*5),0)</f>
        <v>0</v>
      </c>
      <c r="K85" cm="1">
        <f t="array" aca="1" ref="K85" ca="1">OFFSET(WeightedAveragesUnFiltered!K$3,(ROW(J82)*5),0)</f>
        <v>0</v>
      </c>
      <c r="L85" cm="1">
        <f t="array" aca="1" ref="L85" ca="1">OFFSET(WeightedAveragesUnFiltered!L$3,(ROW(K82)*5),0)</f>
        <v>5.0085321900096548E-2</v>
      </c>
      <c r="M85" cm="1">
        <f t="array" aca="1" ref="M85" ca="1">OFFSET(WeightedAveragesUnFiltered!M$3,(ROW(L82)*5),0)</f>
        <v>0.21421086539494597</v>
      </c>
      <c r="N85" cm="1">
        <f t="array" aca="1" ref="N85" ca="1">OFFSET(WeightedAveragesUnFiltered!N$3,(ROW(M82)*5),0)</f>
        <v>0</v>
      </c>
      <c r="O85" s="4" cm="1">
        <f t="array" aca="1" ref="O85" ca="1">OFFSET(WeightedAveragesUnFiltered!O$3,(ROW(N82)*5),0)</f>
        <v>0</v>
      </c>
      <c r="P85" cm="1">
        <f t="array" aca="1" ref="P85" ca="1">OFFSET(WeightedAveragesUnFiltered!P$3,(ROW(O82)*5),0)</f>
        <v>0</v>
      </c>
      <c r="Q85" cm="1">
        <f t="array" aca="1" ref="Q85" ca="1">OFFSET(WeightedAveragesUnFiltered!Q$3,(ROW(P82)*5),0)</f>
        <v>1.5694274347548477E-2</v>
      </c>
      <c r="R85" cm="1">
        <f t="array" aca="1" ref="R85" ca="1">OFFSET(WeightedAveragesUnFiltered!R$3,(ROW(Q82)*5),0)</f>
        <v>0</v>
      </c>
      <c r="S85" t="e" cm="1">
        <f t="array" aca="1" ref="S85" ca="1">OFFSET(WeightedAveragesUnFiltered!S$3,(ROW(R82)*5),0)</f>
        <v>#DIV/0!</v>
      </c>
      <c r="T85" cm="1">
        <f t="array" aca="1" ref="T85" ca="1">OFFSET(WeightedAveragesUnFiltered!T$3,(ROW(S82)*5),0)</f>
        <v>0</v>
      </c>
      <c r="U85" cm="1">
        <f t="array" aca="1" ref="U85" ca="1">OFFSET(WeightedAveragesUnFiltered!U$3,(ROW(T82)*5),0)</f>
        <v>3.6614828280031861E-2</v>
      </c>
      <c r="V85" cm="1">
        <f t="array" aca="1" ref="V85" ca="1">OFFSET(WeightedAveragesUnFiltered!V$3,(ROW(U82)*5),0)</f>
        <v>0</v>
      </c>
      <c r="W85" cm="1">
        <f t="array" aca="1" ref="W85" ca="1">OFFSET(WeightedAveragesUnFiltered!W$3,(ROW(V82)*5),0)</f>
        <v>-0.25852376313808512</v>
      </c>
      <c r="X85" cm="1">
        <f t="array" aca="1" ref="X85" ca="1">OFFSET(WeightedAveragesUnFiltered!X$3,(ROW(W82)*5),0)</f>
        <v>8.4627900863932598E-2</v>
      </c>
      <c r="Y85" cm="1">
        <f t="array" aca="1" ref="Y85" ca="1">OFFSET(WeightedAveragesUnFiltered!Y$3,(ROW(X82)*5),0)</f>
        <v>0</v>
      </c>
      <c r="Z85" t="e" cm="1">
        <f t="array" aca="1" ref="Z85" ca="1">OFFSET(WeightedAveragesUnFiltered!Z$3,(ROW(Y82)*5),0)</f>
        <v>#DIV/0!</v>
      </c>
    </row>
    <row r="86" spans="1:26">
      <c r="A86" s="34" t="s">
        <v>83</v>
      </c>
      <c r="B86" cm="1">
        <f t="array" aca="1" ref="B86" ca="1">OFFSET(WeightedAveragesUnFiltered!B$3,(ROW(A83)*5),0)</f>
        <v>-2.854229773725973E-2</v>
      </c>
      <c r="C86" cm="1">
        <f t="array" aca="1" ref="C86" ca="1">OFFSET(WeightedAveragesUnFiltered!C$3,(ROW(B83)*5),0)</f>
        <v>-3.4305767808065317E-2</v>
      </c>
      <c r="D86" cm="1">
        <f t="array" aca="1" ref="D86" ca="1">OFFSET(WeightedAveragesUnFiltered!D$3,(ROW(C83)*5),0)</f>
        <v>-0.38105427556131266</v>
      </c>
      <c r="E86" cm="1">
        <f t="array" aca="1" ref="E86" ca="1">OFFSET(WeightedAveragesUnFiltered!E$3,(ROW(D83)*5),0)</f>
        <v>5.5785409579407821E-2</v>
      </c>
      <c r="F86" s="4" cm="1">
        <f t="array" aca="1" ref="F86" ca="1">OFFSET(WeightedAveragesUnFiltered!F$3,(ROW(E83)*5),0)</f>
        <v>-7.9204649638801288E-3</v>
      </c>
      <c r="G86" cm="1">
        <f t="array" aca="1" ref="G86" ca="1">OFFSET(WeightedAveragesUnFiltered!G$3,(ROW(F83)*5),0)</f>
        <v>-4.9055976896796624E-2</v>
      </c>
      <c r="H86" cm="1">
        <f t="array" aca="1" ref="H86" ca="1">OFFSET(WeightedAveragesUnFiltered!H$3,(ROW(G83)*5),0)</f>
        <v>-0.1520491750177124</v>
      </c>
      <c r="I86" cm="1">
        <f t="array" aca="1" ref="I86" ca="1">OFFSET(WeightedAveragesUnFiltered!I$3,(ROW(H83)*5),0)</f>
        <v>3.8972341854617435E-3</v>
      </c>
      <c r="J86" cm="1">
        <f t="array" aca="1" ref="J86" ca="1">OFFSET(WeightedAveragesUnFiltered!J$3,(ROW(I83)*5),0)</f>
        <v>-2.7307020222445435E-2</v>
      </c>
      <c r="K86" cm="1">
        <f t="array" aca="1" ref="K86" ca="1">OFFSET(WeightedAveragesUnFiltered!K$3,(ROW(J83)*5),0)</f>
        <v>0</v>
      </c>
      <c r="L86" cm="1">
        <f t="array" aca="1" ref="L86" ca="1">OFFSET(WeightedAveragesUnFiltered!L$3,(ROW(K83)*5),0)</f>
        <v>-1.1317770748779285E-2</v>
      </c>
      <c r="M86" cm="1">
        <f t="array" aca="1" ref="M86" ca="1">OFFSET(WeightedAveragesUnFiltered!M$3,(ROW(L83)*5),0)</f>
        <v>-2.6151217594886388E-2</v>
      </c>
      <c r="N86" cm="1">
        <f t="array" aca="1" ref="N86" ca="1">OFFSET(WeightedAveragesUnFiltered!N$3,(ROW(M83)*5),0)</f>
        <v>-5.2852555703774892E-3</v>
      </c>
      <c r="O86" s="4" cm="1">
        <f t="array" aca="1" ref="O86" ca="1">OFFSET(WeightedAveragesUnFiltered!O$3,(ROW(N83)*5),0)</f>
        <v>2.6147897153432395E-2</v>
      </c>
      <c r="P86" cm="1">
        <f t="array" aca="1" ref="P86" ca="1">OFFSET(WeightedAveragesUnFiltered!P$3,(ROW(O83)*5),0)</f>
        <v>3.2749554591582561E-3</v>
      </c>
      <c r="Q86" cm="1">
        <f t="array" aca="1" ref="Q86" ca="1">OFFSET(WeightedAveragesUnFiltered!Q$3,(ROW(P83)*5),0)</f>
        <v>3.2962399696931425E-3</v>
      </c>
      <c r="R86" cm="1">
        <f t="array" aca="1" ref="R86" ca="1">OFFSET(WeightedAveragesUnFiltered!R$3,(ROW(Q83)*5),0)</f>
        <v>0</v>
      </c>
      <c r="S86" cm="1">
        <f t="array" aca="1" ref="S86" ca="1">OFFSET(WeightedAveragesUnFiltered!S$3,(ROW(R83)*5),0)</f>
        <v>0</v>
      </c>
      <c r="T86" cm="1">
        <f t="array" aca="1" ref="T86" ca="1">OFFSET(WeightedAveragesUnFiltered!T$3,(ROW(S83)*5),0)</f>
        <v>0</v>
      </c>
      <c r="U86" cm="1">
        <f t="array" aca="1" ref="U86" ca="1">OFFSET(WeightedAveragesUnFiltered!U$3,(ROW(T83)*5),0)</f>
        <v>-8.2490185012168302E-2</v>
      </c>
      <c r="V86" cm="1">
        <f t="array" aca="1" ref="V86" ca="1">OFFSET(WeightedAveragesUnFiltered!V$3,(ROW(U83)*5),0)</f>
        <v>4.0938389811279494E-2</v>
      </c>
      <c r="W86" cm="1">
        <f t="array" aca="1" ref="W86" ca="1">OFFSET(WeightedAveragesUnFiltered!W$3,(ROW(V83)*5),0)</f>
        <v>-4.7060203804064289E-2</v>
      </c>
      <c r="X86" cm="1">
        <f t="array" aca="1" ref="X86" ca="1">OFFSET(WeightedAveragesUnFiltered!X$3,(ROW(W83)*5),0)</f>
        <v>4.9718616851054109E-2</v>
      </c>
      <c r="Y86" cm="1">
        <f t="array" aca="1" ref="Y86" ca="1">OFFSET(WeightedAveragesUnFiltered!Y$3,(ROW(X83)*5),0)</f>
        <v>6.9410601038599421E-3</v>
      </c>
      <c r="Z86" cm="1">
        <f t="array" aca="1" ref="Z86" ca="1">OFFSET(WeightedAveragesUnFiltered!Z$3,(ROW(Y83)*5),0)</f>
        <v>8.2608979949242545E-2</v>
      </c>
    </row>
    <row r="87" spans="1:26">
      <c r="A87" s="34" t="s">
        <v>84</v>
      </c>
      <c r="B87" cm="1">
        <f t="array" aca="1" ref="B87" ca="1">OFFSET(WeightedAveragesUnFiltered!B$3,(ROW(A84)*5),0)</f>
        <v>-9.4445531020895576E-2</v>
      </c>
      <c r="C87" cm="1">
        <f t="array" aca="1" ref="C87" ca="1">OFFSET(WeightedAveragesUnFiltered!C$3,(ROW(B84)*5),0)</f>
        <v>-7.0109268024834581E-2</v>
      </c>
      <c r="D87" cm="1">
        <f t="array" aca="1" ref="D87" ca="1">OFFSET(WeightedAveragesUnFiltered!D$3,(ROW(C84)*5),0)</f>
        <v>-0.32661795048112507</v>
      </c>
      <c r="E87" cm="1">
        <f t="array" aca="1" ref="E87" ca="1">OFFSET(WeightedAveragesUnFiltered!E$3,(ROW(D84)*5),0)</f>
        <v>3.2834231991708714E-2</v>
      </c>
      <c r="F87" s="4" cm="1">
        <f t="array" aca="1" ref="F87" ca="1">OFFSET(WeightedAveragesUnFiltered!F$3,(ROW(E84)*5),0)</f>
        <v>-8.8576438416010997E-3</v>
      </c>
      <c r="G87" cm="1">
        <f t="array" aca="1" ref="G87" ca="1">OFFSET(WeightedAveragesUnFiltered!G$3,(ROW(F84)*5),0)</f>
        <v>-0.11909299835631675</v>
      </c>
      <c r="H87" cm="1">
        <f t="array" aca="1" ref="H87" ca="1">OFFSET(WeightedAveragesUnFiltered!H$3,(ROW(G84)*5),0)</f>
        <v>-0.11036257417331792</v>
      </c>
      <c r="I87" cm="1">
        <f t="array" aca="1" ref="I87" ca="1">OFFSET(WeightedAveragesUnFiltered!I$3,(ROW(H84)*5),0)</f>
        <v>-6.2019681233134345E-2</v>
      </c>
      <c r="J87" cm="1">
        <f t="array" aca="1" ref="J87" ca="1">OFFSET(WeightedAveragesUnFiltered!J$3,(ROW(I84)*5),0)</f>
        <v>2.5807537723573364E-3</v>
      </c>
      <c r="K87" cm="1">
        <f t="array" aca="1" ref="K87" ca="1">OFFSET(WeightedAveragesUnFiltered!K$3,(ROW(J84)*5),0)</f>
        <v>4.6065197222928339E-3</v>
      </c>
      <c r="L87" cm="1">
        <f t="array" aca="1" ref="L87" ca="1">OFFSET(WeightedAveragesUnFiltered!L$3,(ROW(K84)*5),0)</f>
        <v>-3.7087103923862226E-2</v>
      </c>
      <c r="M87" cm="1">
        <f t="array" aca="1" ref="M87" ca="1">OFFSET(WeightedAveragesUnFiltered!M$3,(ROW(L84)*5),0)</f>
        <v>6.1631814929886383E-2</v>
      </c>
      <c r="N87" cm="1">
        <f t="array" aca="1" ref="N87" ca="1">OFFSET(WeightedAveragesUnFiltered!N$3,(ROW(M84)*5),0)</f>
        <v>0</v>
      </c>
      <c r="O87" s="4" cm="1">
        <f t="array" aca="1" ref="O87" ca="1">OFFSET(WeightedAveragesUnFiltered!O$3,(ROW(N84)*5),0)</f>
        <v>1.4959564913635315E-2</v>
      </c>
      <c r="P87" cm="1">
        <f t="array" aca="1" ref="P87" ca="1">OFFSET(WeightedAveragesUnFiltered!P$3,(ROW(O84)*5),0)</f>
        <v>-2.014101623336656E-2</v>
      </c>
      <c r="Q87" cm="1">
        <f t="array" aca="1" ref="Q87" ca="1">OFFSET(WeightedAveragesUnFiltered!Q$3,(ROW(P84)*5),0)</f>
        <v>-1.2299812136410423E-2</v>
      </c>
      <c r="R87" cm="1">
        <f t="array" aca="1" ref="R87" ca="1">OFFSET(WeightedAveragesUnFiltered!R$3,(ROW(Q84)*5),0)</f>
        <v>0</v>
      </c>
      <c r="S87" cm="1">
        <f t="array" aca="1" ref="S87" ca="1">OFFSET(WeightedAveragesUnFiltered!S$3,(ROW(R84)*5),0)</f>
        <v>0</v>
      </c>
      <c r="T87" cm="1">
        <f t="array" aca="1" ref="T87" ca="1">OFFSET(WeightedAveragesUnFiltered!T$3,(ROW(S84)*5),0)</f>
        <v>0</v>
      </c>
      <c r="U87" cm="1">
        <f t="array" aca="1" ref="U87" ca="1">OFFSET(WeightedAveragesUnFiltered!U$3,(ROW(T84)*5),0)</f>
        <v>-6.1344845138064936E-2</v>
      </c>
      <c r="V87" cm="1">
        <f t="array" aca="1" ref="V87" ca="1">OFFSET(WeightedAveragesUnFiltered!V$3,(ROW(U84)*5),0)</f>
        <v>4.2822059555654476E-2</v>
      </c>
      <c r="W87" cm="1">
        <f t="array" aca="1" ref="W87" ca="1">OFFSET(WeightedAveragesUnFiltered!W$3,(ROW(V84)*5),0)</f>
        <v>7.1865310296237828E-2</v>
      </c>
      <c r="X87" cm="1">
        <f t="array" aca="1" ref="X87" ca="1">OFFSET(WeightedAveragesUnFiltered!X$3,(ROW(W84)*5),0)</f>
        <v>-3.176560069647423E-2</v>
      </c>
      <c r="Y87" cm="1">
        <f t="array" aca="1" ref="Y87" ca="1">OFFSET(WeightedAveragesUnFiltered!Y$3,(ROW(X84)*5),0)</f>
        <v>-2.3613001247736552E-2</v>
      </c>
      <c r="Z87" cm="1">
        <f t="array" aca="1" ref="Z87" ca="1">OFFSET(WeightedAveragesUnFiltered!Z$3,(ROW(Y84)*5),0)</f>
        <v>6.3755506117001801E-2</v>
      </c>
    </row>
    <row r="88" spans="1:26">
      <c r="A88" s="34" t="s">
        <v>85</v>
      </c>
      <c r="B88" cm="1">
        <f t="array" aca="1" ref="B88" ca="1">OFFSET(WeightedAveragesUnFiltered!B$3,(ROW(A85)*5),0)</f>
        <v>-3.0441732298311219E-2</v>
      </c>
      <c r="C88" cm="1">
        <f t="array" aca="1" ref="C88" ca="1">OFFSET(WeightedAveragesUnFiltered!C$3,(ROW(B85)*5),0)</f>
        <v>-4.1232497585486576E-2</v>
      </c>
      <c r="D88" cm="1">
        <f t="array" aca="1" ref="D88" ca="1">OFFSET(WeightedAveragesUnFiltered!D$3,(ROW(C85)*5),0)</f>
        <v>-0.27025140873238984</v>
      </c>
      <c r="E88" cm="1">
        <f t="array" aca="1" ref="E88" ca="1">OFFSET(WeightedAveragesUnFiltered!E$3,(ROW(D85)*5),0)</f>
        <v>-4.2964323456616133E-2</v>
      </c>
      <c r="F88" s="4" cm="1">
        <f t="array" aca="1" ref="F88" ca="1">OFFSET(WeightedAveragesUnFiltered!F$3,(ROW(E85)*5),0)</f>
        <v>3.034799537090236E-2</v>
      </c>
      <c r="G88" cm="1">
        <f t="array" aca="1" ref="G88" ca="1">OFFSET(WeightedAveragesUnFiltered!G$3,(ROW(F85)*5),0)</f>
        <v>-2.3506565689653685E-2</v>
      </c>
      <c r="H88" cm="1">
        <f t="array" aca="1" ref="H88" ca="1">OFFSET(WeightedAveragesUnFiltered!H$3,(ROW(G85)*5),0)</f>
        <v>0.22714864701014004</v>
      </c>
      <c r="I88" cm="1">
        <f t="array" aca="1" ref="I88" ca="1">OFFSET(WeightedAveragesUnFiltered!I$3,(ROW(H85)*5),0)</f>
        <v>6.2831460069926598E-2</v>
      </c>
      <c r="J88" cm="1">
        <f t="array" aca="1" ref="J88" ca="1">OFFSET(WeightedAveragesUnFiltered!J$3,(ROW(I85)*5),0)</f>
        <v>7.9520227507970161E-3</v>
      </c>
      <c r="K88" cm="1">
        <f t="array" aca="1" ref="K88" ca="1">OFFSET(WeightedAveragesUnFiltered!K$3,(ROW(J85)*5),0)</f>
        <v>-6.1958328910626066E-3</v>
      </c>
      <c r="L88" cm="1">
        <f t="array" aca="1" ref="L88" ca="1">OFFSET(WeightedAveragesUnFiltered!L$3,(ROW(K85)*5),0)</f>
        <v>5.421048307916837E-2</v>
      </c>
      <c r="M88" cm="1">
        <f t="array" aca="1" ref="M88" ca="1">OFFSET(WeightedAveragesUnFiltered!M$3,(ROW(L85)*5),0)</f>
        <v>4.6023963120690771E-2</v>
      </c>
      <c r="N88" cm="1">
        <f t="array" aca="1" ref="N88" ca="1">OFFSET(WeightedAveragesUnFiltered!N$3,(ROW(M85)*5),0)</f>
        <v>-0.14096122660459368</v>
      </c>
      <c r="O88" s="4" cm="1">
        <f t="array" aca="1" ref="O88" ca="1">OFFSET(WeightedAveragesUnFiltered!O$3,(ROW(N85)*5),0)</f>
        <v>-6.2231656563338658E-3</v>
      </c>
      <c r="P88" cm="1">
        <f t="array" aca="1" ref="P88" ca="1">OFFSET(WeightedAveragesUnFiltered!P$3,(ROW(O85)*5),0)</f>
        <v>0.16355277679239441</v>
      </c>
      <c r="Q88" cm="1">
        <f t="array" aca="1" ref="Q88" ca="1">OFFSET(WeightedAveragesUnFiltered!Q$3,(ROW(P85)*5),0)</f>
        <v>-2.8274833709304413E-2</v>
      </c>
      <c r="R88" cm="1">
        <f t="array" aca="1" ref="R88" ca="1">OFFSET(WeightedAveragesUnFiltered!R$3,(ROW(Q85)*5),0)</f>
        <v>8.1986422211757115E-2</v>
      </c>
      <c r="S88" cm="1">
        <f t="array" aca="1" ref="S88" ca="1">OFFSET(WeightedAveragesUnFiltered!S$3,(ROW(R85)*5),0)</f>
        <v>2.6485844916986426E-2</v>
      </c>
      <c r="T88" cm="1">
        <f t="array" aca="1" ref="T88" ca="1">OFFSET(WeightedAveragesUnFiltered!T$3,(ROW(S85)*5),0)</f>
        <v>0.15935501773151781</v>
      </c>
      <c r="U88" cm="1">
        <f t="array" aca="1" ref="U88" ca="1">OFFSET(WeightedAveragesUnFiltered!U$3,(ROW(T85)*5),0)</f>
        <v>0.11606904682608193</v>
      </c>
      <c r="V88" cm="1">
        <f t="array" aca="1" ref="V88" ca="1">OFFSET(WeightedAveragesUnFiltered!V$3,(ROW(U85)*5),0)</f>
        <v>3.8064052938359537E-2</v>
      </c>
      <c r="W88" cm="1">
        <f t="array" aca="1" ref="W88" ca="1">OFFSET(WeightedAveragesUnFiltered!W$3,(ROW(V85)*5),0)</f>
        <v>8.079895562530244E-2</v>
      </c>
      <c r="X88" cm="1">
        <f t="array" aca="1" ref="X88" ca="1">OFFSET(WeightedAveragesUnFiltered!X$3,(ROW(W85)*5),0)</f>
        <v>0</v>
      </c>
      <c r="Y88" cm="1">
        <f t="array" aca="1" ref="Y88" ca="1">OFFSET(WeightedAveragesUnFiltered!Y$3,(ROW(X85)*5),0)</f>
        <v>-5.5090593311357169E-2</v>
      </c>
      <c r="Z88" cm="1">
        <f t="array" aca="1" ref="Z88" ca="1">OFFSET(WeightedAveragesUnFiltered!Z$3,(ROW(Y85)*5),0)</f>
        <v>-1.2832378677124614E-2</v>
      </c>
    </row>
    <row r="89" spans="1:26">
      <c r="A89" s="34" t="s">
        <v>86</v>
      </c>
      <c r="B89" cm="1">
        <f t="array" aca="1" ref="B89" ca="1">OFFSET(WeightedAveragesUnFiltered!B$3,(ROW(A86)*5),0)</f>
        <v>0</v>
      </c>
      <c r="C89" cm="1">
        <f t="array" aca="1" ref="C89" ca="1">OFFSET(WeightedAveragesUnFiltered!C$3,(ROW(B86)*5),0)</f>
        <v>3.5127422174841022E-2</v>
      </c>
      <c r="D89" cm="1">
        <f t="array" aca="1" ref="D89" ca="1">OFFSET(WeightedAveragesUnFiltered!D$3,(ROW(C86)*5),0)</f>
        <v>-2.8253367208180807E-2</v>
      </c>
      <c r="E89" cm="1">
        <f t="array" aca="1" ref="E89" ca="1">OFFSET(WeightedAveragesUnFiltered!E$3,(ROW(D86)*5),0)</f>
        <v>-6.0400494456944662E-2</v>
      </c>
      <c r="F89" s="4" cm="1">
        <f t="array" aca="1" ref="F89" ca="1">OFFSET(WeightedAveragesUnFiltered!F$3,(ROW(E86)*5),0)</f>
        <v>-1.7447346283783329E-2</v>
      </c>
      <c r="G89" cm="1">
        <f t="array" aca="1" ref="G89" ca="1">OFFSET(WeightedAveragesUnFiltered!G$3,(ROW(F86)*5),0)</f>
        <v>0</v>
      </c>
      <c r="H89" cm="1">
        <f t="array" aca="1" ref="H89" ca="1">OFFSET(WeightedAveragesUnFiltered!H$3,(ROW(G86)*5),0)</f>
        <v>-1.8140832494059497E-2</v>
      </c>
      <c r="I89" cm="1">
        <f t="array" aca="1" ref="I89" ca="1">OFFSET(WeightedAveragesUnFiltered!I$3,(ROW(H86)*5),0)</f>
        <v>2.9061223523836069E-2</v>
      </c>
      <c r="J89" cm="1">
        <f t="array" aca="1" ref="J89" ca="1">OFFSET(WeightedAveragesUnFiltered!J$3,(ROW(I86)*5),0)</f>
        <v>-2.5807537723573364E-3</v>
      </c>
      <c r="K89" cm="1">
        <f t="array" aca="1" ref="K89" ca="1">OFFSET(WeightedAveragesUnFiltered!K$3,(ROW(J86)*5),0)</f>
        <v>-2.5162298235498503E-3</v>
      </c>
      <c r="L89" cm="1">
        <f t="array" aca="1" ref="L89" ca="1">OFFSET(WeightedAveragesUnFiltered!L$3,(ROW(K86)*5),0)</f>
        <v>3.7087103923862226E-2</v>
      </c>
      <c r="M89" cm="1">
        <f t="array" aca="1" ref="M89" ca="1">OFFSET(WeightedAveragesUnFiltered!M$3,(ROW(L86)*5),0)</f>
        <v>0</v>
      </c>
      <c r="N89" cm="1">
        <f t="array" aca="1" ref="N89" ca="1">OFFSET(WeightedAveragesUnFiltered!N$3,(ROW(M86)*5),0)</f>
        <v>0</v>
      </c>
      <c r="O89" s="4" cm="1">
        <f t="array" aca="1" ref="O89" ca="1">OFFSET(WeightedAveragesUnFiltered!O$3,(ROW(N86)*5),0)</f>
        <v>-7.467245878645988E-2</v>
      </c>
      <c r="P89" cm="1">
        <f t="array" aca="1" ref="P89" ca="1">OFFSET(WeightedAveragesUnFiltered!P$3,(ROW(O86)*5),0)</f>
        <v>-1.533296910830002E-2</v>
      </c>
      <c r="Q89" cm="1">
        <f t="array" aca="1" ref="Q89" ca="1">OFFSET(WeightedAveragesUnFiltered!Q$3,(ROW(P86)*5),0)</f>
        <v>-7.380050306611729E-3</v>
      </c>
      <c r="R89" cm="1">
        <f t="array" aca="1" ref="R89" ca="1">OFFSET(WeightedAveragesUnFiltered!R$3,(ROW(Q86)*5),0)</f>
        <v>0</v>
      </c>
      <c r="S89" cm="1">
        <f t="array" aca="1" ref="S89" ca="1">OFFSET(WeightedAveragesUnFiltered!S$3,(ROW(R86)*5),0)</f>
        <v>-8.1868046598600738E-2</v>
      </c>
      <c r="T89" cm="1">
        <f t="array" aca="1" ref="T89" ca="1">OFFSET(WeightedAveragesUnFiltered!T$3,(ROW(S86)*5),0)</f>
        <v>0</v>
      </c>
      <c r="U89" cm="1">
        <f t="array" aca="1" ref="U89" ca="1">OFFSET(WeightedAveragesUnFiltered!U$3,(ROW(T86)*5),0)</f>
        <v>3.9667736146173152E-2</v>
      </c>
      <c r="V89" t="e" cm="1">
        <f t="array" aca="1" ref="V89" ca="1">OFFSET(WeightedAveragesUnFiltered!V$3,(ROW(U86)*5),0)</f>
        <v>#DIV/0!</v>
      </c>
      <c r="W89" cm="1">
        <f t="array" aca="1" ref="W89" ca="1">OFFSET(WeightedAveragesUnFiltered!W$3,(ROW(V86)*5),0)</f>
        <v>0.46535110234617716</v>
      </c>
      <c r="X89" cm="1">
        <f t="array" aca="1" ref="X89" ca="1">OFFSET(WeightedAveragesUnFiltered!X$3,(ROW(W86)*5),0)</f>
        <v>0</v>
      </c>
      <c r="Y89" cm="1">
        <f t="array" aca="1" ref="Y89" ca="1">OFFSET(WeightedAveragesUnFiltered!Y$3,(ROW(X86)*5),0)</f>
        <v>-4.7226002495473103E-2</v>
      </c>
      <c r="Z89" cm="1">
        <f t="array" aca="1" ref="Z89" ca="1">OFFSET(WeightedAveragesUnFiltered!Z$3,(ROW(Y86)*5),0)</f>
        <v>-4.1292060598789058E-2</v>
      </c>
    </row>
    <row r="90" spans="1:26">
      <c r="A90" s="34" t="s">
        <v>87</v>
      </c>
      <c r="B90" t="e" cm="1">
        <f t="array" aca="1" ref="B90" ca="1">OFFSET(WeightedAveragesUnFiltered!B$3,(ROW(A87)*5),0)</f>
        <v>#DIV/0!</v>
      </c>
      <c r="C90" cm="1">
        <f t="array" aca="1" ref="C90" ca="1">OFFSET(WeightedAveragesUnFiltered!C$3,(ROW(B87)*5),0)</f>
        <v>0</v>
      </c>
      <c r="D90" cm="1">
        <f t="array" aca="1" ref="D90" ca="1">OFFSET(WeightedAveragesUnFiltered!D$3,(ROW(C87)*5),0)</f>
        <v>5.7285369968195542E-3</v>
      </c>
      <c r="E90" cm="1">
        <f t="array" aca="1" ref="E90" ca="1">OFFSET(WeightedAveragesUnFiltered!E$3,(ROW(D87)*5),0)</f>
        <v>0</v>
      </c>
      <c r="F90" s="4" cm="1">
        <f t="array" aca="1" ref="F90" ca="1">OFFSET(WeightedAveragesUnFiltered!F$3,(ROW(E87)*5),0)</f>
        <v>-6.3701908840266594E-2</v>
      </c>
      <c r="G90" cm="1">
        <f t="array" aca="1" ref="G90" ca="1">OFFSET(WeightedAveragesUnFiltered!G$3,(ROW(F87)*5),0)</f>
        <v>0</v>
      </c>
      <c r="H90" cm="1">
        <f t="array" aca="1" ref="H90" ca="1">OFFSET(WeightedAveragesUnFiltered!H$3,(ROW(G87)*5),0)</f>
        <v>0</v>
      </c>
      <c r="I90" cm="1">
        <f t="array" aca="1" ref="I90" ca="1">OFFSET(WeightedAveragesUnFiltered!I$3,(ROW(H87)*5),0)</f>
        <v>0</v>
      </c>
      <c r="J90" cm="1">
        <f t="array" aca="1" ref="J90" ca="1">OFFSET(WeightedAveragesUnFiltered!J$3,(ROW(I87)*5),0)</f>
        <v>0</v>
      </c>
      <c r="K90" cm="1">
        <f t="array" aca="1" ref="K90" ca="1">OFFSET(WeightedAveragesUnFiltered!K$3,(ROW(J87)*5),0)</f>
        <v>3.0979164455313033E-3</v>
      </c>
      <c r="L90" cm="1">
        <f t="array" aca="1" ref="L90" ca="1">OFFSET(WeightedAveragesUnFiltered!L$3,(ROW(K87)*5),0)</f>
        <v>6.1811839873103673E-2</v>
      </c>
      <c r="M90" cm="1">
        <f t="array" aca="1" ref="M90" ca="1">OFFSET(WeightedAveragesUnFiltered!M$3,(ROW(L87)*5),0)</f>
        <v>-0.16065814904620945</v>
      </c>
      <c r="N90" cm="1">
        <f t="array" aca="1" ref="N90" ca="1">OFFSET(WeightedAveragesUnFiltered!N$3,(ROW(M87)*5),0)</f>
        <v>0</v>
      </c>
      <c r="O90" s="4" cm="1">
        <f t="array" aca="1" ref="O90" ca="1">OFFSET(WeightedAveragesUnFiltered!O$3,(ROW(N87)*5),0)</f>
        <v>2.9829373719272245E-2</v>
      </c>
      <c r="P90" cm="1">
        <f t="array" aca="1" ref="P90" ca="1">OFFSET(WeightedAveragesUnFiltered!P$3,(ROW(O87)*5),0)</f>
        <v>-4.5998907324900064E-2</v>
      </c>
      <c r="Q90" cm="1">
        <f t="array" aca="1" ref="Q90" ca="1">OFFSET(WeightedAveragesUnFiltered!Q$3,(ROW(P87)*5),0)</f>
        <v>1.8564982417603189E-2</v>
      </c>
      <c r="R90" cm="1">
        <f t="array" aca="1" ref="R90" ca="1">OFFSET(WeightedAveragesUnFiltered!R$3,(ROW(Q87)*5),0)</f>
        <v>0</v>
      </c>
      <c r="S90" cm="1">
        <f t="array" aca="1" ref="S90" ca="1">OFFSET(WeightedAveragesUnFiltered!S$3,(ROW(R87)*5),0)</f>
        <v>0</v>
      </c>
      <c r="T90" cm="1">
        <f t="array" aca="1" ref="T90" ca="1">OFFSET(WeightedAveragesUnFiltered!T$3,(ROW(S87)*5),0)</f>
        <v>-6.2900385131572584E-3</v>
      </c>
      <c r="U90" cm="1">
        <f t="array" aca="1" ref="U90" ca="1">OFFSET(WeightedAveragesUnFiltered!U$3,(ROW(T87)*5),0)</f>
        <v>0.1803804734058225</v>
      </c>
      <c r="V90" cm="1">
        <f t="array" aca="1" ref="V90" ca="1">OFFSET(WeightedAveragesUnFiltered!V$3,(ROW(U87)*5),0)</f>
        <v>1.0958545993378574E-2</v>
      </c>
      <c r="W90" cm="1">
        <f t="array" aca="1" ref="W90" ca="1">OFFSET(WeightedAveragesUnFiltered!W$3,(ROW(V87)*5),0)</f>
        <v>-7.2972441236425923E-3</v>
      </c>
      <c r="X90" cm="1">
        <f t="array" aca="1" ref="X90" ca="1">OFFSET(WeightedAveragesUnFiltered!X$3,(ROW(W87)*5),0)</f>
        <v>-0.18975273027762468</v>
      </c>
      <c r="Y90" cm="1">
        <f t="array" aca="1" ref="Y90" ca="1">OFFSET(WeightedAveragesUnFiltered!Y$3,(ROW(X87)*5),0)</f>
        <v>0</v>
      </c>
      <c r="Z90" cm="1">
        <f t="array" aca="1" ref="Z90" ca="1">OFFSET(WeightedAveragesUnFiltered!Z$3,(ROW(Y87)*5),0)</f>
        <v>0</v>
      </c>
    </row>
    <row r="91" spans="1:26">
      <c r="A91" s="34" t="s">
        <v>88</v>
      </c>
      <c r="B91" cm="1">
        <f t="array" aca="1" ref="B91" ca="1">OFFSET(WeightedAveragesUnFiltered!B$3,(ROW(A88)*5),0)</f>
        <v>-1.3492218717270792E-2</v>
      </c>
      <c r="C91" cm="1">
        <f t="array" aca="1" ref="C91" ca="1">OFFSET(WeightedAveragesUnFiltered!C$3,(ROW(B88)*5),0)</f>
        <v>0</v>
      </c>
      <c r="D91" cm="1">
        <f t="array" aca="1" ref="D91" ca="1">OFFSET(WeightedAveragesUnFiltered!D$3,(ROW(C88)*5),0)</f>
        <v>0</v>
      </c>
      <c r="E91" cm="1">
        <f t="array" aca="1" ref="E91" ca="1">OFFSET(WeightedAveragesUnFiltered!E$3,(ROW(D88)*5),0)</f>
        <v>6.3419067196337497E-2</v>
      </c>
      <c r="F91" s="4" cm="1">
        <f t="array" aca="1" ref="F91" ca="1">OFFSET(WeightedAveragesUnFiltered!F$3,(ROW(E88)*5),0)</f>
        <v>-7.8970961383768683E-3</v>
      </c>
      <c r="G91" cm="1">
        <f t="array" aca="1" ref="G91" ca="1">OFFSET(WeightedAveragesUnFiltered!G$3,(ROW(F88)*5),0)</f>
        <v>0</v>
      </c>
      <c r="H91" cm="1">
        <f t="array" aca="1" ref="H91" ca="1">OFFSET(WeightedAveragesUnFiltered!H$3,(ROW(G88)*5),0)</f>
        <v>5.8869143452111868E-2</v>
      </c>
      <c r="I91" cm="1">
        <f t="array" aca="1" ref="I91" ca="1">OFFSET(WeightedAveragesUnFiltered!I$3,(ROW(H88)*5),0)</f>
        <v>0</v>
      </c>
      <c r="J91" cm="1">
        <f t="array" aca="1" ref="J91" ca="1">OFFSET(WeightedAveragesUnFiltered!J$3,(ROW(I88)*5),0)</f>
        <v>-1.0323015089429345E-2</v>
      </c>
      <c r="K91" cm="1">
        <f t="array" aca="1" ref="K91" ca="1">OFFSET(WeightedAveragesUnFiltered!K$3,(ROW(J88)*5),0)</f>
        <v>6.7276224329832435E-2</v>
      </c>
      <c r="L91" cm="1">
        <f t="array" aca="1" ref="L91" ca="1">OFFSET(WeightedAveragesUnFiltered!L$3,(ROW(K88)*5),0)</f>
        <v>1.2362367974620737E-2</v>
      </c>
      <c r="M91" cm="1">
        <f t="array" aca="1" ref="M91" ca="1">OFFSET(WeightedAveragesUnFiltered!M$3,(ROW(L88)*5),0)</f>
        <v>3.0815907464943192E-2</v>
      </c>
      <c r="N91" t="e" cm="1">
        <f t="array" aca="1" ref="N91" ca="1">OFFSET(WeightedAveragesUnFiltered!N$3,(ROW(M88)*5),0)</f>
        <v>#DIV/0!</v>
      </c>
      <c r="O91" s="4" cm="1">
        <f t="array" aca="1" ref="O91" ca="1">OFFSET(WeightedAveragesUnFiltered!O$3,(ROW(N88)*5),0)</f>
        <v>-0.11577992085352802</v>
      </c>
      <c r="P91" cm="1">
        <f t="array" aca="1" ref="P91" ca="1">OFFSET(WeightedAveragesUnFiltered!P$3,(ROW(O88)*5),0)</f>
        <v>3.106783306297993E-2</v>
      </c>
      <c r="Q91" cm="1">
        <f t="array" aca="1" ref="Q91" ca="1">OFFSET(WeightedAveragesUnFiltered!Q$3,(ROW(P88)*5),0)</f>
        <v>-4.0686446792930729E-2</v>
      </c>
      <c r="R91" cm="1">
        <f t="array" aca="1" ref="R91" ca="1">OFFSET(WeightedAveragesUnFiltered!R$3,(ROW(Q88)*5),0)</f>
        <v>0</v>
      </c>
      <c r="S91" cm="1">
        <f t="array" aca="1" ref="S91" ca="1">OFFSET(WeightedAveragesUnFiltered!S$3,(ROW(R88)*5),0)</f>
        <v>0</v>
      </c>
      <c r="T91" cm="1">
        <f t="array" aca="1" ref="T91" ca="1">OFFSET(WeightedAveragesUnFiltered!T$3,(ROW(S88)*5),0)</f>
        <v>0</v>
      </c>
      <c r="U91" cm="1">
        <f t="array" aca="1" ref="U91" ca="1">OFFSET(WeightedAveragesUnFiltered!U$3,(ROW(T88)*5),0)</f>
        <v>-1.2032112228359296E-2</v>
      </c>
      <c r="V91" cm="1">
        <f t="array" aca="1" ref="V91" ca="1">OFFSET(WeightedAveragesUnFiltered!V$3,(ROW(U88)*5),0)</f>
        <v>9.5160132345898842E-3</v>
      </c>
      <c r="W91" cm="1">
        <f t="array" aca="1" ref="W91" ca="1">OFFSET(WeightedAveragesUnFiltered!W$3,(ROW(V88)*5),0)</f>
        <v>2.5560040595133681E-2</v>
      </c>
      <c r="X91" cm="1">
        <f t="array" aca="1" ref="X91" ca="1">OFFSET(WeightedAveragesUnFiltered!X$3,(ROW(W88)*5),0)</f>
        <v>0</v>
      </c>
      <c r="Y91" cm="1">
        <f t="array" aca="1" ref="Y91" ca="1">OFFSET(WeightedAveragesUnFiltered!Y$3,(ROW(X88)*5),0)</f>
        <v>-1.9398184739374307E-2</v>
      </c>
      <c r="Z91" cm="1">
        <f t="array" aca="1" ref="Z91" ca="1">OFFSET(WeightedAveragesUnFiltered!Z$3,(ROW(Y88)*5),0)</f>
        <v>-6.826793102414605E-2</v>
      </c>
    </row>
    <row r="92" spans="1:26">
      <c r="A92" s="34" t="s">
        <v>89</v>
      </c>
      <c r="B92" cm="1">
        <f t="array" aca="1" ref="B92" ca="1">OFFSET(WeightedAveragesUnFiltered!B$3,(ROW(A89)*5),0)</f>
        <v>0</v>
      </c>
      <c r="C92" cm="1">
        <f t="array" aca="1" ref="C92" ca="1">OFFSET(WeightedAveragesUnFiltered!C$3,(ROW(B89)*5),0)</f>
        <v>-0.11447632903043325</v>
      </c>
      <c r="D92" cm="1">
        <f t="array" aca="1" ref="D92" ca="1">OFFSET(WeightedAveragesUnFiltered!D$3,(ROW(C89)*5),0)</f>
        <v>-8.6191534424141958E-2</v>
      </c>
      <c r="E92" cm="1">
        <f t="array" aca="1" ref="E92" ca="1">OFFSET(WeightedAveragesUnFiltered!E$3,(ROW(D89)*5),0)</f>
        <v>0</v>
      </c>
      <c r="F92" s="4" cm="1">
        <f t="array" aca="1" ref="F92" ca="1">OFFSET(WeightedAveragesUnFiltered!F$3,(ROW(E89)*5),0)</f>
        <v>0</v>
      </c>
      <c r="G92" cm="1">
        <f t="array" aca="1" ref="G92" ca="1">OFFSET(WeightedAveragesUnFiltered!G$3,(ROW(F89)*5),0)</f>
        <v>-2.6912316105498071E-2</v>
      </c>
      <c r="H92" cm="1">
        <f t="array" aca="1" ref="H92" ca="1">OFFSET(WeightedAveragesUnFiltered!H$3,(ROW(G89)*5),0)</f>
        <v>0</v>
      </c>
      <c r="I92" cm="1">
        <f t="array" aca="1" ref="I92" ca="1">OFFSET(WeightedAveragesUnFiltered!I$3,(ROW(H89)*5),0)</f>
        <v>0</v>
      </c>
      <c r="J92" cm="1">
        <f t="array" aca="1" ref="J92" ca="1">OFFSET(WeightedAveragesUnFiltered!J$3,(ROW(I89)*5),0)</f>
        <v>5.8828118182493234E-2</v>
      </c>
      <c r="K92" cm="1">
        <f t="array" aca="1" ref="K92" ca="1">OFFSET(WeightedAveragesUnFiltered!K$3,(ROW(J89)*5),0)</f>
        <v>2.5527204959556205E-4</v>
      </c>
      <c r="L92" cm="1">
        <f t="array" aca="1" ref="L92" ca="1">OFFSET(WeightedAveragesUnFiltered!L$3,(ROW(K89)*5),0)</f>
        <v>7.3206104278610309E-2</v>
      </c>
      <c r="M92" cm="1">
        <f t="array" aca="1" ref="M92" ca="1">OFFSET(WeightedAveragesUnFiltered!M$3,(ROW(L89)*5),0)</f>
        <v>-8.7220721578359361E-2</v>
      </c>
      <c r="N92" cm="1">
        <f t="array" aca="1" ref="N92" ca="1">OFFSET(WeightedAveragesUnFiltered!N$3,(ROW(M89)*5),0)</f>
        <v>0</v>
      </c>
      <c r="O92" s="4" cm="1">
        <f t="array" aca="1" ref="O92" ca="1">OFFSET(WeightedAveragesUnFiltered!O$3,(ROW(N89)*5),0)</f>
        <v>-2.1541481964242423E-2</v>
      </c>
      <c r="P92" cm="1">
        <f t="array" aca="1" ref="P92" ca="1">OFFSET(WeightedAveragesUnFiltered!P$3,(ROW(O89)*5),0)</f>
        <v>-0.12205042992919506</v>
      </c>
      <c r="Q92" cm="1">
        <f t="array" aca="1" ref="Q92" ca="1">OFFSET(WeightedAveragesUnFiltered!Q$3,(ROW(P89)*5),0)</f>
        <v>1.2299812136409976E-2</v>
      </c>
      <c r="R92" cm="1">
        <f t="array" aca="1" ref="R92" ca="1">OFFSET(WeightedAveragesUnFiltered!R$3,(ROW(Q89)*5),0)</f>
        <v>0</v>
      </c>
      <c r="S92" cm="1">
        <f t="array" aca="1" ref="S92" ca="1">OFFSET(WeightedAveragesUnFiltered!S$3,(ROW(R89)*5),0)</f>
        <v>1.4938847383301923E-2</v>
      </c>
      <c r="T92" cm="1">
        <f t="array" aca="1" ref="T92" ca="1">OFFSET(WeightedAveragesUnFiltered!T$3,(ROW(S89)*5),0)</f>
        <v>2.9127840092644849E-2</v>
      </c>
      <c r="U92" cm="1">
        <f t="array" aca="1" ref="U92" ca="1">OFFSET(WeightedAveragesUnFiltered!U$3,(ROW(T89)*5),0)</f>
        <v>1.830741414001593E-2</v>
      </c>
      <c r="V92" cm="1">
        <f t="array" aca="1" ref="V92" ca="1">OFFSET(WeightedAveragesUnFiltered!V$3,(ROW(U89)*5),0)</f>
        <v>0</v>
      </c>
      <c r="W92" cm="1">
        <f t="array" aca="1" ref="W92" ca="1">OFFSET(WeightedAveragesUnFiltered!W$3,(ROW(V89)*5),0)</f>
        <v>-1.618861601177742E-3</v>
      </c>
      <c r="X92" cm="1">
        <f t="array" aca="1" ref="X92" ca="1">OFFSET(WeightedAveragesUnFiltered!X$3,(ROW(W89)*5),0)</f>
        <v>0</v>
      </c>
      <c r="Y92" cm="1">
        <f t="array" aca="1" ref="Y92" ca="1">OFFSET(WeightedAveragesUnFiltered!Y$3,(ROW(X89)*5),0)</f>
        <v>0</v>
      </c>
      <c r="Z92" cm="1">
        <f t="array" aca="1" ref="Z92" ca="1">OFFSET(WeightedAveragesUnFiltered!Z$3,(ROW(Y89)*5),0)</f>
        <v>0</v>
      </c>
    </row>
    <row r="93" spans="1:26">
      <c r="A93" s="34" t="s">
        <v>90</v>
      </c>
      <c r="B93" cm="1">
        <f t="array" aca="1" ref="B93" ca="1">OFFSET(WeightedAveragesUnFiltered!B$3,(ROW(A90)*5),0)</f>
        <v>8.8832782967332852E-2</v>
      </c>
      <c r="C93" cm="1">
        <f t="array" aca="1" ref="C93" ca="1">OFFSET(WeightedAveragesUnFiltered!C$3,(ROW(B90)*5),0)</f>
        <v>0</v>
      </c>
      <c r="D93" cm="1">
        <f t="array" aca="1" ref="D93" ca="1">OFFSET(WeightedAveragesUnFiltered!D$3,(ROW(C90)*5),0)</f>
        <v>-8.2924843657709912E-2</v>
      </c>
      <c r="E93" cm="1">
        <f t="array" aca="1" ref="E93" ca="1">OFFSET(WeightedAveragesUnFiltered!E$3,(ROW(D90)*5),0)</f>
        <v>-7.327253689091083E-2</v>
      </c>
      <c r="F93" s="4" cm="1">
        <f t="array" aca="1" ref="F93" ca="1">OFFSET(WeightedAveragesUnFiltered!F$3,(ROW(E90)*5),0)</f>
        <v>0.11045083729607455</v>
      </c>
      <c r="G93" cm="1">
        <f t="array" aca="1" ref="G93" ca="1">OFFSET(WeightedAveragesUnFiltered!G$3,(ROW(F90)*5),0)</f>
        <v>-0.10045698277882717</v>
      </c>
      <c r="H93" cm="1">
        <f t="array" aca="1" ref="H93" ca="1">OFFSET(WeightedAveragesUnFiltered!H$3,(ROW(G90)*5),0)</f>
        <v>-0.11931238447076414</v>
      </c>
      <c r="I93" cm="1">
        <f t="array" aca="1" ref="I93" ca="1">OFFSET(WeightedAveragesUnFiltered!I$3,(ROW(H90)*5),0)</f>
        <v>-7.046731126809444E-2</v>
      </c>
      <c r="J93" cm="1">
        <f t="array" aca="1" ref="J93" ca="1">OFFSET(WeightedAveragesUnFiltered!J$3,(ROW(I90)*5),0)</f>
        <v>-0.12491309476365776</v>
      </c>
      <c r="K93" cm="1">
        <f t="array" aca="1" ref="K93" ca="1">OFFSET(WeightedAveragesUnFiltered!K$3,(ROW(J90)*5),0)</f>
        <v>0</v>
      </c>
      <c r="L93" cm="1">
        <f t="array" aca="1" ref="L93" ca="1">OFFSET(WeightedAveragesUnFiltered!L$3,(ROW(K90)*5),0)</f>
        <v>7.8793670938303983E-3</v>
      </c>
      <c r="M93" cm="1">
        <f t="array" aca="1" ref="M93" ca="1">OFFSET(WeightedAveragesUnFiltered!M$3,(ROW(L90)*5),0)</f>
        <v>0</v>
      </c>
      <c r="N93" cm="1">
        <f t="array" aca="1" ref="N93" ca="1">OFFSET(WeightedAveragesUnFiltered!N$3,(ROW(M90)*5),0)</f>
        <v>7.9702005111400881E-2</v>
      </c>
      <c r="O93" s="4" cm="1">
        <f t="array" aca="1" ref="O93" ca="1">OFFSET(WeightedAveragesUnFiltered!O$3,(ROW(N90)*5),0)</f>
        <v>4.3166101257496189E-2</v>
      </c>
      <c r="P93" cm="1">
        <f t="array" aca="1" ref="P93" ca="1">OFFSET(WeightedAveragesUnFiltered!P$3,(ROW(O90)*5),0)</f>
        <v>-4.1339079683597256E-2</v>
      </c>
      <c r="Q93" cm="1">
        <f t="array" aca="1" ref="Q93" ca="1">OFFSET(WeightedAveragesUnFiltered!Q$3,(ROW(P90)*5),0)</f>
        <v>-9.4165646085290933E-2</v>
      </c>
      <c r="R93" cm="1">
        <f t="array" aca="1" ref="R93" ca="1">OFFSET(WeightedAveragesUnFiltered!R$3,(ROW(Q90)*5),0)</f>
        <v>4.000301379703964E-2</v>
      </c>
      <c r="S93" cm="1">
        <f t="array" aca="1" ref="S93" ca="1">OFFSET(WeightedAveragesUnFiltered!S$3,(ROW(R90)*5),0)</f>
        <v>0</v>
      </c>
      <c r="T93" cm="1">
        <f t="array" aca="1" ref="T93" ca="1">OFFSET(WeightedAveragesUnFiltered!T$3,(ROW(S90)*5),0)</f>
        <v>0</v>
      </c>
      <c r="U93" cm="1">
        <f t="array" aca="1" ref="U93" ca="1">OFFSET(WeightedAveragesUnFiltered!U$3,(ROW(T90)*5),0)</f>
        <v>-0.20535437985647481</v>
      </c>
      <c r="V93" cm="1">
        <f t="array" aca="1" ref="V93" ca="1">OFFSET(WeightedAveragesUnFiltered!V$3,(ROW(U90)*5),0)</f>
        <v>0.57919390226831224</v>
      </c>
      <c r="W93" cm="1">
        <f t="array" aca="1" ref="W93" ca="1">OFFSET(WeightedAveragesUnFiltered!W$3,(ROW(V90)*5),0)</f>
        <v>-0.32042047122753964</v>
      </c>
      <c r="X93" cm="1">
        <f t="array" aca="1" ref="X93" ca="1">OFFSET(WeightedAveragesUnFiltered!X$3,(ROW(W90)*5),0)</f>
        <v>0</v>
      </c>
      <c r="Y93" cm="1">
        <f t="array" aca="1" ref="Y93" ca="1">OFFSET(WeightedAveragesUnFiltered!Y$3,(ROW(X90)*5),0)</f>
        <v>3.6435244346886109E-2</v>
      </c>
      <c r="Z93" cm="1">
        <f t="array" aca="1" ref="Z93" ca="1">OFFSET(WeightedAveragesUnFiltered!Z$3,(ROW(Y90)*5),0)</f>
        <v>1.8745921128204626E-2</v>
      </c>
    </row>
    <row r="94" spans="1:26">
      <c r="A94" s="34" t="s">
        <v>91</v>
      </c>
      <c r="B94" cm="1">
        <f t="array" aca="1" ref="B94" ca="1">OFFSET(WeightedAveragesUnFiltered!B$3,(ROW(A91)*5),0)</f>
        <v>6.0847824297659012E-3</v>
      </c>
      <c r="C94" cm="1">
        <f t="array" aca="1" ref="C94" ca="1">OFFSET(WeightedAveragesUnFiltered!C$3,(ROW(B91)*5),0)</f>
        <v>-7.3703128364480536E-2</v>
      </c>
      <c r="D94" cm="1">
        <f t="array" aca="1" ref="D94" ca="1">OFFSET(WeightedAveragesUnFiltered!D$3,(ROW(C91)*5),0)</f>
        <v>0.10540774490037019</v>
      </c>
      <c r="E94" cm="1">
        <f t="array" aca="1" ref="E94" ca="1">OFFSET(WeightedAveragesUnFiltered!E$3,(ROW(D91)*5),0)</f>
        <v>-1.6550041340398326E-2</v>
      </c>
      <c r="F94" s="4" cm="1">
        <f t="array" aca="1" ref="F94" ca="1">OFFSET(WeightedAveragesUnFiltered!F$3,(ROW(E91)*5),0)</f>
        <v>0.12638093914271573</v>
      </c>
      <c r="G94" cm="1">
        <f t="array" aca="1" ref="G94" ca="1">OFFSET(WeightedAveragesUnFiltered!G$3,(ROW(F91)*5),0)</f>
        <v>-2.7634903652265078E-2</v>
      </c>
      <c r="H94" cm="1">
        <f t="array" aca="1" ref="H94" ca="1">OFFSET(WeightedAveragesUnFiltered!H$3,(ROW(G91)*5),0)</f>
        <v>-0.12571816173098155</v>
      </c>
      <c r="I94" cm="1">
        <f t="array" aca="1" ref="I94" ca="1">OFFSET(WeightedAveragesUnFiltered!I$3,(ROW(H91)*5),0)</f>
        <v>-4.0827523588443278E-2</v>
      </c>
      <c r="J94" cm="1">
        <f t="array" aca="1" ref="J94" ca="1">OFFSET(WeightedAveragesUnFiltered!J$3,(ROW(I91)*5),0)</f>
        <v>3.8001990044710381E-2</v>
      </c>
      <c r="K94" cm="1">
        <f t="array" aca="1" ref="K94" ca="1">OFFSET(WeightedAveragesUnFiltered!K$3,(ROW(J91)*5),0)</f>
        <v>3.6764939939452838E-2</v>
      </c>
      <c r="L94" cm="1">
        <f t="array" aca="1" ref="L94" ca="1">OFFSET(WeightedAveragesUnFiltered!L$3,(ROW(K91)*5),0)</f>
        <v>1.1691140027517449E-2</v>
      </c>
      <c r="M94" cm="1">
        <f t="array" aca="1" ref="M94" ca="1">OFFSET(WeightedAveragesUnFiltered!M$3,(ROW(L91)*5),0)</f>
        <v>2.6453370790667625E-2</v>
      </c>
      <c r="N94" cm="1">
        <f t="array" aca="1" ref="N94" ca="1">OFFSET(WeightedAveragesUnFiltered!N$3,(ROW(M91)*5),0)</f>
        <v>0</v>
      </c>
      <c r="O94" s="4" cm="1">
        <f t="array" aca="1" ref="O94" ca="1">OFFSET(WeightedAveragesUnFiltered!O$3,(ROW(N91)*5),0)</f>
        <v>1.2005609431370799E-2</v>
      </c>
      <c r="P94" cm="1">
        <f t="array" aca="1" ref="P94" ca="1">OFFSET(WeightedAveragesUnFiltered!P$3,(ROW(O91)*5),0)</f>
        <v>-0.28367274637698608</v>
      </c>
      <c r="Q94" cm="1">
        <f t="array" aca="1" ref="Q94" ca="1">OFFSET(WeightedAveragesUnFiltered!Q$3,(ROW(P91)*5),0)</f>
        <v>-2.1328478772668677E-2</v>
      </c>
      <c r="R94" cm="1">
        <f t="array" aca="1" ref="R94" ca="1">OFFSET(WeightedAveragesUnFiltered!R$3,(ROW(Q91)*5),0)</f>
        <v>-3.4364349270783329E-2</v>
      </c>
      <c r="S94" cm="1">
        <f t="array" aca="1" ref="S94" ca="1">OFFSET(WeightedAveragesUnFiltered!S$3,(ROW(R91)*5),0)</f>
        <v>-3.4112490013683064E-2</v>
      </c>
      <c r="T94" cm="1">
        <f t="array" aca="1" ref="T94" ca="1">OFFSET(WeightedAveragesUnFiltered!T$3,(ROW(S91)*5),0)</f>
        <v>-0.20709741721000396</v>
      </c>
      <c r="U94" cm="1">
        <f t="array" aca="1" ref="U94" ca="1">OFFSET(WeightedAveragesUnFiltered!U$3,(ROW(T91)*5),0)</f>
        <v>2.7415564032333428E-2</v>
      </c>
      <c r="V94" cm="1">
        <f t="array" aca="1" ref="V94" ca="1">OFFSET(WeightedAveragesUnFiltered!V$3,(ROW(U91)*5),0)</f>
        <v>4.7580066172949421E-3</v>
      </c>
      <c r="W94" cm="1">
        <f t="array" aca="1" ref="W94" ca="1">OFFSET(WeightedAveragesUnFiltered!W$3,(ROW(V91)*5),0)</f>
        <v>-9.6442176080722447E-2</v>
      </c>
      <c r="X94" cm="1">
        <f t="array" aca="1" ref="X94" ca="1">OFFSET(WeightedAveragesUnFiltered!X$3,(ROW(W91)*5),0)</f>
        <v>3.1396348080438237E-2</v>
      </c>
      <c r="Y94" cm="1">
        <f t="array" aca="1" ref="Y94" ca="1">OFFSET(WeightedAveragesUnFiltered!Y$3,(ROW(X91)*5),0)</f>
        <v>0.10865176062062629</v>
      </c>
      <c r="Z94" cm="1">
        <f t="array" aca="1" ref="Z94" ca="1">OFFSET(WeightedAveragesUnFiltered!Z$3,(ROW(Y91)*5),0)</f>
        <v>3.4294517116430713E-3</v>
      </c>
    </row>
    <row r="95" spans="1:26">
      <c r="A95" s="34" t="s">
        <v>92</v>
      </c>
      <c r="B95" t="e" cm="1">
        <f t="array" aca="1" ref="B95" ca="1">OFFSET(WeightedAveragesUnFiltered!B$3,(ROW(A92)*5),0)</f>
        <v>#DIV/0!</v>
      </c>
      <c r="C95" cm="1">
        <f t="array" aca="1" ref="C95" ca="1">OFFSET(WeightedAveragesUnFiltered!C$3,(ROW(B92)*5),0)</f>
        <v>0</v>
      </c>
      <c r="D95" cm="1">
        <f t="array" aca="1" ref="D95" ca="1">OFFSET(WeightedAveragesUnFiltered!D$3,(ROW(C92)*5),0)</f>
        <v>0</v>
      </c>
      <c r="E95" t="e" cm="1">
        <f t="array" aca="1" ref="E95" ca="1">OFFSET(WeightedAveragesUnFiltered!E$3,(ROW(D92)*5),0)</f>
        <v>#DIV/0!</v>
      </c>
      <c r="F95" s="4" cm="1">
        <f t="array" aca="1" ref="F95" ca="1">OFFSET(WeightedAveragesUnFiltered!F$3,(ROW(E92)*5),0)</f>
        <v>9.0272099387654112E-2</v>
      </c>
      <c r="G95" cm="1">
        <f t="array" aca="1" ref="G95" ca="1">OFFSET(WeightedAveragesUnFiltered!G$3,(ROW(F92)*5),0)</f>
        <v>0</v>
      </c>
      <c r="H95" t="e" cm="1">
        <f t="array" aca="1" ref="H95" ca="1">OFFSET(WeightedAveragesUnFiltered!H$3,(ROW(G92)*5),0)</f>
        <v>#DIV/0!</v>
      </c>
      <c r="I95" t="e" cm="1">
        <f t="array" aca="1" ref="I95" ca="1">OFFSET(WeightedAveragesUnFiltered!I$3,(ROW(H92)*5),0)</f>
        <v>#DIV/0!</v>
      </c>
      <c r="J95" t="e" cm="1">
        <f t="array" aca="1" ref="J95" ca="1">OFFSET(WeightedAveragesUnFiltered!J$3,(ROW(I92)*5),0)</f>
        <v>#DIV/0!</v>
      </c>
      <c r="K95" cm="1">
        <f t="array" aca="1" ref="K95" ca="1">OFFSET(WeightedAveragesUnFiltered!K$3,(ROW(J92)*5),0)</f>
        <v>0</v>
      </c>
      <c r="L95" cm="1">
        <f t="array" aca="1" ref="L95" ca="1">OFFSET(WeightedAveragesUnFiltered!L$3,(ROW(K92)*5),0)</f>
        <v>3.9396835469151991E-3</v>
      </c>
      <c r="M95" cm="1">
        <f t="array" aca="1" ref="M95" ca="1">OFFSET(WeightedAveragesUnFiltered!M$3,(ROW(L92)*5),0)</f>
        <v>0</v>
      </c>
      <c r="N95" t="e" cm="1">
        <f t="array" aca="1" ref="N95" ca="1">OFFSET(WeightedAveragesUnFiltered!N$3,(ROW(M92)*5),0)</f>
        <v>#DIV/0!</v>
      </c>
      <c r="O95" s="4" cm="1">
        <f t="array" aca="1" ref="O95" ca="1">OFFSET(WeightedAveragesUnFiltered!O$3,(ROW(N92)*5),0)</f>
        <v>0</v>
      </c>
      <c r="P95" cm="1">
        <f t="array" aca="1" ref="P95" ca="1">OFFSET(WeightedAveragesUnFiltered!P$3,(ROW(O92)*5),0)</f>
        <v>0</v>
      </c>
      <c r="Q95" cm="1">
        <f t="array" aca="1" ref="Q95" ca="1">OFFSET(WeightedAveragesUnFiltered!Q$3,(ROW(P92)*5),0)</f>
        <v>0</v>
      </c>
      <c r="R95" t="e" cm="1">
        <f t="array" aca="1" ref="R95" ca="1">OFFSET(WeightedAveragesUnFiltered!R$3,(ROW(Q92)*5),0)</f>
        <v>#DIV/0!</v>
      </c>
      <c r="S95" t="e" cm="1">
        <f t="array" aca="1" ref="S95" ca="1">OFFSET(WeightedAveragesUnFiltered!S$3,(ROW(R92)*5),0)</f>
        <v>#DIV/0!</v>
      </c>
      <c r="T95" cm="1">
        <f t="array" aca="1" ref="T95" ca="1">OFFSET(WeightedAveragesUnFiltered!T$3,(ROW(S92)*5),0)</f>
        <v>0</v>
      </c>
      <c r="U95" t="e" cm="1">
        <f t="array" aca="1" ref="U95" ca="1">OFFSET(WeightedAveragesUnFiltered!U$3,(ROW(T92)*5),0)</f>
        <v>#DIV/0!</v>
      </c>
      <c r="V95" t="e" cm="1">
        <f t="array" aca="1" ref="V95" ca="1">OFFSET(WeightedAveragesUnFiltered!V$3,(ROW(U92)*5),0)</f>
        <v>#DIV/0!</v>
      </c>
      <c r="W95" cm="1">
        <f t="array" aca="1" ref="W95" ca="1">OFFSET(WeightedAveragesUnFiltered!W$3,(ROW(V92)*5),0)</f>
        <v>0</v>
      </c>
      <c r="X95" cm="1">
        <f t="array" aca="1" ref="X95" ca="1">OFFSET(WeightedAveragesUnFiltered!X$3,(ROW(W92)*5),0)</f>
        <v>0</v>
      </c>
      <c r="Y95" cm="1">
        <f t="array" aca="1" ref="Y95" ca="1">OFFSET(WeightedAveragesUnFiltered!Y$3,(ROW(X92)*5),0)</f>
        <v>0</v>
      </c>
      <c r="Z95" t="e" cm="1">
        <f t="array" aca="1" ref="Z95" ca="1">OFFSET(WeightedAveragesUnFiltered!Z$3,(ROW(Y92)*5),0)</f>
        <v>#DIV/0!</v>
      </c>
    </row>
    <row r="96" spans="1:26">
      <c r="A96" s="34" t="s">
        <v>93</v>
      </c>
      <c r="B96" t="e" cm="1">
        <f t="array" aca="1" ref="B96" ca="1">OFFSET(WeightedAveragesUnFiltered!B$3,(ROW(A93)*5),0)</f>
        <v>#DIV/0!</v>
      </c>
      <c r="C96" t="e" cm="1">
        <f t="array" aca="1" ref="C96" ca="1">OFFSET(WeightedAveragesUnFiltered!C$3,(ROW(B93)*5),0)</f>
        <v>#DIV/0!</v>
      </c>
      <c r="D96" cm="1">
        <f t="array" aca="1" ref="D96" ca="1">OFFSET(WeightedAveragesUnFiltered!D$3,(ROW(C93)*5),0)</f>
        <v>0</v>
      </c>
      <c r="E96" t="e" cm="1">
        <f t="array" aca="1" ref="E96" ca="1">OFFSET(WeightedAveragesUnFiltered!E$3,(ROW(D93)*5),0)</f>
        <v>#DIV/0!</v>
      </c>
      <c r="F96" s="4" cm="1">
        <f t="array" aca="1" ref="F96" ca="1">OFFSET(WeightedAveragesUnFiltered!F$3,(ROW(E93)*5),0)</f>
        <v>0</v>
      </c>
      <c r="G96" cm="1">
        <f t="array" aca="1" ref="G96" ca="1">OFFSET(WeightedAveragesUnFiltered!G$3,(ROW(F93)*5),0)</f>
        <v>0</v>
      </c>
      <c r="H96" t="e" cm="1">
        <f t="array" aca="1" ref="H96" ca="1">OFFSET(WeightedAveragesUnFiltered!H$3,(ROW(G93)*5),0)</f>
        <v>#DIV/0!</v>
      </c>
      <c r="I96" t="e" cm="1">
        <f t="array" aca="1" ref="I96" ca="1">OFFSET(WeightedAveragesUnFiltered!I$3,(ROW(H93)*5),0)</f>
        <v>#DIV/0!</v>
      </c>
      <c r="J96" t="e" cm="1">
        <f t="array" aca="1" ref="J96" ca="1">OFFSET(WeightedAveragesUnFiltered!J$3,(ROW(I93)*5),0)</f>
        <v>#DIV/0!</v>
      </c>
      <c r="K96" cm="1">
        <f t="array" aca="1" ref="K96" ca="1">OFFSET(WeightedAveragesUnFiltered!K$3,(ROW(J93)*5),0)</f>
        <v>0</v>
      </c>
      <c r="L96" cm="1">
        <f t="array" aca="1" ref="L96" ca="1">OFFSET(WeightedAveragesUnFiltered!L$3,(ROW(K93)*5),0)</f>
        <v>0</v>
      </c>
      <c r="M96" t="e" cm="1">
        <f t="array" aca="1" ref="M96" ca="1">OFFSET(WeightedAveragesUnFiltered!M$3,(ROW(L93)*5),0)</f>
        <v>#DIV/0!</v>
      </c>
      <c r="N96" t="e" cm="1">
        <f t="array" aca="1" ref="N96" ca="1">OFFSET(WeightedAveragesUnFiltered!N$3,(ROW(M93)*5),0)</f>
        <v>#DIV/0!</v>
      </c>
      <c r="O96" s="4" cm="1">
        <f t="array" aca="1" ref="O96" ca="1">OFFSET(WeightedAveragesUnFiltered!O$3,(ROW(N93)*5),0)</f>
        <v>0</v>
      </c>
      <c r="P96" cm="1">
        <f t="array" aca="1" ref="P96" ca="1">OFFSET(WeightedAveragesUnFiltered!P$3,(ROW(O93)*5),0)</f>
        <v>0</v>
      </c>
      <c r="Q96" cm="1">
        <f t="array" aca="1" ref="Q96" ca="1">OFFSET(WeightedAveragesUnFiltered!Q$3,(ROW(P93)*5),0)</f>
        <v>0</v>
      </c>
      <c r="R96" t="e" cm="1">
        <f t="array" aca="1" ref="R96" ca="1">OFFSET(WeightedAveragesUnFiltered!R$3,(ROW(Q93)*5),0)</f>
        <v>#DIV/0!</v>
      </c>
      <c r="S96" t="e" cm="1">
        <f t="array" aca="1" ref="S96" ca="1">OFFSET(WeightedAveragesUnFiltered!S$3,(ROW(R93)*5),0)</f>
        <v>#DIV/0!</v>
      </c>
      <c r="T96" cm="1">
        <f t="array" aca="1" ref="T96" ca="1">OFFSET(WeightedAveragesUnFiltered!T$3,(ROW(S93)*5),0)</f>
        <v>0</v>
      </c>
      <c r="U96" t="e" cm="1">
        <f t="array" aca="1" ref="U96" ca="1">OFFSET(WeightedAveragesUnFiltered!U$3,(ROW(T93)*5),0)</f>
        <v>#DIV/0!</v>
      </c>
      <c r="V96" t="e" cm="1">
        <f t="array" aca="1" ref="V96" ca="1">OFFSET(WeightedAveragesUnFiltered!V$3,(ROW(U93)*5),0)</f>
        <v>#DIV/0!</v>
      </c>
      <c r="W96" t="e" cm="1">
        <f t="array" aca="1" ref="W96" ca="1">OFFSET(WeightedAveragesUnFiltered!W$3,(ROW(V93)*5),0)</f>
        <v>#DIV/0!</v>
      </c>
      <c r="X96" t="e" cm="1">
        <f t="array" aca="1" ref="X96" ca="1">OFFSET(WeightedAveragesUnFiltered!X$3,(ROW(W93)*5),0)</f>
        <v>#DIV/0!</v>
      </c>
      <c r="Y96" cm="1">
        <f t="array" aca="1" ref="Y96" ca="1">OFFSET(WeightedAveragesUnFiltered!Y$3,(ROW(X93)*5),0)</f>
        <v>0</v>
      </c>
      <c r="Z96" t="e" cm="1">
        <f t="array" aca="1" ref="Z96" ca="1">OFFSET(WeightedAveragesUnFiltered!Z$3,(ROW(Y93)*5),0)</f>
        <v>#DIV/0!</v>
      </c>
    </row>
    <row r="97" spans="1:26">
      <c r="A97" s="34" t="s">
        <v>94</v>
      </c>
      <c r="B97" cm="1">
        <f t="array" aca="1" ref="B97" ca="1">OFFSET(WeightedAveragesUnFiltered!B$3,(ROW(A94)*5),0)</f>
        <v>0</v>
      </c>
      <c r="C97" cm="1">
        <f t="array" aca="1" ref="C97" ca="1">OFFSET(WeightedAveragesUnFiltered!C$3,(ROW(B94)*5),0)</f>
        <v>-9.0153235462588702E-2</v>
      </c>
      <c r="D97" cm="1">
        <f t="array" aca="1" ref="D97" ca="1">OFFSET(WeightedAveragesUnFiltered!D$3,(ROW(C94)*5),0)</f>
        <v>-3.4337520609477437E-2</v>
      </c>
      <c r="E97" cm="1">
        <f t="array" aca="1" ref="E97" ca="1">OFFSET(WeightedAveragesUnFiltered!E$3,(ROW(D94)*5),0)</f>
        <v>8.1943192494710451E-2</v>
      </c>
      <c r="F97" s="4" cm="1">
        <f t="array" aca="1" ref="F97" ca="1">OFFSET(WeightedAveragesUnFiltered!F$3,(ROW(E94)*5),0)</f>
        <v>5.1453925195253394E-2</v>
      </c>
      <c r="G97" cm="1">
        <f t="array" aca="1" ref="G97" ca="1">OFFSET(WeightedAveragesUnFiltered!G$3,(ROW(F94)*5),0)</f>
        <v>-0.11520264035385587</v>
      </c>
      <c r="H97" cm="1">
        <f t="array" aca="1" ref="H97" ca="1">OFFSET(WeightedAveragesUnFiltered!H$3,(ROW(G94)*5),0)</f>
        <v>0</v>
      </c>
      <c r="I97" cm="1">
        <f t="array" aca="1" ref="I97" ca="1">OFFSET(WeightedAveragesUnFiltered!I$3,(ROW(H94)*5),0)</f>
        <v>-6.7915510525793005E-2</v>
      </c>
      <c r="J97" cm="1">
        <f t="array" aca="1" ref="J97" ca="1">OFFSET(WeightedAveragesUnFiltered!J$3,(ROW(I94)*5),0)</f>
        <v>-9.0594055000637035E-3</v>
      </c>
      <c r="K97" cm="1">
        <f t="array" aca="1" ref="K97" ca="1">OFFSET(WeightedAveragesUnFiltered!K$3,(ROW(J94)*5),0)</f>
        <v>0</v>
      </c>
      <c r="L97" cm="1">
        <f t="array" aca="1" ref="L97" ca="1">OFFSET(WeightedAveragesUnFiltered!L$3,(ROW(K94)*5),0)</f>
        <v>-9.849208867287974E-3</v>
      </c>
      <c r="M97" cm="1">
        <f t="array" aca="1" ref="M97" ca="1">OFFSET(WeightedAveragesUnFiltered!M$3,(ROW(L94)*5),0)</f>
        <v>-0.20489623778931054</v>
      </c>
      <c r="N97" cm="1">
        <f t="array" aca="1" ref="N97" ca="1">OFFSET(WeightedAveragesUnFiltered!N$3,(ROW(M94)*5),0)</f>
        <v>4.0190994149908274E-2</v>
      </c>
      <c r="O97" s="4" cm="1">
        <f t="array" aca="1" ref="O97" ca="1">OFFSET(WeightedAveragesUnFiltered!O$3,(ROW(N94)*5),0)</f>
        <v>-4.1887578102247837E-2</v>
      </c>
      <c r="P97" cm="1">
        <f t="array" aca="1" ref="P97" ca="1">OFFSET(WeightedAveragesUnFiltered!P$3,(ROW(O94)*5),0)</f>
        <v>0</v>
      </c>
      <c r="Q97" cm="1">
        <f t="array" aca="1" ref="Q97" ca="1">OFFSET(WeightedAveragesUnFiltered!Q$3,(ROW(P94)*5),0)</f>
        <v>0</v>
      </c>
      <c r="R97" cm="1">
        <f t="array" aca="1" ref="R97" ca="1">OFFSET(WeightedAveragesUnFiltered!R$3,(ROW(Q94)*5),0)</f>
        <v>-1.9568224621587998E-2</v>
      </c>
      <c r="S97" cm="1">
        <f t="array" aca="1" ref="S97" ca="1">OFFSET(WeightedAveragesUnFiltered!S$3,(ROW(R94)*5),0)</f>
        <v>0</v>
      </c>
      <c r="T97" cm="1">
        <f t="array" aca="1" ref="T97" ca="1">OFFSET(WeightedAveragesUnFiltered!T$3,(ROW(S94)*5),0)</f>
        <v>-0.12831640226333491</v>
      </c>
      <c r="U97" cm="1">
        <f t="array" aca="1" ref="U97" ca="1">OFFSET(WeightedAveragesUnFiltered!U$3,(ROW(T94)*5),0)</f>
        <v>0</v>
      </c>
      <c r="V97" cm="1">
        <f t="array" aca="1" ref="V97" ca="1">OFFSET(WeightedAveragesUnFiltered!V$3,(ROW(U94)*5),0)</f>
        <v>0</v>
      </c>
      <c r="W97" cm="1">
        <f t="array" aca="1" ref="W97" ca="1">OFFSET(WeightedAveragesUnFiltered!W$3,(ROW(V94)*5),0)</f>
        <v>-0.14156826146080204</v>
      </c>
      <c r="X97" cm="1">
        <f t="array" aca="1" ref="X97" ca="1">OFFSET(WeightedAveragesUnFiltered!X$3,(ROW(W94)*5),0)</f>
        <v>0</v>
      </c>
      <c r="Y97" cm="1">
        <f t="array" aca="1" ref="Y97" ca="1">OFFSET(WeightedAveragesUnFiltered!Y$3,(ROW(X94)*5),0)</f>
        <v>3.0807234097189912E-2</v>
      </c>
      <c r="Z97" cm="1">
        <f t="array" aca="1" ref="Z97" ca="1">OFFSET(WeightedAveragesUnFiltered!Z$3,(ROW(Y94)*5),0)</f>
        <v>0</v>
      </c>
    </row>
    <row r="98" spans="1:26">
      <c r="A98" s="34" t="s">
        <v>95</v>
      </c>
      <c r="B98" cm="1">
        <f t="array" aca="1" ref="B98" ca="1">OFFSET(WeightedAveragesUnFiltered!B$3,(ROW(A95)*5),0)</f>
        <v>7.6142385400571153E-2</v>
      </c>
      <c r="C98" cm="1">
        <f t="array" aca="1" ref="C98" ca="1">OFFSET(WeightedAveragesUnFiltered!C$3,(ROW(B95)*5),0)</f>
        <v>8.0017863121184651E-3</v>
      </c>
      <c r="D98" cm="1">
        <f t="array" aca="1" ref="D98" ca="1">OFFSET(WeightedAveragesUnFiltered!D$3,(ROW(C95)*5),0)</f>
        <v>0.15408896023054217</v>
      </c>
      <c r="E98" cm="1">
        <f t="array" aca="1" ref="E98" ca="1">OFFSET(WeightedAveragesUnFiltered!E$3,(ROW(D95)*5),0)</f>
        <v>-0.13357709981192098</v>
      </c>
      <c r="F98" s="4" cm="1">
        <f t="array" aca="1" ref="F98" ca="1">OFFSET(WeightedAveragesUnFiltered!F$3,(ROW(E95)*5),0)</f>
        <v>3.7179087422285227E-2</v>
      </c>
      <c r="G98" cm="1">
        <f t="array" aca="1" ref="G98" ca="1">OFFSET(WeightedAveragesUnFiltered!G$3,(ROW(F95)*5),0)</f>
        <v>-0.14537318511259578</v>
      </c>
      <c r="H98" cm="1">
        <f t="array" aca="1" ref="H98" ca="1">OFFSET(WeightedAveragesUnFiltered!H$3,(ROW(G95)*5),0)</f>
        <v>-1.9885397411794029E-2</v>
      </c>
      <c r="I98" cm="1">
        <f t="array" aca="1" ref="I98" ca="1">OFFSET(WeightedAveragesUnFiltered!I$3,(ROW(H95)*5),0)</f>
        <v>4.2147579177823483E-2</v>
      </c>
      <c r="J98" cm="1">
        <f t="array" aca="1" ref="J98" ca="1">OFFSET(WeightedAveragesUnFiltered!J$3,(ROW(I95)*5),0)</f>
        <v>4.4950839772374442E-2</v>
      </c>
      <c r="K98" cm="1">
        <f t="array" aca="1" ref="K98" ca="1">OFFSET(WeightedAveragesUnFiltered!K$3,(ROW(J95)*5),0)</f>
        <v>4.6176058231710546E-2</v>
      </c>
      <c r="L98" cm="1">
        <f t="array" aca="1" ref="L98" ca="1">OFFSET(WeightedAveragesUnFiltered!L$3,(ROW(K95)*5),0)</f>
        <v>2.3145984353513194E-3</v>
      </c>
      <c r="M98" cm="1">
        <f t="array" aca="1" ref="M98" ca="1">OFFSET(WeightedAveragesUnFiltered!M$3,(ROW(L95)*5),0)</f>
        <v>8.7290766242502038E-2</v>
      </c>
      <c r="N98" cm="1">
        <f t="array" aca="1" ref="N98" ca="1">OFFSET(WeightedAveragesUnFiltered!N$3,(ROW(M95)*5),0)</f>
        <v>1.7431639442998054E-2</v>
      </c>
      <c r="O98" s="4" cm="1">
        <f t="array" aca="1" ref="O98" ca="1">OFFSET(WeightedAveragesUnFiltered!O$3,(ROW(N95)*5),0)</f>
        <v>-2.0821242667298376E-2</v>
      </c>
      <c r="P98" cm="1">
        <f t="array" aca="1" ref="P98" ca="1">OFFSET(WeightedAveragesUnFiltered!P$3,(ROW(O95)*5),0)</f>
        <v>-9.331062845968599E-2</v>
      </c>
      <c r="Q98" cm="1">
        <f t="array" aca="1" ref="Q98" ca="1">OFFSET(WeightedAveragesUnFiltered!Q$3,(ROW(P95)*5),0)</f>
        <v>-5.9855336942352157E-3</v>
      </c>
      <c r="R98" cm="1">
        <f t="array" aca="1" ref="R98" ca="1">OFFSET(WeightedAveragesUnFiltered!R$3,(ROW(Q95)*5),0)</f>
        <v>-2.9333473001356792E-2</v>
      </c>
      <c r="S98" cm="1">
        <f t="array" aca="1" ref="S98" ca="1">OFFSET(WeightedAveragesUnFiltered!S$3,(ROW(R95)*5),0)</f>
        <v>-6.2176589349173694E-2</v>
      </c>
      <c r="T98" cm="1">
        <f t="array" aca="1" ref="T98" ca="1">OFFSET(WeightedAveragesUnFiltered!T$3,(ROW(S95)*5),0)</f>
        <v>-6.296358119369673E-2</v>
      </c>
      <c r="U98" cm="1">
        <f t="array" aca="1" ref="U98" ca="1">OFFSET(WeightedAveragesUnFiltered!U$3,(ROW(T95)*5),0)</f>
        <v>0.19156957420995516</v>
      </c>
      <c r="V98" cm="1">
        <f t="array" aca="1" ref="V98" ca="1">OFFSET(WeightedAveragesUnFiltered!V$3,(ROW(U95)*5),0)</f>
        <v>0.57919390226831224</v>
      </c>
      <c r="W98" cm="1">
        <f t="array" aca="1" ref="W98" ca="1">OFFSET(WeightedAveragesUnFiltered!W$3,(ROW(V95)*5),0)</f>
        <v>6.1185514520232492E-2</v>
      </c>
      <c r="X98" cm="1">
        <f t="array" aca="1" ref="X98" ca="1">OFFSET(WeightedAveragesUnFiltered!X$3,(ROW(W95)*5),0)</f>
        <v>-0.23476280758078236</v>
      </c>
      <c r="Y98" cm="1">
        <f t="array" aca="1" ref="Y98" ca="1">OFFSET(WeightedAveragesUnFiltered!Y$3,(ROW(X95)*5),0)</f>
        <v>-3.1562686966893627E-2</v>
      </c>
      <c r="Z98" cm="1">
        <f t="array" aca="1" ref="Z98" ca="1">OFFSET(WeightedAveragesUnFiltered!Z$3,(ROW(Y95)*5),0)</f>
        <v>-7.1674665177319338E-2</v>
      </c>
    </row>
    <row r="99" spans="1:26">
      <c r="A99" s="34" t="s">
        <v>96</v>
      </c>
      <c r="B99" cm="1">
        <f t="array" aca="1" ref="B99" ca="1">OFFSET(WeightedAveragesUnFiltered!B$3,(ROW(A96)*5),0)</f>
        <v>-5.1292042880883591E-2</v>
      </c>
      <c r="C99" cm="1">
        <f t="array" aca="1" ref="C99" ca="1">OFFSET(WeightedAveragesUnFiltered!C$3,(ROW(B96)*5),0)</f>
        <v>0</v>
      </c>
      <c r="D99" cm="1">
        <f t="array" aca="1" ref="D99" ca="1">OFFSET(WeightedAveragesUnFiltered!D$3,(ROW(C96)*5),0)</f>
        <v>-2.6999272319003863E-2</v>
      </c>
      <c r="E99" cm="1">
        <f t="array" aca="1" ref="E99" ca="1">OFFSET(WeightedAveragesUnFiltered!E$3,(ROW(D96)*5),0)</f>
        <v>0.17194112803140754</v>
      </c>
      <c r="F99" s="4" cm="1">
        <f t="array" aca="1" ref="F99" ca="1">OFFSET(WeightedAveragesUnFiltered!F$3,(ROW(E96)*5),0)</f>
        <v>3.0872088560944609E-2</v>
      </c>
      <c r="G99" cm="1">
        <f t="array" aca="1" ref="G99" ca="1">OFFSET(WeightedAveragesUnFiltered!G$3,(ROW(F96)*5),0)</f>
        <v>-5.3824632210996141E-2</v>
      </c>
      <c r="H99" cm="1">
        <f t="array" aca="1" ref="H99" ca="1">OFFSET(WeightedAveragesUnFiltered!H$3,(ROW(G96)*5),0)</f>
        <v>0.23547657380844747</v>
      </c>
      <c r="I99" cm="1">
        <f t="array" aca="1" ref="I99" ca="1">OFFSET(WeightedAveragesUnFiltered!I$3,(ROW(H96)*5),0)</f>
        <v>-9.195441814401617E-2</v>
      </c>
      <c r="J99" cm="1">
        <f t="array" aca="1" ref="J99" ca="1">OFFSET(WeightedAveragesUnFiltered!J$3,(ROW(I96)*5),0)</f>
        <v>-3.0523078529088664E-2</v>
      </c>
      <c r="K99" cm="1">
        <f t="array" aca="1" ref="K99" ca="1">OFFSET(WeightedAveragesUnFiltered!K$3,(ROW(J96)*5),0)</f>
        <v>-5.8592640363225354E-2</v>
      </c>
      <c r="L99" cm="1">
        <f t="array" aca="1" ref="L99" ca="1">OFFSET(WeightedAveragesUnFiltered!L$3,(ROW(K96)*5),0)</f>
        <v>-9.1589994806739683E-2</v>
      </c>
      <c r="M99" cm="1">
        <f t="array" aca="1" ref="M99" ca="1">OFFSET(WeightedAveragesUnFiltered!M$3,(ROW(L96)*5),0)</f>
        <v>0</v>
      </c>
      <c r="N99" cm="1">
        <f t="array" aca="1" ref="N99" ca="1">OFFSET(WeightedAveragesUnFiltered!N$3,(ROW(M96)*5),0)</f>
        <v>2.7286445080428441E-2</v>
      </c>
      <c r="O99" s="4" cm="1">
        <f t="array" aca="1" ref="O99" ca="1">OFFSET(WeightedAveragesUnFiltered!O$3,(ROW(N96)*5),0)</f>
        <v>2.6119164864856218E-2</v>
      </c>
      <c r="P99" cm="1">
        <f t="array" aca="1" ref="P99" ca="1">OFFSET(WeightedAveragesUnFiltered!P$3,(ROW(O96)*5),0)</f>
        <v>0.24114848355249552</v>
      </c>
      <c r="Q99" cm="1">
        <f t="array" aca="1" ref="Q99" ca="1">OFFSET(WeightedAveragesUnFiltered!Q$3,(ROW(P96)*5),0)</f>
        <v>6.686633881011139E-3</v>
      </c>
      <c r="R99" cm="1">
        <f t="array" aca="1" ref="R99" ca="1">OFFSET(WeightedAveragesUnFiltered!R$3,(ROW(Q96)*5),0)</f>
        <v>-1.3999155392365303E-2</v>
      </c>
      <c r="S99" cm="1">
        <f t="array" aca="1" ref="S99" ca="1">OFFSET(WeightedAveragesUnFiltered!S$3,(ROW(R96)*5),0)</f>
        <v>3.6048787066438097E-2</v>
      </c>
      <c r="T99" cm="1">
        <f t="array" aca="1" ref="T99" ca="1">OFFSET(WeightedAveragesUnFiltered!T$3,(ROW(S96)*5),0)</f>
        <v>-3.1395031356217414E-3</v>
      </c>
      <c r="U99" cm="1">
        <f t="array" aca="1" ref="U99" ca="1">OFFSET(WeightedAveragesUnFiltered!U$3,(ROW(T96)*5),0)</f>
        <v>-0.10355755795467543</v>
      </c>
      <c r="V99" t="e" cm="1">
        <f t="array" aca="1" ref="V99" ca="1">OFFSET(WeightedAveragesUnFiltered!V$3,(ROW(U96)*5),0)</f>
        <v>#DIV/0!</v>
      </c>
      <c r="W99" cm="1">
        <f t="array" aca="1" ref="W99" ca="1">OFFSET(WeightedAveragesUnFiltered!W$3,(ROW(V96)*5),0)</f>
        <v>-5.1069533158174467E-2</v>
      </c>
      <c r="X99" cm="1">
        <f t="array" aca="1" ref="X99" ca="1">OFFSET(WeightedAveragesUnFiltered!X$3,(ROW(W96)*5),0)</f>
        <v>0</v>
      </c>
      <c r="Y99" cm="1">
        <f t="array" aca="1" ref="Y99" ca="1">OFFSET(WeightedAveragesUnFiltered!Y$3,(ROW(X96)*5),0)</f>
        <v>2.4538104431653888E-3</v>
      </c>
      <c r="Z99" cm="1">
        <f t="array" aca="1" ref="Z99" ca="1">OFFSET(WeightedAveragesUnFiltered!Z$3,(ROW(Y96)*5),0)</f>
        <v>4.349019061090733E-2</v>
      </c>
    </row>
    <row r="100" spans="1:26">
      <c r="A100" s="34" t="s">
        <v>97</v>
      </c>
      <c r="B100" cm="1">
        <f t="array" aca="1" ref="B100" ca="1">OFFSET(WeightedAveragesUnFiltered!B$3,(ROW(A97)*5),0)</f>
        <v>0</v>
      </c>
      <c r="C100" cm="1">
        <f t="array" aca="1" ref="C100" ca="1">OFFSET(WeightedAveragesUnFiltered!C$3,(ROW(B97)*5),0)</f>
        <v>-2.9421011483001238E-3</v>
      </c>
      <c r="D100" cm="1">
        <f t="array" aca="1" ref="D100" ca="1">OFFSET(WeightedAveragesUnFiltered!D$3,(ROW(C97)*5),0)</f>
        <v>-0.10639519035983343</v>
      </c>
      <c r="E100" cm="1">
        <f t="array" aca="1" ref="E100" ca="1">OFFSET(WeightedAveragesUnFiltered!E$3,(ROW(D97)*5),0)</f>
        <v>7.0321988267005947E-2</v>
      </c>
      <c r="F100" s="4" cm="1">
        <f t="array" aca="1" ref="F100" ca="1">OFFSET(WeightedAveragesUnFiltered!F$3,(ROW(E97)*5),0)</f>
        <v>-4.4532131635574672E-2</v>
      </c>
      <c r="G100" cm="1">
        <f t="array" aca="1" ref="G100" ca="1">OFFSET(WeightedAveragesUnFiltered!G$3,(ROW(F97)*5),0)</f>
        <v>0</v>
      </c>
      <c r="H100" cm="1">
        <f t="array" aca="1" ref="H100" ca="1">OFFSET(WeightedAveragesUnFiltered!H$3,(ROW(G97)*5),0)</f>
        <v>6.8799261433380235E-2</v>
      </c>
      <c r="I100" cm="1">
        <f t="array" aca="1" ref="I100" ca="1">OFFSET(WeightedAveragesUnFiltered!I$3,(ROW(H97)*5),0)</f>
        <v>0</v>
      </c>
      <c r="J100" cm="1">
        <f t="array" aca="1" ref="J100" ca="1">OFFSET(WeightedAveragesUnFiltered!J$3,(ROW(I97)*5),0)</f>
        <v>-6.9190682738155776E-2</v>
      </c>
      <c r="K100" cm="1">
        <f t="array" aca="1" ref="K100" ca="1">OFFSET(WeightedAveragesUnFiltered!K$3,(ROW(J97)*5),0)</f>
        <v>0</v>
      </c>
      <c r="L100" cm="1">
        <f t="array" aca="1" ref="L100" ca="1">OFFSET(WeightedAveragesUnFiltered!L$3,(ROW(K97)*5),0)</f>
        <v>6.2327001719755817E-2</v>
      </c>
      <c r="M100" cm="1">
        <f t="array" aca="1" ref="M100" ca="1">OFFSET(WeightedAveragesUnFiltered!M$3,(ROW(L97)*5),0)</f>
        <v>-3.8181105472052709E-2</v>
      </c>
      <c r="N100" cm="1">
        <f t="array" aca="1" ref="N100" ca="1">OFFSET(WeightedAveragesUnFiltered!N$3,(ROW(M97)*5),0)</f>
        <v>0.1311725205900964</v>
      </c>
      <c r="O100" s="4" cm="1">
        <f t="array" aca="1" ref="O100" ca="1">OFFSET(WeightedAveragesUnFiltered!O$3,(ROW(N97)*5),0)</f>
        <v>1.3151895557254602E-2</v>
      </c>
      <c r="P100" cm="1">
        <f t="array" aca="1" ref="P100" ca="1">OFFSET(WeightedAveragesUnFiltered!P$3,(ROW(O97)*5),0)</f>
        <v>9.6459393420998185E-2</v>
      </c>
      <c r="Q100" cm="1">
        <f t="array" aca="1" ref="Q100" ca="1">OFFSET(WeightedAveragesUnFiltered!Q$3,(ROW(P97)*5),0)</f>
        <v>3.7718446436169714E-2</v>
      </c>
      <c r="R100" cm="1">
        <f t="array" aca="1" ref="R100" ca="1">OFFSET(WeightedAveragesUnFiltered!R$3,(ROW(Q97)*5),0)</f>
        <v>0</v>
      </c>
      <c r="S100" cm="1">
        <f t="array" aca="1" ref="S100" ca="1">OFFSET(WeightedAveragesUnFiltered!S$3,(ROW(R97)*5),0)</f>
        <v>-1.5142301782778885E-2</v>
      </c>
      <c r="T100" cm="1">
        <f t="array" aca="1" ref="T100" ca="1">OFFSET(WeightedAveragesUnFiltered!T$3,(ROW(S97)*5),0)</f>
        <v>-9.9729967820393387E-4</v>
      </c>
      <c r="U100" cm="1">
        <f t="array" aca="1" ref="U100" ca="1">OFFSET(WeightedAveragesUnFiltered!U$3,(ROW(T97)*5),0)</f>
        <v>-6.8016314121323806E-2</v>
      </c>
      <c r="V100" cm="1">
        <f t="array" aca="1" ref="V100" ca="1">OFFSET(WeightedAveragesUnFiltered!V$3,(ROW(U97)*5),0)</f>
        <v>6.0563734943194477E-3</v>
      </c>
      <c r="W100" cm="1">
        <f t="array" aca="1" ref="W100" ca="1">OFFSET(WeightedAveragesUnFiltered!W$3,(ROW(V97)*5),0)</f>
        <v>-9.3429323046356635E-2</v>
      </c>
      <c r="X100" cm="1">
        <f t="array" aca="1" ref="X100" ca="1">OFFSET(WeightedAveragesUnFiltered!X$3,(ROW(W97)*5),0)</f>
        <v>0</v>
      </c>
      <c r="Y100" cm="1">
        <f t="array" aca="1" ref="Y100" ca="1">OFFSET(WeightedAveragesUnFiltered!Y$3,(ROW(X97)*5),0)</f>
        <v>4.0002970393796695E-3</v>
      </c>
      <c r="Z100" cm="1">
        <f t="array" aca="1" ref="Z100" ca="1">OFFSET(WeightedAveragesUnFiltered!Z$3,(ROW(Y97)*5),0)</f>
        <v>3.3154237913554218E-3</v>
      </c>
    </row>
    <row r="101" spans="1:26">
      <c r="A101" s="34" t="s">
        <v>98</v>
      </c>
      <c r="B101" t="e" cm="1">
        <f t="array" aca="1" ref="B101" ca="1">OFFSET(WeightedAveragesUnFiltered!B$3,(ROW(A98)*5),0)</f>
        <v>#DIV/0!</v>
      </c>
      <c r="C101" cm="1">
        <f t="array" aca="1" ref="C101" ca="1">OFFSET(WeightedAveragesUnFiltered!C$3,(ROW(B98)*5),0)</f>
        <v>4.665576736563524E-3</v>
      </c>
      <c r="D101" cm="1">
        <f t="array" aca="1" ref="D101" ca="1">OFFSET(WeightedAveragesUnFiltered!D$3,(ROW(C98)*5),0)</f>
        <v>-1.9095123322732037E-3</v>
      </c>
      <c r="E101" cm="1">
        <f t="array" aca="1" ref="E101" ca="1">OFFSET(WeightedAveragesUnFiltered!E$3,(ROW(D98)*5),0)</f>
        <v>-1.5292164873337927E-2</v>
      </c>
      <c r="F101" s="4" cm="1">
        <f t="array" aca="1" ref="F101" ca="1">OFFSET(WeightedAveragesUnFiltered!F$3,(ROW(E98)*5),0)</f>
        <v>-7.8040997387678071E-2</v>
      </c>
      <c r="G101" cm="1">
        <f t="array" aca="1" ref="G101" ca="1">OFFSET(WeightedAveragesUnFiltered!G$3,(ROW(F98)*5),0)</f>
        <v>-2.6912316105498071E-2</v>
      </c>
      <c r="H101" cm="1">
        <f t="array" aca="1" ref="H101" ca="1">OFFSET(WeightedAveragesUnFiltered!H$3,(ROW(G98)*5),0)</f>
        <v>-6.8992442445074201E-2</v>
      </c>
      <c r="I101" cm="1">
        <f t="array" aca="1" ref="I101" ca="1">OFFSET(WeightedAveragesUnFiltered!I$3,(ROW(H98)*5),0)</f>
        <v>-3.5955668199066176E-2</v>
      </c>
      <c r="J101" cm="1">
        <f t="array" aca="1" ref="J101" ca="1">OFFSET(WeightedAveragesUnFiltered!J$3,(ROW(I98)*5),0)</f>
        <v>-3.4595341369077888E-2</v>
      </c>
      <c r="K101" cm="1">
        <f t="array" aca="1" ref="K101" ca="1">OFFSET(WeightedAveragesUnFiltered!K$3,(ROW(J98)*5),0)</f>
        <v>2.2468943397112025E-2</v>
      </c>
      <c r="L101" cm="1">
        <f t="array" aca="1" ref="L101" ca="1">OFFSET(WeightedAveragesUnFiltered!L$3,(ROW(K98)*5),0)</f>
        <v>2.6670804012077411E-2</v>
      </c>
      <c r="M101" cm="1">
        <f t="array" aca="1" ref="M101" ca="1">OFFSET(WeightedAveragesUnFiltered!M$3,(ROW(L98)*5),0)</f>
        <v>1.8296828509493949E-3</v>
      </c>
      <c r="N101" cm="1">
        <f t="array" aca="1" ref="N101" ca="1">OFFSET(WeightedAveragesUnFiltered!N$3,(ROW(M98)*5),0)</f>
        <v>0</v>
      </c>
      <c r="O101" s="4" cm="1">
        <f t="array" aca="1" ref="O101" ca="1">OFFSET(WeightedAveragesUnFiltered!O$3,(ROW(N98)*5),0)</f>
        <v>-2.9211388491659749E-2</v>
      </c>
      <c r="P101" cm="1">
        <f t="array" aca="1" ref="P101" ca="1">OFFSET(WeightedAveragesUnFiltered!P$3,(ROW(O98)*5),0)</f>
        <v>9.6459393420998185E-2</v>
      </c>
      <c r="Q101" cm="1">
        <f t="array" aca="1" ref="Q101" ca="1">OFFSET(WeightedAveragesUnFiltered!Q$3,(ROW(P98)*5),0)</f>
        <v>0</v>
      </c>
      <c r="R101" cm="1">
        <f t="array" aca="1" ref="R101" ca="1">OFFSET(WeightedAveragesUnFiltered!R$3,(ROW(Q98)*5),0)</f>
        <v>-2.5172900638305785E-2</v>
      </c>
      <c r="S101" cm="1">
        <f t="array" aca="1" ref="S101" ca="1">OFFSET(WeightedAveragesUnFiltered!S$3,(ROW(R98)*5),0)</f>
        <v>-1.4370862825068638E-3</v>
      </c>
      <c r="T101" cm="1">
        <f t="array" aca="1" ref="T101" ca="1">OFFSET(WeightedAveragesUnFiltered!T$3,(ROW(S98)*5),0)</f>
        <v>2.0671452453918625E-2</v>
      </c>
      <c r="U101" cm="1">
        <f t="array" aca="1" ref="U101" ca="1">OFFSET(WeightedAveragesUnFiltered!U$3,(ROW(T98)*5),0)</f>
        <v>-4.743646242006589E-2</v>
      </c>
      <c r="V101" cm="1">
        <f t="array" aca="1" ref="V101" ca="1">OFFSET(WeightedAveragesUnFiltered!V$3,(ROW(U98)*5),0)</f>
        <v>0</v>
      </c>
      <c r="W101" cm="1">
        <f t="array" aca="1" ref="W101" ca="1">OFFSET(WeightedAveragesUnFiltered!W$3,(ROW(V98)*5),0)</f>
        <v>-4.4935928044770167E-2</v>
      </c>
      <c r="X101" cm="1">
        <f t="array" aca="1" ref="X101" ca="1">OFFSET(WeightedAveragesUnFiltered!X$3,(ROW(W98)*5),0)</f>
        <v>0</v>
      </c>
      <c r="Y101" cm="1">
        <f t="array" aca="1" ref="Y101" ca="1">OFFSET(WeightedAveragesUnFiltered!Y$3,(ROW(X98)*5),0)</f>
        <v>8.1793681438846293E-4</v>
      </c>
      <c r="Z101" cm="1">
        <f t="array" aca="1" ref="Z101" ca="1">OFFSET(WeightedAveragesUnFiltered!Z$3,(ROW(Y98)*5),0)</f>
        <v>-4.8727721934772612E-3</v>
      </c>
    </row>
    <row r="102" spans="1:26" ht="16" thickBot="1">
      <c r="A102" s="35" t="s">
        <v>99</v>
      </c>
      <c r="B102" cm="1">
        <f t="array" aca="1" ref="B102" ca="1">OFFSET(WeightedAveragesUnFiltered!B$3,(ROW(A99)*5),0)</f>
        <v>0</v>
      </c>
      <c r="C102" cm="1">
        <f t="array" aca="1" ref="C102" ca="1">OFFSET(WeightedAveragesUnFiltered!C$3,(ROW(B99)*5),0)</f>
        <v>0</v>
      </c>
      <c r="D102" cm="1">
        <f t="array" aca="1" ref="D102" ca="1">OFFSET(WeightedAveragesUnFiltered!D$3,(ROW(C99)*5),0)</f>
        <v>3.0136865324476743E-2</v>
      </c>
      <c r="E102" cm="1">
        <f t="array" aca="1" ref="E102" ca="1">OFFSET(WeightedAveragesUnFiltered!E$3,(ROW(D99)*5),0)</f>
        <v>0</v>
      </c>
      <c r="F102" s="4" cm="1">
        <f t="array" aca="1" ref="F102" ca="1">OFFSET(WeightedAveragesUnFiltered!F$3,(ROW(E99)*5),0)</f>
        <v>-6.4929299816884683E-4</v>
      </c>
      <c r="G102" cm="1">
        <f t="array" aca="1" ref="G102" ca="1">OFFSET(WeightedAveragesUnFiltered!G$3,(ROW(F99)*5),0)</f>
        <v>0</v>
      </c>
      <c r="H102" cm="1">
        <f t="array" aca="1" ref="H102" ca="1">OFFSET(WeightedAveragesUnFiltered!H$3,(ROW(G99)*5),0)</f>
        <v>0</v>
      </c>
      <c r="I102" cm="1">
        <f t="array" aca="1" ref="I102" ca="1">OFFSET(WeightedAveragesUnFiltered!I$3,(ROW(H99)*5),0)</f>
        <v>0</v>
      </c>
      <c r="J102" cm="1">
        <f t="array" aca="1" ref="J102" ca="1">OFFSET(WeightedAveragesUnFiltered!J$3,(ROW(I99)*5),0)</f>
        <v>0</v>
      </c>
      <c r="K102" cm="1">
        <f t="array" aca="1" ref="K102" ca="1">OFFSET(WeightedAveragesUnFiltered!K$3,(ROW(J99)*5),0)</f>
        <v>0</v>
      </c>
      <c r="L102" cm="1">
        <f t="array" aca="1" ref="L102" ca="1">OFFSET(WeightedAveragesUnFiltered!L$3,(ROW(K99)*5),0)</f>
        <v>-9.3490502579633691E-2</v>
      </c>
      <c r="M102" cm="1">
        <f t="array" aca="1" ref="M102" ca="1">OFFSET(WeightedAveragesUnFiltered!M$3,(ROW(L99)*5),0)</f>
        <v>0</v>
      </c>
      <c r="N102" cm="1">
        <f t="array" aca="1" ref="N102" ca="1">OFFSET(WeightedAveragesUnFiltered!N$3,(ROW(M99)*5),0)</f>
        <v>5.2852555703774892E-3</v>
      </c>
      <c r="O102" s="4" cm="1">
        <f t="array" aca="1" ref="O102" ca="1">OFFSET(WeightedAveragesUnFiltered!O$3,(ROW(N99)*5),0)</f>
        <v>1.566466128855384E-2</v>
      </c>
      <c r="P102" cm="1">
        <f t="array" aca="1" ref="P102" ca="1">OFFSET(WeightedAveragesUnFiltered!P$3,(ROW(O99)*5),0)</f>
        <v>0</v>
      </c>
      <c r="Q102" cm="1">
        <f t="array" aca="1" ref="Q102" ca="1">OFFSET(WeightedAveragesUnFiltered!Q$3,(ROW(P99)*5),0)</f>
        <v>0</v>
      </c>
      <c r="R102" cm="1">
        <f t="array" aca="1" ref="R102" ca="1">OFFSET(WeightedAveragesUnFiltered!R$3,(ROW(Q99)*5),0)</f>
        <v>0</v>
      </c>
      <c r="S102" cm="1">
        <f t="array" aca="1" ref="S102" ca="1">OFFSET(WeightedAveragesUnFiltered!S$3,(ROW(R99)*5),0)</f>
        <v>0</v>
      </c>
      <c r="T102" cm="1">
        <f t="array" aca="1" ref="T102" ca="1">OFFSET(WeightedAveragesUnFiltered!T$3,(ROW(S99)*5),0)</f>
        <v>0</v>
      </c>
      <c r="U102" cm="1">
        <f t="array" aca="1" ref="U102" ca="1">OFFSET(WeightedAveragesUnFiltered!U$3,(ROW(T99)*5),0)</f>
        <v>0</v>
      </c>
      <c r="V102" cm="1">
        <f t="array" aca="1" ref="V102" ca="1">OFFSET(WeightedAveragesUnFiltered!V$3,(ROW(U99)*5),0)</f>
        <v>0</v>
      </c>
      <c r="W102" cm="1">
        <f t="array" aca="1" ref="W102" ca="1">OFFSET(WeightedAveragesUnFiltered!W$3,(ROW(V99)*5),0)</f>
        <v>0</v>
      </c>
      <c r="X102" cm="1">
        <f t="array" aca="1" ref="X102" ca="1">OFFSET(WeightedAveragesUnFiltered!X$3,(ROW(W99)*5),0)</f>
        <v>0</v>
      </c>
      <c r="Y102" cm="1">
        <f t="array" aca="1" ref="Y102" ca="1">OFFSET(WeightedAveragesUnFiltered!Y$3,(ROW(X99)*5),0)</f>
        <v>-6.6075806957400013E-3</v>
      </c>
      <c r="Z102" cm="1">
        <f t="array" aca="1" ref="Z102" ca="1">OFFSET(WeightedAveragesUnFiltered!Z$3,(ROW(Y99)*5),0)</f>
        <v>-3.7973520413748664E-2</v>
      </c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2F08D-475A-BF4F-BAF1-183E171DE4A0}">
  <dimension ref="A1:Z101"/>
  <sheetViews>
    <sheetView workbookViewId="0">
      <selection activeCell="B2" sqref="B2:Z101"/>
    </sheetView>
  </sheetViews>
  <sheetFormatPr baseColWidth="10" defaultRowHeight="15"/>
  <cols>
    <col min="1" max="1" width="76.1640625" bestFit="1" customWidth="1"/>
  </cols>
  <sheetData>
    <row r="1" spans="1:26" ht="16" thickBot="1">
      <c r="B1" s="29">
        <v>1648</v>
      </c>
      <c r="C1" s="30">
        <v>5136</v>
      </c>
      <c r="D1" s="30">
        <v>918</v>
      </c>
      <c r="E1" s="30">
        <v>2824</v>
      </c>
      <c r="F1" s="31">
        <v>3867</v>
      </c>
      <c r="G1" s="30">
        <v>860</v>
      </c>
      <c r="H1" s="30">
        <v>3712</v>
      </c>
      <c r="I1" s="30">
        <v>2968</v>
      </c>
      <c r="J1" s="30">
        <v>3525</v>
      </c>
      <c r="K1" s="30">
        <v>4323</v>
      </c>
      <c r="L1" s="30">
        <v>3617</v>
      </c>
      <c r="M1" s="30">
        <v>4360</v>
      </c>
      <c r="N1" s="30">
        <v>2756</v>
      </c>
      <c r="O1" s="31">
        <v>89</v>
      </c>
      <c r="P1" s="30">
        <v>442</v>
      </c>
      <c r="Q1" s="30">
        <v>3556</v>
      </c>
      <c r="R1" s="30">
        <v>5261</v>
      </c>
      <c r="S1" s="30">
        <v>2492</v>
      </c>
      <c r="T1" s="30">
        <v>5062</v>
      </c>
      <c r="U1" s="30">
        <v>2486</v>
      </c>
      <c r="V1" s="30">
        <v>4942</v>
      </c>
      <c r="W1" s="30">
        <v>2267</v>
      </c>
      <c r="X1" s="30">
        <v>4809</v>
      </c>
      <c r="Y1" s="30">
        <v>3853</v>
      </c>
      <c r="Z1" s="32">
        <v>2288</v>
      </c>
    </row>
    <row r="2" spans="1:26">
      <c r="A2" s="33" t="s">
        <v>0</v>
      </c>
      <c r="B2">
        <f>'movie-row'!B$103+'WeightedAveragesFiltered (e)'!B3</f>
        <v>3.6550298037081834</v>
      </c>
      <c r="C2">
        <f>'movie-row'!C$103+'WeightedAveragesFiltered (e)'!C3</f>
        <v>4.1252484907945979</v>
      </c>
      <c r="D2">
        <f>'movie-row'!D$103+'WeightedAveragesFiltered (e)'!D3</f>
        <v>4.6818181818181817</v>
      </c>
      <c r="E2">
        <f>'movie-row'!E$103+'WeightedAveragesFiltered (e)'!E3</f>
        <v>4.0588235294117645</v>
      </c>
      <c r="F2">
        <f>'movie-row'!F$103+'WeightedAveragesFiltered (e)'!F3</f>
        <v>3.6821198539124245</v>
      </c>
      <c r="G2">
        <f>'movie-row'!G$103+'WeightedAveragesFiltered (e)'!G3</f>
        <v>3.6691688425563207</v>
      </c>
      <c r="H2">
        <f>'movie-row'!H$103+'WeightedAveragesFiltered (e)'!H3</f>
        <v>4.6282325374811091</v>
      </c>
      <c r="I2">
        <f>'movie-row'!I$103+'WeightedAveragesFiltered (e)'!I3</f>
        <v>3.4842719761171139</v>
      </c>
      <c r="J2">
        <f>'movie-row'!J$103+'WeightedAveragesFiltered (e)'!J3</f>
        <v>3.6785976772361155</v>
      </c>
      <c r="K2">
        <f>'movie-row'!K$103+'WeightedAveragesFiltered (e)'!K3</f>
        <v>4.0411764705882351</v>
      </c>
      <c r="L2">
        <f>'movie-row'!L$103+'WeightedAveragesFiltered (e)'!L3</f>
        <v>4.0966386191082318</v>
      </c>
      <c r="M2">
        <f>'movie-row'!M$103+'WeightedAveragesFiltered (e)'!M3</f>
        <v>3.9826386298597729</v>
      </c>
      <c r="N2">
        <f>'movie-row'!N$103+'WeightedAveragesFiltered (e)'!N3</f>
        <v>3.7597402597402598</v>
      </c>
      <c r="O2">
        <f>'movie-row'!O$103+'WeightedAveragesFiltered (e)'!O3</f>
        <v>4.4061612349174828</v>
      </c>
      <c r="P2">
        <f>'movie-row'!P$103+'WeightedAveragesFiltered (e)'!P3</f>
        <v>3.6364355560693347</v>
      </c>
      <c r="Q2">
        <f>'movie-row'!Q$103+'WeightedAveragesFiltered (e)'!Q3</f>
        <v>3.5898941855005582</v>
      </c>
      <c r="R2">
        <f>'movie-row'!R$103+'WeightedAveragesFiltered (e)'!R3</f>
        <v>3.0053788846431697</v>
      </c>
      <c r="S2">
        <f>'movie-row'!S$103+'WeightedAveragesFiltered (e)'!S3</f>
        <v>3.4393595949492215</v>
      </c>
      <c r="T2">
        <f>'movie-row'!T$103+'WeightedAveragesFiltered (e)'!T3</f>
        <v>3.8985232380384711</v>
      </c>
      <c r="U2">
        <f>'movie-row'!U$103+'WeightedAveragesFiltered (e)'!U3</f>
        <v>2.9257830224731141</v>
      </c>
      <c r="V2">
        <f>'movie-row'!V$103+'WeightedAveragesFiltered (e)'!V3</f>
        <v>4.0928377312703086</v>
      </c>
      <c r="W2">
        <f>'movie-row'!W$103+'WeightedAveragesFiltered (e)'!W3</f>
        <v>3.4233516922798781</v>
      </c>
      <c r="X2">
        <f>'movie-row'!X$103+'WeightedAveragesFiltered (e)'!X3</f>
        <v>4.2361852754894036</v>
      </c>
      <c r="Y2">
        <f>'movie-row'!Y$103+'WeightedAveragesFiltered (e)'!Y3</f>
        <v>3.7876378799533121</v>
      </c>
      <c r="Z2">
        <f>'movie-row'!Z$103+'WeightedAveragesFiltered (e)'!Z3</f>
        <v>3.3890131929250922</v>
      </c>
    </row>
    <row r="3" spans="1:26">
      <c r="A3" s="34" t="s">
        <v>1</v>
      </c>
      <c r="B3">
        <f ca="1">'movie-row'!B$103+'WeightedAveragesFiltered (e)'!B4</f>
        <v>3.640108133889111</v>
      </c>
      <c r="C3">
        <f ca="1">'movie-row'!C$103+'WeightedAveragesFiltered (e)'!C4</f>
        <v>4.1555392394773358</v>
      </c>
      <c r="D3">
        <f ca="1">'movie-row'!D$103+'WeightedAveragesFiltered (e)'!D4</f>
        <v>4.6818181818181817</v>
      </c>
      <c r="E3">
        <f ca="1">'movie-row'!E$103+'WeightedAveragesFiltered (e)'!E4</f>
        <v>4.1291455176787704</v>
      </c>
      <c r="F3">
        <f ca="1">'movie-row'!F$103+'WeightedAveragesFiltered (e)'!F4</f>
        <v>3.6342728794911707</v>
      </c>
      <c r="G3">
        <f ca="1">'movie-row'!G$103+'WeightedAveragesFiltered (e)'!G4</f>
        <v>3.6957806133653555</v>
      </c>
      <c r="H3">
        <f ca="1">'movie-row'!H$103+'WeightedAveragesFiltered (e)'!H4</f>
        <v>4.5</v>
      </c>
      <c r="I3">
        <f ca="1">'movie-row'!I$103+'WeightedAveragesFiltered (e)'!I4</f>
        <v>3.5278479070322168</v>
      </c>
      <c r="J3">
        <f ca="1">'movie-row'!J$103+'WeightedAveragesFiltered (e)'!J4</f>
        <v>3.6808160727220827</v>
      </c>
      <c r="K3">
        <f ca="1">'movie-row'!K$103+'WeightedAveragesFiltered (e)'!K4</f>
        <v>4.0474566488309387</v>
      </c>
      <c r="L3">
        <f ca="1">'movie-row'!L$103+'WeightedAveragesFiltered (e)'!L4</f>
        <v>4.0860641658540464</v>
      </c>
      <c r="M3">
        <f ca="1">'movie-row'!M$103+'WeightedAveragesFiltered (e)'!M4</f>
        <v>3.859375</v>
      </c>
      <c r="N3">
        <f ca="1">'movie-row'!N$103+'WeightedAveragesFiltered (e)'!N4</f>
        <v>3.750286852509916</v>
      </c>
      <c r="O3">
        <f ca="1">'movie-row'!O$103+'WeightedAveragesFiltered (e)'!O4</f>
        <v>4.4148865723990687</v>
      </c>
      <c r="P3">
        <f ca="1">'movie-row'!P$103+'WeightedAveragesFiltered (e)'!P4</f>
        <v>3.711307028833057</v>
      </c>
      <c r="Q3">
        <f ca="1">'movie-row'!Q$103+'WeightedAveragesFiltered (e)'!Q4</f>
        <v>3.6058783714470724</v>
      </c>
      <c r="R3">
        <f ca="1">'movie-row'!R$103+'WeightedAveragesFiltered (e)'!R4</f>
        <v>3.0256631778994363</v>
      </c>
      <c r="S3">
        <f ca="1">'movie-row'!S$103+'WeightedAveragesFiltered (e)'!S4</f>
        <v>3.4185911232517561</v>
      </c>
      <c r="T3">
        <f ca="1">'movie-row'!T$103+'WeightedAveragesFiltered (e)'!T4</f>
        <v>4.0299296230281776</v>
      </c>
      <c r="U3">
        <f ca="1">'movie-row'!U$103+'WeightedAveragesFiltered (e)'!U4</f>
        <v>2.8229058084485805</v>
      </c>
      <c r="V3">
        <f ca="1">'movie-row'!V$103+'WeightedAveragesFiltered (e)'!V4</f>
        <v>4.1148648648648649</v>
      </c>
      <c r="W3">
        <f ca="1">'movie-row'!W$103+'WeightedAveragesFiltered (e)'!W4</f>
        <v>3.302051048032022</v>
      </c>
      <c r="X3">
        <f ca="1">'movie-row'!X$103+'WeightedAveragesFiltered (e)'!X4</f>
        <v>4.377614278543545</v>
      </c>
      <c r="Y3">
        <f ca="1">'movie-row'!Y$103+'WeightedAveragesFiltered (e)'!Y4</f>
        <v>3.8130628823108257</v>
      </c>
      <c r="Z3">
        <f ca="1">'movie-row'!Z$103+'WeightedAveragesFiltered (e)'!Z4</f>
        <v>3.408163372151555</v>
      </c>
    </row>
    <row r="4" spans="1:26">
      <c r="A4" s="34" t="s">
        <v>2</v>
      </c>
      <c r="B4">
        <f ca="1">'movie-row'!B$103+'WeightedAveragesFiltered (e)'!B5</f>
        <v>3.6457549016635644</v>
      </c>
      <c r="C4">
        <f ca="1">'movie-row'!C$103+'WeightedAveragesFiltered (e)'!C5</f>
        <v>4.1700272648591348</v>
      </c>
      <c r="D4">
        <f ca="1">'movie-row'!D$103+'WeightedAveragesFiltered (e)'!D5</f>
        <v>4.6184075522345784</v>
      </c>
      <c r="E4">
        <f ca="1">'movie-row'!E$103+'WeightedAveragesFiltered (e)'!E5</f>
        <v>4.0311182879022374</v>
      </c>
      <c r="F4">
        <f ca="1">'movie-row'!F$103+'WeightedAveragesFiltered (e)'!F5</f>
        <v>3.6610163337902963</v>
      </c>
      <c r="G4">
        <f ca="1">'movie-row'!G$103+'WeightedAveragesFiltered (e)'!G5</f>
        <v>3.6782382679765808</v>
      </c>
      <c r="H4">
        <f ca="1">'movie-row'!H$103+'WeightedAveragesFiltered (e)'!H5</f>
        <v>4.7022420563299656</v>
      </c>
      <c r="I4">
        <f ca="1">'movie-row'!I$103+'WeightedAveragesFiltered (e)'!I5</f>
        <v>3.5438462306285179</v>
      </c>
      <c r="J4">
        <f ca="1">'movie-row'!J$103+'WeightedAveragesFiltered (e)'!J5</f>
        <v>3.7006294738562482</v>
      </c>
      <c r="K4">
        <f ca="1">'movie-row'!K$103+'WeightedAveragesFiltered (e)'!K5</f>
        <v>3.9980653722071171</v>
      </c>
      <c r="L4">
        <f ca="1">'movie-row'!L$103+'WeightedAveragesFiltered (e)'!L5</f>
        <v>4.0804959491285953</v>
      </c>
      <c r="M4">
        <f ca="1">'movie-row'!M$103+'WeightedAveragesFiltered (e)'!M5</f>
        <v>3.8554960343048985</v>
      </c>
      <c r="N4">
        <f ca="1">'movie-row'!N$103+'WeightedAveragesFiltered (e)'!N5</f>
        <v>3.852250259606071</v>
      </c>
      <c r="O4">
        <f ca="1">'movie-row'!O$103+'WeightedAveragesFiltered (e)'!O5</f>
        <v>4.398905412938193</v>
      </c>
      <c r="P4">
        <f ca="1">'movie-row'!P$103+'WeightedAveragesFiltered (e)'!P5</f>
        <v>3.6597515479497669</v>
      </c>
      <c r="Q4">
        <f ca="1">'movie-row'!Q$103+'WeightedAveragesFiltered (e)'!Q5</f>
        <v>3.6268961970294331</v>
      </c>
      <c r="R4">
        <f ca="1">'movie-row'!R$103+'WeightedAveragesFiltered (e)'!R5</f>
        <v>2.9941235626109126</v>
      </c>
      <c r="S4">
        <f ca="1">'movie-row'!S$103+'WeightedAveragesFiltered (e)'!S5</f>
        <v>3.4209957358784471</v>
      </c>
      <c r="T4">
        <f ca="1">'movie-row'!T$103+'WeightedAveragesFiltered (e)'!T5</f>
        <v>3.9090531344273827</v>
      </c>
      <c r="U4">
        <f ca="1">'movie-row'!U$103+'WeightedAveragesFiltered (e)'!U5</f>
        <v>2.9007792526117555</v>
      </c>
      <c r="V4">
        <f ca="1">'movie-row'!V$103+'WeightedAveragesFiltered (e)'!V5</f>
        <v>4.1993973414766046</v>
      </c>
      <c r="W4">
        <f ca="1">'movie-row'!W$103+'WeightedAveragesFiltered (e)'!W5</f>
        <v>3.4109297872795428</v>
      </c>
      <c r="X4">
        <f ca="1">'movie-row'!X$103+'WeightedAveragesFiltered (e)'!X5</f>
        <v>4.3053434844206464</v>
      </c>
      <c r="Y4">
        <f ca="1">'movie-row'!Y$103+'WeightedAveragesFiltered (e)'!Y5</f>
        <v>3.7176303052181465</v>
      </c>
      <c r="Z4">
        <f ca="1">'movie-row'!Z$103+'WeightedAveragesFiltered (e)'!Z5</f>
        <v>3.3753962607462289</v>
      </c>
    </row>
    <row r="5" spans="1:26">
      <c r="A5" s="34" t="s">
        <v>3</v>
      </c>
      <c r="B5">
        <f ca="1">'movie-row'!B$103+'WeightedAveragesFiltered (e)'!B6</f>
        <v>3.6515151515151514</v>
      </c>
      <c r="C5">
        <f ca="1">'movie-row'!C$103+'WeightedAveragesFiltered (e)'!C6</f>
        <v>4.1179047832025368</v>
      </c>
      <c r="D5">
        <f ca="1">'movie-row'!D$103+'WeightedAveragesFiltered (e)'!D6</f>
        <v>4.6837276941504546</v>
      </c>
      <c r="E5">
        <f ca="1">'movie-row'!E$103+'WeightedAveragesFiltered (e)'!E6</f>
        <v>4.0469477126565128</v>
      </c>
      <c r="F5">
        <f ca="1">'movie-row'!F$103+'WeightedAveragesFiltered (e)'!F6</f>
        <v>3.6323767952489421</v>
      </c>
      <c r="G5">
        <f ca="1">'movie-row'!G$103+'WeightedAveragesFiltered (e)'!G6</f>
        <v>3.6666666666666665</v>
      </c>
      <c r="H5">
        <f ca="1">'movie-row'!H$103+'WeightedAveragesFiltered (e)'!H6</f>
        <v>4.5108268772892179</v>
      </c>
      <c r="I5">
        <f ca="1">'movie-row'!I$103+'WeightedAveragesFiltered (e)'!I6</f>
        <v>3.5101010101010099</v>
      </c>
      <c r="J5">
        <f ca="1">'movie-row'!J$103+'WeightedAveragesFiltered (e)'!J6</f>
        <v>3.7135416666666665</v>
      </c>
      <c r="K5">
        <f ca="1">'movie-row'!K$103+'WeightedAveragesFiltered (e)'!K6</f>
        <v>4.09146366534815</v>
      </c>
      <c r="L5">
        <f ca="1">'movie-row'!L$103+'WeightedAveragesFiltered (e)'!L6</f>
        <v>3.9965248951992929</v>
      </c>
      <c r="M5">
        <f ca="1">'movie-row'!M$103+'WeightedAveragesFiltered (e)'!M6</f>
        <v>3.9210068149298865</v>
      </c>
      <c r="N5" t="e">
        <f ca="1">'movie-row'!N$103+'WeightedAveragesFiltered (e)'!N6</f>
        <v>#DIV/0!</v>
      </c>
      <c r="O5">
        <f ca="1">'movie-row'!O$103+'WeightedAveragesFiltered (e)'!O6</f>
        <v>4.3840183815699811</v>
      </c>
      <c r="P5">
        <f ca="1">'movie-row'!P$103+'WeightedAveragesFiltered (e)'!P6</f>
        <v>3.6482296967104992</v>
      </c>
      <c r="Q5">
        <f ca="1">'movie-row'!Q$103+'WeightedAveragesFiltered (e)'!Q6</f>
        <v>3.6315484451456337</v>
      </c>
      <c r="R5">
        <f ca="1">'movie-row'!R$103+'WeightedAveragesFiltered (e)'!R6</f>
        <v>2.9642857142857144</v>
      </c>
      <c r="S5">
        <f ca="1">'movie-row'!S$103+'WeightedAveragesFiltered (e)'!S6</f>
        <v>3.4323132113712931</v>
      </c>
      <c r="T5">
        <f ca="1">'movie-row'!T$103+'WeightedAveragesFiltered (e)'!T6</f>
        <v>3.8656716417910446</v>
      </c>
      <c r="U5">
        <f ca="1">'movie-row'!U$103+'WeightedAveragesFiltered (e)'!U6</f>
        <v>2.9272762883452845</v>
      </c>
      <c r="V5">
        <f ca="1">'movie-row'!V$103+'WeightedAveragesFiltered (e)'!V6</f>
        <v>4.1148648648648649</v>
      </c>
      <c r="W5">
        <f ca="1">'movie-row'!W$103+'WeightedAveragesFiltered (e)'!W6</f>
        <v>3.4415566338566226</v>
      </c>
      <c r="X5">
        <f ca="1">'movie-row'!X$103+'WeightedAveragesFiltered (e)'!X6</f>
        <v>4.2794117647058822</v>
      </c>
      <c r="Y5">
        <f ca="1">'movie-row'!Y$103+'WeightedAveragesFiltered (e)'!Y6</f>
        <v>3.6805135325103833</v>
      </c>
      <c r="Z5">
        <f ca="1">'movie-row'!Z$103+'WeightedAveragesFiltered (e)'!Z6</f>
        <v>3.356098993499034</v>
      </c>
    </row>
    <row r="6" spans="1:26">
      <c r="A6" s="34" t="s">
        <v>4</v>
      </c>
      <c r="B6">
        <f ca="1">'movie-row'!B$103+'WeightedAveragesFiltered (e)'!B7</f>
        <v>3.6967873267597917</v>
      </c>
      <c r="C6">
        <f ca="1">'movie-row'!C$103+'WeightedAveragesFiltered (e)'!C7</f>
        <v>4.0978638831144503</v>
      </c>
      <c r="D6">
        <f ca="1">'movie-row'!D$103+'WeightedAveragesFiltered (e)'!D7</f>
        <v>4.6219553636823676</v>
      </c>
      <c r="E6">
        <f ca="1">'movie-row'!E$103+'WeightedAveragesFiltered (e)'!E7</f>
        <v>4.1182508194495107</v>
      </c>
      <c r="F6">
        <f ca="1">'movie-row'!F$103+'WeightedAveragesFiltered (e)'!F7</f>
        <v>3.6733266276853653</v>
      </c>
      <c r="G6">
        <f ca="1">'movie-row'!G$103+'WeightedAveragesFiltered (e)'!G7</f>
        <v>3.7233162129145834</v>
      </c>
      <c r="H6">
        <f ca="1">'movie-row'!H$103+'WeightedAveragesFiltered (e)'!H7</f>
        <v>4.7887279645304277</v>
      </c>
      <c r="I6">
        <f ca="1">'movie-row'!I$103+'WeightedAveragesFiltered (e)'!I7</f>
        <v>3.5049522536568398</v>
      </c>
      <c r="J6">
        <f ca="1">'movie-row'!J$103+'WeightedAveragesFiltered (e)'!J7</f>
        <v>3.6696055190738526</v>
      </c>
      <c r="K6">
        <f ca="1">'movie-row'!K$103+'WeightedAveragesFiltered (e)'!K7</f>
        <v>4.0914636653481491</v>
      </c>
      <c r="L6">
        <f ca="1">'movie-row'!L$103+'WeightedAveragesFiltered (e)'!L7</f>
        <v>4.1230748511188819</v>
      </c>
      <c r="M6">
        <f ca="1">'movie-row'!M$103+'WeightedAveragesFiltered (e)'!M7</f>
        <v>4.031270018566147</v>
      </c>
      <c r="N6">
        <f ca="1">'movie-row'!N$103+'WeightedAveragesFiltered (e)'!N7</f>
        <v>3.7174851644920128</v>
      </c>
      <c r="O6">
        <f ca="1">'movie-row'!O$103+'WeightedAveragesFiltered (e)'!O7</f>
        <v>4.4782662660535886</v>
      </c>
      <c r="P6">
        <f ca="1">'movie-row'!P$103+'WeightedAveragesFiltered (e)'!P7</f>
        <v>3.7893906003916817</v>
      </c>
      <c r="Q6">
        <f ca="1">'movie-row'!Q$103+'WeightedAveragesFiltered (e)'!Q7</f>
        <v>3.6921418719911849</v>
      </c>
      <c r="R6">
        <f ca="1">'movie-row'!R$103+'WeightedAveragesFiltered (e)'!R7</f>
        <v>2.9985758187993743</v>
      </c>
      <c r="S6">
        <f ca="1">'movie-row'!S$103+'WeightedAveragesFiltered (e)'!S7</f>
        <v>3.4499305688626252</v>
      </c>
      <c r="T6">
        <f ca="1">'movie-row'!T$103+'WeightedAveragesFiltered (e)'!T7</f>
        <v>3.9038750435632603</v>
      </c>
      <c r="U6">
        <f ca="1">'movie-row'!U$103+'WeightedAveragesFiltered (e)'!U7</f>
        <v>3.0153497283901363</v>
      </c>
      <c r="V6">
        <f ca="1">'movie-row'!V$103+'WeightedAveragesFiltered (e)'!V7</f>
        <v>3.6804694381636307</v>
      </c>
      <c r="W6">
        <f ca="1">'movie-row'!W$103+'WeightedAveragesFiltered (e)'!W7</f>
        <v>3.4344101757043384</v>
      </c>
      <c r="X6">
        <f ca="1">'movie-row'!X$103+'WeightedAveragesFiltered (e)'!X7</f>
        <v>4.2930548529676376</v>
      </c>
      <c r="Y6">
        <f ca="1">'movie-row'!Y$103+'WeightedAveragesFiltered (e)'!Y7</f>
        <v>3.7108156071188367</v>
      </c>
      <c r="Z6">
        <f ca="1">'movie-row'!Z$103+'WeightedAveragesFiltered (e)'!Z7</f>
        <v>3.4850439910841269</v>
      </c>
    </row>
    <row r="7" spans="1:26">
      <c r="A7" s="34" t="s">
        <v>5</v>
      </c>
      <c r="B7">
        <f ca="1">'movie-row'!B$103+'WeightedAveragesFiltered (e)'!B8</f>
        <v>3.6568408201991893</v>
      </c>
      <c r="C7">
        <f ca="1">'movie-row'!C$103+'WeightedAveragesFiltered (e)'!C8</f>
        <v>4.1342804244551594</v>
      </c>
      <c r="D7">
        <f ca="1">'movie-row'!D$103+'WeightedAveragesFiltered (e)'!D8</f>
        <v>4.7449702396976452</v>
      </c>
      <c r="E7">
        <f ca="1">'movie-row'!E$103+'WeightedAveragesFiltered (e)'!E8</f>
        <v>3.9038525872223144</v>
      </c>
      <c r="F7">
        <f ca="1">'movie-row'!F$103+'WeightedAveragesFiltered (e)'!F8</f>
        <v>3.709158681903296</v>
      </c>
      <c r="G7">
        <f ca="1">'movie-row'!G$103+'WeightedAveragesFiltered (e)'!G8</f>
        <v>3.8178743173359129</v>
      </c>
      <c r="H7">
        <f ca="1">'movie-row'!H$103+'WeightedAveragesFiltered (e)'!H8</f>
        <v>4.3133938764673569</v>
      </c>
      <c r="I7">
        <f ca="1">'movie-row'!I$103+'WeightedAveragesFiltered (e)'!I8</f>
        <v>3.4856541229971336</v>
      </c>
      <c r="J7">
        <f ca="1">'movie-row'!J$103+'WeightedAveragesFiltered (e)'!J8</f>
        <v>3.7576610082811537</v>
      </c>
      <c r="K7">
        <f ca="1">'movie-row'!K$103+'WeightedAveragesFiltered (e)'!K8</f>
        <v>4.1015970505173982</v>
      </c>
      <c r="L7">
        <f ca="1">'movie-row'!L$103+'WeightedAveragesFiltered (e)'!L8</f>
        <v>3.9760436471943041</v>
      </c>
      <c r="M7">
        <f ca="1">'movie-row'!M$103+'WeightedAveragesFiltered (e)'!M8</f>
        <v>3.8824473405974134</v>
      </c>
      <c r="N7">
        <f ca="1">'movie-row'!N$103+'WeightedAveragesFiltered (e)'!N8</f>
        <v>3.6501782083268095</v>
      </c>
      <c r="O7">
        <f ca="1">'movie-row'!O$103+'WeightedAveragesFiltered (e)'!O8</f>
        <v>4.4205031582590406</v>
      </c>
      <c r="P7">
        <f ca="1">'movie-row'!P$103+'WeightedAveragesFiltered (e)'!P8</f>
        <v>3.6132166060581401</v>
      </c>
      <c r="Q7">
        <f ca="1">'movie-row'!Q$103+'WeightedAveragesFiltered (e)'!Q8</f>
        <v>3.6258144108752539</v>
      </c>
      <c r="R7">
        <f ca="1">'movie-row'!R$103+'WeightedAveragesFiltered (e)'!R8</f>
        <v>2.9642857142857144</v>
      </c>
      <c r="S7">
        <f ca="1">'movie-row'!S$103+'WeightedAveragesFiltered (e)'!S8</f>
        <v>3.4140141409782814</v>
      </c>
      <c r="T7">
        <f ca="1">'movie-row'!T$103+'WeightedAveragesFiltered (e)'!T8</f>
        <v>3.799925189320752</v>
      </c>
      <c r="U7">
        <f ca="1">'movie-row'!U$103+'WeightedAveragesFiltered (e)'!U8</f>
        <v>2.8158539741196078</v>
      </c>
      <c r="V7">
        <f ca="1">'movie-row'!V$103+'WeightedAveragesFiltered (e)'!V8</f>
        <v>3.6454658389797809</v>
      </c>
      <c r="W7">
        <f ca="1">'movie-row'!W$103+'WeightedAveragesFiltered (e)'!W8</f>
        <v>3.387005433075672</v>
      </c>
      <c r="X7">
        <f ca="1">'movie-row'!X$103+'WeightedAveragesFiltered (e)'!X8</f>
        <v>4.4316305747878904</v>
      </c>
      <c r="Y7">
        <f ca="1">'movie-row'!Y$103+'WeightedAveragesFiltered (e)'!Y8</f>
        <v>3.6769645970350409</v>
      </c>
      <c r="Z7">
        <f ca="1">'movie-row'!Z$103+'WeightedAveragesFiltered (e)'!Z8</f>
        <v>3.3856348771897715</v>
      </c>
    </row>
    <row r="8" spans="1:26">
      <c r="A8" s="34" t="s">
        <v>6</v>
      </c>
      <c r="B8">
        <f ca="1">'movie-row'!B$103+'WeightedAveragesFiltered (e)'!B9</f>
        <v>3.623701038898028</v>
      </c>
      <c r="C8">
        <f ca="1">'movie-row'!C$103+'WeightedAveragesFiltered (e)'!C9</f>
        <v>4.1113352734794812</v>
      </c>
      <c r="D8">
        <f ca="1">'movie-row'!D$103+'WeightedAveragesFiltered (e)'!D9</f>
        <v>4.7693719854620102</v>
      </c>
      <c r="E8">
        <f ca="1">'movie-row'!E$103+'WeightedAveragesFiltered (e)'!E9</f>
        <v>4.0652548415769889</v>
      </c>
      <c r="F8">
        <f ca="1">'movie-row'!F$103+'WeightedAveragesFiltered (e)'!F9</f>
        <v>3.6481740688864965</v>
      </c>
      <c r="G8">
        <f ca="1">'movie-row'!G$103+'WeightedAveragesFiltered (e)'!G9</f>
        <v>3.6971588136613813</v>
      </c>
      <c r="H8">
        <f ca="1">'movie-row'!H$103+'WeightedAveragesFiltered (e)'!H9</f>
        <v>4.3626480533421512</v>
      </c>
      <c r="I8" t="e">
        <f ca="1">'movie-row'!I$103+'WeightedAveragesFiltered (e)'!I9</f>
        <v>#DIV/0!</v>
      </c>
      <c r="J8">
        <f ca="1">'movie-row'!J$103+'WeightedAveragesFiltered (e)'!J9</f>
        <v>3.7135416666666665</v>
      </c>
      <c r="K8">
        <f ca="1">'movie-row'!K$103+'WeightedAveragesFiltered (e)'!K9</f>
        <v>4.021126249495639</v>
      </c>
      <c r="L8">
        <f ca="1">'movie-row'!L$103+'WeightedAveragesFiltered (e)'!L9</f>
        <v>4.0198317982474681</v>
      </c>
      <c r="M8">
        <f ca="1">'movie-row'!M$103+'WeightedAveragesFiltered (e)'!M9</f>
        <v>3.6466877723999325</v>
      </c>
      <c r="N8">
        <f ca="1">'movie-row'!N$103+'WeightedAveragesFiltered (e)'!N9</f>
        <v>3.7597402597402598</v>
      </c>
      <c r="O8">
        <f ca="1">'movie-row'!O$103+'WeightedAveragesFiltered (e)'!O9</f>
        <v>4.4251853619645605</v>
      </c>
      <c r="P8">
        <f ca="1">'movie-row'!P$103+'WeightedAveragesFiltered (e)'!P9</f>
        <v>3.7500645935838195</v>
      </c>
      <c r="Q8">
        <f ca="1">'movie-row'!Q$103+'WeightedAveragesFiltered (e)'!Q9</f>
        <v>3.6074139939806424</v>
      </c>
      <c r="R8">
        <f ca="1">'movie-row'!R$103+'WeightedAveragesFiltered (e)'!R9</f>
        <v>2.9642857142857144</v>
      </c>
      <c r="S8">
        <f ca="1">'movie-row'!S$103+'WeightedAveragesFiltered (e)'!S9</f>
        <v>3.44</v>
      </c>
      <c r="T8">
        <f ca="1">'movie-row'!T$103+'WeightedAveragesFiltered (e)'!T9</f>
        <v>3.9441763192484598</v>
      </c>
      <c r="U8">
        <f ca="1">'movie-row'!U$103+'WeightedAveragesFiltered (e)'!U9</f>
        <v>2.9239368492309743</v>
      </c>
      <c r="V8">
        <f ca="1">'movie-row'!V$103+'WeightedAveragesFiltered (e)'!V9</f>
        <v>4.1148648648648649</v>
      </c>
      <c r="W8">
        <f ca="1">'movie-row'!W$103+'WeightedAveragesFiltered (e)'!W9</f>
        <v>3.4241612523994247</v>
      </c>
      <c r="X8">
        <f ca="1">'movie-row'!X$103+'WeightedAveragesFiltered (e)'!X9</f>
        <v>4.2794117647058822</v>
      </c>
      <c r="Y8">
        <f ca="1">'movie-row'!Y$103+'WeightedAveragesFiltered (e)'!Y9</f>
        <v>3.6556001474848312</v>
      </c>
      <c r="Z8">
        <f ca="1">'movie-row'!Z$103+'WeightedAveragesFiltered (e)'!Z9</f>
        <v>3.3698630136986303</v>
      </c>
    </row>
    <row r="9" spans="1:26">
      <c r="A9" s="34" t="s">
        <v>7</v>
      </c>
      <c r="B9">
        <f ca="1">'movie-row'!B$103+'WeightedAveragesFiltered (e)'!B10</f>
        <v>3.6515151515151514</v>
      </c>
      <c r="C9">
        <f ca="1">'movie-row'!C$103+'WeightedAveragesFiltered (e)'!C10</f>
        <v>4.1782093898042278</v>
      </c>
      <c r="D9">
        <f ca="1">'movie-row'!D$103+'WeightedAveragesFiltered (e)'!D10</f>
        <v>4.6820154936634149</v>
      </c>
      <c r="E9" t="e">
        <f ca="1">'movie-row'!E$103+'WeightedAveragesFiltered (e)'!E10</f>
        <v>#DIV/0!</v>
      </c>
      <c r="F9">
        <f ca="1">'movie-row'!F$103+'WeightedAveragesFiltered (e)'!F10</f>
        <v>3.6548597559372831</v>
      </c>
      <c r="G9">
        <f ca="1">'movie-row'!G$103+'WeightedAveragesFiltered (e)'!G10</f>
        <v>3.6698818882307909</v>
      </c>
      <c r="H9">
        <f ca="1">'movie-row'!H$103+'WeightedAveragesFiltered (e)'!H10</f>
        <v>4.2645234261915528</v>
      </c>
      <c r="I9">
        <f ca="1">'movie-row'!I$103+'WeightedAveragesFiltered (e)'!I10</f>
        <v>3.5101010101010099</v>
      </c>
      <c r="J9">
        <f ca="1">'movie-row'!J$103+'WeightedAveragesFiltered (e)'!J10</f>
        <v>3.7648709347485569</v>
      </c>
      <c r="K9">
        <f ca="1">'movie-row'!K$103+'WeightedAveragesFiltered (e)'!K10</f>
        <v>4.0411764705882351</v>
      </c>
      <c r="L9">
        <f ca="1">'movie-row'!L$103+'WeightedAveragesFiltered (e)'!L10</f>
        <v>4.0741210044573926</v>
      </c>
      <c r="M9">
        <f ca="1">'movie-row'!M$103+'WeightedAveragesFiltered (e)'!M10</f>
        <v>3.7240376529821555</v>
      </c>
      <c r="N9">
        <f ca="1">'movie-row'!N$103+'WeightedAveragesFiltered (e)'!N10</f>
        <v>3.7597402597402598</v>
      </c>
      <c r="O9">
        <f ca="1">'movie-row'!O$103+'WeightedAveragesFiltered (e)'!O10</f>
        <v>4.4547776413516882</v>
      </c>
      <c r="P9">
        <f ca="1">'movie-row'!P$103+'WeightedAveragesFiltered (e)'!P10</f>
        <v>3.6101562977947657</v>
      </c>
      <c r="Q9">
        <f ca="1">'movie-row'!Q$103+'WeightedAveragesFiltered (e)'!Q10</f>
        <v>3.6704668387877293</v>
      </c>
      <c r="R9">
        <f ca="1">'movie-row'!R$103+'WeightedAveragesFiltered (e)'!R10</f>
        <v>2.9558115392814215</v>
      </c>
      <c r="S9">
        <f ca="1">'movie-row'!S$103+'WeightedAveragesFiltered (e)'!S10</f>
        <v>3.44</v>
      </c>
      <c r="T9">
        <f ca="1">'movie-row'!T$103+'WeightedAveragesFiltered (e)'!T10</f>
        <v>3.8913349222437117</v>
      </c>
      <c r="U9">
        <f ca="1">'movie-row'!U$103+'WeightedAveragesFiltered (e)'!U10</f>
        <v>2.8046741252469523</v>
      </c>
      <c r="V9">
        <f ca="1">'movie-row'!V$103+'WeightedAveragesFiltered (e)'!V10</f>
        <v>4.1148648648648649</v>
      </c>
      <c r="W9">
        <f ca="1">'movie-row'!W$103+'WeightedAveragesFiltered (e)'!W10</f>
        <v>3.3469320587768379</v>
      </c>
      <c r="X9">
        <f ca="1">'movie-row'!X$103+'WeightedAveragesFiltered (e)'!X10</f>
        <v>4.2794117647058822</v>
      </c>
      <c r="Y9">
        <f ca="1">'movie-row'!Y$103+'WeightedAveragesFiltered (e)'!Y10</f>
        <v>3.7</v>
      </c>
      <c r="Z9">
        <f ca="1">'movie-row'!Z$103+'WeightedAveragesFiltered (e)'!Z10</f>
        <v>3.4367357545896255</v>
      </c>
    </row>
    <row r="10" spans="1:26">
      <c r="A10" s="34" t="s">
        <v>8</v>
      </c>
      <c r="B10">
        <f ca="1">'movie-row'!B$103+'WeightedAveragesFiltered (e)'!B11</f>
        <v>3.6593852308531463</v>
      </c>
      <c r="C10">
        <f ca="1">'movie-row'!C$103+'WeightedAveragesFiltered (e)'!C11</f>
        <v>4.1079545454545459</v>
      </c>
      <c r="D10">
        <f ca="1">'movie-row'!D$103+'WeightedAveragesFiltered (e)'!D11</f>
        <v>4.6547685540473287</v>
      </c>
      <c r="E10">
        <f ca="1">'movie-row'!E$103+'WeightedAveragesFiltered (e)'!E11</f>
        <v>4.0556078733291523</v>
      </c>
      <c r="F10">
        <f ca="1">'movie-row'!F$103+'WeightedAveragesFiltered (e)'!F11</f>
        <v>3.6729539946821466</v>
      </c>
      <c r="G10">
        <f ca="1">'movie-row'!G$103+'WeightedAveragesFiltered (e)'!G11</f>
        <v>3.67595647918596</v>
      </c>
      <c r="H10">
        <f ca="1">'movie-row'!H$103+'WeightedAveragesFiltered (e)'!H11</f>
        <v>4.3873127679630706</v>
      </c>
      <c r="I10">
        <f ca="1">'movie-row'!I$103+'WeightedAveragesFiltered (e)'!I11</f>
        <v>3.6031439292784833</v>
      </c>
      <c r="J10">
        <f ca="1">'movie-row'!J$103+'WeightedAveragesFiltered (e)'!J11</f>
        <v>3.7134848837126575</v>
      </c>
      <c r="K10">
        <f ca="1">'movie-row'!K$103+'WeightedAveragesFiltered (e)'!K11</f>
        <v>4.0474566488309387</v>
      </c>
      <c r="L10">
        <f ca="1">'movie-row'!L$103+'WeightedAveragesFiltered (e)'!L11</f>
        <v>4.0426323452734296</v>
      </c>
      <c r="M10">
        <f ca="1">'movie-row'!M$103+'WeightedAveragesFiltered (e)'!M11</f>
        <v>3.8174944769092325</v>
      </c>
      <c r="N10">
        <f ca="1">'movie-row'!N$103+'WeightedAveragesFiltered (e)'!N11</f>
        <v>3.7597402597402598</v>
      </c>
      <c r="O10">
        <f ca="1">'movie-row'!O$103+'WeightedAveragesFiltered (e)'!O11</f>
        <v>4.4052214813078692</v>
      </c>
      <c r="P10">
        <f ca="1">'movie-row'!P$103+'WeightedAveragesFiltered (e)'!P11</f>
        <v>3.5801352949827225</v>
      </c>
      <c r="Q10">
        <f ca="1">'movie-row'!Q$103+'WeightedAveragesFiltered (e)'!Q11</f>
        <v>3.6420845887347602</v>
      </c>
      <c r="R10">
        <f ca="1">'movie-row'!R$103+'WeightedAveragesFiltered (e)'!R11</f>
        <v>2.9498802515888856</v>
      </c>
      <c r="S10" t="e">
        <f ca="1">'movie-row'!S$103+'WeightedAveragesFiltered (e)'!S11</f>
        <v>#DIV/0!</v>
      </c>
      <c r="T10">
        <f ca="1">'movie-row'!T$103+'WeightedAveragesFiltered (e)'!T11</f>
        <v>3.8656716417910446</v>
      </c>
      <c r="U10">
        <f ca="1">'movie-row'!U$103+'WeightedAveragesFiltered (e)'!U11</f>
        <v>2.8526947234092352</v>
      </c>
      <c r="V10">
        <f ca="1">'movie-row'!V$103+'WeightedAveragesFiltered (e)'!V11</f>
        <v>4.1497314276363531</v>
      </c>
      <c r="W10">
        <f ca="1">'movie-row'!W$103+'WeightedAveragesFiltered (e)'!W11</f>
        <v>3.371427918241702</v>
      </c>
      <c r="X10">
        <f ca="1">'movie-row'!X$103+'WeightedAveragesFiltered (e)'!X11</f>
        <v>4.3267385089089005</v>
      </c>
      <c r="Y10">
        <f ca="1">'movie-row'!Y$103+'WeightedAveragesFiltered (e)'!Y11</f>
        <v>3.655126407103177</v>
      </c>
      <c r="Z10">
        <f ca="1">'movie-row'!Z$103+'WeightedAveragesFiltered (e)'!Z11</f>
        <v>3.3731784374899858</v>
      </c>
    </row>
    <row r="11" spans="1:26">
      <c r="A11" s="34" t="s">
        <v>9</v>
      </c>
      <c r="B11">
        <f ca="1">'movie-row'!B$103+'WeightedAveragesFiltered (e)'!B12</f>
        <v>3.6515151515151514</v>
      </c>
      <c r="C11">
        <f ca="1">'movie-row'!C$103+'WeightedAveragesFiltered (e)'!C12</f>
        <v>4.1598445168809688</v>
      </c>
      <c r="D11">
        <f ca="1">'movie-row'!D$103+'WeightedAveragesFiltered (e)'!D12</f>
        <v>4.6818181818181817</v>
      </c>
      <c r="E11">
        <f ca="1">'movie-row'!E$103+'WeightedAveragesFiltered (e)'!E12</f>
        <v>4.0588235294117645</v>
      </c>
      <c r="F11">
        <f ca="1">'movie-row'!F$103+'WeightedAveragesFiltered (e)'!F12</f>
        <v>3.6542551323721089</v>
      </c>
      <c r="G11">
        <f ca="1">'movie-row'!G$103+'WeightedAveragesFiltered (e)'!G12</f>
        <v>3.6666666666666665</v>
      </c>
      <c r="H11">
        <f ca="1">'movie-row'!H$103+'WeightedAveragesFiltered (e)'!H12</f>
        <v>4.5060579094163238</v>
      </c>
      <c r="I11">
        <f ca="1">'movie-row'!I$103+'WeightedAveragesFiltered (e)'!I12</f>
        <v>3.5863763525365875</v>
      </c>
      <c r="J11">
        <f ca="1">'movie-row'!J$103+'WeightedAveragesFiltered (e)'!J12</f>
        <v>3.7265038190237187</v>
      </c>
      <c r="K11">
        <f ca="1">'movie-row'!K$103+'WeightedAveragesFiltered (e)'!K12</f>
        <v>4.0542579581160112</v>
      </c>
      <c r="L11">
        <f ca="1">'movie-row'!L$103+'WeightedAveragesFiltered (e)'!L12</f>
        <v>4.0741210044573926</v>
      </c>
      <c r="M11">
        <f ca="1">'movie-row'!M$103+'WeightedAveragesFiltered (e)'!M12</f>
        <v>3.9270436735089223</v>
      </c>
      <c r="N11">
        <f ca="1">'movie-row'!N$103+'WeightedAveragesFiltered (e)'!N12</f>
        <v>3.7017810160432632</v>
      </c>
      <c r="O11">
        <f ca="1">'movie-row'!O$103+'WeightedAveragesFiltered (e)'!O12</f>
        <v>4.3656193714766172</v>
      </c>
      <c r="P11">
        <f ca="1">'movie-row'!P$103+'WeightedAveragesFiltered (e)'!P12</f>
        <v>3.5898437022052345</v>
      </c>
      <c r="Q11">
        <f ca="1">'movie-row'!Q$103+'WeightedAveragesFiltered (e)'!Q12</f>
        <v>3.5682813313127473</v>
      </c>
      <c r="R11">
        <f ca="1">'movie-row'!R$103+'WeightedAveragesFiltered (e)'!R12</f>
        <v>2.9642857142857144</v>
      </c>
      <c r="S11">
        <f ca="1">'movie-row'!S$103+'WeightedAveragesFiltered (e)'!S12</f>
        <v>3.4706135884680829</v>
      </c>
      <c r="T11">
        <f ca="1">'movie-row'!T$103+'WeightedAveragesFiltered (e)'!T12</f>
        <v>3.8400083613383775</v>
      </c>
      <c r="U11">
        <f ca="1">'movie-row'!U$103+'WeightedAveragesFiltered (e)'!U12</f>
        <v>2.9069974991109175</v>
      </c>
      <c r="V11">
        <f ca="1">'movie-row'!V$103+'WeightedAveragesFiltered (e)'!V12</f>
        <v>4.1148648648648649</v>
      </c>
      <c r="W11">
        <f ca="1">'movie-row'!W$103+'WeightedAveragesFiltered (e)'!W12</f>
        <v>3.5018587715033509</v>
      </c>
      <c r="X11">
        <f ca="1">'movie-row'!X$103+'WeightedAveragesFiltered (e)'!X12</f>
        <v>4.2934531511420131</v>
      </c>
      <c r="Y11">
        <f ca="1">'movie-row'!Y$103+'WeightedAveragesFiltered (e)'!Y12</f>
        <v>3.7262270089259473</v>
      </c>
      <c r="Z11">
        <f ca="1">'movie-row'!Z$103+'WeightedAveragesFiltered (e)'!Z12</f>
        <v>3.3153873951659216</v>
      </c>
    </row>
    <row r="12" spans="1:26">
      <c r="A12" s="34" t="s">
        <v>10</v>
      </c>
      <c r="B12">
        <f ca="1">'movie-row'!B$103+'WeightedAveragesFiltered (e)'!B13</f>
        <v>3.6203975462881401</v>
      </c>
      <c r="C12">
        <f ca="1">'movie-row'!C$103+'WeightedAveragesFiltered (e)'!C13</f>
        <v>4.1591420239272567</v>
      </c>
      <c r="D12">
        <f ca="1">'movie-row'!D$103+'WeightedAveragesFiltered (e)'!D13</f>
        <v>4.7444319507307258</v>
      </c>
      <c r="E12">
        <f ca="1">'movie-row'!E$103+'WeightedAveragesFiltered (e)'!E13</f>
        <v>4.0638603591336153</v>
      </c>
      <c r="F12">
        <f ca="1">'movie-row'!F$103+'WeightedAveragesFiltered (e)'!F13</f>
        <v>3.6113879492812035</v>
      </c>
      <c r="G12">
        <f ca="1">'movie-row'!G$103+'WeightedAveragesFiltered (e)'!G13</f>
        <v>3.6666666666666665</v>
      </c>
      <c r="H12">
        <f ca="1">'movie-row'!H$103+'WeightedAveragesFiltered (e)'!H13</f>
        <v>4.4865744946996502</v>
      </c>
      <c r="I12">
        <f ca="1">'movie-row'!I$103+'WeightedAveragesFiltered (e)'!I13</f>
        <v>3.4177926665533285</v>
      </c>
      <c r="J12">
        <f ca="1">'movie-row'!J$103+'WeightedAveragesFiltered (e)'!J13</f>
        <v>3.7401888020467617</v>
      </c>
      <c r="K12">
        <f ca="1">'movie-row'!K$103+'WeightedAveragesFiltered (e)'!K13</f>
        <v>4.0113459267140641</v>
      </c>
      <c r="L12">
        <f ca="1">'movie-row'!L$103+'WeightedAveragesFiltered (e)'!L13</f>
        <v>4.0441805020436634</v>
      </c>
      <c r="M12">
        <f ca="1">'movie-row'!M$103+'WeightedAveragesFiltered (e)'!M13</f>
        <v>3.907236715361698</v>
      </c>
      <c r="N12">
        <f ca="1">'movie-row'!N$103+'WeightedAveragesFiltered (e)'!N13</f>
        <v>3.6966703689067235</v>
      </c>
      <c r="O12">
        <f ca="1">'movie-row'!O$103+'WeightedAveragesFiltered (e)'!O13</f>
        <v>4.4092945536199304</v>
      </c>
      <c r="P12">
        <f ca="1">'movie-row'!P$103+'WeightedAveragesFiltered (e)'!P13</f>
        <v>3.5806549023665268</v>
      </c>
      <c r="Q12">
        <f ca="1">'movie-row'!Q$103+'WeightedAveragesFiltered (e)'!Q13</f>
        <v>3.6232620399382496</v>
      </c>
      <c r="R12">
        <f ca="1">'movie-row'!R$103+'WeightedAveragesFiltered (e)'!R13</f>
        <v>2.9713045806973812</v>
      </c>
      <c r="S12">
        <f ca="1">'movie-row'!S$103+'WeightedAveragesFiltered (e)'!S13</f>
        <v>3.3920499397969968</v>
      </c>
      <c r="T12">
        <f ca="1">'movie-row'!T$103+'WeightedAveragesFiltered (e)'!T13</f>
        <v>3.9638176270852941</v>
      </c>
      <c r="U12">
        <f ca="1">'movie-row'!U$103+'WeightedAveragesFiltered (e)'!U13</f>
        <v>2.9137240806182523</v>
      </c>
      <c r="V12">
        <f ca="1">'movie-row'!V$103+'WeightedAveragesFiltered (e)'!V13</f>
        <v>4.3675028916541754</v>
      </c>
      <c r="W12">
        <f ca="1">'movie-row'!W$103+'WeightedAveragesFiltered (e)'!W13</f>
        <v>3.5169502119023539</v>
      </c>
      <c r="X12">
        <f ca="1">'movie-row'!X$103+'WeightedAveragesFiltered (e)'!X13</f>
        <v>4.3527380512455993</v>
      </c>
      <c r="Y12">
        <f ca="1">'movie-row'!Y$103+'WeightedAveragesFiltered (e)'!Y13</f>
        <v>3.5544229106658838</v>
      </c>
      <c r="Z12">
        <f ca="1">'movie-row'!Z$103+'WeightedAveragesFiltered (e)'!Z13</f>
        <v>3.39040659836922</v>
      </c>
    </row>
    <row r="13" spans="1:26">
      <c r="A13" s="34" t="s">
        <v>11</v>
      </c>
      <c r="B13">
        <f ca="1">'movie-row'!B$103+'WeightedAveragesFiltered (e)'!B14</f>
        <v>3.6571388474023423</v>
      </c>
      <c r="C13">
        <f ca="1">'movie-row'!C$103+'WeightedAveragesFiltered (e)'!C14</f>
        <v>4.0642089224669951</v>
      </c>
      <c r="D13">
        <f ca="1">'movie-row'!D$103+'WeightedAveragesFiltered (e)'!D14</f>
        <v>4.6620041226088258</v>
      </c>
      <c r="E13">
        <f ca="1">'movie-row'!E$103+'WeightedAveragesFiltered (e)'!E14</f>
        <v>4.0588235294117645</v>
      </c>
      <c r="F13">
        <f ca="1">'movie-row'!F$103+'WeightedAveragesFiltered (e)'!F14</f>
        <v>3.6900508348298113</v>
      </c>
      <c r="G13">
        <f ca="1">'movie-row'!G$103+'WeightedAveragesFiltered (e)'!G14</f>
        <v>3.6756584389864129</v>
      </c>
      <c r="H13">
        <f ca="1">'movie-row'!H$103+'WeightedAveragesFiltered (e)'!H14</f>
        <v>4.4818591675059407</v>
      </c>
      <c r="I13">
        <f ca="1">'movie-row'!I$103+'WeightedAveragesFiltered (e)'!I14</f>
        <v>3.3177910933733741</v>
      </c>
      <c r="J13">
        <f ca="1">'movie-row'!J$103+'WeightedAveragesFiltered (e)'!J14</f>
        <v>3.7204951627534006</v>
      </c>
      <c r="K13">
        <f ca="1">'movie-row'!K$103+'WeightedAveragesFiltered (e)'!K14</f>
        <v>4.0669569653571047</v>
      </c>
      <c r="L13">
        <f ca="1">'movie-row'!L$103+'WeightedAveragesFiltered (e)'!L14</f>
        <v>4.0747186021720765</v>
      </c>
      <c r="M13">
        <f ca="1">'movie-row'!M$103+'WeightedAveragesFiltered (e)'!M14</f>
        <v>3.8117643134192787</v>
      </c>
      <c r="N13">
        <f ca="1">'movie-row'!N$103+'WeightedAveragesFiltered (e)'!N14</f>
        <v>3.773825291489675</v>
      </c>
      <c r="O13">
        <f ca="1">'movie-row'!O$103+'WeightedAveragesFiltered (e)'!O14</f>
        <v>4.3832808584345866</v>
      </c>
      <c r="P13">
        <f ca="1">'movie-row'!P$103+'WeightedAveragesFiltered (e)'!P14</f>
        <v>3.6044524538876863</v>
      </c>
      <c r="Q13">
        <f ca="1">'movie-row'!Q$103+'WeightedAveragesFiltered (e)'!Q14</f>
        <v>3.5893649852663061</v>
      </c>
      <c r="R13">
        <f ca="1">'movie-row'!R$103+'WeightedAveragesFiltered (e)'!R14</f>
        <v>2.9048253056915692</v>
      </c>
      <c r="S13">
        <f ca="1">'movie-row'!S$103+'WeightedAveragesFiltered (e)'!S14</f>
        <v>3.4500443853539062</v>
      </c>
      <c r="T13">
        <f ca="1">'movie-row'!T$103+'WeightedAveragesFiltered (e)'!T14</f>
        <v>3.8619747675074825</v>
      </c>
      <c r="U13">
        <f ca="1">'movie-row'!U$103+'WeightedAveragesFiltered (e)'!U14</f>
        <v>2.8770838776951861</v>
      </c>
      <c r="V13">
        <f ca="1">'movie-row'!V$103+'WeightedAveragesFiltered (e)'!V14</f>
        <v>4.1148648648648649</v>
      </c>
      <c r="W13">
        <f ca="1">'movie-row'!W$103+'WeightedAveragesFiltered (e)'!W14</f>
        <v>3.5627740715052729</v>
      </c>
      <c r="X13">
        <f ca="1">'movie-row'!X$103+'WeightedAveragesFiltered (e)'!X14</f>
        <v>4.2955476647867492</v>
      </c>
      <c r="Y13">
        <f ca="1">'movie-row'!Y$103+'WeightedAveragesFiltered (e)'!Y14</f>
        <v>3.6974275981449405</v>
      </c>
      <c r="Z13">
        <f ca="1">'movie-row'!Z$103+'WeightedAveragesFiltered (e)'!Z14</f>
        <v>3.3555768224795952</v>
      </c>
    </row>
    <row r="14" spans="1:26">
      <c r="A14" s="34" t="s">
        <v>12</v>
      </c>
      <c r="B14">
        <f ca="1">'movie-row'!B$103+'WeightedAveragesFiltered (e)'!B15</f>
        <v>3.6168828940951077</v>
      </c>
      <c r="C14" t="e">
        <f ca="1">'movie-row'!C$103+'WeightedAveragesFiltered (e)'!C15</f>
        <v>#DIV/0!</v>
      </c>
      <c r="D14">
        <f ca="1">'movie-row'!D$103+'WeightedAveragesFiltered (e)'!D15</f>
        <v>4.7111579362733789</v>
      </c>
      <c r="E14">
        <f ca="1">'movie-row'!E$103+'WeightedAveragesFiltered (e)'!E15</f>
        <v>4.0588235294117645</v>
      </c>
      <c r="F14">
        <f ca="1">'movie-row'!F$103+'WeightedAveragesFiltered (e)'!F15</f>
        <v>3.6615384615384614</v>
      </c>
      <c r="G14">
        <f ca="1">'movie-row'!G$103+'WeightedAveragesFiltered (e)'!G15</f>
        <v>3.6810176642064989</v>
      </c>
      <c r="H14">
        <f ca="1">'movie-row'!H$103+'WeightedAveragesFiltered (e)'!H15</f>
        <v>4.3291546764957829</v>
      </c>
      <c r="I14">
        <f ca="1">'movie-row'!I$103+'WeightedAveragesFiltered (e)'!I15</f>
        <v>3.6118014666817801</v>
      </c>
      <c r="J14">
        <f ca="1">'movie-row'!J$103+'WeightedAveragesFiltered (e)'!J15</f>
        <v>3.7135416666666665</v>
      </c>
      <c r="K14">
        <f ca="1">'movie-row'!K$103+'WeightedAveragesFiltered (e)'!K15</f>
        <v>4.0411764705882351</v>
      </c>
      <c r="L14">
        <f ca="1">'movie-row'!L$103+'WeightedAveragesFiltered (e)'!L15</f>
        <v>4.0231956992113709</v>
      </c>
      <c r="M14" t="e">
        <f ca="1">'movie-row'!M$103+'WeightedAveragesFiltered (e)'!M15</f>
        <v>#DIV/0!</v>
      </c>
      <c r="N14">
        <f ca="1">'movie-row'!N$103+'WeightedAveragesFiltered (e)'!N15</f>
        <v>3.7597402597402598</v>
      </c>
      <c r="O14">
        <f ca="1">'movie-row'!O$103+'WeightedAveragesFiltered (e)'!O15</f>
        <v>4.3881292118513455</v>
      </c>
      <c r="P14">
        <f ca="1">'movie-row'!P$103+'WeightedAveragesFiltered (e)'!P15</f>
        <v>3.6</v>
      </c>
      <c r="Q14">
        <f ca="1">'movie-row'!Q$103+'WeightedAveragesFiltered (e)'!Q15</f>
        <v>3.6282051282051282</v>
      </c>
      <c r="R14">
        <f ca="1">'movie-row'!R$103+'WeightedAveragesFiltered (e)'!R15</f>
        <v>2.9585709980289945</v>
      </c>
      <c r="S14" t="e">
        <f ca="1">'movie-row'!S$103+'WeightedAveragesFiltered (e)'!S15</f>
        <v>#DIV/0!</v>
      </c>
      <c r="T14">
        <f ca="1">'movie-row'!T$103+'WeightedAveragesFiltered (e)'!T15</f>
        <v>3.8656716417910446</v>
      </c>
      <c r="U14">
        <f ca="1">'movie-row'!U$103+'WeightedAveragesFiltered (e)'!U15</f>
        <v>2.89</v>
      </c>
      <c r="V14">
        <f ca="1">'movie-row'!V$103+'WeightedAveragesFiltered (e)'!V15</f>
        <v>4.3395683772926406</v>
      </c>
      <c r="W14" t="e">
        <f ca="1">'movie-row'!W$103+'WeightedAveragesFiltered (e)'!W15</f>
        <v>#DIV/0!</v>
      </c>
      <c r="X14">
        <f ca="1">'movie-row'!X$103+'WeightedAveragesFiltered (e)'!X15</f>
        <v>4.3576660338994762</v>
      </c>
      <c r="Y14">
        <f ca="1">'movie-row'!Y$103+'WeightedAveragesFiltered (e)'!Y15</f>
        <v>3.7</v>
      </c>
      <c r="Z14">
        <f ca="1">'movie-row'!Z$103+'WeightedAveragesFiltered (e)'!Z15</f>
        <v>3.3698630136986303</v>
      </c>
    </row>
    <row r="15" spans="1:26">
      <c r="A15" s="34" t="s">
        <v>13</v>
      </c>
      <c r="B15">
        <f ca="1">'movie-row'!B$103+'WeightedAveragesFiltered (e)'!B16</f>
        <v>3.6515151515151514</v>
      </c>
      <c r="C15">
        <f ca="1">'movie-row'!C$103+'WeightedAveragesFiltered (e)'!C16</f>
        <v>4.0976464210581742</v>
      </c>
      <c r="D15">
        <f ca="1">'movie-row'!D$103+'WeightedAveragesFiltered (e)'!D16</f>
        <v>4.6818181818181817</v>
      </c>
      <c r="E15">
        <f ca="1">'movie-row'!E$103+'WeightedAveragesFiltered (e)'!E16</f>
        <v>4.0588235294117645</v>
      </c>
      <c r="F15">
        <f ca="1">'movie-row'!F$103+'WeightedAveragesFiltered (e)'!F16</f>
        <v>3.6336641108553134</v>
      </c>
      <c r="G15">
        <f ca="1">'movie-row'!G$103+'WeightedAveragesFiltered (e)'!G16</f>
        <v>3.6666666666666665</v>
      </c>
      <c r="H15">
        <f ca="1">'movie-row'!H$103+'WeightedAveragesFiltered (e)'!H16</f>
        <v>4.5</v>
      </c>
      <c r="I15">
        <f ca="1">'movie-row'!I$103+'WeightedAveragesFiltered (e)'!I16</f>
        <v>3.5426684129614001</v>
      </c>
      <c r="J15">
        <f ca="1">'movie-row'!J$103+'WeightedAveragesFiltered (e)'!J16</f>
        <v>3.7135416666666665</v>
      </c>
      <c r="K15">
        <f ca="1">'movie-row'!K$103+'WeightedAveragesFiltered (e)'!K16</f>
        <v>3.9785067659806956</v>
      </c>
      <c r="L15">
        <f ca="1">'movie-row'!L$103+'WeightedAveragesFiltered (e)'!L16</f>
        <v>4.0712583866580268</v>
      </c>
      <c r="M15">
        <f ca="1">'movie-row'!M$103+'WeightedAveragesFiltered (e)'!M16</f>
        <v>3.859375</v>
      </c>
      <c r="N15">
        <f ca="1">'movie-row'!N$103+'WeightedAveragesFiltered (e)'!N16</f>
        <v>3.7730239272588268</v>
      </c>
      <c r="O15">
        <f ca="1">'movie-row'!O$103+'WeightedAveragesFiltered (e)'!O16</f>
        <v>4.3974358974358978</v>
      </c>
      <c r="P15">
        <f ca="1">'movie-row'!P$103+'WeightedAveragesFiltered (e)'!P16</f>
        <v>3.623410856975072</v>
      </c>
      <c r="Q15">
        <f ca="1">'movie-row'!Q$103+'WeightedAveragesFiltered (e)'!Q16</f>
        <v>3.6282051282051282</v>
      </c>
      <c r="R15">
        <f ca="1">'movie-row'!R$103+'WeightedAveragesFiltered (e)'!R16</f>
        <v>2.9642857142857144</v>
      </c>
      <c r="S15">
        <f ca="1">'movie-row'!S$103+'WeightedAveragesFiltered (e)'!S16</f>
        <v>3.4632209532527858</v>
      </c>
      <c r="T15">
        <f ca="1">'movie-row'!T$103+'WeightedAveragesFiltered (e)'!T16</f>
        <v>3.8028442312172901</v>
      </c>
      <c r="U15">
        <f ca="1">'movie-row'!U$103+'WeightedAveragesFiltered (e)'!U16</f>
        <v>2.9350951183514558</v>
      </c>
      <c r="V15">
        <f ca="1">'movie-row'!V$103+'WeightedAveragesFiltered (e)'!V16</f>
        <v>4.1101068582475699</v>
      </c>
      <c r="W15">
        <f ca="1">'movie-row'!W$103+'WeightedAveragesFiltered (e)'!W16</f>
        <v>3.2742235581051693</v>
      </c>
      <c r="X15">
        <f ca="1">'movie-row'!X$103+'WeightedAveragesFiltered (e)'!X16</f>
        <v>4.3054965211037466</v>
      </c>
      <c r="Y15">
        <f ca="1">'movie-row'!Y$103+'WeightedAveragesFiltered (e)'!Y16</f>
        <v>3.7042367270304561</v>
      </c>
      <c r="Z15">
        <f ca="1">'movie-row'!Z$103+'WeightedAveragesFiltered (e)'!Z16</f>
        <v>3.3680090427657743</v>
      </c>
    </row>
    <row r="16" spans="1:26">
      <c r="A16" s="34" t="s">
        <v>14</v>
      </c>
      <c r="B16">
        <f ca="1">'movie-row'!B$103+'WeightedAveragesFiltered (e)'!B17</f>
        <v>3.6576034979748138</v>
      </c>
      <c r="C16">
        <f ca="1">'movie-row'!C$103+'WeightedAveragesFiltered (e)'!C17</f>
        <v>4.1026186025696125</v>
      </c>
      <c r="D16">
        <f ca="1">'movie-row'!D$103+'WeightedAveragesFiltered (e)'!D17</f>
        <v>4.7058846118851987</v>
      </c>
      <c r="E16">
        <f ca="1">'movie-row'!E$103+'WeightedAveragesFiltered (e)'!E17</f>
        <v>3.9854629405561348</v>
      </c>
      <c r="F16">
        <f ca="1">'movie-row'!F$103+'WeightedAveragesFiltered (e)'!F17</f>
        <v>3.633212365954134</v>
      </c>
      <c r="G16">
        <f ca="1">'movie-row'!G$103+'WeightedAveragesFiltered (e)'!G17</f>
        <v>3.6666666666666665</v>
      </c>
      <c r="H16">
        <f ca="1">'movie-row'!H$103+'WeightedAveragesFiltered (e)'!H17</f>
        <v>4.4645228118405882</v>
      </c>
      <c r="I16">
        <f ca="1">'movie-row'!I$103+'WeightedAveragesFiltered (e)'!I17</f>
        <v>3.453827515182291</v>
      </c>
      <c r="J16">
        <f ca="1">'movie-row'!J$103+'WeightedAveragesFiltered (e)'!J17</f>
        <v>3.7137120155286936</v>
      </c>
      <c r="K16">
        <f ca="1">'movie-row'!K$103+'WeightedAveragesFiltered (e)'!K17</f>
        <v>4.0865743887925321</v>
      </c>
      <c r="L16">
        <f ca="1">'movie-row'!L$103+'WeightedAveragesFiltered (e)'!L17</f>
        <v>4.0555278502491001</v>
      </c>
      <c r="M16">
        <f ca="1">'movie-row'!M$103+'WeightedAveragesFiltered (e)'!M17</f>
        <v>4.2291534050183959</v>
      </c>
      <c r="N16">
        <f ca="1">'movie-row'!N$103+'WeightedAveragesFiltered (e)'!N17</f>
        <v>3.7597402597402598</v>
      </c>
      <c r="O16">
        <f ca="1">'movie-row'!O$103+'WeightedAveragesFiltered (e)'!O17</f>
        <v>4.358979508160151</v>
      </c>
      <c r="P16">
        <f ca="1">'movie-row'!P$103+'WeightedAveragesFiltered (e)'!P17</f>
        <v>3.4430309117192825</v>
      </c>
      <c r="Q16">
        <f ca="1">'movie-row'!Q$103+'WeightedAveragesFiltered (e)'!Q17</f>
        <v>3.5691003464257953</v>
      </c>
      <c r="R16">
        <f ca="1">'movie-row'!R$103+'WeightedAveragesFiltered (e)'!R17</f>
        <v>2.9642857142857144</v>
      </c>
      <c r="S16">
        <f ca="1">'movie-row'!S$103+'WeightedAveragesFiltered (e)'!S17</f>
        <v>3.44</v>
      </c>
      <c r="T16">
        <f ca="1">'movie-row'!T$103+'WeightedAveragesFiltered (e)'!T17</f>
        <v>3.7885534543418795</v>
      </c>
      <c r="U16">
        <f ca="1">'movie-row'!U$103+'WeightedAveragesFiltered (e)'!U17</f>
        <v>2.9095828747737382</v>
      </c>
      <c r="V16">
        <f ca="1">'movie-row'!V$103+'WeightedAveragesFiltered (e)'!V17</f>
        <v>4.187748247696244</v>
      </c>
      <c r="W16">
        <f ca="1">'movie-row'!W$103+'WeightedAveragesFiltered (e)'!W17</f>
        <v>3.6216121394327501</v>
      </c>
      <c r="X16">
        <f ca="1">'movie-row'!X$103+'WeightedAveragesFiltered (e)'!X17</f>
        <v>4.2007604457083012</v>
      </c>
      <c r="Y16">
        <f ca="1">'movie-row'!Y$103+'WeightedAveragesFiltered (e)'!Y17</f>
        <v>3.5909983879291314</v>
      </c>
      <c r="Z16">
        <f ca="1">'movie-row'!Z$103+'WeightedAveragesFiltered (e)'!Z17</f>
        <v>3.3698630136986303</v>
      </c>
    </row>
    <row r="17" spans="1:26">
      <c r="A17" s="34" t="s">
        <v>15</v>
      </c>
      <c r="B17">
        <f ca="1">'movie-row'!B$103+'WeightedAveragesFiltered (e)'!B18</f>
        <v>3.6916427106727814</v>
      </c>
      <c r="C17">
        <f ca="1">'movie-row'!C$103+'WeightedAveragesFiltered (e)'!C18</f>
        <v>4.0994951916609628</v>
      </c>
      <c r="D17">
        <f ca="1">'movie-row'!D$103+'WeightedAveragesFiltered (e)'!D18</f>
        <v>4.7724624890913239</v>
      </c>
      <c r="E17">
        <f ca="1">'movie-row'!E$103+'WeightedAveragesFiltered (e)'!E18</f>
        <v>3.9854629405561348</v>
      </c>
      <c r="F17">
        <f ca="1">'movie-row'!F$103+'WeightedAveragesFiltered (e)'!F18</f>
        <v>3.640649460973882</v>
      </c>
      <c r="G17">
        <f ca="1">'movie-row'!G$103+'WeightedAveragesFiltered (e)'!G18</f>
        <v>3.774551609804996</v>
      </c>
      <c r="H17">
        <f ca="1">'movie-row'!H$103+'WeightedAveragesFiltered (e)'!H18</f>
        <v>4.4645228118405882</v>
      </c>
      <c r="I17">
        <f ca="1">'movie-row'!I$103+'WeightedAveragesFiltered (e)'!I18</f>
        <v>3.453827515182291</v>
      </c>
      <c r="J17">
        <f ca="1">'movie-row'!J$103+'WeightedAveragesFiltered (e)'!J18</f>
        <v>3.6843335628709286</v>
      </c>
      <c r="K17">
        <f ca="1">'movie-row'!K$103+'WeightedAveragesFiltered (e)'!K18</f>
        <v>4.0392964320167444</v>
      </c>
      <c r="L17">
        <f ca="1">'movie-row'!L$103+'WeightedAveragesFiltered (e)'!L18</f>
        <v>4.0603726207767235</v>
      </c>
      <c r="M17">
        <f ca="1">'movie-row'!M$103+'WeightedAveragesFiltered (e)'!M18</f>
        <v>4.2866050910916664</v>
      </c>
      <c r="N17">
        <f ca="1">'movie-row'!N$103+'WeightedAveragesFiltered (e)'!N18</f>
        <v>3.7597402597402598</v>
      </c>
      <c r="O17">
        <f ca="1">'movie-row'!O$103+'WeightedAveragesFiltered (e)'!O18</f>
        <v>4.358979508160151</v>
      </c>
      <c r="P17">
        <f ca="1">'movie-row'!P$103+'WeightedAveragesFiltered (e)'!P18</f>
        <v>3.6240992220259969</v>
      </c>
      <c r="Q17">
        <f ca="1">'movie-row'!Q$103+'WeightedAveragesFiltered (e)'!Q18</f>
        <v>3.6230964484416948</v>
      </c>
      <c r="R17">
        <f ca="1">'movie-row'!R$103+'WeightedAveragesFiltered (e)'!R18</f>
        <v>2.9543377645619802</v>
      </c>
      <c r="S17">
        <f ca="1">'movie-row'!S$103+'WeightedAveragesFiltered (e)'!S18</f>
        <v>3.44</v>
      </c>
      <c r="T17">
        <f ca="1">'movie-row'!T$103+'WeightedAveragesFiltered (e)'!T18</f>
        <v>3.7885534543418795</v>
      </c>
      <c r="U17">
        <f ca="1">'movie-row'!U$103+'WeightedAveragesFiltered (e)'!U18</f>
        <v>2.9095828747737382</v>
      </c>
      <c r="V17">
        <f ca="1">'movie-row'!V$103+'WeightedAveragesFiltered (e)'!V18</f>
        <v>4.2028731399274593</v>
      </c>
      <c r="W17">
        <f ca="1">'movie-row'!W$103+'WeightedAveragesFiltered (e)'!W18</f>
        <v>3.5618225159978398</v>
      </c>
      <c r="X17">
        <f ca="1">'movie-row'!X$103+'WeightedAveragesFiltered (e)'!X18</f>
        <v>4.3535367487555519</v>
      </c>
      <c r="Y17">
        <f ca="1">'movie-row'!Y$103+'WeightedAveragesFiltered (e)'!Y18</f>
        <v>3.5879500550303085</v>
      </c>
      <c r="Z17">
        <f ca="1">'movie-row'!Z$103+'WeightedAveragesFiltered (e)'!Z18</f>
        <v>3.621061172375025</v>
      </c>
    </row>
    <row r="18" spans="1:26">
      <c r="A18" s="34" t="s">
        <v>16</v>
      </c>
      <c r="B18">
        <f ca="1">'movie-row'!B$103+'WeightedAveragesFiltered (e)'!B19</f>
        <v>3.6636918444344757</v>
      </c>
      <c r="C18">
        <f ca="1">'movie-row'!C$103+'WeightedAveragesFiltered (e)'!C19</f>
        <v>4.1006014576491037</v>
      </c>
      <c r="D18">
        <f ca="1">'movie-row'!D$103+'WeightedAveragesFiltered (e)'!D19</f>
        <v>4.7264267929701198</v>
      </c>
      <c r="E18">
        <f ca="1">'movie-row'!E$103+'WeightedAveragesFiltered (e)'!E19</f>
        <v>4.0588235294117645</v>
      </c>
      <c r="F18">
        <f ca="1">'movie-row'!F$103+'WeightedAveragesFiltered (e)'!F19</f>
        <v>3.6449386422849597</v>
      </c>
      <c r="G18">
        <f ca="1">'movie-row'!G$103+'WeightedAveragesFiltered (e)'!G19</f>
        <v>3.6666666666666665</v>
      </c>
      <c r="H18">
        <f ca="1">'movie-row'!H$103+'WeightedAveragesFiltered (e)'!H19</f>
        <v>4.3364412180301475</v>
      </c>
      <c r="I18">
        <f ca="1">'movie-row'!I$103+'WeightedAveragesFiltered (e)'!I19</f>
        <v>3.453827515182291</v>
      </c>
      <c r="J18">
        <f ca="1">'movie-row'!J$103+'WeightedAveragesFiltered (e)'!J19</f>
        <v>3.7137120155286936</v>
      </c>
      <c r="K18">
        <f ca="1">'movie-row'!K$103+'WeightedAveragesFiltered (e)'!K19</f>
        <v>4.0849481418708109</v>
      </c>
      <c r="L18">
        <f ca="1">'movie-row'!L$103+'WeightedAveragesFiltered (e)'!L19</f>
        <v>4.0555278502491001</v>
      </c>
      <c r="M18">
        <f ca="1">'movie-row'!M$103+'WeightedAveragesFiltered (e)'!M19</f>
        <v>4.2493236453482597</v>
      </c>
      <c r="N18">
        <f ca="1">'movie-row'!N$103+'WeightedAveragesFiltered (e)'!N19</f>
        <v>3.7329462636403208</v>
      </c>
      <c r="O18">
        <f ca="1">'movie-row'!O$103+'WeightedAveragesFiltered (e)'!O19</f>
        <v>4.3335704753082052</v>
      </c>
      <c r="P18">
        <f ca="1">'movie-row'!P$103+'WeightedAveragesFiltered (e)'!P19</f>
        <v>3.4101533665375534</v>
      </c>
      <c r="Q18">
        <f ca="1">'movie-row'!Q$103+'WeightedAveragesFiltered (e)'!Q19</f>
        <v>3.6071327726946563</v>
      </c>
      <c r="R18">
        <f ca="1">'movie-row'!R$103+'WeightedAveragesFiltered (e)'!R19</f>
        <v>2.9642857142857144</v>
      </c>
      <c r="S18">
        <f ca="1">'movie-row'!S$103+'WeightedAveragesFiltered (e)'!S19</f>
        <v>3.44</v>
      </c>
      <c r="T18">
        <f ca="1">'movie-row'!T$103+'WeightedAveragesFiltered (e)'!T19</f>
        <v>3.9042307355156272</v>
      </c>
      <c r="U18">
        <f ca="1">'movie-row'!U$103+'WeightedAveragesFiltered (e)'!U19</f>
        <v>2.859116662141552</v>
      </c>
      <c r="V18">
        <f ca="1">'movie-row'!V$103+'WeightedAveragesFiltered (e)'!V19</f>
        <v>4.0378088244589545</v>
      </c>
      <c r="W18">
        <f ca="1">'movie-row'!W$103+'WeightedAveragesFiltered (e)'!W19</f>
        <v>3.6216121394327501</v>
      </c>
      <c r="X18">
        <f ca="1">'movie-row'!X$103+'WeightedAveragesFiltered (e)'!X19</f>
        <v>4.364224068158582</v>
      </c>
      <c r="Y18">
        <f ca="1">'movie-row'!Y$103+'WeightedAveragesFiltered (e)'!Y19</f>
        <v>3.5736109889059553</v>
      </c>
      <c r="Z18">
        <f ca="1">'movie-row'!Z$103+'WeightedAveragesFiltered (e)'!Z19</f>
        <v>3.3698630136986303</v>
      </c>
    </row>
    <row r="19" spans="1:26">
      <c r="A19" s="34" t="s">
        <v>17</v>
      </c>
      <c r="B19">
        <f ca="1">'movie-row'!B$103+'WeightedAveragesFiltered (e)'!B20</f>
        <v>3.6515151515151514</v>
      </c>
      <c r="C19">
        <f ca="1">'movie-row'!C$103+'WeightedAveragesFiltered (e)'!C20</f>
        <v>4.1079545454545459</v>
      </c>
      <c r="D19">
        <f ca="1">'movie-row'!D$103+'WeightedAveragesFiltered (e)'!D20</f>
        <v>4.6818181818181817</v>
      </c>
      <c r="E19">
        <f ca="1">'movie-row'!E$103+'WeightedAveragesFiltered (e)'!E20</f>
        <v>4.0588235294117645</v>
      </c>
      <c r="F19">
        <f ca="1">'movie-row'!F$103+'WeightedAveragesFiltered (e)'!F20</f>
        <v>3.6615384615384614</v>
      </c>
      <c r="G19" t="e">
        <f ca="1">'movie-row'!G$103+'WeightedAveragesFiltered (e)'!G20</f>
        <v>#DIV/0!</v>
      </c>
      <c r="H19">
        <f ca="1">'movie-row'!H$103+'WeightedAveragesFiltered (e)'!H20</f>
        <v>4.5</v>
      </c>
      <c r="I19" t="e">
        <f ca="1">'movie-row'!I$103+'WeightedAveragesFiltered (e)'!I20</f>
        <v>#DIV/0!</v>
      </c>
      <c r="J19">
        <f ca="1">'movie-row'!J$103+'WeightedAveragesFiltered (e)'!J20</f>
        <v>3.7135416666666665</v>
      </c>
      <c r="K19">
        <f ca="1">'movie-row'!K$103+'WeightedAveragesFiltered (e)'!K20</f>
        <v>4.0343028917695296</v>
      </c>
      <c r="L19">
        <f ca="1">'movie-row'!L$103+'WeightedAveragesFiltered (e)'!L20</f>
        <v>4.0652173913043477</v>
      </c>
      <c r="M19">
        <f ca="1">'movie-row'!M$103+'WeightedAveragesFiltered (e)'!M20</f>
        <v>3.859375</v>
      </c>
      <c r="N19" t="e">
        <f ca="1">'movie-row'!N$103+'WeightedAveragesFiltered (e)'!N20</f>
        <v>#DIV/0!</v>
      </c>
      <c r="O19">
        <f ca="1">'movie-row'!O$103+'WeightedAveragesFiltered (e)'!O20</f>
        <v>4.3974358974358978</v>
      </c>
      <c r="P19">
        <f ca="1">'movie-row'!P$103+'WeightedAveragesFiltered (e)'!P20</f>
        <v>3.6561030731189308</v>
      </c>
      <c r="Q19">
        <f ca="1">'movie-row'!Q$103+'WeightedAveragesFiltered (e)'!Q20</f>
        <v>3.6282051282051282</v>
      </c>
      <c r="R19" t="e">
        <f ca="1">'movie-row'!R$103+'WeightedAveragesFiltered (e)'!R20</f>
        <v>#DIV/0!</v>
      </c>
      <c r="S19" t="e">
        <f ca="1">'movie-row'!S$103+'WeightedAveragesFiltered (e)'!S20</f>
        <v>#DIV/0!</v>
      </c>
      <c r="T19">
        <f ca="1">'movie-row'!T$103+'WeightedAveragesFiltered (e)'!T20</f>
        <v>3.8656716417910446</v>
      </c>
      <c r="U19">
        <f ca="1">'movie-row'!U$103+'WeightedAveragesFiltered (e)'!U20</f>
        <v>2.89</v>
      </c>
      <c r="V19" t="e">
        <f ca="1">'movie-row'!V$103+'WeightedAveragesFiltered (e)'!V20</f>
        <v>#DIV/0!</v>
      </c>
      <c r="W19">
        <f ca="1">'movie-row'!W$103+'WeightedAveragesFiltered (e)'!W20</f>
        <v>3.4230769230769229</v>
      </c>
      <c r="X19" t="e">
        <f ca="1">'movie-row'!X$103+'WeightedAveragesFiltered (e)'!X20</f>
        <v>#DIV/0!</v>
      </c>
      <c r="Y19">
        <f ca="1">'movie-row'!Y$103+'WeightedAveragesFiltered (e)'!Y20</f>
        <v>3.9243679644841154</v>
      </c>
      <c r="Z19" t="e">
        <f ca="1">'movie-row'!Z$103+'WeightedAveragesFiltered (e)'!Z20</f>
        <v>#DIV/0!</v>
      </c>
    </row>
    <row r="20" spans="1:26">
      <c r="A20" s="34" t="s">
        <v>18</v>
      </c>
      <c r="B20">
        <f ca="1">'movie-row'!B$103+'WeightedAveragesFiltered (e)'!B21</f>
        <v>3.7014864052522185</v>
      </c>
      <c r="C20">
        <f ca="1">'movie-row'!C$103+'WeightedAveragesFiltered (e)'!C21</f>
        <v>4.1720433787917086</v>
      </c>
      <c r="D20">
        <f ca="1">'movie-row'!D$103+'WeightedAveragesFiltered (e)'!D21</f>
        <v>4.8242469220526951</v>
      </c>
      <c r="E20">
        <f ca="1">'movie-row'!E$103+'WeightedAveragesFiltered (e)'!E21</f>
        <v>4.0588235294117645</v>
      </c>
      <c r="F20">
        <f ca="1">'movie-row'!F$103+'WeightedAveragesFiltered (e)'!F21</f>
        <v>3.7076704953088329</v>
      </c>
      <c r="G20">
        <f ca="1">'movie-row'!G$103+'WeightedAveragesFiltered (e)'!G21</f>
        <v>3.7248006067232931</v>
      </c>
      <c r="H20">
        <f ca="1">'movie-row'!H$103+'WeightedAveragesFiltered (e)'!H21</f>
        <v>4.5760310288028911</v>
      </c>
      <c r="I20" t="e">
        <f ca="1">'movie-row'!I$103+'WeightedAveragesFiltered (e)'!I21</f>
        <v>#DIV/0!</v>
      </c>
      <c r="J20">
        <f ca="1">'movie-row'!J$103+'WeightedAveragesFiltered (e)'!J21</f>
        <v>3.7027957841812711</v>
      </c>
      <c r="K20">
        <f ca="1">'movie-row'!K$103+'WeightedAveragesFiltered (e)'!K21</f>
        <v>4.0411764705882351</v>
      </c>
      <c r="L20">
        <f ca="1">'movie-row'!L$103+'WeightedAveragesFiltered (e)'!L21</f>
        <v>4.0772993820117058</v>
      </c>
      <c r="M20">
        <f ca="1">'movie-row'!M$103+'WeightedAveragesFiltered (e)'!M21</f>
        <v>3.7522695673025268</v>
      </c>
      <c r="N20">
        <f ca="1">'movie-row'!N$103+'WeightedAveragesFiltered (e)'!N21</f>
        <v>3.7192524013288186</v>
      </c>
      <c r="O20">
        <f ca="1">'movie-row'!O$103+'WeightedAveragesFiltered (e)'!O21</f>
        <v>4.430189112537513</v>
      </c>
      <c r="P20">
        <f ca="1">'movie-row'!P$103+'WeightedAveragesFiltered (e)'!P21</f>
        <v>3.6199431012116361</v>
      </c>
      <c r="Q20">
        <f ca="1">'movie-row'!Q$103+'WeightedAveragesFiltered (e)'!Q21</f>
        <v>3.5872734470438488</v>
      </c>
      <c r="R20">
        <f ca="1">'movie-row'!R$103+'WeightedAveragesFiltered (e)'!R21</f>
        <v>2.9642857142857144</v>
      </c>
      <c r="S20">
        <f ca="1">'movie-row'!S$103+'WeightedAveragesFiltered (e)'!S21</f>
        <v>3.4276946020799159</v>
      </c>
      <c r="T20">
        <f ca="1">'movie-row'!T$103+'WeightedAveragesFiltered (e)'!T21</f>
        <v>3.7234584430015181</v>
      </c>
      <c r="U20">
        <f ca="1">'movie-row'!U$103+'WeightedAveragesFiltered (e)'!U21</f>
        <v>2.8644443056251001</v>
      </c>
      <c r="V20">
        <f ca="1">'movie-row'!V$103+'WeightedAveragesFiltered (e)'!V21</f>
        <v>4.0907609337014925</v>
      </c>
      <c r="W20">
        <f ca="1">'movie-row'!W$103+'WeightedAveragesFiltered (e)'!W21</f>
        <v>3.4230769230769229</v>
      </c>
      <c r="X20">
        <f ca="1">'movie-row'!X$103+'WeightedAveragesFiltered (e)'!X21</f>
        <v>4.3111834253963632</v>
      </c>
      <c r="Y20">
        <f ca="1">'movie-row'!Y$103+'WeightedAveragesFiltered (e)'!Y21</f>
        <v>3.7</v>
      </c>
      <c r="Z20">
        <f ca="1">'movie-row'!Z$103+'WeightedAveragesFiltered (e)'!Z21</f>
        <v>3.2987051848205771</v>
      </c>
    </row>
    <row r="21" spans="1:26">
      <c r="A21" s="34" t="s">
        <v>19</v>
      </c>
      <c r="B21">
        <f ca="1">'movie-row'!B$103+'WeightedAveragesFiltered (e)'!B22</f>
        <v>3.6515151515151514</v>
      </c>
      <c r="C21">
        <f ca="1">'movie-row'!C$103+'WeightedAveragesFiltered (e)'!C22</f>
        <v>4.1331480160500318</v>
      </c>
      <c r="D21">
        <f ca="1">'movie-row'!D$103+'WeightedAveragesFiltered (e)'!D22</f>
        <v>4.754279324523325</v>
      </c>
      <c r="E21">
        <f ca="1">'movie-row'!E$103+'WeightedAveragesFiltered (e)'!E22</f>
        <v>4.0830641569689528</v>
      </c>
      <c r="F21">
        <f ca="1">'movie-row'!F$103+'WeightedAveragesFiltered (e)'!F22</f>
        <v>3.6536179965745812</v>
      </c>
      <c r="G21">
        <f ca="1">'movie-row'!G$103+'WeightedAveragesFiltered (e)'!G22</f>
        <v>3.6666666666666665</v>
      </c>
      <c r="H21">
        <f ca="1">'movie-row'!H$103+'WeightedAveragesFiltered (e)'!H22</f>
        <v>4.5</v>
      </c>
      <c r="I21">
        <f ca="1">'movie-row'!I$103+'WeightedAveragesFiltered (e)'!I22</f>
        <v>3.4888342549480975</v>
      </c>
      <c r="J21">
        <f ca="1">'movie-row'!J$103+'WeightedAveragesFiltered (e)'!J22</f>
        <v>3.7135416666666665</v>
      </c>
      <c r="K21">
        <f ca="1">'movie-row'!K$103+'WeightedAveragesFiltered (e)'!K22</f>
        <v>4.0627510212942335</v>
      </c>
      <c r="L21">
        <f ca="1">'movie-row'!L$103+'WeightedAveragesFiltered (e)'!L22</f>
        <v>4.0870854531280845</v>
      </c>
      <c r="M21">
        <f ca="1">'movie-row'!M$103+'WeightedAveragesFiltered (e)'!M22</f>
        <v>3.8948706044341188</v>
      </c>
      <c r="N21">
        <f ca="1">'movie-row'!N$103+'WeightedAveragesFiltered (e)'!N22</f>
        <v>3.7759821452116822</v>
      </c>
      <c r="O21">
        <f ca="1">'movie-row'!O$103+'WeightedAveragesFiltered (e)'!O22</f>
        <v>4.428743524241904</v>
      </c>
      <c r="P21">
        <f ca="1">'movie-row'!P$103+'WeightedAveragesFiltered (e)'!P22</f>
        <v>3.6</v>
      </c>
      <c r="Q21">
        <f ca="1">'movie-row'!Q$103+'WeightedAveragesFiltered (e)'!Q22</f>
        <v>3.6331494881596682</v>
      </c>
      <c r="R21">
        <f ca="1">'movie-row'!R$103+'WeightedAveragesFiltered (e)'!R22</f>
        <v>2.9443776864796321</v>
      </c>
      <c r="S21">
        <f ca="1">'movie-row'!S$103+'WeightedAveragesFiltered (e)'!S22</f>
        <v>3.5094545414411358</v>
      </c>
      <c r="T21">
        <f ca="1">'movie-row'!T$103+'WeightedAveragesFiltered (e)'!T22</f>
        <v>3.8249091587193518</v>
      </c>
      <c r="U21">
        <f ca="1">'movie-row'!U$103+'WeightedAveragesFiltered (e)'!U22</f>
        <v>2.8795637574541146</v>
      </c>
      <c r="V21">
        <f ca="1">'movie-row'!V$103+'WeightedAveragesFiltered (e)'!V22</f>
        <v>4.1148648648648649</v>
      </c>
      <c r="W21">
        <f ca="1">'movie-row'!W$103+'WeightedAveragesFiltered (e)'!W22</f>
        <v>3.2877881326154323</v>
      </c>
      <c r="X21">
        <f ca="1">'movie-row'!X$103+'WeightedAveragesFiltered (e)'!X22</f>
        <v>4.2794117647058822</v>
      </c>
      <c r="Y21">
        <f ca="1">'movie-row'!Y$103+'WeightedAveragesFiltered (e)'!Y22</f>
        <v>3.6720003157918515</v>
      </c>
      <c r="Z21">
        <f ca="1">'movie-row'!Z$103+'WeightedAveragesFiltered (e)'!Z22</f>
        <v>3.3805670509466683</v>
      </c>
    </row>
    <row r="22" spans="1:26">
      <c r="A22" s="34" t="s">
        <v>20</v>
      </c>
      <c r="B22">
        <f ca="1">'movie-row'!B$103+'WeightedAveragesFiltered (e)'!B23</f>
        <v>3.6515151515151514</v>
      </c>
      <c r="C22">
        <f ca="1">'movie-row'!C$103+'WeightedAveragesFiltered (e)'!C23</f>
        <v>4.1546940574711027</v>
      </c>
      <c r="D22">
        <f ca="1">'movie-row'!D$103+'WeightedAveragesFiltered (e)'!D23</f>
        <v>4.6794783871489729</v>
      </c>
      <c r="E22">
        <f ca="1">'movie-row'!E$103+'WeightedAveragesFiltered (e)'!E23</f>
        <v>3.995404462215427</v>
      </c>
      <c r="F22">
        <f ca="1">'movie-row'!F$103+'WeightedAveragesFiltered (e)'!F23</f>
        <v>3.7085873708972876</v>
      </c>
      <c r="G22">
        <f ca="1">'movie-row'!G$103+'WeightedAveragesFiltered (e)'!G23</f>
        <v>3.6666666666666665</v>
      </c>
      <c r="H22">
        <f ca="1">'movie-row'!H$103+'WeightedAveragesFiltered (e)'!H23</f>
        <v>4.5754303396209819</v>
      </c>
      <c r="I22">
        <f ca="1">'movie-row'!I$103+'WeightedAveragesFiltered (e)'!I23</f>
        <v>3.5101010101010099</v>
      </c>
      <c r="J22">
        <f ca="1">'movie-row'!J$103+'WeightedAveragesFiltered (e)'!J23</f>
        <v>3.716122420439024</v>
      </c>
      <c r="K22">
        <f ca="1">'movie-row'!K$103+'WeightedAveragesFiltered (e)'!K23</f>
        <v>4.0967720686488605</v>
      </c>
      <c r="L22">
        <f ca="1">'movie-row'!L$103+'WeightedAveragesFiltered (e)'!L23</f>
        <v>4.0281302873804856</v>
      </c>
      <c r="M22">
        <f ca="1">'movie-row'!M$103+'WeightedAveragesFiltered (e)'!M23</f>
        <v>3.9739292002780613</v>
      </c>
      <c r="N22">
        <f ca="1">'movie-row'!N$103+'WeightedAveragesFiltered (e)'!N23</f>
        <v>3.7597402597402598</v>
      </c>
      <c r="O22">
        <f ca="1">'movie-row'!O$103+'WeightedAveragesFiltered (e)'!O23</f>
        <v>4.4273550272631681</v>
      </c>
      <c r="P22">
        <f ca="1">'movie-row'!P$103+'WeightedAveragesFiltered (e)'!P23</f>
        <v>3.5846670308916999</v>
      </c>
      <c r="Q22">
        <f ca="1">'movie-row'!Q$103+'WeightedAveragesFiltered (e)'!Q23</f>
        <v>3.6286011995523451</v>
      </c>
      <c r="R22">
        <f ca="1">'movie-row'!R$103+'WeightedAveragesFiltered (e)'!R23</f>
        <v>2.9642857142857144</v>
      </c>
      <c r="S22">
        <f ca="1">'movie-row'!S$103+'WeightedAveragesFiltered (e)'!S23</f>
        <v>3.44</v>
      </c>
      <c r="T22">
        <f ca="1">'movie-row'!T$103+'WeightedAveragesFiltered (e)'!T23</f>
        <v>3.8719616803042021</v>
      </c>
      <c r="U22">
        <f ca="1">'movie-row'!U$103+'WeightedAveragesFiltered (e)'!U23</f>
        <v>2.9440019829123831</v>
      </c>
      <c r="V22">
        <f ca="1">'movie-row'!V$103+'WeightedAveragesFiltered (e)'!V23</f>
        <v>4.1121252283665202</v>
      </c>
      <c r="W22">
        <f ca="1">'movie-row'!W$103+'WeightedAveragesFiltered (e)'!W23</f>
        <v>3.3978170842590916</v>
      </c>
      <c r="X22">
        <f ca="1">'movie-row'!X$103+'WeightedAveragesFiltered (e)'!X23</f>
        <v>4.3268499472752886</v>
      </c>
      <c r="Y22">
        <f ca="1">'movie-row'!Y$103+'WeightedAveragesFiltered (e)'!Y23</f>
        <v>3.7</v>
      </c>
      <c r="Z22">
        <f ca="1">'movie-row'!Z$103+'WeightedAveragesFiltered (e)'!Z23</f>
        <v>3.3698630136986303</v>
      </c>
    </row>
    <row r="23" spans="1:26">
      <c r="A23" s="34" t="s">
        <v>21</v>
      </c>
      <c r="B23">
        <f ca="1">'movie-row'!B$103+'WeightedAveragesFiltered (e)'!B24</f>
        <v>3.6589438130392722</v>
      </c>
      <c r="C23">
        <f ca="1">'movie-row'!C$103+'WeightedAveragesFiltered (e)'!C24</f>
        <v>4.1274752665170444</v>
      </c>
      <c r="D23">
        <f ca="1">'movie-row'!D$103+'WeightedAveragesFiltered (e)'!D24</f>
        <v>4.7056643504887177</v>
      </c>
      <c r="E23">
        <f ca="1">'movie-row'!E$103+'WeightedAveragesFiltered (e)'!E24</f>
        <v>3.9920942154934465</v>
      </c>
      <c r="F23">
        <f ca="1">'movie-row'!F$103+'WeightedAveragesFiltered (e)'!F24</f>
        <v>3.6778060394884351</v>
      </c>
      <c r="G23">
        <f ca="1">'movie-row'!G$103+'WeightedAveragesFiltered (e)'!G24</f>
        <v>3.7021538168937225</v>
      </c>
      <c r="H23">
        <f ca="1">'movie-row'!H$103+'WeightedAveragesFiltered (e)'!H24</f>
        <v>4.5459041269589964</v>
      </c>
      <c r="I23">
        <f ca="1">'movie-row'!I$103+'WeightedAveragesFiltered (e)'!I24</f>
        <v>3.4548024060464466</v>
      </c>
      <c r="J23">
        <f ca="1">'movie-row'!J$103+'WeightedAveragesFiltered (e)'!J24</f>
        <v>3.6863165593426599</v>
      </c>
      <c r="K23">
        <f ca="1">'movie-row'!K$103+'WeightedAveragesFiltered (e)'!K24</f>
        <v>4.1048686234525276</v>
      </c>
      <c r="L23">
        <f ca="1">'movie-row'!L$103+'WeightedAveragesFiltered (e)'!L24</f>
        <v>4.0739911313332362</v>
      </c>
      <c r="M23">
        <f ca="1">'movie-row'!M$103+'WeightedAveragesFiltered (e)'!M24</f>
        <v>4.0184387667893686</v>
      </c>
      <c r="N23">
        <f ca="1">'movie-row'!N$103+'WeightedAveragesFiltered (e)'!N24</f>
        <v>3.8271480339134052</v>
      </c>
      <c r="O23">
        <f ca="1">'movie-row'!O$103+'WeightedAveragesFiltered (e)'!O24</f>
        <v>4.4267867426579306</v>
      </c>
      <c r="P23">
        <f ca="1">'movie-row'!P$103+'WeightedAveragesFiltered (e)'!P24</f>
        <v>3.6050057239723068</v>
      </c>
      <c r="Q23">
        <f ca="1">'movie-row'!Q$103+'WeightedAveragesFiltered (e)'!Q24</f>
        <v>3.6995492905421643</v>
      </c>
      <c r="R23">
        <f ca="1">'movie-row'!R$103+'WeightedAveragesFiltered (e)'!R24</f>
        <v>2.9554884426004833</v>
      </c>
      <c r="S23">
        <f ca="1">'movie-row'!S$103+'WeightedAveragesFiltered (e)'!S24</f>
        <v>3.4254822871560378</v>
      </c>
      <c r="T23">
        <f ca="1">'movie-row'!T$103+'WeightedAveragesFiltered (e)'!T24</f>
        <v>3.8642382556502546</v>
      </c>
      <c r="U23">
        <f ca="1">'movie-row'!U$103+'WeightedAveragesFiltered (e)'!U24</f>
        <v>2.9528898301657294</v>
      </c>
      <c r="V23">
        <f ca="1">'movie-row'!V$103+'WeightedAveragesFiltered (e)'!V24</f>
        <v>4.1426182618763194</v>
      </c>
      <c r="W23">
        <f ca="1">'movie-row'!W$103+'WeightedAveragesFiltered (e)'!W24</f>
        <v>3.4993227610169808</v>
      </c>
      <c r="X23">
        <f ca="1">'movie-row'!X$103+'WeightedAveragesFiltered (e)'!X24</f>
        <v>4.2877173125362864</v>
      </c>
      <c r="Y23">
        <f ca="1">'movie-row'!Y$103+'WeightedAveragesFiltered (e)'!Y24</f>
        <v>3.6737729910740531</v>
      </c>
      <c r="Z23">
        <f ca="1">'movie-row'!Z$103+'WeightedAveragesFiltered (e)'!Z24</f>
        <v>3.391226658661767</v>
      </c>
    </row>
    <row r="24" spans="1:26">
      <c r="A24" s="34" t="s">
        <v>22</v>
      </c>
      <c r="B24">
        <f ca="1">'movie-row'!B$103+'WeightedAveragesFiltered (e)'!B25</f>
        <v>3.6326255118259105</v>
      </c>
      <c r="C24">
        <f ca="1">'movie-row'!C$103+'WeightedAveragesFiltered (e)'!C25</f>
        <v>4.0326929389381787</v>
      </c>
      <c r="D24">
        <f ca="1">'movie-row'!D$103+'WeightedAveragesFiltered (e)'!D25</f>
        <v>4.6613203816654689</v>
      </c>
      <c r="E24">
        <f ca="1">'movie-row'!E$103+'WeightedAveragesFiltered (e)'!E25</f>
        <v>4.0749738597476144</v>
      </c>
      <c r="F24">
        <f ca="1">'movie-row'!F$103+'WeightedAveragesFiltered (e)'!F25</f>
        <v>3.6409463998391027</v>
      </c>
      <c r="G24">
        <f ca="1">'movie-row'!G$103+'WeightedAveragesFiltered (e)'!G25</f>
        <v>3.6269335052501046</v>
      </c>
      <c r="H24">
        <f ca="1">'movie-row'!H$103+'WeightedAveragesFiltered (e)'!H25</f>
        <v>4.5794012425656874</v>
      </c>
      <c r="I24">
        <f ca="1">'movie-row'!I$103+'WeightedAveragesFiltered (e)'!I25</f>
        <v>3.5482376032317799</v>
      </c>
      <c r="J24">
        <f ca="1">'movie-row'!J$103+'WeightedAveragesFiltered (e)'!J25</f>
        <v>3.732522395198103</v>
      </c>
      <c r="K24">
        <f ca="1">'movie-row'!K$103+'WeightedAveragesFiltered (e)'!K25</f>
        <v>4.1018726323568515</v>
      </c>
      <c r="L24">
        <f ca="1">'movie-row'!L$103+'WeightedAveragesFiltered (e)'!L25</f>
        <v>4.0601852497263469</v>
      </c>
      <c r="M24">
        <f ca="1">'movie-row'!M$103+'WeightedAveragesFiltered (e)'!M25</f>
        <v>3.8653192497044007</v>
      </c>
      <c r="N24">
        <f ca="1">'movie-row'!N$103+'WeightedAveragesFiltered (e)'!N25</f>
        <v>3.8247629817564359</v>
      </c>
      <c r="O24">
        <f ca="1">'movie-row'!O$103+'WeightedAveragesFiltered (e)'!O25</f>
        <v>4.3996046714419554</v>
      </c>
      <c r="P24">
        <f ca="1">'movie-row'!P$103+'WeightedAveragesFiltered (e)'!P25</f>
        <v>3.5962733255775676</v>
      </c>
      <c r="Q24">
        <f ca="1">'movie-row'!Q$103+'WeightedAveragesFiltered (e)'!Q25</f>
        <v>3.6829315164188463</v>
      </c>
      <c r="R24">
        <f ca="1">'movie-row'!R$103+'WeightedAveragesFiltered (e)'!R25</f>
        <v>2.9689030193575334</v>
      </c>
      <c r="S24">
        <f ca="1">'movie-row'!S$103+'WeightedAveragesFiltered (e)'!S25</f>
        <v>3.4652658546086283</v>
      </c>
      <c r="T24">
        <f ca="1">'movie-row'!T$103+'WeightedAveragesFiltered (e)'!T25</f>
        <v>3.9611342249825237</v>
      </c>
      <c r="U24">
        <f ca="1">'movie-row'!U$103+'WeightedAveragesFiltered (e)'!U25</f>
        <v>2.9412423371089109</v>
      </c>
      <c r="V24">
        <f ca="1">'movie-row'!V$103+'WeightedAveragesFiltered (e)'!V25</f>
        <v>4.2924871325097245</v>
      </c>
      <c r="W24">
        <f ca="1">'movie-row'!W$103+'WeightedAveragesFiltered (e)'!W25</f>
        <v>3.5751466258138689</v>
      </c>
      <c r="X24">
        <f ca="1">'movie-row'!X$103+'WeightedAveragesFiltered (e)'!X25</f>
        <v>4.233321614366913</v>
      </c>
      <c r="Y24">
        <f ca="1">'movie-row'!Y$103+'WeightedAveragesFiltered (e)'!Y25</f>
        <v>3.7433062090246074</v>
      </c>
      <c r="Z24">
        <f ca="1">'movie-row'!Z$103+'WeightedAveragesFiltered (e)'!Z25</f>
        <v>3.3593964657928592</v>
      </c>
    </row>
    <row r="25" spans="1:26">
      <c r="A25" s="34" t="s">
        <v>23</v>
      </c>
      <c r="B25">
        <f ca="1">'movie-row'!B$103+'WeightedAveragesFiltered (e)'!B26</f>
        <v>3.6603050506501664</v>
      </c>
      <c r="C25">
        <f ca="1">'movie-row'!C$103+'WeightedAveragesFiltered (e)'!C26</f>
        <v>4.037000095423477</v>
      </c>
      <c r="D25">
        <f ca="1">'movie-row'!D$103+'WeightedAveragesFiltered (e)'!D26</f>
        <v>4.6801130536476991</v>
      </c>
      <c r="E25">
        <f ca="1">'movie-row'!E$103+'WeightedAveragesFiltered (e)'!E26</f>
        <v>4.0801133686702258</v>
      </c>
      <c r="F25">
        <f ca="1">'movie-row'!F$103+'WeightedAveragesFiltered (e)'!F26</f>
        <v>3.62835558571948</v>
      </c>
      <c r="G25">
        <f ca="1">'movie-row'!G$103+'WeightedAveragesFiltered (e)'!G26</f>
        <v>3.6913706064574976</v>
      </c>
      <c r="H25">
        <f ca="1">'movie-row'!H$103+'WeightedAveragesFiltered (e)'!H26</f>
        <v>4.3996755926054867</v>
      </c>
      <c r="I25">
        <f ca="1">'movie-row'!I$103+'WeightedAveragesFiltered (e)'!I26</f>
        <v>3.508889782495944</v>
      </c>
      <c r="J25">
        <f ca="1">'movie-row'!J$103+'WeightedAveragesFiltered (e)'!J26</f>
        <v>3.7187031742113814</v>
      </c>
      <c r="K25">
        <f ca="1">'movie-row'!K$103+'WeightedAveragesFiltered (e)'!K26</f>
        <v>4.1176657343626539</v>
      </c>
      <c r="L25">
        <f ca="1">'movie-row'!L$103+'WeightedAveragesFiltered (e)'!L26</f>
        <v>4.0611864191546259</v>
      </c>
      <c r="M25">
        <f ca="1">'movie-row'!M$103+'WeightedAveragesFiltered (e)'!M26</f>
        <v>3.853417303034731</v>
      </c>
      <c r="N25">
        <f ca="1">'movie-row'!N$103+'WeightedAveragesFiltered (e)'!N26</f>
        <v>3.7604228353313247</v>
      </c>
      <c r="O25">
        <f ca="1">'movie-row'!O$103+'WeightedAveragesFiltered (e)'!O26</f>
        <v>4.4684624893302374</v>
      </c>
      <c r="P25">
        <f ca="1">'movie-row'!P$103+'WeightedAveragesFiltered (e)'!P26</f>
        <v>3.56893216693702</v>
      </c>
      <c r="Q25">
        <f ca="1">'movie-row'!Q$103+'WeightedAveragesFiltered (e)'!Q26</f>
        <v>3.659781662366369</v>
      </c>
      <c r="R25">
        <f ca="1">'movie-row'!R$103+'WeightedAveragesFiltered (e)'!R26</f>
        <v>2.980553404075986</v>
      </c>
      <c r="S25">
        <f ca="1">'movie-row'!S$103+'WeightedAveragesFiltered (e)'!S26</f>
        <v>3.495508345640741</v>
      </c>
      <c r="T25">
        <f ca="1">'movie-row'!T$103+'WeightedAveragesFiltered (e)'!T26</f>
        <v>3.871759944904841</v>
      </c>
      <c r="U25">
        <f ca="1">'movie-row'!U$103+'WeightedAveragesFiltered (e)'!U26</f>
        <v>2.8590723947715051</v>
      </c>
      <c r="V25">
        <f ca="1">'movie-row'!V$103+'WeightedAveragesFiltered (e)'!V26</f>
        <v>4.1753431113102479</v>
      </c>
      <c r="W25">
        <f ca="1">'movie-row'!W$103+'WeightedAveragesFiltered (e)'!W26</f>
        <v>3.4391416050847434</v>
      </c>
      <c r="X25">
        <f ca="1">'movie-row'!X$103+'WeightedAveragesFiltered (e)'!X26</f>
        <v>4.2780586742534492</v>
      </c>
      <c r="Y25">
        <f ca="1">'movie-row'!Y$103+'WeightedAveragesFiltered (e)'!Y26</f>
        <v>3.6833280588561235</v>
      </c>
      <c r="Z25">
        <f ca="1">'movie-row'!Z$103+'WeightedAveragesFiltered (e)'!Z26</f>
        <v>3.4069323464214434</v>
      </c>
    </row>
    <row r="26" spans="1:26">
      <c r="A26" s="34" t="s">
        <v>24</v>
      </c>
      <c r="B26">
        <f ca="1">'movie-row'!B$103+'WeightedAveragesFiltered (e)'!B27</f>
        <v>3.635805996956269</v>
      </c>
      <c r="C26">
        <f ca="1">'movie-row'!C$103+'WeightedAveragesFiltered (e)'!C27</f>
        <v>4.0537771427814153</v>
      </c>
      <c r="D26">
        <f ca="1">'movie-row'!D$103+'WeightedAveragesFiltered (e)'!D27</f>
        <v>4.6111856956528161</v>
      </c>
      <c r="E26">
        <f ca="1">'movie-row'!E$103+'WeightedAveragesFiltered (e)'!E27</f>
        <v>4.0588235294117645</v>
      </c>
      <c r="F26">
        <f ca="1">'movie-row'!F$103+'WeightedAveragesFiltered (e)'!F27</f>
        <v>3.7258270837565566</v>
      </c>
      <c r="G26">
        <f ca="1">'movie-row'!G$103+'WeightedAveragesFiltered (e)'!G27</f>
        <v>3.683645196521339</v>
      </c>
      <c r="H26">
        <f ca="1">'movie-row'!H$103+'WeightedAveragesFiltered (e)'!H27</f>
        <v>4.6177382869042241</v>
      </c>
      <c r="I26">
        <f ca="1">'movie-row'!I$103+'WeightedAveragesFiltered (e)'!I27</f>
        <v>3.5101010101010099</v>
      </c>
      <c r="J26">
        <f ca="1">'movie-row'!J$103+'WeightedAveragesFiltered (e)'!J27</f>
        <v>3.694845157733921</v>
      </c>
      <c r="K26">
        <f ca="1">'movie-row'!K$103+'WeightedAveragesFiltered (e)'!K27</f>
        <v>4.0523652265497461</v>
      </c>
      <c r="L26">
        <f ca="1">'movie-row'!L$103+'WeightedAveragesFiltered (e)'!L27</f>
        <v>4.1083201475317219</v>
      </c>
      <c r="M26">
        <f ca="1">'movie-row'!M$103+'WeightedAveragesFiltered (e)'!M27</f>
        <v>3.859375</v>
      </c>
      <c r="N26">
        <f ca="1">'movie-row'!N$103+'WeightedAveragesFiltered (e)'!N27</f>
        <v>3.7597402597402598</v>
      </c>
      <c r="O26">
        <f ca="1">'movie-row'!O$103+'WeightedAveragesFiltered (e)'!O27</f>
        <v>4.3600996680426682</v>
      </c>
      <c r="P26">
        <f ca="1">'movie-row'!P$103+'WeightedAveragesFiltered (e)'!P27</f>
        <v>3.6565780769294678</v>
      </c>
      <c r="Q26">
        <f ca="1">'movie-row'!Q$103+'WeightedAveragesFiltered (e)'!Q27</f>
        <v>3.5999302944958238</v>
      </c>
      <c r="R26">
        <f ca="1">'movie-row'!R$103+'WeightedAveragesFiltered (e)'!R27</f>
        <v>2.9380736570874619</v>
      </c>
      <c r="S26">
        <f ca="1">'movie-row'!S$103+'WeightedAveragesFiltered (e)'!S27</f>
        <v>3.44</v>
      </c>
      <c r="T26">
        <f ca="1">'movie-row'!T$103+'WeightedAveragesFiltered (e)'!T27</f>
        <v>3.790501803233981</v>
      </c>
      <c r="U26">
        <f ca="1">'movie-row'!U$103+'WeightedAveragesFiltered (e)'!U27</f>
        <v>2.9388625083497923</v>
      </c>
      <c r="V26">
        <f ca="1">'movie-row'!V$103+'WeightedAveragesFiltered (e)'!V27</f>
        <v>4.1148648648648649</v>
      </c>
      <c r="W26">
        <f ca="1">'movie-row'!W$103+'WeightedAveragesFiltered (e)'!W27</f>
        <v>3.6210748459035331</v>
      </c>
      <c r="X26">
        <f ca="1">'movie-row'!X$103+'WeightedAveragesFiltered (e)'!X27</f>
        <v>4.2842880208789458</v>
      </c>
      <c r="Y26">
        <f ca="1">'movie-row'!Y$103+'WeightedAveragesFiltered (e)'!Y27</f>
        <v>3.7</v>
      </c>
      <c r="Z26">
        <f ca="1">'movie-row'!Z$103+'WeightedAveragesFiltered (e)'!Z27</f>
        <v>3.3698630136986303</v>
      </c>
    </row>
    <row r="27" spans="1:26">
      <c r="A27" s="34" t="s">
        <v>25</v>
      </c>
      <c r="B27">
        <f ca="1">'movie-row'!B$103+'WeightedAveragesFiltered (e)'!B28</f>
        <v>3.6632962964406266</v>
      </c>
      <c r="C27">
        <f ca="1">'movie-row'!C$103+'WeightedAveragesFiltered (e)'!C28</f>
        <v>4.0687278035011403</v>
      </c>
      <c r="D27">
        <f ca="1">'movie-row'!D$103+'WeightedAveragesFiltered (e)'!D28</f>
        <v>4.6094323902412526</v>
      </c>
      <c r="E27">
        <f ca="1">'movie-row'!E$103+'WeightedAveragesFiltered (e)'!E28</f>
        <v>4.0695646102759184</v>
      </c>
      <c r="F27">
        <f ca="1">'movie-row'!F$103+'WeightedAveragesFiltered (e)'!F28</f>
        <v>3.7391421147325978</v>
      </c>
      <c r="G27">
        <f ca="1">'movie-row'!G$103+'WeightedAveragesFiltered (e)'!G28</f>
        <v>3.5846468804249074</v>
      </c>
      <c r="H27">
        <f ca="1">'movie-row'!H$103+'WeightedAveragesFiltered (e)'!H28</f>
        <v>4.4917375576707013</v>
      </c>
      <c r="I27" t="e">
        <f ca="1">'movie-row'!I$103+'WeightedAveragesFiltered (e)'!I28</f>
        <v>#DIV/0!</v>
      </c>
      <c r="J27">
        <f ca="1">'movie-row'!J$103+'WeightedAveragesFiltered (e)'!J28</f>
        <v>3.7135416666666665</v>
      </c>
      <c r="K27">
        <f ca="1">'movie-row'!K$103+'WeightedAveragesFiltered (e)'!K28</f>
        <v>4.0414790839051387</v>
      </c>
      <c r="L27">
        <f ca="1">'movie-row'!L$103+'WeightedAveragesFiltered (e)'!L28</f>
        <v>4.2184448925826956</v>
      </c>
      <c r="M27">
        <f ca="1">'movie-row'!M$103+'WeightedAveragesFiltered (e)'!M28</f>
        <v>3.9577605506618148</v>
      </c>
      <c r="N27">
        <f ca="1">'movie-row'!N$103+'WeightedAveragesFiltered (e)'!N28</f>
        <v>3.7597402597402598</v>
      </c>
      <c r="O27">
        <f ca="1">'movie-row'!O$103+'WeightedAveragesFiltered (e)'!O28</f>
        <v>4.3974358974358978</v>
      </c>
      <c r="P27">
        <f ca="1">'movie-row'!P$103+'WeightedAveragesFiltered (e)'!P28</f>
        <v>3.6133595057176549</v>
      </c>
      <c r="Q27">
        <f ca="1">'movie-row'!Q$103+'WeightedAveragesFiltered (e)'!Q28</f>
        <v>3.6753237866307797</v>
      </c>
      <c r="R27">
        <f ca="1">'movie-row'!R$103+'WeightedAveragesFiltered (e)'!R28</f>
        <v>2.9642857142857144</v>
      </c>
      <c r="S27">
        <f ca="1">'movie-row'!S$103+'WeightedAveragesFiltered (e)'!S28</f>
        <v>3.4367129922088706</v>
      </c>
      <c r="T27">
        <f ca="1">'movie-row'!T$103+'WeightedAveragesFiltered (e)'!T28</f>
        <v>3.8656716417910446</v>
      </c>
      <c r="U27">
        <f ca="1">'movie-row'!U$103+'WeightedAveragesFiltered (e)'!U28</f>
        <v>2.8906320602757782</v>
      </c>
      <c r="V27">
        <f ca="1">'movie-row'!V$103+'WeightedAveragesFiltered (e)'!V28</f>
        <v>4.2222200426124301</v>
      </c>
      <c r="W27">
        <f ca="1">'movie-row'!W$103+'WeightedAveragesFiltered (e)'!W28</f>
        <v>3.3752872614796496</v>
      </c>
      <c r="X27">
        <f ca="1">'movie-row'!X$103+'WeightedAveragesFiltered (e)'!X28</f>
        <v>4.2579622609884993</v>
      </c>
      <c r="Y27">
        <f ca="1">'movie-row'!Y$103+'WeightedAveragesFiltered (e)'!Y28</f>
        <v>3.6741647727505384</v>
      </c>
      <c r="Z27">
        <f ca="1">'movie-row'!Z$103+'WeightedAveragesFiltered (e)'!Z28</f>
        <v>3.3698630136986303</v>
      </c>
    </row>
    <row r="28" spans="1:26">
      <c r="A28" s="34" t="s">
        <v>26</v>
      </c>
      <c r="B28">
        <f ca="1">'movie-row'!B$103+'WeightedAveragesFiltered (e)'!B29</f>
        <v>3.6515151515151514</v>
      </c>
      <c r="C28">
        <f ca="1">'movie-row'!C$103+'WeightedAveragesFiltered (e)'!C29</f>
        <v>4.1072188593064602</v>
      </c>
      <c r="D28">
        <f ca="1">'movie-row'!D$103+'WeightedAveragesFiltered (e)'!D29</f>
        <v>4.6569638635257142</v>
      </c>
      <c r="E28">
        <f ca="1">'movie-row'!E$103+'WeightedAveragesFiltered (e)'!E29</f>
        <v>4.0375336901533032</v>
      </c>
      <c r="F28">
        <f ca="1">'movie-row'!F$103+'WeightedAveragesFiltered (e)'!F29</f>
        <v>3.7810854910651757</v>
      </c>
      <c r="G28">
        <f ca="1">'movie-row'!G$103+'WeightedAveragesFiltered (e)'!G29</f>
        <v>3.6666666666666665</v>
      </c>
      <c r="H28">
        <f ca="1">'movie-row'!H$103+'WeightedAveragesFiltered (e)'!H29</f>
        <v>4.5544224974821788</v>
      </c>
      <c r="I28">
        <f ca="1">'movie-row'!I$103+'WeightedAveragesFiltered (e)'!I29</f>
        <v>3.5101010101010099</v>
      </c>
      <c r="J28">
        <f ca="1">'movie-row'!J$103+'WeightedAveragesFiltered (e)'!J29</f>
        <v>3.7218956739619293</v>
      </c>
      <c r="K28">
        <f ca="1">'movie-row'!K$103+'WeightedAveragesFiltered (e)'!K29</f>
        <v>3.935765518803847</v>
      </c>
      <c r="L28">
        <f ca="1">'movie-row'!L$103+'WeightedAveragesFiltered (e)'!L29</f>
        <v>4.0578424486844504</v>
      </c>
      <c r="M28">
        <f ca="1">'movie-row'!M$103+'WeightedAveragesFiltered (e)'!M29</f>
        <v>3.8860196955657562</v>
      </c>
      <c r="N28">
        <f ca="1">'movie-row'!N$103+'WeightedAveragesFiltered (e)'!N29</f>
        <v>3.7353774315331258</v>
      </c>
      <c r="O28">
        <f ca="1">'movie-row'!O$103+'WeightedAveragesFiltered (e)'!O29</f>
        <v>4.3974358974358978</v>
      </c>
      <c r="P28">
        <f ca="1">'movie-row'!P$103+'WeightedAveragesFiltered (e)'!P29</f>
        <v>3.4467631090393338</v>
      </c>
      <c r="Q28">
        <f ca="1">'movie-row'!Q$103+'WeightedAveragesFiltered (e)'!Q29</f>
        <v>3.5600793460515159</v>
      </c>
      <c r="R28">
        <f ca="1">'movie-row'!R$103+'WeightedAveragesFiltered (e)'!R29</f>
        <v>2.9828854286146331</v>
      </c>
      <c r="S28">
        <f ca="1">'movie-row'!S$103+'WeightedAveragesFiltered (e)'!S29</f>
        <v>3.44</v>
      </c>
      <c r="T28">
        <f ca="1">'movie-row'!T$103+'WeightedAveragesFiltered (e)'!T29</f>
        <v>3.7528394732267696</v>
      </c>
      <c r="U28">
        <f ca="1">'movie-row'!U$103+'WeightedAveragesFiltered (e)'!U29</f>
        <v>2.9294378938382408</v>
      </c>
      <c r="V28">
        <f ca="1">'movie-row'!V$103+'WeightedAveragesFiltered (e)'!V29</f>
        <v>4.3733201205310861</v>
      </c>
      <c r="W28">
        <f ca="1">'movie-row'!W$103+'WeightedAveragesFiltered (e)'!W29</f>
        <v>3.6635992745653865</v>
      </c>
      <c r="X28">
        <f ca="1">'movie-row'!X$103+'WeightedAveragesFiltered (e)'!X29</f>
        <v>4.3665506996141055</v>
      </c>
      <c r="Y28">
        <f ca="1">'movie-row'!Y$103+'WeightedAveragesFiltered (e)'!Y29</f>
        <v>3.7702114530366728</v>
      </c>
      <c r="Z28">
        <f ca="1">'movie-row'!Z$103+'WeightedAveragesFiltered (e)'!Z29</f>
        <v>3.3698630136986303</v>
      </c>
    </row>
    <row r="29" spans="1:26">
      <c r="A29" s="34" t="s">
        <v>27</v>
      </c>
      <c r="B29">
        <f ca="1">'movie-row'!B$103+'WeightedAveragesFiltered (e)'!B30</f>
        <v>3.6515151515151514</v>
      </c>
      <c r="C29">
        <f ca="1">'movie-row'!C$103+'WeightedAveragesFiltered (e)'!C30</f>
        <v>4.0600048203289427</v>
      </c>
      <c r="D29">
        <f ca="1">'movie-row'!D$103+'WeightedAveragesFiltered (e)'!D30</f>
        <v>4.6875268231631395</v>
      </c>
      <c r="E29">
        <f ca="1">'movie-row'!E$103+'WeightedAveragesFiltered (e)'!E30</f>
        <v>4.1472029202298515</v>
      </c>
      <c r="F29">
        <f ca="1">'movie-row'!F$103+'WeightedAveragesFiltered (e)'!F30</f>
        <v>3.6930897278145629</v>
      </c>
      <c r="G29">
        <f ca="1">'movie-row'!G$103+'WeightedAveragesFiltered (e)'!G30</f>
        <v>3.6634514451025422</v>
      </c>
      <c r="H29">
        <f ca="1">'movie-row'!H$103+'WeightedAveragesFiltered (e)'!H30</f>
        <v>4.6588024851313756</v>
      </c>
      <c r="I29">
        <f ca="1">'movie-row'!I$103+'WeightedAveragesFiltered (e)'!I30</f>
        <v>3.6576021127608667</v>
      </c>
      <c r="J29">
        <f ca="1">'movie-row'!J$103+'WeightedAveragesFiltered (e)'!J30</f>
        <v>3.7135416666666665</v>
      </c>
      <c r="K29">
        <f ca="1">'movie-row'!K$103+'WeightedAveragesFiltered (e)'!K30</f>
        <v>3.9895877027686675</v>
      </c>
      <c r="L29">
        <f ca="1">'movie-row'!L$103+'WeightedAveragesFiltered (e)'!L30</f>
        <v>4.0640458476176349</v>
      </c>
      <c r="M29">
        <f ca="1">'movie-row'!M$103+'WeightedAveragesFiltered (e)'!M30</f>
        <v>3.8768589787372627</v>
      </c>
      <c r="N29">
        <f ca="1">'movie-row'!N$103+'WeightedAveragesFiltered (e)'!N30</f>
        <v>3.758829798203513</v>
      </c>
      <c r="O29">
        <f ca="1">'movie-row'!O$103+'WeightedAveragesFiltered (e)'!O30</f>
        <v>4.3887105599543119</v>
      </c>
      <c r="P29">
        <f ca="1">'movie-row'!P$103+'WeightedAveragesFiltered (e)'!P30</f>
        <v>3.4513882211812099</v>
      </c>
      <c r="Q29">
        <f ca="1">'movie-row'!Q$103+'WeightedAveragesFiltered (e)'!Q30</f>
        <v>3.6480952744893935</v>
      </c>
      <c r="R29">
        <f ca="1">'movie-row'!R$103+'WeightedAveragesFiltered (e)'!R30</f>
        <v>2.9642857142857144</v>
      </c>
      <c r="S29">
        <f ca="1">'movie-row'!S$103+'WeightedAveragesFiltered (e)'!S30</f>
        <v>3.4226292189682326</v>
      </c>
      <c r="T29">
        <f ca="1">'movie-row'!T$103+'WeightedAveragesFiltered (e)'!T30</f>
        <v>3.8084582133082217</v>
      </c>
      <c r="U29">
        <f ca="1">'movie-row'!U$103+'WeightedAveragesFiltered (e)'!U30</f>
        <v>2.99186844581997</v>
      </c>
      <c r="V29">
        <f ca="1">'movie-row'!V$103+'WeightedAveragesFiltered (e)'!V30</f>
        <v>3.9928774792316126</v>
      </c>
      <c r="W29">
        <f ca="1">'movie-row'!W$103+'WeightedAveragesFiltered (e)'!W30</f>
        <v>3.380641333854701</v>
      </c>
      <c r="X29">
        <f ca="1">'movie-row'!X$103+'WeightedAveragesFiltered (e)'!X30</f>
        <v>4.2794117647058822</v>
      </c>
      <c r="Y29">
        <f ca="1">'movie-row'!Y$103+'WeightedAveragesFiltered (e)'!Y30</f>
        <v>3.6598936134870432</v>
      </c>
      <c r="Z29">
        <f ca="1">'movie-row'!Z$103+'WeightedAveragesFiltered (e)'!Z30</f>
        <v>3.4770206039935108</v>
      </c>
    </row>
    <row r="30" spans="1:26">
      <c r="A30" s="34" t="s">
        <v>28</v>
      </c>
      <c r="B30">
        <f ca="1">'movie-row'!B$103+'WeightedAveragesFiltered (e)'!B31</f>
        <v>3.6515151515151514</v>
      </c>
      <c r="C30" t="e">
        <f ca="1">'movie-row'!C$103+'WeightedAveragesFiltered (e)'!C31</f>
        <v>#DIV/0!</v>
      </c>
      <c r="D30" t="e">
        <f ca="1">'movie-row'!D$103+'WeightedAveragesFiltered (e)'!D31</f>
        <v>#DIV/0!</v>
      </c>
      <c r="E30">
        <f ca="1">'movie-row'!E$103+'WeightedAveragesFiltered (e)'!E31</f>
        <v>4.0588235294117645</v>
      </c>
      <c r="F30">
        <f ca="1">'movie-row'!F$103+'WeightedAveragesFiltered (e)'!F31</f>
        <v>3.6615384615384614</v>
      </c>
      <c r="G30" t="e">
        <f ca="1">'movie-row'!G$103+'WeightedAveragesFiltered (e)'!G31</f>
        <v>#DIV/0!</v>
      </c>
      <c r="H30">
        <f ca="1">'movie-row'!H$103+'WeightedAveragesFiltered (e)'!H31</f>
        <v>4.5</v>
      </c>
      <c r="I30" t="e">
        <f ca="1">'movie-row'!I$103+'WeightedAveragesFiltered (e)'!I31</f>
        <v>#DIV/0!</v>
      </c>
      <c r="J30">
        <f ca="1">'movie-row'!J$103+'WeightedAveragesFiltered (e)'!J31</f>
        <v>3.7135416666666665</v>
      </c>
      <c r="K30">
        <f ca="1">'movie-row'!K$103+'WeightedAveragesFiltered (e)'!K31</f>
        <v>4.0411764705882351</v>
      </c>
      <c r="L30">
        <f ca="1">'movie-row'!L$103+'WeightedAveragesFiltered (e)'!L31</f>
        <v>4.0652173913043477</v>
      </c>
      <c r="M30" t="e">
        <f ca="1">'movie-row'!M$103+'WeightedAveragesFiltered (e)'!M31</f>
        <v>#DIV/0!</v>
      </c>
      <c r="N30" t="e">
        <f ca="1">'movie-row'!N$103+'WeightedAveragesFiltered (e)'!N31</f>
        <v>#DIV/0!</v>
      </c>
      <c r="O30">
        <f ca="1">'movie-row'!O$103+'WeightedAveragesFiltered (e)'!O31</f>
        <v>4.3676065237166259</v>
      </c>
      <c r="P30">
        <f ca="1">'movie-row'!P$103+'WeightedAveragesFiltered (e)'!P31</f>
        <v>3.4759827609492082</v>
      </c>
      <c r="Q30">
        <f ca="1">'movie-row'!Q$103+'WeightedAveragesFiltered (e)'!Q31</f>
        <v>3.6282051282051282</v>
      </c>
      <c r="R30" t="e">
        <f ca="1">'movie-row'!R$103+'WeightedAveragesFiltered (e)'!R31</f>
        <v>#DIV/0!</v>
      </c>
      <c r="S30">
        <f ca="1">'movie-row'!S$103+'WeightedAveragesFiltered (e)'!S31</f>
        <v>3.44</v>
      </c>
      <c r="T30">
        <f ca="1">'movie-row'!T$103+'WeightedAveragesFiltered (e)'!T31</f>
        <v>3.8656716417910446</v>
      </c>
      <c r="U30">
        <f ca="1">'movie-row'!U$103+'WeightedAveragesFiltered (e)'!U31</f>
        <v>2.9537553905118812</v>
      </c>
      <c r="V30" t="e">
        <f ca="1">'movie-row'!V$103+'WeightedAveragesFiltered (e)'!V31</f>
        <v>#DIV/0!</v>
      </c>
      <c r="W30">
        <f ca="1">'movie-row'!W$103+'WeightedAveragesFiltered (e)'!W31</f>
        <v>3.4230769230769229</v>
      </c>
      <c r="X30" t="e">
        <f ca="1">'movie-row'!X$103+'WeightedAveragesFiltered (e)'!X31</f>
        <v>#DIV/0!</v>
      </c>
      <c r="Y30">
        <f ca="1">'movie-row'!Y$103+'WeightedAveragesFiltered (e)'!Y31</f>
        <v>3.7</v>
      </c>
      <c r="Z30">
        <f ca="1">'movie-row'!Z$103+'WeightedAveragesFiltered (e)'!Z31</f>
        <v>3.3698630136986303</v>
      </c>
    </row>
    <row r="31" spans="1:26">
      <c r="A31" s="34" t="s">
        <v>29</v>
      </c>
      <c r="B31">
        <f ca="1">'movie-row'!B$103+'WeightedAveragesFiltered (e)'!B32</f>
        <v>3.6515151515151514</v>
      </c>
      <c r="C31">
        <f ca="1">'movie-row'!C$103+'WeightedAveragesFiltered (e)'!C32</f>
        <v>4.1438169278262471</v>
      </c>
      <c r="D31">
        <f ca="1">'movie-row'!D$103+'WeightedAveragesFiltered (e)'!D32</f>
        <v>4.5522371381582589</v>
      </c>
      <c r="E31">
        <f ca="1">'movie-row'!E$103+'WeightedAveragesFiltered (e)'!E32</f>
        <v>4.0588235294117645</v>
      </c>
      <c r="F31">
        <f ca="1">'movie-row'!F$103+'WeightedAveragesFiltered (e)'!F32</f>
        <v>3.7085826273874254</v>
      </c>
      <c r="G31">
        <f ca="1">'movie-row'!G$103+'WeightedAveragesFiltered (e)'!G32</f>
        <v>3.7097196592861637</v>
      </c>
      <c r="H31">
        <f ca="1">'movie-row'!H$103+'WeightedAveragesFiltered (e)'!H32</f>
        <v>4.5854226617521086</v>
      </c>
      <c r="I31">
        <f ca="1">'movie-row'!I$103+'WeightedAveragesFiltered (e)'!I32</f>
        <v>3.5275780665122189</v>
      </c>
      <c r="J31">
        <f ca="1">'movie-row'!J$103+'WeightedAveragesFiltered (e)'!J32</f>
        <v>3.7135416666666665</v>
      </c>
      <c r="K31">
        <f ca="1">'movie-row'!K$103+'WeightedAveragesFiltered (e)'!K32</f>
        <v>4.108565881786407</v>
      </c>
      <c r="L31">
        <f ca="1">'movie-row'!L$103+'WeightedAveragesFiltered (e)'!L32</f>
        <v>4.0553681824370598</v>
      </c>
      <c r="M31">
        <f ca="1">'movie-row'!M$103+'WeightedAveragesFiltered (e)'!M32</f>
        <v>4.0454288866325001</v>
      </c>
      <c r="N31">
        <f ca="1">'movie-row'!N$103+'WeightedAveragesFiltered (e)'!N32</f>
        <v>3.7597402597402598</v>
      </c>
      <c r="O31">
        <f ca="1">'movie-row'!O$103+'WeightedAveragesFiltered (e)'!O32</f>
        <v>4.3974358974358978</v>
      </c>
      <c r="P31">
        <f ca="1">'movie-row'!P$103+'WeightedAveragesFiltered (e)'!P32</f>
        <v>3.6</v>
      </c>
      <c r="Q31">
        <f ca="1">'movie-row'!Q$103+'WeightedAveragesFiltered (e)'!Q32</f>
        <v>3.6282051282051282</v>
      </c>
      <c r="R31">
        <f ca="1">'movie-row'!R$103+'WeightedAveragesFiltered (e)'!R32</f>
        <v>2.9642857142857144</v>
      </c>
      <c r="S31">
        <f ca="1">'movie-row'!S$103+'WeightedAveragesFiltered (e)'!S32</f>
        <v>3.44</v>
      </c>
      <c r="T31">
        <f ca="1">'movie-row'!T$103+'WeightedAveragesFiltered (e)'!T32</f>
        <v>3.8656716417910446</v>
      </c>
      <c r="U31">
        <f ca="1">'movie-row'!U$103+'WeightedAveragesFiltered (e)'!U32</f>
        <v>2.9347063710541863</v>
      </c>
      <c r="V31">
        <f ca="1">'movie-row'!V$103+'WeightedAveragesFiltered (e)'!V32</f>
        <v>4.1148648648648649</v>
      </c>
      <c r="W31">
        <f ca="1">'movie-row'!W$103+'WeightedAveragesFiltered (e)'!W32</f>
        <v>3.24136590463623</v>
      </c>
      <c r="X31">
        <f ca="1">'movie-row'!X$103+'WeightedAveragesFiltered (e)'!X32</f>
        <v>4.3576660338994762</v>
      </c>
      <c r="Y31">
        <f ca="1">'movie-row'!Y$103+'WeightedAveragesFiltered (e)'!Y32</f>
        <v>3.7370487016208016</v>
      </c>
      <c r="Z31">
        <f ca="1">'movie-row'!Z$103+'WeightedAveragesFiltered (e)'!Z32</f>
        <v>3.5332898692967558</v>
      </c>
    </row>
    <row r="32" spans="1:26">
      <c r="A32" s="34" t="s">
        <v>30</v>
      </c>
      <c r="B32">
        <f ca="1">'movie-row'!B$103+'WeightedAveragesFiltered (e)'!B33</f>
        <v>3.6300441768396499</v>
      </c>
      <c r="C32">
        <f ca="1">'movie-row'!C$103+'WeightedAveragesFiltered (e)'!C33</f>
        <v>4.0579114541138965</v>
      </c>
      <c r="D32">
        <f ca="1">'movie-row'!D$103+'WeightedAveragesFiltered (e)'!D33</f>
        <v>4.6405839827545687</v>
      </c>
      <c r="E32">
        <f ca="1">'movie-row'!E$103+'WeightedAveragesFiltered (e)'!E33</f>
        <v>4.0030274164511237</v>
      </c>
      <c r="F32">
        <f ca="1">'movie-row'!F$103+'WeightedAveragesFiltered (e)'!F33</f>
        <v>3.6486757017488602</v>
      </c>
      <c r="G32">
        <f ca="1">'movie-row'!G$103+'WeightedAveragesFiltered (e)'!G33</f>
        <v>3.6438084348640936</v>
      </c>
      <c r="H32">
        <f ca="1">'movie-row'!H$103+'WeightedAveragesFiltered (e)'!H33</f>
        <v>4.4040303520871005</v>
      </c>
      <c r="I32">
        <f ca="1">'movie-row'!I$103+'WeightedAveragesFiltered (e)'!I33</f>
        <v>3.4985430979177945</v>
      </c>
      <c r="J32">
        <f ca="1">'movie-row'!J$103+'WeightedAveragesFiltered (e)'!J33</f>
        <v>3.777619826953154</v>
      </c>
      <c r="K32">
        <f ca="1">'movie-row'!K$103+'WeightedAveragesFiltered (e)'!K33</f>
        <v>4.1072029053743329</v>
      </c>
      <c r="L32">
        <f ca="1">'movie-row'!L$103+'WeightedAveragesFiltered (e)'!L33</f>
        <v>4.0678602397236556</v>
      </c>
      <c r="M32">
        <f ca="1">'movie-row'!M$103+'WeightedAveragesFiltered (e)'!M33</f>
        <v>3.7862193695117408</v>
      </c>
      <c r="N32">
        <f ca="1">'movie-row'!N$103+'WeightedAveragesFiltered (e)'!N33</f>
        <v>3.7901324504812806</v>
      </c>
      <c r="O32">
        <f ca="1">'movie-row'!O$103+'WeightedAveragesFiltered (e)'!O33</f>
        <v>4.4019237128587942</v>
      </c>
      <c r="P32">
        <f ca="1">'movie-row'!P$103+'WeightedAveragesFiltered (e)'!P33</f>
        <v>3.5714836758459052</v>
      </c>
      <c r="Q32">
        <f ca="1">'movie-row'!Q$103+'WeightedAveragesFiltered (e)'!Q33</f>
        <v>3.6435898859109308</v>
      </c>
      <c r="R32">
        <f ca="1">'movie-row'!R$103+'WeightedAveragesFiltered (e)'!R33</f>
        <v>2.9454616769708335</v>
      </c>
      <c r="S32">
        <f ca="1">'movie-row'!S$103+'WeightedAveragesFiltered (e)'!S33</f>
        <v>3.4138817817961873</v>
      </c>
      <c r="T32">
        <f ca="1">'movie-row'!T$103+'WeightedAveragesFiltered (e)'!T33</f>
        <v>3.8395288516650181</v>
      </c>
      <c r="U32">
        <f ca="1">'movie-row'!U$103+'WeightedAveragesFiltered (e)'!U33</f>
        <v>2.9105858957588966</v>
      </c>
      <c r="V32">
        <f ca="1">'movie-row'!V$103+'WeightedAveragesFiltered (e)'!V33</f>
        <v>4.1108069318359339</v>
      </c>
      <c r="W32">
        <f ca="1">'movie-row'!W$103+'WeightedAveragesFiltered (e)'!W33</f>
        <v>3.3288603166157933</v>
      </c>
      <c r="X32">
        <f ca="1">'movie-row'!X$103+'WeightedAveragesFiltered (e)'!X33</f>
        <v>4.3084698675593884</v>
      </c>
      <c r="Y32">
        <f ca="1">'movie-row'!Y$103+'WeightedAveragesFiltered (e)'!Y33</f>
        <v>3.7006134572739153</v>
      </c>
      <c r="Z32">
        <f ca="1">'movie-row'!Z$103+'WeightedAveragesFiltered (e)'!Z33</f>
        <v>3.3881854842882215</v>
      </c>
    </row>
    <row r="33" spans="1:26">
      <c r="A33" s="34" t="s">
        <v>31</v>
      </c>
      <c r="B33">
        <f ca="1">'movie-row'!B$103+'WeightedAveragesFiltered (e)'!B34</f>
        <v>3.6515151515151514</v>
      </c>
      <c r="C33">
        <f ca="1">'movie-row'!C$103+'WeightedAveragesFiltered (e)'!C34</f>
        <v>4.1846875242670851</v>
      </c>
      <c r="D33">
        <f ca="1">'movie-row'!D$103+'WeightedAveragesFiltered (e)'!D34</f>
        <v>4.6399408118165377</v>
      </c>
      <c r="E33">
        <f ca="1">'movie-row'!E$103+'WeightedAveragesFiltered (e)'!E34</f>
        <v>4.0481786097825339</v>
      </c>
      <c r="F33">
        <f ca="1">'movie-row'!F$103+'WeightedAveragesFiltered (e)'!F34</f>
        <v>3.6665815331038085</v>
      </c>
      <c r="G33">
        <f ca="1">'movie-row'!G$103+'WeightedAveragesFiltered (e)'!G34</f>
        <v>3.6666666666666665</v>
      </c>
      <c r="H33">
        <f ca="1">'movie-row'!H$103+'WeightedAveragesFiltered (e)'!H34</f>
        <v>4.5</v>
      </c>
      <c r="I33">
        <f ca="1">'movie-row'!I$103+'WeightedAveragesFiltered (e)'!I34</f>
        <v>3.5101010101010099</v>
      </c>
      <c r="J33">
        <f ca="1">'movie-row'!J$103+'WeightedAveragesFiltered (e)'!J34</f>
        <v>3.7496761958352582</v>
      </c>
      <c r="K33">
        <f ca="1">'movie-row'!K$103+'WeightedAveragesFiltered (e)'!K34</f>
        <v>3.9737870593900628</v>
      </c>
      <c r="L33">
        <f ca="1">'movie-row'!L$103+'WeightedAveragesFiltered (e)'!L34</f>
        <v>4.0529976781568271</v>
      </c>
      <c r="M33">
        <f ca="1">'movie-row'!M$103+'WeightedAveragesFiltered (e)'!M34</f>
        <v>3.9600111511969653</v>
      </c>
      <c r="N33">
        <f ca="1">'movie-row'!N$103+'WeightedAveragesFiltered (e)'!N34</f>
        <v>3.7516193170045486</v>
      </c>
      <c r="O33">
        <f ca="1">'movie-row'!O$103+'WeightedAveragesFiltered (e)'!O34</f>
        <v>4.3943271458142839</v>
      </c>
      <c r="P33">
        <f ca="1">'movie-row'!P$103+'WeightedAveragesFiltered (e)'!P34</f>
        <v>3.5586609203164028</v>
      </c>
      <c r="Q33">
        <f ca="1">'movie-row'!Q$103+'WeightedAveragesFiltered (e)'!Q34</f>
        <v>3.5974201836269151</v>
      </c>
      <c r="R33">
        <f ca="1">'movie-row'!R$103+'WeightedAveragesFiltered (e)'!R34</f>
        <v>3.0004182725474067</v>
      </c>
      <c r="S33">
        <f ca="1">'movie-row'!S$103+'WeightedAveragesFiltered (e)'!S34</f>
        <v>3.4317964013866105</v>
      </c>
      <c r="T33">
        <f ca="1">'movie-row'!T$103+'WeightedAveragesFiltered (e)'!T34</f>
        <v>3.8765978746285708</v>
      </c>
      <c r="U33">
        <f ca="1">'movie-row'!U$103+'WeightedAveragesFiltered (e)'!U34</f>
        <v>2.915832244609629</v>
      </c>
      <c r="V33">
        <f ca="1">'movie-row'!V$103+'WeightedAveragesFiltered (e)'!V34</f>
        <v>4.1326941152924705</v>
      </c>
      <c r="W33">
        <f ca="1">'movie-row'!W$103+'WeightedAveragesFiltered (e)'!W34</f>
        <v>3.4465573115017185</v>
      </c>
      <c r="X33">
        <f ca="1">'movie-row'!X$103+'WeightedAveragesFiltered (e)'!X34</f>
        <v>4.3330934442388926</v>
      </c>
      <c r="Y33">
        <f ca="1">'movie-row'!Y$103+'WeightedAveragesFiltered (e)'!Y34</f>
        <v>3.6813629721747221</v>
      </c>
      <c r="Z33">
        <f ca="1">'movie-row'!Z$103+'WeightedAveragesFiltered (e)'!Z34</f>
        <v>3.3680929176703507</v>
      </c>
    </row>
    <row r="34" spans="1:26">
      <c r="A34" s="34" t="s">
        <v>32</v>
      </c>
      <c r="B34">
        <f ca="1">'movie-row'!B$103+'WeightedAveragesFiltered (e)'!B35</f>
        <v>3.6515151515151514</v>
      </c>
      <c r="C34">
        <f ca="1">'movie-row'!C$103+'WeightedAveragesFiltered (e)'!C35</f>
        <v>4.0903908343671249</v>
      </c>
      <c r="D34">
        <f ca="1">'movie-row'!D$103+'WeightedAveragesFiltered (e)'!D35</f>
        <v>4.6837276941504546</v>
      </c>
      <c r="E34" t="e">
        <f ca="1">'movie-row'!E$103+'WeightedAveragesFiltered (e)'!E35</f>
        <v>#DIV/0!</v>
      </c>
      <c r="F34">
        <f ca="1">'movie-row'!F$103+'WeightedAveragesFiltered (e)'!F35</f>
        <v>3.6615384615384614</v>
      </c>
      <c r="G34">
        <f ca="1">'movie-row'!G$103+'WeightedAveragesFiltered (e)'!G35</f>
        <v>3.6666666666666665</v>
      </c>
      <c r="H34" t="e">
        <f ca="1">'movie-row'!H$103+'WeightedAveragesFiltered (e)'!H35</f>
        <v>#DIV/0!</v>
      </c>
      <c r="I34" t="e">
        <f ca="1">'movie-row'!I$103+'WeightedAveragesFiltered (e)'!I35</f>
        <v>#DIV/0!</v>
      </c>
      <c r="J34">
        <f ca="1">'movie-row'!J$103+'WeightedAveragesFiltered (e)'!J35</f>
        <v>3.6988964237096962</v>
      </c>
      <c r="K34">
        <f ca="1">'movie-row'!K$103+'WeightedAveragesFiltered (e)'!K35</f>
        <v>4.0754832115002042</v>
      </c>
      <c r="L34">
        <f ca="1">'movie-row'!L$103+'WeightedAveragesFiltered (e)'!L35</f>
        <v>4.0652173913043477</v>
      </c>
      <c r="M34">
        <f ca="1">'movie-row'!M$103+'WeightedAveragesFiltered (e)'!M35</f>
        <v>3.859375</v>
      </c>
      <c r="N34">
        <f ca="1">'movie-row'!N$103+'WeightedAveragesFiltered (e)'!N35</f>
        <v>3.7597402597402598</v>
      </c>
      <c r="O34">
        <f ca="1">'movie-row'!O$103+'WeightedAveragesFiltered (e)'!O35</f>
        <v>4.4183796864870217</v>
      </c>
      <c r="P34">
        <f ca="1">'movie-row'!P$103+'WeightedAveragesFiltered (e)'!P35</f>
        <v>3.6330981873439234</v>
      </c>
      <c r="Q34">
        <f ca="1">'movie-row'!Q$103+'WeightedAveragesFiltered (e)'!Q35</f>
        <v>3.6327968648911271</v>
      </c>
      <c r="R34" t="e">
        <f ca="1">'movie-row'!R$103+'WeightedAveragesFiltered (e)'!R35</f>
        <v>#DIV/0!</v>
      </c>
      <c r="S34">
        <f ca="1">'movie-row'!S$103+'WeightedAveragesFiltered (e)'!S35</f>
        <v>3.4555868941040884</v>
      </c>
      <c r="T34">
        <f ca="1">'movie-row'!T$103+'WeightedAveragesFiltered (e)'!T35</f>
        <v>3.8985232380384711</v>
      </c>
      <c r="U34">
        <f ca="1">'movie-row'!U$103+'WeightedAveragesFiltered (e)'!U35</f>
        <v>2.89</v>
      </c>
      <c r="V34">
        <f ca="1">'movie-row'!V$103+'WeightedAveragesFiltered (e)'!V35</f>
        <v>4.1148648648648649</v>
      </c>
      <c r="W34">
        <f ca="1">'movie-row'!W$103+'WeightedAveragesFiltered (e)'!W35</f>
        <v>3.4230769230769229</v>
      </c>
      <c r="X34">
        <f ca="1">'movie-row'!X$103+'WeightedAveragesFiltered (e)'!X35</f>
        <v>4.2794117647058822</v>
      </c>
      <c r="Y34">
        <f ca="1">'movie-row'!Y$103+'WeightedAveragesFiltered (e)'!Y35</f>
        <v>3.6725676979485691</v>
      </c>
      <c r="Z34">
        <f ca="1">'movie-row'!Z$103+'WeightedAveragesFiltered (e)'!Z35</f>
        <v>3.3698630136986303</v>
      </c>
    </row>
    <row r="35" spans="1:26">
      <c r="A35" s="34" t="s">
        <v>33</v>
      </c>
      <c r="B35">
        <f ca="1">'movie-row'!B$103+'WeightedAveragesFiltered (e)'!B36</f>
        <v>3.6575882603404408</v>
      </c>
      <c r="C35">
        <f ca="1">'movie-row'!C$103+'WeightedAveragesFiltered (e)'!C36</f>
        <v>4.1351231836913733</v>
      </c>
      <c r="D35">
        <f ca="1">'movie-row'!D$103+'WeightedAveragesFiltered (e)'!D36</f>
        <v>4.5926009595143062</v>
      </c>
      <c r="E35">
        <f ca="1">'movie-row'!E$103+'WeightedAveragesFiltered (e)'!E36</f>
        <v>4.097879333245432</v>
      </c>
      <c r="F35">
        <f ca="1">'movie-row'!F$103+'WeightedAveragesFiltered (e)'!F36</f>
        <v>3.7025040857467961</v>
      </c>
      <c r="G35">
        <f ca="1">'movie-row'!G$103+'WeightedAveragesFiltered (e)'!G36</f>
        <v>3.6632374579220524</v>
      </c>
      <c r="H35">
        <f ca="1">'movie-row'!H$103+'WeightedAveragesFiltered (e)'!H36</f>
        <v>4.5179488934070546</v>
      </c>
      <c r="I35">
        <f ca="1">'movie-row'!I$103+'WeightedAveragesFiltered (e)'!I36</f>
        <v>3.5091190484547083</v>
      </c>
      <c r="J35">
        <f ca="1">'movie-row'!J$103+'WeightedAveragesFiltered (e)'!J36</f>
        <v>3.6965095667610957</v>
      </c>
      <c r="K35">
        <f ca="1">'movie-row'!K$103+'WeightedAveragesFiltered (e)'!K36</f>
        <v>4.0182782761775568</v>
      </c>
      <c r="L35">
        <f ca="1">'movie-row'!L$103+'WeightedAveragesFiltered (e)'!L36</f>
        <v>3.9623902237672608</v>
      </c>
      <c r="M35">
        <f ca="1">'movie-row'!M$103+'WeightedAveragesFiltered (e)'!M36</f>
        <v>3.8724506087974433</v>
      </c>
      <c r="N35">
        <f ca="1">'movie-row'!N$103+'WeightedAveragesFiltered (e)'!N36</f>
        <v>3.7156289492682832</v>
      </c>
      <c r="O35">
        <f ca="1">'movie-row'!O$103+'WeightedAveragesFiltered (e)'!O36</f>
        <v>4.4046302476454802</v>
      </c>
      <c r="P35">
        <f ca="1">'movie-row'!P$103+'WeightedAveragesFiltered (e)'!P36</f>
        <v>3.769371611182331</v>
      </c>
      <c r="Q35">
        <f ca="1">'movie-row'!Q$103+'WeightedAveragesFiltered (e)'!Q36</f>
        <v>3.6568577286669282</v>
      </c>
      <c r="R35">
        <f ca="1">'movie-row'!R$103+'WeightedAveragesFiltered (e)'!R36</f>
        <v>2.9600486267835677</v>
      </c>
      <c r="S35">
        <f ca="1">'movie-row'!S$103+'WeightedAveragesFiltered (e)'!S36</f>
        <v>3.4026201613762597</v>
      </c>
      <c r="T35">
        <f ca="1">'movie-row'!T$103+'WeightedAveragesFiltered (e)'!T36</f>
        <v>3.9564234641445495</v>
      </c>
      <c r="U35">
        <f ca="1">'movie-row'!U$103+'WeightedAveragesFiltered (e)'!U36</f>
        <v>2.8073921406392</v>
      </c>
      <c r="V35">
        <f ca="1">'movie-row'!V$103+'WeightedAveragesFiltered (e)'!V36</f>
        <v>4.061039592142297</v>
      </c>
      <c r="W35">
        <f ca="1">'movie-row'!W$103+'WeightedAveragesFiltered (e)'!W36</f>
        <v>3.3220089415276051</v>
      </c>
      <c r="X35">
        <f ca="1">'movie-row'!X$103+'WeightedAveragesFiltered (e)'!X36</f>
        <v>4.3184886502561586</v>
      </c>
      <c r="Y35">
        <f ca="1">'movie-row'!Y$103+'WeightedAveragesFiltered (e)'!Y36</f>
        <v>3.8713914411856538</v>
      </c>
      <c r="Z35">
        <f ca="1">'movie-row'!Z$103+'WeightedAveragesFiltered (e)'!Z36</f>
        <v>3.4020234272148877</v>
      </c>
    </row>
    <row r="36" spans="1:26">
      <c r="A36" s="34" t="s">
        <v>34</v>
      </c>
      <c r="B36">
        <f ca="1">'movie-row'!B$103+'WeightedAveragesFiltered (e)'!B37</f>
        <v>3.6515151515151514</v>
      </c>
      <c r="C36">
        <f ca="1">'movie-row'!C$103+'WeightedAveragesFiltered (e)'!C37</f>
        <v>4.0416818769765452</v>
      </c>
      <c r="D36">
        <f ca="1">'movie-row'!D$103+'WeightedAveragesFiltered (e)'!D37</f>
        <v>4.7591922879298192</v>
      </c>
      <c r="E36">
        <f ca="1">'movie-row'!E$103+'WeightedAveragesFiltered (e)'!E37</f>
        <v>4.0806124774680868</v>
      </c>
      <c r="F36">
        <f ca="1">'movie-row'!F$103+'WeightedAveragesFiltered (e)'!F37</f>
        <v>3.6324148115907686</v>
      </c>
      <c r="G36">
        <f ca="1">'movie-row'!G$103+'WeightedAveragesFiltered (e)'!G37</f>
        <v>3.6999937389401585</v>
      </c>
      <c r="H36">
        <f ca="1">'movie-row'!H$103+'WeightedAveragesFiltered (e)'!H37</f>
        <v>4.5156584964934012</v>
      </c>
      <c r="I36">
        <f ca="1">'movie-row'!I$103+'WeightedAveragesFiltered (e)'!I37</f>
        <v>3.5451414952266229</v>
      </c>
      <c r="J36">
        <f ca="1">'movie-row'!J$103+'WeightedAveragesFiltered (e)'!J37</f>
        <v>3.5616781516704981</v>
      </c>
      <c r="K36">
        <f ca="1">'movie-row'!K$103+'WeightedAveragesFiltered (e)'!K37</f>
        <v>4.0689800508348037</v>
      </c>
      <c r="L36">
        <f ca="1">'movie-row'!L$103+'WeightedAveragesFiltered (e)'!L37</f>
        <v>4.1587078938839817</v>
      </c>
      <c r="M36">
        <f ca="1">'movie-row'!M$103+'WeightedAveragesFiltered (e)'!M37</f>
        <v>3.823397345010275</v>
      </c>
      <c r="N36">
        <f ca="1">'movie-row'!N$103+'WeightedAveragesFiltered (e)'!N37</f>
        <v>3.8060146925214497</v>
      </c>
      <c r="O36">
        <f ca="1">'movie-row'!O$103+'WeightedAveragesFiltered (e)'!O37</f>
        <v>4.412083731467451</v>
      </c>
      <c r="P36">
        <f ca="1">'movie-row'!P$103+'WeightedAveragesFiltered (e)'!P37</f>
        <v>3.5447935309416483</v>
      </c>
      <c r="Q36">
        <f ca="1">'movie-row'!Q$103+'WeightedAveragesFiltered (e)'!Q37</f>
        <v>3.5849047226231772</v>
      </c>
      <c r="R36">
        <f ca="1">'movie-row'!R$103+'WeightedAveragesFiltered (e)'!R37</f>
        <v>3.009718129711866</v>
      </c>
      <c r="S36">
        <f ca="1">'movie-row'!S$103+'WeightedAveragesFiltered (e)'!S37</f>
        <v>3.44</v>
      </c>
      <c r="T36">
        <f ca="1">'movie-row'!T$103+'WeightedAveragesFiltered (e)'!T37</f>
        <v>3.8644841267698062</v>
      </c>
      <c r="U36">
        <f ca="1">'movie-row'!U$103+'WeightedAveragesFiltered (e)'!U37</f>
        <v>2.8395180914151807</v>
      </c>
      <c r="V36">
        <f ca="1">'movie-row'!V$103+'WeightedAveragesFiltered (e)'!V37</f>
        <v>4.080509502236441</v>
      </c>
      <c r="W36">
        <f ca="1">'movie-row'!W$103+'WeightedAveragesFiltered (e)'!W37</f>
        <v>3.1192928119945678</v>
      </c>
      <c r="X36">
        <f ca="1">'movie-row'!X$103+'WeightedAveragesFiltered (e)'!X37</f>
        <v>4.2815716604345182</v>
      </c>
      <c r="Y36">
        <f ca="1">'movie-row'!Y$103+'WeightedAveragesFiltered (e)'!Y37</f>
        <v>3.853072571788406</v>
      </c>
      <c r="Z36">
        <f ca="1">'movie-row'!Z$103+'WeightedAveragesFiltered (e)'!Z37</f>
        <v>3.3698630136986303</v>
      </c>
    </row>
    <row r="37" spans="1:26">
      <c r="A37" s="34" t="s">
        <v>35</v>
      </c>
      <c r="B37">
        <f ca="1">'movie-row'!B$103+'WeightedAveragesFiltered (e)'!B38</f>
        <v>3.6319417329568142</v>
      </c>
      <c r="C37">
        <f ca="1">'movie-row'!C$103+'WeightedAveragesFiltered (e)'!C38</f>
        <v>4.1778136302230777</v>
      </c>
      <c r="D37">
        <f ca="1">'movie-row'!D$103+'WeightedAveragesFiltered (e)'!D38</f>
        <v>4.5332900003900329</v>
      </c>
      <c r="E37">
        <f ca="1">'movie-row'!E$103+'WeightedAveragesFiltered (e)'!E38</f>
        <v>4.125552843330083</v>
      </c>
      <c r="F37">
        <f ca="1">'movie-row'!F$103+'WeightedAveragesFiltered (e)'!F38</f>
        <v>3.6205480268138128</v>
      </c>
      <c r="G37">
        <f ca="1">'movie-row'!G$103+'WeightedAveragesFiltered (e)'!G38</f>
        <v>3.7375752453646927</v>
      </c>
      <c r="H37">
        <f ca="1">'movie-row'!H$103+'WeightedAveragesFiltered (e)'!H38</f>
        <v>4.5753368660419014</v>
      </c>
      <c r="I37">
        <f ca="1">'movie-row'!I$103+'WeightedAveragesFiltered (e)'!I38</f>
        <v>3.6238487245588171</v>
      </c>
      <c r="J37">
        <f ca="1">'movie-row'!J$103+'WeightedAveragesFiltered (e)'!J38</f>
        <v>3.6794298505647318</v>
      </c>
      <c r="K37">
        <f ca="1">'movie-row'!K$103+'WeightedAveragesFiltered (e)'!K38</f>
        <v>4.0608098843540379</v>
      </c>
      <c r="L37">
        <f ca="1">'movie-row'!L$103+'WeightedAveragesFiltered (e)'!L38</f>
        <v>4.1069109404037443</v>
      </c>
      <c r="M37">
        <f ca="1">'movie-row'!M$103+'WeightedAveragesFiltered (e)'!M38</f>
        <v>3.8073308895336884</v>
      </c>
      <c r="N37">
        <f ca="1">'movie-row'!N$103+'WeightedAveragesFiltered (e)'!N38</f>
        <v>3.9076686925424315</v>
      </c>
      <c r="O37">
        <f ca="1">'movie-row'!O$103+'WeightedAveragesFiltered (e)'!O38</f>
        <v>4.4180524974634059</v>
      </c>
      <c r="P37">
        <f ca="1">'movie-row'!P$103+'WeightedAveragesFiltered (e)'!P38</f>
        <v>3.6505819123768393</v>
      </c>
      <c r="Q37">
        <f ca="1">'movie-row'!Q$103+'WeightedAveragesFiltered (e)'!Q38</f>
        <v>3.7036420210774681</v>
      </c>
      <c r="R37">
        <f ca="1">'movie-row'!R$103+'WeightedAveragesFiltered (e)'!R38</f>
        <v>3.0210929881247153</v>
      </c>
      <c r="S37">
        <f ca="1">'movie-row'!S$103+'WeightedAveragesFiltered (e)'!S38</f>
        <v>3.3914609903350112</v>
      </c>
      <c r="T37">
        <f ca="1">'movie-row'!T$103+'WeightedAveragesFiltered (e)'!T38</f>
        <v>3.9840229941581859</v>
      </c>
      <c r="U37">
        <f ca="1">'movie-row'!U$103+'WeightedAveragesFiltered (e)'!U38</f>
        <v>2.7385257028281282</v>
      </c>
      <c r="V37">
        <f ca="1">'movie-row'!V$103+'WeightedAveragesFiltered (e)'!V38</f>
        <v>4.1062393480531201</v>
      </c>
      <c r="W37">
        <f ca="1">'movie-row'!W$103+'WeightedAveragesFiltered (e)'!W38</f>
        <v>3.2786129282758529</v>
      </c>
      <c r="X37">
        <f ca="1">'movie-row'!X$103+'WeightedAveragesFiltered (e)'!X38</f>
        <v>4.3878508213704821</v>
      </c>
      <c r="Y37">
        <f ca="1">'movie-row'!Y$103+'WeightedAveragesFiltered (e)'!Y38</f>
        <v>3.7070342148074413</v>
      </c>
      <c r="Z37">
        <f ca="1">'movie-row'!Z$103+'WeightedAveragesFiltered (e)'!Z38</f>
        <v>3.3522084203368143</v>
      </c>
    </row>
    <row r="38" spans="1:26">
      <c r="A38" s="34" t="s">
        <v>36</v>
      </c>
      <c r="B38">
        <f ca="1">'movie-row'!B$103+'WeightedAveragesFiltered (e)'!B39</f>
        <v>3.6574337833712973</v>
      </c>
      <c r="C38">
        <f ca="1">'movie-row'!C$103+'WeightedAveragesFiltered (e)'!C39</f>
        <v>4.1082400589724859</v>
      </c>
      <c r="D38">
        <f ca="1">'movie-row'!D$103+'WeightedAveragesFiltered (e)'!D39</f>
        <v>4.8086355963567264</v>
      </c>
      <c r="E38">
        <f ca="1">'movie-row'!E$103+'WeightedAveragesFiltered (e)'!E39</f>
        <v>3.9813380583170392</v>
      </c>
      <c r="F38">
        <f ca="1">'movie-row'!F$103+'WeightedAveragesFiltered (e)'!F39</f>
        <v>3.6882606899658206</v>
      </c>
      <c r="G38">
        <f ca="1">'movie-row'!G$103+'WeightedAveragesFiltered (e)'!G39</f>
        <v>3.8050777845958863</v>
      </c>
      <c r="H38">
        <f ca="1">'movie-row'!H$103+'WeightedAveragesFiltered (e)'!H39</f>
        <v>4.3325364757141545</v>
      </c>
      <c r="I38">
        <f ca="1">'movie-row'!I$103+'WeightedAveragesFiltered (e)'!I39</f>
        <v>3.4743508862082346</v>
      </c>
      <c r="J38">
        <f ca="1">'movie-row'!J$103+'WeightedAveragesFiltered (e)'!J39</f>
        <v>3.7016167291940967</v>
      </c>
      <c r="K38">
        <f ca="1">'movie-row'!K$103+'WeightedAveragesFiltered (e)'!K39</f>
        <v>4.1334402126901528</v>
      </c>
      <c r="L38">
        <f ca="1">'movie-row'!L$103+'WeightedAveragesFiltered (e)'!L39</f>
        <v>4.1284238614893098</v>
      </c>
      <c r="M38">
        <f ca="1">'movie-row'!M$103+'WeightedAveragesFiltered (e)'!M39</f>
        <v>3.8824473405974134</v>
      </c>
      <c r="N38">
        <f ca="1">'movie-row'!N$103+'WeightedAveragesFiltered (e)'!N39</f>
        <v>3.6559042423475043</v>
      </c>
      <c r="O38">
        <f ca="1">'movie-row'!O$103+'WeightedAveragesFiltered (e)'!O39</f>
        <v>4.4475087818579482</v>
      </c>
      <c r="P38">
        <f ca="1">'movie-row'!P$103+'WeightedAveragesFiltered (e)'!P39</f>
        <v>3.6265465565134267</v>
      </c>
      <c r="Q38">
        <f ca="1">'movie-row'!Q$103+'WeightedAveragesFiltered (e)'!Q39</f>
        <v>3.6242205993220042</v>
      </c>
      <c r="R38">
        <f ca="1">'movie-row'!R$103+'WeightedAveragesFiltered (e)'!R39</f>
        <v>2.9552861981192833</v>
      </c>
      <c r="S38">
        <f ca="1">'movie-row'!S$103+'WeightedAveragesFiltered (e)'!S39</f>
        <v>3.4356924610050243</v>
      </c>
      <c r="T38">
        <f ca="1">'movie-row'!T$103+'WeightedAveragesFiltered (e)'!T39</f>
        <v>3.7713184750793403</v>
      </c>
      <c r="U38">
        <f ca="1">'movie-row'!U$103+'WeightedAveragesFiltered (e)'!U39</f>
        <v>2.8096642990378604</v>
      </c>
      <c r="V38">
        <f ca="1">'movie-row'!V$103+'WeightedAveragesFiltered (e)'!V39</f>
        <v>3.6554342540782812</v>
      </c>
      <c r="W38">
        <f ca="1">'movie-row'!W$103+'WeightedAveragesFiltered (e)'!W39</f>
        <v>3.3776970292530781</v>
      </c>
      <c r="X38">
        <f ca="1">'movie-row'!X$103+'WeightedAveragesFiltered (e)'!X39</f>
        <v>4.4001442474384582</v>
      </c>
      <c r="Y38">
        <f ca="1">'movie-row'!Y$103+'WeightedAveragesFiltered (e)'!Y39</f>
        <v>3.6879991088818618</v>
      </c>
      <c r="Z38">
        <f ca="1">'movie-row'!Z$103+'WeightedAveragesFiltered (e)'!Z39</f>
        <v>3.3588454796160514</v>
      </c>
    </row>
    <row r="39" spans="1:26">
      <c r="A39" s="34" t="s">
        <v>37</v>
      </c>
      <c r="B39">
        <f ca="1">'movie-row'!B$103+'WeightedAveragesFiltered (e)'!B40</f>
        <v>3.6547176262657839</v>
      </c>
      <c r="C39">
        <f ca="1">'movie-row'!C$103+'WeightedAveragesFiltered (e)'!C40</f>
        <v>4.1300526151987604</v>
      </c>
      <c r="D39">
        <f ca="1">'movie-row'!D$103+'WeightedAveragesFiltered (e)'!D40</f>
        <v>4.5927526464500232</v>
      </c>
      <c r="E39">
        <f ca="1">'movie-row'!E$103+'WeightedAveragesFiltered (e)'!E40</f>
        <v>4.0588235294117645</v>
      </c>
      <c r="F39">
        <f ca="1">'movie-row'!F$103+'WeightedAveragesFiltered (e)'!F40</f>
        <v>3.610084980603554</v>
      </c>
      <c r="G39">
        <f ca="1">'movie-row'!G$103+'WeightedAveragesFiltered (e)'!G40</f>
        <v>3.6020012699602613</v>
      </c>
      <c r="H39">
        <f ca="1">'movie-row'!H$103+'WeightedAveragesFiltered (e)'!H40</f>
        <v>4.4310075575549259</v>
      </c>
      <c r="I39">
        <f ca="1">'movie-row'!I$103+'WeightedAveragesFiltered (e)'!I40</f>
        <v>3.4181465919569938</v>
      </c>
      <c r="J39">
        <f ca="1">'movie-row'!J$103+'WeightedAveragesFiltered (e)'!J40</f>
        <v>3.7192350681818449</v>
      </c>
      <c r="K39">
        <f ca="1">'movie-row'!K$103+'WeightedAveragesFiltered (e)'!K40</f>
        <v>4.0636454139853475</v>
      </c>
      <c r="L39">
        <f ca="1">'movie-row'!L$103+'WeightedAveragesFiltered (e)'!L40</f>
        <v>4.0340538904444694</v>
      </c>
      <c r="M39">
        <f ca="1">'movie-row'!M$103+'WeightedAveragesFiltered (e)'!M40</f>
        <v>3.8445448134781999</v>
      </c>
      <c r="N39">
        <f ca="1">'movie-row'!N$103+'WeightedAveragesFiltered (e)'!N40</f>
        <v>3.7729416730712728</v>
      </c>
      <c r="O39">
        <f ca="1">'movie-row'!O$103+'WeightedAveragesFiltered (e)'!O40</f>
        <v>4.3804467318725857</v>
      </c>
      <c r="P39">
        <f ca="1">'movie-row'!P$103+'WeightedAveragesFiltered (e)'!P40</f>
        <v>3.5517703032895009</v>
      </c>
      <c r="Q39">
        <f ca="1">'movie-row'!Q$103+'WeightedAveragesFiltered (e)'!Q40</f>
        <v>3.6282051282051282</v>
      </c>
      <c r="R39">
        <f ca="1">'movie-row'!R$103+'WeightedAveragesFiltered (e)'!R40</f>
        <v>2.9642857142857144</v>
      </c>
      <c r="S39">
        <f ca="1">'movie-row'!S$103+'WeightedAveragesFiltered (e)'!S40</f>
        <v>3.4888999171484762</v>
      </c>
      <c r="T39">
        <f ca="1">'movie-row'!T$103+'WeightedAveragesFiltered (e)'!T40</f>
        <v>3.6728761731681323</v>
      </c>
      <c r="U39">
        <f ca="1">'movie-row'!U$103+'WeightedAveragesFiltered (e)'!U40</f>
        <v>2.8250419612675843</v>
      </c>
      <c r="V39">
        <f ca="1">'movie-row'!V$103+'WeightedAveragesFiltered (e)'!V40</f>
        <v>4.1148648648648649</v>
      </c>
      <c r="W39">
        <f ca="1">'movie-row'!W$103+'WeightedAveragesFiltered (e)'!W40</f>
        <v>3.3935072046341106</v>
      </c>
      <c r="X39">
        <f ca="1">'movie-row'!X$103+'WeightedAveragesFiltered (e)'!X40</f>
        <v>4.2811392184765573</v>
      </c>
      <c r="Y39">
        <f ca="1">'movie-row'!Y$103+'WeightedAveragesFiltered (e)'!Y40</f>
        <v>3.7100681325755023</v>
      </c>
      <c r="Z39">
        <f ca="1">'movie-row'!Z$103+'WeightedAveragesFiltered (e)'!Z40</f>
        <v>3.4409658622585484</v>
      </c>
    </row>
    <row r="40" spans="1:26">
      <c r="A40" s="34" t="s">
        <v>38</v>
      </c>
      <c r="B40">
        <f ca="1">'movie-row'!B$103+'WeightedAveragesFiltered (e)'!B41</f>
        <v>3.6515151515151514</v>
      </c>
      <c r="C40">
        <f ca="1">'movie-row'!C$103+'WeightedAveragesFiltered (e)'!C41</f>
        <v>4.1079545454545459</v>
      </c>
      <c r="D40">
        <f ca="1">'movie-row'!D$103+'WeightedAveragesFiltered (e)'!D41</f>
        <v>4.7044757701115207</v>
      </c>
      <c r="E40">
        <f ca="1">'movie-row'!E$103+'WeightedAveragesFiltered (e)'!E41</f>
        <v>4.0447042960295567</v>
      </c>
      <c r="F40">
        <f ca="1">'movie-row'!F$103+'WeightedAveragesFiltered (e)'!F41</f>
        <v>3.6717516383339657</v>
      </c>
      <c r="G40">
        <f ca="1">'movie-row'!G$103+'WeightedAveragesFiltered (e)'!G41</f>
        <v>3.6524377916958555</v>
      </c>
      <c r="H40">
        <f ca="1">'movie-row'!H$103+'WeightedAveragesFiltered (e)'!H41</f>
        <v>4.441130856547888</v>
      </c>
      <c r="I40">
        <f ca="1">'movie-row'!I$103+'WeightedAveragesFiltered (e)'!I41</f>
        <v>3.4516181795899907</v>
      </c>
      <c r="J40">
        <f ca="1">'movie-row'!J$103+'WeightedAveragesFiltered (e)'!J41</f>
        <v>3.739206300707612</v>
      </c>
      <c r="K40">
        <f ca="1">'movie-row'!K$103+'WeightedAveragesFiltered (e)'!K41</f>
        <v>4.0388852776486663</v>
      </c>
      <c r="L40">
        <f ca="1">'movie-row'!L$103+'WeightedAveragesFiltered (e)'!L41</f>
        <v>4.0652173913043477</v>
      </c>
      <c r="M40">
        <f ca="1">'movie-row'!M$103+'WeightedAveragesFiltered (e)'!M41</f>
        <v>3.703529793301775</v>
      </c>
      <c r="N40">
        <f ca="1">'movie-row'!N$103+'WeightedAveragesFiltered (e)'!N41</f>
        <v>3.7272564887974147</v>
      </c>
      <c r="O40">
        <f ca="1">'movie-row'!O$103+'WeightedAveragesFiltered (e)'!O41</f>
        <v>4.3921289120450879</v>
      </c>
      <c r="P40">
        <f ca="1">'movie-row'!P$103+'WeightedAveragesFiltered (e)'!P41</f>
        <v>3.6767483021037961</v>
      </c>
      <c r="Q40">
        <f ca="1">'movie-row'!Q$103+'WeightedAveragesFiltered (e)'!Q41</f>
        <v>3.6315013681748214</v>
      </c>
      <c r="R40">
        <f ca="1">'movie-row'!R$103+'WeightedAveragesFiltered (e)'!R41</f>
        <v>2.9543377645619802</v>
      </c>
      <c r="S40">
        <f ca="1">'movie-row'!S$103+'WeightedAveragesFiltered (e)'!S41</f>
        <v>3.5005692071311154</v>
      </c>
      <c r="T40">
        <f ca="1">'movie-row'!T$103+'WeightedAveragesFiltered (e)'!T41</f>
        <v>3.8489964525389602</v>
      </c>
      <c r="U40">
        <f ca="1">'movie-row'!U$103+'WeightedAveragesFiltered (e)'!U41</f>
        <v>2.9031459646127473</v>
      </c>
      <c r="V40">
        <f ca="1">'movie-row'!V$103+'WeightedAveragesFiltered (e)'!V41</f>
        <v>3.8579858863629291</v>
      </c>
      <c r="W40">
        <f ca="1">'movie-row'!W$103+'WeightedAveragesFiltered (e)'!W41</f>
        <v>3.4628132925389887</v>
      </c>
      <c r="X40">
        <f ca="1">'movie-row'!X$103+'WeightedAveragesFiltered (e)'!X41</f>
        <v>4.2794117647058822</v>
      </c>
      <c r="Y40">
        <f ca="1">'movie-row'!Y$103+'WeightedAveragesFiltered (e)'!Y41</f>
        <v>3.5717840458179841</v>
      </c>
      <c r="Z40">
        <f ca="1">'movie-row'!Z$103+'WeightedAveragesFiltered (e)'!Z41</f>
        <v>3.3698630136986303</v>
      </c>
    </row>
    <row r="41" spans="1:26">
      <c r="A41" s="34" t="s">
        <v>39</v>
      </c>
      <c r="B41">
        <f ca="1">'movie-row'!B$103+'WeightedAveragesFiltered (e)'!B42</f>
        <v>3.6613880973180488</v>
      </c>
      <c r="C41">
        <f ca="1">'movie-row'!C$103+'WeightedAveragesFiltered (e)'!C42</f>
        <v>4.09613926807687</v>
      </c>
      <c r="D41">
        <f ca="1">'movie-row'!D$103+'WeightedAveragesFiltered (e)'!D42</f>
        <v>4.6935599575939122</v>
      </c>
      <c r="E41">
        <f ca="1">'movie-row'!E$103+'WeightedAveragesFiltered (e)'!E42</f>
        <v>4.0719106437940606</v>
      </c>
      <c r="F41">
        <f ca="1">'movie-row'!F$103+'WeightedAveragesFiltered (e)'!F42</f>
        <v>3.6227851278454928</v>
      </c>
      <c r="G41">
        <f ca="1">'movie-row'!G$103+'WeightedAveragesFiltered (e)'!G42</f>
        <v>3.6898098692864951</v>
      </c>
      <c r="H41">
        <f ca="1">'movie-row'!H$103+'WeightedAveragesFiltered (e)'!H42</f>
        <v>4.6438185998858463</v>
      </c>
      <c r="I41">
        <f ca="1">'movie-row'!I$103+'WeightedAveragesFiltered (e)'!I42</f>
        <v>3.3900366528368275</v>
      </c>
      <c r="J41">
        <f ca="1">'movie-row'!J$103+'WeightedAveragesFiltered (e)'!J42</f>
        <v>3.7451140378789085</v>
      </c>
      <c r="K41">
        <f ca="1">'movie-row'!K$103+'WeightedAveragesFiltered (e)'!K42</f>
        <v>4.0707230927884552</v>
      </c>
      <c r="L41">
        <f ca="1">'movie-row'!L$103+'WeightedAveragesFiltered (e)'!L42</f>
        <v>4.0918173567994627</v>
      </c>
      <c r="M41">
        <f ca="1">'movie-row'!M$103+'WeightedAveragesFiltered (e)'!M42</f>
        <v>3.9089998635705783</v>
      </c>
      <c r="N41">
        <f ca="1">'movie-row'!N$103+'WeightedAveragesFiltered (e)'!N42</f>
        <v>3.8820202344766264</v>
      </c>
      <c r="O41">
        <f ca="1">'movie-row'!O$103+'WeightedAveragesFiltered (e)'!O42</f>
        <v>4.3943271458142839</v>
      </c>
      <c r="P41">
        <f ca="1">'movie-row'!P$103+'WeightedAveragesFiltered (e)'!P42</f>
        <v>3.6483896175955577</v>
      </c>
      <c r="Q41">
        <f ca="1">'movie-row'!Q$103+'WeightedAveragesFiltered (e)'!Q42</f>
        <v>3.6259064126015814</v>
      </c>
      <c r="R41">
        <f ca="1">'movie-row'!R$103+'WeightedAveragesFiltered (e)'!R42</f>
        <v>2.9679330214355977</v>
      </c>
      <c r="S41">
        <f ca="1">'movie-row'!S$103+'WeightedAveragesFiltered (e)'!S42</f>
        <v>3.464483118628372</v>
      </c>
      <c r="T41">
        <f ca="1">'movie-row'!T$103+'WeightedAveragesFiltered (e)'!T42</f>
        <v>3.9099440222180712</v>
      </c>
      <c r="U41">
        <f ca="1">'movie-row'!U$103+'WeightedAveragesFiltered (e)'!U42</f>
        <v>3.0017716411988085</v>
      </c>
      <c r="V41">
        <f ca="1">'movie-row'!V$103+'WeightedAveragesFiltered (e)'!V42</f>
        <v>4.0779462054944471</v>
      </c>
      <c r="W41">
        <f ca="1">'movie-row'!W$103+'WeightedAveragesFiltered (e)'!W42</f>
        <v>3.5292029203265698</v>
      </c>
      <c r="X41">
        <f ca="1">'movie-row'!X$103+'WeightedAveragesFiltered (e)'!X42</f>
        <v>4.2594636656076394</v>
      </c>
      <c r="Y41">
        <f ca="1">'movie-row'!Y$103+'WeightedAveragesFiltered (e)'!Y42</f>
        <v>3.4633315370228344</v>
      </c>
      <c r="Z41">
        <f ca="1">'movie-row'!Z$103+'WeightedAveragesFiltered (e)'!Z42</f>
        <v>3.2753255686871752</v>
      </c>
    </row>
    <row r="42" spans="1:26">
      <c r="A42" s="34" t="s">
        <v>40</v>
      </c>
      <c r="B42" t="e">
        <f ca="1">'movie-row'!B$103+'WeightedAveragesFiltered (e)'!B43</f>
        <v>#DIV/0!</v>
      </c>
      <c r="C42">
        <f ca="1">'movie-row'!C$103+'WeightedAveragesFiltered (e)'!C43</f>
        <v>4.1079545454545459</v>
      </c>
      <c r="D42">
        <f ca="1">'movie-row'!D$103+'WeightedAveragesFiltered (e)'!D43</f>
        <v>4.6825205168221977</v>
      </c>
      <c r="E42">
        <f ca="1">'movie-row'!E$103+'WeightedAveragesFiltered (e)'!E43</f>
        <v>4.0588235294117645</v>
      </c>
      <c r="F42">
        <f ca="1">'movie-row'!F$103+'WeightedAveragesFiltered (e)'!F43</f>
        <v>3.6615384615384614</v>
      </c>
      <c r="G42">
        <f ca="1">'movie-row'!G$103+'WeightedAveragesFiltered (e)'!G43</f>
        <v>3.6666666666666665</v>
      </c>
      <c r="H42">
        <f ca="1">'movie-row'!H$103+'WeightedAveragesFiltered (e)'!H43</f>
        <v>4.5</v>
      </c>
      <c r="I42">
        <f ca="1">'movie-row'!I$103+'WeightedAveragesFiltered (e)'!I43</f>
        <v>3.553907751222801</v>
      </c>
      <c r="J42">
        <f ca="1">'movie-row'!J$103+'WeightedAveragesFiltered (e)'!J43</f>
        <v>3.6876173619525621</v>
      </c>
      <c r="K42">
        <f ca="1">'movie-row'!K$103+'WeightedAveragesFiltered (e)'!K43</f>
        <v>4.0473723034792979</v>
      </c>
      <c r="L42">
        <f ca="1">'movie-row'!L$103+'WeightedAveragesFiltered (e)'!L43</f>
        <v>4.087476424186959</v>
      </c>
      <c r="M42">
        <f ca="1">'movie-row'!M$103+'WeightedAveragesFiltered (e)'!M43</f>
        <v>3.8462993912025567</v>
      </c>
      <c r="N42">
        <f ca="1">'movie-row'!N$103+'WeightedAveragesFiltered (e)'!N43</f>
        <v>3.7597402597402598</v>
      </c>
      <c r="O42">
        <f ca="1">'movie-row'!O$103+'WeightedAveragesFiltered (e)'!O43</f>
        <v>4.4444298813015592</v>
      </c>
      <c r="P42">
        <f ca="1">'movie-row'!P$103+'WeightedAveragesFiltered (e)'!P43</f>
        <v>3.6075982235850179</v>
      </c>
      <c r="Q42">
        <f ca="1">'movie-row'!Q$103+'WeightedAveragesFiltered (e)'!Q43</f>
        <v>3.7051597750673575</v>
      </c>
      <c r="R42">
        <f ca="1">'movie-row'!R$103+'WeightedAveragesFiltered (e)'!R43</f>
        <v>2.9642857142857144</v>
      </c>
      <c r="S42">
        <f ca="1">'movie-row'!S$103+'WeightedAveragesFiltered (e)'!S43</f>
        <v>3.3787728230638345</v>
      </c>
      <c r="T42">
        <f ca="1">'movie-row'!T$103+'WeightedAveragesFiltered (e)'!T43</f>
        <v>3.8656716417910446</v>
      </c>
      <c r="U42">
        <f ca="1">'movie-row'!U$103+'WeightedAveragesFiltered (e)'!U43</f>
        <v>2.779767327745398</v>
      </c>
      <c r="V42" t="e">
        <f ca="1">'movie-row'!V$103+'WeightedAveragesFiltered (e)'!V43</f>
        <v>#DIV/0!</v>
      </c>
      <c r="W42">
        <f ca="1">'movie-row'!W$103+'WeightedAveragesFiltered (e)'!W43</f>
        <v>3.2418941458141379</v>
      </c>
      <c r="X42" t="e">
        <f ca="1">'movie-row'!X$103+'WeightedAveragesFiltered (e)'!X43</f>
        <v>#DIV/0!</v>
      </c>
      <c r="Y42">
        <f ca="1">'movie-row'!Y$103+'WeightedAveragesFiltered (e)'!Y43</f>
        <v>3.6158538313808077</v>
      </c>
      <c r="Z42">
        <f ca="1">'movie-row'!Z$103+'WeightedAveragesFiltered (e)'!Z43</f>
        <v>3.4788142507640472</v>
      </c>
    </row>
    <row r="43" spans="1:26">
      <c r="A43" s="34" t="s">
        <v>41</v>
      </c>
      <c r="B43">
        <f ca="1">'movie-row'!B$103+'WeightedAveragesFiltered (e)'!B44</f>
        <v>3.6571151845335192</v>
      </c>
      <c r="C43">
        <f ca="1">'movie-row'!C$103+'WeightedAveragesFiltered (e)'!C44</f>
        <v>4.0999527591424272</v>
      </c>
      <c r="D43">
        <f ca="1">'movie-row'!D$103+'WeightedAveragesFiltered (e)'!D44</f>
        <v>4.6556270990020217</v>
      </c>
      <c r="E43">
        <f ca="1">'movie-row'!E$103+'WeightedAveragesFiltered (e)'!E44</f>
        <v>4.0459609050813148</v>
      </c>
      <c r="F43">
        <f ca="1">'movie-row'!F$103+'WeightedAveragesFiltered (e)'!F44</f>
        <v>3.5997942844165722</v>
      </c>
      <c r="G43">
        <f ca="1">'movie-row'!G$103+'WeightedAveragesFiltered (e)'!G44</f>
        <v>3.6411172554595237</v>
      </c>
      <c r="H43">
        <f ca="1">'movie-row'!H$103+'WeightedAveragesFiltered (e)'!H44</f>
        <v>4.5974952850089119</v>
      </c>
      <c r="I43">
        <f ca="1">'movie-row'!I$103+'WeightedAveragesFiltered (e)'!I44</f>
        <v>3.6440342998281401</v>
      </c>
      <c r="J43">
        <f ca="1">'movie-row'!J$103+'WeightedAveragesFiltered (e)'!J44</f>
        <v>3.6927803979372245</v>
      </c>
      <c r="K43">
        <f ca="1">'movie-row'!K$103+'WeightedAveragesFiltered (e)'!K44</f>
        <v>4.0410221866199443</v>
      </c>
      <c r="L43">
        <f ca="1">'movie-row'!L$103+'WeightedAveragesFiltered (e)'!L44</f>
        <v>4.1101331200770437</v>
      </c>
      <c r="M43">
        <f ca="1">'movie-row'!M$103+'WeightedAveragesFiltered (e)'!M44</f>
        <v>3.8610811970945957</v>
      </c>
      <c r="N43">
        <f ca="1">'movie-row'!N$103+'WeightedAveragesFiltered (e)'!N44</f>
        <v>3.8003620347964322</v>
      </c>
      <c r="O43">
        <f ca="1">'movie-row'!O$103+'WeightedAveragesFiltered (e)'!O44</f>
        <v>4.3596633978919108</v>
      </c>
      <c r="P43">
        <f ca="1">'movie-row'!P$103+'WeightedAveragesFiltered (e)'!P44</f>
        <v>3.6458634666355758</v>
      </c>
      <c r="Q43">
        <f ca="1">'movie-row'!Q$103+'WeightedAveragesFiltered (e)'!Q44</f>
        <v>3.5743353324849068</v>
      </c>
      <c r="R43">
        <f ca="1">'movie-row'!R$103+'WeightedAveragesFiltered (e)'!R44</f>
        <v>2.9558115392814215</v>
      </c>
      <c r="S43">
        <f ca="1">'movie-row'!S$103+'WeightedAveragesFiltered (e)'!S44</f>
        <v>3.4631515138137123</v>
      </c>
      <c r="T43">
        <f ca="1">'movie-row'!T$103+'WeightedAveragesFiltered (e)'!T44</f>
        <v>3.8219520007331549</v>
      </c>
      <c r="U43">
        <f ca="1">'movie-row'!U$103+'WeightedAveragesFiltered (e)'!U44</f>
        <v>2.9240492862622705</v>
      </c>
      <c r="V43">
        <f ca="1">'movie-row'!V$103+'WeightedAveragesFiltered (e)'!V44</f>
        <v>3.9263974214246207</v>
      </c>
      <c r="W43">
        <f ca="1">'movie-row'!W$103+'WeightedAveragesFiltered (e)'!W44</f>
        <v>3.4899493807148332</v>
      </c>
      <c r="X43">
        <f ca="1">'movie-row'!X$103+'WeightedAveragesFiltered (e)'!X44</f>
        <v>4.1814422203191492</v>
      </c>
      <c r="Y43">
        <f ca="1">'movie-row'!Y$103+'WeightedAveragesFiltered (e)'!Y44</f>
        <v>3.5939932640153995</v>
      </c>
      <c r="Z43">
        <f ca="1">'movie-row'!Z$103+'WeightedAveragesFiltered (e)'!Z44</f>
        <v>3.3361353753307337</v>
      </c>
    </row>
    <row r="44" spans="1:26">
      <c r="A44" s="34" t="s">
        <v>42</v>
      </c>
      <c r="B44">
        <f ca="1">'movie-row'!B$103+'WeightedAveragesFiltered (e)'!B45</f>
        <v>3.6036090426899814</v>
      </c>
      <c r="C44">
        <f ca="1">'movie-row'!C$103+'WeightedAveragesFiltered (e)'!C45</f>
        <v>4.1003693568954445</v>
      </c>
      <c r="D44">
        <f ca="1">'movie-row'!D$103+'WeightedAveragesFiltered (e)'!D45</f>
        <v>4.8151257198076092</v>
      </c>
      <c r="E44">
        <f ca="1">'movie-row'!E$103+'WeightedAveragesFiltered (e)'!E45</f>
        <v>4.1646403785886257</v>
      </c>
      <c r="F44">
        <f ca="1">'movie-row'!F$103+'WeightedAveragesFiltered (e)'!F45</f>
        <v>3.6755998602846858</v>
      </c>
      <c r="G44">
        <f ca="1">'movie-row'!G$103+'WeightedAveragesFiltered (e)'!G45</f>
        <v>3.576031112642486</v>
      </c>
      <c r="H44">
        <f ca="1">'movie-row'!H$103+'WeightedAveragesFiltered (e)'!H45</f>
        <v>4.3260624366427107</v>
      </c>
      <c r="I44">
        <f ca="1">'movie-row'!I$103+'WeightedAveragesFiltered (e)'!I45</f>
        <v>3.4187755864242733</v>
      </c>
      <c r="J44">
        <f ca="1">'movie-row'!J$103+'WeightedAveragesFiltered (e)'!J45</f>
        <v>3.7111803255700355</v>
      </c>
      <c r="K44">
        <f ca="1">'movie-row'!K$103+'WeightedAveragesFiltered (e)'!K45</f>
        <v>4.0628299558789056</v>
      </c>
      <c r="L44">
        <f ca="1">'movie-row'!L$103+'WeightedAveragesFiltered (e)'!L45</f>
        <v>4.0460982904645499</v>
      </c>
      <c r="M44">
        <f ca="1">'movie-row'!M$103+'WeightedAveragesFiltered (e)'!M45</f>
        <v>3.8761330615837437</v>
      </c>
      <c r="N44">
        <f ca="1">'movie-row'!N$103+'WeightedAveragesFiltered (e)'!N45</f>
        <v>3.7416308091044344</v>
      </c>
      <c r="O44">
        <f ca="1">'movie-row'!O$103+'WeightedAveragesFiltered (e)'!O45</f>
        <v>4.3914885153415915</v>
      </c>
      <c r="P44">
        <f ca="1">'movie-row'!P$103+'WeightedAveragesFiltered (e)'!P45</f>
        <v>3.6263258874249926</v>
      </c>
      <c r="Q44">
        <f ca="1">'movie-row'!Q$103+'WeightedAveragesFiltered (e)'!Q45</f>
        <v>3.6282051282051282</v>
      </c>
      <c r="R44">
        <f ca="1">'movie-row'!R$103+'WeightedAveragesFiltered (e)'!R45</f>
        <v>2.9439576517447441</v>
      </c>
      <c r="S44">
        <f ca="1">'movie-row'!S$103+'WeightedAveragesFiltered (e)'!S45</f>
        <v>3.4164508183627702</v>
      </c>
      <c r="T44">
        <f ca="1">'movie-row'!T$103+'WeightedAveragesFiltered (e)'!T45</f>
        <v>3.854371207140658</v>
      </c>
      <c r="U44">
        <f ca="1">'movie-row'!U$103+'WeightedAveragesFiltered (e)'!U45</f>
        <v>2.8063053263974114</v>
      </c>
      <c r="V44">
        <f ca="1">'movie-row'!V$103+'WeightedAveragesFiltered (e)'!V45</f>
        <v>4.1047709090409992</v>
      </c>
      <c r="W44">
        <f ca="1">'movie-row'!W$103+'WeightedAveragesFiltered (e)'!W45</f>
        <v>3.6287585975850347</v>
      </c>
      <c r="X44">
        <f ca="1">'movie-row'!X$103+'WeightedAveragesFiltered (e)'!X45</f>
        <v>4.1975563146195691</v>
      </c>
      <c r="Y44">
        <f ca="1">'movie-row'!Y$103+'WeightedAveragesFiltered (e)'!Y45</f>
        <v>3.7293848717551272</v>
      </c>
      <c r="Z44">
        <f ca="1">'movie-row'!Z$103+'WeightedAveragesFiltered (e)'!Z45</f>
        <v>3.3851676290346511</v>
      </c>
    </row>
    <row r="45" spans="1:26">
      <c r="A45" s="34" t="s">
        <v>43</v>
      </c>
      <c r="B45">
        <f ca="1">'movie-row'!B$103+'WeightedAveragesFiltered (e)'!B46</f>
        <v>3.5660284133803453</v>
      </c>
      <c r="C45">
        <f ca="1">'movie-row'!C$103+'WeightedAveragesFiltered (e)'!C46</f>
        <v>4.0969372631142997</v>
      </c>
      <c r="D45">
        <f ca="1">'movie-row'!D$103+'WeightedAveragesFiltered (e)'!D46</f>
        <v>4.7859702477584731</v>
      </c>
      <c r="E45">
        <f ca="1">'movie-row'!E$103+'WeightedAveragesFiltered (e)'!E46</f>
        <v>4.1790946458200464</v>
      </c>
      <c r="F45">
        <f ca="1">'movie-row'!F$103+'WeightedAveragesFiltered (e)'!F46</f>
        <v>3.6701380091333067</v>
      </c>
      <c r="G45">
        <f ca="1">'movie-row'!G$103+'WeightedAveragesFiltered (e)'!G46</f>
        <v>3.6357505014875389</v>
      </c>
      <c r="H45">
        <f ca="1">'movie-row'!H$103+'WeightedAveragesFiltered (e)'!H46</f>
        <v>4.356837387725931</v>
      </c>
      <c r="I45">
        <f ca="1">'movie-row'!I$103+'WeightedAveragesFiltered (e)'!I46</f>
        <v>3.492144967635471</v>
      </c>
      <c r="J45">
        <f ca="1">'movie-row'!J$103+'WeightedAveragesFiltered (e)'!J46</f>
        <v>3.7005795143096143</v>
      </c>
      <c r="K45">
        <f ca="1">'movie-row'!K$103+'WeightedAveragesFiltered (e)'!K46</f>
        <v>4.0200546679220048</v>
      </c>
      <c r="L45">
        <f ca="1">'movie-row'!L$103+'WeightedAveragesFiltered (e)'!L46</f>
        <v>4.058279786544742</v>
      </c>
      <c r="M45">
        <f ca="1">'movie-row'!M$103+'WeightedAveragesFiltered (e)'!M46</f>
        <v>3.8485154612116363</v>
      </c>
      <c r="N45">
        <f ca="1">'movie-row'!N$103+'WeightedAveragesFiltered (e)'!N46</f>
        <v>3.5629814788551153</v>
      </c>
      <c r="O45">
        <f ca="1">'movie-row'!O$103+'WeightedAveragesFiltered (e)'!O46</f>
        <v>4.4301724537802247</v>
      </c>
      <c r="P45">
        <f ca="1">'movie-row'!P$103+'WeightedAveragesFiltered (e)'!P46</f>
        <v>3.6134716606092456</v>
      </c>
      <c r="Q45">
        <f ca="1">'movie-row'!Q$103+'WeightedAveragesFiltered (e)'!Q46</f>
        <v>3.6782248772072466</v>
      </c>
      <c r="R45">
        <f ca="1">'movie-row'!R$103+'WeightedAveragesFiltered (e)'!R46</f>
        <v>3.0085219690607454</v>
      </c>
      <c r="S45">
        <f ca="1">'movie-row'!S$103+'WeightedAveragesFiltered (e)'!S46</f>
        <v>3.3428868244070569</v>
      </c>
      <c r="T45">
        <f ca="1">'movie-row'!T$103+'WeightedAveragesFiltered (e)'!T46</f>
        <v>3.9497410235120269</v>
      </c>
      <c r="U45">
        <f ca="1">'movie-row'!U$103+'WeightedAveragesFiltered (e)'!U46</f>
        <v>2.8105393838908141</v>
      </c>
      <c r="V45">
        <f ca="1">'movie-row'!V$103+'WeightedAveragesFiltered (e)'!V46</f>
        <v>4.288065023586868</v>
      </c>
      <c r="W45">
        <f ca="1">'movie-row'!W$103+'WeightedAveragesFiltered (e)'!W46</f>
        <v>3.4953569999449123</v>
      </c>
      <c r="X45">
        <f ca="1">'movie-row'!X$103+'WeightedAveragesFiltered (e)'!X46</f>
        <v>4.1968069955151845</v>
      </c>
      <c r="Y45">
        <f ca="1">'movie-row'!Y$103+'WeightedAveragesFiltered (e)'!Y46</f>
        <v>3.658642084293239</v>
      </c>
      <c r="Z45">
        <f ca="1">'movie-row'!Z$103+'WeightedAveragesFiltered (e)'!Z46</f>
        <v>3.450872343714332</v>
      </c>
    </row>
    <row r="46" spans="1:26">
      <c r="A46" s="34" t="s">
        <v>44</v>
      </c>
      <c r="B46">
        <f ca="1">'movie-row'!B$103+'WeightedAveragesFiltered (e)'!B47</f>
        <v>3.6700909989324062</v>
      </c>
      <c r="C46">
        <f ca="1">'movie-row'!C$103+'WeightedAveragesFiltered (e)'!C47</f>
        <v>4.1079545454545459</v>
      </c>
      <c r="D46">
        <f ca="1">'movie-row'!D$103+'WeightedAveragesFiltered (e)'!D47</f>
        <v>4.7180439601699051</v>
      </c>
      <c r="E46">
        <f ca="1">'movie-row'!E$103+'WeightedAveragesFiltered (e)'!E47</f>
        <v>4.147922509674582</v>
      </c>
      <c r="F46">
        <f ca="1">'movie-row'!F$103+'WeightedAveragesFiltered (e)'!F47</f>
        <v>3.624026823279944</v>
      </c>
      <c r="G46">
        <f ca="1">'movie-row'!G$103+'WeightedAveragesFiltered (e)'!G47</f>
        <v>3.7486864529084256</v>
      </c>
      <c r="H46">
        <f ca="1">'movie-row'!H$103+'WeightedAveragesFiltered (e)'!H47</f>
        <v>4.4818591675059407</v>
      </c>
      <c r="I46">
        <f ca="1">'movie-row'!I$103+'WeightedAveragesFiltered (e)'!I47</f>
        <v>3.4716390267554829</v>
      </c>
      <c r="J46">
        <f ca="1">'movie-row'!J$103+'WeightedAveragesFiltered (e)'!J47</f>
        <v>3.7545364374485626</v>
      </c>
      <c r="K46">
        <f ca="1">'movie-row'!K$103+'WeightedAveragesFiltered (e)'!K47</f>
        <v>4.1075055186912355</v>
      </c>
      <c r="L46">
        <f ca="1">'movie-row'!L$103+'WeightedAveragesFiltered (e)'!L47</f>
        <v>4.0462996480375715</v>
      </c>
      <c r="M46">
        <f ca="1">'movie-row'!M$103+'WeightedAveragesFiltered (e)'!M47</f>
        <v>3.7620477663473646</v>
      </c>
      <c r="N46">
        <f ca="1">'movie-row'!N$103+'WeightedAveragesFiltered (e)'!N47</f>
        <v>3.7170048012506616</v>
      </c>
      <c r="O46">
        <f ca="1">'movie-row'!O$103+'WeightedAveragesFiltered (e)'!O47</f>
        <v>4.3857181448340903</v>
      </c>
      <c r="P46">
        <f ca="1">'movie-row'!P$103+'WeightedAveragesFiltered (e)'!P47</f>
        <v>3.5289059154366407</v>
      </c>
      <c r="Q46">
        <f ca="1">'movie-row'!Q$103+'WeightedAveragesFiltered (e)'!Q47</f>
        <v>3.5911186702408537</v>
      </c>
      <c r="R46">
        <f ca="1">'movie-row'!R$103+'WeightedAveragesFiltered (e)'!R47</f>
        <v>2.962255735387163</v>
      </c>
      <c r="S46">
        <f ca="1">'movie-row'!S$103+'WeightedAveragesFiltered (e)'!S47</f>
        <v>3.44</v>
      </c>
      <c r="T46">
        <f ca="1">'movie-row'!T$103+'WeightedAveragesFiltered (e)'!T47</f>
        <v>3.715331964676917</v>
      </c>
      <c r="U46">
        <f ca="1">'movie-row'!U$103+'WeightedAveragesFiltered (e)'!U47</f>
        <v>2.8699037028892405</v>
      </c>
      <c r="V46">
        <f ca="1">'movie-row'!V$103+'WeightedAveragesFiltered (e)'!V47</f>
        <v>4.1148648648648649</v>
      </c>
      <c r="W46">
        <f ca="1">'movie-row'!W$103+'WeightedAveragesFiltered (e)'!W47</f>
        <v>3.547747607612513</v>
      </c>
      <c r="X46">
        <f ca="1">'movie-row'!X$103+'WeightedAveragesFiltered (e)'!X47</f>
        <v>4.2794117647058822</v>
      </c>
      <c r="Y46">
        <f ca="1">'movie-row'!Y$103+'WeightedAveragesFiltered (e)'!Y47</f>
        <v>3.7</v>
      </c>
      <c r="Z46">
        <f ca="1">'movie-row'!Z$103+'WeightedAveragesFiltered (e)'!Z47</f>
        <v>3.3153873951659216</v>
      </c>
    </row>
    <row r="47" spans="1:26">
      <c r="A47" s="34" t="s">
        <v>45</v>
      </c>
      <c r="B47">
        <f ca="1">'movie-row'!B$103+'WeightedAveragesFiltered (e)'!B48</f>
        <v>3.6515151515151514</v>
      </c>
      <c r="C47">
        <f ca="1">'movie-row'!C$103+'WeightedAveragesFiltered (e)'!C48</f>
        <v>4.1102846702233524</v>
      </c>
      <c r="D47">
        <f ca="1">'movie-row'!D$103+'WeightedAveragesFiltered (e)'!D48</f>
        <v>4.8183201302716068</v>
      </c>
      <c r="E47">
        <f ca="1">'movie-row'!E$103+'WeightedAveragesFiltered (e)'!E48</f>
        <v>4.0588235294117645</v>
      </c>
      <c r="F47">
        <f ca="1">'movie-row'!F$103+'WeightedAveragesFiltered (e)'!F48</f>
        <v>3.6606567182075858</v>
      </c>
      <c r="G47">
        <f ca="1">'movie-row'!G$103+'WeightedAveragesFiltered (e)'!G48</f>
        <v>3.6666666666666665</v>
      </c>
      <c r="H47" t="e">
        <f ca="1">'movie-row'!H$103+'WeightedAveragesFiltered (e)'!H48</f>
        <v>#DIV/0!</v>
      </c>
      <c r="I47">
        <f ca="1">'movie-row'!I$103+'WeightedAveragesFiltered (e)'!I48</f>
        <v>3.5101010101010099</v>
      </c>
      <c r="J47">
        <f ca="1">'movie-row'!J$103+'WeightedAveragesFiltered (e)'!J48</f>
        <v>3.8415598088205813</v>
      </c>
      <c r="K47">
        <f ca="1">'movie-row'!K$103+'WeightedAveragesFiltered (e)'!K48</f>
        <v>4.2900233575472821</v>
      </c>
      <c r="L47">
        <f ca="1">'movie-row'!L$103+'WeightedAveragesFiltered (e)'!L48</f>
        <v>4.0526960608293239</v>
      </c>
      <c r="M47">
        <f ca="1">'movie-row'!M$103+'WeightedAveragesFiltered (e)'!M48</f>
        <v>3.859375</v>
      </c>
      <c r="N47">
        <f ca="1">'movie-row'!N$103+'WeightedAveragesFiltered (e)'!N48</f>
        <v>3.7597402597402598</v>
      </c>
      <c r="O47">
        <f ca="1">'movie-row'!O$103+'WeightedAveragesFiltered (e)'!O48</f>
        <v>4.516753392312987</v>
      </c>
      <c r="P47">
        <f ca="1">'movie-row'!P$103+'WeightedAveragesFiltered (e)'!P48</f>
        <v>3.6</v>
      </c>
      <c r="Q47">
        <f ca="1">'movie-row'!Q$103+'WeightedAveragesFiltered (e)'!Q48</f>
        <v>3.6282051282051282</v>
      </c>
      <c r="R47">
        <f ca="1">'movie-row'!R$103+'WeightedAveragesFiltered (e)'!R48</f>
        <v>2.9985148513138942</v>
      </c>
      <c r="S47" t="e">
        <f ca="1">'movie-row'!S$103+'WeightedAveragesFiltered (e)'!S48</f>
        <v>#DIV/0!</v>
      </c>
      <c r="T47">
        <f ca="1">'movie-row'!T$103+'WeightedAveragesFiltered (e)'!T48</f>
        <v>3.8656716417910446</v>
      </c>
      <c r="U47" t="e">
        <f ca="1">'movie-row'!U$103+'WeightedAveragesFiltered (e)'!U48</f>
        <v>#DIV/0!</v>
      </c>
      <c r="V47">
        <f ca="1">'movie-row'!V$103+'WeightedAveragesFiltered (e)'!V48</f>
        <v>4.1148648648648649</v>
      </c>
      <c r="W47">
        <f ca="1">'movie-row'!W$103+'WeightedAveragesFiltered (e)'!W48</f>
        <v>3.4902464212068471</v>
      </c>
      <c r="X47">
        <f ca="1">'movie-row'!X$103+'WeightedAveragesFiltered (e)'!X48</f>
        <v>4.2794117647058822</v>
      </c>
      <c r="Y47">
        <f ca="1">'movie-row'!Y$103+'WeightedAveragesFiltered (e)'!Y48</f>
        <v>3.8794943715872923</v>
      </c>
      <c r="Z47">
        <f ca="1">'movie-row'!Z$103+'WeightedAveragesFiltered (e)'!Z48</f>
        <v>3.3698630136986303</v>
      </c>
    </row>
    <row r="48" spans="1:26">
      <c r="A48" s="34" t="s">
        <v>46</v>
      </c>
      <c r="B48">
        <f ca="1">'movie-row'!B$103+'WeightedAveragesFiltered (e)'!B49</f>
        <v>3.6808562055286473</v>
      </c>
      <c r="C48">
        <f ca="1">'movie-row'!C$103+'WeightedAveragesFiltered (e)'!C49</f>
        <v>4.1490204757245506</v>
      </c>
      <c r="D48">
        <f ca="1">'movie-row'!D$103+'WeightedAveragesFiltered (e)'!D49</f>
        <v>4.6388404601032098</v>
      </c>
      <c r="E48">
        <f ca="1">'movie-row'!E$103+'WeightedAveragesFiltered (e)'!E49</f>
        <v>3.9121023517005047</v>
      </c>
      <c r="F48">
        <f ca="1">'movie-row'!F$103+'WeightedAveragesFiltered (e)'!F49</f>
        <v>3.6679627534170121</v>
      </c>
      <c r="G48">
        <f ca="1">'movie-row'!G$103+'WeightedAveragesFiltered (e)'!G49</f>
        <v>3.6474718675566269</v>
      </c>
      <c r="H48">
        <f ca="1">'movie-row'!H$103+'WeightedAveragesFiltered (e)'!H49</f>
        <v>4.4891731227107821</v>
      </c>
      <c r="I48">
        <f ca="1">'movie-row'!I$103+'WeightedAveragesFiltered (e)'!I49</f>
        <v>3.485675457955717</v>
      </c>
      <c r="J48">
        <f ca="1">'movie-row'!J$103+'WeightedAveragesFiltered (e)'!J49</f>
        <v>3.7324350339886134</v>
      </c>
      <c r="K48">
        <f ca="1">'movie-row'!K$103+'WeightedAveragesFiltered (e)'!K49</f>
        <v>4.0308034031496947</v>
      </c>
      <c r="L48">
        <f ca="1">'movie-row'!L$103+'WeightedAveragesFiltered (e)'!L49</f>
        <v>4.0466722936727226</v>
      </c>
      <c r="M48" t="e">
        <f ca="1">'movie-row'!M$103+'WeightedAveragesFiltered (e)'!M49</f>
        <v>#DIV/0!</v>
      </c>
      <c r="N48">
        <f ca="1">'movie-row'!N$103+'WeightedAveragesFiltered (e)'!N49</f>
        <v>3.7276184042344203</v>
      </c>
      <c r="O48">
        <f ca="1">'movie-row'!O$103+'WeightedAveragesFiltered (e)'!O49</f>
        <v>4.3651482802223098</v>
      </c>
      <c r="P48">
        <f ca="1">'movie-row'!P$103+'WeightedAveragesFiltered (e)'!P49</f>
        <v>3.6307494775559555</v>
      </c>
      <c r="Q48">
        <f ca="1">'movie-row'!Q$103+'WeightedAveragesFiltered (e)'!Q49</f>
        <v>3.6754559320066971</v>
      </c>
      <c r="R48">
        <f ca="1">'movie-row'!R$103+'WeightedAveragesFiltered (e)'!R49</f>
        <v>3.0146315155623258</v>
      </c>
      <c r="S48">
        <f ca="1">'movie-row'!S$103+'WeightedAveragesFiltered (e)'!S49</f>
        <v>3.3703371402416429</v>
      </c>
      <c r="T48">
        <f ca="1">'movie-row'!T$103+'WeightedAveragesFiltered (e)'!T49</f>
        <v>3.7714305259304126</v>
      </c>
      <c r="U48">
        <f ca="1">'movie-row'!U$103+'WeightedAveragesFiltered (e)'!U49</f>
        <v>2.8026136813243689</v>
      </c>
      <c r="V48">
        <f ca="1">'movie-row'!V$103+'WeightedAveragesFiltered (e)'!V49</f>
        <v>4.047714229274562</v>
      </c>
      <c r="W48">
        <f ca="1">'movie-row'!W$103+'WeightedAveragesFiltered (e)'!W49</f>
        <v>3.5948207301492374</v>
      </c>
      <c r="X48">
        <f ca="1">'movie-row'!X$103+'WeightedAveragesFiltered (e)'!X49</f>
        <v>4.3041489213037627</v>
      </c>
      <c r="Y48">
        <f ca="1">'movie-row'!Y$103+'WeightedAveragesFiltered (e)'!Y49</f>
        <v>3.768921058269151</v>
      </c>
      <c r="Z48">
        <f ca="1">'movie-row'!Z$103+'WeightedAveragesFiltered (e)'!Z49</f>
        <v>3.4058564861460456</v>
      </c>
    </row>
    <row r="49" spans="1:26">
      <c r="A49" s="34" t="s">
        <v>47</v>
      </c>
      <c r="B49">
        <f ca="1">'movie-row'!B$103+'WeightedAveragesFiltered (e)'!B50</f>
        <v>3.6515151515151514</v>
      </c>
      <c r="C49">
        <f ca="1">'movie-row'!C$103+'WeightedAveragesFiltered (e)'!C50</f>
        <v>4.1812806109131788</v>
      </c>
      <c r="D49">
        <f ca="1">'movie-row'!D$103+'WeightedAveragesFiltered (e)'!D50</f>
        <v>4.6798088173082997</v>
      </c>
      <c r="E49">
        <f ca="1">'movie-row'!E$103+'WeightedAveragesFiltered (e)'!E50</f>
        <v>4.1252347642064198</v>
      </c>
      <c r="F49">
        <f ca="1">'movie-row'!F$103+'WeightedAveragesFiltered (e)'!F50</f>
        <v>3.6651914791431746</v>
      </c>
      <c r="G49">
        <f ca="1">'movie-row'!G$103+'WeightedAveragesFiltered (e)'!G50</f>
        <v>3.641962726875835</v>
      </c>
      <c r="H49">
        <f ca="1">'movie-row'!H$103+'WeightedAveragesFiltered (e)'!H50</f>
        <v>4.4223876327639209</v>
      </c>
      <c r="I49">
        <f ca="1">'movie-row'!I$103+'WeightedAveragesFiltered (e)'!I50</f>
        <v>3.5565720755592714</v>
      </c>
      <c r="J49">
        <f ca="1">'movie-row'!J$103+'WeightedAveragesFiltered (e)'!J50</f>
        <v>3.7279195926677389</v>
      </c>
      <c r="K49">
        <f ca="1">'movie-row'!K$103+'WeightedAveragesFiltered (e)'!K50</f>
        <v>4.0169944444592582</v>
      </c>
      <c r="L49">
        <f ca="1">'movie-row'!L$103+'WeightedAveragesFiltered (e)'!L50</f>
        <v>4.0181485726675721</v>
      </c>
      <c r="M49">
        <f ca="1">'movie-row'!M$103+'WeightedAveragesFiltered (e)'!M50</f>
        <v>3.7862193695117408</v>
      </c>
      <c r="N49">
        <f ca="1">'movie-row'!N$103+'WeightedAveragesFiltered (e)'!N50</f>
        <v>3.6514834896890611</v>
      </c>
      <c r="O49">
        <f ca="1">'movie-row'!O$103+'WeightedAveragesFiltered (e)'!O50</f>
        <v>4.4197002808281356</v>
      </c>
      <c r="P49">
        <f ca="1">'movie-row'!P$103+'WeightedAveragesFiltered (e)'!P50</f>
        <v>3.5391165747793991</v>
      </c>
      <c r="Q49">
        <f ca="1">'movie-row'!Q$103+'WeightedAveragesFiltered (e)'!Q50</f>
        <v>3.6278693475693813</v>
      </c>
      <c r="R49">
        <f ca="1">'movie-row'!R$103+'WeightedAveragesFiltered (e)'!R50</f>
        <v>2.9649016295066133</v>
      </c>
      <c r="S49">
        <f ca="1">'movie-row'!S$103+'WeightedAveragesFiltered (e)'!S50</f>
        <v>3.4134636865185515</v>
      </c>
      <c r="T49">
        <f ca="1">'movie-row'!T$103+'WeightedAveragesFiltered (e)'!T50</f>
        <v>3.7876089017870274</v>
      </c>
      <c r="U49">
        <f ca="1">'movie-row'!U$103+'WeightedAveragesFiltered (e)'!U50</f>
        <v>2.858173993725964</v>
      </c>
      <c r="V49">
        <f ca="1">'movie-row'!V$103+'WeightedAveragesFiltered (e)'!V50</f>
        <v>4.1148648648648649</v>
      </c>
      <c r="W49">
        <f ca="1">'movie-row'!W$103+'WeightedAveragesFiltered (e)'!W50</f>
        <v>3.3839925800413053</v>
      </c>
      <c r="X49">
        <f ca="1">'movie-row'!X$103+'WeightedAveragesFiltered (e)'!X50</f>
        <v>4.2794117647058822</v>
      </c>
      <c r="Y49">
        <f ca="1">'movie-row'!Y$103+'WeightedAveragesFiltered (e)'!Y50</f>
        <v>3.7994302535153608</v>
      </c>
      <c r="Z49">
        <f ca="1">'movie-row'!Z$103+'WeightedAveragesFiltered (e)'!Z50</f>
        <v>3.3800985596387352</v>
      </c>
    </row>
    <row r="50" spans="1:26">
      <c r="A50" s="34" t="s">
        <v>48</v>
      </c>
      <c r="B50">
        <f ca="1">'movie-row'!B$103+'WeightedAveragesFiltered (e)'!B51</f>
        <v>3.7198247706494301</v>
      </c>
      <c r="C50">
        <f ca="1">'movie-row'!C$103+'WeightedAveragesFiltered (e)'!C51</f>
        <v>4.1462449418917329</v>
      </c>
      <c r="D50">
        <f ca="1">'movie-row'!D$103+'WeightedAveragesFiltered (e)'!D51</f>
        <v>4.6809211856447677</v>
      </c>
      <c r="E50">
        <f ca="1">'movie-row'!E$103+'WeightedAveragesFiltered (e)'!E51</f>
        <v>3.9121023517005047</v>
      </c>
      <c r="F50">
        <f ca="1">'movie-row'!F$103+'WeightedAveragesFiltered (e)'!F51</f>
        <v>3.5599923240079239</v>
      </c>
      <c r="G50">
        <f ca="1">'movie-row'!G$103+'WeightedAveragesFiltered (e)'!G51</f>
        <v>3.7911982933603237</v>
      </c>
      <c r="H50">
        <f ca="1">'movie-row'!H$103+'WeightedAveragesFiltered (e)'!H51</f>
        <v>4.4891731227107821</v>
      </c>
      <c r="I50">
        <f ca="1">'movie-row'!I$103+'WeightedAveragesFiltered (e)'!I51</f>
        <v>3.5508102636764978</v>
      </c>
      <c r="J50">
        <f ca="1">'movie-row'!J$103+'WeightedAveragesFiltered (e)'!J51</f>
        <v>3.6915068233154607</v>
      </c>
      <c r="K50">
        <f ca="1">'movie-row'!K$103+'WeightedAveragesFiltered (e)'!K51</f>
        <v>4.0233368722597351</v>
      </c>
      <c r="L50">
        <f ca="1">'movie-row'!L$103+'WeightedAveragesFiltered (e)'!L51</f>
        <v>4.0578881556779969</v>
      </c>
      <c r="M50">
        <f ca="1">'movie-row'!M$103+'WeightedAveragesFiltered (e)'!M51</f>
        <v>3.859375</v>
      </c>
      <c r="N50">
        <f ca="1">'movie-row'!N$103+'WeightedAveragesFiltered (e)'!N51</f>
        <v>3.7066055896659926</v>
      </c>
      <c r="O50">
        <f ca="1">'movie-row'!O$103+'WeightedAveragesFiltered (e)'!O51</f>
        <v>4.4163212520759414</v>
      </c>
      <c r="P50">
        <f ca="1">'movie-row'!P$103+'WeightedAveragesFiltered (e)'!P51</f>
        <v>3.6339603668747955</v>
      </c>
      <c r="Q50">
        <f ca="1">'movie-row'!Q$103+'WeightedAveragesFiltered (e)'!Q51</f>
        <v>3.6428019126124069</v>
      </c>
      <c r="R50">
        <f ca="1">'movie-row'!R$103+'WeightedAveragesFiltered (e)'!R51</f>
        <v>2.9642857142857144</v>
      </c>
      <c r="S50">
        <f ca="1">'movie-row'!S$103+'WeightedAveragesFiltered (e)'!S51</f>
        <v>3.356182626124026</v>
      </c>
      <c r="T50">
        <f ca="1">'movie-row'!T$103+'WeightedAveragesFiltered (e)'!T51</f>
        <v>3.7400168206435356</v>
      </c>
      <c r="U50">
        <f ca="1">'movie-row'!U$103+'WeightedAveragesFiltered (e)'!U51</f>
        <v>2.8026136813243694</v>
      </c>
      <c r="V50">
        <f ca="1">'movie-row'!V$103+'WeightedAveragesFiltered (e)'!V51</f>
        <v>3.9947143685818443</v>
      </c>
      <c r="W50">
        <f ca="1">'movie-row'!W$103+'WeightedAveragesFiltered (e)'!W51</f>
        <v>3.3681819727408508</v>
      </c>
      <c r="X50">
        <f ca="1">'movie-row'!X$103+'WeightedAveragesFiltered (e)'!X51</f>
        <v>4.3636120217233607</v>
      </c>
      <c r="Y50">
        <f ca="1">'movie-row'!Y$103+'WeightedAveragesFiltered (e)'!Y51</f>
        <v>3.843776410117222</v>
      </c>
      <c r="Z50">
        <f ca="1">'movie-row'!Z$103+'WeightedAveragesFiltered (e)'!Z51</f>
        <v>3.4838194355486953</v>
      </c>
    </row>
    <row r="51" spans="1:26">
      <c r="A51" s="34" t="s">
        <v>49</v>
      </c>
      <c r="B51">
        <f ca="1">'movie-row'!B$103+'WeightedAveragesFiltered (e)'!B52</f>
        <v>3.7054022198042165</v>
      </c>
      <c r="C51">
        <f ca="1">'movie-row'!C$103+'WeightedAveragesFiltered (e)'!C52</f>
        <v>4.1262648751803468</v>
      </c>
      <c r="D51">
        <f ca="1">'movie-row'!D$103+'WeightedAveragesFiltered (e)'!D52</f>
        <v>4.7445007314385954</v>
      </c>
      <c r="E51">
        <f ca="1">'movie-row'!E$103+'WeightedAveragesFiltered (e)'!E52</f>
        <v>4.078370053214897</v>
      </c>
      <c r="F51">
        <f ca="1">'movie-row'!F$103+'WeightedAveragesFiltered (e)'!F52</f>
        <v>3.6682475762357565</v>
      </c>
      <c r="G51">
        <f ca="1">'movie-row'!G$103+'WeightedAveragesFiltered (e)'!G52</f>
        <v>3.7567629829136777</v>
      </c>
      <c r="H51">
        <f ca="1">'movie-row'!H$103+'WeightedAveragesFiltered (e)'!H52</f>
        <v>4.2373948136276169</v>
      </c>
      <c r="I51">
        <f ca="1">'movie-row'!I$103+'WeightedAveragesFiltered (e)'!I52</f>
        <v>3.5899221005105861</v>
      </c>
      <c r="J51">
        <f ca="1">'movie-row'!J$103+'WeightedAveragesFiltered (e)'!J52</f>
        <v>3.7510362483312916</v>
      </c>
      <c r="K51">
        <f ca="1">'movie-row'!K$103+'WeightedAveragesFiltered (e)'!K52</f>
        <v>3.9909822659890293</v>
      </c>
      <c r="L51">
        <f ca="1">'movie-row'!L$103+'WeightedAveragesFiltered (e)'!L52</f>
        <v>4.0462996480375715</v>
      </c>
      <c r="M51">
        <f ca="1">'movie-row'!M$103+'WeightedAveragesFiltered (e)'!M52</f>
        <v>3.8138740736619301</v>
      </c>
      <c r="N51">
        <f ca="1">'movie-row'!N$103+'WeightedAveragesFiltered (e)'!N52</f>
        <v>3.6333458160295287</v>
      </c>
      <c r="O51">
        <f ca="1">'movie-row'!O$103+'WeightedAveragesFiltered (e)'!O52</f>
        <v>4.4033548704749164</v>
      </c>
      <c r="P51">
        <f ca="1">'movie-row'!P$103+'WeightedAveragesFiltered (e)'!P52</f>
        <v>3.6713884895130273</v>
      </c>
      <c r="Q51">
        <f ca="1">'movie-row'!Q$103+'WeightedAveragesFiltered (e)'!Q52</f>
        <v>3.7287419941118318</v>
      </c>
      <c r="R51">
        <f ca="1">'movie-row'!R$103+'WeightedAveragesFiltered (e)'!R52</f>
        <v>3.009718129711866</v>
      </c>
      <c r="S51">
        <f ca="1">'movie-row'!S$103+'WeightedAveragesFiltered (e)'!S52</f>
        <v>3.406661833521452</v>
      </c>
      <c r="T51">
        <f ca="1">'movie-row'!T$103+'WeightedAveragesFiltered (e)'!T52</f>
        <v>3.8458810546239777</v>
      </c>
      <c r="U51">
        <f ca="1">'movie-row'!U$103+'WeightedAveragesFiltered (e)'!U52</f>
        <v>2.80917165998232</v>
      </c>
      <c r="V51">
        <f ca="1">'movie-row'!V$103+'WeightedAveragesFiltered (e)'!V52</f>
        <v>3.9376344654557394</v>
      </c>
      <c r="W51">
        <f ca="1">'movie-row'!W$103+'WeightedAveragesFiltered (e)'!W52</f>
        <v>3.3752652388632738</v>
      </c>
      <c r="X51">
        <f ca="1">'movie-row'!X$103+'WeightedAveragesFiltered (e)'!X52</f>
        <v>4.370382270944889</v>
      </c>
      <c r="Y51">
        <f ca="1">'movie-row'!Y$103+'WeightedAveragesFiltered (e)'!Y52</f>
        <v>3.7521621970695302</v>
      </c>
      <c r="Z51">
        <f ca="1">'movie-row'!Z$103+'WeightedAveragesFiltered (e)'!Z52</f>
        <v>3.4489291982248593</v>
      </c>
    </row>
    <row r="52" spans="1:26">
      <c r="A52" s="34" t="s">
        <v>50</v>
      </c>
      <c r="B52">
        <f ca="1">'movie-row'!B$103+'WeightedAveragesFiltered (e)'!B53</f>
        <v>3.6530233463544661</v>
      </c>
      <c r="C52">
        <f ca="1">'movie-row'!C$103+'WeightedAveragesFiltered (e)'!C53</f>
        <v>4.1460285384088866</v>
      </c>
      <c r="D52">
        <f ca="1">'movie-row'!D$103+'WeightedAveragesFiltered (e)'!D53</f>
        <v>4.6612516009576002</v>
      </c>
      <c r="E52">
        <f ca="1">'movie-row'!E$103+'WeightedAveragesFiltered (e)'!E53</f>
        <v>4.0804515587862014</v>
      </c>
      <c r="F52">
        <f ca="1">'movie-row'!F$103+'WeightedAveragesFiltered (e)'!F53</f>
        <v>3.6316868312683148</v>
      </c>
      <c r="G52">
        <f ca="1">'movie-row'!G$103+'WeightedAveragesFiltered (e)'!G53</f>
        <v>3.6025730175517778</v>
      </c>
      <c r="H52">
        <f ca="1">'movie-row'!H$103+'WeightedAveragesFiltered (e)'!H53</f>
        <v>4.4747422309402376</v>
      </c>
      <c r="I52">
        <f ca="1">'movie-row'!I$103+'WeightedAveragesFiltered (e)'!I53</f>
        <v>3.5576593956790821</v>
      </c>
      <c r="J52">
        <f ca="1">'movie-row'!J$103+'WeightedAveragesFiltered (e)'!J53</f>
        <v>3.6966977910403842</v>
      </c>
      <c r="K52">
        <f ca="1">'movie-row'!K$103+'WeightedAveragesFiltered (e)'!K53</f>
        <v>4.014160284174582</v>
      </c>
      <c r="L52">
        <f ca="1">'movie-row'!L$103+'WeightedAveragesFiltered (e)'!L53</f>
        <v>4.0298952422812082</v>
      </c>
      <c r="M52">
        <f ca="1">'movie-row'!M$103+'WeightedAveragesFiltered (e)'!M53</f>
        <v>3.9647230664949076</v>
      </c>
      <c r="N52">
        <f ca="1">'movie-row'!N$103+'WeightedAveragesFiltered (e)'!N53</f>
        <v>3.7526014455415191</v>
      </c>
      <c r="O52">
        <f ca="1">'movie-row'!O$103+'WeightedAveragesFiltered (e)'!O53</f>
        <v>4.3600548027250969</v>
      </c>
      <c r="P52">
        <f ca="1">'movie-row'!P$103+'WeightedAveragesFiltered (e)'!P53</f>
        <v>3.4938963015987432</v>
      </c>
      <c r="Q52">
        <f ca="1">'movie-row'!Q$103+'WeightedAveragesFiltered (e)'!Q53</f>
        <v>3.6337476321250128</v>
      </c>
      <c r="R52">
        <f ca="1">'movie-row'!R$103+'WeightedAveragesFiltered (e)'!R53</f>
        <v>2.9614217250694108</v>
      </c>
      <c r="S52">
        <f ca="1">'movie-row'!S$103+'WeightedAveragesFiltered (e)'!S53</f>
        <v>3.4388417166721363</v>
      </c>
      <c r="T52">
        <f ca="1">'movie-row'!T$103+'WeightedAveragesFiltered (e)'!T53</f>
        <v>3.853548566533366</v>
      </c>
      <c r="U52">
        <f ca="1">'movie-row'!U$103+'WeightedAveragesFiltered (e)'!U53</f>
        <v>2.8941412058445146</v>
      </c>
      <c r="V52">
        <f ca="1">'movie-row'!V$103+'WeightedAveragesFiltered (e)'!V53</f>
        <v>4.0782654371582288</v>
      </c>
      <c r="W52">
        <f ca="1">'movie-row'!W$103+'WeightedAveragesFiltered (e)'!W53</f>
        <v>3.4616938684216385</v>
      </c>
      <c r="X52">
        <f ca="1">'movie-row'!X$103+'WeightedAveragesFiltered (e)'!X53</f>
        <v>4.2249300742220743</v>
      </c>
      <c r="Y52">
        <f ca="1">'movie-row'!Y$103+'WeightedAveragesFiltered (e)'!Y53</f>
        <v>3.6201320206832213</v>
      </c>
      <c r="Z52">
        <f ca="1">'movie-row'!Z$103+'WeightedAveragesFiltered (e)'!Z53</f>
        <v>3.3356347477807371</v>
      </c>
    </row>
    <row r="53" spans="1:26">
      <c r="A53" s="34" t="s">
        <v>51</v>
      </c>
      <c r="B53">
        <f ca="1">'movie-row'!B$103+'WeightedAveragesFiltered (e)'!B54</f>
        <v>3.6796388597447502</v>
      </c>
      <c r="C53">
        <f ca="1">'movie-row'!C$103+'WeightedAveragesFiltered (e)'!C54</f>
        <v>4.0716045587866363</v>
      </c>
      <c r="D53">
        <f ca="1">'movie-row'!D$103+'WeightedAveragesFiltered (e)'!D54</f>
        <v>4.6408558724741678</v>
      </c>
      <c r="E53">
        <f ca="1">'movie-row'!E$103+'WeightedAveragesFiltered (e)'!E54</f>
        <v>4.1456729368737237</v>
      </c>
      <c r="F53">
        <f ca="1">'movie-row'!F$103+'WeightedAveragesFiltered (e)'!F54</f>
        <v>3.613122862132597</v>
      </c>
      <c r="G53">
        <f ca="1">'movie-row'!G$103+'WeightedAveragesFiltered (e)'!G54</f>
        <v>3.6688831631293439</v>
      </c>
      <c r="H53">
        <f ca="1">'movie-row'!H$103+'WeightedAveragesFiltered (e)'!H54</f>
        <v>4.5163798792743055</v>
      </c>
      <c r="I53">
        <f ca="1">'movie-row'!I$103+'WeightedAveragesFiltered (e)'!I54</f>
        <v>3.4625817344981464</v>
      </c>
      <c r="J53">
        <f ca="1">'movie-row'!J$103+'WeightedAveragesFiltered (e)'!J54</f>
        <v>3.6662733428256531</v>
      </c>
      <c r="K53">
        <f ca="1">'movie-row'!K$103+'WeightedAveragesFiltered (e)'!K54</f>
        <v>4.0170103246463222</v>
      </c>
      <c r="L53">
        <f ca="1">'movie-row'!L$103+'WeightedAveragesFiltered (e)'!L54</f>
        <v>4.0837761323762614</v>
      </c>
      <c r="M53">
        <f ca="1">'movie-row'!M$103+'WeightedAveragesFiltered (e)'!M54</f>
        <v>3.6754788613508196</v>
      </c>
      <c r="N53">
        <f ca="1">'movie-row'!N$103+'WeightedAveragesFiltered (e)'!N54</f>
        <v>3.7838465171356686</v>
      </c>
      <c r="O53">
        <f ca="1">'movie-row'!O$103+'WeightedAveragesFiltered (e)'!O54</f>
        <v>4.4137019095344945</v>
      </c>
      <c r="P53">
        <f ca="1">'movie-row'!P$103+'WeightedAveragesFiltered (e)'!P54</f>
        <v>3.6809316774649075</v>
      </c>
      <c r="Q53">
        <f ca="1">'movie-row'!Q$103+'WeightedAveragesFiltered (e)'!Q54</f>
        <v>3.6119681874614824</v>
      </c>
      <c r="R53">
        <f ca="1">'movie-row'!R$103+'WeightedAveragesFiltered (e)'!R54</f>
        <v>2.9864608349482182</v>
      </c>
      <c r="S53">
        <f ca="1">'movie-row'!S$103+'WeightedAveragesFiltered (e)'!S54</f>
        <v>3.4322578304497235</v>
      </c>
      <c r="T53">
        <f ca="1">'movie-row'!T$103+'WeightedAveragesFiltered (e)'!T54</f>
        <v>3.9633288391752317</v>
      </c>
      <c r="U53">
        <f ca="1">'movie-row'!U$103+'WeightedAveragesFiltered (e)'!U54</f>
        <v>2.7486166887938905</v>
      </c>
      <c r="V53">
        <f ca="1">'movie-row'!V$103+'WeightedAveragesFiltered (e)'!V54</f>
        <v>4.134054073764827</v>
      </c>
      <c r="W53">
        <f ca="1">'movie-row'!W$103+'WeightedAveragesFiltered (e)'!W54</f>
        <v>3.3565159308675097</v>
      </c>
      <c r="X53">
        <f ca="1">'movie-row'!X$103+'WeightedAveragesFiltered (e)'!X54</f>
        <v>4.241185006860551</v>
      </c>
      <c r="Y53">
        <f ca="1">'movie-row'!Y$103+'WeightedAveragesFiltered (e)'!Y54</f>
        <v>3.7347015837164079</v>
      </c>
      <c r="Z53">
        <f ca="1">'movie-row'!Z$103+'WeightedAveragesFiltered (e)'!Z54</f>
        <v>3.3949760655598427</v>
      </c>
    </row>
    <row r="54" spans="1:26">
      <c r="A54" s="34" t="s">
        <v>52</v>
      </c>
      <c r="B54">
        <f ca="1">'movie-row'!B$103+'WeightedAveragesFiltered (e)'!B55</f>
        <v>3.653904418228191</v>
      </c>
      <c r="C54">
        <f ca="1">'movie-row'!C$103+'WeightedAveragesFiltered (e)'!C55</f>
        <v>4.1170557853776542</v>
      </c>
      <c r="D54">
        <f ca="1">'movie-row'!D$103+'WeightedAveragesFiltered (e)'!D55</f>
        <v>4.7225590550481291</v>
      </c>
      <c r="E54">
        <f ca="1">'movie-row'!E$103+'WeightedAveragesFiltered (e)'!E55</f>
        <v>4.1611148839959631</v>
      </c>
      <c r="F54">
        <f ca="1">'movie-row'!F$103+'WeightedAveragesFiltered (e)'!F55</f>
        <v>3.6657808684757178</v>
      </c>
      <c r="G54">
        <f ca="1">'movie-row'!G$103+'WeightedAveragesFiltered (e)'!G55</f>
        <v>3.6858741450446044</v>
      </c>
      <c r="H54">
        <f ca="1">'movie-row'!H$103+'WeightedAveragesFiltered (e)'!H55</f>
        <v>4.5936116547443389</v>
      </c>
      <c r="I54">
        <f ca="1">'movie-row'!I$103+'WeightedAveragesFiltered (e)'!I55</f>
        <v>3.5751171128127099</v>
      </c>
      <c r="J54">
        <f ca="1">'movie-row'!J$103+'WeightedAveragesFiltered (e)'!J55</f>
        <v>3.6551877737288145</v>
      </c>
      <c r="K54">
        <f ca="1">'movie-row'!K$103+'WeightedAveragesFiltered (e)'!K55</f>
        <v>4.038981315704115</v>
      </c>
      <c r="L54">
        <f ca="1">'movie-row'!L$103+'WeightedAveragesFiltered (e)'!L55</f>
        <v>4.0996497647796435</v>
      </c>
      <c r="M54">
        <f ca="1">'movie-row'!M$103+'WeightedAveragesFiltered (e)'!M55</f>
        <v>3.9717280359018616</v>
      </c>
      <c r="N54">
        <f ca="1">'movie-row'!N$103+'WeightedAveragesFiltered (e)'!N55</f>
        <v>3.7832024505173818</v>
      </c>
      <c r="O54">
        <f ca="1">'movie-row'!O$103+'WeightedAveragesFiltered (e)'!O55</f>
        <v>4.4229583359626661</v>
      </c>
      <c r="P54">
        <f ca="1">'movie-row'!P$103+'WeightedAveragesFiltered (e)'!P55</f>
        <v>3.6994804800124443</v>
      </c>
      <c r="Q54">
        <f ca="1">'movie-row'!Q$103+'WeightedAveragesFiltered (e)'!Q55</f>
        <v>3.606708287044035</v>
      </c>
      <c r="R54">
        <f ca="1">'movie-row'!R$103+'WeightedAveragesFiltered (e)'!R55</f>
        <v>3.0376079402900391</v>
      </c>
      <c r="S54">
        <f ca="1">'movie-row'!S$103+'WeightedAveragesFiltered (e)'!S55</f>
        <v>3.4659361230519394</v>
      </c>
      <c r="T54">
        <f ca="1">'movie-row'!T$103+'WeightedAveragesFiltered (e)'!T55</f>
        <v>3.8942698598131873</v>
      </c>
      <c r="U54">
        <f ca="1">'movie-row'!U$103+'WeightedAveragesFiltered (e)'!U55</f>
        <v>2.9328143163364504</v>
      </c>
      <c r="V54">
        <f ca="1">'movie-row'!V$103+'WeightedAveragesFiltered (e)'!V55</f>
        <v>3.9563457619669311</v>
      </c>
      <c r="W54">
        <f ca="1">'movie-row'!W$103+'WeightedAveragesFiltered (e)'!W55</f>
        <v>3.5310851723104641</v>
      </c>
      <c r="X54">
        <f ca="1">'movie-row'!X$103+'WeightedAveragesFiltered (e)'!X55</f>
        <v>4.3174521328721598</v>
      </c>
      <c r="Y54">
        <f ca="1">'movie-row'!Y$103+'WeightedAveragesFiltered (e)'!Y55</f>
        <v>3.6619910542311978</v>
      </c>
      <c r="Z54">
        <f ca="1">'movie-row'!Z$103+'WeightedAveragesFiltered (e)'!Z55</f>
        <v>3.3878391282824016</v>
      </c>
    </row>
    <row r="55" spans="1:26">
      <c r="A55" s="34" t="s">
        <v>53</v>
      </c>
      <c r="B55">
        <f ca="1">'movie-row'!B$103+'WeightedAveragesFiltered (e)'!B56</f>
        <v>3.6589287676725779</v>
      </c>
      <c r="C55" t="e">
        <f ca="1">'movie-row'!C$103+'WeightedAveragesFiltered (e)'!C56</f>
        <v>#DIV/0!</v>
      </c>
      <c r="D55">
        <f ca="1">'movie-row'!D$103+'WeightedAveragesFiltered (e)'!D56</f>
        <v>4.6391512807879129</v>
      </c>
      <c r="E55">
        <f ca="1">'movie-row'!E$103+'WeightedAveragesFiltered (e)'!E56</f>
        <v>4.1375601165788707</v>
      </c>
      <c r="F55">
        <f ca="1">'movie-row'!F$103+'WeightedAveragesFiltered (e)'!F56</f>
        <v>3.7027714192925623</v>
      </c>
      <c r="G55">
        <f ca="1">'movie-row'!G$103+'WeightedAveragesFiltered (e)'!G56</f>
        <v>3.6897071947374376</v>
      </c>
      <c r="H55">
        <f ca="1">'movie-row'!H$103+'WeightedAveragesFiltered (e)'!H56</f>
        <v>4.2930226726647778</v>
      </c>
      <c r="I55">
        <f ca="1">'movie-row'!I$103+'WeightedAveragesFiltered (e)'!I56</f>
        <v>3.6020554282450261</v>
      </c>
      <c r="J55">
        <f ca="1">'movie-row'!J$103+'WeightedAveragesFiltered (e)'!J56</f>
        <v>3.6949004148240894</v>
      </c>
      <c r="K55">
        <f ca="1">'movie-row'!K$103+'WeightedAveragesFiltered (e)'!K56</f>
        <v>3.9855808725276098</v>
      </c>
      <c r="L55">
        <f ca="1">'movie-row'!L$103+'WeightedAveragesFiltered (e)'!L56</f>
        <v>4.1146668632028307</v>
      </c>
      <c r="M55">
        <f ca="1">'movie-row'!M$103+'WeightedAveragesFiltered (e)'!M56</f>
        <v>3.859375</v>
      </c>
      <c r="N55">
        <f ca="1">'movie-row'!N$103+'WeightedAveragesFiltered (e)'!N56</f>
        <v>3.8502058194370057</v>
      </c>
      <c r="O55">
        <f ca="1">'movie-row'!O$103+'WeightedAveragesFiltered (e)'!O56</f>
        <v>4.3945884912746829</v>
      </c>
      <c r="P55">
        <f ca="1">'movie-row'!P$103+'WeightedAveragesFiltered (e)'!P56</f>
        <v>3.6922619664071568</v>
      </c>
      <c r="Q55">
        <f ca="1">'movie-row'!Q$103+'WeightedAveragesFiltered (e)'!Q56</f>
        <v>3.607840973456407</v>
      </c>
      <c r="R55">
        <f ca="1">'movie-row'!R$103+'WeightedAveragesFiltered (e)'!R56</f>
        <v>3.0337150674427837</v>
      </c>
      <c r="S55">
        <f ca="1">'movie-row'!S$103+'WeightedAveragesFiltered (e)'!S56</f>
        <v>3.44</v>
      </c>
      <c r="T55">
        <f ca="1">'movie-row'!T$103+'WeightedAveragesFiltered (e)'!T56</f>
        <v>3.8782517188173591</v>
      </c>
      <c r="U55">
        <f ca="1">'movie-row'!U$103+'WeightedAveragesFiltered (e)'!U56</f>
        <v>2.7775507050526582</v>
      </c>
      <c r="V55">
        <f ca="1">'movie-row'!V$103+'WeightedAveragesFiltered (e)'!V56</f>
        <v>4.1121252283665202</v>
      </c>
      <c r="W55">
        <f ca="1">'movie-row'!W$103+'WeightedAveragesFiltered (e)'!W56</f>
        <v>3.5319051344665349</v>
      </c>
      <c r="X55">
        <f ca="1">'movie-row'!X$103+'WeightedAveragesFiltered (e)'!X56</f>
        <v>4.2794117647058822</v>
      </c>
      <c r="Y55">
        <f ca="1">'movie-row'!Y$103+'WeightedAveragesFiltered (e)'!Y56</f>
        <v>3.6383855318056204</v>
      </c>
      <c r="Z55">
        <f ca="1">'movie-row'!Z$103+'WeightedAveragesFiltered (e)'!Z56</f>
        <v>3.3698630136986303</v>
      </c>
    </row>
    <row r="56" spans="1:26">
      <c r="A56" s="34" t="s">
        <v>54</v>
      </c>
      <c r="B56">
        <f ca="1">'movie-row'!B$103+'WeightedAveragesFiltered (e)'!B57</f>
        <v>3.6295506311854391</v>
      </c>
      <c r="C56">
        <f ca="1">'movie-row'!C$103+'WeightedAveragesFiltered (e)'!C57</f>
        <v>4.1079545454545459</v>
      </c>
      <c r="D56">
        <f ca="1">'movie-row'!D$103+'WeightedAveragesFiltered (e)'!D57</f>
        <v>4.7125549382420786</v>
      </c>
      <c r="E56">
        <f ca="1">'movie-row'!E$103+'WeightedAveragesFiltered (e)'!E57</f>
        <v>4.0694684490409951</v>
      </c>
      <c r="F56">
        <f ca="1">'movie-row'!F$103+'WeightedAveragesFiltered (e)'!F57</f>
        <v>3.6615384615384614</v>
      </c>
      <c r="G56">
        <f ca="1">'movie-row'!G$103+'WeightedAveragesFiltered (e)'!G57</f>
        <v>3.6664491937825252</v>
      </c>
      <c r="H56">
        <f ca="1">'movie-row'!H$103+'WeightedAveragesFiltered (e)'!H57</f>
        <v>4.6500900417449209</v>
      </c>
      <c r="I56">
        <f ca="1">'movie-row'!I$103+'WeightedAveragesFiltered (e)'!I57</f>
        <v>3.5651888188334913</v>
      </c>
      <c r="J56">
        <f ca="1">'movie-row'!J$103+'WeightedAveragesFiltered (e)'!J57</f>
        <v>3.6996311507003536</v>
      </c>
      <c r="K56">
        <f ca="1">'movie-row'!K$103+'WeightedAveragesFiltered (e)'!K57</f>
        <v>4.0348293986384478</v>
      </c>
      <c r="L56">
        <f ca="1">'movie-row'!L$103+'WeightedAveragesFiltered (e)'!L57</f>
        <v>3.9849473124287855</v>
      </c>
      <c r="M56">
        <f ca="1">'movie-row'!M$103+'WeightedAveragesFiltered (e)'!M57</f>
        <v>3.8373806878048415</v>
      </c>
      <c r="N56">
        <f ca="1">'movie-row'!N$103+'WeightedAveragesFiltered (e)'!N57</f>
        <v>3.7437142110128798</v>
      </c>
      <c r="O56">
        <f ca="1">'movie-row'!O$103+'WeightedAveragesFiltered (e)'!O57</f>
        <v>4.4284733991985608</v>
      </c>
      <c r="P56">
        <f ca="1">'movie-row'!P$103+'WeightedAveragesFiltered (e)'!P57</f>
        <v>3.5540010926751</v>
      </c>
      <c r="Q56">
        <f ca="1">'movie-row'!Q$103+'WeightedAveragesFiltered (e)'!Q57</f>
        <v>3.6355851785117399</v>
      </c>
      <c r="R56">
        <f ca="1">'movie-row'!R$103+'WeightedAveragesFiltered (e)'!R57</f>
        <v>2.9886999139524044</v>
      </c>
      <c r="S56">
        <f ca="1">'movie-row'!S$103+'WeightedAveragesFiltered (e)'!S57</f>
        <v>3.4722873923879547</v>
      </c>
      <c r="T56">
        <f ca="1">'movie-row'!T$103+'WeightedAveragesFiltered (e)'!T57</f>
        <v>3.8646743421128407</v>
      </c>
      <c r="U56">
        <f ca="1">'movie-row'!U$103+'WeightedAveragesFiltered (e)'!U57</f>
        <v>2.8768540353872529</v>
      </c>
      <c r="V56">
        <f ca="1">'movie-row'!V$103+'WeightedAveragesFiltered (e)'!V57</f>
        <v>4.061384265200827</v>
      </c>
      <c r="W56">
        <f ca="1">'movie-row'!W$103+'WeightedAveragesFiltered (e)'!W57</f>
        <v>3.5352041713597058</v>
      </c>
      <c r="X56">
        <f ca="1">'movie-row'!X$103+'WeightedAveragesFiltered (e)'!X57</f>
        <v>4.2463698570296033</v>
      </c>
      <c r="Y56">
        <f ca="1">'movie-row'!Y$103+'WeightedAveragesFiltered (e)'!Y57</f>
        <v>3.6666561177122472</v>
      </c>
      <c r="Z56">
        <f ca="1">'movie-row'!Z$103+'WeightedAveragesFiltered (e)'!Z57</f>
        <v>3.3827114555350204</v>
      </c>
    </row>
    <row r="57" spans="1:26">
      <c r="A57" s="34" t="s">
        <v>55</v>
      </c>
      <c r="B57">
        <f ca="1">'movie-row'!B$103+'WeightedAveragesFiltered (e)'!B58</f>
        <v>3.6362562197671022</v>
      </c>
      <c r="C57">
        <f ca="1">'movie-row'!C$103+'WeightedAveragesFiltered (e)'!C58</f>
        <v>4.1079545454545459</v>
      </c>
      <c r="D57">
        <f ca="1">'movie-row'!D$103+'WeightedAveragesFiltered (e)'!D58</f>
        <v>4.7249139490302525</v>
      </c>
      <c r="E57" t="e">
        <f ca="1">'movie-row'!E$103+'WeightedAveragesFiltered (e)'!E58</f>
        <v>#DIV/0!</v>
      </c>
      <c r="F57">
        <f ca="1">'movie-row'!F$103+'WeightedAveragesFiltered (e)'!F58</f>
        <v>3.6615384615384614</v>
      </c>
      <c r="G57">
        <f ca="1">'movie-row'!G$103+'WeightedAveragesFiltered (e)'!G58</f>
        <v>3.5954768231998022</v>
      </c>
      <c r="H57">
        <f ca="1">'movie-row'!H$103+'WeightedAveragesFiltered (e)'!H58</f>
        <v>4.5</v>
      </c>
      <c r="I57" t="e">
        <f ca="1">'movie-row'!I$103+'WeightedAveragesFiltered (e)'!I58</f>
        <v>#DIV/0!</v>
      </c>
      <c r="J57">
        <f ca="1">'movie-row'!J$103+'WeightedAveragesFiltered (e)'!J58</f>
        <v>3.6863984722410987</v>
      </c>
      <c r="K57">
        <f ca="1">'movie-row'!K$103+'WeightedAveragesFiltered (e)'!K58</f>
        <v>4.0967836310813714</v>
      </c>
      <c r="L57">
        <f ca="1">'movie-row'!L$103+'WeightedAveragesFiltered (e)'!L58</f>
        <v>4.14025455506121</v>
      </c>
      <c r="M57">
        <f ca="1">'movie-row'!M$103+'WeightedAveragesFiltered (e)'!M58</f>
        <v>3.9166733395220485</v>
      </c>
      <c r="N57">
        <f ca="1">'movie-row'!N$103+'WeightedAveragesFiltered (e)'!N58</f>
        <v>4.0220853009204527</v>
      </c>
      <c r="O57">
        <f ca="1">'movie-row'!O$103+'WeightedAveragesFiltered (e)'!O58</f>
        <v>4.4620603433286252</v>
      </c>
      <c r="P57">
        <f ca="1">'movie-row'!P$103+'WeightedAveragesFiltered (e)'!P58</f>
        <v>3.5913976855605738</v>
      </c>
      <c r="Q57">
        <f ca="1">'movie-row'!Q$103+'WeightedAveragesFiltered (e)'!Q58</f>
        <v>3.6652915861694026</v>
      </c>
      <c r="R57">
        <f ca="1">'movie-row'!R$103+'WeightedAveragesFiltered (e)'!R58</f>
        <v>2.9642857142857144</v>
      </c>
      <c r="S57">
        <f ca="1">'movie-row'!S$103+'WeightedAveragesFiltered (e)'!S58</f>
        <v>3.4323132113712931</v>
      </c>
      <c r="T57">
        <f ca="1">'movie-row'!T$103+'WeightedAveragesFiltered (e)'!T58</f>
        <v>4.0535962381837036</v>
      </c>
      <c r="U57">
        <f ca="1">'movie-row'!U$103+'WeightedAveragesFiltered (e)'!U58</f>
        <v>2.8554721186299932</v>
      </c>
      <c r="V57">
        <f ca="1">'movie-row'!V$103+'WeightedAveragesFiltered (e)'!V58</f>
        <v>4.3450678076514295</v>
      </c>
      <c r="W57">
        <f ca="1">'movie-row'!W$103+'WeightedAveragesFiltered (e)'!W58</f>
        <v>3.4567309306637473</v>
      </c>
      <c r="X57">
        <f ca="1">'movie-row'!X$103+'WeightedAveragesFiltered (e)'!X58</f>
        <v>4.2583496850516864</v>
      </c>
      <c r="Y57">
        <f ca="1">'movie-row'!Y$103+'WeightedAveragesFiltered (e)'!Y58</f>
        <v>3.7</v>
      </c>
      <c r="Z57">
        <f ca="1">'movie-row'!Z$103+'WeightedAveragesFiltered (e)'!Z58</f>
        <v>3.4119892218979908</v>
      </c>
    </row>
    <row r="58" spans="1:26">
      <c r="A58" s="34" t="s">
        <v>56</v>
      </c>
      <c r="B58">
        <f ca="1">'movie-row'!B$103+'WeightedAveragesFiltered (e)'!B59</f>
        <v>3.6366879192002988</v>
      </c>
      <c r="C58">
        <f ca="1">'movie-row'!C$103+'WeightedAveragesFiltered (e)'!C59</f>
        <v>4.0728271232797049</v>
      </c>
      <c r="D58">
        <f ca="1">'movie-row'!D$103+'WeightedAveragesFiltered (e)'!D59</f>
        <v>4.6318353466391189</v>
      </c>
      <c r="E58">
        <f ca="1">'movie-row'!E$103+'WeightedAveragesFiltered (e)'!E59</f>
        <v>4.1856616638044395</v>
      </c>
      <c r="F58">
        <f ca="1">'movie-row'!F$103+'WeightedAveragesFiltered (e)'!F59</f>
        <v>3.5478714733355248</v>
      </c>
      <c r="G58">
        <f ca="1">'movie-row'!G$103+'WeightedAveragesFiltered (e)'!G59</f>
        <v>3.6666666666666665</v>
      </c>
      <c r="H58">
        <f ca="1">'movie-row'!H$103+'WeightedAveragesFiltered (e)'!H59</f>
        <v>4.5</v>
      </c>
      <c r="I58" t="e">
        <f ca="1">'movie-row'!I$103+'WeightedAveragesFiltered (e)'!I59</f>
        <v>#DIV/0!</v>
      </c>
      <c r="J58">
        <f ca="1">'movie-row'!J$103+'WeightedAveragesFiltered (e)'!J59</f>
        <v>3.6377459189565871</v>
      </c>
      <c r="K58">
        <f ca="1">'movie-row'!K$103+'WeightedAveragesFiltered (e)'!K59</f>
        <v>4.0133786715579225</v>
      </c>
      <c r="L58">
        <f ca="1">'movie-row'!L$103+'WeightedAveragesFiltered (e)'!L59</f>
        <v>4.0899421272535887</v>
      </c>
      <c r="M58">
        <f ca="1">'movie-row'!M$103+'WeightedAveragesFiltered (e)'!M59</f>
        <v>3.859375</v>
      </c>
      <c r="N58">
        <f ca="1">'movie-row'!N$103+'WeightedAveragesFiltered (e)'!N59</f>
        <v>3.7597402597402598</v>
      </c>
      <c r="O58">
        <f ca="1">'movie-row'!O$103+'WeightedAveragesFiltered (e)'!O59</f>
        <v>4.4125944955775243</v>
      </c>
      <c r="P58">
        <f ca="1">'movie-row'!P$103+'WeightedAveragesFiltered (e)'!P59</f>
        <v>3.4926692162418997</v>
      </c>
      <c r="Q58">
        <f ca="1">'movie-row'!Q$103+'WeightedAveragesFiltered (e)'!Q59</f>
        <v>3.6282051282051282</v>
      </c>
      <c r="R58">
        <f ca="1">'movie-row'!R$103+'WeightedAveragesFiltered (e)'!R59</f>
        <v>2.9642857142857144</v>
      </c>
      <c r="S58">
        <f ca="1">'movie-row'!S$103+'WeightedAveragesFiltered (e)'!S59</f>
        <v>3.44</v>
      </c>
      <c r="T58">
        <f ca="1">'movie-row'!T$103+'WeightedAveragesFiltered (e)'!T59</f>
        <v>3.8656716417910446</v>
      </c>
      <c r="U58">
        <f ca="1">'movie-row'!U$103+'WeightedAveragesFiltered (e)'!U59</f>
        <v>2.8795637574541146</v>
      </c>
      <c r="V58">
        <f ca="1">'movie-row'!V$103+'WeightedAveragesFiltered (e)'!V59</f>
        <v>4.1148648648648649</v>
      </c>
      <c r="W58">
        <f ca="1">'movie-row'!W$103+'WeightedAveragesFiltered (e)'!W59</f>
        <v>3.2855980712922488</v>
      </c>
      <c r="X58">
        <f ca="1">'movie-row'!X$103+'WeightedAveragesFiltered (e)'!X59</f>
        <v>4.2794117647058822</v>
      </c>
      <c r="Y58">
        <f ca="1">'movie-row'!Y$103+'WeightedAveragesFiltered (e)'!Y59</f>
        <v>3.5836108915637546</v>
      </c>
      <c r="Z58">
        <f ca="1">'movie-row'!Z$103+'WeightedAveragesFiltered (e)'!Z59</f>
        <v>3.4265971521410257</v>
      </c>
    </row>
    <row r="59" spans="1:26">
      <c r="A59" s="34" t="s">
        <v>57</v>
      </c>
      <c r="B59">
        <f ca="1">'movie-row'!B$103+'WeightedAveragesFiltered (e)'!B60</f>
        <v>3.7067101671987306</v>
      </c>
      <c r="C59">
        <f ca="1">'movie-row'!C$103+'WeightedAveragesFiltered (e)'!C60</f>
        <v>4.1079545454545459</v>
      </c>
      <c r="D59">
        <f ca="1">'movie-row'!D$103+'WeightedAveragesFiltered (e)'!D60</f>
        <v>4.6614968213409602</v>
      </c>
      <c r="E59">
        <f ca="1">'movie-row'!E$103+'WeightedAveragesFiltered (e)'!E60</f>
        <v>4.1017878528683802</v>
      </c>
      <c r="F59">
        <f ca="1">'movie-row'!F$103+'WeightedAveragesFiltered (e)'!F60</f>
        <v>3.5117921894143991</v>
      </c>
      <c r="G59">
        <f ca="1">'movie-row'!G$103+'WeightedAveragesFiltered (e)'!G60</f>
        <v>3.6666666666666665</v>
      </c>
      <c r="H59">
        <f ca="1">'movie-row'!H$103+'WeightedAveragesFiltered (e)'!H60</f>
        <v>4.4732378397645549</v>
      </c>
      <c r="I59">
        <f ca="1">'movie-row'!I$103+'WeightedAveragesFiltered (e)'!I60</f>
        <v>3.5101010101010099</v>
      </c>
      <c r="J59">
        <f ca="1">'movie-row'!J$103+'WeightedAveragesFiltered (e)'!J60</f>
        <v>3.7621487149536765</v>
      </c>
      <c r="K59">
        <f ca="1">'movie-row'!K$103+'WeightedAveragesFiltered (e)'!K60</f>
        <v>4.0531061668375044</v>
      </c>
      <c r="L59">
        <f ca="1">'movie-row'!L$103+'WeightedAveragesFiltered (e)'!L60</f>
        <v>4.0200674666592997</v>
      </c>
      <c r="M59">
        <f ca="1">'movie-row'!M$103+'WeightedAveragesFiltered (e)'!M60</f>
        <v>3.5230372647096986</v>
      </c>
      <c r="N59">
        <f ca="1">'movie-row'!N$103+'WeightedAveragesFiltered (e)'!N60</f>
        <v>3.9007014863448535</v>
      </c>
      <c r="O59">
        <f ca="1">'movie-row'!O$103+'WeightedAveragesFiltered (e)'!O60</f>
        <v>4.3866651564537769</v>
      </c>
      <c r="P59">
        <f ca="1">'movie-row'!P$103+'WeightedAveragesFiltered (e)'!P60</f>
        <v>3.5146272700768471</v>
      </c>
      <c r="Q59">
        <f ca="1">'movie-row'!Q$103+'WeightedAveragesFiltered (e)'!Q60</f>
        <v>3.683655996851571</v>
      </c>
      <c r="R59">
        <f ca="1">'movie-row'!R$103+'WeightedAveragesFiltered (e)'!R60</f>
        <v>2.9642857142857144</v>
      </c>
      <c r="S59">
        <f ca="1">'movie-row'!S$103+'WeightedAveragesFiltered (e)'!S60</f>
        <v>3.44</v>
      </c>
      <c r="T59">
        <f ca="1">'movie-row'!T$103+'WeightedAveragesFiltered (e)'!T60</f>
        <v>3.8656716417910446</v>
      </c>
      <c r="U59">
        <f ca="1">'movie-row'!U$103+'WeightedAveragesFiltered (e)'!U60</f>
        <v>2.9083074141400163</v>
      </c>
      <c r="V59">
        <f ca="1">'movie-row'!V$103+'WeightedAveragesFiltered (e)'!V60</f>
        <v>4.1148648648648649</v>
      </c>
      <c r="W59">
        <f ca="1">'movie-row'!W$103+'WeightedAveragesFiltered (e)'!W60</f>
        <v>3.5356261513078819</v>
      </c>
      <c r="X59">
        <f ca="1">'movie-row'!X$103+'WeightedAveragesFiltered (e)'!X60</f>
        <v>4.2794117647058822</v>
      </c>
      <c r="Y59">
        <f ca="1">'movie-row'!Y$103+'WeightedAveragesFiltered (e)'!Y60</f>
        <v>3.6477145091236656</v>
      </c>
      <c r="Z59">
        <f ca="1">'movie-row'!Z$103+'WeightedAveragesFiltered (e)'!Z60</f>
        <v>3.3823264272211335</v>
      </c>
    </row>
    <row r="60" spans="1:26">
      <c r="A60" s="34" t="s">
        <v>58</v>
      </c>
      <c r="B60">
        <f ca="1">'movie-row'!B$103+'WeightedAveragesFiltered (e)'!B61</f>
        <v>3.7079110668426516</v>
      </c>
      <c r="C60">
        <f ca="1">'movie-row'!C$103+'WeightedAveragesFiltered (e)'!C61</f>
        <v>4.0700016158023544</v>
      </c>
      <c r="D60">
        <f ca="1">'movie-row'!D$103+'WeightedAveragesFiltered (e)'!D61</f>
        <v>4.888116575504359</v>
      </c>
      <c r="E60">
        <f ca="1">'movie-row'!E$103+'WeightedAveragesFiltered (e)'!E61</f>
        <v>4.0992714454080748</v>
      </c>
      <c r="F60">
        <f ca="1">'movie-row'!F$103+'WeightedAveragesFiltered (e)'!F61</f>
        <v>3.7518105609261156</v>
      </c>
      <c r="G60">
        <f ca="1">'movie-row'!G$103+'WeightedAveragesFiltered (e)'!G61</f>
        <v>3.5204737365268075</v>
      </c>
      <c r="H60">
        <f ca="1">'movie-row'!H$103+'WeightedAveragesFiltered (e)'!H61</f>
        <v>4.5049594596988554</v>
      </c>
      <c r="I60">
        <f ca="1">'movie-row'!I$103+'WeightedAveragesFiltered (e)'!I61</f>
        <v>3.4124990313336836</v>
      </c>
      <c r="J60">
        <f ca="1">'movie-row'!J$103+'WeightedAveragesFiltered (e)'!J61</f>
        <v>3.7415844477734708</v>
      </c>
      <c r="K60">
        <f ca="1">'movie-row'!K$103+'WeightedAveragesFiltered (e)'!K61</f>
        <v>4.0539972604908661</v>
      </c>
      <c r="L60">
        <f ca="1">'movie-row'!L$103+'WeightedAveragesFiltered (e)'!L61</f>
        <v>4.0607679094780762</v>
      </c>
      <c r="M60">
        <f ca="1">'movie-row'!M$103+'WeightedAveragesFiltered (e)'!M61</f>
        <v>3.5399251464052068</v>
      </c>
      <c r="N60">
        <f ca="1">'movie-row'!N$103+'WeightedAveragesFiltered (e)'!N61</f>
        <v>3.6896849006510215</v>
      </c>
      <c r="O60">
        <f ca="1">'movie-row'!O$103+'WeightedAveragesFiltered (e)'!O61</f>
        <v>4.3222837968133287</v>
      </c>
      <c r="P60">
        <f ca="1">'movie-row'!P$103+'WeightedAveragesFiltered (e)'!P61</f>
        <v>3.2986696233745154</v>
      </c>
      <c r="Q60">
        <f ca="1">'movie-row'!Q$103+'WeightedAveragesFiltered (e)'!Q61</f>
        <v>3.7199871119993988</v>
      </c>
      <c r="R60">
        <f ca="1">'movie-row'!R$103+'WeightedAveragesFiltered (e)'!R61</f>
        <v>2.9066167279230757</v>
      </c>
      <c r="S60">
        <f ca="1">'movie-row'!S$103+'WeightedAveragesFiltered (e)'!S61</f>
        <v>3.44521965210558</v>
      </c>
      <c r="T60">
        <f ca="1">'movie-row'!T$103+'WeightedAveragesFiltered (e)'!T61</f>
        <v>3.6986081493611906</v>
      </c>
      <c r="U60">
        <f ca="1">'movie-row'!U$103+'WeightedAveragesFiltered (e)'!U61</f>
        <v>2.9167810534422669</v>
      </c>
      <c r="V60">
        <f ca="1">'movie-row'!V$103+'WeightedAveragesFiltered (e)'!V61</f>
        <v>4.0974570389420411</v>
      </c>
      <c r="W60">
        <f ca="1">'movie-row'!W$103+'WeightedAveragesFiltered (e)'!W61</f>
        <v>3.5274849404353357</v>
      </c>
      <c r="X60">
        <f ca="1">'movie-row'!X$103+'WeightedAveragesFiltered (e)'!X61</f>
        <v>4.0939993447482834</v>
      </c>
      <c r="Y60">
        <f ca="1">'movie-row'!Y$103+'WeightedAveragesFiltered (e)'!Y61</f>
        <v>3.8791643404316409</v>
      </c>
      <c r="Z60">
        <f ca="1">'movie-row'!Z$103+'WeightedAveragesFiltered (e)'!Z61</f>
        <v>3.17580112440799</v>
      </c>
    </row>
    <row r="61" spans="1:26">
      <c r="A61" s="34" t="s">
        <v>59</v>
      </c>
      <c r="B61">
        <f ca="1">'movie-row'!B$103+'WeightedAveragesFiltered (e)'!B62</f>
        <v>3.6991362621410957</v>
      </c>
      <c r="C61">
        <f ca="1">'movie-row'!C$103+'WeightedAveragesFiltered (e)'!C62</f>
        <v>4.1638294480395208</v>
      </c>
      <c r="D61">
        <f ca="1">'movie-row'!D$103+'WeightedAveragesFiltered (e)'!D62</f>
        <v>4.7218471034022285</v>
      </c>
      <c r="E61">
        <f ca="1">'movie-row'!E$103+'WeightedAveragesFiltered (e)'!E62</f>
        <v>3.9788061563521819</v>
      </c>
      <c r="F61">
        <f ca="1">'movie-row'!F$103+'WeightedAveragesFiltered (e)'!F62</f>
        <v>3.6417002900933721</v>
      </c>
      <c r="G61">
        <f ca="1">'movie-row'!G$103+'WeightedAveragesFiltered (e)'!G62</f>
        <v>3.6139402318291087</v>
      </c>
      <c r="H61">
        <f ca="1">'movie-row'!H$103+'WeightedAveragesFiltered (e)'!H62</f>
        <v>4.5520192967719613</v>
      </c>
      <c r="I61">
        <f ca="1">'movie-row'!I$103+'WeightedAveragesFiltered (e)'!I62</f>
        <v>3.3624493853633033</v>
      </c>
      <c r="J61">
        <f ca="1">'movie-row'!J$103+'WeightedAveragesFiltered (e)'!J62</f>
        <v>3.66781498687872</v>
      </c>
      <c r="K61">
        <f ca="1">'movie-row'!K$103+'WeightedAveragesFiltered (e)'!K62</f>
        <v>4.0003453351284515</v>
      </c>
      <c r="L61">
        <f ca="1">'movie-row'!L$103+'WeightedAveragesFiltered (e)'!L62</f>
        <v>4.0201716598725579</v>
      </c>
      <c r="M61">
        <f ca="1">'movie-row'!M$103+'WeightedAveragesFiltered (e)'!M62</f>
        <v>3.8999723988453994</v>
      </c>
      <c r="N61">
        <f ca="1">'movie-row'!N$103+'WeightedAveragesFiltered (e)'!N62</f>
        <v>3.7124704691433452</v>
      </c>
      <c r="O61">
        <f ca="1">'movie-row'!O$103+'WeightedAveragesFiltered (e)'!O62</f>
        <v>4.3861264412787078</v>
      </c>
      <c r="P61">
        <f ca="1">'movie-row'!P$103+'WeightedAveragesFiltered (e)'!P62</f>
        <v>3.5805748677752298</v>
      </c>
      <c r="Q61">
        <f ca="1">'movie-row'!Q$103+'WeightedAveragesFiltered (e)'!Q62</f>
        <v>3.6262595100517023</v>
      </c>
      <c r="R61">
        <f ca="1">'movie-row'!R$103+'WeightedAveragesFiltered (e)'!R62</f>
        <v>2.9871445793125941</v>
      </c>
      <c r="S61">
        <f ca="1">'movie-row'!S$103+'WeightedAveragesFiltered (e)'!S62</f>
        <v>3.4870088651356994</v>
      </c>
      <c r="T61">
        <f ca="1">'movie-row'!T$103+'WeightedAveragesFiltered (e)'!T62</f>
        <v>3.8171428712652515</v>
      </c>
      <c r="U61">
        <f ca="1">'movie-row'!U$103+'WeightedAveragesFiltered (e)'!U62</f>
        <v>2.8554523993999457</v>
      </c>
      <c r="V61">
        <f ca="1">'movie-row'!V$103+'WeightedAveragesFiltered (e)'!V62</f>
        <v>4.2019772992051303</v>
      </c>
      <c r="W61">
        <f ca="1">'movie-row'!W$103+'WeightedAveragesFiltered (e)'!W62</f>
        <v>3.4441255211119146</v>
      </c>
      <c r="X61">
        <f ca="1">'movie-row'!X$103+'WeightedAveragesFiltered (e)'!X62</f>
        <v>4.2219722764812389</v>
      </c>
      <c r="Y61">
        <f ca="1">'movie-row'!Y$103+'WeightedAveragesFiltered (e)'!Y62</f>
        <v>3.7376621588947168</v>
      </c>
      <c r="Z61">
        <f ca="1">'movie-row'!Z$103+'WeightedAveragesFiltered (e)'!Z62</f>
        <v>3.2781726072631829</v>
      </c>
    </row>
    <row r="62" spans="1:26">
      <c r="A62" s="34" t="s">
        <v>60</v>
      </c>
      <c r="B62">
        <f ca="1">'movie-row'!B$103+'WeightedAveragesFiltered (e)'!B63</f>
        <v>3.6515151515151514</v>
      </c>
      <c r="C62">
        <f ca="1">'movie-row'!C$103+'WeightedAveragesFiltered (e)'!C63</f>
        <v>4.1253884571070607</v>
      </c>
      <c r="D62">
        <f ca="1">'movie-row'!D$103+'WeightedAveragesFiltered (e)'!D63</f>
        <v>4.6405029183580728</v>
      </c>
      <c r="E62" t="e">
        <f ca="1">'movie-row'!E$103+'WeightedAveragesFiltered (e)'!E63</f>
        <v>#DIV/0!</v>
      </c>
      <c r="F62">
        <f ca="1">'movie-row'!F$103+'WeightedAveragesFiltered (e)'!F63</f>
        <v>3.7109294296973907</v>
      </c>
      <c r="G62">
        <f ca="1">'movie-row'!G$103+'WeightedAveragesFiltered (e)'!G63</f>
        <v>3.6523156691268341</v>
      </c>
      <c r="H62">
        <f ca="1">'movie-row'!H$103+'WeightedAveragesFiltered (e)'!H63</f>
        <v>4.4662149156984343</v>
      </c>
      <c r="I62">
        <f ca="1">'movie-row'!I$103+'WeightedAveragesFiltered (e)'!I63</f>
        <v>3.5805683213691042</v>
      </c>
      <c r="J62">
        <f ca="1">'movie-row'!J$103+'WeightedAveragesFiltered (e)'!J63</f>
        <v>3.7218956739619293</v>
      </c>
      <c r="K62">
        <f ca="1">'movie-row'!K$103+'WeightedAveragesFiltered (e)'!K63</f>
        <v>3.9962501964561201</v>
      </c>
      <c r="L62">
        <f ca="1">'movie-row'!L$103+'WeightedAveragesFiltered (e)'!L63</f>
        <v>4.0711269166247206</v>
      </c>
      <c r="M62">
        <f ca="1">'movie-row'!M$103+'WeightedAveragesFiltered (e)'!M63</f>
        <v>4.0251316139708413</v>
      </c>
      <c r="N62">
        <f ca="1">'movie-row'!N$103+'WeightedAveragesFiltered (e)'!N63</f>
        <v>3.7333089156165364</v>
      </c>
      <c r="O62">
        <f ca="1">'movie-row'!O$103+'WeightedAveragesFiltered (e)'!O63</f>
        <v>4.4105877929931525</v>
      </c>
      <c r="P62">
        <f ca="1">'movie-row'!P$103+'WeightedAveragesFiltered (e)'!P63</f>
        <v>3.5173218406328055</v>
      </c>
      <c r="Q62">
        <f ca="1">'movie-row'!Q$103+'WeightedAveragesFiltered (e)'!Q63</f>
        <v>3.5512504813428989</v>
      </c>
      <c r="R62">
        <f ca="1">'movie-row'!R$103+'WeightedAveragesFiltered (e)'!R63</f>
        <v>2.9585709980289945</v>
      </c>
      <c r="S62">
        <f ca="1">'movie-row'!S$103+'WeightedAveragesFiltered (e)'!S63</f>
        <v>3.44</v>
      </c>
      <c r="T62">
        <f ca="1">'movie-row'!T$103+'WeightedAveragesFiltered (e)'!T63</f>
        <v>3.8656716417910446</v>
      </c>
      <c r="U62">
        <f ca="1">'movie-row'!U$103+'WeightedAveragesFiltered (e)'!U63</f>
        <v>2.8908835395331511</v>
      </c>
      <c r="V62">
        <f ca="1">'movie-row'!V$103+'WeightedAveragesFiltered (e)'!V63</f>
        <v>4.0708105976757523</v>
      </c>
      <c r="W62">
        <f ca="1">'movie-row'!W$103+'WeightedAveragesFiltered (e)'!W63</f>
        <v>3.3951196118985099</v>
      </c>
      <c r="X62">
        <f ca="1">'movie-row'!X$103+'WeightedAveragesFiltered (e)'!X63</f>
        <v>4.3394685031126796</v>
      </c>
      <c r="Y62">
        <f ca="1">'movie-row'!Y$103+'WeightedAveragesFiltered (e)'!Y63</f>
        <v>3.7747108605155186</v>
      </c>
      <c r="Z62">
        <f ca="1">'movie-row'!Z$103+'WeightedAveragesFiltered (e)'!Z63</f>
        <v>3.3698630136986303</v>
      </c>
    </row>
    <row r="63" spans="1:26">
      <c r="A63" s="34" t="s">
        <v>61</v>
      </c>
      <c r="B63">
        <f ca="1">'movie-row'!B$103+'WeightedAveragesFiltered (e)'!B64</f>
        <v>3.6453831731566737</v>
      </c>
      <c r="C63">
        <f ca="1">'movie-row'!C$103+'WeightedAveragesFiltered (e)'!C64</f>
        <v>4.0011597669786507</v>
      </c>
      <c r="D63">
        <f ca="1">'movie-row'!D$103+'WeightedAveragesFiltered (e)'!D64</f>
        <v>4.6383520047160367</v>
      </c>
      <c r="E63">
        <f ca="1">'movie-row'!E$103+'WeightedAveragesFiltered (e)'!E64</f>
        <v>3.8099170115359744</v>
      </c>
      <c r="F63">
        <f ca="1">'movie-row'!F$103+'WeightedAveragesFiltered (e)'!F64</f>
        <v>3.6592591320765466</v>
      </c>
      <c r="G63">
        <f ca="1">'movie-row'!G$103+'WeightedAveragesFiltered (e)'!G64</f>
        <v>3.6386214336528302</v>
      </c>
      <c r="H63">
        <f ca="1">'movie-row'!H$103+'WeightedAveragesFiltered (e)'!H64</f>
        <v>4.2992040872442914</v>
      </c>
      <c r="I63">
        <f ca="1">'movie-row'!I$103+'WeightedAveragesFiltered (e)'!I64</f>
        <v>3.4542664237729106</v>
      </c>
      <c r="J63">
        <f ca="1">'movie-row'!J$103+'WeightedAveragesFiltered (e)'!J64</f>
        <v>3.731371694565512</v>
      </c>
      <c r="K63">
        <f ca="1">'movie-row'!K$103+'WeightedAveragesFiltered (e)'!K64</f>
        <v>3.9445039226359837</v>
      </c>
      <c r="L63">
        <f ca="1">'movie-row'!L$103+'WeightedAveragesFiltered (e)'!L64</f>
        <v>4.0280112021154233</v>
      </c>
      <c r="M63">
        <f ca="1">'movie-row'!M$103+'WeightedAveragesFiltered (e)'!M64</f>
        <v>3.8988498480036933</v>
      </c>
      <c r="N63">
        <f ca="1">'movie-row'!N$103+'WeightedAveragesFiltered (e)'!N64</f>
        <v>3.698415824164111</v>
      </c>
      <c r="O63">
        <f ca="1">'movie-row'!O$103+'WeightedAveragesFiltered (e)'!O64</f>
        <v>4.3842840018786431</v>
      </c>
      <c r="P63">
        <f ca="1">'movie-row'!P$103+'WeightedAveragesFiltered (e)'!P64</f>
        <v>3.6043838744557144</v>
      </c>
      <c r="Q63">
        <f ca="1">'movie-row'!Q$103+'WeightedAveragesFiltered (e)'!Q64</f>
        <v>3.635276131582041</v>
      </c>
      <c r="R63">
        <f ca="1">'movie-row'!R$103+'WeightedAveragesFiltered (e)'!R64</f>
        <v>2.9178687356893671</v>
      </c>
      <c r="S63">
        <f ca="1">'movie-row'!S$103+'WeightedAveragesFiltered (e)'!S64</f>
        <v>3.4644499585742383</v>
      </c>
      <c r="T63">
        <f ca="1">'movie-row'!T$103+'WeightedAveragesFiltered (e)'!T64</f>
        <v>3.827682039695905</v>
      </c>
      <c r="U63">
        <f ca="1">'movie-row'!U$103+'WeightedAveragesFiltered (e)'!U64</f>
        <v>2.808275680172351</v>
      </c>
      <c r="V63">
        <f ca="1">'movie-row'!V$103+'WeightedAveragesFiltered (e)'!V64</f>
        <v>4.1334020624365619</v>
      </c>
      <c r="W63">
        <f ca="1">'movie-row'!W$103+'WeightedAveragesFiltered (e)'!W64</f>
        <v>3.4541168565163205</v>
      </c>
      <c r="X63">
        <f ca="1">'movie-row'!X$103+'WeightedAveragesFiltered (e)'!X64</f>
        <v>4.3224505557295165</v>
      </c>
      <c r="Y63">
        <f ca="1">'movie-row'!Y$103+'WeightedAveragesFiltered (e)'!Y64</f>
        <v>3.7312567489470108</v>
      </c>
      <c r="Z63">
        <f ca="1">'movie-row'!Z$103+'WeightedAveragesFiltered (e)'!Z64</f>
        <v>3.331076485335807</v>
      </c>
    </row>
    <row r="64" spans="1:26">
      <c r="A64" s="34" t="s">
        <v>62</v>
      </c>
      <c r="B64" t="e">
        <f ca="1">'movie-row'!B$103+'WeightedAveragesFiltered (e)'!B65</f>
        <v>#DIV/0!</v>
      </c>
      <c r="C64" t="e">
        <f ca="1">'movie-row'!C$103+'WeightedAveragesFiltered (e)'!C65</f>
        <v>#DIV/0!</v>
      </c>
      <c r="D64">
        <f ca="1">'movie-row'!D$103+'WeightedAveragesFiltered (e)'!D65</f>
        <v>4.6818181818181817</v>
      </c>
      <c r="E64" t="e">
        <f ca="1">'movie-row'!E$103+'WeightedAveragesFiltered (e)'!E65</f>
        <v>#DIV/0!</v>
      </c>
      <c r="F64">
        <f ca="1">'movie-row'!F$103+'WeightedAveragesFiltered (e)'!F65</f>
        <v>3.6615384615384614</v>
      </c>
      <c r="G64">
        <f ca="1">'movie-row'!G$103+'WeightedAveragesFiltered (e)'!G65</f>
        <v>3.6666666666666665</v>
      </c>
      <c r="H64" t="e">
        <f ca="1">'movie-row'!H$103+'WeightedAveragesFiltered (e)'!H65</f>
        <v>#DIV/0!</v>
      </c>
      <c r="I64" t="e">
        <f ca="1">'movie-row'!I$103+'WeightedAveragesFiltered (e)'!I65</f>
        <v>#DIV/0!</v>
      </c>
      <c r="J64">
        <f ca="1">'movie-row'!J$103+'WeightedAveragesFiltered (e)'!J65</f>
        <v>3.7135416666666665</v>
      </c>
      <c r="K64">
        <f ca="1">'movie-row'!K$103+'WeightedAveragesFiltered (e)'!K65</f>
        <v>3.9288607852579482</v>
      </c>
      <c r="L64">
        <f ca="1">'movie-row'!L$103+'WeightedAveragesFiltered (e)'!L65</f>
        <v>4.0612777077574327</v>
      </c>
      <c r="M64" t="e">
        <f ca="1">'movie-row'!M$103+'WeightedAveragesFiltered (e)'!M65</f>
        <v>#DIV/0!</v>
      </c>
      <c r="N64" t="e">
        <f ca="1">'movie-row'!N$103+'WeightedAveragesFiltered (e)'!N65</f>
        <v>#DIV/0!</v>
      </c>
      <c r="O64">
        <f ca="1">'movie-row'!O$103+'WeightedAveragesFiltered (e)'!O65</f>
        <v>4.4058098829961088</v>
      </c>
      <c r="P64">
        <f ca="1">'movie-row'!P$103+'WeightedAveragesFiltered (e)'!P65</f>
        <v>3.5586609203164028</v>
      </c>
      <c r="Q64">
        <f ca="1">'movie-row'!Q$103+'WeightedAveragesFiltered (e)'!Q65</f>
        <v>3.6125108538575796</v>
      </c>
      <c r="R64" t="e">
        <f ca="1">'movie-row'!R$103+'WeightedAveragesFiltered (e)'!R65</f>
        <v>#DIV/0!</v>
      </c>
      <c r="S64">
        <f ca="1">'movie-row'!S$103+'WeightedAveragesFiltered (e)'!S65</f>
        <v>3.44</v>
      </c>
      <c r="T64">
        <f ca="1">'movie-row'!T$103+'WeightedAveragesFiltered (e)'!T65</f>
        <v>3.8656716417910446</v>
      </c>
      <c r="U64">
        <f ca="1">'movie-row'!U$103+'WeightedAveragesFiltered (e)'!U65</f>
        <v>2.89</v>
      </c>
      <c r="V64" t="e">
        <f ca="1">'movie-row'!V$103+'WeightedAveragesFiltered (e)'!V65</f>
        <v>#DIV/0!</v>
      </c>
      <c r="W64">
        <f ca="1">'movie-row'!W$103+'WeightedAveragesFiltered (e)'!W65</f>
        <v>3.6407333458561473</v>
      </c>
      <c r="X64" t="e">
        <f ca="1">'movie-row'!X$103+'WeightedAveragesFiltered (e)'!X65</f>
        <v>#DIV/0!</v>
      </c>
      <c r="Y64">
        <f ca="1">'movie-row'!Y$103+'WeightedAveragesFiltered (e)'!Y65</f>
        <v>3.7</v>
      </c>
      <c r="Z64">
        <f ca="1">'movie-row'!Z$103+'WeightedAveragesFiltered (e)'!Z65</f>
        <v>3.3698630136986303</v>
      </c>
    </row>
    <row r="65" spans="1:26">
      <c r="A65" s="34" t="s">
        <v>63</v>
      </c>
      <c r="B65">
        <f ca="1">'movie-row'!B$103+'WeightedAveragesFiltered (e)'!B66</f>
        <v>3.6654222078237129</v>
      </c>
      <c r="C65">
        <f ca="1">'movie-row'!C$103+'WeightedAveragesFiltered (e)'!C66</f>
        <v>4.1096262365280047</v>
      </c>
      <c r="D65">
        <f ca="1">'movie-row'!D$103+'WeightedAveragesFiltered (e)'!D66</f>
        <v>4.6754265520842795</v>
      </c>
      <c r="E65">
        <f ca="1">'movie-row'!E$103+'WeightedAveragesFiltered (e)'!E66</f>
        <v>4.0588235294117645</v>
      </c>
      <c r="F65">
        <f ca="1">'movie-row'!F$103+'WeightedAveragesFiltered (e)'!F66</f>
        <v>3.6730392645521186</v>
      </c>
      <c r="G65">
        <f ca="1">'movie-row'!G$103+'WeightedAveragesFiltered (e)'!G66</f>
        <v>3.6666666666666665</v>
      </c>
      <c r="H65">
        <f ca="1">'movie-row'!H$103+'WeightedAveragesFiltered (e)'!H66</f>
        <v>4.2483571198972481</v>
      </c>
      <c r="I65">
        <f ca="1">'movie-row'!I$103+'WeightedAveragesFiltered (e)'!I66</f>
        <v>3.4396336988329157</v>
      </c>
      <c r="J65">
        <f ca="1">'movie-row'!J$103+'WeightedAveragesFiltered (e)'!J66</f>
        <v>3.7774567177085872</v>
      </c>
      <c r="K65">
        <f ca="1">'movie-row'!K$103+'WeightedAveragesFiltered (e)'!K66</f>
        <v>4.0180884414723801</v>
      </c>
      <c r="L65">
        <f ca="1">'movie-row'!L$103+'WeightedAveragesFiltered (e)'!L66</f>
        <v>4.0711269166247206</v>
      </c>
      <c r="M65">
        <f ca="1">'movie-row'!M$103+'WeightedAveragesFiltered (e)'!M66</f>
        <v>4.2724786223658651</v>
      </c>
      <c r="N65">
        <f ca="1">'movie-row'!N$103+'WeightedAveragesFiltered (e)'!N66</f>
        <v>3.7389994269986526</v>
      </c>
      <c r="O65">
        <f ca="1">'movie-row'!O$103+'WeightedAveragesFiltered (e)'!O66</f>
        <v>4.3573490404403765</v>
      </c>
      <c r="P65">
        <f ca="1">'movie-row'!P$103+'WeightedAveragesFiltered (e)'!P66</f>
        <v>3.3519655218984168</v>
      </c>
      <c r="Q65">
        <f ca="1">'movie-row'!Q$103+'WeightedAveragesFiltered (e)'!Q66</f>
        <v>3.5089153966103788</v>
      </c>
      <c r="R65">
        <f ca="1">'movie-row'!R$103+'WeightedAveragesFiltered (e)'!R66</f>
        <v>2.9871445793125941</v>
      </c>
      <c r="S65">
        <f ca="1">'movie-row'!S$103+'WeightedAveragesFiltered (e)'!S66</f>
        <v>3.34165713268218</v>
      </c>
      <c r="T65">
        <f ca="1">'movie-row'!T$103+'WeightedAveragesFiltered (e)'!T66</f>
        <v>3.8598460737725158</v>
      </c>
      <c r="U65">
        <f ca="1">'movie-row'!U$103+'WeightedAveragesFiltered (e)'!U66</f>
        <v>2.9881333005252917</v>
      </c>
      <c r="V65">
        <f ca="1">'movie-row'!V$103+'WeightedAveragesFiltered (e)'!V66</f>
        <v>4.1148648648648649</v>
      </c>
      <c r="W65">
        <f ca="1">'movie-row'!W$103+'WeightedAveragesFiltered (e)'!W66</f>
        <v>3.4845811225453307</v>
      </c>
      <c r="X65">
        <f ca="1">'movie-row'!X$103+'WeightedAveragesFiltered (e)'!X66</f>
        <v>4.3229812321599939</v>
      </c>
      <c r="Y65">
        <f ca="1">'movie-row'!Y$103+'WeightedAveragesFiltered (e)'!Y66</f>
        <v>3.7358217870729709</v>
      </c>
      <c r="Z65">
        <f ca="1">'movie-row'!Z$103+'WeightedAveragesFiltered (e)'!Z66</f>
        <v>3.4931853726488309</v>
      </c>
    </row>
    <row r="66" spans="1:26">
      <c r="A66" s="34" t="s">
        <v>64</v>
      </c>
      <c r="B66">
        <f ca="1">'movie-row'!B$103+'WeightedAveragesFiltered (e)'!B67</f>
        <v>3.6432624713772741</v>
      </c>
      <c r="C66">
        <f ca="1">'movie-row'!C$103+'WeightedAveragesFiltered (e)'!C67</f>
        <v>4.1046111633076281</v>
      </c>
      <c r="D66">
        <f ca="1">'movie-row'!D$103+'WeightedAveragesFiltered (e)'!D67</f>
        <v>4.6321241513603448</v>
      </c>
      <c r="E66">
        <f ca="1">'movie-row'!E$103+'WeightedAveragesFiltered (e)'!E67</f>
        <v>4.0588235294117645</v>
      </c>
      <c r="F66">
        <f ca="1">'movie-row'!F$103+'WeightedAveragesFiltered (e)'!F67</f>
        <v>3.6473300880130948</v>
      </c>
      <c r="G66">
        <f ca="1">'movie-row'!G$103+'WeightedAveragesFiltered (e)'!G67</f>
        <v>3.6790852199371127</v>
      </c>
      <c r="H66">
        <f ca="1">'movie-row'!H$103+'WeightedAveragesFiltered (e)'!H67</f>
        <v>4.5763117319289366</v>
      </c>
      <c r="I66">
        <f ca="1">'movie-row'!I$103+'WeightedAveragesFiltered (e)'!I67</f>
        <v>3.5182428608161076</v>
      </c>
      <c r="J66">
        <f ca="1">'movie-row'!J$103+'WeightedAveragesFiltered (e)'!J67</f>
        <v>3.7065683308832629</v>
      </c>
      <c r="K66">
        <f ca="1">'movie-row'!K$103+'WeightedAveragesFiltered (e)'!K67</f>
        <v>3.7923295836291877</v>
      </c>
      <c r="L66">
        <f ca="1">'movie-row'!L$103+'WeightedAveragesFiltered (e)'!L67</f>
        <v>3.9457464381997189</v>
      </c>
      <c r="M66">
        <f ca="1">'movie-row'!M$103+'WeightedAveragesFiltered (e)'!M67</f>
        <v>3.6903584727672487</v>
      </c>
      <c r="N66">
        <f ca="1">'movie-row'!N$103+'WeightedAveragesFiltered (e)'!N67</f>
        <v>3.8302208730425567</v>
      </c>
      <c r="O66">
        <f ca="1">'movie-row'!O$103+'WeightedAveragesFiltered (e)'!O67</f>
        <v>4.4215286987329376</v>
      </c>
      <c r="P66">
        <f ca="1">'movie-row'!P$103+'WeightedAveragesFiltered (e)'!P67</f>
        <v>3.7395543510776341</v>
      </c>
      <c r="Q66">
        <f ca="1">'movie-row'!Q$103+'WeightedAveragesFiltered (e)'!Q67</f>
        <v>3.5693685133296098</v>
      </c>
      <c r="R66">
        <f ca="1">'movie-row'!R$103+'WeightedAveragesFiltered (e)'!R67</f>
        <v>2.9867196131301519</v>
      </c>
      <c r="S66">
        <f ca="1">'movie-row'!S$103+'WeightedAveragesFiltered (e)'!S67</f>
        <v>3.44</v>
      </c>
      <c r="T66">
        <f ca="1">'movie-row'!T$103+'WeightedAveragesFiltered (e)'!T67</f>
        <v>3.8741513737350752</v>
      </c>
      <c r="U66">
        <f ca="1">'movie-row'!U$103+'WeightedAveragesFiltered (e)'!U67</f>
        <v>2.9140052678112993</v>
      </c>
      <c r="V66">
        <f ca="1">'movie-row'!V$103+'WeightedAveragesFiltered (e)'!V67</f>
        <v>4.2620310594393009</v>
      </c>
      <c r="W66">
        <f ca="1">'movie-row'!W$103+'WeightedAveragesFiltered (e)'!W67</f>
        <v>3.4486369636720569</v>
      </c>
      <c r="X66">
        <f ca="1">'movie-row'!X$103+'WeightedAveragesFiltered (e)'!X67</f>
        <v>4.2552753980478197</v>
      </c>
      <c r="Y66">
        <f ca="1">'movie-row'!Y$103+'WeightedAveragesFiltered (e)'!Y67</f>
        <v>3.7262270089259473</v>
      </c>
      <c r="Z66">
        <f ca="1">'movie-row'!Z$103+'WeightedAveragesFiltered (e)'!Z67</f>
        <v>3.4003473750891717</v>
      </c>
    </row>
    <row r="67" spans="1:26">
      <c r="A67" s="34" t="s">
        <v>65</v>
      </c>
      <c r="B67">
        <f ca="1">'movie-row'!B$103+'WeightedAveragesFiltered (e)'!B68</f>
        <v>3.6491240499734521</v>
      </c>
      <c r="C67">
        <f ca="1">'movie-row'!C$103+'WeightedAveragesFiltered (e)'!C68</f>
        <v>4.1198465998569178</v>
      </c>
      <c r="D67">
        <f ca="1">'movie-row'!D$103+'WeightedAveragesFiltered (e)'!D68</f>
        <v>4.6817294281643598</v>
      </c>
      <c r="E67">
        <f ca="1">'movie-row'!E$103+'WeightedAveragesFiltered (e)'!E68</f>
        <v>4.1293384318537205</v>
      </c>
      <c r="F67">
        <f ca="1">'movie-row'!F$103+'WeightedAveragesFiltered (e)'!F68</f>
        <v>3.6332655461820726</v>
      </c>
      <c r="G67">
        <f ca="1">'movie-row'!G$103+'WeightedAveragesFiltered (e)'!G68</f>
        <v>3.7242737619560335</v>
      </c>
      <c r="H67">
        <f ca="1">'movie-row'!H$103+'WeightedAveragesFiltered (e)'!H68</f>
        <v>4.5299596011836556</v>
      </c>
      <c r="I67">
        <f ca="1">'movie-row'!I$103+'WeightedAveragesFiltered (e)'!I68</f>
        <v>3.5866836132715814</v>
      </c>
      <c r="J67">
        <f ca="1">'movie-row'!J$103+'WeightedAveragesFiltered (e)'!J68</f>
        <v>3.6786499649991029</v>
      </c>
      <c r="K67">
        <f ca="1">'movie-row'!K$103+'WeightedAveragesFiltered (e)'!K68</f>
        <v>4.0381100289804426</v>
      </c>
      <c r="L67">
        <f ca="1">'movie-row'!L$103+'WeightedAveragesFiltered (e)'!L68</f>
        <v>4.0985015922492831</v>
      </c>
      <c r="M67">
        <f ca="1">'movie-row'!M$103+'WeightedAveragesFiltered (e)'!M68</f>
        <v>3.8912664817368614</v>
      </c>
      <c r="N67">
        <f ca="1">'movie-row'!N$103+'WeightedAveragesFiltered (e)'!N68</f>
        <v>3.7838335973121566</v>
      </c>
      <c r="O67">
        <f ca="1">'movie-row'!O$103+'WeightedAveragesFiltered (e)'!O68</f>
        <v>4.4182307653258412</v>
      </c>
      <c r="P67">
        <f ca="1">'movie-row'!P$103+'WeightedAveragesFiltered (e)'!P68</f>
        <v>3.6637081328301502</v>
      </c>
      <c r="Q67">
        <f ca="1">'movie-row'!Q$103+'WeightedAveragesFiltered (e)'!Q68</f>
        <v>3.5938347627808329</v>
      </c>
      <c r="R67">
        <f ca="1">'movie-row'!R$103+'WeightedAveragesFiltered (e)'!R68</f>
        <v>2.9913369182019713</v>
      </c>
      <c r="S67">
        <f ca="1">'movie-row'!S$103+'WeightedAveragesFiltered (e)'!S68</f>
        <v>3.4814435157104251</v>
      </c>
      <c r="T67">
        <f ca="1">'movie-row'!T$103+'WeightedAveragesFiltered (e)'!T68</f>
        <v>3.8628570268361284</v>
      </c>
      <c r="U67">
        <f ca="1">'movie-row'!U$103+'WeightedAveragesFiltered (e)'!U68</f>
        <v>2.947641165825015</v>
      </c>
      <c r="V67">
        <f ca="1">'movie-row'!V$103+'WeightedAveragesFiltered (e)'!V68</f>
        <v>3.900704399231846</v>
      </c>
      <c r="W67">
        <f ca="1">'movie-row'!W$103+'WeightedAveragesFiltered (e)'!W68</f>
        <v>3.4942313233779001</v>
      </c>
      <c r="X67">
        <f ca="1">'movie-row'!X$103+'WeightedAveragesFiltered (e)'!X68</f>
        <v>4.328714290498028</v>
      </c>
      <c r="Y67">
        <f ca="1">'movie-row'!Y$103+'WeightedAveragesFiltered (e)'!Y68</f>
        <v>3.7388522250917253</v>
      </c>
      <c r="Z67">
        <f ca="1">'movie-row'!Z$103+'WeightedAveragesFiltered (e)'!Z68</f>
        <v>3.3764783564741738</v>
      </c>
    </row>
    <row r="68" spans="1:26">
      <c r="A68" s="34" t="s">
        <v>66</v>
      </c>
      <c r="B68">
        <f ca="1">'movie-row'!B$103+'WeightedAveragesFiltered (e)'!B69</f>
        <v>3.6638388782239923</v>
      </c>
      <c r="C68">
        <f ca="1">'movie-row'!C$103+'WeightedAveragesFiltered (e)'!C69</f>
        <v>4.1431254837280695</v>
      </c>
      <c r="D68">
        <f ca="1">'movie-row'!D$103+'WeightedAveragesFiltered (e)'!D69</f>
        <v>4.6072426165561584</v>
      </c>
      <c r="E68">
        <f ca="1">'movie-row'!E$103+'WeightedAveragesFiltered (e)'!E69</f>
        <v>4.0259892974200557</v>
      </c>
      <c r="F68">
        <f ca="1">'movie-row'!F$103+'WeightedAveragesFiltered (e)'!F69</f>
        <v>3.5739699451431726</v>
      </c>
      <c r="G68">
        <f ca="1">'movie-row'!G$103+'WeightedAveragesFiltered (e)'!G69</f>
        <v>3.7565361907117705</v>
      </c>
      <c r="H68">
        <f ca="1">'movie-row'!H$103+'WeightedAveragesFiltered (e)'!H69</f>
        <v>4.6081248586790267</v>
      </c>
      <c r="I68">
        <f ca="1">'movie-row'!I$103+'WeightedAveragesFiltered (e)'!I69</f>
        <v>3.5464962194247009</v>
      </c>
      <c r="J68">
        <f ca="1">'movie-row'!J$103+'WeightedAveragesFiltered (e)'!J69</f>
        <v>3.697944250782323</v>
      </c>
      <c r="K68">
        <f ca="1">'movie-row'!K$103+'WeightedAveragesFiltered (e)'!K69</f>
        <v>4.0187075271911228</v>
      </c>
      <c r="L68">
        <f ca="1">'movie-row'!L$103+'WeightedAveragesFiltered (e)'!L69</f>
        <v>4.10021361474824</v>
      </c>
      <c r="M68">
        <f ca="1">'movie-row'!M$103+'WeightedAveragesFiltered (e)'!M69</f>
        <v>3.859375</v>
      </c>
      <c r="N68">
        <f ca="1">'movie-row'!N$103+'WeightedAveragesFiltered (e)'!N69</f>
        <v>3.7597402597402598</v>
      </c>
      <c r="O68">
        <f ca="1">'movie-row'!O$103+'WeightedAveragesFiltered (e)'!O69</f>
        <v>4.3976735678130803</v>
      </c>
      <c r="P68">
        <f ca="1">'movie-row'!P$103+'WeightedAveragesFiltered (e)'!P69</f>
        <v>3.6237711932166263</v>
      </c>
      <c r="Q68">
        <f ca="1">'movie-row'!Q$103+'WeightedAveragesFiltered (e)'!Q69</f>
        <v>3.5627466211750161</v>
      </c>
      <c r="R68">
        <f ca="1">'movie-row'!R$103+'WeightedAveragesFiltered (e)'!R69</f>
        <v>3.0048625201600996</v>
      </c>
      <c r="S68">
        <f ca="1">'movie-row'!S$103+'WeightedAveragesFiltered (e)'!S69</f>
        <v>3.4299556146460941</v>
      </c>
      <c r="T68">
        <f ca="1">'movie-row'!T$103+'WeightedAveragesFiltered (e)'!T69</f>
        <v>3.8729582486340264</v>
      </c>
      <c r="U68">
        <f ca="1">'movie-row'!U$103+'WeightedAveragesFiltered (e)'!U69</f>
        <v>2.9023933097953654</v>
      </c>
      <c r="V68">
        <f ca="1">'movie-row'!V$103+'WeightedAveragesFiltered (e)'!V69</f>
        <v>3.6764645743662547</v>
      </c>
      <c r="W68">
        <f ca="1">'movie-row'!W$103+'WeightedAveragesFiltered (e)'!W69</f>
        <v>3.4488215533067335</v>
      </c>
      <c r="X68">
        <f ca="1">'movie-row'!X$103+'WeightedAveragesFiltered (e)'!X69</f>
        <v>4.3069917379057987</v>
      </c>
      <c r="Y68">
        <f ca="1">'movie-row'!Y$103+'WeightedAveragesFiltered (e)'!Y69</f>
        <v>3.7799779454904381</v>
      </c>
      <c r="Z68">
        <f ca="1">'movie-row'!Z$103+'WeightedAveragesFiltered (e)'!Z69</f>
        <v>3.372186923137706</v>
      </c>
    </row>
    <row r="69" spans="1:26">
      <c r="A69" s="34" t="s">
        <v>67</v>
      </c>
      <c r="B69">
        <f ca="1">'movie-row'!B$103+'WeightedAveragesFiltered (e)'!B70</f>
        <v>3.662316873499619</v>
      </c>
      <c r="C69">
        <f ca="1">'movie-row'!C$103+'WeightedAveragesFiltered (e)'!C70</f>
        <v>4.1109954066718446</v>
      </c>
      <c r="D69">
        <f ca="1">'movie-row'!D$103+'WeightedAveragesFiltered (e)'!D70</f>
        <v>4.6548189094991779</v>
      </c>
      <c r="E69">
        <f ca="1">'movie-row'!E$103+'WeightedAveragesFiltered (e)'!E70</f>
        <v>4.1320960663026751</v>
      </c>
      <c r="F69">
        <f ca="1">'movie-row'!F$103+'WeightedAveragesFiltered (e)'!F70</f>
        <v>3.6718291577254432</v>
      </c>
      <c r="G69">
        <f ca="1">'movie-row'!G$103+'WeightedAveragesFiltered (e)'!G70</f>
        <v>3.6666666666666665</v>
      </c>
      <c r="H69">
        <f ca="1">'movie-row'!H$103+'WeightedAveragesFiltered (e)'!H70</f>
        <v>4.4031321120689473</v>
      </c>
      <c r="I69">
        <f ca="1">'movie-row'!I$103+'WeightedAveragesFiltered (e)'!I70</f>
        <v>3.535930044084906</v>
      </c>
      <c r="J69">
        <f ca="1">'movie-row'!J$103+'WeightedAveragesFiltered (e)'!J70</f>
        <v>3.6635660607170895</v>
      </c>
      <c r="K69">
        <f ca="1">'movie-row'!K$103+'WeightedAveragesFiltered (e)'!K70</f>
        <v>4.0481734287810021</v>
      </c>
      <c r="L69">
        <f ca="1">'movie-row'!L$103+'WeightedAveragesFiltered (e)'!L70</f>
        <v>3.99151902256855</v>
      </c>
      <c r="M69">
        <f ca="1">'movie-row'!M$103+'WeightedAveragesFiltered (e)'!M70</f>
        <v>3.859375</v>
      </c>
      <c r="N69">
        <f ca="1">'movie-row'!N$103+'WeightedAveragesFiltered (e)'!N70</f>
        <v>3.7597402597402598</v>
      </c>
      <c r="O69">
        <f ca="1">'movie-row'!O$103+'WeightedAveragesFiltered (e)'!O70</f>
        <v>4.4251981084634924</v>
      </c>
      <c r="P69">
        <f ca="1">'movie-row'!P$103+'WeightedAveragesFiltered (e)'!P70</f>
        <v>3.8893781802629945</v>
      </c>
      <c r="Q69">
        <f ca="1">'movie-row'!Q$103+'WeightedAveragesFiltered (e)'!Q70</f>
        <v>3.6382350790266447</v>
      </c>
      <c r="R69">
        <f ca="1">'movie-row'!R$103+'WeightedAveragesFiltered (e)'!R70</f>
        <v>2.9969502087602136</v>
      </c>
      <c r="S69">
        <f ca="1">'movie-row'!S$103+'WeightedAveragesFiltered (e)'!S70</f>
        <v>3.3996075092696922</v>
      </c>
      <c r="T69">
        <f ca="1">'movie-row'!T$103+'WeightedAveragesFiltered (e)'!T70</f>
        <v>3.8948180691629712</v>
      </c>
      <c r="U69">
        <f ca="1">'movie-row'!U$103+'WeightedAveragesFiltered (e)'!U70</f>
        <v>2.7649274584979735</v>
      </c>
      <c r="V69">
        <f ca="1">'movie-row'!V$103+'WeightedAveragesFiltered (e)'!V70</f>
        <v>4.1148648648648649</v>
      </c>
      <c r="W69">
        <f ca="1">'movie-row'!W$103+'WeightedAveragesFiltered (e)'!W70</f>
        <v>3.3256343534149249</v>
      </c>
      <c r="X69">
        <f ca="1">'movie-row'!X$103+'WeightedAveragesFiltered (e)'!X70</f>
        <v>4.2794117647058822</v>
      </c>
      <c r="Y69">
        <f ca="1">'movie-row'!Y$103+'WeightedAveragesFiltered (e)'!Y70</f>
        <v>3.7229812449809043</v>
      </c>
      <c r="Z69">
        <f ca="1">'movie-row'!Z$103+'WeightedAveragesFiltered (e)'!Z70</f>
        <v>3.4384187545874219</v>
      </c>
    </row>
    <row r="70" spans="1:26">
      <c r="A70" s="34" t="s">
        <v>68</v>
      </c>
      <c r="B70">
        <f ca="1">'movie-row'!B$103+'WeightedAveragesFiltered (e)'!B71</f>
        <v>3.6846244478104881</v>
      </c>
      <c r="C70">
        <f ca="1">'movie-row'!C$103+'WeightedAveragesFiltered (e)'!C71</f>
        <v>4.0925792221030228</v>
      </c>
      <c r="D70">
        <f ca="1">'movie-row'!D$103+'WeightedAveragesFiltered (e)'!D71</f>
        <v>4.744108442947379</v>
      </c>
      <c r="E70">
        <f ca="1">'movie-row'!E$103+'WeightedAveragesFiltered (e)'!E71</f>
        <v>4.148721656894101</v>
      </c>
      <c r="F70">
        <f ca="1">'movie-row'!F$103+'WeightedAveragesFiltered (e)'!F71</f>
        <v>3.6470516488471016</v>
      </c>
      <c r="G70">
        <f ca="1">'movie-row'!G$103+'WeightedAveragesFiltered (e)'!G71</f>
        <v>3.6627560809935127</v>
      </c>
      <c r="H70">
        <f ca="1">'movie-row'!H$103+'WeightedAveragesFiltered (e)'!H71</f>
        <v>4.584584779231565</v>
      </c>
      <c r="I70">
        <f ca="1">'movie-row'!I$103+'WeightedAveragesFiltered (e)'!I71</f>
        <v>3.5455948039634233</v>
      </c>
      <c r="J70">
        <f ca="1">'movie-row'!J$103+'WeightedAveragesFiltered (e)'!J71</f>
        <v>3.7051596903547774</v>
      </c>
      <c r="K70">
        <f ca="1">'movie-row'!K$103+'WeightedAveragesFiltered (e)'!K71</f>
        <v>4.0564788743843136</v>
      </c>
      <c r="L70">
        <f ca="1">'movie-row'!L$103+'WeightedAveragesFiltered (e)'!L71</f>
        <v>4.0043291726594079</v>
      </c>
      <c r="M70">
        <f ca="1">'movie-row'!M$103+'WeightedAveragesFiltered (e)'!M71</f>
        <v>4.0240136247672362</v>
      </c>
      <c r="N70">
        <f ca="1">'movie-row'!N$103+'WeightedAveragesFiltered (e)'!N71</f>
        <v>3.7278957687728616</v>
      </c>
      <c r="O70">
        <f ca="1">'movie-row'!O$103+'WeightedAveragesFiltered (e)'!O71</f>
        <v>4.4681697747244371</v>
      </c>
      <c r="P70">
        <f ca="1">'movie-row'!P$103+'WeightedAveragesFiltered (e)'!P71</f>
        <v>3.6</v>
      </c>
      <c r="Q70">
        <f ca="1">'movie-row'!Q$103+'WeightedAveragesFiltered (e)'!Q71</f>
        <v>3.6046446415219435</v>
      </c>
      <c r="R70">
        <f ca="1">'movie-row'!R$103+'WeightedAveragesFiltered (e)'!R71</f>
        <v>3.0529195345688067</v>
      </c>
      <c r="S70">
        <f ca="1">'movie-row'!S$103+'WeightedAveragesFiltered (e)'!S71</f>
        <v>3.4597663467357851</v>
      </c>
      <c r="T70">
        <f ca="1">'movie-row'!T$103+'WeightedAveragesFiltered (e)'!T71</f>
        <v>3.8913302996995562</v>
      </c>
      <c r="U70">
        <f ca="1">'movie-row'!U$103+'WeightedAveragesFiltered (e)'!U71</f>
        <v>3.0666813691843564</v>
      </c>
      <c r="V70">
        <f ca="1">'movie-row'!V$103+'WeightedAveragesFiltered (e)'!V71</f>
        <v>3.8920420587961964</v>
      </c>
      <c r="W70">
        <f ca="1">'movie-row'!W$103+'WeightedAveragesFiltered (e)'!W71</f>
        <v>3.4511398068821717</v>
      </c>
      <c r="X70">
        <f ca="1">'movie-row'!X$103+'WeightedAveragesFiltered (e)'!X71</f>
        <v>4.3209109839706956</v>
      </c>
      <c r="Y70">
        <f ca="1">'movie-row'!Y$103+'WeightedAveragesFiltered (e)'!Y71</f>
        <v>3.7817285764597197</v>
      </c>
      <c r="Z70">
        <f ca="1">'movie-row'!Z$103+'WeightedAveragesFiltered (e)'!Z71</f>
        <v>3.4349320151550522</v>
      </c>
    </row>
    <row r="71" spans="1:26">
      <c r="A71" s="34" t="s">
        <v>69</v>
      </c>
      <c r="B71">
        <f ca="1">'movie-row'!B$103+'WeightedAveragesFiltered (e)'!B72</f>
        <v>3.623097725814862</v>
      </c>
      <c r="C71">
        <f ca="1">'movie-row'!C$103+'WeightedAveragesFiltered (e)'!C72</f>
        <v>4.2160240602539441</v>
      </c>
      <c r="D71">
        <f ca="1">'movie-row'!D$103+'WeightedAveragesFiltered (e)'!D72</f>
        <v>4.5741119380164763</v>
      </c>
      <c r="E71">
        <f ca="1">'movie-row'!E$103+'WeightedAveragesFiltered (e)'!E72</f>
        <v>3.9800869422446583</v>
      </c>
      <c r="F71">
        <f ca="1">'movie-row'!F$103+'WeightedAveragesFiltered (e)'!F72</f>
        <v>3.6364767845116717</v>
      </c>
      <c r="G71">
        <f ca="1">'movie-row'!G$103+'WeightedAveragesFiltered (e)'!G72</f>
        <v>3.7833643093289422</v>
      </c>
      <c r="H71">
        <f ca="1">'movie-row'!H$103+'WeightedAveragesFiltered (e)'!H72</f>
        <v>4.6337915025423824</v>
      </c>
      <c r="I71">
        <f ca="1">'movie-row'!I$103+'WeightedAveragesFiltered (e)'!I72</f>
        <v>3.5917823131712026</v>
      </c>
      <c r="J71">
        <f ca="1">'movie-row'!J$103+'WeightedAveragesFiltered (e)'!J72</f>
        <v>3.7214492223743392</v>
      </c>
      <c r="K71">
        <f ca="1">'movie-row'!K$103+'WeightedAveragesFiltered (e)'!K72</f>
        <v>4.0746645899141427</v>
      </c>
      <c r="L71">
        <f ca="1">'movie-row'!L$103+'WeightedAveragesFiltered (e)'!L72</f>
        <v>4.0696331642088239</v>
      </c>
      <c r="M71">
        <f ca="1">'movie-row'!M$103+'WeightedAveragesFiltered (e)'!M72</f>
        <v>4.1398512578447999</v>
      </c>
      <c r="N71">
        <f ca="1">'movie-row'!N$103+'WeightedAveragesFiltered (e)'!N72</f>
        <v>3.8860763521170778</v>
      </c>
      <c r="O71">
        <f ca="1">'movie-row'!O$103+'WeightedAveragesFiltered (e)'!O72</f>
        <v>4.3683742149909932</v>
      </c>
      <c r="P71">
        <f ca="1">'movie-row'!P$103+'WeightedAveragesFiltered (e)'!P72</f>
        <v>3.5592034925353211</v>
      </c>
      <c r="Q71">
        <f ca="1">'movie-row'!Q$103+'WeightedAveragesFiltered (e)'!Q72</f>
        <v>3.6713241550324454</v>
      </c>
      <c r="R71">
        <f ca="1">'movie-row'!R$103+'WeightedAveragesFiltered (e)'!R72</f>
        <v>2.9703684532138181</v>
      </c>
      <c r="S71">
        <f ca="1">'movie-row'!S$103+'WeightedAveragesFiltered (e)'!S72</f>
        <v>3.3930729658759677</v>
      </c>
      <c r="T71">
        <f ca="1">'movie-row'!T$103+'WeightedAveragesFiltered (e)'!T72</f>
        <v>3.9436674851584987</v>
      </c>
      <c r="U71">
        <f ca="1">'movie-row'!U$103+'WeightedAveragesFiltered (e)'!U72</f>
        <v>2.9285384969027137</v>
      </c>
      <c r="V71">
        <f ca="1">'movie-row'!V$103+'WeightedAveragesFiltered (e)'!V72</f>
        <v>3.9017567016820243</v>
      </c>
      <c r="W71">
        <f ca="1">'movie-row'!W$103+'WeightedAveragesFiltered (e)'!W72</f>
        <v>3.5104854645380068</v>
      </c>
      <c r="X71">
        <f ca="1">'movie-row'!X$103+'WeightedAveragesFiltered (e)'!X72</f>
        <v>4.4753508534793491</v>
      </c>
      <c r="Y71">
        <f ca="1">'movie-row'!Y$103+'WeightedAveragesFiltered (e)'!Y72</f>
        <v>3.7038048791328135</v>
      </c>
      <c r="Z71">
        <f ca="1">'movie-row'!Z$103+'WeightedAveragesFiltered (e)'!Z72</f>
        <v>3.3155636335940195</v>
      </c>
    </row>
    <row r="72" spans="1:26">
      <c r="A72" s="34" t="s">
        <v>70</v>
      </c>
      <c r="B72">
        <f ca="1">'movie-row'!B$103+'WeightedAveragesFiltered (e)'!B73</f>
        <v>3.6486028857990078</v>
      </c>
      <c r="C72">
        <f ca="1">'movie-row'!C$103+'WeightedAveragesFiltered (e)'!C73</f>
        <v>4.1003270739132205</v>
      </c>
      <c r="D72">
        <f ca="1">'movie-row'!D$103+'WeightedAveragesFiltered (e)'!D73</f>
        <v>4.6345976643287212</v>
      </c>
      <c r="E72">
        <f ca="1">'movie-row'!E$103+'WeightedAveragesFiltered (e)'!E73</f>
        <v>4.0603520256233105</v>
      </c>
      <c r="F72">
        <f ca="1">'movie-row'!F$103+'WeightedAveragesFiltered (e)'!F73</f>
        <v>3.6716899214034839</v>
      </c>
      <c r="G72">
        <f ca="1">'movie-row'!G$103+'WeightedAveragesFiltered (e)'!G73</f>
        <v>3.6741557272653158</v>
      </c>
      <c r="H72">
        <f ca="1">'movie-row'!H$103+'WeightedAveragesFiltered (e)'!H73</f>
        <v>4.5181408324940593</v>
      </c>
      <c r="I72">
        <f ca="1">'movie-row'!I$103+'WeightedAveragesFiltered (e)'!I73</f>
        <v>3.5101010101010099</v>
      </c>
      <c r="J72">
        <f ca="1">'movie-row'!J$103+'WeightedAveragesFiltered (e)'!J73</f>
        <v>3.6980380927883507</v>
      </c>
      <c r="K72">
        <f ca="1">'movie-row'!K$103+'WeightedAveragesFiltered (e)'!K73</f>
        <v>4.027304590923908</v>
      </c>
      <c r="L72">
        <f ca="1">'movie-row'!L$103+'WeightedAveragesFiltered (e)'!L73</f>
        <v>4.071533384888018</v>
      </c>
      <c r="M72">
        <f ca="1">'movie-row'!M$103+'WeightedAveragesFiltered (e)'!M73</f>
        <v>3.8204441065389463</v>
      </c>
      <c r="N72">
        <f ca="1">'movie-row'!N$103+'WeightedAveragesFiltered (e)'!N73</f>
        <v>3.7676681430958259</v>
      </c>
      <c r="O72">
        <f ca="1">'movie-row'!O$103+'WeightedAveragesFiltered (e)'!O73</f>
        <v>4.3835611651715665</v>
      </c>
      <c r="P72">
        <f ca="1">'movie-row'!P$103+'WeightedAveragesFiltered (e)'!P73</f>
        <v>3.6750322967919096</v>
      </c>
      <c r="Q72">
        <f ca="1">'movie-row'!Q$103+'WeightedAveragesFiltered (e)'!Q73</f>
        <v>3.6148299892500422</v>
      </c>
      <c r="R72">
        <f ca="1">'movie-row'!R$103+'WeightedAveragesFiltered (e)'!R73</f>
        <v>2.9725907227058674</v>
      </c>
      <c r="S72">
        <f ca="1">'movie-row'!S$103+'WeightedAveragesFiltered (e)'!S73</f>
        <v>3.4380456802260282</v>
      </c>
      <c r="T72">
        <f ca="1">'movie-row'!T$103+'WeightedAveragesFiltered (e)'!T73</f>
        <v>3.8982055273445315</v>
      </c>
      <c r="U72">
        <f ca="1">'movie-row'!U$103+'WeightedAveragesFiltered (e)'!U73</f>
        <v>2.8817628373952302</v>
      </c>
      <c r="V72">
        <f ca="1">'movie-row'!V$103+'WeightedAveragesFiltered (e)'!V73</f>
        <v>4.2135624422378042</v>
      </c>
      <c r="W72">
        <f ca="1">'movie-row'!W$103+'WeightedAveragesFiltered (e)'!W73</f>
        <v>3.3521595095293941</v>
      </c>
      <c r="X72">
        <f ca="1">'movie-row'!X$103+'WeightedAveragesFiltered (e)'!X73</f>
        <v>4.2993497485073942</v>
      </c>
      <c r="Y72">
        <f ca="1">'movie-row'!Y$103+'WeightedAveragesFiltered (e)'!Y73</f>
        <v>3.7117385397841032</v>
      </c>
      <c r="Z72">
        <f ca="1">'movie-row'!Z$103+'WeightedAveragesFiltered (e)'!Z73</f>
        <v>3.3358523448705868</v>
      </c>
    </row>
    <row r="73" spans="1:26">
      <c r="A73" s="34" t="s">
        <v>71</v>
      </c>
      <c r="B73">
        <f ca="1">'movie-row'!B$103+'WeightedAveragesFiltered (e)'!B74</f>
        <v>3.5831257610073064</v>
      </c>
      <c r="C73">
        <f ca="1">'movie-row'!C$103+'WeightedAveragesFiltered (e)'!C74</f>
        <v>4.1553552605313779</v>
      </c>
      <c r="D73">
        <f ca="1">'movie-row'!D$103+'WeightedAveragesFiltered (e)'!D74</f>
        <v>4.7401103611647022</v>
      </c>
      <c r="E73">
        <f ca="1">'movie-row'!E$103+'WeightedAveragesFiltered (e)'!E74</f>
        <v>4.0402587159908814</v>
      </c>
      <c r="F73">
        <f ca="1">'movie-row'!F$103+'WeightedAveragesFiltered (e)'!F74</f>
        <v>3.6862001059430134</v>
      </c>
      <c r="G73">
        <f ca="1">'movie-row'!G$103+'WeightedAveragesFiltered (e)'!G74</f>
        <v>3.6324602708253053</v>
      </c>
      <c r="H73">
        <f ca="1">'movie-row'!H$103+'WeightedAveragesFiltered (e)'!H74</f>
        <v>4.7207251483466361</v>
      </c>
      <c r="I73">
        <f ca="1">'movie-row'!I$103+'WeightedAveragesFiltered (e)'!I74</f>
        <v>3.5196570282504114</v>
      </c>
      <c r="J73">
        <f ca="1">'movie-row'!J$103+'WeightedAveragesFiltered (e)'!J74</f>
        <v>3.7653596126829236</v>
      </c>
      <c r="K73">
        <f ca="1">'movie-row'!K$103+'WeightedAveragesFiltered (e)'!K74</f>
        <v>4.0156380531504769</v>
      </c>
      <c r="L73">
        <f ca="1">'movie-row'!L$103+'WeightedAveragesFiltered (e)'!L74</f>
        <v>4.0593481167092662</v>
      </c>
      <c r="M73">
        <f ca="1">'movie-row'!M$103+'WeightedAveragesFiltered (e)'!M74</f>
        <v>4.0724491277737283</v>
      </c>
      <c r="N73">
        <f ca="1">'movie-row'!N$103+'WeightedAveragesFiltered (e)'!N74</f>
        <v>3.8003449734188162</v>
      </c>
      <c r="O73">
        <f ca="1">'movie-row'!O$103+'WeightedAveragesFiltered (e)'!O74</f>
        <v>4.3942699723715606</v>
      </c>
      <c r="P73">
        <f ca="1">'movie-row'!P$103+'WeightedAveragesFiltered (e)'!P74</f>
        <v>3.5614159587739564</v>
      </c>
      <c r="Q73">
        <f ca="1">'movie-row'!Q$103+'WeightedAveragesFiltered (e)'!Q74</f>
        <v>3.5856455230857347</v>
      </c>
      <c r="R73">
        <f ca="1">'movie-row'!R$103+'WeightedAveragesFiltered (e)'!R74</f>
        <v>2.9552673326017409</v>
      </c>
      <c r="S73">
        <f ca="1">'movie-row'!S$103+'WeightedAveragesFiltered (e)'!S74</f>
        <v>3.4409455260063879</v>
      </c>
      <c r="T73">
        <f ca="1">'movie-row'!T$103+'WeightedAveragesFiltered (e)'!T74</f>
        <v>3.8361722560772415</v>
      </c>
      <c r="U73">
        <f ca="1">'movie-row'!U$103+'WeightedAveragesFiltered (e)'!U74</f>
        <v>3.01268969027613</v>
      </c>
      <c r="V73">
        <f ca="1">'movie-row'!V$103+'WeightedAveragesFiltered (e)'!V74</f>
        <v>4.2221112311073732</v>
      </c>
      <c r="W73">
        <f ca="1">'movie-row'!W$103+'WeightedAveragesFiltered (e)'!W74</f>
        <v>3.4899407060938916</v>
      </c>
      <c r="X73">
        <f ca="1">'movie-row'!X$103+'WeightedAveragesFiltered (e)'!X74</f>
        <v>4.2606467085156821</v>
      </c>
      <c r="Y73">
        <f ca="1">'movie-row'!Y$103+'WeightedAveragesFiltered (e)'!Y74</f>
        <v>3.606680683606303</v>
      </c>
      <c r="Z73">
        <f ca="1">'movie-row'!Z$103+'WeightedAveragesFiltered (e)'!Z74</f>
        <v>3.2892808142049006</v>
      </c>
    </row>
    <row r="74" spans="1:26">
      <c r="A74" s="34" t="s">
        <v>72</v>
      </c>
      <c r="B74">
        <f ca="1">'movie-row'!B$103+'WeightedAveragesFiltered (e)'!B75</f>
        <v>3.6515151515151514</v>
      </c>
      <c r="C74">
        <f ca="1">'movie-row'!C$103+'WeightedAveragesFiltered (e)'!C75</f>
        <v>4.0911687157414649</v>
      </c>
      <c r="D74">
        <f ca="1">'movie-row'!D$103+'WeightedAveragesFiltered (e)'!D75</f>
        <v>4.7063069773950224</v>
      </c>
      <c r="E74">
        <f ca="1">'movie-row'!E$103+'WeightedAveragesFiltered (e)'!E75</f>
        <v>4.0618425821305753</v>
      </c>
      <c r="F74">
        <f ca="1">'movie-row'!F$103+'WeightedAveragesFiltered (e)'!F75</f>
        <v>3.6694065980154429</v>
      </c>
      <c r="G74">
        <f ca="1">'movie-row'!G$103+'WeightedAveragesFiltered (e)'!G75</f>
        <v>3.6641644907770128</v>
      </c>
      <c r="H74">
        <f ca="1">'movie-row'!H$103+'WeightedAveragesFiltered (e)'!H75</f>
        <v>4.6238572604155834</v>
      </c>
      <c r="I74">
        <f ca="1">'movie-row'!I$103+'WeightedAveragesFiltered (e)'!I75</f>
        <v>3.4454571832191272</v>
      </c>
      <c r="J74">
        <f ca="1">'movie-row'!J$103+'WeightedAveragesFiltered (e)'!J75</f>
        <v>3.7574075899321264</v>
      </c>
      <c r="K74">
        <f ca="1">'movie-row'!K$103+'WeightedAveragesFiltered (e)'!K75</f>
        <v>4.0156380531504769</v>
      </c>
      <c r="L74">
        <f ca="1">'movie-row'!L$103+'WeightedAveragesFiltered (e)'!L75</f>
        <v>4.058279786544742</v>
      </c>
      <c r="M74">
        <f ca="1">'movie-row'!M$103+'WeightedAveragesFiltered (e)'!M75</f>
        <v>3.9711153958279919</v>
      </c>
      <c r="N74">
        <f ca="1">'movie-row'!N$103+'WeightedAveragesFiltered (e)'!N75</f>
        <v>3.7841030879473938</v>
      </c>
      <c r="O74">
        <f ca="1">'movie-row'!O$103+'WeightedAveragesFiltered (e)'!O75</f>
        <v>4.3943271458142839</v>
      </c>
      <c r="P74">
        <f ca="1">'movie-row'!P$103+'WeightedAveragesFiltered (e)'!P75</f>
        <v>3.5497105302864207</v>
      </c>
      <c r="Q74">
        <f ca="1">'movie-row'!Q$103+'WeightedAveragesFiltered (e)'!Q75</f>
        <v>3.6052925121511818</v>
      </c>
      <c r="R74">
        <f ca="1">'movie-row'!R$103+'WeightedAveragesFiltered (e)'!R75</f>
        <v>2.9570909861766825</v>
      </c>
      <c r="S74">
        <f ca="1">'movie-row'!S$103+'WeightedAveragesFiltered (e)'!S75</f>
        <v>3.4174410934385384</v>
      </c>
      <c r="T74">
        <f ca="1">'movie-row'!T$103+'WeightedAveragesFiltered (e)'!T75</f>
        <v>3.8803461282059564</v>
      </c>
      <c r="U74">
        <f ca="1">'movie-row'!U$103+'WeightedAveragesFiltered (e)'!U75</f>
        <v>2.9509030753714898</v>
      </c>
      <c r="V74">
        <f ca="1">'movie-row'!V$103+'WeightedAveragesFiltered (e)'!V75</f>
        <v>4.1809462656485339</v>
      </c>
      <c r="W74">
        <f ca="1">'movie-row'!W$103+'WeightedAveragesFiltered (e)'!W75</f>
        <v>3.6036920058659319</v>
      </c>
      <c r="X74">
        <f ca="1">'movie-row'!X$103+'WeightedAveragesFiltered (e)'!X75</f>
        <v>4.2864324579239472</v>
      </c>
      <c r="Y74">
        <f ca="1">'movie-row'!Y$103+'WeightedAveragesFiltered (e)'!Y75</f>
        <v>3.5586242432367281</v>
      </c>
      <c r="Z74">
        <f ca="1">'movie-row'!Z$103+'WeightedAveragesFiltered (e)'!Z75</f>
        <v>3.4060232951637546</v>
      </c>
    </row>
    <row r="75" spans="1:26">
      <c r="A75" s="34" t="s">
        <v>73</v>
      </c>
      <c r="B75">
        <f ca="1">'movie-row'!B$103+'WeightedAveragesFiltered (e)'!B76</f>
        <v>3.6927529938884613</v>
      </c>
      <c r="C75">
        <f ca="1">'movie-row'!C$103+'WeightedAveragesFiltered (e)'!C76</f>
        <v>4.1079545454545459</v>
      </c>
      <c r="D75">
        <f ca="1">'movie-row'!D$103+'WeightedAveragesFiltered (e)'!D76</f>
        <v>4.5930295362806923</v>
      </c>
      <c r="E75">
        <f ca="1">'movie-row'!E$103+'WeightedAveragesFiltered (e)'!E76</f>
        <v>3.9855509925208539</v>
      </c>
      <c r="F75">
        <f ca="1">'movie-row'!F$103+'WeightedAveragesFiltered (e)'!F76</f>
        <v>3.6615384615384614</v>
      </c>
      <c r="G75">
        <f ca="1">'movie-row'!G$103+'WeightedAveragesFiltered (e)'!G76</f>
        <v>3.6730971097949152</v>
      </c>
      <c r="H75">
        <f ca="1">'movie-row'!H$103+'WeightedAveragesFiltered (e)'!H76</f>
        <v>4.625821440051376</v>
      </c>
      <c r="I75">
        <f ca="1">'movie-row'!I$103+'WeightedAveragesFiltered (e)'!I76</f>
        <v>3.4545000916779505</v>
      </c>
      <c r="J75">
        <f ca="1">'movie-row'!J$103+'WeightedAveragesFiltered (e)'!J76</f>
        <v>3.6622123985847761</v>
      </c>
      <c r="K75">
        <f ca="1">'movie-row'!K$103+'WeightedAveragesFiltered (e)'!K76</f>
        <v>4.0442658101645952</v>
      </c>
      <c r="L75">
        <f ca="1">'movie-row'!L$103+'WeightedAveragesFiltered (e)'!L76</f>
        <v>4.0771773108823712</v>
      </c>
      <c r="M75">
        <f ca="1">'movie-row'!M$103+'WeightedAveragesFiltered (e)'!M76</f>
        <v>3.8693940299183165</v>
      </c>
      <c r="N75">
        <f ca="1">'movie-row'!N$103+'WeightedAveragesFiltered (e)'!N76</f>
        <v>3.8502058194370057</v>
      </c>
      <c r="O75">
        <f ca="1">'movie-row'!O$103+'WeightedAveragesFiltered (e)'!O76</f>
        <v>4.362682800646116</v>
      </c>
      <c r="P75">
        <f ca="1">'movie-row'!P$103+'WeightedAveragesFiltered (e)'!P76</f>
        <v>3.5630345912938437</v>
      </c>
      <c r="Q75">
        <f ca="1">'movie-row'!Q$103+'WeightedAveragesFiltered (e)'!Q76</f>
        <v>3.5781853792030098</v>
      </c>
      <c r="R75">
        <f ca="1">'movie-row'!R$103+'WeightedAveragesFiltered (e)'!R76</f>
        <v>2.9642857142857144</v>
      </c>
      <c r="S75">
        <f ca="1">'movie-row'!S$103+'WeightedAveragesFiltered (e)'!S76</f>
        <v>3.5259565751451265</v>
      </c>
      <c r="T75">
        <f ca="1">'movie-row'!T$103+'WeightedAveragesFiltered (e)'!T76</f>
        <v>3.9913264629385536</v>
      </c>
      <c r="U75">
        <f ca="1">'movie-row'!U$103+'WeightedAveragesFiltered (e)'!U76</f>
        <v>3.0312039162920947</v>
      </c>
      <c r="V75">
        <f ca="1">'movie-row'!V$103+'WeightedAveragesFiltered (e)'!V76</f>
        <v>3.8901613524370897</v>
      </c>
      <c r="W75">
        <f ca="1">'movie-row'!W$103+'WeightedAveragesFiltered (e)'!W76</f>
        <v>3.394797121039669</v>
      </c>
      <c r="X75">
        <f ca="1">'movie-row'!X$103+'WeightedAveragesFiltered (e)'!X76</f>
        <v>4.2011574955122883</v>
      </c>
      <c r="Y75">
        <f ca="1">'movie-row'!Y$103+'WeightedAveragesFiltered (e)'!Y76</f>
        <v>3.5505782789689633</v>
      </c>
      <c r="Z75">
        <f ca="1">'movie-row'!Z$103+'WeightedAveragesFiltered (e)'!Z76</f>
        <v>3.2958313134829669</v>
      </c>
    </row>
    <row r="76" spans="1:26">
      <c r="A76" s="34" t="s">
        <v>74</v>
      </c>
      <c r="B76">
        <f ca="1">'movie-row'!B$103+'WeightedAveragesFiltered (e)'!B77</f>
        <v>3.6857098467690736</v>
      </c>
      <c r="C76">
        <f ca="1">'movie-row'!C$103+'WeightedAveragesFiltered (e)'!C77</f>
        <v>4.1850855592637988</v>
      </c>
      <c r="D76">
        <f ca="1">'movie-row'!D$103+'WeightedAveragesFiltered (e)'!D77</f>
        <v>4.5911899222772616</v>
      </c>
      <c r="E76">
        <f ca="1">'movie-row'!E$103+'WeightedAveragesFiltered (e)'!E77</f>
        <v>4.0588235294117645</v>
      </c>
      <c r="F76">
        <f ca="1">'movie-row'!F$103+'WeightedAveragesFiltered (e)'!F77</f>
        <v>3.6177959621041831</v>
      </c>
      <c r="G76">
        <f ca="1">'movie-row'!G$103+'WeightedAveragesFiltered (e)'!G77</f>
        <v>3.6795275529231639</v>
      </c>
      <c r="H76">
        <f ca="1">'movie-row'!H$103+'WeightedAveragesFiltered (e)'!H77</f>
        <v>4.34990995825508</v>
      </c>
      <c r="I76">
        <f ca="1">'movie-row'!I$103+'WeightedAveragesFiltered (e)'!I77</f>
        <v>3.5927663021879694</v>
      </c>
      <c r="J76">
        <f ca="1">'movie-row'!J$103+'WeightedAveragesFiltered (e)'!J77</f>
        <v>3.7135416666666665</v>
      </c>
      <c r="K76">
        <f ca="1">'movie-row'!K$103+'WeightedAveragesFiltered (e)'!K77</f>
        <v>3.9835125155818147</v>
      </c>
      <c r="L76">
        <f ca="1">'movie-row'!L$103+'WeightedAveragesFiltered (e)'!L77</f>
        <v>4.0741210044573926</v>
      </c>
      <c r="M76">
        <f ca="1">'movie-row'!M$103+'WeightedAveragesFiltered (e)'!M77</f>
        <v>3.8742944685528435</v>
      </c>
      <c r="N76">
        <f ca="1">'movie-row'!N$103+'WeightedAveragesFiltered (e)'!N77</f>
        <v>3.7597402597402598</v>
      </c>
      <c r="O76">
        <f ca="1">'movie-row'!O$103+'WeightedAveragesFiltered (e)'!O77</f>
        <v>4.4080498682175175</v>
      </c>
      <c r="P76">
        <f ca="1">'movie-row'!P$103+'WeightedAveragesFiltered (e)'!P77</f>
        <v>3.6091264295851708</v>
      </c>
      <c r="Q76">
        <f ca="1">'movie-row'!Q$103+'WeightedAveragesFiltered (e)'!Q77</f>
        <v>3.6713916797324155</v>
      </c>
      <c r="R76">
        <f ca="1">'movie-row'!R$103+'WeightedAveragesFiltered (e)'!R77</f>
        <v>2.9642857142857144</v>
      </c>
      <c r="S76">
        <f ca="1">'movie-row'!S$103+'WeightedAveragesFiltered (e)'!S77</f>
        <v>3.44</v>
      </c>
      <c r="T76">
        <f ca="1">'movie-row'!T$103+'WeightedAveragesFiltered (e)'!T77</f>
        <v>3.8656716417910446</v>
      </c>
      <c r="U76">
        <f ca="1">'movie-row'!U$103+'WeightedAveragesFiltered (e)'!U77</f>
        <v>2.7991027774995709</v>
      </c>
      <c r="V76">
        <f ca="1">'movie-row'!V$103+'WeightedAveragesFiltered (e)'!V77</f>
        <v>4.1148648648648649</v>
      </c>
      <c r="W76">
        <f ca="1">'movie-row'!W$103+'WeightedAveragesFiltered (e)'!W77</f>
        <v>3.3827764609881359</v>
      </c>
      <c r="X76">
        <f ca="1">'movie-row'!X$103+'WeightedAveragesFiltered (e)'!X77</f>
        <v>4.2794117647058822</v>
      </c>
      <c r="Y76">
        <f ca="1">'movie-row'!Y$103+'WeightedAveragesFiltered (e)'!Y77</f>
        <v>3.6836045744759445</v>
      </c>
      <c r="Z76">
        <f ca="1">'movie-row'!Z$103+'WeightedAveragesFiltered (e)'!Z77</f>
        <v>3.3698630136986303</v>
      </c>
    </row>
    <row r="77" spans="1:26">
      <c r="A77" s="34" t="s">
        <v>75</v>
      </c>
      <c r="B77">
        <f ca="1">'movie-row'!B$103+'WeightedAveragesFiltered (e)'!B78</f>
        <v>3.642227227806524</v>
      </c>
      <c r="C77">
        <f ca="1">'movie-row'!C$103+'WeightedAveragesFiltered (e)'!C78</f>
        <v>4.1079545454545459</v>
      </c>
      <c r="D77">
        <f ca="1">'movie-row'!D$103+'WeightedAveragesFiltered (e)'!D78</f>
        <v>4.7228014336434319</v>
      </c>
      <c r="E77">
        <f ca="1">'movie-row'!E$103+'WeightedAveragesFiltered (e)'!E78</f>
        <v>4.0867215858920849</v>
      </c>
      <c r="F77">
        <f ca="1">'movie-row'!F$103+'WeightedAveragesFiltered (e)'!F78</f>
        <v>3.670630791667409</v>
      </c>
      <c r="G77">
        <f ca="1">'movie-row'!G$103+'WeightedAveragesFiltered (e)'!G78</f>
        <v>3.6666666666666665</v>
      </c>
      <c r="H77">
        <f ca="1">'movie-row'!H$103+'WeightedAveragesFiltered (e)'!H78</f>
        <v>4.6025216621504672</v>
      </c>
      <c r="I77">
        <f ca="1">'movie-row'!I$103+'WeightedAveragesFiltered (e)'!I78</f>
        <v>3.5863763525365875</v>
      </c>
      <c r="J77">
        <f ca="1">'movie-row'!J$103+'WeightedAveragesFiltered (e)'!J78</f>
        <v>3.7588853109795068</v>
      </c>
      <c r="K77">
        <f ca="1">'movie-row'!K$103+'WeightedAveragesFiltered (e)'!K78</f>
        <v>4.0215430568224324</v>
      </c>
      <c r="L77">
        <f ca="1">'movie-row'!L$103+'WeightedAveragesFiltered (e)'!L78</f>
        <v>4.0830246176104366</v>
      </c>
      <c r="M77">
        <f ca="1">'movie-row'!M$103+'WeightedAveragesFiltered (e)'!M78</f>
        <v>3.859375</v>
      </c>
      <c r="N77">
        <f ca="1">'movie-row'!N$103+'WeightedAveragesFiltered (e)'!N78</f>
        <v>3.7597402597402598</v>
      </c>
      <c r="O77">
        <f ca="1">'movie-row'!O$103+'WeightedAveragesFiltered (e)'!O78</f>
        <v>4.460014209408472</v>
      </c>
      <c r="P77">
        <f ca="1">'movie-row'!P$103+'WeightedAveragesFiltered (e)'!P78</f>
        <v>3.6</v>
      </c>
      <c r="Q77">
        <f ca="1">'movie-row'!Q$103+'WeightedAveragesFiltered (e)'!Q78</f>
        <v>3.7023780441336775</v>
      </c>
      <c r="R77">
        <f ca="1">'movie-row'!R$103+'WeightedAveragesFiltered (e)'!R78</f>
        <v>2.976996976792154</v>
      </c>
      <c r="S77">
        <f ca="1">'movie-row'!S$103+'WeightedAveragesFiltered (e)'!S78</f>
        <v>3.3481592345957516</v>
      </c>
      <c r="T77">
        <f ca="1">'movie-row'!T$103+'WeightedAveragesFiltered (e)'!T78</f>
        <v>3.8656716417910446</v>
      </c>
      <c r="U77">
        <f ca="1">'movie-row'!U$103+'WeightedAveragesFiltered (e)'!U78</f>
        <v>2.8689729207076411</v>
      </c>
      <c r="V77">
        <f ca="1">'movie-row'!V$103+'WeightedAveragesFiltered (e)'!V78</f>
        <v>4.1148648648648649</v>
      </c>
      <c r="W77">
        <f ca="1">'movie-row'!W$103+'WeightedAveragesFiltered (e)'!W78</f>
        <v>3.6275879440308185</v>
      </c>
      <c r="X77" t="e">
        <f ca="1">'movie-row'!X$103+'WeightedAveragesFiltered (e)'!X78</f>
        <v>#DIV/0!</v>
      </c>
      <c r="Y77">
        <f ca="1">'movie-row'!Y$103+'WeightedAveragesFiltered (e)'!Y78</f>
        <v>3.6311505566240503</v>
      </c>
      <c r="Z77">
        <f ca="1">'movie-row'!Z$103+'WeightedAveragesFiltered (e)'!Z78</f>
        <v>3.4867625317027353</v>
      </c>
    </row>
    <row r="78" spans="1:26">
      <c r="A78" s="34" t="s">
        <v>76</v>
      </c>
      <c r="B78">
        <f ca="1">'movie-row'!B$103+'WeightedAveragesFiltered (e)'!B79</f>
        <v>3.6515151515151514</v>
      </c>
      <c r="C78">
        <f ca="1">'movie-row'!C$103+'WeightedAveragesFiltered (e)'!C79</f>
        <v>4.2240376187751698</v>
      </c>
      <c r="D78">
        <f ca="1">'movie-row'!D$103+'WeightedAveragesFiltered (e)'!D79</f>
        <v>4.6387224146061108</v>
      </c>
      <c r="E78">
        <f ca="1">'movie-row'!E$103+'WeightedAveragesFiltered (e)'!E79</f>
        <v>4.0541171182843616</v>
      </c>
      <c r="F78">
        <f ca="1">'movie-row'!F$103+'WeightedAveragesFiltered (e)'!F79</f>
        <v>3.6099262933611551</v>
      </c>
      <c r="G78">
        <f ca="1">'movie-row'!G$103+'WeightedAveragesFiltered (e)'!G79</f>
        <v>3.6666666666666665</v>
      </c>
      <c r="H78">
        <f ca="1">'movie-row'!H$103+'WeightedAveragesFiltered (e)'!H79</f>
        <v>4.8075649864514025</v>
      </c>
      <c r="I78">
        <f ca="1">'movie-row'!I$103+'WeightedAveragesFiltered (e)'!I79</f>
        <v>3.3249776653006013</v>
      </c>
      <c r="J78">
        <f ca="1">'movie-row'!J$103+'WeightedAveragesFiltered (e)'!J79</f>
        <v>3.7135416666666665</v>
      </c>
      <c r="K78">
        <f ca="1">'movie-row'!K$103+'WeightedAveragesFiltered (e)'!K79</f>
        <v>3.9416377158046161</v>
      </c>
      <c r="L78">
        <f ca="1">'movie-row'!L$103+'WeightedAveragesFiltered (e)'!L79</f>
        <v>3.9895464182372433</v>
      </c>
      <c r="M78">
        <f ca="1">'movie-row'!M$103+'WeightedAveragesFiltered (e)'!M79</f>
        <v>3.859375</v>
      </c>
      <c r="N78">
        <f ca="1">'movie-row'!N$103+'WeightedAveragesFiltered (e)'!N79</f>
        <v>3.7597402597402598</v>
      </c>
      <c r="O78">
        <f ca="1">'movie-row'!O$103+'WeightedAveragesFiltered (e)'!O79</f>
        <v>4.3663577464155718</v>
      </c>
      <c r="P78">
        <f ca="1">'movie-row'!P$103+'WeightedAveragesFiltered (e)'!P79</f>
        <v>3.579687404410469</v>
      </c>
      <c r="Q78">
        <f ca="1">'movie-row'!Q$103+'WeightedAveragesFiltered (e)'!Q79</f>
        <v>3.5911186702408537</v>
      </c>
      <c r="R78">
        <f ca="1">'movie-row'!R$103+'WeightedAveragesFiltered (e)'!R79</f>
        <v>2.9642857142857144</v>
      </c>
      <c r="S78">
        <f ca="1">'movie-row'!S$103+'WeightedAveragesFiltered (e)'!S79</f>
        <v>3.5012271769361654</v>
      </c>
      <c r="T78">
        <f ca="1">'movie-row'!T$103+'WeightedAveragesFiltered (e)'!T79</f>
        <v>3.8656716417910446</v>
      </c>
      <c r="U78">
        <f ca="1">'movie-row'!U$103+'WeightedAveragesFiltered (e)'!U79</f>
        <v>3.0195680593468399</v>
      </c>
      <c r="V78">
        <f ca="1">'movie-row'!V$103+'WeightedAveragesFiltered (e)'!V79</f>
        <v>4.1148648648648649</v>
      </c>
      <c r="W78">
        <f ca="1">'movie-row'!W$103+'WeightedAveragesFiltered (e)'!W79</f>
        <v>3.4230769230769229</v>
      </c>
      <c r="X78">
        <f ca="1">'movie-row'!X$103+'WeightedAveragesFiltered (e)'!X79</f>
        <v>4.2794117647058822</v>
      </c>
      <c r="Y78">
        <f ca="1">'movie-row'!Y$103+'WeightedAveragesFiltered (e)'!Y79</f>
        <v>3.7221999262575847</v>
      </c>
      <c r="Z78">
        <f ca="1">'movie-row'!Z$103+'WeightedAveragesFiltered (e)'!Z79</f>
        <v>3.2609117766332134</v>
      </c>
    </row>
    <row r="79" spans="1:26">
      <c r="A79" s="34" t="s">
        <v>77</v>
      </c>
      <c r="B79">
        <f ca="1">'movie-row'!B$103+'WeightedAveragesFiltered (e)'!B80</f>
        <v>3.6796904086407127</v>
      </c>
      <c r="C79">
        <f ca="1">'movie-row'!C$103+'WeightedAveragesFiltered (e)'!C80</f>
        <v>4.1129998766245937</v>
      </c>
      <c r="D79">
        <f ca="1">'movie-row'!D$103+'WeightedAveragesFiltered (e)'!D80</f>
        <v>4.7100516806604329</v>
      </c>
      <c r="E79">
        <f ca="1">'movie-row'!E$103+'WeightedAveragesFiltered (e)'!E80</f>
        <v>4.0588235294117645</v>
      </c>
      <c r="F79">
        <f ca="1">'movie-row'!F$103+'WeightedAveragesFiltered (e)'!F80</f>
        <v>3.6800012036064631</v>
      </c>
      <c r="G79">
        <f ca="1">'movie-row'!G$103+'WeightedAveragesFiltered (e)'!G80</f>
        <v>3.7448011368620095</v>
      </c>
      <c r="H79">
        <f ca="1">'movie-row'!H$103+'WeightedAveragesFiltered (e)'!H80</f>
        <v>4.5409372353252113</v>
      </c>
      <c r="I79">
        <f ca="1">'movie-row'!I$103+'WeightedAveragesFiltered (e)'!I80</f>
        <v>3.4471981167595214</v>
      </c>
      <c r="J79">
        <f ca="1">'movie-row'!J$103+'WeightedAveragesFiltered (e)'!J80</f>
        <v>3.6878741443347915</v>
      </c>
      <c r="K79">
        <f ca="1">'movie-row'!K$103+'WeightedAveragesFiltered (e)'!K80</f>
        <v>4.0408726235812606</v>
      </c>
      <c r="L79">
        <f ca="1">'movie-row'!L$103+'WeightedAveragesFiltered (e)'!L80</f>
        <v>4.0627582623252705</v>
      </c>
      <c r="M79">
        <f ca="1">'movie-row'!M$103+'WeightedAveragesFiltered (e)'!M80</f>
        <v>3.5102119350299921</v>
      </c>
      <c r="N79">
        <f ca="1">'movie-row'!N$103+'WeightedAveragesFiltered (e)'!N80</f>
        <v>3.7616370968676316</v>
      </c>
      <c r="O79">
        <f ca="1">'movie-row'!O$103+'WeightedAveragesFiltered (e)'!O80</f>
        <v>4.3770714534662103</v>
      </c>
      <c r="P79">
        <f ca="1">'movie-row'!P$103+'WeightedAveragesFiltered (e)'!P80</f>
        <v>3.6071833760701781</v>
      </c>
      <c r="Q79">
        <f ca="1">'movie-row'!Q$103+'WeightedAveragesFiltered (e)'!Q80</f>
        <v>3.6567400097940026</v>
      </c>
      <c r="R79">
        <f ca="1">'movie-row'!R$103+'WeightedAveragesFiltered (e)'!R80</f>
        <v>3.013114113619094</v>
      </c>
      <c r="S79">
        <f ca="1">'movie-row'!S$103+'WeightedAveragesFiltered (e)'!S80</f>
        <v>3.4541545141176169</v>
      </c>
      <c r="T79">
        <f ca="1">'movie-row'!T$103+'WeightedAveragesFiltered (e)'!T80</f>
        <v>3.8970853470779221</v>
      </c>
      <c r="U79">
        <f ca="1">'movie-row'!U$103+'WeightedAveragesFiltered (e)'!U80</f>
        <v>2.7804829203884882</v>
      </c>
      <c r="V79">
        <f ca="1">'movie-row'!V$103+'WeightedAveragesFiltered (e)'!V80</f>
        <v>3.9861692253738545</v>
      </c>
      <c r="W79">
        <f ca="1">'movie-row'!W$103+'WeightedAveragesFiltered (e)'!W80</f>
        <v>3.4630121734765971</v>
      </c>
      <c r="X79">
        <f ca="1">'movie-row'!X$103+'WeightedAveragesFiltered (e)'!X80</f>
        <v>4.4585807588422597</v>
      </c>
      <c r="Y79">
        <f ca="1">'movie-row'!Y$103+'WeightedAveragesFiltered (e)'!Y80</f>
        <v>3.636096830140997</v>
      </c>
      <c r="Z79">
        <f ca="1">'movie-row'!Z$103+'WeightedAveragesFiltered (e)'!Z80</f>
        <v>3.5554509471341791</v>
      </c>
    </row>
    <row r="80" spans="1:26">
      <c r="A80" s="34" t="s">
        <v>78</v>
      </c>
      <c r="B80">
        <f ca="1">'movie-row'!B$103+'WeightedAveragesFiltered (e)'!B81</f>
        <v>3.6716026062318252</v>
      </c>
      <c r="C80">
        <f ca="1">'movie-row'!C$103+'WeightedAveragesFiltered (e)'!C81</f>
        <v>4.1335550004135628</v>
      </c>
      <c r="D80">
        <f ca="1">'movie-row'!D$103+'WeightedAveragesFiltered (e)'!D81</f>
        <v>4.8223388592913716</v>
      </c>
      <c r="E80">
        <f ca="1">'movie-row'!E$103+'WeightedAveragesFiltered (e)'!E81</f>
        <v>4.0588235294117645</v>
      </c>
      <c r="F80">
        <f ca="1">'movie-row'!F$103+'WeightedAveragesFiltered (e)'!F81</f>
        <v>3.6430757194704597</v>
      </c>
      <c r="G80">
        <f ca="1">'movie-row'!G$103+'WeightedAveragesFiltered (e)'!G81</f>
        <v>3.6148171135335954</v>
      </c>
      <c r="H80">
        <f ca="1">'movie-row'!H$103+'WeightedAveragesFiltered (e)'!H81</f>
        <v>4.6123197840349501</v>
      </c>
      <c r="I80">
        <f ca="1">'movie-row'!I$103+'WeightedAveragesFiltered (e)'!I81</f>
        <v>3.5730039034424985</v>
      </c>
      <c r="J80">
        <f ca="1">'movie-row'!J$103+'WeightedAveragesFiltered (e)'!J81</f>
        <v>3.6948799281845139</v>
      </c>
      <c r="K80">
        <f ca="1">'movie-row'!K$103+'WeightedAveragesFiltered (e)'!K81</f>
        <v>4.0408726235812606</v>
      </c>
      <c r="L80">
        <f ca="1">'movie-row'!L$103+'WeightedAveragesFiltered (e)'!L81</f>
        <v>4.0608230452177665</v>
      </c>
      <c r="M80">
        <f ca="1">'movie-row'!M$103+'WeightedAveragesFiltered (e)'!M81</f>
        <v>3.5102119350299921</v>
      </c>
      <c r="N80">
        <f ca="1">'movie-row'!N$103+'WeightedAveragesFiltered (e)'!N81</f>
        <v>3.7333089156165364</v>
      </c>
      <c r="O80">
        <f ca="1">'movie-row'!O$103+'WeightedAveragesFiltered (e)'!O81</f>
        <v>4.3889662176548221</v>
      </c>
      <c r="P80">
        <f ca="1">'movie-row'!P$103+'WeightedAveragesFiltered (e)'!P81</f>
        <v>3.6174332019221631</v>
      </c>
      <c r="Q80">
        <f ca="1">'movie-row'!Q$103+'WeightedAveragesFiltered (e)'!Q81</f>
        <v>3.6567400097940026</v>
      </c>
      <c r="R80">
        <f ca="1">'movie-row'!R$103+'WeightedAveragesFiltered (e)'!R81</f>
        <v>3.061942512952474</v>
      </c>
      <c r="S80">
        <f ca="1">'movie-row'!S$103+'WeightedAveragesFiltered (e)'!S81</f>
        <v>3.4309335608648306</v>
      </c>
      <c r="T80">
        <f ca="1">'movie-row'!T$103+'WeightedAveragesFiltered (e)'!T81</f>
        <v>3.8656716417910446</v>
      </c>
      <c r="U80">
        <f ca="1">'movie-row'!U$103+'WeightedAveragesFiltered (e)'!U81</f>
        <v>2.7674158620230251</v>
      </c>
      <c r="V80">
        <f ca="1">'movie-row'!V$103+'WeightedAveragesFiltered (e)'!V81</f>
        <v>4.1121252283665202</v>
      </c>
      <c r="W80">
        <f ca="1">'movie-row'!W$103+'WeightedAveragesFiltered (e)'!W81</f>
        <v>3.4449764284759716</v>
      </c>
      <c r="X80">
        <f ca="1">'movie-row'!X$103+'WeightedAveragesFiltered (e)'!X81</f>
        <v>4.2154128079108162</v>
      </c>
      <c r="Y80">
        <f ca="1">'movie-row'!Y$103+'WeightedAveragesFiltered (e)'!Y81</f>
        <v>3.6403936286491612</v>
      </c>
      <c r="Z80">
        <f ca="1">'movie-row'!Z$103+'WeightedAveragesFiltered (e)'!Z81</f>
        <v>3.3300872917047393</v>
      </c>
    </row>
    <row r="81" spans="1:26">
      <c r="A81" s="34" t="s">
        <v>79</v>
      </c>
      <c r="B81">
        <f ca="1">'movie-row'!B$103+'WeightedAveragesFiltered (e)'!B82</f>
        <v>3.6338650328337527</v>
      </c>
      <c r="C81">
        <f ca="1">'movie-row'!C$103+'WeightedAveragesFiltered (e)'!C82</f>
        <v>4.1181441130439174</v>
      </c>
      <c r="D81">
        <f ca="1">'movie-row'!D$103+'WeightedAveragesFiltered (e)'!D82</f>
        <v>4.6094323902412526</v>
      </c>
      <c r="E81">
        <f ca="1">'movie-row'!E$103+'WeightedAveragesFiltered (e)'!E82</f>
        <v>4.0588235294117645</v>
      </c>
      <c r="F81">
        <f ca="1">'movie-row'!F$103+'WeightedAveragesFiltered (e)'!F82</f>
        <v>3.6061502353344568</v>
      </c>
      <c r="G81">
        <f ca="1">'movie-row'!G$103+'WeightedAveragesFiltered (e)'!G82</f>
        <v>3.6077478013706181</v>
      </c>
      <c r="H81">
        <f ca="1">'movie-row'!H$103+'WeightedAveragesFiltered (e)'!H82</f>
        <v>4.6154024217648377</v>
      </c>
      <c r="I81">
        <f ca="1">'movie-row'!I$103+'WeightedAveragesFiltered (e)'!I82</f>
        <v>3.5483522310657629</v>
      </c>
      <c r="J81">
        <f ca="1">'movie-row'!J$103+'WeightedAveragesFiltered (e)'!J82</f>
        <v>3.6524576959236432</v>
      </c>
      <c r="K81">
        <f ca="1">'movie-row'!K$103+'WeightedAveragesFiltered (e)'!K82</f>
        <v>3.9745800277227055</v>
      </c>
      <c r="L81">
        <f ca="1">'movie-row'!L$103+'WeightedAveragesFiltered (e)'!L82</f>
        <v>4.0670214415405077</v>
      </c>
      <c r="M81">
        <f ca="1">'movie-row'!M$103+'WeightedAveragesFiltered (e)'!M82</f>
        <v>3.6520398348646537</v>
      </c>
      <c r="N81">
        <f ca="1">'movie-row'!N$103+'WeightedAveragesFiltered (e)'!N82</f>
        <v>3.791275205157028</v>
      </c>
      <c r="O81">
        <f ca="1">'movie-row'!O$103+'WeightedAveragesFiltered (e)'!O82</f>
        <v>4.4358922867116446</v>
      </c>
      <c r="P81">
        <f ca="1">'movie-row'!P$103+'WeightedAveragesFiltered (e)'!P82</f>
        <v>3.6110401344479235</v>
      </c>
      <c r="Q81">
        <f ca="1">'movie-row'!Q$103+'WeightedAveragesFiltered (e)'!Q82</f>
        <v>3.6606276606125059</v>
      </c>
      <c r="R81">
        <f ca="1">'movie-row'!R$103+'WeightedAveragesFiltered (e)'!R82</f>
        <v>2.9473373642771286</v>
      </c>
      <c r="S81">
        <f ca="1">'movie-row'!S$103+'WeightedAveragesFiltered (e)'!S82</f>
        <v>3.4630103577264966</v>
      </c>
      <c r="T81">
        <f ca="1">'movie-row'!T$103+'WeightedAveragesFiltered (e)'!T82</f>
        <v>3.8656716417910446</v>
      </c>
      <c r="U81">
        <f ca="1">'movie-row'!U$103+'WeightedAveragesFiltered (e)'!U82</f>
        <v>2.9321975827469475</v>
      </c>
      <c r="V81">
        <f ca="1">'movie-row'!V$103+'WeightedAveragesFiltered (e)'!V82</f>
        <v>4.1093855918681754</v>
      </c>
      <c r="W81">
        <f ca="1">'movie-row'!W$103+'WeightedAveragesFiltered (e)'!W82</f>
        <v>3.2819365639602935</v>
      </c>
      <c r="X81">
        <f ca="1">'movie-row'!X$103+'WeightedAveragesFiltered (e)'!X82</f>
        <v>4.1174432635240823</v>
      </c>
      <c r="Y81">
        <f ca="1">'movie-row'!Y$103+'WeightedAveragesFiltered (e)'!Y82</f>
        <v>3.7613137748444787</v>
      </c>
      <c r="Z81">
        <f ca="1">'movie-row'!Z$103+'WeightedAveragesFiltered (e)'!Z82</f>
        <v>3.3661550718329178</v>
      </c>
    </row>
    <row r="82" spans="1:26">
      <c r="A82" s="34" t="s">
        <v>80</v>
      </c>
      <c r="B82" t="e">
        <f ca="1">'movie-row'!B$103+'WeightedAveragesFiltered (e)'!B83</f>
        <v>#DIV/0!</v>
      </c>
      <c r="C82">
        <f ca="1">'movie-row'!C$103+'WeightedAveragesFiltered (e)'!C83</f>
        <v>4.1111204171052202</v>
      </c>
      <c r="D82">
        <f ca="1">'movie-row'!D$103+'WeightedAveragesFiltered (e)'!D83</f>
        <v>4.7161557024276588</v>
      </c>
      <c r="E82" t="e">
        <f ca="1">'movie-row'!E$103+'WeightedAveragesFiltered (e)'!E83</f>
        <v>#DIV/0!</v>
      </c>
      <c r="F82">
        <f ca="1">'movie-row'!F$103+'WeightedAveragesFiltered (e)'!F83</f>
        <v>3.69613748686624</v>
      </c>
      <c r="G82">
        <f ca="1">'movie-row'!G$103+'WeightedAveragesFiltered (e)'!G83</f>
        <v>3.6666666666666665</v>
      </c>
      <c r="H82">
        <f ca="1">'movie-row'!H$103+'WeightedAveragesFiltered (e)'!H83</f>
        <v>4.8075649864514025</v>
      </c>
      <c r="I82" t="e">
        <f ca="1">'movie-row'!I$103+'WeightedAveragesFiltered (e)'!I83</f>
        <v>#DIV/0!</v>
      </c>
      <c r="J82">
        <f ca="1">'movie-row'!J$103+'WeightedAveragesFiltered (e)'!J83</f>
        <v>3.7132577518966219</v>
      </c>
      <c r="K82">
        <f ca="1">'movie-row'!K$103+'WeightedAveragesFiltered (e)'!K83</f>
        <v>4.0411764705882351</v>
      </c>
      <c r="L82">
        <f ca="1">'movie-row'!L$103+'WeightedAveragesFiltered (e)'!L83</f>
        <v>4.0401747303542992</v>
      </c>
      <c r="M82">
        <f ca="1">'movie-row'!M$103+'WeightedAveragesFiltered (e)'!M83</f>
        <v>3.7618119490828485</v>
      </c>
      <c r="N82">
        <f ca="1">'movie-row'!N$103+'WeightedAveragesFiltered (e)'!N83</f>
        <v>3.7597402597402598</v>
      </c>
      <c r="O82">
        <f ca="1">'movie-row'!O$103+'WeightedAveragesFiltered (e)'!O83</f>
        <v>4.5582325842811553</v>
      </c>
      <c r="P82">
        <f ca="1">'movie-row'!P$103+'WeightedAveragesFiltered (e)'!P83</f>
        <v>3.5265543648359881</v>
      </c>
      <c r="Q82">
        <f ca="1">'movie-row'!Q$103+'WeightedAveragesFiltered (e)'!Q83</f>
        <v>3.4864107016832371</v>
      </c>
      <c r="R82" t="e">
        <f ca="1">'movie-row'!R$103+'WeightedAveragesFiltered (e)'!R83</f>
        <v>#DIV/0!</v>
      </c>
      <c r="S82">
        <f ca="1">'movie-row'!S$103+'WeightedAveragesFiltered (e)'!S83</f>
        <v>3.44</v>
      </c>
      <c r="T82">
        <f ca="1">'movie-row'!T$103+'WeightedAveragesFiltered (e)'!T83</f>
        <v>3.7499943606172974</v>
      </c>
      <c r="U82">
        <f ca="1">'movie-row'!U$103+'WeightedAveragesFiltered (e)'!U83</f>
        <v>3.1386495598536932</v>
      </c>
      <c r="V82">
        <f ca="1">'movie-row'!V$103+'WeightedAveragesFiltered (e)'!V83</f>
        <v>4.1148648648648649</v>
      </c>
      <c r="W82">
        <f ca="1">'movie-row'!W$103+'WeightedAveragesFiltered (e)'!W83</f>
        <v>3.1989455296857452</v>
      </c>
      <c r="X82">
        <f ca="1">'movie-row'!X$103+'WeightedAveragesFiltered (e)'!X83</f>
        <v>4.2794117647058822</v>
      </c>
      <c r="Y82">
        <f ca="1">'movie-row'!Y$103+'WeightedAveragesFiltered (e)'!Y83</f>
        <v>3.7448735928968233</v>
      </c>
      <c r="Z82">
        <f ca="1">'movie-row'!Z$103+'WeightedAveragesFiltered (e)'!Z83</f>
        <v>3.3698630136986303</v>
      </c>
    </row>
    <row r="83" spans="1:26">
      <c r="A83" s="34" t="s">
        <v>81</v>
      </c>
      <c r="B83">
        <f ca="1">'movie-row'!B$103+'WeightedAveragesFiltered (e)'!B84</f>
        <v>3.6515151515151514</v>
      </c>
      <c r="C83">
        <f ca="1">'movie-row'!C$103+'WeightedAveragesFiltered (e)'!C84</f>
        <v>4.1135289856316772</v>
      </c>
      <c r="D83">
        <f ca="1">'movie-row'!D$103+'WeightedAveragesFiltered (e)'!D84</f>
        <v>4.5412975043449917</v>
      </c>
      <c r="E83">
        <f ca="1">'movie-row'!E$103+'WeightedAveragesFiltered (e)'!E84</f>
        <v>4.0588235294117645</v>
      </c>
      <c r="F83">
        <f ca="1">'movie-row'!F$103+'WeightedAveragesFiltered (e)'!F84</f>
        <v>3.6513053769480859</v>
      </c>
      <c r="G83">
        <f ca="1">'movie-row'!G$103+'WeightedAveragesFiltered (e)'!G84</f>
        <v>3.6666666666666665</v>
      </c>
      <c r="H83">
        <f ca="1">'movie-row'!H$103+'WeightedAveragesFiltered (e)'!H84</f>
        <v>4.5</v>
      </c>
      <c r="I83">
        <f ca="1">'movie-row'!I$103+'WeightedAveragesFiltered (e)'!I84</f>
        <v>3.5101010101010099</v>
      </c>
      <c r="J83">
        <f ca="1">'movie-row'!J$103+'WeightedAveragesFiltered (e)'!J84</f>
        <v>3.7135416666666665</v>
      </c>
      <c r="K83">
        <f ca="1">'movie-row'!K$103+'WeightedAveragesFiltered (e)'!K84</f>
        <v>4.0411764705882351</v>
      </c>
      <c r="L83">
        <f ca="1">'movie-row'!L$103+'WeightedAveragesFiltered (e)'!L84</f>
        <v>4.1278240436794684</v>
      </c>
      <c r="M83">
        <f ca="1">'movie-row'!M$103+'WeightedAveragesFiltered (e)'!M84</f>
        <v>4.081159119484818</v>
      </c>
      <c r="N83">
        <f ca="1">'movie-row'!N$103+'WeightedAveragesFiltered (e)'!N84</f>
        <v>3.7597402597402598</v>
      </c>
      <c r="O83">
        <f ca="1">'movie-row'!O$103+'WeightedAveragesFiltered (e)'!O84</f>
        <v>4.3377771499973532</v>
      </c>
      <c r="P83">
        <f ca="1">'movie-row'!P$103+'WeightedAveragesFiltered (e)'!P84</f>
        <v>3.8805153655946549</v>
      </c>
      <c r="Q83">
        <f ca="1">'movie-row'!Q$103+'WeightedAveragesFiltered (e)'!Q84</f>
        <v>3.6282051282051282</v>
      </c>
      <c r="R83">
        <f ca="1">'movie-row'!R$103+'WeightedAveragesFiltered (e)'!R84</f>
        <v>2.8958274402293549</v>
      </c>
      <c r="S83" t="e">
        <f ca="1">'movie-row'!S$103+'WeightedAveragesFiltered (e)'!S84</f>
        <v>#DIV/0!</v>
      </c>
      <c r="T83">
        <f ca="1">'movie-row'!T$103+'WeightedAveragesFiltered (e)'!T84</f>
        <v>3.8656716417910446</v>
      </c>
      <c r="U83">
        <f ca="1">'movie-row'!U$103+'WeightedAveragesFiltered (e)'!U84</f>
        <v>2.89</v>
      </c>
      <c r="V83">
        <f ca="1">'movie-row'!V$103+'WeightedAveragesFiltered (e)'!V84</f>
        <v>4.1148648648648649</v>
      </c>
      <c r="W83">
        <f ca="1">'movie-row'!W$103+'WeightedAveragesFiltered (e)'!W84</f>
        <v>3.6287032943732282</v>
      </c>
      <c r="X83">
        <f ca="1">'movie-row'!X$103+'WeightedAveragesFiltered (e)'!X84</f>
        <v>4.2794117647058822</v>
      </c>
      <c r="Y83">
        <f ca="1">'movie-row'!Y$103+'WeightedAveragesFiltered (e)'!Y84</f>
        <v>4.0141151502777612</v>
      </c>
      <c r="Z83">
        <f ca="1">'movie-row'!Z$103+'WeightedAveragesFiltered (e)'!Z84</f>
        <v>3.3698630136986303</v>
      </c>
    </row>
    <row r="84" spans="1:26">
      <c r="A84" s="34" t="s">
        <v>82</v>
      </c>
      <c r="B84" t="e">
        <f ca="1">'movie-row'!B$103+'WeightedAveragesFiltered (e)'!B85</f>
        <v>#DIV/0!</v>
      </c>
      <c r="C84">
        <f ca="1">'movie-row'!C$103+'WeightedAveragesFiltered (e)'!C85</f>
        <v>4.0994951916609628</v>
      </c>
      <c r="D84">
        <f ca="1">'movie-row'!D$103+'WeightedAveragesFiltered (e)'!D85</f>
        <v>4.7366978835125799</v>
      </c>
      <c r="E84" t="e">
        <f ca="1">'movie-row'!E$103+'WeightedAveragesFiltered (e)'!E85</f>
        <v>#DIV/0!</v>
      </c>
      <c r="F84">
        <f ca="1">'movie-row'!F$103+'WeightedAveragesFiltered (e)'!F85</f>
        <v>3.6633704630214519</v>
      </c>
      <c r="G84">
        <f ca="1">'movie-row'!G$103+'WeightedAveragesFiltered (e)'!G85</f>
        <v>3.6666666666666665</v>
      </c>
      <c r="H84">
        <f ca="1">'movie-row'!H$103+'WeightedAveragesFiltered (e)'!H85</f>
        <v>4.0899133513981294</v>
      </c>
      <c r="I84">
        <f ca="1">'movie-row'!I$103+'WeightedAveragesFiltered (e)'!I85</f>
        <v>3.5101010101010099</v>
      </c>
      <c r="J84">
        <f ca="1">'movie-row'!J$103+'WeightedAveragesFiltered (e)'!J85</f>
        <v>3.7135416666666665</v>
      </c>
      <c r="K84">
        <f ca="1">'movie-row'!K$103+'WeightedAveragesFiltered (e)'!K85</f>
        <v>4.0411764705882351</v>
      </c>
      <c r="L84">
        <f ca="1">'movie-row'!L$103+'WeightedAveragesFiltered (e)'!L85</f>
        <v>4.1153027132044446</v>
      </c>
      <c r="M84">
        <f ca="1">'movie-row'!M$103+'WeightedAveragesFiltered (e)'!M85</f>
        <v>4.0735858653949464</v>
      </c>
      <c r="N84">
        <f ca="1">'movie-row'!N$103+'WeightedAveragesFiltered (e)'!N85</f>
        <v>3.7597402597402598</v>
      </c>
      <c r="O84">
        <f ca="1">'movie-row'!O$103+'WeightedAveragesFiltered (e)'!O85</f>
        <v>4.3974358974358978</v>
      </c>
      <c r="P84">
        <f ca="1">'movie-row'!P$103+'WeightedAveragesFiltered (e)'!P85</f>
        <v>3.6</v>
      </c>
      <c r="Q84">
        <f ca="1">'movie-row'!Q$103+'WeightedAveragesFiltered (e)'!Q85</f>
        <v>3.6438994025526767</v>
      </c>
      <c r="R84">
        <f ca="1">'movie-row'!R$103+'WeightedAveragesFiltered (e)'!R85</f>
        <v>2.9642857142857144</v>
      </c>
      <c r="S84" t="e">
        <f ca="1">'movie-row'!S$103+'WeightedAveragesFiltered (e)'!S85</f>
        <v>#DIV/0!</v>
      </c>
      <c r="T84">
        <f ca="1">'movie-row'!T$103+'WeightedAveragesFiltered (e)'!T85</f>
        <v>3.8656716417910446</v>
      </c>
      <c r="U84">
        <f ca="1">'movie-row'!U$103+'WeightedAveragesFiltered (e)'!U85</f>
        <v>2.9266148282800319</v>
      </c>
      <c r="V84">
        <f ca="1">'movie-row'!V$103+'WeightedAveragesFiltered (e)'!V85</f>
        <v>4.1148648648648649</v>
      </c>
      <c r="W84">
        <f ca="1">'movie-row'!W$103+'WeightedAveragesFiltered (e)'!W85</f>
        <v>3.1645531599388379</v>
      </c>
      <c r="X84">
        <f ca="1">'movie-row'!X$103+'WeightedAveragesFiltered (e)'!X85</f>
        <v>4.3640396655698153</v>
      </c>
      <c r="Y84">
        <f ca="1">'movie-row'!Y$103+'WeightedAveragesFiltered (e)'!Y85</f>
        <v>3.7</v>
      </c>
      <c r="Z84" t="e">
        <f ca="1">'movie-row'!Z$103+'WeightedAveragesFiltered (e)'!Z85</f>
        <v>#DIV/0!</v>
      </c>
    </row>
    <row r="85" spans="1:26">
      <c r="A85" s="34" t="s">
        <v>83</v>
      </c>
      <c r="B85">
        <f ca="1">'movie-row'!B$103+'WeightedAveragesFiltered (e)'!B86</f>
        <v>3.6229728537778918</v>
      </c>
      <c r="C85">
        <f ca="1">'movie-row'!C$103+'WeightedAveragesFiltered (e)'!C86</f>
        <v>4.0736487776464809</v>
      </c>
      <c r="D85">
        <f ca="1">'movie-row'!D$103+'WeightedAveragesFiltered (e)'!D86</f>
        <v>4.3007639062568686</v>
      </c>
      <c r="E85">
        <f ca="1">'movie-row'!E$103+'WeightedAveragesFiltered (e)'!E86</f>
        <v>4.1146089389911724</v>
      </c>
      <c r="F85">
        <f ca="1">'movie-row'!F$103+'WeightedAveragesFiltered (e)'!F86</f>
        <v>3.6536179965745812</v>
      </c>
      <c r="G85">
        <f ca="1">'movie-row'!G$103+'WeightedAveragesFiltered (e)'!G86</f>
        <v>3.6176106897698701</v>
      </c>
      <c r="H85">
        <f ca="1">'movie-row'!H$103+'WeightedAveragesFiltered (e)'!H86</f>
        <v>4.3479508249822878</v>
      </c>
      <c r="I85">
        <f ca="1">'movie-row'!I$103+'WeightedAveragesFiltered (e)'!I86</f>
        <v>3.5139982442864719</v>
      </c>
      <c r="J85">
        <f ca="1">'movie-row'!J$103+'WeightedAveragesFiltered (e)'!J86</f>
        <v>3.6862346464442211</v>
      </c>
      <c r="K85">
        <f ca="1">'movie-row'!K$103+'WeightedAveragesFiltered (e)'!K86</f>
        <v>4.0411764705882351</v>
      </c>
      <c r="L85">
        <f ca="1">'movie-row'!L$103+'WeightedAveragesFiltered (e)'!L86</f>
        <v>4.0538996205555682</v>
      </c>
      <c r="M85">
        <f ca="1">'movie-row'!M$103+'WeightedAveragesFiltered (e)'!M86</f>
        <v>3.8332237824051134</v>
      </c>
      <c r="N85">
        <f ca="1">'movie-row'!N$103+'WeightedAveragesFiltered (e)'!N86</f>
        <v>3.7544550041698823</v>
      </c>
      <c r="O85">
        <f ca="1">'movie-row'!O$103+'WeightedAveragesFiltered (e)'!O86</f>
        <v>4.4235837945893302</v>
      </c>
      <c r="P85">
        <f ca="1">'movie-row'!P$103+'WeightedAveragesFiltered (e)'!P86</f>
        <v>3.6032749554591583</v>
      </c>
      <c r="Q85">
        <f ca="1">'movie-row'!Q$103+'WeightedAveragesFiltered (e)'!Q86</f>
        <v>3.6315013681748214</v>
      </c>
      <c r="R85">
        <f ca="1">'movie-row'!R$103+'WeightedAveragesFiltered (e)'!R86</f>
        <v>2.9642857142857144</v>
      </c>
      <c r="S85">
        <f ca="1">'movie-row'!S$103+'WeightedAveragesFiltered (e)'!S86</f>
        <v>3.44</v>
      </c>
      <c r="T85">
        <f ca="1">'movie-row'!T$103+'WeightedAveragesFiltered (e)'!T86</f>
        <v>3.8656716417910446</v>
      </c>
      <c r="U85">
        <f ca="1">'movie-row'!U$103+'WeightedAveragesFiltered (e)'!U86</f>
        <v>2.8075098149878319</v>
      </c>
      <c r="V85">
        <f ca="1">'movie-row'!V$103+'WeightedAveragesFiltered (e)'!V86</f>
        <v>4.1558032546761448</v>
      </c>
      <c r="W85">
        <f ca="1">'movie-row'!W$103+'WeightedAveragesFiltered (e)'!W86</f>
        <v>3.3760167192728585</v>
      </c>
      <c r="X85">
        <f ca="1">'movie-row'!X$103+'WeightedAveragesFiltered (e)'!X86</f>
        <v>4.3291303815569364</v>
      </c>
      <c r="Y85">
        <f ca="1">'movie-row'!Y$103+'WeightedAveragesFiltered (e)'!Y86</f>
        <v>3.7069410601038602</v>
      </c>
      <c r="Z85">
        <f ca="1">'movie-row'!Z$103+'WeightedAveragesFiltered (e)'!Z86</f>
        <v>3.4524719936478729</v>
      </c>
    </row>
    <row r="86" spans="1:26">
      <c r="A86" s="34" t="s">
        <v>84</v>
      </c>
      <c r="B86">
        <f ca="1">'movie-row'!B$103+'WeightedAveragesFiltered (e)'!B87</f>
        <v>3.5570696204942558</v>
      </c>
      <c r="C86">
        <f ca="1">'movie-row'!C$103+'WeightedAveragesFiltered (e)'!C87</f>
        <v>4.0378452774297111</v>
      </c>
      <c r="D86">
        <f ca="1">'movie-row'!D$103+'WeightedAveragesFiltered (e)'!D87</f>
        <v>4.3552002313370561</v>
      </c>
      <c r="E86">
        <f ca="1">'movie-row'!E$103+'WeightedAveragesFiltered (e)'!E87</f>
        <v>4.0916577614034733</v>
      </c>
      <c r="F86">
        <f ca="1">'movie-row'!F$103+'WeightedAveragesFiltered (e)'!F87</f>
        <v>3.6526808176968601</v>
      </c>
      <c r="G86">
        <f ca="1">'movie-row'!G$103+'WeightedAveragesFiltered (e)'!G87</f>
        <v>3.5475736683103496</v>
      </c>
      <c r="H86">
        <f ca="1">'movie-row'!H$103+'WeightedAveragesFiltered (e)'!H87</f>
        <v>4.3896374258266819</v>
      </c>
      <c r="I86">
        <f ca="1">'movie-row'!I$103+'WeightedAveragesFiltered (e)'!I87</f>
        <v>3.4480813288678758</v>
      </c>
      <c r="J86">
        <f ca="1">'movie-row'!J$103+'WeightedAveragesFiltered (e)'!J87</f>
        <v>3.716122420439024</v>
      </c>
      <c r="K86">
        <f ca="1">'movie-row'!K$103+'WeightedAveragesFiltered (e)'!K87</f>
        <v>4.0457829903105278</v>
      </c>
      <c r="L86">
        <f ca="1">'movie-row'!L$103+'WeightedAveragesFiltered (e)'!L87</f>
        <v>4.0281302873804856</v>
      </c>
      <c r="M86">
        <f ca="1">'movie-row'!M$103+'WeightedAveragesFiltered (e)'!M87</f>
        <v>3.9210068149298865</v>
      </c>
      <c r="N86">
        <f ca="1">'movie-row'!N$103+'WeightedAveragesFiltered (e)'!N87</f>
        <v>3.7597402597402598</v>
      </c>
      <c r="O86">
        <f ca="1">'movie-row'!O$103+'WeightedAveragesFiltered (e)'!O87</f>
        <v>4.4123954623495329</v>
      </c>
      <c r="P86">
        <f ca="1">'movie-row'!P$103+'WeightedAveragesFiltered (e)'!P87</f>
        <v>3.5798589837666337</v>
      </c>
      <c r="Q86">
        <f ca="1">'movie-row'!Q$103+'WeightedAveragesFiltered (e)'!Q87</f>
        <v>3.6159053160687176</v>
      </c>
      <c r="R86">
        <f ca="1">'movie-row'!R$103+'WeightedAveragesFiltered (e)'!R87</f>
        <v>2.9642857142857144</v>
      </c>
      <c r="S86">
        <f ca="1">'movie-row'!S$103+'WeightedAveragesFiltered (e)'!S87</f>
        <v>3.44</v>
      </c>
      <c r="T86">
        <f ca="1">'movie-row'!T$103+'WeightedAveragesFiltered (e)'!T87</f>
        <v>3.8656716417910446</v>
      </c>
      <c r="U86">
        <f ca="1">'movie-row'!U$103+'WeightedAveragesFiltered (e)'!U87</f>
        <v>2.8286551548619352</v>
      </c>
      <c r="V86">
        <f ca="1">'movie-row'!V$103+'WeightedAveragesFiltered (e)'!V87</f>
        <v>4.1576869244205197</v>
      </c>
      <c r="W86">
        <f ca="1">'movie-row'!W$103+'WeightedAveragesFiltered (e)'!W87</f>
        <v>3.4949422333731608</v>
      </c>
      <c r="X86">
        <f ca="1">'movie-row'!X$103+'WeightedAveragesFiltered (e)'!X87</f>
        <v>4.2476461640094083</v>
      </c>
      <c r="Y86">
        <f ca="1">'movie-row'!Y$103+'WeightedAveragesFiltered (e)'!Y87</f>
        <v>3.6763869987522635</v>
      </c>
      <c r="Z86">
        <f ca="1">'movie-row'!Z$103+'WeightedAveragesFiltered (e)'!Z87</f>
        <v>3.4336185198156319</v>
      </c>
    </row>
    <row r="87" spans="1:26">
      <c r="A87" s="34" t="s">
        <v>85</v>
      </c>
      <c r="B87">
        <f ca="1">'movie-row'!B$103+'WeightedAveragesFiltered (e)'!B88</f>
        <v>3.6210734192168403</v>
      </c>
      <c r="C87">
        <f ca="1">'movie-row'!C$103+'WeightedAveragesFiltered (e)'!C88</f>
        <v>4.0667220478690593</v>
      </c>
      <c r="D87">
        <f ca="1">'movie-row'!D$103+'WeightedAveragesFiltered (e)'!D88</f>
        <v>4.4115667730857915</v>
      </c>
      <c r="E87">
        <f ca="1">'movie-row'!E$103+'WeightedAveragesFiltered (e)'!E88</f>
        <v>4.0158592059551488</v>
      </c>
      <c r="F87">
        <f ca="1">'movie-row'!F$103+'WeightedAveragesFiltered (e)'!F88</f>
        <v>3.6918864569093639</v>
      </c>
      <c r="G87">
        <f ca="1">'movie-row'!G$103+'WeightedAveragesFiltered (e)'!G88</f>
        <v>3.6431601009770129</v>
      </c>
      <c r="H87">
        <f ca="1">'movie-row'!H$103+'WeightedAveragesFiltered (e)'!H88</f>
        <v>4.7271486470101403</v>
      </c>
      <c r="I87">
        <f ca="1">'movie-row'!I$103+'WeightedAveragesFiltered (e)'!I88</f>
        <v>3.5729324701709366</v>
      </c>
      <c r="J87">
        <f ca="1">'movie-row'!J$103+'WeightedAveragesFiltered (e)'!J88</f>
        <v>3.7214936894174637</v>
      </c>
      <c r="K87">
        <f ca="1">'movie-row'!K$103+'WeightedAveragesFiltered (e)'!K88</f>
        <v>4.0349806376971724</v>
      </c>
      <c r="L87">
        <f ca="1">'movie-row'!L$103+'WeightedAveragesFiltered (e)'!L88</f>
        <v>4.1194278743835158</v>
      </c>
      <c r="M87">
        <f ca="1">'movie-row'!M$103+'WeightedAveragesFiltered (e)'!M88</f>
        <v>3.9053989631206907</v>
      </c>
      <c r="N87">
        <f ca="1">'movie-row'!N$103+'WeightedAveragesFiltered (e)'!N88</f>
        <v>3.6187790331356662</v>
      </c>
      <c r="O87">
        <f ca="1">'movie-row'!O$103+'WeightedAveragesFiltered (e)'!O88</f>
        <v>4.3912127317795635</v>
      </c>
      <c r="P87">
        <f ca="1">'movie-row'!P$103+'WeightedAveragesFiltered (e)'!P88</f>
        <v>3.7635527767923946</v>
      </c>
      <c r="Q87">
        <f ca="1">'movie-row'!Q$103+'WeightedAveragesFiltered (e)'!Q88</f>
        <v>3.5999302944958238</v>
      </c>
      <c r="R87">
        <f ca="1">'movie-row'!R$103+'WeightedAveragesFiltered (e)'!R88</f>
        <v>3.0462721364974716</v>
      </c>
      <c r="S87">
        <f ca="1">'movie-row'!S$103+'WeightedAveragesFiltered (e)'!S88</f>
        <v>3.4664858449169862</v>
      </c>
      <c r="T87">
        <f ca="1">'movie-row'!T$103+'WeightedAveragesFiltered (e)'!T88</f>
        <v>4.0250266595225623</v>
      </c>
      <c r="U87">
        <f ca="1">'movie-row'!U$103+'WeightedAveragesFiltered (e)'!U88</f>
        <v>3.0060690468260822</v>
      </c>
      <c r="V87">
        <f ca="1">'movie-row'!V$103+'WeightedAveragesFiltered (e)'!V88</f>
        <v>4.1529289178032247</v>
      </c>
      <c r="W87">
        <f ca="1">'movie-row'!W$103+'WeightedAveragesFiltered (e)'!W88</f>
        <v>3.5038758787022255</v>
      </c>
      <c r="X87">
        <f ca="1">'movie-row'!X$103+'WeightedAveragesFiltered (e)'!X88</f>
        <v>4.2794117647058822</v>
      </c>
      <c r="Y87">
        <f ca="1">'movie-row'!Y$103+'WeightedAveragesFiltered (e)'!Y88</f>
        <v>3.6449094066886429</v>
      </c>
      <c r="Z87">
        <f ca="1">'movie-row'!Z$103+'WeightedAveragesFiltered (e)'!Z88</f>
        <v>3.3570306350215056</v>
      </c>
    </row>
    <row r="88" spans="1:26">
      <c r="A88" s="34" t="s">
        <v>86</v>
      </c>
      <c r="B88">
        <f ca="1">'movie-row'!B$103+'WeightedAveragesFiltered (e)'!B89</f>
        <v>3.6515151515151514</v>
      </c>
      <c r="C88">
        <f ca="1">'movie-row'!C$103+'WeightedAveragesFiltered (e)'!C89</f>
        <v>4.1430819676293869</v>
      </c>
      <c r="D88">
        <f ca="1">'movie-row'!D$103+'WeightedAveragesFiltered (e)'!D89</f>
        <v>4.653564814610001</v>
      </c>
      <c r="E88">
        <f ca="1">'movie-row'!E$103+'WeightedAveragesFiltered (e)'!E89</f>
        <v>3.9984230349548198</v>
      </c>
      <c r="F88">
        <f ca="1">'movie-row'!F$103+'WeightedAveragesFiltered (e)'!F89</f>
        <v>3.6440911152546782</v>
      </c>
      <c r="G88">
        <f ca="1">'movie-row'!G$103+'WeightedAveragesFiltered (e)'!G89</f>
        <v>3.6666666666666665</v>
      </c>
      <c r="H88">
        <f ca="1">'movie-row'!H$103+'WeightedAveragesFiltered (e)'!H89</f>
        <v>4.4818591675059407</v>
      </c>
      <c r="I88">
        <f ca="1">'movie-row'!I$103+'WeightedAveragesFiltered (e)'!I89</f>
        <v>3.5391622336248458</v>
      </c>
      <c r="J88">
        <f ca="1">'movie-row'!J$103+'WeightedAveragesFiltered (e)'!J89</f>
        <v>3.7109609128943091</v>
      </c>
      <c r="K88">
        <f ca="1">'movie-row'!K$103+'WeightedAveragesFiltered (e)'!K89</f>
        <v>4.0386602407646857</v>
      </c>
      <c r="L88">
        <f ca="1">'movie-row'!L$103+'WeightedAveragesFiltered (e)'!L89</f>
        <v>4.1023044952282097</v>
      </c>
      <c r="M88">
        <f ca="1">'movie-row'!M$103+'WeightedAveragesFiltered (e)'!M89</f>
        <v>3.859375</v>
      </c>
      <c r="N88">
        <f ca="1">'movie-row'!N$103+'WeightedAveragesFiltered (e)'!N89</f>
        <v>3.7597402597402598</v>
      </c>
      <c r="O88">
        <f ca="1">'movie-row'!O$103+'WeightedAveragesFiltered (e)'!O89</f>
        <v>4.3227634386494378</v>
      </c>
      <c r="P88">
        <f ca="1">'movie-row'!P$103+'WeightedAveragesFiltered (e)'!P89</f>
        <v>3.5846670308916999</v>
      </c>
      <c r="Q88">
        <f ca="1">'movie-row'!Q$103+'WeightedAveragesFiltered (e)'!Q89</f>
        <v>3.6208250778985165</v>
      </c>
      <c r="R88">
        <f ca="1">'movie-row'!R$103+'WeightedAveragesFiltered (e)'!R89</f>
        <v>2.9642857142857144</v>
      </c>
      <c r="S88">
        <f ca="1">'movie-row'!S$103+'WeightedAveragesFiltered (e)'!S89</f>
        <v>3.3581319534013994</v>
      </c>
      <c r="T88">
        <f ca="1">'movie-row'!T$103+'WeightedAveragesFiltered (e)'!T89</f>
        <v>3.8656716417910446</v>
      </c>
      <c r="U88">
        <f ca="1">'movie-row'!U$103+'WeightedAveragesFiltered (e)'!U89</f>
        <v>2.9296677361461732</v>
      </c>
      <c r="V88" t="e">
        <f ca="1">'movie-row'!V$103+'WeightedAveragesFiltered (e)'!V89</f>
        <v>#DIV/0!</v>
      </c>
      <c r="W88">
        <f ca="1">'movie-row'!W$103+'WeightedAveragesFiltered (e)'!W89</f>
        <v>3.8884280254231003</v>
      </c>
      <c r="X88">
        <f ca="1">'movie-row'!X$103+'WeightedAveragesFiltered (e)'!X89</f>
        <v>4.2794117647058822</v>
      </c>
      <c r="Y88">
        <f ca="1">'movie-row'!Y$103+'WeightedAveragesFiltered (e)'!Y89</f>
        <v>3.6527739975045272</v>
      </c>
      <c r="Z88">
        <f ca="1">'movie-row'!Z$103+'WeightedAveragesFiltered (e)'!Z89</f>
        <v>3.3285709530998413</v>
      </c>
    </row>
    <row r="89" spans="1:26">
      <c r="A89" s="34" t="s">
        <v>87</v>
      </c>
      <c r="B89" t="e">
        <f ca="1">'movie-row'!B$103+'WeightedAveragesFiltered (e)'!B90</f>
        <v>#DIV/0!</v>
      </c>
      <c r="C89">
        <f ca="1">'movie-row'!C$103+'WeightedAveragesFiltered (e)'!C90</f>
        <v>4.1079545454545459</v>
      </c>
      <c r="D89">
        <f ca="1">'movie-row'!D$103+'WeightedAveragesFiltered (e)'!D90</f>
        <v>4.6875467188150015</v>
      </c>
      <c r="E89">
        <f ca="1">'movie-row'!E$103+'WeightedAveragesFiltered (e)'!E90</f>
        <v>4.0588235294117645</v>
      </c>
      <c r="F89">
        <f ca="1">'movie-row'!F$103+'WeightedAveragesFiltered (e)'!F90</f>
        <v>3.5978365526981948</v>
      </c>
      <c r="G89">
        <f ca="1">'movie-row'!G$103+'WeightedAveragesFiltered (e)'!G90</f>
        <v>3.6666666666666665</v>
      </c>
      <c r="H89">
        <f ca="1">'movie-row'!H$103+'WeightedAveragesFiltered (e)'!H90</f>
        <v>4.5</v>
      </c>
      <c r="I89">
        <f ca="1">'movie-row'!I$103+'WeightedAveragesFiltered (e)'!I90</f>
        <v>3.5101010101010099</v>
      </c>
      <c r="J89">
        <f ca="1">'movie-row'!J$103+'WeightedAveragesFiltered (e)'!J90</f>
        <v>3.7135416666666665</v>
      </c>
      <c r="K89">
        <f ca="1">'movie-row'!K$103+'WeightedAveragesFiltered (e)'!K90</f>
        <v>4.0442743870337665</v>
      </c>
      <c r="L89">
        <f ca="1">'movie-row'!L$103+'WeightedAveragesFiltered (e)'!L90</f>
        <v>4.1270292311774517</v>
      </c>
      <c r="M89">
        <f ca="1">'movie-row'!M$103+'WeightedAveragesFiltered (e)'!M90</f>
        <v>3.6987168509537907</v>
      </c>
      <c r="N89">
        <f ca="1">'movie-row'!N$103+'WeightedAveragesFiltered (e)'!N90</f>
        <v>3.7597402597402598</v>
      </c>
      <c r="O89">
        <f ca="1">'movie-row'!O$103+'WeightedAveragesFiltered (e)'!O90</f>
        <v>4.4272652711551697</v>
      </c>
      <c r="P89">
        <f ca="1">'movie-row'!P$103+'WeightedAveragesFiltered (e)'!P90</f>
        <v>3.5540010926751</v>
      </c>
      <c r="Q89">
        <f ca="1">'movie-row'!Q$103+'WeightedAveragesFiltered (e)'!Q90</f>
        <v>3.6467701106227315</v>
      </c>
      <c r="R89">
        <f ca="1">'movie-row'!R$103+'WeightedAveragesFiltered (e)'!R90</f>
        <v>2.9642857142857144</v>
      </c>
      <c r="S89">
        <f ca="1">'movie-row'!S$103+'WeightedAveragesFiltered (e)'!S90</f>
        <v>3.44</v>
      </c>
      <c r="T89">
        <f ca="1">'movie-row'!T$103+'WeightedAveragesFiltered (e)'!T90</f>
        <v>3.8593816032778872</v>
      </c>
      <c r="U89">
        <f ca="1">'movie-row'!U$103+'WeightedAveragesFiltered (e)'!U90</f>
        <v>3.0703804734058227</v>
      </c>
      <c r="V89">
        <f ca="1">'movie-row'!V$103+'WeightedAveragesFiltered (e)'!V90</f>
        <v>4.1258234108582439</v>
      </c>
      <c r="W89">
        <f ca="1">'movie-row'!W$103+'WeightedAveragesFiltered (e)'!W90</f>
        <v>3.4157796789532804</v>
      </c>
      <c r="X89">
        <f ca="1">'movie-row'!X$103+'WeightedAveragesFiltered (e)'!X90</f>
        <v>4.0896590344282577</v>
      </c>
      <c r="Y89">
        <f ca="1">'movie-row'!Y$103+'WeightedAveragesFiltered (e)'!Y90</f>
        <v>3.7</v>
      </c>
      <c r="Z89">
        <f ca="1">'movie-row'!Z$103+'WeightedAveragesFiltered (e)'!Z90</f>
        <v>3.3698630136986303</v>
      </c>
    </row>
    <row r="90" spans="1:26">
      <c r="A90" s="34" t="s">
        <v>88</v>
      </c>
      <c r="B90">
        <f ca="1">'movie-row'!B$103+'WeightedAveragesFiltered (e)'!B91</f>
        <v>3.6380229327978806</v>
      </c>
      <c r="C90">
        <f ca="1">'movie-row'!C$103+'WeightedAveragesFiltered (e)'!C91</f>
        <v>4.1079545454545459</v>
      </c>
      <c r="D90">
        <f ca="1">'movie-row'!D$103+'WeightedAveragesFiltered (e)'!D91</f>
        <v>4.6818181818181817</v>
      </c>
      <c r="E90">
        <f ca="1">'movie-row'!E$103+'WeightedAveragesFiltered (e)'!E91</f>
        <v>4.1222425966081016</v>
      </c>
      <c r="F90">
        <f ca="1">'movie-row'!F$103+'WeightedAveragesFiltered (e)'!F91</f>
        <v>3.6536413654000843</v>
      </c>
      <c r="G90">
        <f ca="1">'movie-row'!G$103+'WeightedAveragesFiltered (e)'!G91</f>
        <v>3.6666666666666665</v>
      </c>
      <c r="H90">
        <f ca="1">'movie-row'!H$103+'WeightedAveragesFiltered (e)'!H91</f>
        <v>4.558869143452112</v>
      </c>
      <c r="I90">
        <f ca="1">'movie-row'!I$103+'WeightedAveragesFiltered (e)'!I91</f>
        <v>3.5101010101010099</v>
      </c>
      <c r="J90">
        <f ca="1">'movie-row'!J$103+'WeightedAveragesFiltered (e)'!J91</f>
        <v>3.7032186515772372</v>
      </c>
      <c r="K90">
        <f ca="1">'movie-row'!K$103+'WeightedAveragesFiltered (e)'!K91</f>
        <v>4.1084526949180677</v>
      </c>
      <c r="L90">
        <f ca="1">'movie-row'!L$103+'WeightedAveragesFiltered (e)'!L91</f>
        <v>4.0775797592789687</v>
      </c>
      <c r="M90">
        <f ca="1">'movie-row'!M$103+'WeightedAveragesFiltered (e)'!M91</f>
        <v>3.8901909074649432</v>
      </c>
      <c r="N90" t="e">
        <f ca="1">'movie-row'!N$103+'WeightedAveragesFiltered (e)'!N91</f>
        <v>#DIV/0!</v>
      </c>
      <c r="O90">
        <f ca="1">'movie-row'!O$103+'WeightedAveragesFiltered (e)'!O91</f>
        <v>4.2816559765823694</v>
      </c>
      <c r="P90">
        <f ca="1">'movie-row'!P$103+'WeightedAveragesFiltered (e)'!P91</f>
        <v>3.6310678330629802</v>
      </c>
      <c r="Q90">
        <f ca="1">'movie-row'!Q$103+'WeightedAveragesFiltered (e)'!Q91</f>
        <v>3.5875186814121975</v>
      </c>
      <c r="R90">
        <f ca="1">'movie-row'!R$103+'WeightedAveragesFiltered (e)'!R91</f>
        <v>2.9642857142857144</v>
      </c>
      <c r="S90">
        <f ca="1">'movie-row'!S$103+'WeightedAveragesFiltered (e)'!S91</f>
        <v>3.44</v>
      </c>
      <c r="T90">
        <f ca="1">'movie-row'!T$103+'WeightedAveragesFiltered (e)'!T91</f>
        <v>3.8656716417910446</v>
      </c>
      <c r="U90">
        <f ca="1">'movie-row'!U$103+'WeightedAveragesFiltered (e)'!U91</f>
        <v>2.877967887771641</v>
      </c>
      <c r="V90">
        <f ca="1">'movie-row'!V$103+'WeightedAveragesFiltered (e)'!V91</f>
        <v>4.1243808780994549</v>
      </c>
      <c r="W90">
        <f ca="1">'movie-row'!W$103+'WeightedAveragesFiltered (e)'!W91</f>
        <v>3.4486369636720564</v>
      </c>
      <c r="X90">
        <f ca="1">'movie-row'!X$103+'WeightedAveragesFiltered (e)'!X91</f>
        <v>4.2794117647058822</v>
      </c>
      <c r="Y90">
        <f ca="1">'movie-row'!Y$103+'WeightedAveragesFiltered (e)'!Y91</f>
        <v>3.6806018152606259</v>
      </c>
      <c r="Z90">
        <f ca="1">'movie-row'!Z$103+'WeightedAveragesFiltered (e)'!Z91</f>
        <v>3.3015950826744844</v>
      </c>
    </row>
    <row r="91" spans="1:26">
      <c r="A91" s="34" t="s">
        <v>89</v>
      </c>
      <c r="B91">
        <f ca="1">'movie-row'!B$103+'WeightedAveragesFiltered (e)'!B92</f>
        <v>3.6515151515151514</v>
      </c>
      <c r="C91">
        <f ca="1">'movie-row'!C$103+'WeightedAveragesFiltered (e)'!C92</f>
        <v>3.9934782164241125</v>
      </c>
      <c r="D91">
        <f ca="1">'movie-row'!D$103+'WeightedAveragesFiltered (e)'!D92</f>
        <v>4.5956266473940399</v>
      </c>
      <c r="E91">
        <f ca="1">'movie-row'!E$103+'WeightedAveragesFiltered (e)'!E92</f>
        <v>4.0588235294117645</v>
      </c>
      <c r="F91">
        <f ca="1">'movie-row'!F$103+'WeightedAveragesFiltered (e)'!F92</f>
        <v>3.6615384615384614</v>
      </c>
      <c r="G91">
        <f ca="1">'movie-row'!G$103+'WeightedAveragesFiltered (e)'!G92</f>
        <v>3.6397543505611685</v>
      </c>
      <c r="H91">
        <f ca="1">'movie-row'!H$103+'WeightedAveragesFiltered (e)'!H92</f>
        <v>4.5</v>
      </c>
      <c r="I91">
        <f ca="1">'movie-row'!I$103+'WeightedAveragesFiltered (e)'!I92</f>
        <v>3.5101010101010099</v>
      </c>
      <c r="J91">
        <f ca="1">'movie-row'!J$103+'WeightedAveragesFiltered (e)'!J92</f>
        <v>3.7723697848491597</v>
      </c>
      <c r="K91">
        <f ca="1">'movie-row'!K$103+'WeightedAveragesFiltered (e)'!K92</f>
        <v>4.0414317426378306</v>
      </c>
      <c r="L91">
        <f ca="1">'movie-row'!L$103+'WeightedAveragesFiltered (e)'!L92</f>
        <v>4.1384234955829582</v>
      </c>
      <c r="M91">
        <f ca="1">'movie-row'!M$103+'WeightedAveragesFiltered (e)'!M92</f>
        <v>3.7721542784216409</v>
      </c>
      <c r="N91">
        <f ca="1">'movie-row'!N$103+'WeightedAveragesFiltered (e)'!N92</f>
        <v>3.7597402597402598</v>
      </c>
      <c r="O91">
        <f ca="1">'movie-row'!O$103+'WeightedAveragesFiltered (e)'!O92</f>
        <v>4.375894415471655</v>
      </c>
      <c r="P91">
        <f ca="1">'movie-row'!P$103+'WeightedAveragesFiltered (e)'!P92</f>
        <v>3.477949570070805</v>
      </c>
      <c r="Q91">
        <f ca="1">'movie-row'!Q$103+'WeightedAveragesFiltered (e)'!Q92</f>
        <v>3.6405049403415384</v>
      </c>
      <c r="R91">
        <f ca="1">'movie-row'!R$103+'WeightedAveragesFiltered (e)'!R92</f>
        <v>2.9642857142857144</v>
      </c>
      <c r="S91">
        <f ca="1">'movie-row'!S$103+'WeightedAveragesFiltered (e)'!S92</f>
        <v>3.454938847383302</v>
      </c>
      <c r="T91">
        <f ca="1">'movie-row'!T$103+'WeightedAveragesFiltered (e)'!T92</f>
        <v>3.8947994818836893</v>
      </c>
      <c r="U91">
        <f ca="1">'movie-row'!U$103+'WeightedAveragesFiltered (e)'!U92</f>
        <v>2.9083074141400163</v>
      </c>
      <c r="V91">
        <f ca="1">'movie-row'!V$103+'WeightedAveragesFiltered (e)'!V92</f>
        <v>4.1148648648648649</v>
      </c>
      <c r="W91">
        <f ca="1">'movie-row'!W$103+'WeightedAveragesFiltered (e)'!W92</f>
        <v>3.4214580614757453</v>
      </c>
      <c r="X91">
        <f ca="1">'movie-row'!X$103+'WeightedAveragesFiltered (e)'!X92</f>
        <v>4.2794117647058822</v>
      </c>
      <c r="Y91">
        <f ca="1">'movie-row'!Y$103+'WeightedAveragesFiltered (e)'!Y92</f>
        <v>3.7</v>
      </c>
      <c r="Z91">
        <f ca="1">'movie-row'!Z$103+'WeightedAveragesFiltered (e)'!Z92</f>
        <v>3.3698630136986303</v>
      </c>
    </row>
    <row r="92" spans="1:26">
      <c r="A92" s="34" t="s">
        <v>90</v>
      </c>
      <c r="B92">
        <f ca="1">'movie-row'!B$103+'WeightedAveragesFiltered (e)'!B93</f>
        <v>3.7403479344824841</v>
      </c>
      <c r="C92">
        <f ca="1">'movie-row'!C$103+'WeightedAveragesFiltered (e)'!C93</f>
        <v>4.1079545454545459</v>
      </c>
      <c r="D92">
        <f ca="1">'movie-row'!D$103+'WeightedAveragesFiltered (e)'!D93</f>
        <v>4.5988933381604715</v>
      </c>
      <c r="E92">
        <f ca="1">'movie-row'!E$103+'WeightedAveragesFiltered (e)'!E93</f>
        <v>3.9855509925208539</v>
      </c>
      <c r="F92">
        <f ca="1">'movie-row'!F$103+'WeightedAveragesFiltered (e)'!F93</f>
        <v>3.7719892988345358</v>
      </c>
      <c r="G92">
        <f ca="1">'movie-row'!G$103+'WeightedAveragesFiltered (e)'!G93</f>
        <v>3.5662096838878394</v>
      </c>
      <c r="H92">
        <f ca="1">'movie-row'!H$103+'WeightedAveragesFiltered (e)'!H93</f>
        <v>4.3806876155292356</v>
      </c>
      <c r="I92">
        <f ca="1">'movie-row'!I$103+'WeightedAveragesFiltered (e)'!I93</f>
        <v>3.4396336988329157</v>
      </c>
      <c r="J92">
        <f ca="1">'movie-row'!J$103+'WeightedAveragesFiltered (e)'!J93</f>
        <v>3.5886285719030089</v>
      </c>
      <c r="K92">
        <f ca="1">'movie-row'!K$103+'WeightedAveragesFiltered (e)'!K93</f>
        <v>4.0411764705882351</v>
      </c>
      <c r="L92">
        <f ca="1">'movie-row'!L$103+'WeightedAveragesFiltered (e)'!L93</f>
        <v>4.0730967583981776</v>
      </c>
      <c r="M92">
        <f ca="1">'movie-row'!M$103+'WeightedAveragesFiltered (e)'!M93</f>
        <v>3.859375</v>
      </c>
      <c r="N92">
        <f ca="1">'movie-row'!N$103+'WeightedAveragesFiltered (e)'!N93</f>
        <v>3.8394422648516606</v>
      </c>
      <c r="O92">
        <f ca="1">'movie-row'!O$103+'WeightedAveragesFiltered (e)'!O93</f>
        <v>4.4406019986933938</v>
      </c>
      <c r="P92">
        <f ca="1">'movie-row'!P$103+'WeightedAveragesFiltered (e)'!P93</f>
        <v>3.5586609203164028</v>
      </c>
      <c r="Q92">
        <f ca="1">'movie-row'!Q$103+'WeightedAveragesFiltered (e)'!Q93</f>
        <v>3.5340394821198373</v>
      </c>
      <c r="R92">
        <f ca="1">'movie-row'!R$103+'WeightedAveragesFiltered (e)'!R93</f>
        <v>3.0042887280827539</v>
      </c>
      <c r="S92">
        <f ca="1">'movie-row'!S$103+'WeightedAveragesFiltered (e)'!S93</f>
        <v>3.44</v>
      </c>
      <c r="T92">
        <f ca="1">'movie-row'!T$103+'WeightedAveragesFiltered (e)'!T93</f>
        <v>3.8656716417910446</v>
      </c>
      <c r="U92">
        <f ca="1">'movie-row'!U$103+'WeightedAveragesFiltered (e)'!U93</f>
        <v>2.6846456201435251</v>
      </c>
      <c r="V92">
        <f ca="1">'movie-row'!V$103+'WeightedAveragesFiltered (e)'!V93</f>
        <v>4.6940587671331775</v>
      </c>
      <c r="W92">
        <f ca="1">'movie-row'!W$103+'WeightedAveragesFiltered (e)'!W93</f>
        <v>3.1026564518493833</v>
      </c>
      <c r="X92">
        <f ca="1">'movie-row'!X$103+'WeightedAveragesFiltered (e)'!X93</f>
        <v>4.2794117647058822</v>
      </c>
      <c r="Y92">
        <f ca="1">'movie-row'!Y$103+'WeightedAveragesFiltered (e)'!Y93</f>
        <v>3.7364352443468865</v>
      </c>
      <c r="Z92">
        <f ca="1">'movie-row'!Z$103+'WeightedAveragesFiltered (e)'!Z93</f>
        <v>3.3886089348268351</v>
      </c>
    </row>
    <row r="93" spans="1:26">
      <c r="A93" s="34" t="s">
        <v>91</v>
      </c>
      <c r="B93">
        <f ca="1">'movie-row'!B$103+'WeightedAveragesFiltered (e)'!B94</f>
        <v>3.6575999339449172</v>
      </c>
      <c r="C93">
        <f ca="1">'movie-row'!C$103+'WeightedAveragesFiltered (e)'!C94</f>
        <v>4.034251417090065</v>
      </c>
      <c r="D93">
        <f ca="1">'movie-row'!D$103+'WeightedAveragesFiltered (e)'!D94</f>
        <v>4.787225926718552</v>
      </c>
      <c r="E93">
        <f ca="1">'movie-row'!E$103+'WeightedAveragesFiltered (e)'!E94</f>
        <v>4.0422734880713662</v>
      </c>
      <c r="F93">
        <f ca="1">'movie-row'!F$103+'WeightedAveragesFiltered (e)'!F94</f>
        <v>3.7879194006811772</v>
      </c>
      <c r="G93">
        <f ca="1">'movie-row'!G$103+'WeightedAveragesFiltered (e)'!G94</f>
        <v>3.6390317630144016</v>
      </c>
      <c r="H93">
        <f ca="1">'movie-row'!H$103+'WeightedAveragesFiltered (e)'!H94</f>
        <v>4.3742818382690185</v>
      </c>
      <c r="I93">
        <f ca="1">'movie-row'!I$103+'WeightedAveragesFiltered (e)'!I94</f>
        <v>3.4692734865125665</v>
      </c>
      <c r="J93">
        <f ca="1">'movie-row'!J$103+'WeightedAveragesFiltered (e)'!J94</f>
        <v>3.7515436567113767</v>
      </c>
      <c r="K93">
        <f ca="1">'movie-row'!K$103+'WeightedAveragesFiltered (e)'!K94</f>
        <v>4.0779414105276883</v>
      </c>
      <c r="L93">
        <f ca="1">'movie-row'!L$103+'WeightedAveragesFiltered (e)'!L94</f>
        <v>4.0769085313318651</v>
      </c>
      <c r="M93">
        <f ca="1">'movie-row'!M$103+'WeightedAveragesFiltered (e)'!M94</f>
        <v>3.8858283707906676</v>
      </c>
      <c r="N93">
        <f ca="1">'movie-row'!N$103+'WeightedAveragesFiltered (e)'!N94</f>
        <v>3.7597402597402598</v>
      </c>
      <c r="O93">
        <f ca="1">'movie-row'!O$103+'WeightedAveragesFiltered (e)'!O94</f>
        <v>4.4094415068672683</v>
      </c>
      <c r="P93">
        <f ca="1">'movie-row'!P$103+'WeightedAveragesFiltered (e)'!P94</f>
        <v>3.3163272536230139</v>
      </c>
      <c r="Q93">
        <f ca="1">'movie-row'!Q$103+'WeightedAveragesFiltered (e)'!Q94</f>
        <v>3.6068766494324596</v>
      </c>
      <c r="R93">
        <f ca="1">'movie-row'!R$103+'WeightedAveragesFiltered (e)'!R94</f>
        <v>2.9299213650149309</v>
      </c>
      <c r="S93">
        <f ca="1">'movie-row'!S$103+'WeightedAveragesFiltered (e)'!S94</f>
        <v>3.4058875099863171</v>
      </c>
      <c r="T93">
        <f ca="1">'movie-row'!T$103+'WeightedAveragesFiltered (e)'!T94</f>
        <v>3.6585742245810406</v>
      </c>
      <c r="U93">
        <f ca="1">'movie-row'!U$103+'WeightedAveragesFiltered (e)'!U94</f>
        <v>2.9174155640323334</v>
      </c>
      <c r="V93">
        <f ca="1">'movie-row'!V$103+'WeightedAveragesFiltered (e)'!V94</f>
        <v>4.1196228714821599</v>
      </c>
      <c r="W93">
        <f ca="1">'movie-row'!W$103+'WeightedAveragesFiltered (e)'!W94</f>
        <v>3.3266347469962003</v>
      </c>
      <c r="X93">
        <f ca="1">'movie-row'!X$103+'WeightedAveragesFiltered (e)'!X94</f>
        <v>4.3108081127863205</v>
      </c>
      <c r="Y93">
        <f ca="1">'movie-row'!Y$103+'WeightedAveragesFiltered (e)'!Y94</f>
        <v>3.8086517606206263</v>
      </c>
      <c r="Z93">
        <f ca="1">'movie-row'!Z$103+'WeightedAveragesFiltered (e)'!Z94</f>
        <v>3.3732924654102732</v>
      </c>
    </row>
    <row r="94" spans="1:26">
      <c r="A94" s="34" t="s">
        <v>92</v>
      </c>
      <c r="B94" t="e">
        <f ca="1">'movie-row'!B$103+'WeightedAveragesFiltered (e)'!B95</f>
        <v>#DIV/0!</v>
      </c>
      <c r="C94">
        <f ca="1">'movie-row'!C$103+'WeightedAveragesFiltered (e)'!C95</f>
        <v>4.1079545454545459</v>
      </c>
      <c r="D94">
        <f ca="1">'movie-row'!D$103+'WeightedAveragesFiltered (e)'!D95</f>
        <v>4.6818181818181817</v>
      </c>
      <c r="E94" t="e">
        <f ca="1">'movie-row'!E$103+'WeightedAveragesFiltered (e)'!E95</f>
        <v>#DIV/0!</v>
      </c>
      <c r="F94">
        <f ca="1">'movie-row'!F$103+'WeightedAveragesFiltered (e)'!F95</f>
        <v>3.7518105609261156</v>
      </c>
      <c r="G94">
        <f ca="1">'movie-row'!G$103+'WeightedAveragesFiltered (e)'!G95</f>
        <v>3.6666666666666665</v>
      </c>
      <c r="H94" t="e">
        <f ca="1">'movie-row'!H$103+'WeightedAveragesFiltered (e)'!H95</f>
        <v>#DIV/0!</v>
      </c>
      <c r="I94" t="e">
        <f ca="1">'movie-row'!I$103+'WeightedAveragesFiltered (e)'!I95</f>
        <v>#DIV/0!</v>
      </c>
      <c r="J94" t="e">
        <f ca="1">'movie-row'!J$103+'WeightedAveragesFiltered (e)'!J95</f>
        <v>#DIV/0!</v>
      </c>
      <c r="K94">
        <f ca="1">'movie-row'!K$103+'WeightedAveragesFiltered (e)'!K95</f>
        <v>4.0411764705882351</v>
      </c>
      <c r="L94">
        <f ca="1">'movie-row'!L$103+'WeightedAveragesFiltered (e)'!L95</f>
        <v>4.0691570748512627</v>
      </c>
      <c r="M94">
        <f ca="1">'movie-row'!M$103+'WeightedAveragesFiltered (e)'!M95</f>
        <v>3.859375</v>
      </c>
      <c r="N94" t="e">
        <f ca="1">'movie-row'!N$103+'WeightedAveragesFiltered (e)'!N95</f>
        <v>#DIV/0!</v>
      </c>
      <c r="O94">
        <f ca="1">'movie-row'!O$103+'WeightedAveragesFiltered (e)'!O95</f>
        <v>4.3974358974358978</v>
      </c>
      <c r="P94">
        <f ca="1">'movie-row'!P$103+'WeightedAveragesFiltered (e)'!P95</f>
        <v>3.6</v>
      </c>
      <c r="Q94">
        <f ca="1">'movie-row'!Q$103+'WeightedAveragesFiltered (e)'!Q95</f>
        <v>3.6282051282051282</v>
      </c>
      <c r="R94" t="e">
        <f ca="1">'movie-row'!R$103+'WeightedAveragesFiltered (e)'!R95</f>
        <v>#DIV/0!</v>
      </c>
      <c r="S94" t="e">
        <f ca="1">'movie-row'!S$103+'WeightedAveragesFiltered (e)'!S95</f>
        <v>#DIV/0!</v>
      </c>
      <c r="T94">
        <f ca="1">'movie-row'!T$103+'WeightedAveragesFiltered (e)'!T95</f>
        <v>3.8656716417910446</v>
      </c>
      <c r="U94" t="e">
        <f ca="1">'movie-row'!U$103+'WeightedAveragesFiltered (e)'!U95</f>
        <v>#DIV/0!</v>
      </c>
      <c r="V94" t="e">
        <f ca="1">'movie-row'!V$103+'WeightedAveragesFiltered (e)'!V95</f>
        <v>#DIV/0!</v>
      </c>
      <c r="W94">
        <f ca="1">'movie-row'!W$103+'WeightedAveragesFiltered (e)'!W95</f>
        <v>3.4230769230769229</v>
      </c>
      <c r="X94">
        <f ca="1">'movie-row'!X$103+'WeightedAveragesFiltered (e)'!X95</f>
        <v>4.2794117647058822</v>
      </c>
      <c r="Y94">
        <f ca="1">'movie-row'!Y$103+'WeightedAveragesFiltered (e)'!Y95</f>
        <v>3.7</v>
      </c>
      <c r="Z94" t="e">
        <f ca="1">'movie-row'!Z$103+'WeightedAveragesFiltered (e)'!Z95</f>
        <v>#DIV/0!</v>
      </c>
    </row>
    <row r="95" spans="1:26">
      <c r="A95" s="34" t="s">
        <v>93</v>
      </c>
      <c r="B95" t="e">
        <f ca="1">'movie-row'!B$103+'WeightedAveragesFiltered (e)'!B96</f>
        <v>#DIV/0!</v>
      </c>
      <c r="C95" t="e">
        <f ca="1">'movie-row'!C$103+'WeightedAveragesFiltered (e)'!C96</f>
        <v>#DIV/0!</v>
      </c>
      <c r="D95">
        <f ca="1">'movie-row'!D$103+'WeightedAveragesFiltered (e)'!D96</f>
        <v>4.6818181818181817</v>
      </c>
      <c r="E95" t="e">
        <f ca="1">'movie-row'!E$103+'WeightedAveragesFiltered (e)'!E96</f>
        <v>#DIV/0!</v>
      </c>
      <c r="F95">
        <f ca="1">'movie-row'!F$103+'WeightedAveragesFiltered (e)'!F96</f>
        <v>3.6615384615384614</v>
      </c>
      <c r="G95">
        <f ca="1">'movie-row'!G$103+'WeightedAveragesFiltered (e)'!G96</f>
        <v>3.6666666666666665</v>
      </c>
      <c r="H95" t="e">
        <f ca="1">'movie-row'!H$103+'WeightedAveragesFiltered (e)'!H96</f>
        <v>#DIV/0!</v>
      </c>
      <c r="I95" t="e">
        <f ca="1">'movie-row'!I$103+'WeightedAveragesFiltered (e)'!I96</f>
        <v>#DIV/0!</v>
      </c>
      <c r="J95" t="e">
        <f ca="1">'movie-row'!J$103+'WeightedAveragesFiltered (e)'!J96</f>
        <v>#DIV/0!</v>
      </c>
      <c r="K95">
        <f ca="1">'movie-row'!K$103+'WeightedAveragesFiltered (e)'!K96</f>
        <v>4.0411764705882351</v>
      </c>
      <c r="L95">
        <f ca="1">'movie-row'!L$103+'WeightedAveragesFiltered (e)'!L96</f>
        <v>4.0652173913043477</v>
      </c>
      <c r="M95" t="e">
        <f ca="1">'movie-row'!M$103+'WeightedAveragesFiltered (e)'!M96</f>
        <v>#DIV/0!</v>
      </c>
      <c r="N95" t="e">
        <f ca="1">'movie-row'!N$103+'WeightedAveragesFiltered (e)'!N96</f>
        <v>#DIV/0!</v>
      </c>
      <c r="O95">
        <f ca="1">'movie-row'!O$103+'WeightedAveragesFiltered (e)'!O96</f>
        <v>4.3974358974358978</v>
      </c>
      <c r="P95">
        <f ca="1">'movie-row'!P$103+'WeightedAveragesFiltered (e)'!P96</f>
        <v>3.6</v>
      </c>
      <c r="Q95">
        <f ca="1">'movie-row'!Q$103+'WeightedAveragesFiltered (e)'!Q96</f>
        <v>3.6282051282051282</v>
      </c>
      <c r="R95" t="e">
        <f ca="1">'movie-row'!R$103+'WeightedAveragesFiltered (e)'!R96</f>
        <v>#DIV/0!</v>
      </c>
      <c r="S95" t="e">
        <f ca="1">'movie-row'!S$103+'WeightedAveragesFiltered (e)'!S96</f>
        <v>#DIV/0!</v>
      </c>
      <c r="T95">
        <f ca="1">'movie-row'!T$103+'WeightedAveragesFiltered (e)'!T96</f>
        <v>3.8656716417910446</v>
      </c>
      <c r="U95" t="e">
        <f ca="1">'movie-row'!U$103+'WeightedAveragesFiltered (e)'!U96</f>
        <v>#DIV/0!</v>
      </c>
      <c r="V95" t="e">
        <f ca="1">'movie-row'!V$103+'WeightedAveragesFiltered (e)'!V96</f>
        <v>#DIV/0!</v>
      </c>
      <c r="W95" t="e">
        <f ca="1">'movie-row'!W$103+'WeightedAveragesFiltered (e)'!W96</f>
        <v>#DIV/0!</v>
      </c>
      <c r="X95" t="e">
        <f ca="1">'movie-row'!X$103+'WeightedAveragesFiltered (e)'!X96</f>
        <v>#DIV/0!</v>
      </c>
      <c r="Y95">
        <f ca="1">'movie-row'!Y$103+'WeightedAveragesFiltered (e)'!Y96</f>
        <v>3.7</v>
      </c>
      <c r="Z95" t="e">
        <f ca="1">'movie-row'!Z$103+'WeightedAveragesFiltered (e)'!Z96</f>
        <v>#DIV/0!</v>
      </c>
    </row>
    <row r="96" spans="1:26">
      <c r="A96" s="34" t="s">
        <v>94</v>
      </c>
      <c r="B96">
        <f ca="1">'movie-row'!B$103+'WeightedAveragesFiltered (e)'!B97</f>
        <v>3.6515151515151514</v>
      </c>
      <c r="C96">
        <f ca="1">'movie-row'!C$103+'WeightedAveragesFiltered (e)'!C97</f>
        <v>4.0178013099919569</v>
      </c>
      <c r="D96">
        <f ca="1">'movie-row'!D$103+'WeightedAveragesFiltered (e)'!D97</f>
        <v>4.6474806612087045</v>
      </c>
      <c r="E96">
        <f ca="1">'movie-row'!E$103+'WeightedAveragesFiltered (e)'!E97</f>
        <v>4.1407667219064752</v>
      </c>
      <c r="F96">
        <f ca="1">'movie-row'!F$103+'WeightedAveragesFiltered (e)'!F97</f>
        <v>3.7129923867337147</v>
      </c>
      <c r="G96">
        <f ca="1">'movie-row'!G$103+'WeightedAveragesFiltered (e)'!G97</f>
        <v>3.5514640263128108</v>
      </c>
      <c r="H96">
        <f ca="1">'movie-row'!H$103+'WeightedAveragesFiltered (e)'!H97</f>
        <v>4.5</v>
      </c>
      <c r="I96">
        <f ca="1">'movie-row'!I$103+'WeightedAveragesFiltered (e)'!I97</f>
        <v>3.442185499575217</v>
      </c>
      <c r="J96">
        <f ca="1">'movie-row'!J$103+'WeightedAveragesFiltered (e)'!J97</f>
        <v>3.7044822611666026</v>
      </c>
      <c r="K96">
        <f ca="1">'movie-row'!K$103+'WeightedAveragesFiltered (e)'!K97</f>
        <v>4.0411764705882351</v>
      </c>
      <c r="L96">
        <f ca="1">'movie-row'!L$103+'WeightedAveragesFiltered (e)'!L97</f>
        <v>4.0553681824370598</v>
      </c>
      <c r="M96">
        <f ca="1">'movie-row'!M$103+'WeightedAveragesFiltered (e)'!M97</f>
        <v>3.6544787622106893</v>
      </c>
      <c r="N96">
        <f ca="1">'movie-row'!N$103+'WeightedAveragesFiltered (e)'!N97</f>
        <v>3.7999312538901679</v>
      </c>
      <c r="O96">
        <f ca="1">'movie-row'!O$103+'WeightedAveragesFiltered (e)'!O97</f>
        <v>4.3555483193336499</v>
      </c>
      <c r="P96">
        <f ca="1">'movie-row'!P$103+'WeightedAveragesFiltered (e)'!P97</f>
        <v>3.6</v>
      </c>
      <c r="Q96">
        <f ca="1">'movie-row'!Q$103+'WeightedAveragesFiltered (e)'!Q97</f>
        <v>3.6282051282051282</v>
      </c>
      <c r="R96">
        <f ca="1">'movie-row'!R$103+'WeightedAveragesFiltered (e)'!R97</f>
        <v>2.9447174896641264</v>
      </c>
      <c r="S96">
        <f ca="1">'movie-row'!S$103+'WeightedAveragesFiltered (e)'!S97</f>
        <v>3.44</v>
      </c>
      <c r="T96">
        <f ca="1">'movie-row'!T$103+'WeightedAveragesFiltered (e)'!T97</f>
        <v>3.7373552395277096</v>
      </c>
      <c r="U96">
        <f ca="1">'movie-row'!U$103+'WeightedAveragesFiltered (e)'!U97</f>
        <v>2.89</v>
      </c>
      <c r="V96">
        <f ca="1">'movie-row'!V$103+'WeightedAveragesFiltered (e)'!V97</f>
        <v>4.1148648648648649</v>
      </c>
      <c r="W96">
        <f ca="1">'movie-row'!W$103+'WeightedAveragesFiltered (e)'!W97</f>
        <v>3.2815086616161206</v>
      </c>
      <c r="X96">
        <f ca="1">'movie-row'!X$103+'WeightedAveragesFiltered (e)'!X97</f>
        <v>4.2794117647058822</v>
      </c>
      <c r="Y96">
        <f ca="1">'movie-row'!Y$103+'WeightedAveragesFiltered (e)'!Y97</f>
        <v>3.7308072340971901</v>
      </c>
      <c r="Z96">
        <f ca="1">'movie-row'!Z$103+'WeightedAveragesFiltered (e)'!Z97</f>
        <v>3.3698630136986303</v>
      </c>
    </row>
    <row r="97" spans="1:26">
      <c r="A97" s="34" t="s">
        <v>95</v>
      </c>
      <c r="B97">
        <f ca="1">'movie-row'!B$103+'WeightedAveragesFiltered (e)'!B98</f>
        <v>3.7276575369157223</v>
      </c>
      <c r="C97">
        <f ca="1">'movie-row'!C$103+'WeightedAveragesFiltered (e)'!C98</f>
        <v>4.1159563317666645</v>
      </c>
      <c r="D97">
        <f ca="1">'movie-row'!D$103+'WeightedAveragesFiltered (e)'!D98</f>
        <v>4.8359071420487236</v>
      </c>
      <c r="E97">
        <f ca="1">'movie-row'!E$103+'WeightedAveragesFiltered (e)'!E98</f>
        <v>3.9252464295998437</v>
      </c>
      <c r="F97">
        <f ca="1">'movie-row'!F$103+'WeightedAveragesFiltered (e)'!F98</f>
        <v>3.6987175489607464</v>
      </c>
      <c r="G97">
        <f ca="1">'movie-row'!G$103+'WeightedAveragesFiltered (e)'!G98</f>
        <v>3.5212934815540708</v>
      </c>
      <c r="H97">
        <f ca="1">'movie-row'!H$103+'WeightedAveragesFiltered (e)'!H98</f>
        <v>4.4801146025882064</v>
      </c>
      <c r="I97">
        <f ca="1">'movie-row'!I$103+'WeightedAveragesFiltered (e)'!I98</f>
        <v>3.5522485892788334</v>
      </c>
      <c r="J97">
        <f ca="1">'movie-row'!J$103+'WeightedAveragesFiltered (e)'!J98</f>
        <v>3.7584925064390409</v>
      </c>
      <c r="K97">
        <f ca="1">'movie-row'!K$103+'WeightedAveragesFiltered (e)'!K98</f>
        <v>4.0873525288199453</v>
      </c>
      <c r="L97">
        <f ca="1">'movie-row'!L$103+'WeightedAveragesFiltered (e)'!L98</f>
        <v>4.0675319897396989</v>
      </c>
      <c r="M97">
        <f ca="1">'movie-row'!M$103+'WeightedAveragesFiltered (e)'!M98</f>
        <v>3.9466657662425022</v>
      </c>
      <c r="N97">
        <f ca="1">'movie-row'!N$103+'WeightedAveragesFiltered (e)'!N98</f>
        <v>3.7771718991832577</v>
      </c>
      <c r="O97">
        <f ca="1">'movie-row'!O$103+'WeightedAveragesFiltered (e)'!O98</f>
        <v>4.3766146547685993</v>
      </c>
      <c r="P97">
        <f ca="1">'movie-row'!P$103+'WeightedAveragesFiltered (e)'!P98</f>
        <v>3.5066893715403142</v>
      </c>
      <c r="Q97">
        <f ca="1">'movie-row'!Q$103+'WeightedAveragesFiltered (e)'!Q98</f>
        <v>3.6222195945108928</v>
      </c>
      <c r="R97">
        <f ca="1">'movie-row'!R$103+'WeightedAveragesFiltered (e)'!R98</f>
        <v>2.9349522412843578</v>
      </c>
      <c r="S97">
        <f ca="1">'movie-row'!S$103+'WeightedAveragesFiltered (e)'!S98</f>
        <v>3.3778234106508265</v>
      </c>
      <c r="T97">
        <f ca="1">'movie-row'!T$103+'WeightedAveragesFiltered (e)'!T98</f>
        <v>3.802708060597348</v>
      </c>
      <c r="U97">
        <f ca="1">'movie-row'!U$103+'WeightedAveragesFiltered (e)'!U98</f>
        <v>3.0815695742099551</v>
      </c>
      <c r="V97">
        <f ca="1">'movie-row'!V$103+'WeightedAveragesFiltered (e)'!V98</f>
        <v>4.6940587671331775</v>
      </c>
      <c r="W97">
        <f ca="1">'movie-row'!W$103+'WeightedAveragesFiltered (e)'!W98</f>
        <v>3.4842624375971556</v>
      </c>
      <c r="X97">
        <f ca="1">'movie-row'!X$103+'WeightedAveragesFiltered (e)'!X98</f>
        <v>4.0446489571250996</v>
      </c>
      <c r="Y97">
        <f ca="1">'movie-row'!Y$103+'WeightedAveragesFiltered (e)'!Y98</f>
        <v>3.6684373130331065</v>
      </c>
      <c r="Z97">
        <f ca="1">'movie-row'!Z$103+'WeightedAveragesFiltered (e)'!Z98</f>
        <v>3.298188348521311</v>
      </c>
    </row>
    <row r="98" spans="1:26">
      <c r="A98" s="34" t="s">
        <v>96</v>
      </c>
      <c r="B98">
        <f ca="1">'movie-row'!B$103+'WeightedAveragesFiltered (e)'!B99</f>
        <v>3.600223108634268</v>
      </c>
      <c r="C98">
        <f ca="1">'movie-row'!C$103+'WeightedAveragesFiltered (e)'!C99</f>
        <v>4.1079545454545459</v>
      </c>
      <c r="D98">
        <f ca="1">'movie-row'!D$103+'WeightedAveragesFiltered (e)'!D99</f>
        <v>4.6548189094991779</v>
      </c>
      <c r="E98">
        <f ca="1">'movie-row'!E$103+'WeightedAveragesFiltered (e)'!E99</f>
        <v>4.2307646574431717</v>
      </c>
      <c r="F98">
        <f ca="1">'movie-row'!F$103+'WeightedAveragesFiltered (e)'!F99</f>
        <v>3.6924105500994062</v>
      </c>
      <c r="G98">
        <f ca="1">'movie-row'!G$103+'WeightedAveragesFiltered (e)'!G99</f>
        <v>3.6128420344556704</v>
      </c>
      <c r="H98">
        <f ca="1">'movie-row'!H$103+'WeightedAveragesFiltered (e)'!H99</f>
        <v>4.7354765738084472</v>
      </c>
      <c r="I98">
        <f ca="1">'movie-row'!I$103+'WeightedAveragesFiltered (e)'!I99</f>
        <v>3.4181465919569938</v>
      </c>
      <c r="J98">
        <f ca="1">'movie-row'!J$103+'WeightedAveragesFiltered (e)'!J99</f>
        <v>3.6830185881375779</v>
      </c>
      <c r="K98">
        <f ca="1">'movie-row'!K$103+'WeightedAveragesFiltered (e)'!K99</f>
        <v>3.9825838302250096</v>
      </c>
      <c r="L98">
        <f ca="1">'movie-row'!L$103+'WeightedAveragesFiltered (e)'!L99</f>
        <v>3.9736273964976081</v>
      </c>
      <c r="M98">
        <f ca="1">'movie-row'!M$103+'WeightedAveragesFiltered (e)'!M99</f>
        <v>3.859375</v>
      </c>
      <c r="N98">
        <f ca="1">'movie-row'!N$103+'WeightedAveragesFiltered (e)'!N99</f>
        <v>3.7870267048206885</v>
      </c>
      <c r="O98">
        <f ca="1">'movie-row'!O$103+'WeightedAveragesFiltered (e)'!O99</f>
        <v>4.4235550623007542</v>
      </c>
      <c r="P98">
        <f ca="1">'movie-row'!P$103+'WeightedAveragesFiltered (e)'!P99</f>
        <v>3.8411484835524954</v>
      </c>
      <c r="Q98">
        <f ca="1">'movie-row'!Q$103+'WeightedAveragesFiltered (e)'!Q99</f>
        <v>3.6348917620861392</v>
      </c>
      <c r="R98">
        <f ca="1">'movie-row'!R$103+'WeightedAveragesFiltered (e)'!R99</f>
        <v>2.9502865588933491</v>
      </c>
      <c r="S98">
        <f ca="1">'movie-row'!S$103+'WeightedAveragesFiltered (e)'!S99</f>
        <v>3.4760487870664378</v>
      </c>
      <c r="T98">
        <f ca="1">'movie-row'!T$103+'WeightedAveragesFiltered (e)'!T99</f>
        <v>3.862532138655423</v>
      </c>
      <c r="U98">
        <f ca="1">'movie-row'!U$103+'WeightedAveragesFiltered (e)'!U99</f>
        <v>2.7864424420453249</v>
      </c>
      <c r="V98" t="e">
        <f ca="1">'movie-row'!V$103+'WeightedAveragesFiltered (e)'!V99</f>
        <v>#DIV/0!</v>
      </c>
      <c r="W98">
        <f ca="1">'movie-row'!W$103+'WeightedAveragesFiltered (e)'!W99</f>
        <v>3.3720073899187484</v>
      </c>
      <c r="X98">
        <f ca="1">'movie-row'!X$103+'WeightedAveragesFiltered (e)'!X99</f>
        <v>4.2794117647058822</v>
      </c>
      <c r="Y98">
        <f ca="1">'movie-row'!Y$103+'WeightedAveragesFiltered (e)'!Y99</f>
        <v>3.7024538104431657</v>
      </c>
      <c r="Z98">
        <f ca="1">'movie-row'!Z$103+'WeightedAveragesFiltered (e)'!Z99</f>
        <v>3.4133532043095376</v>
      </c>
    </row>
    <row r="99" spans="1:26">
      <c r="A99" s="34" t="s">
        <v>97</v>
      </c>
      <c r="B99">
        <f ca="1">'movie-row'!B$103+'WeightedAveragesFiltered (e)'!B100</f>
        <v>3.6515151515151514</v>
      </c>
      <c r="C99">
        <f ca="1">'movie-row'!C$103+'WeightedAveragesFiltered (e)'!C100</f>
        <v>4.1050124443062455</v>
      </c>
      <c r="D99">
        <f ca="1">'movie-row'!D$103+'WeightedAveragesFiltered (e)'!D100</f>
        <v>4.575422991458348</v>
      </c>
      <c r="E99">
        <f ca="1">'movie-row'!E$103+'WeightedAveragesFiltered (e)'!E100</f>
        <v>4.1291455176787704</v>
      </c>
      <c r="F99">
        <f ca="1">'movie-row'!F$103+'WeightedAveragesFiltered (e)'!F100</f>
        <v>3.6170063299028867</v>
      </c>
      <c r="G99">
        <f ca="1">'movie-row'!G$103+'WeightedAveragesFiltered (e)'!G100</f>
        <v>3.6666666666666665</v>
      </c>
      <c r="H99">
        <f ca="1">'movie-row'!H$103+'WeightedAveragesFiltered (e)'!H100</f>
        <v>4.5687992614333801</v>
      </c>
      <c r="I99">
        <f ca="1">'movie-row'!I$103+'WeightedAveragesFiltered (e)'!I100</f>
        <v>3.5101010101010099</v>
      </c>
      <c r="J99">
        <f ca="1">'movie-row'!J$103+'WeightedAveragesFiltered (e)'!J100</f>
        <v>3.6443509839285109</v>
      </c>
      <c r="K99">
        <f ca="1">'movie-row'!K$103+'WeightedAveragesFiltered (e)'!K100</f>
        <v>4.0411764705882351</v>
      </c>
      <c r="L99">
        <f ca="1">'movie-row'!L$103+'WeightedAveragesFiltered (e)'!L100</f>
        <v>4.1275443930241034</v>
      </c>
      <c r="M99">
        <f ca="1">'movie-row'!M$103+'WeightedAveragesFiltered (e)'!M100</f>
        <v>3.8211938945279473</v>
      </c>
      <c r="N99">
        <f ca="1">'movie-row'!N$103+'WeightedAveragesFiltered (e)'!N100</f>
        <v>3.890912780330356</v>
      </c>
      <c r="O99">
        <f ca="1">'movie-row'!O$103+'WeightedAveragesFiltered (e)'!O100</f>
        <v>4.4105877929931525</v>
      </c>
      <c r="P99">
        <f ca="1">'movie-row'!P$103+'WeightedAveragesFiltered (e)'!P100</f>
        <v>3.6964593934209984</v>
      </c>
      <c r="Q99">
        <f ca="1">'movie-row'!Q$103+'WeightedAveragesFiltered (e)'!Q100</f>
        <v>3.6659235746412979</v>
      </c>
      <c r="R99">
        <f ca="1">'movie-row'!R$103+'WeightedAveragesFiltered (e)'!R100</f>
        <v>2.9642857142857144</v>
      </c>
      <c r="S99">
        <f ca="1">'movie-row'!S$103+'WeightedAveragesFiltered (e)'!S100</f>
        <v>3.4248576982172212</v>
      </c>
      <c r="T99">
        <f ca="1">'movie-row'!T$103+'WeightedAveragesFiltered (e)'!T100</f>
        <v>3.8646743421128407</v>
      </c>
      <c r="U99">
        <f ca="1">'movie-row'!U$103+'WeightedAveragesFiltered (e)'!U100</f>
        <v>2.8219836858786764</v>
      </c>
      <c r="V99">
        <f ca="1">'movie-row'!V$103+'WeightedAveragesFiltered (e)'!V100</f>
        <v>4.120921238359184</v>
      </c>
      <c r="W99">
        <f ca="1">'movie-row'!W$103+'WeightedAveragesFiltered (e)'!W100</f>
        <v>3.3296476000305661</v>
      </c>
      <c r="X99">
        <f ca="1">'movie-row'!X$103+'WeightedAveragesFiltered (e)'!X100</f>
        <v>4.2794117647058822</v>
      </c>
      <c r="Y99">
        <f ca="1">'movie-row'!Y$103+'WeightedAveragesFiltered (e)'!Y100</f>
        <v>3.7040002970393799</v>
      </c>
      <c r="Z99">
        <f ca="1">'movie-row'!Z$103+'WeightedAveragesFiltered (e)'!Z100</f>
        <v>3.3731784374899858</v>
      </c>
    </row>
    <row r="100" spans="1:26">
      <c r="A100" s="34" t="s">
        <v>98</v>
      </c>
      <c r="B100" t="e">
        <f ca="1">'movie-row'!B$103+'WeightedAveragesFiltered (e)'!B101</f>
        <v>#DIV/0!</v>
      </c>
      <c r="C100">
        <f ca="1">'movie-row'!C$103+'WeightedAveragesFiltered (e)'!C101</f>
        <v>4.1126201221911094</v>
      </c>
      <c r="D100">
        <f ca="1">'movie-row'!D$103+'WeightedAveragesFiltered (e)'!D101</f>
        <v>4.6799086694859087</v>
      </c>
      <c r="E100">
        <f ca="1">'movie-row'!E$103+'WeightedAveragesFiltered (e)'!E101</f>
        <v>4.0435313645384268</v>
      </c>
      <c r="F100">
        <f ca="1">'movie-row'!F$103+'WeightedAveragesFiltered (e)'!F101</f>
        <v>3.5834974641507835</v>
      </c>
      <c r="G100">
        <f ca="1">'movie-row'!G$103+'WeightedAveragesFiltered (e)'!G101</f>
        <v>3.6397543505611685</v>
      </c>
      <c r="H100">
        <f ca="1">'movie-row'!H$103+'WeightedAveragesFiltered (e)'!H101</f>
        <v>4.4310075575549259</v>
      </c>
      <c r="I100">
        <f ca="1">'movie-row'!I$103+'WeightedAveragesFiltered (e)'!I101</f>
        <v>3.4741453419019437</v>
      </c>
      <c r="J100">
        <f ca="1">'movie-row'!J$103+'WeightedAveragesFiltered (e)'!J101</f>
        <v>3.6789463252975887</v>
      </c>
      <c r="K100">
        <f ca="1">'movie-row'!K$103+'WeightedAveragesFiltered (e)'!K101</f>
        <v>4.0636454139853475</v>
      </c>
      <c r="L100">
        <f ca="1">'movie-row'!L$103+'WeightedAveragesFiltered (e)'!L101</f>
        <v>4.0918881953164252</v>
      </c>
      <c r="M100">
        <f ca="1">'movie-row'!M$103+'WeightedAveragesFiltered (e)'!M101</f>
        <v>3.8612046828509494</v>
      </c>
      <c r="N100">
        <f ca="1">'movie-row'!N$103+'WeightedAveragesFiltered (e)'!N101</f>
        <v>3.7597402597402598</v>
      </c>
      <c r="O100">
        <f ca="1">'movie-row'!O$103+'WeightedAveragesFiltered (e)'!O101</f>
        <v>4.3682245089442384</v>
      </c>
      <c r="P100">
        <f ca="1">'movie-row'!P$103+'WeightedAveragesFiltered (e)'!P101</f>
        <v>3.6964593934209984</v>
      </c>
      <c r="Q100">
        <f ca="1">'movie-row'!Q$103+'WeightedAveragesFiltered (e)'!Q101</f>
        <v>3.6282051282051282</v>
      </c>
      <c r="R100">
        <f ca="1">'movie-row'!R$103+'WeightedAveragesFiltered (e)'!R101</f>
        <v>2.9391128136474087</v>
      </c>
      <c r="S100">
        <f ca="1">'movie-row'!S$103+'WeightedAveragesFiltered (e)'!S101</f>
        <v>3.4385629137174929</v>
      </c>
      <c r="T100">
        <f ca="1">'movie-row'!T$103+'WeightedAveragesFiltered (e)'!T101</f>
        <v>3.886343094244963</v>
      </c>
      <c r="U100">
        <f ca="1">'movie-row'!U$103+'WeightedAveragesFiltered (e)'!U101</f>
        <v>2.8425635375799341</v>
      </c>
      <c r="V100">
        <f ca="1">'movie-row'!V$103+'WeightedAveragesFiltered (e)'!V101</f>
        <v>4.1148648648648649</v>
      </c>
      <c r="W100">
        <f ca="1">'movie-row'!W$103+'WeightedAveragesFiltered (e)'!W101</f>
        <v>3.3781409950321528</v>
      </c>
      <c r="X100">
        <f ca="1">'movie-row'!X$103+'WeightedAveragesFiltered (e)'!X101</f>
        <v>4.2794117647058822</v>
      </c>
      <c r="Y100">
        <f ca="1">'movie-row'!Y$103+'WeightedAveragesFiltered (e)'!Y101</f>
        <v>3.7008179368143885</v>
      </c>
      <c r="Z100">
        <f ca="1">'movie-row'!Z$103+'WeightedAveragesFiltered (e)'!Z101</f>
        <v>3.3649902415051529</v>
      </c>
    </row>
    <row r="101" spans="1:26" ht="16" thickBot="1">
      <c r="A101" s="35" t="s">
        <v>99</v>
      </c>
      <c r="B101">
        <f ca="1">'movie-row'!B$103+'WeightedAveragesFiltered (e)'!B102</f>
        <v>3.6515151515151514</v>
      </c>
      <c r="C101">
        <f ca="1">'movie-row'!C$103+'WeightedAveragesFiltered (e)'!C102</f>
        <v>4.1079545454545459</v>
      </c>
      <c r="D101">
        <f ca="1">'movie-row'!D$103+'WeightedAveragesFiltered (e)'!D102</f>
        <v>4.7119550471426583</v>
      </c>
      <c r="E101">
        <f ca="1">'movie-row'!E$103+'WeightedAveragesFiltered (e)'!E102</f>
        <v>4.0588235294117645</v>
      </c>
      <c r="F101">
        <f ca="1">'movie-row'!F$103+'WeightedAveragesFiltered (e)'!F102</f>
        <v>3.6608891685402924</v>
      </c>
      <c r="G101">
        <f ca="1">'movie-row'!G$103+'WeightedAveragesFiltered (e)'!G102</f>
        <v>3.6666666666666665</v>
      </c>
      <c r="H101">
        <f ca="1">'movie-row'!H$103+'WeightedAveragesFiltered (e)'!H102</f>
        <v>4.5</v>
      </c>
      <c r="I101">
        <f ca="1">'movie-row'!I$103+'WeightedAveragesFiltered (e)'!I102</f>
        <v>3.5101010101010099</v>
      </c>
      <c r="J101">
        <f ca="1">'movie-row'!J$103+'WeightedAveragesFiltered (e)'!J102</f>
        <v>3.7135416666666665</v>
      </c>
      <c r="K101">
        <f ca="1">'movie-row'!K$103+'WeightedAveragesFiltered (e)'!K102</f>
        <v>4.0411764705882351</v>
      </c>
      <c r="L101">
        <f ca="1">'movie-row'!L$103+'WeightedAveragesFiltered (e)'!L102</f>
        <v>3.9717268887247141</v>
      </c>
      <c r="M101">
        <f ca="1">'movie-row'!M$103+'WeightedAveragesFiltered (e)'!M102</f>
        <v>3.859375</v>
      </c>
      <c r="N101">
        <f ca="1">'movie-row'!N$103+'WeightedAveragesFiltered (e)'!N102</f>
        <v>3.7650255153106373</v>
      </c>
      <c r="O101">
        <f ca="1">'movie-row'!O$103+'WeightedAveragesFiltered (e)'!O102</f>
        <v>4.4131005587244516</v>
      </c>
      <c r="P101">
        <f ca="1">'movie-row'!P$103+'WeightedAveragesFiltered (e)'!P102</f>
        <v>3.6</v>
      </c>
      <c r="Q101">
        <f ca="1">'movie-row'!Q$103+'WeightedAveragesFiltered (e)'!Q102</f>
        <v>3.6282051282051282</v>
      </c>
      <c r="R101">
        <f ca="1">'movie-row'!R$103+'WeightedAveragesFiltered (e)'!R102</f>
        <v>2.9642857142857144</v>
      </c>
      <c r="S101">
        <f ca="1">'movie-row'!S$103+'WeightedAveragesFiltered (e)'!S102</f>
        <v>3.44</v>
      </c>
      <c r="T101">
        <f ca="1">'movie-row'!T$103+'WeightedAveragesFiltered (e)'!T102</f>
        <v>3.8656716417910446</v>
      </c>
      <c r="U101">
        <f ca="1">'movie-row'!U$103+'WeightedAveragesFiltered (e)'!U102</f>
        <v>2.89</v>
      </c>
      <c r="V101">
        <f ca="1">'movie-row'!V$103+'WeightedAveragesFiltered (e)'!V102</f>
        <v>4.1148648648648649</v>
      </c>
      <c r="W101">
        <f ca="1">'movie-row'!W$103+'WeightedAveragesFiltered (e)'!W102</f>
        <v>3.4230769230769229</v>
      </c>
      <c r="X101">
        <f ca="1">'movie-row'!X$103+'WeightedAveragesFiltered (e)'!X102</f>
        <v>4.2794117647058822</v>
      </c>
      <c r="Y101">
        <f ca="1">'movie-row'!Y$103+'WeightedAveragesFiltered (e)'!Y102</f>
        <v>3.69339241930426</v>
      </c>
      <c r="Z101">
        <f ca="1">'movie-row'!Z$103+'WeightedAveragesFiltered (e)'!Z102</f>
        <v>3.3318894932848817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1"/>
  <sheetViews>
    <sheetView workbookViewId="0">
      <selection activeCell="J52" sqref="J52"/>
    </sheetView>
  </sheetViews>
  <sheetFormatPr baseColWidth="10" defaultRowHeight="15"/>
  <cols>
    <col min="1" max="1" width="76.1640625" bestFit="1" customWidth="1"/>
  </cols>
  <sheetData>
    <row r="1" spans="1:26" ht="16" thickBot="1">
      <c r="B1" s="29">
        <v>1648</v>
      </c>
      <c r="C1" s="30">
        <v>5136</v>
      </c>
      <c r="D1" s="30">
        <v>918</v>
      </c>
      <c r="E1" s="30">
        <v>2824</v>
      </c>
      <c r="F1" s="31">
        <v>3867</v>
      </c>
      <c r="G1" s="30">
        <v>860</v>
      </c>
      <c r="H1" s="30">
        <v>3712</v>
      </c>
      <c r="I1" s="30">
        <v>2968</v>
      </c>
      <c r="J1" s="30">
        <v>3525</v>
      </c>
      <c r="K1" s="30">
        <v>4323</v>
      </c>
      <c r="L1" s="30">
        <v>3617</v>
      </c>
      <c r="M1" s="30">
        <v>4360</v>
      </c>
      <c r="N1" s="30">
        <v>2756</v>
      </c>
      <c r="O1" s="31">
        <v>89</v>
      </c>
      <c r="P1" s="30">
        <v>442</v>
      </c>
      <c r="Q1" s="30">
        <v>3556</v>
      </c>
      <c r="R1" s="30">
        <v>5261</v>
      </c>
      <c r="S1" s="30">
        <v>2492</v>
      </c>
      <c r="T1" s="30">
        <v>5062</v>
      </c>
      <c r="U1" s="30">
        <v>2486</v>
      </c>
      <c r="V1" s="30">
        <v>4942</v>
      </c>
      <c r="W1" s="30">
        <v>2267</v>
      </c>
      <c r="X1" s="30">
        <v>4809</v>
      </c>
      <c r="Y1" s="30">
        <v>3853</v>
      </c>
      <c r="Z1" s="32">
        <v>2288</v>
      </c>
    </row>
    <row r="2" spans="1:26">
      <c r="A2" s="33" t="s">
        <v>0</v>
      </c>
      <c r="B2">
        <f ca="1">IF(ISERROR(WeightedAvePlusAverageUserScore!B3),0,WeightedAvePlusAverageUserScore!B3)</f>
        <v>3.640108133889111</v>
      </c>
      <c r="C2">
        <f ca="1">IF(ISERROR(WeightedAvePlusAverageUserScore!C3),0,WeightedAvePlusAverageUserScore!C3)</f>
        <v>4.1555392394773358</v>
      </c>
      <c r="D2">
        <f ca="1">IF(ISERROR(WeightedAvePlusAverageUserScore!D3),0,WeightedAvePlusAverageUserScore!D3)</f>
        <v>4.6818181818181817</v>
      </c>
      <c r="E2">
        <f ca="1">IF(ISERROR(WeightedAvePlusAverageUserScore!E3),0,WeightedAvePlusAverageUserScore!E3)</f>
        <v>4.1291455176787704</v>
      </c>
      <c r="F2">
        <f ca="1">IF(ISERROR(WeightedAvePlusAverageUserScore!F3),0,WeightedAvePlusAverageUserScore!F3)</f>
        <v>3.6342728794911707</v>
      </c>
      <c r="G2">
        <f ca="1">IF(ISERROR(WeightedAvePlusAverageUserScore!G3),0,WeightedAvePlusAverageUserScore!G3)</f>
        <v>3.6957806133653555</v>
      </c>
      <c r="H2">
        <f ca="1">IF(ISERROR(WeightedAvePlusAverageUserScore!H3),0,WeightedAvePlusAverageUserScore!H3)</f>
        <v>4.5</v>
      </c>
      <c r="I2">
        <f ca="1">IF(ISERROR(WeightedAvePlusAverageUserScore!I3),0,WeightedAvePlusAverageUserScore!I3)</f>
        <v>3.5278479070322168</v>
      </c>
      <c r="J2">
        <f ca="1">IF(ISERROR(WeightedAvePlusAverageUserScore!J3),0,WeightedAvePlusAverageUserScore!J3)</f>
        <v>3.6808160727220827</v>
      </c>
      <c r="K2">
        <f ca="1">IF(ISERROR(WeightedAvePlusAverageUserScore!K3),0,WeightedAvePlusAverageUserScore!K3)</f>
        <v>4.0474566488309387</v>
      </c>
      <c r="L2">
        <f ca="1">IF(ISERROR(WeightedAvePlusAverageUserScore!L3),0,WeightedAvePlusAverageUserScore!L3)</f>
        <v>4.0860641658540464</v>
      </c>
      <c r="M2">
        <f ca="1">IF(ISERROR(WeightedAvePlusAverageUserScore!M3),0,WeightedAvePlusAverageUserScore!M3)</f>
        <v>3.859375</v>
      </c>
      <c r="N2">
        <f ca="1">IF(ISERROR(WeightedAvePlusAverageUserScore!N3),0,WeightedAvePlusAverageUserScore!N3)</f>
        <v>3.750286852509916</v>
      </c>
      <c r="O2">
        <f ca="1">IF(ISERROR(WeightedAvePlusAverageUserScore!O3),0,WeightedAvePlusAverageUserScore!O3)</f>
        <v>4.4148865723990687</v>
      </c>
      <c r="P2">
        <f ca="1">IF(ISERROR(WeightedAvePlusAverageUserScore!P3),0,WeightedAvePlusAverageUserScore!P3)</f>
        <v>3.711307028833057</v>
      </c>
      <c r="Q2">
        <f ca="1">IF(ISERROR(WeightedAvePlusAverageUserScore!Q3),0,WeightedAvePlusAverageUserScore!Q3)</f>
        <v>3.6058783714470724</v>
      </c>
      <c r="R2">
        <f ca="1">IF(ISERROR(WeightedAvePlusAverageUserScore!R3),0,WeightedAvePlusAverageUserScore!R3)</f>
        <v>3.0256631778994363</v>
      </c>
      <c r="S2">
        <f ca="1">IF(ISERROR(WeightedAvePlusAverageUserScore!S3),0,WeightedAvePlusAverageUserScore!S3)</f>
        <v>3.4185911232517561</v>
      </c>
      <c r="T2">
        <f ca="1">IF(ISERROR(WeightedAvePlusAverageUserScore!T3),0,WeightedAvePlusAverageUserScore!T3)</f>
        <v>4.0299296230281776</v>
      </c>
      <c r="U2">
        <f ca="1">IF(ISERROR(WeightedAvePlusAverageUserScore!U3),0,WeightedAvePlusAverageUserScore!U3)</f>
        <v>2.8229058084485805</v>
      </c>
      <c r="V2">
        <f ca="1">IF(ISERROR(WeightedAvePlusAverageUserScore!V3),0,WeightedAvePlusAverageUserScore!V3)</f>
        <v>4.1148648648648649</v>
      </c>
      <c r="W2">
        <f ca="1">IF(ISERROR(WeightedAvePlusAverageUserScore!W3),0,WeightedAvePlusAverageUserScore!W3)</f>
        <v>3.302051048032022</v>
      </c>
      <c r="X2">
        <f ca="1">IF(ISERROR(WeightedAvePlusAverageUserScore!X3),0,WeightedAvePlusAverageUserScore!X3)</f>
        <v>4.377614278543545</v>
      </c>
      <c r="Y2">
        <f ca="1">IF(ISERROR(WeightedAvePlusAverageUserScore!Y3),0,WeightedAvePlusAverageUserScore!Y3)</f>
        <v>3.8130628823108257</v>
      </c>
      <c r="Z2">
        <f ca="1">IF(ISERROR(WeightedAvePlusAverageUserScore!Z3),0,WeightedAvePlusAverageUserScore!Z3)</f>
        <v>3.408163372151555</v>
      </c>
    </row>
    <row r="3" spans="1:26">
      <c r="A3" s="34" t="s">
        <v>1</v>
      </c>
      <c r="B3">
        <f ca="1">IF(ISERROR(WeightedAvePlusAverageUserScore!B4),0,WeightedAvePlusAverageUserScore!B4)</f>
        <v>3.6457549016635644</v>
      </c>
      <c r="C3">
        <f ca="1">IF(ISERROR(WeightedAvePlusAverageUserScore!C4),0,WeightedAvePlusAverageUserScore!C4)</f>
        <v>4.1700272648591348</v>
      </c>
      <c r="D3">
        <f ca="1">IF(ISERROR(WeightedAvePlusAverageUserScore!D4),0,WeightedAvePlusAverageUserScore!D4)</f>
        <v>4.6184075522345784</v>
      </c>
      <c r="E3">
        <f ca="1">IF(ISERROR(WeightedAvePlusAverageUserScore!E4),0,WeightedAvePlusAverageUserScore!E4)</f>
        <v>4.0311182879022374</v>
      </c>
      <c r="F3">
        <f ca="1">IF(ISERROR(WeightedAvePlusAverageUserScore!F4),0,WeightedAvePlusAverageUserScore!F4)</f>
        <v>3.6610163337902963</v>
      </c>
      <c r="G3">
        <f ca="1">IF(ISERROR(WeightedAvePlusAverageUserScore!G4),0,WeightedAvePlusAverageUserScore!G4)</f>
        <v>3.6782382679765808</v>
      </c>
      <c r="H3">
        <f ca="1">IF(ISERROR(WeightedAvePlusAverageUserScore!H4),0,WeightedAvePlusAverageUserScore!H4)</f>
        <v>4.7022420563299656</v>
      </c>
      <c r="I3">
        <f ca="1">IF(ISERROR(WeightedAvePlusAverageUserScore!I4),0,WeightedAvePlusAverageUserScore!I4)</f>
        <v>3.5438462306285179</v>
      </c>
      <c r="J3">
        <f ca="1">IF(ISERROR(WeightedAvePlusAverageUserScore!J4),0,WeightedAvePlusAverageUserScore!J4)</f>
        <v>3.7006294738562482</v>
      </c>
      <c r="K3">
        <f ca="1">IF(ISERROR(WeightedAvePlusAverageUserScore!K4),0,WeightedAvePlusAverageUserScore!K4)</f>
        <v>3.9980653722071171</v>
      </c>
      <c r="L3">
        <f ca="1">IF(ISERROR(WeightedAvePlusAverageUserScore!L4),0,WeightedAvePlusAverageUserScore!L4)</f>
        <v>4.0804959491285953</v>
      </c>
      <c r="M3">
        <f ca="1">IF(ISERROR(WeightedAvePlusAverageUserScore!M4),0,WeightedAvePlusAverageUserScore!M4)</f>
        <v>3.8554960343048985</v>
      </c>
      <c r="N3">
        <f ca="1">IF(ISERROR(WeightedAvePlusAverageUserScore!N4),0,WeightedAvePlusAverageUserScore!N4)</f>
        <v>3.852250259606071</v>
      </c>
      <c r="O3">
        <f ca="1">IF(ISERROR(WeightedAvePlusAverageUserScore!O4),0,WeightedAvePlusAverageUserScore!O4)</f>
        <v>4.398905412938193</v>
      </c>
      <c r="P3">
        <f ca="1">IF(ISERROR(WeightedAvePlusAverageUserScore!P4),0,WeightedAvePlusAverageUserScore!P4)</f>
        <v>3.6597515479497669</v>
      </c>
      <c r="Q3">
        <f ca="1">IF(ISERROR(WeightedAvePlusAverageUserScore!Q4),0,WeightedAvePlusAverageUserScore!Q4)</f>
        <v>3.6268961970294331</v>
      </c>
      <c r="R3">
        <f ca="1">IF(ISERROR(WeightedAvePlusAverageUserScore!R4),0,WeightedAvePlusAverageUserScore!R4)</f>
        <v>2.9941235626109126</v>
      </c>
      <c r="S3">
        <f ca="1">IF(ISERROR(WeightedAvePlusAverageUserScore!S4),0,WeightedAvePlusAverageUserScore!S4)</f>
        <v>3.4209957358784471</v>
      </c>
      <c r="T3">
        <f ca="1">IF(ISERROR(WeightedAvePlusAverageUserScore!T4),0,WeightedAvePlusAverageUserScore!T4)</f>
        <v>3.9090531344273827</v>
      </c>
      <c r="U3">
        <f ca="1">IF(ISERROR(WeightedAvePlusAverageUserScore!U4),0,WeightedAvePlusAverageUserScore!U4)</f>
        <v>2.9007792526117555</v>
      </c>
      <c r="V3">
        <f ca="1">IF(ISERROR(WeightedAvePlusAverageUserScore!V4),0,WeightedAvePlusAverageUserScore!V4)</f>
        <v>4.1993973414766046</v>
      </c>
      <c r="W3">
        <f ca="1">IF(ISERROR(WeightedAvePlusAverageUserScore!W4),0,WeightedAvePlusAverageUserScore!W4)</f>
        <v>3.4109297872795428</v>
      </c>
      <c r="X3">
        <f ca="1">IF(ISERROR(WeightedAvePlusAverageUserScore!X4),0,WeightedAvePlusAverageUserScore!X4)</f>
        <v>4.3053434844206464</v>
      </c>
      <c r="Y3">
        <f ca="1">IF(ISERROR(WeightedAvePlusAverageUserScore!Y4),0,WeightedAvePlusAverageUserScore!Y4)</f>
        <v>3.7176303052181465</v>
      </c>
      <c r="Z3">
        <f ca="1">IF(ISERROR(WeightedAvePlusAverageUserScore!Z4),0,WeightedAvePlusAverageUserScore!Z4)</f>
        <v>3.3753962607462289</v>
      </c>
    </row>
    <row r="4" spans="1:26">
      <c r="A4" s="34" t="s">
        <v>2</v>
      </c>
      <c r="B4">
        <f ca="1">IF(ISERROR(WeightedAvePlusAverageUserScore!B5),0,WeightedAvePlusAverageUserScore!B5)</f>
        <v>3.6515151515151514</v>
      </c>
      <c r="C4">
        <f ca="1">IF(ISERROR(WeightedAvePlusAverageUserScore!C5),0,WeightedAvePlusAverageUserScore!C5)</f>
        <v>4.1179047832025368</v>
      </c>
      <c r="D4">
        <f ca="1">IF(ISERROR(WeightedAvePlusAverageUserScore!D5),0,WeightedAvePlusAverageUserScore!D5)</f>
        <v>4.6837276941504546</v>
      </c>
      <c r="E4">
        <f ca="1">IF(ISERROR(WeightedAvePlusAverageUserScore!E5),0,WeightedAvePlusAverageUserScore!E5)</f>
        <v>4.0469477126565128</v>
      </c>
      <c r="F4">
        <f ca="1">IF(ISERROR(WeightedAvePlusAverageUserScore!F5),0,WeightedAvePlusAverageUserScore!F5)</f>
        <v>3.6323767952489421</v>
      </c>
      <c r="G4">
        <f ca="1">IF(ISERROR(WeightedAvePlusAverageUserScore!G5),0,WeightedAvePlusAverageUserScore!G5)</f>
        <v>3.6666666666666665</v>
      </c>
      <c r="H4">
        <f ca="1">IF(ISERROR(WeightedAvePlusAverageUserScore!H5),0,WeightedAvePlusAverageUserScore!H5)</f>
        <v>4.5108268772892179</v>
      </c>
      <c r="I4">
        <f ca="1">IF(ISERROR(WeightedAvePlusAverageUserScore!I5),0,WeightedAvePlusAverageUserScore!I5)</f>
        <v>3.5101010101010099</v>
      </c>
      <c r="J4">
        <f ca="1">IF(ISERROR(WeightedAvePlusAverageUserScore!J5),0,WeightedAvePlusAverageUserScore!J5)</f>
        <v>3.7135416666666665</v>
      </c>
      <c r="K4">
        <f ca="1">IF(ISERROR(WeightedAvePlusAverageUserScore!K5),0,WeightedAvePlusAverageUserScore!K5)</f>
        <v>4.09146366534815</v>
      </c>
      <c r="L4">
        <f ca="1">IF(ISERROR(WeightedAvePlusAverageUserScore!L5),0,WeightedAvePlusAverageUserScore!L5)</f>
        <v>3.9965248951992929</v>
      </c>
      <c r="M4">
        <f ca="1">IF(ISERROR(WeightedAvePlusAverageUserScore!M5),0,WeightedAvePlusAverageUserScore!M5)</f>
        <v>3.9210068149298865</v>
      </c>
      <c r="N4">
        <f ca="1">IF(ISERROR(WeightedAvePlusAverageUserScore!N5),0,WeightedAvePlusAverageUserScore!N5)</f>
        <v>0</v>
      </c>
      <c r="O4">
        <f ca="1">IF(ISERROR(WeightedAvePlusAverageUserScore!O5),0,WeightedAvePlusAverageUserScore!O5)</f>
        <v>4.3840183815699811</v>
      </c>
      <c r="P4">
        <f ca="1">IF(ISERROR(WeightedAvePlusAverageUserScore!P5),0,WeightedAvePlusAverageUserScore!P5)</f>
        <v>3.6482296967104992</v>
      </c>
      <c r="Q4">
        <f ca="1">IF(ISERROR(WeightedAvePlusAverageUserScore!Q5),0,WeightedAvePlusAverageUserScore!Q5)</f>
        <v>3.6315484451456337</v>
      </c>
      <c r="R4">
        <f ca="1">IF(ISERROR(WeightedAvePlusAverageUserScore!R5),0,WeightedAvePlusAverageUserScore!R5)</f>
        <v>2.9642857142857144</v>
      </c>
      <c r="S4">
        <f ca="1">IF(ISERROR(WeightedAvePlusAverageUserScore!S5),0,WeightedAvePlusAverageUserScore!S5)</f>
        <v>3.4323132113712931</v>
      </c>
      <c r="T4">
        <f ca="1">IF(ISERROR(WeightedAvePlusAverageUserScore!T5),0,WeightedAvePlusAverageUserScore!T5)</f>
        <v>3.8656716417910446</v>
      </c>
      <c r="U4">
        <f ca="1">IF(ISERROR(WeightedAvePlusAverageUserScore!U5),0,WeightedAvePlusAverageUserScore!U5)</f>
        <v>2.9272762883452845</v>
      </c>
      <c r="V4">
        <f ca="1">IF(ISERROR(WeightedAvePlusAverageUserScore!V5),0,WeightedAvePlusAverageUserScore!V5)</f>
        <v>4.1148648648648649</v>
      </c>
      <c r="W4">
        <f ca="1">IF(ISERROR(WeightedAvePlusAverageUserScore!W5),0,WeightedAvePlusAverageUserScore!W5)</f>
        <v>3.4415566338566226</v>
      </c>
      <c r="X4">
        <f ca="1">IF(ISERROR(WeightedAvePlusAverageUserScore!X5),0,WeightedAvePlusAverageUserScore!X5)</f>
        <v>4.2794117647058822</v>
      </c>
      <c r="Y4">
        <f ca="1">IF(ISERROR(WeightedAvePlusAverageUserScore!Y5),0,WeightedAvePlusAverageUserScore!Y5)</f>
        <v>3.6805135325103833</v>
      </c>
      <c r="Z4">
        <f ca="1">IF(ISERROR(WeightedAvePlusAverageUserScore!Z5),0,WeightedAvePlusAverageUserScore!Z5)</f>
        <v>3.356098993499034</v>
      </c>
    </row>
    <row r="5" spans="1:26">
      <c r="A5" s="34" t="s">
        <v>3</v>
      </c>
      <c r="B5">
        <f ca="1">IF(ISERROR(WeightedAvePlusAverageUserScore!B6),0,WeightedAvePlusAverageUserScore!B6)</f>
        <v>3.6967873267597917</v>
      </c>
      <c r="C5">
        <f ca="1">IF(ISERROR(WeightedAvePlusAverageUserScore!C6),0,WeightedAvePlusAverageUserScore!C6)</f>
        <v>4.0978638831144503</v>
      </c>
      <c r="D5">
        <f ca="1">IF(ISERROR(WeightedAvePlusAverageUserScore!D6),0,WeightedAvePlusAverageUserScore!D6)</f>
        <v>4.6219553636823676</v>
      </c>
      <c r="E5">
        <f ca="1">IF(ISERROR(WeightedAvePlusAverageUserScore!E6),0,WeightedAvePlusAverageUserScore!E6)</f>
        <v>4.1182508194495107</v>
      </c>
      <c r="F5">
        <f ca="1">IF(ISERROR(WeightedAvePlusAverageUserScore!F6),0,WeightedAvePlusAverageUserScore!F6)</f>
        <v>3.6733266276853653</v>
      </c>
      <c r="G5">
        <f ca="1">IF(ISERROR(WeightedAvePlusAverageUserScore!G6),0,WeightedAvePlusAverageUserScore!G6)</f>
        <v>3.7233162129145834</v>
      </c>
      <c r="H5">
        <f ca="1">IF(ISERROR(WeightedAvePlusAverageUserScore!H6),0,WeightedAvePlusAverageUserScore!H6)</f>
        <v>4.7887279645304277</v>
      </c>
      <c r="I5">
        <f ca="1">IF(ISERROR(WeightedAvePlusAverageUserScore!I6),0,WeightedAvePlusAverageUserScore!I6)</f>
        <v>3.5049522536568398</v>
      </c>
      <c r="J5">
        <f ca="1">IF(ISERROR(WeightedAvePlusAverageUserScore!J6),0,WeightedAvePlusAverageUserScore!J6)</f>
        <v>3.6696055190738526</v>
      </c>
      <c r="K5">
        <f ca="1">IF(ISERROR(WeightedAvePlusAverageUserScore!K6),0,WeightedAvePlusAverageUserScore!K6)</f>
        <v>4.0914636653481491</v>
      </c>
      <c r="L5">
        <f ca="1">IF(ISERROR(WeightedAvePlusAverageUserScore!L6),0,WeightedAvePlusAverageUserScore!L6)</f>
        <v>4.1230748511188819</v>
      </c>
      <c r="M5">
        <f ca="1">IF(ISERROR(WeightedAvePlusAverageUserScore!M6),0,WeightedAvePlusAverageUserScore!M6)</f>
        <v>4.031270018566147</v>
      </c>
      <c r="N5">
        <f ca="1">IF(ISERROR(WeightedAvePlusAverageUserScore!N6),0,WeightedAvePlusAverageUserScore!N6)</f>
        <v>3.7174851644920128</v>
      </c>
      <c r="O5">
        <f ca="1">IF(ISERROR(WeightedAvePlusAverageUserScore!O6),0,WeightedAvePlusAverageUserScore!O6)</f>
        <v>4.4782662660535886</v>
      </c>
      <c r="P5">
        <f ca="1">IF(ISERROR(WeightedAvePlusAverageUserScore!P6),0,WeightedAvePlusAverageUserScore!P6)</f>
        <v>3.7893906003916817</v>
      </c>
      <c r="Q5">
        <f ca="1">IF(ISERROR(WeightedAvePlusAverageUserScore!Q6),0,WeightedAvePlusAverageUserScore!Q6)</f>
        <v>3.6921418719911849</v>
      </c>
      <c r="R5">
        <f ca="1">IF(ISERROR(WeightedAvePlusAverageUserScore!R6),0,WeightedAvePlusAverageUserScore!R6)</f>
        <v>2.9985758187993743</v>
      </c>
      <c r="S5">
        <f ca="1">IF(ISERROR(WeightedAvePlusAverageUserScore!S6),0,WeightedAvePlusAverageUserScore!S6)</f>
        <v>3.4499305688626252</v>
      </c>
      <c r="T5">
        <f ca="1">IF(ISERROR(WeightedAvePlusAverageUserScore!T6),0,WeightedAvePlusAverageUserScore!T6)</f>
        <v>3.9038750435632603</v>
      </c>
      <c r="U5">
        <f ca="1">IF(ISERROR(WeightedAvePlusAverageUserScore!U6),0,WeightedAvePlusAverageUserScore!U6)</f>
        <v>3.0153497283901363</v>
      </c>
      <c r="V5">
        <f ca="1">IF(ISERROR(WeightedAvePlusAverageUserScore!V6),0,WeightedAvePlusAverageUserScore!V6)</f>
        <v>3.6804694381636307</v>
      </c>
      <c r="W5">
        <f ca="1">IF(ISERROR(WeightedAvePlusAverageUserScore!W6),0,WeightedAvePlusAverageUserScore!W6)</f>
        <v>3.4344101757043384</v>
      </c>
      <c r="X5">
        <f ca="1">IF(ISERROR(WeightedAvePlusAverageUserScore!X6),0,WeightedAvePlusAverageUserScore!X6)</f>
        <v>4.2930548529676376</v>
      </c>
      <c r="Y5">
        <f ca="1">IF(ISERROR(WeightedAvePlusAverageUserScore!Y6),0,WeightedAvePlusAverageUserScore!Y6)</f>
        <v>3.7108156071188367</v>
      </c>
      <c r="Z5">
        <f ca="1">IF(ISERROR(WeightedAvePlusAverageUserScore!Z6),0,WeightedAvePlusAverageUserScore!Z6)</f>
        <v>3.4850439910841269</v>
      </c>
    </row>
    <row r="6" spans="1:26">
      <c r="A6" s="34" t="s">
        <v>4</v>
      </c>
      <c r="B6">
        <f ca="1">IF(ISERROR(WeightedAvePlusAverageUserScore!B7),0,WeightedAvePlusAverageUserScore!B7)</f>
        <v>3.6568408201991893</v>
      </c>
      <c r="C6">
        <f ca="1">IF(ISERROR(WeightedAvePlusAverageUserScore!C7),0,WeightedAvePlusAverageUserScore!C7)</f>
        <v>4.1342804244551594</v>
      </c>
      <c r="D6">
        <f ca="1">IF(ISERROR(WeightedAvePlusAverageUserScore!D7),0,WeightedAvePlusAverageUserScore!D7)</f>
        <v>4.7449702396976452</v>
      </c>
      <c r="E6">
        <f ca="1">IF(ISERROR(WeightedAvePlusAverageUserScore!E7),0,WeightedAvePlusAverageUserScore!E7)</f>
        <v>3.9038525872223144</v>
      </c>
      <c r="F6">
        <f ca="1">IF(ISERROR(WeightedAvePlusAverageUserScore!F7),0,WeightedAvePlusAverageUserScore!F7)</f>
        <v>3.709158681903296</v>
      </c>
      <c r="G6">
        <f ca="1">IF(ISERROR(WeightedAvePlusAverageUserScore!G7),0,WeightedAvePlusAverageUserScore!G7)</f>
        <v>3.8178743173359129</v>
      </c>
      <c r="H6">
        <f ca="1">IF(ISERROR(WeightedAvePlusAverageUserScore!H7),0,WeightedAvePlusAverageUserScore!H7)</f>
        <v>4.3133938764673569</v>
      </c>
      <c r="I6">
        <f ca="1">IF(ISERROR(WeightedAvePlusAverageUserScore!I7),0,WeightedAvePlusAverageUserScore!I7)</f>
        <v>3.4856541229971336</v>
      </c>
      <c r="J6">
        <f ca="1">IF(ISERROR(WeightedAvePlusAverageUserScore!J7),0,WeightedAvePlusAverageUserScore!J7)</f>
        <v>3.7576610082811537</v>
      </c>
      <c r="K6">
        <f ca="1">IF(ISERROR(WeightedAvePlusAverageUserScore!K7),0,WeightedAvePlusAverageUserScore!K7)</f>
        <v>4.1015970505173982</v>
      </c>
      <c r="L6">
        <f ca="1">IF(ISERROR(WeightedAvePlusAverageUserScore!L7),0,WeightedAvePlusAverageUserScore!L7)</f>
        <v>3.9760436471943041</v>
      </c>
      <c r="M6">
        <f ca="1">IF(ISERROR(WeightedAvePlusAverageUserScore!M7),0,WeightedAvePlusAverageUserScore!M7)</f>
        <v>3.8824473405974134</v>
      </c>
      <c r="N6">
        <f ca="1">IF(ISERROR(WeightedAvePlusAverageUserScore!N7),0,WeightedAvePlusAverageUserScore!N7)</f>
        <v>3.6501782083268095</v>
      </c>
      <c r="O6">
        <f ca="1">IF(ISERROR(WeightedAvePlusAverageUserScore!O7),0,WeightedAvePlusAverageUserScore!O7)</f>
        <v>4.4205031582590406</v>
      </c>
      <c r="P6">
        <f ca="1">IF(ISERROR(WeightedAvePlusAverageUserScore!P7),0,WeightedAvePlusAverageUserScore!P7)</f>
        <v>3.6132166060581401</v>
      </c>
      <c r="Q6">
        <f ca="1">IF(ISERROR(WeightedAvePlusAverageUserScore!Q7),0,WeightedAvePlusAverageUserScore!Q7)</f>
        <v>3.6258144108752539</v>
      </c>
      <c r="R6">
        <f ca="1">IF(ISERROR(WeightedAvePlusAverageUserScore!R7),0,WeightedAvePlusAverageUserScore!R7)</f>
        <v>2.9642857142857144</v>
      </c>
      <c r="S6">
        <f ca="1">IF(ISERROR(WeightedAvePlusAverageUserScore!S7),0,WeightedAvePlusAverageUserScore!S7)</f>
        <v>3.4140141409782814</v>
      </c>
      <c r="T6">
        <f ca="1">IF(ISERROR(WeightedAvePlusAverageUserScore!T7),0,WeightedAvePlusAverageUserScore!T7)</f>
        <v>3.799925189320752</v>
      </c>
      <c r="U6">
        <f ca="1">IF(ISERROR(WeightedAvePlusAverageUserScore!U7),0,WeightedAvePlusAverageUserScore!U7)</f>
        <v>2.8158539741196078</v>
      </c>
      <c r="V6">
        <f ca="1">IF(ISERROR(WeightedAvePlusAverageUserScore!V7),0,WeightedAvePlusAverageUserScore!V7)</f>
        <v>3.6454658389797809</v>
      </c>
      <c r="W6">
        <f ca="1">IF(ISERROR(WeightedAvePlusAverageUserScore!W7),0,WeightedAvePlusAverageUserScore!W7)</f>
        <v>3.387005433075672</v>
      </c>
      <c r="X6">
        <f ca="1">IF(ISERROR(WeightedAvePlusAverageUserScore!X7),0,WeightedAvePlusAverageUserScore!X7)</f>
        <v>4.4316305747878904</v>
      </c>
      <c r="Y6">
        <f ca="1">IF(ISERROR(WeightedAvePlusAverageUserScore!Y7),0,WeightedAvePlusAverageUserScore!Y7)</f>
        <v>3.6769645970350409</v>
      </c>
      <c r="Z6">
        <f ca="1">IF(ISERROR(WeightedAvePlusAverageUserScore!Z7),0,WeightedAvePlusAverageUserScore!Z7)</f>
        <v>3.3856348771897715</v>
      </c>
    </row>
    <row r="7" spans="1:26">
      <c r="A7" s="34" t="s">
        <v>5</v>
      </c>
      <c r="B7">
        <f ca="1">IF(ISERROR(WeightedAvePlusAverageUserScore!B8),0,WeightedAvePlusAverageUserScore!B8)</f>
        <v>3.623701038898028</v>
      </c>
      <c r="C7">
        <f ca="1">IF(ISERROR(WeightedAvePlusAverageUserScore!C8),0,WeightedAvePlusAverageUserScore!C8)</f>
        <v>4.1113352734794812</v>
      </c>
      <c r="D7">
        <f ca="1">IF(ISERROR(WeightedAvePlusAverageUserScore!D8),0,WeightedAvePlusAverageUserScore!D8)</f>
        <v>4.7693719854620102</v>
      </c>
      <c r="E7">
        <f ca="1">IF(ISERROR(WeightedAvePlusAverageUserScore!E8),0,WeightedAvePlusAverageUserScore!E8)</f>
        <v>4.0652548415769889</v>
      </c>
      <c r="F7">
        <f ca="1">IF(ISERROR(WeightedAvePlusAverageUserScore!F8),0,WeightedAvePlusAverageUserScore!F8)</f>
        <v>3.6481740688864965</v>
      </c>
      <c r="G7">
        <f ca="1">IF(ISERROR(WeightedAvePlusAverageUserScore!G8),0,WeightedAvePlusAverageUserScore!G8)</f>
        <v>3.6971588136613813</v>
      </c>
      <c r="H7">
        <f ca="1">IF(ISERROR(WeightedAvePlusAverageUserScore!H8),0,WeightedAvePlusAverageUserScore!H8)</f>
        <v>4.3626480533421512</v>
      </c>
      <c r="I7">
        <f ca="1">IF(ISERROR(WeightedAvePlusAverageUserScore!I8),0,WeightedAvePlusAverageUserScore!I8)</f>
        <v>0</v>
      </c>
      <c r="J7">
        <f ca="1">IF(ISERROR(WeightedAvePlusAverageUserScore!J8),0,WeightedAvePlusAverageUserScore!J8)</f>
        <v>3.7135416666666665</v>
      </c>
      <c r="K7">
        <f ca="1">IF(ISERROR(WeightedAvePlusAverageUserScore!K8),0,WeightedAvePlusAverageUserScore!K8)</f>
        <v>4.021126249495639</v>
      </c>
      <c r="L7">
        <f ca="1">IF(ISERROR(WeightedAvePlusAverageUserScore!L8),0,WeightedAvePlusAverageUserScore!L8)</f>
        <v>4.0198317982474681</v>
      </c>
      <c r="M7">
        <f ca="1">IF(ISERROR(WeightedAvePlusAverageUserScore!M8),0,WeightedAvePlusAverageUserScore!M8)</f>
        <v>3.6466877723999325</v>
      </c>
      <c r="N7">
        <f ca="1">IF(ISERROR(WeightedAvePlusAverageUserScore!N8),0,WeightedAvePlusAverageUserScore!N8)</f>
        <v>3.7597402597402598</v>
      </c>
      <c r="O7">
        <f ca="1">IF(ISERROR(WeightedAvePlusAverageUserScore!O8),0,WeightedAvePlusAverageUserScore!O8)</f>
        <v>4.4251853619645605</v>
      </c>
      <c r="P7">
        <f ca="1">IF(ISERROR(WeightedAvePlusAverageUserScore!P8),0,WeightedAvePlusAverageUserScore!P8)</f>
        <v>3.7500645935838195</v>
      </c>
      <c r="Q7">
        <f ca="1">IF(ISERROR(WeightedAvePlusAverageUserScore!Q8),0,WeightedAvePlusAverageUserScore!Q8)</f>
        <v>3.6074139939806424</v>
      </c>
      <c r="R7">
        <f ca="1">IF(ISERROR(WeightedAvePlusAverageUserScore!R8),0,WeightedAvePlusAverageUserScore!R8)</f>
        <v>2.9642857142857144</v>
      </c>
      <c r="S7">
        <f ca="1">IF(ISERROR(WeightedAvePlusAverageUserScore!S8),0,WeightedAvePlusAverageUserScore!S8)</f>
        <v>3.44</v>
      </c>
      <c r="T7">
        <f ca="1">IF(ISERROR(WeightedAvePlusAverageUserScore!T8),0,WeightedAvePlusAverageUserScore!T8)</f>
        <v>3.9441763192484598</v>
      </c>
      <c r="U7">
        <f ca="1">IF(ISERROR(WeightedAvePlusAverageUserScore!U8),0,WeightedAvePlusAverageUserScore!U8)</f>
        <v>2.9239368492309743</v>
      </c>
      <c r="V7">
        <f ca="1">IF(ISERROR(WeightedAvePlusAverageUserScore!V8),0,WeightedAvePlusAverageUserScore!V8)</f>
        <v>4.1148648648648649</v>
      </c>
      <c r="W7">
        <f ca="1">IF(ISERROR(WeightedAvePlusAverageUserScore!W8),0,WeightedAvePlusAverageUserScore!W8)</f>
        <v>3.4241612523994247</v>
      </c>
      <c r="X7">
        <f ca="1">IF(ISERROR(WeightedAvePlusAverageUserScore!X8),0,WeightedAvePlusAverageUserScore!X8)</f>
        <v>4.2794117647058822</v>
      </c>
      <c r="Y7">
        <f ca="1">IF(ISERROR(WeightedAvePlusAverageUserScore!Y8),0,WeightedAvePlusAverageUserScore!Y8)</f>
        <v>3.6556001474848312</v>
      </c>
      <c r="Z7">
        <f ca="1">IF(ISERROR(WeightedAvePlusAverageUserScore!Z8),0,WeightedAvePlusAverageUserScore!Z8)</f>
        <v>3.3698630136986303</v>
      </c>
    </row>
    <row r="8" spans="1:26">
      <c r="A8" s="34" t="s">
        <v>6</v>
      </c>
      <c r="B8">
        <f ca="1">IF(ISERROR(WeightedAvePlusAverageUserScore!B9),0,WeightedAvePlusAverageUserScore!B9)</f>
        <v>3.6515151515151514</v>
      </c>
      <c r="C8">
        <f ca="1">IF(ISERROR(WeightedAvePlusAverageUserScore!C9),0,WeightedAvePlusAverageUserScore!C9)</f>
        <v>4.1782093898042278</v>
      </c>
      <c r="D8">
        <f ca="1">IF(ISERROR(WeightedAvePlusAverageUserScore!D9),0,WeightedAvePlusAverageUserScore!D9)</f>
        <v>4.6820154936634149</v>
      </c>
      <c r="E8">
        <f ca="1">IF(ISERROR(WeightedAvePlusAverageUserScore!E9),0,WeightedAvePlusAverageUserScore!E9)</f>
        <v>0</v>
      </c>
      <c r="F8">
        <f ca="1">IF(ISERROR(WeightedAvePlusAverageUserScore!F9),0,WeightedAvePlusAverageUserScore!F9)</f>
        <v>3.6548597559372831</v>
      </c>
      <c r="G8">
        <f ca="1">IF(ISERROR(WeightedAvePlusAverageUserScore!G9),0,WeightedAvePlusAverageUserScore!G9)</f>
        <v>3.6698818882307909</v>
      </c>
      <c r="H8">
        <f ca="1">IF(ISERROR(WeightedAvePlusAverageUserScore!H9),0,WeightedAvePlusAverageUserScore!H9)</f>
        <v>4.2645234261915528</v>
      </c>
      <c r="I8">
        <f ca="1">IF(ISERROR(WeightedAvePlusAverageUserScore!I9),0,WeightedAvePlusAverageUserScore!I9)</f>
        <v>3.5101010101010099</v>
      </c>
      <c r="J8">
        <f ca="1">IF(ISERROR(WeightedAvePlusAverageUserScore!J9),0,WeightedAvePlusAverageUserScore!J9)</f>
        <v>3.7648709347485569</v>
      </c>
      <c r="K8">
        <f ca="1">IF(ISERROR(WeightedAvePlusAverageUserScore!K9),0,WeightedAvePlusAverageUserScore!K9)</f>
        <v>4.0411764705882351</v>
      </c>
      <c r="L8">
        <f ca="1">IF(ISERROR(WeightedAvePlusAverageUserScore!L9),0,WeightedAvePlusAverageUserScore!L9)</f>
        <v>4.0741210044573926</v>
      </c>
      <c r="M8">
        <f ca="1">IF(ISERROR(WeightedAvePlusAverageUserScore!M9),0,WeightedAvePlusAverageUserScore!M9)</f>
        <v>3.7240376529821555</v>
      </c>
      <c r="N8">
        <f ca="1">IF(ISERROR(WeightedAvePlusAverageUserScore!N9),0,WeightedAvePlusAverageUserScore!N9)</f>
        <v>3.7597402597402598</v>
      </c>
      <c r="O8">
        <f ca="1">IF(ISERROR(WeightedAvePlusAverageUserScore!O9),0,WeightedAvePlusAverageUserScore!O9)</f>
        <v>4.4547776413516882</v>
      </c>
      <c r="P8">
        <f ca="1">IF(ISERROR(WeightedAvePlusAverageUserScore!P9),0,WeightedAvePlusAverageUserScore!P9)</f>
        <v>3.6101562977947657</v>
      </c>
      <c r="Q8">
        <f ca="1">IF(ISERROR(WeightedAvePlusAverageUserScore!Q9),0,WeightedAvePlusAverageUserScore!Q9)</f>
        <v>3.6704668387877293</v>
      </c>
      <c r="R8">
        <f ca="1">IF(ISERROR(WeightedAvePlusAverageUserScore!R9),0,WeightedAvePlusAverageUserScore!R9)</f>
        <v>2.9558115392814215</v>
      </c>
      <c r="S8">
        <f ca="1">IF(ISERROR(WeightedAvePlusAverageUserScore!S9),0,WeightedAvePlusAverageUserScore!S9)</f>
        <v>3.44</v>
      </c>
      <c r="T8">
        <f ca="1">IF(ISERROR(WeightedAvePlusAverageUserScore!T9),0,WeightedAvePlusAverageUserScore!T9)</f>
        <v>3.8913349222437117</v>
      </c>
      <c r="U8">
        <f ca="1">IF(ISERROR(WeightedAvePlusAverageUserScore!U9),0,WeightedAvePlusAverageUserScore!U9)</f>
        <v>2.8046741252469523</v>
      </c>
      <c r="V8">
        <f ca="1">IF(ISERROR(WeightedAvePlusAverageUserScore!V9),0,WeightedAvePlusAverageUserScore!V9)</f>
        <v>4.1148648648648649</v>
      </c>
      <c r="W8">
        <f ca="1">IF(ISERROR(WeightedAvePlusAverageUserScore!W9),0,WeightedAvePlusAverageUserScore!W9)</f>
        <v>3.3469320587768379</v>
      </c>
      <c r="X8">
        <f ca="1">IF(ISERROR(WeightedAvePlusAverageUserScore!X9),0,WeightedAvePlusAverageUserScore!X9)</f>
        <v>4.2794117647058822</v>
      </c>
      <c r="Y8">
        <f ca="1">IF(ISERROR(WeightedAvePlusAverageUserScore!Y9),0,WeightedAvePlusAverageUserScore!Y9)</f>
        <v>3.7</v>
      </c>
      <c r="Z8">
        <f ca="1">IF(ISERROR(WeightedAvePlusAverageUserScore!Z9),0,WeightedAvePlusAverageUserScore!Z9)</f>
        <v>3.4367357545896255</v>
      </c>
    </row>
    <row r="9" spans="1:26">
      <c r="A9" s="34" t="s">
        <v>7</v>
      </c>
      <c r="B9">
        <f ca="1">IF(ISERROR(WeightedAvePlusAverageUserScore!B10),0,WeightedAvePlusAverageUserScore!B10)</f>
        <v>3.6593852308531463</v>
      </c>
      <c r="C9">
        <f ca="1">IF(ISERROR(WeightedAvePlusAverageUserScore!C10),0,WeightedAvePlusAverageUserScore!C10)</f>
        <v>4.1079545454545459</v>
      </c>
      <c r="D9">
        <f ca="1">IF(ISERROR(WeightedAvePlusAverageUserScore!D10),0,WeightedAvePlusAverageUserScore!D10)</f>
        <v>4.6547685540473287</v>
      </c>
      <c r="E9">
        <f ca="1">IF(ISERROR(WeightedAvePlusAverageUserScore!E10),0,WeightedAvePlusAverageUserScore!E10)</f>
        <v>4.0556078733291523</v>
      </c>
      <c r="F9">
        <f ca="1">IF(ISERROR(WeightedAvePlusAverageUserScore!F10),0,WeightedAvePlusAverageUserScore!F10)</f>
        <v>3.6729539946821466</v>
      </c>
      <c r="G9">
        <f ca="1">IF(ISERROR(WeightedAvePlusAverageUserScore!G10),0,WeightedAvePlusAverageUserScore!G10)</f>
        <v>3.67595647918596</v>
      </c>
      <c r="H9">
        <f ca="1">IF(ISERROR(WeightedAvePlusAverageUserScore!H10),0,WeightedAvePlusAverageUserScore!H10)</f>
        <v>4.3873127679630706</v>
      </c>
      <c r="I9">
        <f ca="1">IF(ISERROR(WeightedAvePlusAverageUserScore!I10),0,WeightedAvePlusAverageUserScore!I10)</f>
        <v>3.6031439292784833</v>
      </c>
      <c r="J9">
        <f ca="1">IF(ISERROR(WeightedAvePlusAverageUserScore!J10),0,WeightedAvePlusAverageUserScore!J10)</f>
        <v>3.7134848837126575</v>
      </c>
      <c r="K9">
        <f ca="1">IF(ISERROR(WeightedAvePlusAverageUserScore!K10),0,WeightedAvePlusAverageUserScore!K10)</f>
        <v>4.0474566488309387</v>
      </c>
      <c r="L9">
        <f ca="1">IF(ISERROR(WeightedAvePlusAverageUserScore!L10),0,WeightedAvePlusAverageUserScore!L10)</f>
        <v>4.0426323452734296</v>
      </c>
      <c r="M9">
        <f ca="1">IF(ISERROR(WeightedAvePlusAverageUserScore!M10),0,WeightedAvePlusAverageUserScore!M10)</f>
        <v>3.8174944769092325</v>
      </c>
      <c r="N9">
        <f ca="1">IF(ISERROR(WeightedAvePlusAverageUserScore!N10),0,WeightedAvePlusAverageUserScore!N10)</f>
        <v>3.7597402597402598</v>
      </c>
      <c r="O9">
        <f ca="1">IF(ISERROR(WeightedAvePlusAverageUserScore!O10),0,WeightedAvePlusAverageUserScore!O10)</f>
        <v>4.4052214813078692</v>
      </c>
      <c r="P9">
        <f ca="1">IF(ISERROR(WeightedAvePlusAverageUserScore!P10),0,WeightedAvePlusAverageUserScore!P10)</f>
        <v>3.5801352949827225</v>
      </c>
      <c r="Q9">
        <f ca="1">IF(ISERROR(WeightedAvePlusAverageUserScore!Q10),0,WeightedAvePlusAverageUserScore!Q10)</f>
        <v>3.6420845887347602</v>
      </c>
      <c r="R9">
        <f ca="1">IF(ISERROR(WeightedAvePlusAverageUserScore!R10),0,WeightedAvePlusAverageUserScore!R10)</f>
        <v>2.9498802515888856</v>
      </c>
      <c r="S9">
        <f ca="1">IF(ISERROR(WeightedAvePlusAverageUserScore!S10),0,WeightedAvePlusAverageUserScore!S10)</f>
        <v>0</v>
      </c>
      <c r="T9">
        <f ca="1">IF(ISERROR(WeightedAvePlusAverageUserScore!T10),0,WeightedAvePlusAverageUserScore!T10)</f>
        <v>3.8656716417910446</v>
      </c>
      <c r="U9">
        <f ca="1">IF(ISERROR(WeightedAvePlusAverageUserScore!U10),0,WeightedAvePlusAverageUserScore!U10)</f>
        <v>2.8526947234092352</v>
      </c>
      <c r="V9">
        <f ca="1">IF(ISERROR(WeightedAvePlusAverageUserScore!V10),0,WeightedAvePlusAverageUserScore!V10)</f>
        <v>4.1497314276363531</v>
      </c>
      <c r="W9">
        <f ca="1">IF(ISERROR(WeightedAvePlusAverageUserScore!W10),0,WeightedAvePlusAverageUserScore!W10)</f>
        <v>3.371427918241702</v>
      </c>
      <c r="X9">
        <f ca="1">IF(ISERROR(WeightedAvePlusAverageUserScore!X10),0,WeightedAvePlusAverageUserScore!X10)</f>
        <v>4.3267385089089005</v>
      </c>
      <c r="Y9">
        <f ca="1">IF(ISERROR(WeightedAvePlusAverageUserScore!Y10),0,WeightedAvePlusAverageUserScore!Y10)</f>
        <v>3.655126407103177</v>
      </c>
      <c r="Z9">
        <f ca="1">IF(ISERROR(WeightedAvePlusAverageUserScore!Z10),0,WeightedAvePlusAverageUserScore!Z10)</f>
        <v>3.3731784374899858</v>
      </c>
    </row>
    <row r="10" spans="1:26">
      <c r="A10" s="34" t="s">
        <v>8</v>
      </c>
      <c r="B10">
        <f ca="1">IF(ISERROR(WeightedAvePlusAverageUserScore!B11),0,WeightedAvePlusAverageUserScore!B11)</f>
        <v>3.6515151515151514</v>
      </c>
      <c r="C10">
        <f ca="1">IF(ISERROR(WeightedAvePlusAverageUserScore!C11),0,WeightedAvePlusAverageUserScore!C11)</f>
        <v>4.1598445168809688</v>
      </c>
      <c r="D10">
        <f ca="1">IF(ISERROR(WeightedAvePlusAverageUserScore!D11),0,WeightedAvePlusAverageUserScore!D11)</f>
        <v>4.6818181818181817</v>
      </c>
      <c r="E10">
        <f ca="1">IF(ISERROR(WeightedAvePlusAverageUserScore!E11),0,WeightedAvePlusAverageUserScore!E11)</f>
        <v>4.0588235294117645</v>
      </c>
      <c r="F10">
        <f ca="1">IF(ISERROR(WeightedAvePlusAverageUserScore!F11),0,WeightedAvePlusAverageUserScore!F11)</f>
        <v>3.6542551323721089</v>
      </c>
      <c r="G10">
        <f ca="1">IF(ISERROR(WeightedAvePlusAverageUserScore!G11),0,WeightedAvePlusAverageUserScore!G11)</f>
        <v>3.6666666666666665</v>
      </c>
      <c r="H10">
        <f ca="1">IF(ISERROR(WeightedAvePlusAverageUserScore!H11),0,WeightedAvePlusAverageUserScore!H11)</f>
        <v>4.5060579094163238</v>
      </c>
      <c r="I10">
        <f ca="1">IF(ISERROR(WeightedAvePlusAverageUserScore!I11),0,WeightedAvePlusAverageUserScore!I11)</f>
        <v>3.5863763525365875</v>
      </c>
      <c r="J10">
        <f ca="1">IF(ISERROR(WeightedAvePlusAverageUserScore!J11),0,WeightedAvePlusAverageUserScore!J11)</f>
        <v>3.7265038190237187</v>
      </c>
      <c r="K10">
        <f ca="1">IF(ISERROR(WeightedAvePlusAverageUserScore!K11),0,WeightedAvePlusAverageUserScore!K11)</f>
        <v>4.0542579581160112</v>
      </c>
      <c r="L10">
        <f ca="1">IF(ISERROR(WeightedAvePlusAverageUserScore!L11),0,WeightedAvePlusAverageUserScore!L11)</f>
        <v>4.0741210044573926</v>
      </c>
      <c r="M10">
        <f ca="1">IF(ISERROR(WeightedAvePlusAverageUserScore!M11),0,WeightedAvePlusAverageUserScore!M11)</f>
        <v>3.9270436735089223</v>
      </c>
      <c r="N10">
        <f ca="1">IF(ISERROR(WeightedAvePlusAverageUserScore!N11),0,WeightedAvePlusAverageUserScore!N11)</f>
        <v>3.7017810160432632</v>
      </c>
      <c r="O10">
        <f ca="1">IF(ISERROR(WeightedAvePlusAverageUserScore!O11),0,WeightedAvePlusAverageUserScore!O11)</f>
        <v>4.3656193714766172</v>
      </c>
      <c r="P10">
        <f ca="1">IF(ISERROR(WeightedAvePlusAverageUserScore!P11),0,WeightedAvePlusAverageUserScore!P11)</f>
        <v>3.5898437022052345</v>
      </c>
      <c r="Q10">
        <f ca="1">IF(ISERROR(WeightedAvePlusAverageUserScore!Q11),0,WeightedAvePlusAverageUserScore!Q11)</f>
        <v>3.5682813313127473</v>
      </c>
      <c r="R10">
        <f ca="1">IF(ISERROR(WeightedAvePlusAverageUserScore!R11),0,WeightedAvePlusAverageUserScore!R11)</f>
        <v>2.9642857142857144</v>
      </c>
      <c r="S10">
        <f ca="1">IF(ISERROR(WeightedAvePlusAverageUserScore!S11),0,WeightedAvePlusAverageUserScore!S11)</f>
        <v>3.4706135884680829</v>
      </c>
      <c r="T10">
        <f ca="1">IF(ISERROR(WeightedAvePlusAverageUserScore!T11),0,WeightedAvePlusAverageUserScore!T11)</f>
        <v>3.8400083613383775</v>
      </c>
      <c r="U10">
        <f ca="1">IF(ISERROR(WeightedAvePlusAverageUserScore!U11),0,WeightedAvePlusAverageUserScore!U11)</f>
        <v>2.9069974991109175</v>
      </c>
      <c r="V10">
        <f ca="1">IF(ISERROR(WeightedAvePlusAverageUserScore!V11),0,WeightedAvePlusAverageUserScore!V11)</f>
        <v>4.1148648648648649</v>
      </c>
      <c r="W10">
        <f ca="1">IF(ISERROR(WeightedAvePlusAverageUserScore!W11),0,WeightedAvePlusAverageUserScore!W11)</f>
        <v>3.5018587715033509</v>
      </c>
      <c r="X10">
        <f ca="1">IF(ISERROR(WeightedAvePlusAverageUserScore!X11),0,WeightedAvePlusAverageUserScore!X11)</f>
        <v>4.2934531511420131</v>
      </c>
      <c r="Y10">
        <f ca="1">IF(ISERROR(WeightedAvePlusAverageUserScore!Y11),0,WeightedAvePlusAverageUserScore!Y11)</f>
        <v>3.7262270089259473</v>
      </c>
      <c r="Z10">
        <f ca="1">IF(ISERROR(WeightedAvePlusAverageUserScore!Z11),0,WeightedAvePlusAverageUserScore!Z11)</f>
        <v>3.3153873951659216</v>
      </c>
    </row>
    <row r="11" spans="1:26">
      <c r="A11" s="34" t="s">
        <v>9</v>
      </c>
      <c r="B11">
        <f ca="1">IF(ISERROR(WeightedAvePlusAverageUserScore!B12),0,WeightedAvePlusAverageUserScore!B12)</f>
        <v>3.6203975462881401</v>
      </c>
      <c r="C11">
        <f ca="1">IF(ISERROR(WeightedAvePlusAverageUserScore!C12),0,WeightedAvePlusAverageUserScore!C12)</f>
        <v>4.1591420239272567</v>
      </c>
      <c r="D11">
        <f ca="1">IF(ISERROR(WeightedAvePlusAverageUserScore!D12),0,WeightedAvePlusAverageUserScore!D12)</f>
        <v>4.7444319507307258</v>
      </c>
      <c r="E11">
        <f ca="1">IF(ISERROR(WeightedAvePlusAverageUserScore!E12),0,WeightedAvePlusAverageUserScore!E12)</f>
        <v>4.0638603591336153</v>
      </c>
      <c r="F11">
        <f ca="1">IF(ISERROR(WeightedAvePlusAverageUserScore!F12),0,WeightedAvePlusAverageUserScore!F12)</f>
        <v>3.6113879492812035</v>
      </c>
      <c r="G11">
        <f ca="1">IF(ISERROR(WeightedAvePlusAverageUserScore!G12),0,WeightedAvePlusAverageUserScore!G12)</f>
        <v>3.6666666666666665</v>
      </c>
      <c r="H11">
        <f ca="1">IF(ISERROR(WeightedAvePlusAverageUserScore!H12),0,WeightedAvePlusAverageUserScore!H12)</f>
        <v>4.4865744946996502</v>
      </c>
      <c r="I11">
        <f ca="1">IF(ISERROR(WeightedAvePlusAverageUserScore!I12),0,WeightedAvePlusAverageUserScore!I12)</f>
        <v>3.4177926665533285</v>
      </c>
      <c r="J11">
        <f ca="1">IF(ISERROR(WeightedAvePlusAverageUserScore!J12),0,WeightedAvePlusAverageUserScore!J12)</f>
        <v>3.7401888020467617</v>
      </c>
      <c r="K11">
        <f ca="1">IF(ISERROR(WeightedAvePlusAverageUserScore!K12),0,WeightedAvePlusAverageUserScore!K12)</f>
        <v>4.0113459267140641</v>
      </c>
      <c r="L11">
        <f ca="1">IF(ISERROR(WeightedAvePlusAverageUserScore!L12),0,WeightedAvePlusAverageUserScore!L12)</f>
        <v>4.0441805020436634</v>
      </c>
      <c r="M11">
        <f ca="1">IF(ISERROR(WeightedAvePlusAverageUserScore!M12),0,WeightedAvePlusAverageUserScore!M12)</f>
        <v>3.907236715361698</v>
      </c>
      <c r="N11">
        <f ca="1">IF(ISERROR(WeightedAvePlusAverageUserScore!N12),0,WeightedAvePlusAverageUserScore!N12)</f>
        <v>3.6966703689067235</v>
      </c>
      <c r="O11">
        <f ca="1">IF(ISERROR(WeightedAvePlusAverageUserScore!O12),0,WeightedAvePlusAverageUserScore!O12)</f>
        <v>4.4092945536199304</v>
      </c>
      <c r="P11">
        <f ca="1">IF(ISERROR(WeightedAvePlusAverageUserScore!P12),0,WeightedAvePlusAverageUserScore!P12)</f>
        <v>3.5806549023665268</v>
      </c>
      <c r="Q11">
        <f ca="1">IF(ISERROR(WeightedAvePlusAverageUserScore!Q12),0,WeightedAvePlusAverageUserScore!Q12)</f>
        <v>3.6232620399382496</v>
      </c>
      <c r="R11">
        <f ca="1">IF(ISERROR(WeightedAvePlusAverageUserScore!R12),0,WeightedAvePlusAverageUserScore!R12)</f>
        <v>2.9713045806973812</v>
      </c>
      <c r="S11">
        <f ca="1">IF(ISERROR(WeightedAvePlusAverageUserScore!S12),0,WeightedAvePlusAverageUserScore!S12)</f>
        <v>3.3920499397969968</v>
      </c>
      <c r="T11">
        <f ca="1">IF(ISERROR(WeightedAvePlusAverageUserScore!T12),0,WeightedAvePlusAverageUserScore!T12)</f>
        <v>3.9638176270852941</v>
      </c>
      <c r="U11">
        <f ca="1">IF(ISERROR(WeightedAvePlusAverageUserScore!U12),0,WeightedAvePlusAverageUserScore!U12)</f>
        <v>2.9137240806182523</v>
      </c>
      <c r="V11">
        <f ca="1">IF(ISERROR(WeightedAvePlusAverageUserScore!V12),0,WeightedAvePlusAverageUserScore!V12)</f>
        <v>4.3675028916541754</v>
      </c>
      <c r="W11">
        <f ca="1">IF(ISERROR(WeightedAvePlusAverageUserScore!W12),0,WeightedAvePlusAverageUserScore!W12)</f>
        <v>3.5169502119023539</v>
      </c>
      <c r="X11">
        <f ca="1">IF(ISERROR(WeightedAvePlusAverageUserScore!X12),0,WeightedAvePlusAverageUserScore!X12)</f>
        <v>4.3527380512455993</v>
      </c>
      <c r="Y11">
        <f ca="1">IF(ISERROR(WeightedAvePlusAverageUserScore!Y12),0,WeightedAvePlusAverageUserScore!Y12)</f>
        <v>3.5544229106658838</v>
      </c>
      <c r="Z11">
        <f ca="1">IF(ISERROR(WeightedAvePlusAverageUserScore!Z12),0,WeightedAvePlusAverageUserScore!Z12)</f>
        <v>3.39040659836922</v>
      </c>
    </row>
    <row r="12" spans="1:26">
      <c r="A12" s="34" t="s">
        <v>10</v>
      </c>
      <c r="B12">
        <f ca="1">IF(ISERROR(WeightedAvePlusAverageUserScore!B13),0,WeightedAvePlusAverageUserScore!B13)</f>
        <v>3.6571388474023423</v>
      </c>
      <c r="C12">
        <f ca="1">IF(ISERROR(WeightedAvePlusAverageUserScore!C13),0,WeightedAvePlusAverageUserScore!C13)</f>
        <v>4.0642089224669951</v>
      </c>
      <c r="D12">
        <f ca="1">IF(ISERROR(WeightedAvePlusAverageUserScore!D13),0,WeightedAvePlusAverageUserScore!D13)</f>
        <v>4.6620041226088258</v>
      </c>
      <c r="E12">
        <f ca="1">IF(ISERROR(WeightedAvePlusAverageUserScore!E13),0,WeightedAvePlusAverageUserScore!E13)</f>
        <v>4.0588235294117645</v>
      </c>
      <c r="F12">
        <f ca="1">IF(ISERROR(WeightedAvePlusAverageUserScore!F13),0,WeightedAvePlusAverageUserScore!F13)</f>
        <v>3.6900508348298113</v>
      </c>
      <c r="G12">
        <f ca="1">IF(ISERROR(WeightedAvePlusAverageUserScore!G13),0,WeightedAvePlusAverageUserScore!G13)</f>
        <v>3.6756584389864129</v>
      </c>
      <c r="H12">
        <f ca="1">IF(ISERROR(WeightedAvePlusAverageUserScore!H13),0,WeightedAvePlusAverageUserScore!H13)</f>
        <v>4.4818591675059407</v>
      </c>
      <c r="I12">
        <f ca="1">IF(ISERROR(WeightedAvePlusAverageUserScore!I13),0,WeightedAvePlusAverageUserScore!I13)</f>
        <v>3.3177910933733741</v>
      </c>
      <c r="J12">
        <f ca="1">IF(ISERROR(WeightedAvePlusAverageUserScore!J13),0,WeightedAvePlusAverageUserScore!J13)</f>
        <v>3.7204951627534006</v>
      </c>
      <c r="K12">
        <f ca="1">IF(ISERROR(WeightedAvePlusAverageUserScore!K13),0,WeightedAvePlusAverageUserScore!K13)</f>
        <v>4.0669569653571047</v>
      </c>
      <c r="L12">
        <f ca="1">IF(ISERROR(WeightedAvePlusAverageUserScore!L13),0,WeightedAvePlusAverageUserScore!L13)</f>
        <v>4.0747186021720765</v>
      </c>
      <c r="M12">
        <f ca="1">IF(ISERROR(WeightedAvePlusAverageUserScore!M13),0,WeightedAvePlusAverageUserScore!M13)</f>
        <v>3.8117643134192787</v>
      </c>
      <c r="N12">
        <f ca="1">IF(ISERROR(WeightedAvePlusAverageUserScore!N13),0,WeightedAvePlusAverageUserScore!N13)</f>
        <v>3.773825291489675</v>
      </c>
      <c r="O12">
        <f ca="1">IF(ISERROR(WeightedAvePlusAverageUserScore!O13),0,WeightedAvePlusAverageUserScore!O13)</f>
        <v>4.3832808584345866</v>
      </c>
      <c r="P12">
        <f ca="1">IF(ISERROR(WeightedAvePlusAverageUserScore!P13),0,WeightedAvePlusAverageUserScore!P13)</f>
        <v>3.6044524538876863</v>
      </c>
      <c r="Q12">
        <f ca="1">IF(ISERROR(WeightedAvePlusAverageUserScore!Q13),0,WeightedAvePlusAverageUserScore!Q13)</f>
        <v>3.5893649852663061</v>
      </c>
      <c r="R12">
        <f ca="1">IF(ISERROR(WeightedAvePlusAverageUserScore!R13),0,WeightedAvePlusAverageUserScore!R13)</f>
        <v>2.9048253056915692</v>
      </c>
      <c r="S12">
        <f ca="1">IF(ISERROR(WeightedAvePlusAverageUserScore!S13),0,WeightedAvePlusAverageUserScore!S13)</f>
        <v>3.4500443853539062</v>
      </c>
      <c r="T12">
        <f ca="1">IF(ISERROR(WeightedAvePlusAverageUserScore!T13),0,WeightedAvePlusAverageUserScore!T13)</f>
        <v>3.8619747675074825</v>
      </c>
      <c r="U12">
        <f ca="1">IF(ISERROR(WeightedAvePlusAverageUserScore!U13),0,WeightedAvePlusAverageUserScore!U13)</f>
        <v>2.8770838776951861</v>
      </c>
      <c r="V12">
        <f ca="1">IF(ISERROR(WeightedAvePlusAverageUserScore!V13),0,WeightedAvePlusAverageUserScore!V13)</f>
        <v>4.1148648648648649</v>
      </c>
      <c r="W12">
        <f ca="1">IF(ISERROR(WeightedAvePlusAverageUserScore!W13),0,WeightedAvePlusAverageUserScore!W13)</f>
        <v>3.5627740715052729</v>
      </c>
      <c r="X12">
        <f ca="1">IF(ISERROR(WeightedAvePlusAverageUserScore!X13),0,WeightedAvePlusAverageUserScore!X13)</f>
        <v>4.2955476647867492</v>
      </c>
      <c r="Y12">
        <f ca="1">IF(ISERROR(WeightedAvePlusAverageUserScore!Y13),0,WeightedAvePlusAverageUserScore!Y13)</f>
        <v>3.6974275981449405</v>
      </c>
      <c r="Z12">
        <f ca="1">IF(ISERROR(WeightedAvePlusAverageUserScore!Z13),0,WeightedAvePlusAverageUserScore!Z13)</f>
        <v>3.3555768224795952</v>
      </c>
    </row>
    <row r="13" spans="1:26">
      <c r="A13" s="34" t="s">
        <v>11</v>
      </c>
      <c r="B13">
        <f ca="1">IF(ISERROR(WeightedAvePlusAverageUserScore!B14),0,WeightedAvePlusAverageUserScore!B14)</f>
        <v>3.6168828940951077</v>
      </c>
      <c r="C13">
        <f ca="1">IF(ISERROR(WeightedAvePlusAverageUserScore!C14),0,WeightedAvePlusAverageUserScore!C14)</f>
        <v>0</v>
      </c>
      <c r="D13">
        <f ca="1">IF(ISERROR(WeightedAvePlusAverageUserScore!D14),0,WeightedAvePlusAverageUserScore!D14)</f>
        <v>4.7111579362733789</v>
      </c>
      <c r="E13">
        <f ca="1">IF(ISERROR(WeightedAvePlusAverageUserScore!E14),0,WeightedAvePlusAverageUserScore!E14)</f>
        <v>4.0588235294117645</v>
      </c>
      <c r="F13">
        <f ca="1">IF(ISERROR(WeightedAvePlusAverageUserScore!F14),0,WeightedAvePlusAverageUserScore!F14)</f>
        <v>3.6615384615384614</v>
      </c>
      <c r="G13">
        <f ca="1">IF(ISERROR(WeightedAvePlusAverageUserScore!G14),0,WeightedAvePlusAverageUserScore!G14)</f>
        <v>3.6810176642064989</v>
      </c>
      <c r="H13">
        <f ca="1">IF(ISERROR(WeightedAvePlusAverageUserScore!H14),0,WeightedAvePlusAverageUserScore!H14)</f>
        <v>4.3291546764957829</v>
      </c>
      <c r="I13">
        <f ca="1">IF(ISERROR(WeightedAvePlusAverageUserScore!I14),0,WeightedAvePlusAverageUserScore!I14)</f>
        <v>3.6118014666817801</v>
      </c>
      <c r="J13">
        <f ca="1">IF(ISERROR(WeightedAvePlusAverageUserScore!J14),0,WeightedAvePlusAverageUserScore!J14)</f>
        <v>3.7135416666666665</v>
      </c>
      <c r="K13">
        <f ca="1">IF(ISERROR(WeightedAvePlusAverageUserScore!K14),0,WeightedAvePlusAverageUserScore!K14)</f>
        <v>4.0411764705882351</v>
      </c>
      <c r="L13">
        <f ca="1">IF(ISERROR(WeightedAvePlusAverageUserScore!L14),0,WeightedAvePlusAverageUserScore!L14)</f>
        <v>4.0231956992113709</v>
      </c>
      <c r="M13">
        <f ca="1">IF(ISERROR(WeightedAvePlusAverageUserScore!M14),0,WeightedAvePlusAverageUserScore!M14)</f>
        <v>0</v>
      </c>
      <c r="N13">
        <f ca="1">IF(ISERROR(WeightedAvePlusAverageUserScore!N14),0,WeightedAvePlusAverageUserScore!N14)</f>
        <v>3.7597402597402598</v>
      </c>
      <c r="O13">
        <f ca="1">IF(ISERROR(WeightedAvePlusAverageUserScore!O14),0,WeightedAvePlusAverageUserScore!O14)</f>
        <v>4.3881292118513455</v>
      </c>
      <c r="P13">
        <f ca="1">IF(ISERROR(WeightedAvePlusAverageUserScore!P14),0,WeightedAvePlusAverageUserScore!P14)</f>
        <v>3.6</v>
      </c>
      <c r="Q13">
        <f ca="1">IF(ISERROR(WeightedAvePlusAverageUserScore!Q14),0,WeightedAvePlusAverageUserScore!Q14)</f>
        <v>3.6282051282051282</v>
      </c>
      <c r="R13">
        <f ca="1">IF(ISERROR(WeightedAvePlusAverageUserScore!R14),0,WeightedAvePlusAverageUserScore!R14)</f>
        <v>2.9585709980289945</v>
      </c>
      <c r="S13">
        <f ca="1">IF(ISERROR(WeightedAvePlusAverageUserScore!S14),0,WeightedAvePlusAverageUserScore!S14)</f>
        <v>0</v>
      </c>
      <c r="T13">
        <f ca="1">IF(ISERROR(WeightedAvePlusAverageUserScore!T14),0,WeightedAvePlusAverageUserScore!T14)</f>
        <v>3.8656716417910446</v>
      </c>
      <c r="U13">
        <f ca="1">IF(ISERROR(WeightedAvePlusAverageUserScore!U14),0,WeightedAvePlusAverageUserScore!U14)</f>
        <v>2.89</v>
      </c>
      <c r="V13">
        <f ca="1">IF(ISERROR(WeightedAvePlusAverageUserScore!V14),0,WeightedAvePlusAverageUserScore!V14)</f>
        <v>4.3395683772926406</v>
      </c>
      <c r="W13">
        <f ca="1">IF(ISERROR(WeightedAvePlusAverageUserScore!W14),0,WeightedAvePlusAverageUserScore!W14)</f>
        <v>0</v>
      </c>
      <c r="X13">
        <f ca="1">IF(ISERROR(WeightedAvePlusAverageUserScore!X14),0,WeightedAvePlusAverageUserScore!X14)</f>
        <v>4.3576660338994762</v>
      </c>
      <c r="Y13">
        <f ca="1">IF(ISERROR(WeightedAvePlusAverageUserScore!Y14),0,WeightedAvePlusAverageUserScore!Y14)</f>
        <v>3.7</v>
      </c>
      <c r="Z13">
        <f ca="1">IF(ISERROR(WeightedAvePlusAverageUserScore!Z14),0,WeightedAvePlusAverageUserScore!Z14)</f>
        <v>3.3698630136986303</v>
      </c>
    </row>
    <row r="14" spans="1:26">
      <c r="A14" s="34" t="s">
        <v>12</v>
      </c>
      <c r="B14">
        <f ca="1">IF(ISERROR(WeightedAvePlusAverageUserScore!B15),0,WeightedAvePlusAverageUserScore!B15)</f>
        <v>3.6515151515151514</v>
      </c>
      <c r="C14">
        <f ca="1">IF(ISERROR(WeightedAvePlusAverageUserScore!C15),0,WeightedAvePlusAverageUserScore!C15)</f>
        <v>4.0976464210581742</v>
      </c>
      <c r="D14">
        <f ca="1">IF(ISERROR(WeightedAvePlusAverageUserScore!D15),0,WeightedAvePlusAverageUserScore!D15)</f>
        <v>4.6818181818181817</v>
      </c>
      <c r="E14">
        <f ca="1">IF(ISERROR(WeightedAvePlusAverageUserScore!E15),0,WeightedAvePlusAverageUserScore!E15)</f>
        <v>4.0588235294117645</v>
      </c>
      <c r="F14">
        <f ca="1">IF(ISERROR(WeightedAvePlusAverageUserScore!F15),0,WeightedAvePlusAverageUserScore!F15)</f>
        <v>3.6336641108553134</v>
      </c>
      <c r="G14">
        <f ca="1">IF(ISERROR(WeightedAvePlusAverageUserScore!G15),0,WeightedAvePlusAverageUserScore!G15)</f>
        <v>3.6666666666666665</v>
      </c>
      <c r="H14">
        <f ca="1">IF(ISERROR(WeightedAvePlusAverageUserScore!H15),0,WeightedAvePlusAverageUserScore!H15)</f>
        <v>4.5</v>
      </c>
      <c r="I14">
        <f ca="1">IF(ISERROR(WeightedAvePlusAverageUserScore!I15),0,WeightedAvePlusAverageUserScore!I15)</f>
        <v>3.5426684129614001</v>
      </c>
      <c r="J14">
        <f ca="1">IF(ISERROR(WeightedAvePlusAverageUserScore!J15),0,WeightedAvePlusAverageUserScore!J15)</f>
        <v>3.7135416666666665</v>
      </c>
      <c r="K14">
        <f ca="1">IF(ISERROR(WeightedAvePlusAverageUserScore!K15),0,WeightedAvePlusAverageUserScore!K15)</f>
        <v>3.9785067659806956</v>
      </c>
      <c r="L14">
        <f ca="1">IF(ISERROR(WeightedAvePlusAverageUserScore!L15),0,WeightedAvePlusAverageUserScore!L15)</f>
        <v>4.0712583866580268</v>
      </c>
      <c r="M14">
        <f ca="1">IF(ISERROR(WeightedAvePlusAverageUserScore!M15),0,WeightedAvePlusAverageUserScore!M15)</f>
        <v>3.859375</v>
      </c>
      <c r="N14">
        <f ca="1">IF(ISERROR(WeightedAvePlusAverageUserScore!N15),0,WeightedAvePlusAverageUserScore!N15)</f>
        <v>3.7730239272588268</v>
      </c>
      <c r="O14">
        <f ca="1">IF(ISERROR(WeightedAvePlusAverageUserScore!O15),0,WeightedAvePlusAverageUserScore!O15)</f>
        <v>4.3974358974358978</v>
      </c>
      <c r="P14">
        <f ca="1">IF(ISERROR(WeightedAvePlusAverageUserScore!P15),0,WeightedAvePlusAverageUserScore!P15)</f>
        <v>3.623410856975072</v>
      </c>
      <c r="Q14">
        <f ca="1">IF(ISERROR(WeightedAvePlusAverageUserScore!Q15),0,WeightedAvePlusAverageUserScore!Q15)</f>
        <v>3.6282051282051282</v>
      </c>
      <c r="R14">
        <f ca="1">IF(ISERROR(WeightedAvePlusAverageUserScore!R15),0,WeightedAvePlusAverageUserScore!R15)</f>
        <v>2.9642857142857144</v>
      </c>
      <c r="S14">
        <f ca="1">IF(ISERROR(WeightedAvePlusAverageUserScore!S15),0,WeightedAvePlusAverageUserScore!S15)</f>
        <v>3.4632209532527858</v>
      </c>
      <c r="T14">
        <f ca="1">IF(ISERROR(WeightedAvePlusAverageUserScore!T15),0,WeightedAvePlusAverageUserScore!T15)</f>
        <v>3.8028442312172901</v>
      </c>
      <c r="U14">
        <f ca="1">IF(ISERROR(WeightedAvePlusAverageUserScore!U15),0,WeightedAvePlusAverageUserScore!U15)</f>
        <v>2.9350951183514558</v>
      </c>
      <c r="V14">
        <f ca="1">IF(ISERROR(WeightedAvePlusAverageUserScore!V15),0,WeightedAvePlusAverageUserScore!V15)</f>
        <v>4.1101068582475699</v>
      </c>
      <c r="W14">
        <f ca="1">IF(ISERROR(WeightedAvePlusAverageUserScore!W15),0,WeightedAvePlusAverageUserScore!W15)</f>
        <v>3.2742235581051693</v>
      </c>
      <c r="X14">
        <f ca="1">IF(ISERROR(WeightedAvePlusAverageUserScore!X15),0,WeightedAvePlusAverageUserScore!X15)</f>
        <v>4.3054965211037466</v>
      </c>
      <c r="Y14">
        <f ca="1">IF(ISERROR(WeightedAvePlusAverageUserScore!Y15),0,WeightedAvePlusAverageUserScore!Y15)</f>
        <v>3.7042367270304561</v>
      </c>
      <c r="Z14">
        <f ca="1">IF(ISERROR(WeightedAvePlusAverageUserScore!Z15),0,WeightedAvePlusAverageUserScore!Z15)</f>
        <v>3.3680090427657743</v>
      </c>
    </row>
    <row r="15" spans="1:26">
      <c r="A15" s="34" t="s">
        <v>13</v>
      </c>
      <c r="B15">
        <f ca="1">IF(ISERROR(WeightedAvePlusAverageUserScore!B16),0,WeightedAvePlusAverageUserScore!B16)</f>
        <v>3.6576034979748138</v>
      </c>
      <c r="C15">
        <f ca="1">IF(ISERROR(WeightedAvePlusAverageUserScore!C16),0,WeightedAvePlusAverageUserScore!C16)</f>
        <v>4.1026186025696125</v>
      </c>
      <c r="D15">
        <f ca="1">IF(ISERROR(WeightedAvePlusAverageUserScore!D16),0,WeightedAvePlusAverageUserScore!D16)</f>
        <v>4.7058846118851987</v>
      </c>
      <c r="E15">
        <f ca="1">IF(ISERROR(WeightedAvePlusAverageUserScore!E16),0,WeightedAvePlusAverageUserScore!E16)</f>
        <v>3.9854629405561348</v>
      </c>
      <c r="F15">
        <f ca="1">IF(ISERROR(WeightedAvePlusAverageUserScore!F16),0,WeightedAvePlusAverageUserScore!F16)</f>
        <v>3.633212365954134</v>
      </c>
      <c r="G15">
        <f ca="1">IF(ISERROR(WeightedAvePlusAverageUserScore!G16),0,WeightedAvePlusAverageUserScore!G16)</f>
        <v>3.6666666666666665</v>
      </c>
      <c r="H15">
        <f ca="1">IF(ISERROR(WeightedAvePlusAverageUserScore!H16),0,WeightedAvePlusAverageUserScore!H16)</f>
        <v>4.4645228118405882</v>
      </c>
      <c r="I15">
        <f ca="1">IF(ISERROR(WeightedAvePlusAverageUserScore!I16),0,WeightedAvePlusAverageUserScore!I16)</f>
        <v>3.453827515182291</v>
      </c>
      <c r="J15">
        <f ca="1">IF(ISERROR(WeightedAvePlusAverageUserScore!J16),0,WeightedAvePlusAverageUserScore!J16)</f>
        <v>3.7137120155286936</v>
      </c>
      <c r="K15">
        <f ca="1">IF(ISERROR(WeightedAvePlusAverageUserScore!K16),0,WeightedAvePlusAverageUserScore!K16)</f>
        <v>4.0865743887925321</v>
      </c>
      <c r="L15">
        <f ca="1">IF(ISERROR(WeightedAvePlusAverageUserScore!L16),0,WeightedAvePlusAverageUserScore!L16)</f>
        <v>4.0555278502491001</v>
      </c>
      <c r="M15">
        <f ca="1">IF(ISERROR(WeightedAvePlusAverageUserScore!M16),0,WeightedAvePlusAverageUserScore!M16)</f>
        <v>4.2291534050183959</v>
      </c>
      <c r="N15">
        <f ca="1">IF(ISERROR(WeightedAvePlusAverageUserScore!N16),0,WeightedAvePlusAverageUserScore!N16)</f>
        <v>3.7597402597402598</v>
      </c>
      <c r="O15">
        <f ca="1">IF(ISERROR(WeightedAvePlusAverageUserScore!O16),0,WeightedAvePlusAverageUserScore!O16)</f>
        <v>4.358979508160151</v>
      </c>
      <c r="P15">
        <f ca="1">IF(ISERROR(WeightedAvePlusAverageUserScore!P16),0,WeightedAvePlusAverageUserScore!P16)</f>
        <v>3.4430309117192825</v>
      </c>
      <c r="Q15">
        <f ca="1">IF(ISERROR(WeightedAvePlusAverageUserScore!Q16),0,WeightedAvePlusAverageUserScore!Q16)</f>
        <v>3.5691003464257953</v>
      </c>
      <c r="R15">
        <f ca="1">IF(ISERROR(WeightedAvePlusAverageUserScore!R16),0,WeightedAvePlusAverageUserScore!R16)</f>
        <v>2.9642857142857144</v>
      </c>
      <c r="S15">
        <f ca="1">IF(ISERROR(WeightedAvePlusAverageUserScore!S16),0,WeightedAvePlusAverageUserScore!S16)</f>
        <v>3.44</v>
      </c>
      <c r="T15">
        <f ca="1">IF(ISERROR(WeightedAvePlusAverageUserScore!T16),0,WeightedAvePlusAverageUserScore!T16)</f>
        <v>3.7885534543418795</v>
      </c>
      <c r="U15">
        <f ca="1">IF(ISERROR(WeightedAvePlusAverageUserScore!U16),0,WeightedAvePlusAverageUserScore!U16)</f>
        <v>2.9095828747737382</v>
      </c>
      <c r="V15">
        <f ca="1">IF(ISERROR(WeightedAvePlusAverageUserScore!V16),0,WeightedAvePlusAverageUserScore!V16)</f>
        <v>4.187748247696244</v>
      </c>
      <c r="W15">
        <f ca="1">IF(ISERROR(WeightedAvePlusAverageUserScore!W16),0,WeightedAvePlusAverageUserScore!W16)</f>
        <v>3.6216121394327501</v>
      </c>
      <c r="X15">
        <f ca="1">IF(ISERROR(WeightedAvePlusAverageUserScore!X16),0,WeightedAvePlusAverageUserScore!X16)</f>
        <v>4.2007604457083012</v>
      </c>
      <c r="Y15">
        <f ca="1">IF(ISERROR(WeightedAvePlusAverageUserScore!Y16),0,WeightedAvePlusAverageUserScore!Y16)</f>
        <v>3.5909983879291314</v>
      </c>
      <c r="Z15">
        <f ca="1">IF(ISERROR(WeightedAvePlusAverageUserScore!Z16),0,WeightedAvePlusAverageUserScore!Z16)</f>
        <v>3.3698630136986303</v>
      </c>
    </row>
    <row r="16" spans="1:26">
      <c r="A16" s="34" t="s">
        <v>14</v>
      </c>
      <c r="B16">
        <f ca="1">IF(ISERROR(WeightedAvePlusAverageUserScore!B17),0,WeightedAvePlusAverageUserScore!B17)</f>
        <v>3.6916427106727814</v>
      </c>
      <c r="C16">
        <f ca="1">IF(ISERROR(WeightedAvePlusAverageUserScore!C17),0,WeightedAvePlusAverageUserScore!C17)</f>
        <v>4.0994951916609628</v>
      </c>
      <c r="D16">
        <f ca="1">IF(ISERROR(WeightedAvePlusAverageUserScore!D17),0,WeightedAvePlusAverageUserScore!D17)</f>
        <v>4.7724624890913239</v>
      </c>
      <c r="E16">
        <f ca="1">IF(ISERROR(WeightedAvePlusAverageUserScore!E17),0,WeightedAvePlusAverageUserScore!E17)</f>
        <v>3.9854629405561348</v>
      </c>
      <c r="F16">
        <f ca="1">IF(ISERROR(WeightedAvePlusAverageUserScore!F17),0,WeightedAvePlusAverageUserScore!F17)</f>
        <v>3.640649460973882</v>
      </c>
      <c r="G16">
        <f ca="1">IF(ISERROR(WeightedAvePlusAverageUserScore!G17),0,WeightedAvePlusAverageUserScore!G17)</f>
        <v>3.774551609804996</v>
      </c>
      <c r="H16">
        <f ca="1">IF(ISERROR(WeightedAvePlusAverageUserScore!H17),0,WeightedAvePlusAverageUserScore!H17)</f>
        <v>4.4645228118405882</v>
      </c>
      <c r="I16">
        <f ca="1">IF(ISERROR(WeightedAvePlusAverageUserScore!I17),0,WeightedAvePlusAverageUserScore!I17)</f>
        <v>3.453827515182291</v>
      </c>
      <c r="J16">
        <f ca="1">IF(ISERROR(WeightedAvePlusAverageUserScore!J17),0,WeightedAvePlusAverageUserScore!J17)</f>
        <v>3.6843335628709286</v>
      </c>
      <c r="K16">
        <f ca="1">IF(ISERROR(WeightedAvePlusAverageUserScore!K17),0,WeightedAvePlusAverageUserScore!K17)</f>
        <v>4.0392964320167444</v>
      </c>
      <c r="L16">
        <f ca="1">IF(ISERROR(WeightedAvePlusAverageUserScore!L17),0,WeightedAvePlusAverageUserScore!L17)</f>
        <v>4.0603726207767235</v>
      </c>
      <c r="M16">
        <f ca="1">IF(ISERROR(WeightedAvePlusAverageUserScore!M17),0,WeightedAvePlusAverageUserScore!M17)</f>
        <v>4.2866050910916664</v>
      </c>
      <c r="N16">
        <f ca="1">IF(ISERROR(WeightedAvePlusAverageUserScore!N17),0,WeightedAvePlusAverageUserScore!N17)</f>
        <v>3.7597402597402598</v>
      </c>
      <c r="O16">
        <f ca="1">IF(ISERROR(WeightedAvePlusAverageUserScore!O17),0,WeightedAvePlusAverageUserScore!O17)</f>
        <v>4.358979508160151</v>
      </c>
      <c r="P16">
        <f ca="1">IF(ISERROR(WeightedAvePlusAverageUserScore!P17),0,WeightedAvePlusAverageUserScore!P17)</f>
        <v>3.6240992220259969</v>
      </c>
      <c r="Q16">
        <f ca="1">IF(ISERROR(WeightedAvePlusAverageUserScore!Q17),0,WeightedAvePlusAverageUserScore!Q17)</f>
        <v>3.6230964484416948</v>
      </c>
      <c r="R16">
        <f ca="1">IF(ISERROR(WeightedAvePlusAverageUserScore!R17),0,WeightedAvePlusAverageUserScore!R17)</f>
        <v>2.9543377645619802</v>
      </c>
      <c r="S16">
        <f ca="1">IF(ISERROR(WeightedAvePlusAverageUserScore!S17),0,WeightedAvePlusAverageUserScore!S17)</f>
        <v>3.44</v>
      </c>
      <c r="T16">
        <f ca="1">IF(ISERROR(WeightedAvePlusAverageUserScore!T17),0,WeightedAvePlusAverageUserScore!T17)</f>
        <v>3.7885534543418795</v>
      </c>
      <c r="U16">
        <f ca="1">IF(ISERROR(WeightedAvePlusAverageUserScore!U17),0,WeightedAvePlusAverageUserScore!U17)</f>
        <v>2.9095828747737382</v>
      </c>
      <c r="V16">
        <f ca="1">IF(ISERROR(WeightedAvePlusAverageUserScore!V17),0,WeightedAvePlusAverageUserScore!V17)</f>
        <v>4.2028731399274593</v>
      </c>
      <c r="W16">
        <f ca="1">IF(ISERROR(WeightedAvePlusAverageUserScore!W17),0,WeightedAvePlusAverageUserScore!W17)</f>
        <v>3.5618225159978398</v>
      </c>
      <c r="X16">
        <f ca="1">IF(ISERROR(WeightedAvePlusAverageUserScore!X17),0,WeightedAvePlusAverageUserScore!X17)</f>
        <v>4.3535367487555519</v>
      </c>
      <c r="Y16">
        <f ca="1">IF(ISERROR(WeightedAvePlusAverageUserScore!Y17),0,WeightedAvePlusAverageUserScore!Y17)</f>
        <v>3.5879500550303085</v>
      </c>
      <c r="Z16">
        <f ca="1">IF(ISERROR(WeightedAvePlusAverageUserScore!Z17),0,WeightedAvePlusAverageUserScore!Z17)</f>
        <v>3.621061172375025</v>
      </c>
    </row>
    <row r="17" spans="1:26">
      <c r="A17" s="34" t="s">
        <v>15</v>
      </c>
      <c r="B17">
        <f ca="1">IF(ISERROR(WeightedAvePlusAverageUserScore!B18),0,WeightedAvePlusAverageUserScore!B18)</f>
        <v>3.6636918444344757</v>
      </c>
      <c r="C17">
        <f ca="1">IF(ISERROR(WeightedAvePlusAverageUserScore!C18),0,WeightedAvePlusAverageUserScore!C18)</f>
        <v>4.1006014576491037</v>
      </c>
      <c r="D17">
        <f ca="1">IF(ISERROR(WeightedAvePlusAverageUserScore!D18),0,WeightedAvePlusAverageUserScore!D18)</f>
        <v>4.7264267929701198</v>
      </c>
      <c r="E17">
        <f ca="1">IF(ISERROR(WeightedAvePlusAverageUserScore!E18),0,WeightedAvePlusAverageUserScore!E18)</f>
        <v>4.0588235294117645</v>
      </c>
      <c r="F17">
        <f ca="1">IF(ISERROR(WeightedAvePlusAverageUserScore!F18),0,WeightedAvePlusAverageUserScore!F18)</f>
        <v>3.6449386422849597</v>
      </c>
      <c r="G17">
        <f ca="1">IF(ISERROR(WeightedAvePlusAverageUserScore!G18),0,WeightedAvePlusAverageUserScore!G18)</f>
        <v>3.6666666666666665</v>
      </c>
      <c r="H17">
        <f ca="1">IF(ISERROR(WeightedAvePlusAverageUserScore!H18),0,WeightedAvePlusAverageUserScore!H18)</f>
        <v>4.3364412180301475</v>
      </c>
      <c r="I17">
        <f ca="1">IF(ISERROR(WeightedAvePlusAverageUserScore!I18),0,WeightedAvePlusAverageUserScore!I18)</f>
        <v>3.453827515182291</v>
      </c>
      <c r="J17">
        <f ca="1">IF(ISERROR(WeightedAvePlusAverageUserScore!J18),0,WeightedAvePlusAverageUserScore!J18)</f>
        <v>3.7137120155286936</v>
      </c>
      <c r="K17">
        <f ca="1">IF(ISERROR(WeightedAvePlusAverageUserScore!K18),0,WeightedAvePlusAverageUserScore!K18)</f>
        <v>4.0849481418708109</v>
      </c>
      <c r="L17">
        <f ca="1">IF(ISERROR(WeightedAvePlusAverageUserScore!L18),0,WeightedAvePlusAverageUserScore!L18)</f>
        <v>4.0555278502491001</v>
      </c>
      <c r="M17">
        <f ca="1">IF(ISERROR(WeightedAvePlusAverageUserScore!M18),0,WeightedAvePlusAverageUserScore!M18)</f>
        <v>4.2493236453482597</v>
      </c>
      <c r="N17">
        <f ca="1">IF(ISERROR(WeightedAvePlusAverageUserScore!N18),0,WeightedAvePlusAverageUserScore!N18)</f>
        <v>3.7329462636403208</v>
      </c>
      <c r="O17">
        <f ca="1">IF(ISERROR(WeightedAvePlusAverageUserScore!O18),0,WeightedAvePlusAverageUserScore!O18)</f>
        <v>4.3335704753082052</v>
      </c>
      <c r="P17">
        <f ca="1">IF(ISERROR(WeightedAvePlusAverageUserScore!P18),0,WeightedAvePlusAverageUserScore!P18)</f>
        <v>3.4101533665375534</v>
      </c>
      <c r="Q17">
        <f ca="1">IF(ISERROR(WeightedAvePlusAverageUserScore!Q18),0,WeightedAvePlusAverageUserScore!Q18)</f>
        <v>3.6071327726946563</v>
      </c>
      <c r="R17">
        <f ca="1">IF(ISERROR(WeightedAvePlusAverageUserScore!R18),0,WeightedAvePlusAverageUserScore!R18)</f>
        <v>2.9642857142857144</v>
      </c>
      <c r="S17">
        <f ca="1">IF(ISERROR(WeightedAvePlusAverageUserScore!S18),0,WeightedAvePlusAverageUserScore!S18)</f>
        <v>3.44</v>
      </c>
      <c r="T17">
        <f ca="1">IF(ISERROR(WeightedAvePlusAverageUserScore!T18),0,WeightedAvePlusAverageUserScore!T18)</f>
        <v>3.9042307355156272</v>
      </c>
      <c r="U17">
        <f ca="1">IF(ISERROR(WeightedAvePlusAverageUserScore!U18),0,WeightedAvePlusAverageUserScore!U18)</f>
        <v>2.859116662141552</v>
      </c>
      <c r="V17">
        <f ca="1">IF(ISERROR(WeightedAvePlusAverageUserScore!V18),0,WeightedAvePlusAverageUserScore!V18)</f>
        <v>4.0378088244589545</v>
      </c>
      <c r="W17">
        <f ca="1">IF(ISERROR(WeightedAvePlusAverageUserScore!W18),0,WeightedAvePlusAverageUserScore!W18)</f>
        <v>3.6216121394327501</v>
      </c>
      <c r="X17">
        <f ca="1">IF(ISERROR(WeightedAvePlusAverageUserScore!X18),0,WeightedAvePlusAverageUserScore!X18)</f>
        <v>4.364224068158582</v>
      </c>
      <c r="Y17">
        <f ca="1">IF(ISERROR(WeightedAvePlusAverageUserScore!Y18),0,WeightedAvePlusAverageUserScore!Y18)</f>
        <v>3.5736109889059553</v>
      </c>
      <c r="Z17">
        <f ca="1">IF(ISERROR(WeightedAvePlusAverageUserScore!Z18),0,WeightedAvePlusAverageUserScore!Z18)</f>
        <v>3.3698630136986303</v>
      </c>
    </row>
    <row r="18" spans="1:26">
      <c r="A18" s="34" t="s">
        <v>16</v>
      </c>
      <c r="B18">
        <f ca="1">IF(ISERROR(WeightedAvePlusAverageUserScore!B19),0,WeightedAvePlusAverageUserScore!B19)</f>
        <v>3.6515151515151514</v>
      </c>
      <c r="C18">
        <f ca="1">IF(ISERROR(WeightedAvePlusAverageUserScore!C19),0,WeightedAvePlusAverageUserScore!C19)</f>
        <v>4.1079545454545459</v>
      </c>
      <c r="D18">
        <f ca="1">IF(ISERROR(WeightedAvePlusAverageUserScore!D19),0,WeightedAvePlusAverageUserScore!D19)</f>
        <v>4.6818181818181817</v>
      </c>
      <c r="E18">
        <f ca="1">IF(ISERROR(WeightedAvePlusAverageUserScore!E19),0,WeightedAvePlusAverageUserScore!E19)</f>
        <v>4.0588235294117645</v>
      </c>
      <c r="F18">
        <f ca="1">IF(ISERROR(WeightedAvePlusAverageUserScore!F19),0,WeightedAvePlusAverageUserScore!F19)</f>
        <v>3.6615384615384614</v>
      </c>
      <c r="G18">
        <f ca="1">IF(ISERROR(WeightedAvePlusAverageUserScore!G19),0,WeightedAvePlusAverageUserScore!G19)</f>
        <v>0</v>
      </c>
      <c r="H18">
        <f ca="1">IF(ISERROR(WeightedAvePlusAverageUserScore!H19),0,WeightedAvePlusAverageUserScore!H19)</f>
        <v>4.5</v>
      </c>
      <c r="I18">
        <f ca="1">IF(ISERROR(WeightedAvePlusAverageUserScore!I19),0,WeightedAvePlusAverageUserScore!I19)</f>
        <v>0</v>
      </c>
      <c r="J18">
        <f ca="1">IF(ISERROR(WeightedAvePlusAverageUserScore!J19),0,WeightedAvePlusAverageUserScore!J19)</f>
        <v>3.7135416666666665</v>
      </c>
      <c r="K18">
        <f ca="1">IF(ISERROR(WeightedAvePlusAverageUserScore!K19),0,WeightedAvePlusAverageUserScore!K19)</f>
        <v>4.0343028917695296</v>
      </c>
      <c r="L18">
        <f ca="1">IF(ISERROR(WeightedAvePlusAverageUserScore!L19),0,WeightedAvePlusAverageUserScore!L19)</f>
        <v>4.0652173913043477</v>
      </c>
      <c r="M18">
        <f ca="1">IF(ISERROR(WeightedAvePlusAverageUserScore!M19),0,WeightedAvePlusAverageUserScore!M19)</f>
        <v>3.859375</v>
      </c>
      <c r="N18">
        <f ca="1">IF(ISERROR(WeightedAvePlusAverageUserScore!N19),0,WeightedAvePlusAverageUserScore!N19)</f>
        <v>0</v>
      </c>
      <c r="O18">
        <f ca="1">IF(ISERROR(WeightedAvePlusAverageUserScore!O19),0,WeightedAvePlusAverageUserScore!O19)</f>
        <v>4.3974358974358978</v>
      </c>
      <c r="P18">
        <f ca="1">IF(ISERROR(WeightedAvePlusAverageUserScore!P19),0,WeightedAvePlusAverageUserScore!P19)</f>
        <v>3.6561030731189308</v>
      </c>
      <c r="Q18">
        <f ca="1">IF(ISERROR(WeightedAvePlusAverageUserScore!Q19),0,WeightedAvePlusAverageUserScore!Q19)</f>
        <v>3.6282051282051282</v>
      </c>
      <c r="R18">
        <f ca="1">IF(ISERROR(WeightedAvePlusAverageUserScore!R19),0,WeightedAvePlusAverageUserScore!R19)</f>
        <v>0</v>
      </c>
      <c r="S18">
        <f ca="1">IF(ISERROR(WeightedAvePlusAverageUserScore!S19),0,WeightedAvePlusAverageUserScore!S19)</f>
        <v>0</v>
      </c>
      <c r="T18">
        <f ca="1">IF(ISERROR(WeightedAvePlusAverageUserScore!T19),0,WeightedAvePlusAverageUserScore!T19)</f>
        <v>3.8656716417910446</v>
      </c>
      <c r="U18">
        <f ca="1">IF(ISERROR(WeightedAvePlusAverageUserScore!U19),0,WeightedAvePlusAverageUserScore!U19)</f>
        <v>2.89</v>
      </c>
      <c r="V18">
        <f ca="1">IF(ISERROR(WeightedAvePlusAverageUserScore!V19),0,WeightedAvePlusAverageUserScore!V19)</f>
        <v>0</v>
      </c>
      <c r="W18">
        <f ca="1">IF(ISERROR(WeightedAvePlusAverageUserScore!W19),0,WeightedAvePlusAverageUserScore!W19)</f>
        <v>3.4230769230769229</v>
      </c>
      <c r="X18">
        <f ca="1">IF(ISERROR(WeightedAvePlusAverageUserScore!X19),0,WeightedAvePlusAverageUserScore!X19)</f>
        <v>0</v>
      </c>
      <c r="Y18">
        <f ca="1">IF(ISERROR(WeightedAvePlusAverageUserScore!Y19),0,WeightedAvePlusAverageUserScore!Y19)</f>
        <v>3.9243679644841154</v>
      </c>
      <c r="Z18">
        <f ca="1">IF(ISERROR(WeightedAvePlusAverageUserScore!Z19),0,WeightedAvePlusAverageUserScore!Z19)</f>
        <v>0</v>
      </c>
    </row>
    <row r="19" spans="1:26">
      <c r="A19" s="34" t="s">
        <v>17</v>
      </c>
      <c r="B19">
        <f ca="1">IF(ISERROR(WeightedAvePlusAverageUserScore!B20),0,WeightedAvePlusAverageUserScore!B20)</f>
        <v>3.7014864052522185</v>
      </c>
      <c r="C19">
        <f ca="1">IF(ISERROR(WeightedAvePlusAverageUserScore!C20),0,WeightedAvePlusAverageUserScore!C20)</f>
        <v>4.1720433787917086</v>
      </c>
      <c r="D19">
        <f ca="1">IF(ISERROR(WeightedAvePlusAverageUserScore!D20),0,WeightedAvePlusAverageUserScore!D20)</f>
        <v>4.8242469220526951</v>
      </c>
      <c r="E19">
        <f ca="1">IF(ISERROR(WeightedAvePlusAverageUserScore!E20),0,WeightedAvePlusAverageUserScore!E20)</f>
        <v>4.0588235294117645</v>
      </c>
      <c r="F19">
        <f ca="1">IF(ISERROR(WeightedAvePlusAverageUserScore!F20),0,WeightedAvePlusAverageUserScore!F20)</f>
        <v>3.7076704953088329</v>
      </c>
      <c r="G19">
        <f ca="1">IF(ISERROR(WeightedAvePlusAverageUserScore!G20),0,WeightedAvePlusAverageUserScore!G20)</f>
        <v>3.7248006067232931</v>
      </c>
      <c r="H19">
        <f ca="1">IF(ISERROR(WeightedAvePlusAverageUserScore!H20),0,WeightedAvePlusAverageUserScore!H20)</f>
        <v>4.5760310288028911</v>
      </c>
      <c r="I19">
        <f ca="1">IF(ISERROR(WeightedAvePlusAverageUserScore!I20),0,WeightedAvePlusAverageUserScore!I20)</f>
        <v>0</v>
      </c>
      <c r="J19">
        <f ca="1">IF(ISERROR(WeightedAvePlusAverageUserScore!J20),0,WeightedAvePlusAverageUserScore!J20)</f>
        <v>3.7027957841812711</v>
      </c>
      <c r="K19">
        <f ca="1">IF(ISERROR(WeightedAvePlusAverageUserScore!K20),0,WeightedAvePlusAverageUserScore!K20)</f>
        <v>4.0411764705882351</v>
      </c>
      <c r="L19">
        <f ca="1">IF(ISERROR(WeightedAvePlusAverageUserScore!L20),0,WeightedAvePlusAverageUserScore!L20)</f>
        <v>4.0772993820117058</v>
      </c>
      <c r="M19">
        <f ca="1">IF(ISERROR(WeightedAvePlusAverageUserScore!M20),0,WeightedAvePlusAverageUserScore!M20)</f>
        <v>3.7522695673025268</v>
      </c>
      <c r="N19">
        <f ca="1">IF(ISERROR(WeightedAvePlusAverageUserScore!N20),0,WeightedAvePlusAverageUserScore!N20)</f>
        <v>3.7192524013288186</v>
      </c>
      <c r="O19">
        <f ca="1">IF(ISERROR(WeightedAvePlusAverageUserScore!O20),0,WeightedAvePlusAverageUserScore!O20)</f>
        <v>4.430189112537513</v>
      </c>
      <c r="P19">
        <f ca="1">IF(ISERROR(WeightedAvePlusAverageUserScore!P20),0,WeightedAvePlusAverageUserScore!P20)</f>
        <v>3.6199431012116361</v>
      </c>
      <c r="Q19">
        <f ca="1">IF(ISERROR(WeightedAvePlusAverageUserScore!Q20),0,WeightedAvePlusAverageUserScore!Q20)</f>
        <v>3.5872734470438488</v>
      </c>
      <c r="R19">
        <f ca="1">IF(ISERROR(WeightedAvePlusAverageUserScore!R20),0,WeightedAvePlusAverageUserScore!R20)</f>
        <v>2.9642857142857144</v>
      </c>
      <c r="S19">
        <f ca="1">IF(ISERROR(WeightedAvePlusAverageUserScore!S20),0,WeightedAvePlusAverageUserScore!S20)</f>
        <v>3.4276946020799159</v>
      </c>
      <c r="T19">
        <f ca="1">IF(ISERROR(WeightedAvePlusAverageUserScore!T20),0,WeightedAvePlusAverageUserScore!T20)</f>
        <v>3.7234584430015181</v>
      </c>
      <c r="U19">
        <f ca="1">IF(ISERROR(WeightedAvePlusAverageUserScore!U20),0,WeightedAvePlusAverageUserScore!U20)</f>
        <v>2.8644443056251001</v>
      </c>
      <c r="V19">
        <f ca="1">IF(ISERROR(WeightedAvePlusAverageUserScore!V20),0,WeightedAvePlusAverageUserScore!V20)</f>
        <v>4.0907609337014925</v>
      </c>
      <c r="W19">
        <f ca="1">IF(ISERROR(WeightedAvePlusAverageUserScore!W20),0,WeightedAvePlusAverageUserScore!W20)</f>
        <v>3.4230769230769229</v>
      </c>
      <c r="X19">
        <f ca="1">IF(ISERROR(WeightedAvePlusAverageUserScore!X20),0,WeightedAvePlusAverageUserScore!X20)</f>
        <v>4.3111834253963632</v>
      </c>
      <c r="Y19">
        <f ca="1">IF(ISERROR(WeightedAvePlusAverageUserScore!Y20),0,WeightedAvePlusAverageUserScore!Y20)</f>
        <v>3.7</v>
      </c>
      <c r="Z19">
        <f ca="1">IF(ISERROR(WeightedAvePlusAverageUserScore!Z20),0,WeightedAvePlusAverageUserScore!Z20)</f>
        <v>3.2987051848205771</v>
      </c>
    </row>
    <row r="20" spans="1:26">
      <c r="A20" s="34" t="s">
        <v>18</v>
      </c>
      <c r="B20">
        <f ca="1">IF(ISERROR(WeightedAvePlusAverageUserScore!B21),0,WeightedAvePlusAverageUserScore!B21)</f>
        <v>3.6515151515151514</v>
      </c>
      <c r="C20">
        <f ca="1">IF(ISERROR(WeightedAvePlusAverageUserScore!C21),0,WeightedAvePlusAverageUserScore!C21)</f>
        <v>4.1331480160500318</v>
      </c>
      <c r="D20">
        <f ca="1">IF(ISERROR(WeightedAvePlusAverageUserScore!D21),0,WeightedAvePlusAverageUserScore!D21)</f>
        <v>4.754279324523325</v>
      </c>
      <c r="E20">
        <f ca="1">IF(ISERROR(WeightedAvePlusAverageUserScore!E21),0,WeightedAvePlusAverageUserScore!E21)</f>
        <v>4.0830641569689528</v>
      </c>
      <c r="F20">
        <f ca="1">IF(ISERROR(WeightedAvePlusAverageUserScore!F21),0,WeightedAvePlusAverageUserScore!F21)</f>
        <v>3.6536179965745812</v>
      </c>
      <c r="G20">
        <f ca="1">IF(ISERROR(WeightedAvePlusAverageUserScore!G21),0,WeightedAvePlusAverageUserScore!G21)</f>
        <v>3.6666666666666665</v>
      </c>
      <c r="H20">
        <f ca="1">IF(ISERROR(WeightedAvePlusAverageUserScore!H21),0,WeightedAvePlusAverageUserScore!H21)</f>
        <v>4.5</v>
      </c>
      <c r="I20">
        <f ca="1">IF(ISERROR(WeightedAvePlusAverageUserScore!I21),0,WeightedAvePlusAverageUserScore!I21)</f>
        <v>3.4888342549480975</v>
      </c>
      <c r="J20">
        <f ca="1">IF(ISERROR(WeightedAvePlusAverageUserScore!J21),0,WeightedAvePlusAverageUserScore!J21)</f>
        <v>3.7135416666666665</v>
      </c>
      <c r="K20">
        <f ca="1">IF(ISERROR(WeightedAvePlusAverageUserScore!K21),0,WeightedAvePlusAverageUserScore!K21)</f>
        <v>4.0627510212942335</v>
      </c>
      <c r="L20">
        <f ca="1">IF(ISERROR(WeightedAvePlusAverageUserScore!L21),0,WeightedAvePlusAverageUserScore!L21)</f>
        <v>4.0870854531280845</v>
      </c>
      <c r="M20">
        <f ca="1">IF(ISERROR(WeightedAvePlusAverageUserScore!M21),0,WeightedAvePlusAverageUserScore!M21)</f>
        <v>3.8948706044341188</v>
      </c>
      <c r="N20">
        <f ca="1">IF(ISERROR(WeightedAvePlusAverageUserScore!N21),0,WeightedAvePlusAverageUserScore!N21)</f>
        <v>3.7759821452116822</v>
      </c>
      <c r="O20">
        <f ca="1">IF(ISERROR(WeightedAvePlusAverageUserScore!O21),0,WeightedAvePlusAverageUserScore!O21)</f>
        <v>4.428743524241904</v>
      </c>
      <c r="P20">
        <f ca="1">IF(ISERROR(WeightedAvePlusAverageUserScore!P21),0,WeightedAvePlusAverageUserScore!P21)</f>
        <v>3.6</v>
      </c>
      <c r="Q20">
        <f ca="1">IF(ISERROR(WeightedAvePlusAverageUserScore!Q21),0,WeightedAvePlusAverageUserScore!Q21)</f>
        <v>3.6331494881596682</v>
      </c>
      <c r="R20">
        <f ca="1">IF(ISERROR(WeightedAvePlusAverageUserScore!R21),0,WeightedAvePlusAverageUserScore!R21)</f>
        <v>2.9443776864796321</v>
      </c>
      <c r="S20">
        <f ca="1">IF(ISERROR(WeightedAvePlusAverageUserScore!S21),0,WeightedAvePlusAverageUserScore!S21)</f>
        <v>3.5094545414411358</v>
      </c>
      <c r="T20">
        <f ca="1">IF(ISERROR(WeightedAvePlusAverageUserScore!T21),0,WeightedAvePlusAverageUserScore!T21)</f>
        <v>3.8249091587193518</v>
      </c>
      <c r="U20">
        <f ca="1">IF(ISERROR(WeightedAvePlusAverageUserScore!U21),0,WeightedAvePlusAverageUserScore!U21)</f>
        <v>2.8795637574541146</v>
      </c>
      <c r="V20">
        <f ca="1">IF(ISERROR(WeightedAvePlusAverageUserScore!V21),0,WeightedAvePlusAverageUserScore!V21)</f>
        <v>4.1148648648648649</v>
      </c>
      <c r="W20">
        <f ca="1">IF(ISERROR(WeightedAvePlusAverageUserScore!W21),0,WeightedAvePlusAverageUserScore!W21)</f>
        <v>3.2877881326154323</v>
      </c>
      <c r="X20">
        <f ca="1">IF(ISERROR(WeightedAvePlusAverageUserScore!X21),0,WeightedAvePlusAverageUserScore!X21)</f>
        <v>4.2794117647058822</v>
      </c>
      <c r="Y20">
        <f ca="1">IF(ISERROR(WeightedAvePlusAverageUserScore!Y21),0,WeightedAvePlusAverageUserScore!Y21)</f>
        <v>3.6720003157918515</v>
      </c>
      <c r="Z20">
        <f ca="1">IF(ISERROR(WeightedAvePlusAverageUserScore!Z21),0,WeightedAvePlusAverageUserScore!Z21)</f>
        <v>3.3805670509466683</v>
      </c>
    </row>
    <row r="21" spans="1:26">
      <c r="A21" s="34" t="s">
        <v>19</v>
      </c>
      <c r="B21">
        <f ca="1">IF(ISERROR(WeightedAvePlusAverageUserScore!B22),0,WeightedAvePlusAverageUserScore!B22)</f>
        <v>3.6515151515151514</v>
      </c>
      <c r="C21">
        <f ca="1">IF(ISERROR(WeightedAvePlusAverageUserScore!C22),0,WeightedAvePlusAverageUserScore!C22)</f>
        <v>4.1546940574711027</v>
      </c>
      <c r="D21">
        <f ca="1">IF(ISERROR(WeightedAvePlusAverageUserScore!D22),0,WeightedAvePlusAverageUserScore!D22)</f>
        <v>4.6794783871489729</v>
      </c>
      <c r="E21">
        <f ca="1">IF(ISERROR(WeightedAvePlusAverageUserScore!E22),0,WeightedAvePlusAverageUserScore!E22)</f>
        <v>3.995404462215427</v>
      </c>
      <c r="F21">
        <f ca="1">IF(ISERROR(WeightedAvePlusAverageUserScore!F22),0,WeightedAvePlusAverageUserScore!F22)</f>
        <v>3.7085873708972876</v>
      </c>
      <c r="G21">
        <f ca="1">IF(ISERROR(WeightedAvePlusAverageUserScore!G22),0,WeightedAvePlusAverageUserScore!G22)</f>
        <v>3.6666666666666665</v>
      </c>
      <c r="H21">
        <f ca="1">IF(ISERROR(WeightedAvePlusAverageUserScore!H22),0,WeightedAvePlusAverageUserScore!H22)</f>
        <v>4.5754303396209819</v>
      </c>
      <c r="I21">
        <f ca="1">IF(ISERROR(WeightedAvePlusAverageUserScore!I22),0,WeightedAvePlusAverageUserScore!I22)</f>
        <v>3.5101010101010099</v>
      </c>
      <c r="J21">
        <f ca="1">IF(ISERROR(WeightedAvePlusAverageUserScore!J22),0,WeightedAvePlusAverageUserScore!J22)</f>
        <v>3.716122420439024</v>
      </c>
      <c r="K21">
        <f ca="1">IF(ISERROR(WeightedAvePlusAverageUserScore!K22),0,WeightedAvePlusAverageUserScore!K22)</f>
        <v>4.0967720686488605</v>
      </c>
      <c r="L21">
        <f ca="1">IF(ISERROR(WeightedAvePlusAverageUserScore!L22),0,WeightedAvePlusAverageUserScore!L22)</f>
        <v>4.0281302873804856</v>
      </c>
      <c r="M21">
        <f ca="1">IF(ISERROR(WeightedAvePlusAverageUserScore!M22),0,WeightedAvePlusAverageUserScore!M22)</f>
        <v>3.9739292002780613</v>
      </c>
      <c r="N21">
        <f ca="1">IF(ISERROR(WeightedAvePlusAverageUserScore!N22),0,WeightedAvePlusAverageUserScore!N22)</f>
        <v>3.7597402597402598</v>
      </c>
      <c r="O21">
        <f ca="1">IF(ISERROR(WeightedAvePlusAverageUserScore!O22),0,WeightedAvePlusAverageUserScore!O22)</f>
        <v>4.4273550272631681</v>
      </c>
      <c r="P21">
        <f ca="1">IF(ISERROR(WeightedAvePlusAverageUserScore!P22),0,WeightedAvePlusAverageUserScore!P22)</f>
        <v>3.5846670308916999</v>
      </c>
      <c r="Q21">
        <f ca="1">IF(ISERROR(WeightedAvePlusAverageUserScore!Q22),0,WeightedAvePlusAverageUserScore!Q22)</f>
        <v>3.6286011995523451</v>
      </c>
      <c r="R21">
        <f ca="1">IF(ISERROR(WeightedAvePlusAverageUserScore!R22),0,WeightedAvePlusAverageUserScore!R22)</f>
        <v>2.9642857142857144</v>
      </c>
      <c r="S21">
        <f ca="1">IF(ISERROR(WeightedAvePlusAverageUserScore!S22),0,WeightedAvePlusAverageUserScore!S22)</f>
        <v>3.44</v>
      </c>
      <c r="T21">
        <f ca="1">IF(ISERROR(WeightedAvePlusAverageUserScore!T22),0,WeightedAvePlusAverageUserScore!T22)</f>
        <v>3.8719616803042021</v>
      </c>
      <c r="U21">
        <f ca="1">IF(ISERROR(WeightedAvePlusAverageUserScore!U22),0,WeightedAvePlusAverageUserScore!U22)</f>
        <v>2.9440019829123831</v>
      </c>
      <c r="V21">
        <f ca="1">IF(ISERROR(WeightedAvePlusAverageUserScore!V22),0,WeightedAvePlusAverageUserScore!V22)</f>
        <v>4.1121252283665202</v>
      </c>
      <c r="W21">
        <f ca="1">IF(ISERROR(WeightedAvePlusAverageUserScore!W22),0,WeightedAvePlusAverageUserScore!W22)</f>
        <v>3.3978170842590916</v>
      </c>
      <c r="X21">
        <f ca="1">IF(ISERROR(WeightedAvePlusAverageUserScore!X22),0,WeightedAvePlusAverageUserScore!X22)</f>
        <v>4.3268499472752886</v>
      </c>
      <c r="Y21">
        <f ca="1">IF(ISERROR(WeightedAvePlusAverageUserScore!Y22),0,WeightedAvePlusAverageUserScore!Y22)</f>
        <v>3.7</v>
      </c>
      <c r="Z21">
        <f ca="1">IF(ISERROR(WeightedAvePlusAverageUserScore!Z22),0,WeightedAvePlusAverageUserScore!Z22)</f>
        <v>3.3698630136986303</v>
      </c>
    </row>
    <row r="22" spans="1:26">
      <c r="A22" s="34" t="s">
        <v>20</v>
      </c>
      <c r="B22">
        <f ca="1">IF(ISERROR(WeightedAvePlusAverageUserScore!B23),0,WeightedAvePlusAverageUserScore!B23)</f>
        <v>3.6589438130392722</v>
      </c>
      <c r="C22">
        <f ca="1">IF(ISERROR(WeightedAvePlusAverageUserScore!C23),0,WeightedAvePlusAverageUserScore!C23)</f>
        <v>4.1274752665170444</v>
      </c>
      <c r="D22">
        <f ca="1">IF(ISERROR(WeightedAvePlusAverageUserScore!D23),0,WeightedAvePlusAverageUserScore!D23)</f>
        <v>4.7056643504887177</v>
      </c>
      <c r="E22">
        <f ca="1">IF(ISERROR(WeightedAvePlusAverageUserScore!E23),0,WeightedAvePlusAverageUserScore!E23)</f>
        <v>3.9920942154934465</v>
      </c>
      <c r="F22">
        <f ca="1">IF(ISERROR(WeightedAvePlusAverageUserScore!F23),0,WeightedAvePlusAverageUserScore!F23)</f>
        <v>3.6778060394884351</v>
      </c>
      <c r="G22">
        <f ca="1">IF(ISERROR(WeightedAvePlusAverageUserScore!G23),0,WeightedAvePlusAverageUserScore!G23)</f>
        <v>3.7021538168937225</v>
      </c>
      <c r="H22">
        <f ca="1">IF(ISERROR(WeightedAvePlusAverageUserScore!H23),0,WeightedAvePlusAverageUserScore!H23)</f>
        <v>4.5459041269589964</v>
      </c>
      <c r="I22">
        <f ca="1">IF(ISERROR(WeightedAvePlusAverageUserScore!I23),0,WeightedAvePlusAverageUserScore!I23)</f>
        <v>3.4548024060464466</v>
      </c>
      <c r="J22">
        <f ca="1">IF(ISERROR(WeightedAvePlusAverageUserScore!J23),0,WeightedAvePlusAverageUserScore!J23)</f>
        <v>3.6863165593426599</v>
      </c>
      <c r="K22">
        <f ca="1">IF(ISERROR(WeightedAvePlusAverageUserScore!K23),0,WeightedAvePlusAverageUserScore!K23)</f>
        <v>4.1048686234525276</v>
      </c>
      <c r="L22">
        <f ca="1">IF(ISERROR(WeightedAvePlusAverageUserScore!L23),0,WeightedAvePlusAverageUserScore!L23)</f>
        <v>4.0739911313332362</v>
      </c>
      <c r="M22">
        <f ca="1">IF(ISERROR(WeightedAvePlusAverageUserScore!M23),0,WeightedAvePlusAverageUserScore!M23)</f>
        <v>4.0184387667893686</v>
      </c>
      <c r="N22">
        <f ca="1">IF(ISERROR(WeightedAvePlusAverageUserScore!N23),0,WeightedAvePlusAverageUserScore!N23)</f>
        <v>3.8271480339134052</v>
      </c>
      <c r="O22">
        <f ca="1">IF(ISERROR(WeightedAvePlusAverageUserScore!O23),0,WeightedAvePlusAverageUserScore!O23)</f>
        <v>4.4267867426579306</v>
      </c>
      <c r="P22">
        <f ca="1">IF(ISERROR(WeightedAvePlusAverageUserScore!P23),0,WeightedAvePlusAverageUserScore!P23)</f>
        <v>3.6050057239723068</v>
      </c>
      <c r="Q22">
        <f ca="1">IF(ISERROR(WeightedAvePlusAverageUserScore!Q23),0,WeightedAvePlusAverageUserScore!Q23)</f>
        <v>3.6995492905421643</v>
      </c>
      <c r="R22">
        <f ca="1">IF(ISERROR(WeightedAvePlusAverageUserScore!R23),0,WeightedAvePlusAverageUserScore!R23)</f>
        <v>2.9554884426004833</v>
      </c>
      <c r="S22">
        <f ca="1">IF(ISERROR(WeightedAvePlusAverageUserScore!S23),0,WeightedAvePlusAverageUserScore!S23)</f>
        <v>3.4254822871560378</v>
      </c>
      <c r="T22">
        <f ca="1">IF(ISERROR(WeightedAvePlusAverageUserScore!T23),0,WeightedAvePlusAverageUserScore!T23)</f>
        <v>3.8642382556502546</v>
      </c>
      <c r="U22">
        <f ca="1">IF(ISERROR(WeightedAvePlusAverageUserScore!U23),0,WeightedAvePlusAverageUserScore!U23)</f>
        <v>2.9528898301657294</v>
      </c>
      <c r="V22">
        <f ca="1">IF(ISERROR(WeightedAvePlusAverageUserScore!V23),0,WeightedAvePlusAverageUserScore!V23)</f>
        <v>4.1426182618763194</v>
      </c>
      <c r="W22">
        <f ca="1">IF(ISERROR(WeightedAvePlusAverageUserScore!W23),0,WeightedAvePlusAverageUserScore!W23)</f>
        <v>3.4993227610169808</v>
      </c>
      <c r="X22">
        <f ca="1">IF(ISERROR(WeightedAvePlusAverageUserScore!X23),0,WeightedAvePlusAverageUserScore!X23)</f>
        <v>4.2877173125362864</v>
      </c>
      <c r="Y22">
        <f ca="1">IF(ISERROR(WeightedAvePlusAverageUserScore!Y23),0,WeightedAvePlusAverageUserScore!Y23)</f>
        <v>3.6737729910740531</v>
      </c>
      <c r="Z22">
        <f ca="1">IF(ISERROR(WeightedAvePlusAverageUserScore!Z23),0,WeightedAvePlusAverageUserScore!Z23)</f>
        <v>3.391226658661767</v>
      </c>
    </row>
    <row r="23" spans="1:26">
      <c r="A23" s="34" t="s">
        <v>21</v>
      </c>
      <c r="B23">
        <f ca="1">IF(ISERROR(WeightedAvePlusAverageUserScore!B24),0,WeightedAvePlusAverageUserScore!B24)</f>
        <v>3.6326255118259105</v>
      </c>
      <c r="C23">
        <f ca="1">IF(ISERROR(WeightedAvePlusAverageUserScore!C24),0,WeightedAvePlusAverageUserScore!C24)</f>
        <v>4.0326929389381787</v>
      </c>
      <c r="D23">
        <f ca="1">IF(ISERROR(WeightedAvePlusAverageUserScore!D24),0,WeightedAvePlusAverageUserScore!D24)</f>
        <v>4.6613203816654689</v>
      </c>
      <c r="E23">
        <f ca="1">IF(ISERROR(WeightedAvePlusAverageUserScore!E24),0,WeightedAvePlusAverageUserScore!E24)</f>
        <v>4.0749738597476144</v>
      </c>
      <c r="F23">
        <f ca="1">IF(ISERROR(WeightedAvePlusAverageUserScore!F24),0,WeightedAvePlusAverageUserScore!F24)</f>
        <v>3.6409463998391027</v>
      </c>
      <c r="G23">
        <f ca="1">IF(ISERROR(WeightedAvePlusAverageUserScore!G24),0,WeightedAvePlusAverageUserScore!G24)</f>
        <v>3.6269335052501046</v>
      </c>
      <c r="H23">
        <f ca="1">IF(ISERROR(WeightedAvePlusAverageUserScore!H24),0,WeightedAvePlusAverageUserScore!H24)</f>
        <v>4.5794012425656874</v>
      </c>
      <c r="I23">
        <f ca="1">IF(ISERROR(WeightedAvePlusAverageUserScore!I24),0,WeightedAvePlusAverageUserScore!I24)</f>
        <v>3.5482376032317799</v>
      </c>
      <c r="J23">
        <f ca="1">IF(ISERROR(WeightedAvePlusAverageUserScore!J24),0,WeightedAvePlusAverageUserScore!J24)</f>
        <v>3.732522395198103</v>
      </c>
      <c r="K23">
        <f ca="1">IF(ISERROR(WeightedAvePlusAverageUserScore!K24),0,WeightedAvePlusAverageUserScore!K24)</f>
        <v>4.1018726323568515</v>
      </c>
      <c r="L23">
        <f ca="1">IF(ISERROR(WeightedAvePlusAverageUserScore!L24),0,WeightedAvePlusAverageUserScore!L24)</f>
        <v>4.0601852497263469</v>
      </c>
      <c r="M23">
        <f ca="1">IF(ISERROR(WeightedAvePlusAverageUserScore!M24),0,WeightedAvePlusAverageUserScore!M24)</f>
        <v>3.8653192497044007</v>
      </c>
      <c r="N23">
        <f ca="1">IF(ISERROR(WeightedAvePlusAverageUserScore!N24),0,WeightedAvePlusAverageUserScore!N24)</f>
        <v>3.8247629817564359</v>
      </c>
      <c r="O23">
        <f ca="1">IF(ISERROR(WeightedAvePlusAverageUserScore!O24),0,WeightedAvePlusAverageUserScore!O24)</f>
        <v>4.3996046714419554</v>
      </c>
      <c r="P23">
        <f ca="1">IF(ISERROR(WeightedAvePlusAverageUserScore!P24),0,WeightedAvePlusAverageUserScore!P24)</f>
        <v>3.5962733255775676</v>
      </c>
      <c r="Q23">
        <f ca="1">IF(ISERROR(WeightedAvePlusAverageUserScore!Q24),0,WeightedAvePlusAverageUserScore!Q24)</f>
        <v>3.6829315164188463</v>
      </c>
      <c r="R23">
        <f ca="1">IF(ISERROR(WeightedAvePlusAverageUserScore!R24),0,WeightedAvePlusAverageUserScore!R24)</f>
        <v>2.9689030193575334</v>
      </c>
      <c r="S23">
        <f ca="1">IF(ISERROR(WeightedAvePlusAverageUserScore!S24),0,WeightedAvePlusAverageUserScore!S24)</f>
        <v>3.4652658546086283</v>
      </c>
      <c r="T23">
        <f ca="1">IF(ISERROR(WeightedAvePlusAverageUserScore!T24),0,WeightedAvePlusAverageUserScore!T24)</f>
        <v>3.9611342249825237</v>
      </c>
      <c r="U23">
        <f ca="1">IF(ISERROR(WeightedAvePlusAverageUserScore!U24),0,WeightedAvePlusAverageUserScore!U24)</f>
        <v>2.9412423371089109</v>
      </c>
      <c r="V23">
        <f ca="1">IF(ISERROR(WeightedAvePlusAverageUserScore!V24),0,WeightedAvePlusAverageUserScore!V24)</f>
        <v>4.2924871325097245</v>
      </c>
      <c r="W23">
        <f ca="1">IF(ISERROR(WeightedAvePlusAverageUserScore!W24),0,WeightedAvePlusAverageUserScore!W24)</f>
        <v>3.5751466258138689</v>
      </c>
      <c r="X23">
        <f ca="1">IF(ISERROR(WeightedAvePlusAverageUserScore!X24),0,WeightedAvePlusAverageUserScore!X24)</f>
        <v>4.233321614366913</v>
      </c>
      <c r="Y23">
        <f ca="1">IF(ISERROR(WeightedAvePlusAverageUserScore!Y24),0,WeightedAvePlusAverageUserScore!Y24)</f>
        <v>3.7433062090246074</v>
      </c>
      <c r="Z23">
        <f ca="1">IF(ISERROR(WeightedAvePlusAverageUserScore!Z24),0,WeightedAvePlusAverageUserScore!Z24)</f>
        <v>3.3593964657928592</v>
      </c>
    </row>
    <row r="24" spans="1:26">
      <c r="A24" s="34" t="s">
        <v>22</v>
      </c>
      <c r="B24">
        <f ca="1">IF(ISERROR(WeightedAvePlusAverageUserScore!B25),0,WeightedAvePlusAverageUserScore!B25)</f>
        <v>3.6603050506501664</v>
      </c>
      <c r="C24">
        <f ca="1">IF(ISERROR(WeightedAvePlusAverageUserScore!C25),0,WeightedAvePlusAverageUserScore!C25)</f>
        <v>4.037000095423477</v>
      </c>
      <c r="D24">
        <f ca="1">IF(ISERROR(WeightedAvePlusAverageUserScore!D25),0,WeightedAvePlusAverageUserScore!D25)</f>
        <v>4.6801130536476991</v>
      </c>
      <c r="E24">
        <f ca="1">IF(ISERROR(WeightedAvePlusAverageUserScore!E25),0,WeightedAvePlusAverageUserScore!E25)</f>
        <v>4.0801133686702258</v>
      </c>
      <c r="F24">
        <f ca="1">IF(ISERROR(WeightedAvePlusAverageUserScore!F25),0,WeightedAvePlusAverageUserScore!F25)</f>
        <v>3.62835558571948</v>
      </c>
      <c r="G24">
        <f ca="1">IF(ISERROR(WeightedAvePlusAverageUserScore!G25),0,WeightedAvePlusAverageUserScore!G25)</f>
        <v>3.6913706064574976</v>
      </c>
      <c r="H24">
        <f ca="1">IF(ISERROR(WeightedAvePlusAverageUserScore!H25),0,WeightedAvePlusAverageUserScore!H25)</f>
        <v>4.3996755926054867</v>
      </c>
      <c r="I24">
        <f ca="1">IF(ISERROR(WeightedAvePlusAverageUserScore!I25),0,WeightedAvePlusAverageUserScore!I25)</f>
        <v>3.508889782495944</v>
      </c>
      <c r="J24">
        <f ca="1">IF(ISERROR(WeightedAvePlusAverageUserScore!J25),0,WeightedAvePlusAverageUserScore!J25)</f>
        <v>3.7187031742113814</v>
      </c>
      <c r="K24">
        <f ca="1">IF(ISERROR(WeightedAvePlusAverageUserScore!K25),0,WeightedAvePlusAverageUserScore!K25)</f>
        <v>4.1176657343626539</v>
      </c>
      <c r="L24">
        <f ca="1">IF(ISERROR(WeightedAvePlusAverageUserScore!L25),0,WeightedAvePlusAverageUserScore!L25)</f>
        <v>4.0611864191546259</v>
      </c>
      <c r="M24">
        <f ca="1">IF(ISERROR(WeightedAvePlusAverageUserScore!M25),0,WeightedAvePlusAverageUserScore!M25)</f>
        <v>3.853417303034731</v>
      </c>
      <c r="N24">
        <f ca="1">IF(ISERROR(WeightedAvePlusAverageUserScore!N25),0,WeightedAvePlusAverageUserScore!N25)</f>
        <v>3.7604228353313247</v>
      </c>
      <c r="O24">
        <f ca="1">IF(ISERROR(WeightedAvePlusAverageUserScore!O25),0,WeightedAvePlusAverageUserScore!O25)</f>
        <v>4.4684624893302374</v>
      </c>
      <c r="P24">
        <f ca="1">IF(ISERROR(WeightedAvePlusAverageUserScore!P25),0,WeightedAvePlusAverageUserScore!P25)</f>
        <v>3.56893216693702</v>
      </c>
      <c r="Q24">
        <f ca="1">IF(ISERROR(WeightedAvePlusAverageUserScore!Q25),0,WeightedAvePlusAverageUserScore!Q25)</f>
        <v>3.659781662366369</v>
      </c>
      <c r="R24">
        <f ca="1">IF(ISERROR(WeightedAvePlusAverageUserScore!R25),0,WeightedAvePlusAverageUserScore!R25)</f>
        <v>2.980553404075986</v>
      </c>
      <c r="S24">
        <f ca="1">IF(ISERROR(WeightedAvePlusAverageUserScore!S25),0,WeightedAvePlusAverageUserScore!S25)</f>
        <v>3.495508345640741</v>
      </c>
      <c r="T24">
        <f ca="1">IF(ISERROR(WeightedAvePlusAverageUserScore!T25),0,WeightedAvePlusAverageUserScore!T25)</f>
        <v>3.871759944904841</v>
      </c>
      <c r="U24">
        <f ca="1">IF(ISERROR(WeightedAvePlusAverageUserScore!U25),0,WeightedAvePlusAverageUserScore!U25)</f>
        <v>2.8590723947715051</v>
      </c>
      <c r="V24">
        <f ca="1">IF(ISERROR(WeightedAvePlusAverageUserScore!V25),0,WeightedAvePlusAverageUserScore!V25)</f>
        <v>4.1753431113102479</v>
      </c>
      <c r="W24">
        <f ca="1">IF(ISERROR(WeightedAvePlusAverageUserScore!W25),0,WeightedAvePlusAverageUserScore!W25)</f>
        <v>3.4391416050847434</v>
      </c>
      <c r="X24">
        <f ca="1">IF(ISERROR(WeightedAvePlusAverageUserScore!X25),0,WeightedAvePlusAverageUserScore!X25)</f>
        <v>4.2780586742534492</v>
      </c>
      <c r="Y24">
        <f ca="1">IF(ISERROR(WeightedAvePlusAverageUserScore!Y25),0,WeightedAvePlusAverageUserScore!Y25)</f>
        <v>3.6833280588561235</v>
      </c>
      <c r="Z24">
        <f ca="1">IF(ISERROR(WeightedAvePlusAverageUserScore!Z25),0,WeightedAvePlusAverageUserScore!Z25)</f>
        <v>3.4069323464214434</v>
      </c>
    </row>
    <row r="25" spans="1:26">
      <c r="A25" s="34" t="s">
        <v>23</v>
      </c>
      <c r="B25">
        <f ca="1">IF(ISERROR(WeightedAvePlusAverageUserScore!B26),0,WeightedAvePlusAverageUserScore!B26)</f>
        <v>3.635805996956269</v>
      </c>
      <c r="C25">
        <f ca="1">IF(ISERROR(WeightedAvePlusAverageUserScore!C26),0,WeightedAvePlusAverageUserScore!C26)</f>
        <v>4.0537771427814153</v>
      </c>
      <c r="D25">
        <f ca="1">IF(ISERROR(WeightedAvePlusAverageUserScore!D26),0,WeightedAvePlusAverageUserScore!D26)</f>
        <v>4.6111856956528161</v>
      </c>
      <c r="E25">
        <f ca="1">IF(ISERROR(WeightedAvePlusAverageUserScore!E26),0,WeightedAvePlusAverageUserScore!E26)</f>
        <v>4.0588235294117645</v>
      </c>
      <c r="F25">
        <f ca="1">IF(ISERROR(WeightedAvePlusAverageUserScore!F26),0,WeightedAvePlusAverageUserScore!F26)</f>
        <v>3.7258270837565566</v>
      </c>
      <c r="G25">
        <f ca="1">IF(ISERROR(WeightedAvePlusAverageUserScore!G26),0,WeightedAvePlusAverageUserScore!G26)</f>
        <v>3.683645196521339</v>
      </c>
      <c r="H25">
        <f ca="1">IF(ISERROR(WeightedAvePlusAverageUserScore!H26),0,WeightedAvePlusAverageUserScore!H26)</f>
        <v>4.6177382869042241</v>
      </c>
      <c r="I25">
        <f ca="1">IF(ISERROR(WeightedAvePlusAverageUserScore!I26),0,WeightedAvePlusAverageUserScore!I26)</f>
        <v>3.5101010101010099</v>
      </c>
      <c r="J25">
        <f ca="1">IF(ISERROR(WeightedAvePlusAverageUserScore!J26),0,WeightedAvePlusAverageUserScore!J26)</f>
        <v>3.694845157733921</v>
      </c>
      <c r="K25">
        <f ca="1">IF(ISERROR(WeightedAvePlusAverageUserScore!K26),0,WeightedAvePlusAverageUserScore!K26)</f>
        <v>4.0523652265497461</v>
      </c>
      <c r="L25">
        <f ca="1">IF(ISERROR(WeightedAvePlusAverageUserScore!L26),0,WeightedAvePlusAverageUserScore!L26)</f>
        <v>4.1083201475317219</v>
      </c>
      <c r="M25">
        <f ca="1">IF(ISERROR(WeightedAvePlusAverageUserScore!M26),0,WeightedAvePlusAverageUserScore!M26)</f>
        <v>3.859375</v>
      </c>
      <c r="N25">
        <f ca="1">IF(ISERROR(WeightedAvePlusAverageUserScore!N26),0,WeightedAvePlusAverageUserScore!N26)</f>
        <v>3.7597402597402598</v>
      </c>
      <c r="O25">
        <f ca="1">IF(ISERROR(WeightedAvePlusAverageUserScore!O26),0,WeightedAvePlusAverageUserScore!O26)</f>
        <v>4.3600996680426682</v>
      </c>
      <c r="P25">
        <f ca="1">IF(ISERROR(WeightedAvePlusAverageUserScore!P26),0,WeightedAvePlusAverageUserScore!P26)</f>
        <v>3.6565780769294678</v>
      </c>
      <c r="Q25">
        <f ca="1">IF(ISERROR(WeightedAvePlusAverageUserScore!Q26),0,WeightedAvePlusAverageUserScore!Q26)</f>
        <v>3.5999302944958238</v>
      </c>
      <c r="R25">
        <f ca="1">IF(ISERROR(WeightedAvePlusAverageUserScore!R26),0,WeightedAvePlusAverageUserScore!R26)</f>
        <v>2.9380736570874619</v>
      </c>
      <c r="S25">
        <f ca="1">IF(ISERROR(WeightedAvePlusAverageUserScore!S26),0,WeightedAvePlusAverageUserScore!S26)</f>
        <v>3.44</v>
      </c>
      <c r="T25">
        <f ca="1">IF(ISERROR(WeightedAvePlusAverageUserScore!T26),0,WeightedAvePlusAverageUserScore!T26)</f>
        <v>3.790501803233981</v>
      </c>
      <c r="U25">
        <f ca="1">IF(ISERROR(WeightedAvePlusAverageUserScore!U26),0,WeightedAvePlusAverageUserScore!U26)</f>
        <v>2.9388625083497923</v>
      </c>
      <c r="V25">
        <f ca="1">IF(ISERROR(WeightedAvePlusAverageUserScore!V26),0,WeightedAvePlusAverageUserScore!V26)</f>
        <v>4.1148648648648649</v>
      </c>
      <c r="W25">
        <f ca="1">IF(ISERROR(WeightedAvePlusAverageUserScore!W26),0,WeightedAvePlusAverageUserScore!W26)</f>
        <v>3.6210748459035331</v>
      </c>
      <c r="X25">
        <f ca="1">IF(ISERROR(WeightedAvePlusAverageUserScore!X26),0,WeightedAvePlusAverageUserScore!X26)</f>
        <v>4.2842880208789458</v>
      </c>
      <c r="Y25">
        <f ca="1">IF(ISERROR(WeightedAvePlusAverageUserScore!Y26),0,WeightedAvePlusAverageUserScore!Y26)</f>
        <v>3.7</v>
      </c>
      <c r="Z25">
        <f ca="1">IF(ISERROR(WeightedAvePlusAverageUserScore!Z26),0,WeightedAvePlusAverageUserScore!Z26)</f>
        <v>3.3698630136986303</v>
      </c>
    </row>
    <row r="26" spans="1:26">
      <c r="A26" s="34" t="s">
        <v>24</v>
      </c>
      <c r="B26">
        <f ca="1">IF(ISERROR(WeightedAvePlusAverageUserScore!B27),0,WeightedAvePlusAverageUserScore!B27)</f>
        <v>3.6632962964406266</v>
      </c>
      <c r="C26">
        <f ca="1">IF(ISERROR(WeightedAvePlusAverageUserScore!C27),0,WeightedAvePlusAverageUserScore!C27)</f>
        <v>4.0687278035011403</v>
      </c>
      <c r="D26">
        <f ca="1">IF(ISERROR(WeightedAvePlusAverageUserScore!D27),0,WeightedAvePlusAverageUserScore!D27)</f>
        <v>4.6094323902412526</v>
      </c>
      <c r="E26">
        <f ca="1">IF(ISERROR(WeightedAvePlusAverageUserScore!E27),0,WeightedAvePlusAverageUserScore!E27)</f>
        <v>4.0695646102759184</v>
      </c>
      <c r="F26">
        <f ca="1">IF(ISERROR(WeightedAvePlusAverageUserScore!F27),0,WeightedAvePlusAverageUserScore!F27)</f>
        <v>3.7391421147325978</v>
      </c>
      <c r="G26">
        <f ca="1">IF(ISERROR(WeightedAvePlusAverageUserScore!G27),0,WeightedAvePlusAverageUserScore!G27)</f>
        <v>3.5846468804249074</v>
      </c>
      <c r="H26">
        <f ca="1">IF(ISERROR(WeightedAvePlusAverageUserScore!H27),0,WeightedAvePlusAverageUserScore!H27)</f>
        <v>4.4917375576707013</v>
      </c>
      <c r="I26">
        <f ca="1">IF(ISERROR(WeightedAvePlusAverageUserScore!I27),0,WeightedAvePlusAverageUserScore!I27)</f>
        <v>0</v>
      </c>
      <c r="J26">
        <f ca="1">IF(ISERROR(WeightedAvePlusAverageUserScore!J27),0,WeightedAvePlusAverageUserScore!J27)</f>
        <v>3.7135416666666665</v>
      </c>
      <c r="K26">
        <f ca="1">IF(ISERROR(WeightedAvePlusAverageUserScore!K27),0,WeightedAvePlusAverageUserScore!K27)</f>
        <v>4.0414790839051387</v>
      </c>
      <c r="L26">
        <f ca="1">IF(ISERROR(WeightedAvePlusAverageUserScore!L27),0,WeightedAvePlusAverageUserScore!L27)</f>
        <v>4.2184448925826956</v>
      </c>
      <c r="M26">
        <f ca="1">IF(ISERROR(WeightedAvePlusAverageUserScore!M27),0,WeightedAvePlusAverageUserScore!M27)</f>
        <v>3.9577605506618148</v>
      </c>
      <c r="N26">
        <f ca="1">IF(ISERROR(WeightedAvePlusAverageUserScore!N27),0,WeightedAvePlusAverageUserScore!N27)</f>
        <v>3.7597402597402598</v>
      </c>
      <c r="O26">
        <f ca="1">IF(ISERROR(WeightedAvePlusAverageUserScore!O27),0,WeightedAvePlusAverageUserScore!O27)</f>
        <v>4.3974358974358978</v>
      </c>
      <c r="P26">
        <f ca="1">IF(ISERROR(WeightedAvePlusAverageUserScore!P27),0,WeightedAvePlusAverageUserScore!P27)</f>
        <v>3.6133595057176549</v>
      </c>
      <c r="Q26">
        <f ca="1">IF(ISERROR(WeightedAvePlusAverageUserScore!Q27),0,WeightedAvePlusAverageUserScore!Q27)</f>
        <v>3.6753237866307797</v>
      </c>
      <c r="R26">
        <f ca="1">IF(ISERROR(WeightedAvePlusAverageUserScore!R27),0,WeightedAvePlusAverageUserScore!R27)</f>
        <v>2.9642857142857144</v>
      </c>
      <c r="S26">
        <f ca="1">IF(ISERROR(WeightedAvePlusAverageUserScore!S27),0,WeightedAvePlusAverageUserScore!S27)</f>
        <v>3.4367129922088706</v>
      </c>
      <c r="T26">
        <f ca="1">IF(ISERROR(WeightedAvePlusAverageUserScore!T27),0,WeightedAvePlusAverageUserScore!T27)</f>
        <v>3.8656716417910446</v>
      </c>
      <c r="U26">
        <f ca="1">IF(ISERROR(WeightedAvePlusAverageUserScore!U27),0,WeightedAvePlusAverageUserScore!U27)</f>
        <v>2.8906320602757782</v>
      </c>
      <c r="V26">
        <f ca="1">IF(ISERROR(WeightedAvePlusAverageUserScore!V27),0,WeightedAvePlusAverageUserScore!V27)</f>
        <v>4.2222200426124301</v>
      </c>
      <c r="W26">
        <f ca="1">IF(ISERROR(WeightedAvePlusAverageUserScore!W27),0,WeightedAvePlusAverageUserScore!W27)</f>
        <v>3.3752872614796496</v>
      </c>
      <c r="X26">
        <f ca="1">IF(ISERROR(WeightedAvePlusAverageUserScore!X27),0,WeightedAvePlusAverageUserScore!X27)</f>
        <v>4.2579622609884993</v>
      </c>
      <c r="Y26">
        <f ca="1">IF(ISERROR(WeightedAvePlusAverageUserScore!Y27),0,WeightedAvePlusAverageUserScore!Y27)</f>
        <v>3.6741647727505384</v>
      </c>
      <c r="Z26">
        <f ca="1">IF(ISERROR(WeightedAvePlusAverageUserScore!Z27),0,WeightedAvePlusAverageUserScore!Z27)</f>
        <v>3.3698630136986303</v>
      </c>
    </row>
    <row r="27" spans="1:26">
      <c r="A27" s="34" t="s">
        <v>25</v>
      </c>
      <c r="B27">
        <f ca="1">IF(ISERROR(WeightedAvePlusAverageUserScore!B28),0,WeightedAvePlusAverageUserScore!B28)</f>
        <v>3.6515151515151514</v>
      </c>
      <c r="C27">
        <f ca="1">IF(ISERROR(WeightedAvePlusAverageUserScore!C28),0,WeightedAvePlusAverageUserScore!C28)</f>
        <v>4.1072188593064602</v>
      </c>
      <c r="D27">
        <f ca="1">IF(ISERROR(WeightedAvePlusAverageUserScore!D28),0,WeightedAvePlusAverageUserScore!D28)</f>
        <v>4.6569638635257142</v>
      </c>
      <c r="E27">
        <f ca="1">IF(ISERROR(WeightedAvePlusAverageUserScore!E28),0,WeightedAvePlusAverageUserScore!E28)</f>
        <v>4.0375336901533032</v>
      </c>
      <c r="F27">
        <f ca="1">IF(ISERROR(WeightedAvePlusAverageUserScore!F28),0,WeightedAvePlusAverageUserScore!F28)</f>
        <v>3.7810854910651757</v>
      </c>
      <c r="G27">
        <f ca="1">IF(ISERROR(WeightedAvePlusAverageUserScore!G28),0,WeightedAvePlusAverageUserScore!G28)</f>
        <v>3.6666666666666665</v>
      </c>
      <c r="H27">
        <f ca="1">IF(ISERROR(WeightedAvePlusAverageUserScore!H28),0,WeightedAvePlusAverageUserScore!H28)</f>
        <v>4.5544224974821788</v>
      </c>
      <c r="I27">
        <f ca="1">IF(ISERROR(WeightedAvePlusAverageUserScore!I28),0,WeightedAvePlusAverageUserScore!I28)</f>
        <v>3.5101010101010099</v>
      </c>
      <c r="J27">
        <f ca="1">IF(ISERROR(WeightedAvePlusAverageUserScore!J28),0,WeightedAvePlusAverageUserScore!J28)</f>
        <v>3.7218956739619293</v>
      </c>
      <c r="K27">
        <f ca="1">IF(ISERROR(WeightedAvePlusAverageUserScore!K28),0,WeightedAvePlusAverageUserScore!K28)</f>
        <v>3.935765518803847</v>
      </c>
      <c r="L27">
        <f ca="1">IF(ISERROR(WeightedAvePlusAverageUserScore!L28),0,WeightedAvePlusAverageUserScore!L28)</f>
        <v>4.0578424486844504</v>
      </c>
      <c r="M27">
        <f ca="1">IF(ISERROR(WeightedAvePlusAverageUserScore!M28),0,WeightedAvePlusAverageUserScore!M28)</f>
        <v>3.8860196955657562</v>
      </c>
      <c r="N27">
        <f ca="1">IF(ISERROR(WeightedAvePlusAverageUserScore!N28),0,WeightedAvePlusAverageUserScore!N28)</f>
        <v>3.7353774315331258</v>
      </c>
      <c r="O27">
        <f ca="1">IF(ISERROR(WeightedAvePlusAverageUserScore!O28),0,WeightedAvePlusAverageUserScore!O28)</f>
        <v>4.3974358974358978</v>
      </c>
      <c r="P27">
        <f ca="1">IF(ISERROR(WeightedAvePlusAverageUserScore!P28),0,WeightedAvePlusAverageUserScore!P28)</f>
        <v>3.4467631090393338</v>
      </c>
      <c r="Q27">
        <f ca="1">IF(ISERROR(WeightedAvePlusAverageUserScore!Q28),0,WeightedAvePlusAverageUserScore!Q28)</f>
        <v>3.5600793460515159</v>
      </c>
      <c r="R27">
        <f ca="1">IF(ISERROR(WeightedAvePlusAverageUserScore!R28),0,WeightedAvePlusAverageUserScore!R28)</f>
        <v>2.9828854286146331</v>
      </c>
      <c r="S27">
        <f ca="1">IF(ISERROR(WeightedAvePlusAverageUserScore!S28),0,WeightedAvePlusAverageUserScore!S28)</f>
        <v>3.44</v>
      </c>
      <c r="T27">
        <f ca="1">IF(ISERROR(WeightedAvePlusAverageUserScore!T28),0,WeightedAvePlusAverageUserScore!T28)</f>
        <v>3.7528394732267696</v>
      </c>
      <c r="U27">
        <f ca="1">IF(ISERROR(WeightedAvePlusAverageUserScore!U28),0,WeightedAvePlusAverageUserScore!U28)</f>
        <v>2.9294378938382408</v>
      </c>
      <c r="V27">
        <f ca="1">IF(ISERROR(WeightedAvePlusAverageUserScore!V28),0,WeightedAvePlusAverageUserScore!V28)</f>
        <v>4.3733201205310861</v>
      </c>
      <c r="W27">
        <f ca="1">IF(ISERROR(WeightedAvePlusAverageUserScore!W28),0,WeightedAvePlusAverageUserScore!W28)</f>
        <v>3.6635992745653865</v>
      </c>
      <c r="X27">
        <f ca="1">IF(ISERROR(WeightedAvePlusAverageUserScore!X28),0,WeightedAvePlusAverageUserScore!X28)</f>
        <v>4.3665506996141055</v>
      </c>
      <c r="Y27">
        <f ca="1">IF(ISERROR(WeightedAvePlusAverageUserScore!Y28),0,WeightedAvePlusAverageUserScore!Y28)</f>
        <v>3.7702114530366728</v>
      </c>
      <c r="Z27">
        <f ca="1">IF(ISERROR(WeightedAvePlusAverageUserScore!Z28),0,WeightedAvePlusAverageUserScore!Z28)</f>
        <v>3.3698630136986303</v>
      </c>
    </row>
    <row r="28" spans="1:26">
      <c r="A28" s="34" t="s">
        <v>26</v>
      </c>
      <c r="B28">
        <f ca="1">IF(ISERROR(WeightedAvePlusAverageUserScore!B29),0,WeightedAvePlusAverageUserScore!B29)</f>
        <v>3.6515151515151514</v>
      </c>
      <c r="C28">
        <f ca="1">IF(ISERROR(WeightedAvePlusAverageUserScore!C29),0,WeightedAvePlusAverageUserScore!C29)</f>
        <v>4.0600048203289427</v>
      </c>
      <c r="D28">
        <f ca="1">IF(ISERROR(WeightedAvePlusAverageUserScore!D29),0,WeightedAvePlusAverageUserScore!D29)</f>
        <v>4.6875268231631395</v>
      </c>
      <c r="E28">
        <f ca="1">IF(ISERROR(WeightedAvePlusAverageUserScore!E29),0,WeightedAvePlusAverageUserScore!E29)</f>
        <v>4.1472029202298515</v>
      </c>
      <c r="F28">
        <f ca="1">IF(ISERROR(WeightedAvePlusAverageUserScore!F29),0,WeightedAvePlusAverageUserScore!F29)</f>
        <v>3.6930897278145629</v>
      </c>
      <c r="G28">
        <f ca="1">IF(ISERROR(WeightedAvePlusAverageUserScore!G29),0,WeightedAvePlusAverageUserScore!G29)</f>
        <v>3.6634514451025422</v>
      </c>
      <c r="H28">
        <f ca="1">IF(ISERROR(WeightedAvePlusAverageUserScore!H29),0,WeightedAvePlusAverageUserScore!H29)</f>
        <v>4.6588024851313756</v>
      </c>
      <c r="I28">
        <f ca="1">IF(ISERROR(WeightedAvePlusAverageUserScore!I29),0,WeightedAvePlusAverageUserScore!I29)</f>
        <v>3.6576021127608667</v>
      </c>
      <c r="J28">
        <f ca="1">IF(ISERROR(WeightedAvePlusAverageUserScore!J29),0,WeightedAvePlusAverageUserScore!J29)</f>
        <v>3.7135416666666665</v>
      </c>
      <c r="K28">
        <f ca="1">IF(ISERROR(WeightedAvePlusAverageUserScore!K29),0,WeightedAvePlusAverageUserScore!K29)</f>
        <v>3.9895877027686675</v>
      </c>
      <c r="L28">
        <f ca="1">IF(ISERROR(WeightedAvePlusAverageUserScore!L29),0,WeightedAvePlusAverageUserScore!L29)</f>
        <v>4.0640458476176349</v>
      </c>
      <c r="M28">
        <f ca="1">IF(ISERROR(WeightedAvePlusAverageUserScore!M29),0,WeightedAvePlusAverageUserScore!M29)</f>
        <v>3.8768589787372627</v>
      </c>
      <c r="N28">
        <f ca="1">IF(ISERROR(WeightedAvePlusAverageUserScore!N29),0,WeightedAvePlusAverageUserScore!N29)</f>
        <v>3.758829798203513</v>
      </c>
      <c r="O28">
        <f ca="1">IF(ISERROR(WeightedAvePlusAverageUserScore!O29),0,WeightedAvePlusAverageUserScore!O29)</f>
        <v>4.3887105599543119</v>
      </c>
      <c r="P28">
        <f ca="1">IF(ISERROR(WeightedAvePlusAverageUserScore!P29),0,WeightedAvePlusAverageUserScore!P29)</f>
        <v>3.4513882211812099</v>
      </c>
      <c r="Q28">
        <f ca="1">IF(ISERROR(WeightedAvePlusAverageUserScore!Q29),0,WeightedAvePlusAverageUserScore!Q29)</f>
        <v>3.6480952744893935</v>
      </c>
      <c r="R28">
        <f ca="1">IF(ISERROR(WeightedAvePlusAverageUserScore!R29),0,WeightedAvePlusAverageUserScore!R29)</f>
        <v>2.9642857142857144</v>
      </c>
      <c r="S28">
        <f ca="1">IF(ISERROR(WeightedAvePlusAverageUserScore!S29),0,WeightedAvePlusAverageUserScore!S29)</f>
        <v>3.4226292189682326</v>
      </c>
      <c r="T28">
        <f ca="1">IF(ISERROR(WeightedAvePlusAverageUserScore!T29),0,WeightedAvePlusAverageUserScore!T29)</f>
        <v>3.8084582133082217</v>
      </c>
      <c r="U28">
        <f ca="1">IF(ISERROR(WeightedAvePlusAverageUserScore!U29),0,WeightedAvePlusAverageUserScore!U29)</f>
        <v>2.99186844581997</v>
      </c>
      <c r="V28">
        <f ca="1">IF(ISERROR(WeightedAvePlusAverageUserScore!V29),0,WeightedAvePlusAverageUserScore!V29)</f>
        <v>3.9928774792316126</v>
      </c>
      <c r="W28">
        <f ca="1">IF(ISERROR(WeightedAvePlusAverageUserScore!W29),0,WeightedAvePlusAverageUserScore!W29)</f>
        <v>3.380641333854701</v>
      </c>
      <c r="X28">
        <f ca="1">IF(ISERROR(WeightedAvePlusAverageUserScore!X29),0,WeightedAvePlusAverageUserScore!X29)</f>
        <v>4.2794117647058822</v>
      </c>
      <c r="Y28">
        <f ca="1">IF(ISERROR(WeightedAvePlusAverageUserScore!Y29),0,WeightedAvePlusAverageUserScore!Y29)</f>
        <v>3.6598936134870432</v>
      </c>
      <c r="Z28">
        <f ca="1">IF(ISERROR(WeightedAvePlusAverageUserScore!Z29),0,WeightedAvePlusAverageUserScore!Z29)</f>
        <v>3.4770206039935108</v>
      </c>
    </row>
    <row r="29" spans="1:26">
      <c r="A29" s="34" t="s">
        <v>27</v>
      </c>
      <c r="B29">
        <f ca="1">IF(ISERROR(WeightedAvePlusAverageUserScore!B30),0,WeightedAvePlusAverageUserScore!B30)</f>
        <v>3.6515151515151514</v>
      </c>
      <c r="C29">
        <f ca="1">IF(ISERROR(WeightedAvePlusAverageUserScore!C30),0,WeightedAvePlusAverageUserScore!C30)</f>
        <v>0</v>
      </c>
      <c r="D29">
        <f ca="1">IF(ISERROR(WeightedAvePlusAverageUserScore!D30),0,WeightedAvePlusAverageUserScore!D30)</f>
        <v>0</v>
      </c>
      <c r="E29">
        <f ca="1">IF(ISERROR(WeightedAvePlusAverageUserScore!E30),0,WeightedAvePlusAverageUserScore!E30)</f>
        <v>4.0588235294117645</v>
      </c>
      <c r="F29">
        <f ca="1">IF(ISERROR(WeightedAvePlusAverageUserScore!F30),0,WeightedAvePlusAverageUserScore!F30)</f>
        <v>3.6615384615384614</v>
      </c>
      <c r="G29">
        <f ca="1">IF(ISERROR(WeightedAvePlusAverageUserScore!G30),0,WeightedAvePlusAverageUserScore!G30)</f>
        <v>0</v>
      </c>
      <c r="H29">
        <f ca="1">IF(ISERROR(WeightedAvePlusAverageUserScore!H30),0,WeightedAvePlusAverageUserScore!H30)</f>
        <v>4.5</v>
      </c>
      <c r="I29">
        <f ca="1">IF(ISERROR(WeightedAvePlusAverageUserScore!I30),0,WeightedAvePlusAverageUserScore!I30)</f>
        <v>0</v>
      </c>
      <c r="J29">
        <f ca="1">IF(ISERROR(WeightedAvePlusAverageUserScore!J30),0,WeightedAvePlusAverageUserScore!J30)</f>
        <v>3.7135416666666665</v>
      </c>
      <c r="K29">
        <f ca="1">IF(ISERROR(WeightedAvePlusAverageUserScore!K30),0,WeightedAvePlusAverageUserScore!K30)</f>
        <v>4.0411764705882351</v>
      </c>
      <c r="L29">
        <f ca="1">IF(ISERROR(WeightedAvePlusAverageUserScore!L30),0,WeightedAvePlusAverageUserScore!L30)</f>
        <v>4.0652173913043477</v>
      </c>
      <c r="M29">
        <f ca="1">IF(ISERROR(WeightedAvePlusAverageUserScore!M30),0,WeightedAvePlusAverageUserScore!M30)</f>
        <v>0</v>
      </c>
      <c r="N29">
        <f ca="1">IF(ISERROR(WeightedAvePlusAverageUserScore!N30),0,WeightedAvePlusAverageUserScore!N30)</f>
        <v>0</v>
      </c>
      <c r="O29">
        <f ca="1">IF(ISERROR(WeightedAvePlusAverageUserScore!O30),0,WeightedAvePlusAverageUserScore!O30)</f>
        <v>4.3676065237166259</v>
      </c>
      <c r="P29">
        <f ca="1">IF(ISERROR(WeightedAvePlusAverageUserScore!P30),0,WeightedAvePlusAverageUserScore!P30)</f>
        <v>3.4759827609492082</v>
      </c>
      <c r="Q29">
        <f ca="1">IF(ISERROR(WeightedAvePlusAverageUserScore!Q30),0,WeightedAvePlusAverageUserScore!Q30)</f>
        <v>3.6282051282051282</v>
      </c>
      <c r="R29">
        <f ca="1">IF(ISERROR(WeightedAvePlusAverageUserScore!R30),0,WeightedAvePlusAverageUserScore!R30)</f>
        <v>0</v>
      </c>
      <c r="S29">
        <f ca="1">IF(ISERROR(WeightedAvePlusAverageUserScore!S30),0,WeightedAvePlusAverageUserScore!S30)</f>
        <v>3.44</v>
      </c>
      <c r="T29">
        <f ca="1">IF(ISERROR(WeightedAvePlusAverageUserScore!T30),0,WeightedAvePlusAverageUserScore!T30)</f>
        <v>3.8656716417910446</v>
      </c>
      <c r="U29">
        <f ca="1">IF(ISERROR(WeightedAvePlusAverageUserScore!U30),0,WeightedAvePlusAverageUserScore!U30)</f>
        <v>2.9537553905118812</v>
      </c>
      <c r="V29">
        <f ca="1">IF(ISERROR(WeightedAvePlusAverageUserScore!V30),0,WeightedAvePlusAverageUserScore!V30)</f>
        <v>0</v>
      </c>
      <c r="W29">
        <f ca="1">IF(ISERROR(WeightedAvePlusAverageUserScore!W30),0,WeightedAvePlusAverageUserScore!W30)</f>
        <v>3.4230769230769229</v>
      </c>
      <c r="X29">
        <f ca="1">IF(ISERROR(WeightedAvePlusAverageUserScore!X30),0,WeightedAvePlusAverageUserScore!X30)</f>
        <v>0</v>
      </c>
      <c r="Y29">
        <f ca="1">IF(ISERROR(WeightedAvePlusAverageUserScore!Y30),0,WeightedAvePlusAverageUserScore!Y30)</f>
        <v>3.7</v>
      </c>
      <c r="Z29">
        <f ca="1">IF(ISERROR(WeightedAvePlusAverageUserScore!Z30),0,WeightedAvePlusAverageUserScore!Z30)</f>
        <v>3.3698630136986303</v>
      </c>
    </row>
    <row r="30" spans="1:26">
      <c r="A30" s="34" t="s">
        <v>28</v>
      </c>
      <c r="B30">
        <f ca="1">IF(ISERROR(WeightedAvePlusAverageUserScore!B31),0,WeightedAvePlusAverageUserScore!B31)</f>
        <v>3.6515151515151514</v>
      </c>
      <c r="C30">
        <f ca="1">IF(ISERROR(WeightedAvePlusAverageUserScore!C31),0,WeightedAvePlusAverageUserScore!C31)</f>
        <v>4.1438169278262471</v>
      </c>
      <c r="D30">
        <f ca="1">IF(ISERROR(WeightedAvePlusAverageUserScore!D31),0,WeightedAvePlusAverageUserScore!D31)</f>
        <v>4.5522371381582589</v>
      </c>
      <c r="E30">
        <f ca="1">IF(ISERROR(WeightedAvePlusAverageUserScore!E31),0,WeightedAvePlusAverageUserScore!E31)</f>
        <v>4.0588235294117645</v>
      </c>
      <c r="F30">
        <f ca="1">IF(ISERROR(WeightedAvePlusAverageUserScore!F31),0,WeightedAvePlusAverageUserScore!F31)</f>
        <v>3.7085826273874254</v>
      </c>
      <c r="G30">
        <f ca="1">IF(ISERROR(WeightedAvePlusAverageUserScore!G31),0,WeightedAvePlusAverageUserScore!G31)</f>
        <v>3.7097196592861637</v>
      </c>
      <c r="H30">
        <f ca="1">IF(ISERROR(WeightedAvePlusAverageUserScore!H31),0,WeightedAvePlusAverageUserScore!H31)</f>
        <v>4.5854226617521086</v>
      </c>
      <c r="I30">
        <f ca="1">IF(ISERROR(WeightedAvePlusAverageUserScore!I31),0,WeightedAvePlusAverageUserScore!I31)</f>
        <v>3.5275780665122189</v>
      </c>
      <c r="J30">
        <f ca="1">IF(ISERROR(WeightedAvePlusAverageUserScore!J31),0,WeightedAvePlusAverageUserScore!J31)</f>
        <v>3.7135416666666665</v>
      </c>
      <c r="K30">
        <f ca="1">IF(ISERROR(WeightedAvePlusAverageUserScore!K31),0,WeightedAvePlusAverageUserScore!K31)</f>
        <v>4.108565881786407</v>
      </c>
      <c r="L30">
        <f ca="1">IF(ISERROR(WeightedAvePlusAverageUserScore!L31),0,WeightedAvePlusAverageUserScore!L31)</f>
        <v>4.0553681824370598</v>
      </c>
      <c r="M30">
        <f ca="1">IF(ISERROR(WeightedAvePlusAverageUserScore!M31),0,WeightedAvePlusAverageUserScore!M31)</f>
        <v>4.0454288866325001</v>
      </c>
      <c r="N30">
        <f ca="1">IF(ISERROR(WeightedAvePlusAverageUserScore!N31),0,WeightedAvePlusAverageUserScore!N31)</f>
        <v>3.7597402597402598</v>
      </c>
      <c r="O30">
        <f ca="1">IF(ISERROR(WeightedAvePlusAverageUserScore!O31),0,WeightedAvePlusAverageUserScore!O31)</f>
        <v>4.3974358974358978</v>
      </c>
      <c r="P30">
        <f ca="1">IF(ISERROR(WeightedAvePlusAverageUserScore!P31),0,WeightedAvePlusAverageUserScore!P31)</f>
        <v>3.6</v>
      </c>
      <c r="Q30">
        <f ca="1">IF(ISERROR(WeightedAvePlusAverageUserScore!Q31),0,WeightedAvePlusAverageUserScore!Q31)</f>
        <v>3.6282051282051282</v>
      </c>
      <c r="R30">
        <f ca="1">IF(ISERROR(WeightedAvePlusAverageUserScore!R31),0,WeightedAvePlusAverageUserScore!R31)</f>
        <v>2.9642857142857144</v>
      </c>
      <c r="S30">
        <f ca="1">IF(ISERROR(WeightedAvePlusAverageUserScore!S31),0,WeightedAvePlusAverageUserScore!S31)</f>
        <v>3.44</v>
      </c>
      <c r="T30">
        <f ca="1">IF(ISERROR(WeightedAvePlusAverageUserScore!T31),0,WeightedAvePlusAverageUserScore!T31)</f>
        <v>3.8656716417910446</v>
      </c>
      <c r="U30">
        <f ca="1">IF(ISERROR(WeightedAvePlusAverageUserScore!U31),0,WeightedAvePlusAverageUserScore!U31)</f>
        <v>2.9347063710541863</v>
      </c>
      <c r="V30">
        <f ca="1">IF(ISERROR(WeightedAvePlusAverageUserScore!V31),0,WeightedAvePlusAverageUserScore!V31)</f>
        <v>4.1148648648648649</v>
      </c>
      <c r="W30">
        <f ca="1">IF(ISERROR(WeightedAvePlusAverageUserScore!W31),0,WeightedAvePlusAverageUserScore!W31)</f>
        <v>3.24136590463623</v>
      </c>
      <c r="X30">
        <f ca="1">IF(ISERROR(WeightedAvePlusAverageUserScore!X31),0,WeightedAvePlusAverageUserScore!X31)</f>
        <v>4.3576660338994762</v>
      </c>
      <c r="Y30">
        <f ca="1">IF(ISERROR(WeightedAvePlusAverageUserScore!Y31),0,WeightedAvePlusAverageUserScore!Y31)</f>
        <v>3.7370487016208016</v>
      </c>
      <c r="Z30">
        <f ca="1">IF(ISERROR(WeightedAvePlusAverageUserScore!Z31),0,WeightedAvePlusAverageUserScore!Z31)</f>
        <v>3.5332898692967558</v>
      </c>
    </row>
    <row r="31" spans="1:26">
      <c r="A31" s="34" t="s">
        <v>29</v>
      </c>
      <c r="B31">
        <f ca="1">IF(ISERROR(WeightedAvePlusAverageUserScore!B32),0,WeightedAvePlusAverageUserScore!B32)</f>
        <v>3.6300441768396499</v>
      </c>
      <c r="C31">
        <f ca="1">IF(ISERROR(WeightedAvePlusAverageUserScore!C32),0,WeightedAvePlusAverageUserScore!C32)</f>
        <v>4.0579114541138965</v>
      </c>
      <c r="D31">
        <f ca="1">IF(ISERROR(WeightedAvePlusAverageUserScore!D32),0,WeightedAvePlusAverageUserScore!D32)</f>
        <v>4.6405839827545687</v>
      </c>
      <c r="E31">
        <f ca="1">IF(ISERROR(WeightedAvePlusAverageUserScore!E32),0,WeightedAvePlusAverageUserScore!E32)</f>
        <v>4.0030274164511237</v>
      </c>
      <c r="F31">
        <f ca="1">IF(ISERROR(WeightedAvePlusAverageUserScore!F32),0,WeightedAvePlusAverageUserScore!F32)</f>
        <v>3.6486757017488602</v>
      </c>
      <c r="G31">
        <f ca="1">IF(ISERROR(WeightedAvePlusAverageUserScore!G32),0,WeightedAvePlusAverageUserScore!G32)</f>
        <v>3.6438084348640936</v>
      </c>
      <c r="H31">
        <f ca="1">IF(ISERROR(WeightedAvePlusAverageUserScore!H32),0,WeightedAvePlusAverageUserScore!H32)</f>
        <v>4.4040303520871005</v>
      </c>
      <c r="I31">
        <f ca="1">IF(ISERROR(WeightedAvePlusAverageUserScore!I32),0,WeightedAvePlusAverageUserScore!I32)</f>
        <v>3.4985430979177945</v>
      </c>
      <c r="J31">
        <f ca="1">IF(ISERROR(WeightedAvePlusAverageUserScore!J32),0,WeightedAvePlusAverageUserScore!J32)</f>
        <v>3.777619826953154</v>
      </c>
      <c r="K31">
        <f ca="1">IF(ISERROR(WeightedAvePlusAverageUserScore!K32),0,WeightedAvePlusAverageUserScore!K32)</f>
        <v>4.1072029053743329</v>
      </c>
      <c r="L31">
        <f ca="1">IF(ISERROR(WeightedAvePlusAverageUserScore!L32),0,WeightedAvePlusAverageUserScore!L32)</f>
        <v>4.0678602397236556</v>
      </c>
      <c r="M31">
        <f ca="1">IF(ISERROR(WeightedAvePlusAverageUserScore!M32),0,WeightedAvePlusAverageUserScore!M32)</f>
        <v>3.7862193695117408</v>
      </c>
      <c r="N31">
        <f ca="1">IF(ISERROR(WeightedAvePlusAverageUserScore!N32),0,WeightedAvePlusAverageUserScore!N32)</f>
        <v>3.7901324504812806</v>
      </c>
      <c r="O31">
        <f ca="1">IF(ISERROR(WeightedAvePlusAverageUserScore!O32),0,WeightedAvePlusAverageUserScore!O32)</f>
        <v>4.4019237128587942</v>
      </c>
      <c r="P31">
        <f ca="1">IF(ISERROR(WeightedAvePlusAverageUserScore!P32),0,WeightedAvePlusAverageUserScore!P32)</f>
        <v>3.5714836758459052</v>
      </c>
      <c r="Q31">
        <f ca="1">IF(ISERROR(WeightedAvePlusAverageUserScore!Q32),0,WeightedAvePlusAverageUserScore!Q32)</f>
        <v>3.6435898859109308</v>
      </c>
      <c r="R31">
        <f ca="1">IF(ISERROR(WeightedAvePlusAverageUserScore!R32),0,WeightedAvePlusAverageUserScore!R32)</f>
        <v>2.9454616769708335</v>
      </c>
      <c r="S31">
        <f ca="1">IF(ISERROR(WeightedAvePlusAverageUserScore!S32),0,WeightedAvePlusAverageUserScore!S32)</f>
        <v>3.4138817817961873</v>
      </c>
      <c r="T31">
        <f ca="1">IF(ISERROR(WeightedAvePlusAverageUserScore!T32),0,WeightedAvePlusAverageUserScore!T32)</f>
        <v>3.8395288516650181</v>
      </c>
      <c r="U31">
        <f ca="1">IF(ISERROR(WeightedAvePlusAverageUserScore!U32),0,WeightedAvePlusAverageUserScore!U32)</f>
        <v>2.9105858957588966</v>
      </c>
      <c r="V31">
        <f ca="1">IF(ISERROR(WeightedAvePlusAverageUserScore!V32),0,WeightedAvePlusAverageUserScore!V32)</f>
        <v>4.1108069318359339</v>
      </c>
      <c r="W31">
        <f ca="1">IF(ISERROR(WeightedAvePlusAverageUserScore!W32),0,WeightedAvePlusAverageUserScore!W32)</f>
        <v>3.3288603166157933</v>
      </c>
      <c r="X31">
        <f ca="1">IF(ISERROR(WeightedAvePlusAverageUserScore!X32),0,WeightedAvePlusAverageUserScore!X32)</f>
        <v>4.3084698675593884</v>
      </c>
      <c r="Y31">
        <f ca="1">IF(ISERROR(WeightedAvePlusAverageUserScore!Y32),0,WeightedAvePlusAverageUserScore!Y32)</f>
        <v>3.7006134572739153</v>
      </c>
      <c r="Z31">
        <f ca="1">IF(ISERROR(WeightedAvePlusAverageUserScore!Z32),0,WeightedAvePlusAverageUserScore!Z32)</f>
        <v>3.3881854842882215</v>
      </c>
    </row>
    <row r="32" spans="1:26">
      <c r="A32" s="34" t="s">
        <v>30</v>
      </c>
      <c r="B32">
        <f ca="1">IF(ISERROR(WeightedAvePlusAverageUserScore!B33),0,WeightedAvePlusAverageUserScore!B33)</f>
        <v>3.6515151515151514</v>
      </c>
      <c r="C32">
        <f ca="1">IF(ISERROR(WeightedAvePlusAverageUserScore!C33),0,WeightedAvePlusAverageUserScore!C33)</f>
        <v>4.1846875242670851</v>
      </c>
      <c r="D32">
        <f ca="1">IF(ISERROR(WeightedAvePlusAverageUserScore!D33),0,WeightedAvePlusAverageUserScore!D33)</f>
        <v>4.6399408118165377</v>
      </c>
      <c r="E32">
        <f ca="1">IF(ISERROR(WeightedAvePlusAverageUserScore!E33),0,WeightedAvePlusAverageUserScore!E33)</f>
        <v>4.0481786097825339</v>
      </c>
      <c r="F32">
        <f ca="1">IF(ISERROR(WeightedAvePlusAverageUserScore!F33),0,WeightedAvePlusAverageUserScore!F33)</f>
        <v>3.6665815331038085</v>
      </c>
      <c r="G32">
        <f ca="1">IF(ISERROR(WeightedAvePlusAverageUserScore!G33),0,WeightedAvePlusAverageUserScore!G33)</f>
        <v>3.6666666666666665</v>
      </c>
      <c r="H32">
        <f ca="1">IF(ISERROR(WeightedAvePlusAverageUserScore!H33),0,WeightedAvePlusAverageUserScore!H33)</f>
        <v>4.5</v>
      </c>
      <c r="I32">
        <f ca="1">IF(ISERROR(WeightedAvePlusAverageUserScore!I33),0,WeightedAvePlusAverageUserScore!I33)</f>
        <v>3.5101010101010099</v>
      </c>
      <c r="J32">
        <f ca="1">IF(ISERROR(WeightedAvePlusAverageUserScore!J33),0,WeightedAvePlusAverageUserScore!J33)</f>
        <v>3.7496761958352582</v>
      </c>
      <c r="K32">
        <f ca="1">IF(ISERROR(WeightedAvePlusAverageUserScore!K33),0,WeightedAvePlusAverageUserScore!K33)</f>
        <v>3.9737870593900628</v>
      </c>
      <c r="L32">
        <f ca="1">IF(ISERROR(WeightedAvePlusAverageUserScore!L33),0,WeightedAvePlusAverageUserScore!L33)</f>
        <v>4.0529976781568271</v>
      </c>
      <c r="M32">
        <f ca="1">IF(ISERROR(WeightedAvePlusAverageUserScore!M33),0,WeightedAvePlusAverageUserScore!M33)</f>
        <v>3.9600111511969653</v>
      </c>
      <c r="N32">
        <f ca="1">IF(ISERROR(WeightedAvePlusAverageUserScore!N33),0,WeightedAvePlusAverageUserScore!N33)</f>
        <v>3.7516193170045486</v>
      </c>
      <c r="O32">
        <f ca="1">IF(ISERROR(WeightedAvePlusAverageUserScore!O33),0,WeightedAvePlusAverageUserScore!O33)</f>
        <v>4.3943271458142839</v>
      </c>
      <c r="P32">
        <f ca="1">IF(ISERROR(WeightedAvePlusAverageUserScore!P33),0,WeightedAvePlusAverageUserScore!P33)</f>
        <v>3.5586609203164028</v>
      </c>
      <c r="Q32">
        <f ca="1">IF(ISERROR(WeightedAvePlusAverageUserScore!Q33),0,WeightedAvePlusAverageUserScore!Q33)</f>
        <v>3.5974201836269151</v>
      </c>
      <c r="R32">
        <f ca="1">IF(ISERROR(WeightedAvePlusAverageUserScore!R33),0,WeightedAvePlusAverageUserScore!R33)</f>
        <v>3.0004182725474067</v>
      </c>
      <c r="S32">
        <f ca="1">IF(ISERROR(WeightedAvePlusAverageUserScore!S33),0,WeightedAvePlusAverageUserScore!S33)</f>
        <v>3.4317964013866105</v>
      </c>
      <c r="T32">
        <f ca="1">IF(ISERROR(WeightedAvePlusAverageUserScore!T33),0,WeightedAvePlusAverageUserScore!T33)</f>
        <v>3.8765978746285708</v>
      </c>
      <c r="U32">
        <f ca="1">IF(ISERROR(WeightedAvePlusAverageUserScore!U33),0,WeightedAvePlusAverageUserScore!U33)</f>
        <v>2.915832244609629</v>
      </c>
      <c r="V32">
        <f ca="1">IF(ISERROR(WeightedAvePlusAverageUserScore!V33),0,WeightedAvePlusAverageUserScore!V33)</f>
        <v>4.1326941152924705</v>
      </c>
      <c r="W32">
        <f ca="1">IF(ISERROR(WeightedAvePlusAverageUserScore!W33),0,WeightedAvePlusAverageUserScore!W33)</f>
        <v>3.4465573115017185</v>
      </c>
      <c r="X32">
        <f ca="1">IF(ISERROR(WeightedAvePlusAverageUserScore!X33),0,WeightedAvePlusAverageUserScore!X33)</f>
        <v>4.3330934442388926</v>
      </c>
      <c r="Y32">
        <f ca="1">IF(ISERROR(WeightedAvePlusAverageUserScore!Y33),0,WeightedAvePlusAverageUserScore!Y33)</f>
        <v>3.6813629721747221</v>
      </c>
      <c r="Z32">
        <f ca="1">IF(ISERROR(WeightedAvePlusAverageUserScore!Z33),0,WeightedAvePlusAverageUserScore!Z33)</f>
        <v>3.3680929176703507</v>
      </c>
    </row>
    <row r="33" spans="1:26">
      <c r="A33" s="34" t="s">
        <v>31</v>
      </c>
      <c r="B33">
        <f ca="1">IF(ISERROR(WeightedAvePlusAverageUserScore!B34),0,WeightedAvePlusAverageUserScore!B34)</f>
        <v>3.6515151515151514</v>
      </c>
      <c r="C33">
        <f ca="1">IF(ISERROR(WeightedAvePlusAverageUserScore!C34),0,WeightedAvePlusAverageUserScore!C34)</f>
        <v>4.0903908343671249</v>
      </c>
      <c r="D33">
        <f ca="1">IF(ISERROR(WeightedAvePlusAverageUserScore!D34),0,WeightedAvePlusAverageUserScore!D34)</f>
        <v>4.6837276941504546</v>
      </c>
      <c r="E33">
        <f ca="1">IF(ISERROR(WeightedAvePlusAverageUserScore!E34),0,WeightedAvePlusAverageUserScore!E34)</f>
        <v>0</v>
      </c>
      <c r="F33">
        <f ca="1">IF(ISERROR(WeightedAvePlusAverageUserScore!F34),0,WeightedAvePlusAverageUserScore!F34)</f>
        <v>3.6615384615384614</v>
      </c>
      <c r="G33">
        <f ca="1">IF(ISERROR(WeightedAvePlusAverageUserScore!G34),0,WeightedAvePlusAverageUserScore!G34)</f>
        <v>3.6666666666666665</v>
      </c>
      <c r="H33">
        <f ca="1">IF(ISERROR(WeightedAvePlusAverageUserScore!H34),0,WeightedAvePlusAverageUserScore!H34)</f>
        <v>0</v>
      </c>
      <c r="I33">
        <f ca="1">IF(ISERROR(WeightedAvePlusAverageUserScore!I34),0,WeightedAvePlusAverageUserScore!I34)</f>
        <v>0</v>
      </c>
      <c r="J33">
        <f ca="1">IF(ISERROR(WeightedAvePlusAverageUserScore!J34),0,WeightedAvePlusAverageUserScore!J34)</f>
        <v>3.6988964237096962</v>
      </c>
      <c r="K33">
        <f ca="1">IF(ISERROR(WeightedAvePlusAverageUserScore!K34),0,WeightedAvePlusAverageUserScore!K34)</f>
        <v>4.0754832115002042</v>
      </c>
      <c r="L33">
        <f ca="1">IF(ISERROR(WeightedAvePlusAverageUserScore!L34),0,WeightedAvePlusAverageUserScore!L34)</f>
        <v>4.0652173913043477</v>
      </c>
      <c r="M33">
        <f ca="1">IF(ISERROR(WeightedAvePlusAverageUserScore!M34),0,WeightedAvePlusAverageUserScore!M34)</f>
        <v>3.859375</v>
      </c>
      <c r="N33">
        <f ca="1">IF(ISERROR(WeightedAvePlusAverageUserScore!N34),0,WeightedAvePlusAverageUserScore!N34)</f>
        <v>3.7597402597402598</v>
      </c>
      <c r="O33">
        <f ca="1">IF(ISERROR(WeightedAvePlusAverageUserScore!O34),0,WeightedAvePlusAverageUserScore!O34)</f>
        <v>4.4183796864870217</v>
      </c>
      <c r="P33">
        <f ca="1">IF(ISERROR(WeightedAvePlusAverageUserScore!P34),0,WeightedAvePlusAverageUserScore!P34)</f>
        <v>3.6330981873439234</v>
      </c>
      <c r="Q33">
        <f ca="1">IF(ISERROR(WeightedAvePlusAverageUserScore!Q34),0,WeightedAvePlusAverageUserScore!Q34)</f>
        <v>3.6327968648911271</v>
      </c>
      <c r="R33">
        <f ca="1">IF(ISERROR(WeightedAvePlusAverageUserScore!R34),0,WeightedAvePlusAverageUserScore!R34)</f>
        <v>0</v>
      </c>
      <c r="S33">
        <f ca="1">IF(ISERROR(WeightedAvePlusAverageUserScore!S34),0,WeightedAvePlusAverageUserScore!S34)</f>
        <v>3.4555868941040884</v>
      </c>
      <c r="T33">
        <f ca="1">IF(ISERROR(WeightedAvePlusAverageUserScore!T34),0,WeightedAvePlusAverageUserScore!T34)</f>
        <v>3.8985232380384711</v>
      </c>
      <c r="U33">
        <f ca="1">IF(ISERROR(WeightedAvePlusAverageUserScore!U34),0,WeightedAvePlusAverageUserScore!U34)</f>
        <v>2.89</v>
      </c>
      <c r="V33">
        <f ca="1">IF(ISERROR(WeightedAvePlusAverageUserScore!V34),0,WeightedAvePlusAverageUserScore!V34)</f>
        <v>4.1148648648648649</v>
      </c>
      <c r="W33">
        <f ca="1">IF(ISERROR(WeightedAvePlusAverageUserScore!W34),0,WeightedAvePlusAverageUserScore!W34)</f>
        <v>3.4230769230769229</v>
      </c>
      <c r="X33">
        <f ca="1">IF(ISERROR(WeightedAvePlusAverageUserScore!X34),0,WeightedAvePlusAverageUserScore!X34)</f>
        <v>4.2794117647058822</v>
      </c>
      <c r="Y33">
        <f ca="1">IF(ISERROR(WeightedAvePlusAverageUserScore!Y34),0,WeightedAvePlusAverageUserScore!Y34)</f>
        <v>3.6725676979485691</v>
      </c>
      <c r="Z33">
        <f ca="1">IF(ISERROR(WeightedAvePlusAverageUserScore!Z34),0,WeightedAvePlusAverageUserScore!Z34)</f>
        <v>3.3698630136986303</v>
      </c>
    </row>
    <row r="34" spans="1:26">
      <c r="A34" s="34" t="s">
        <v>32</v>
      </c>
      <c r="B34">
        <f ca="1">IF(ISERROR(WeightedAvePlusAverageUserScore!B35),0,WeightedAvePlusAverageUserScore!B35)</f>
        <v>3.6575882603404408</v>
      </c>
      <c r="C34">
        <f ca="1">IF(ISERROR(WeightedAvePlusAverageUserScore!C35),0,WeightedAvePlusAverageUserScore!C35)</f>
        <v>4.1351231836913733</v>
      </c>
      <c r="D34">
        <f ca="1">IF(ISERROR(WeightedAvePlusAverageUserScore!D35),0,WeightedAvePlusAverageUserScore!D35)</f>
        <v>4.5926009595143062</v>
      </c>
      <c r="E34">
        <f ca="1">IF(ISERROR(WeightedAvePlusAverageUserScore!E35),0,WeightedAvePlusAverageUserScore!E35)</f>
        <v>4.097879333245432</v>
      </c>
      <c r="F34">
        <f ca="1">IF(ISERROR(WeightedAvePlusAverageUserScore!F35),0,WeightedAvePlusAverageUserScore!F35)</f>
        <v>3.7025040857467961</v>
      </c>
      <c r="G34">
        <f ca="1">IF(ISERROR(WeightedAvePlusAverageUserScore!G35),0,WeightedAvePlusAverageUserScore!G35)</f>
        <v>3.6632374579220524</v>
      </c>
      <c r="H34">
        <f ca="1">IF(ISERROR(WeightedAvePlusAverageUserScore!H35),0,WeightedAvePlusAverageUserScore!H35)</f>
        <v>4.5179488934070546</v>
      </c>
      <c r="I34">
        <f ca="1">IF(ISERROR(WeightedAvePlusAverageUserScore!I35),0,WeightedAvePlusAverageUserScore!I35)</f>
        <v>3.5091190484547083</v>
      </c>
      <c r="J34">
        <f ca="1">IF(ISERROR(WeightedAvePlusAverageUserScore!J35),0,WeightedAvePlusAverageUserScore!J35)</f>
        <v>3.6965095667610957</v>
      </c>
      <c r="K34">
        <f ca="1">IF(ISERROR(WeightedAvePlusAverageUserScore!K35),0,WeightedAvePlusAverageUserScore!K35)</f>
        <v>4.0182782761775568</v>
      </c>
      <c r="L34">
        <f ca="1">IF(ISERROR(WeightedAvePlusAverageUserScore!L35),0,WeightedAvePlusAverageUserScore!L35)</f>
        <v>3.9623902237672608</v>
      </c>
      <c r="M34">
        <f ca="1">IF(ISERROR(WeightedAvePlusAverageUserScore!M35),0,WeightedAvePlusAverageUserScore!M35)</f>
        <v>3.8724506087974433</v>
      </c>
      <c r="N34">
        <f ca="1">IF(ISERROR(WeightedAvePlusAverageUserScore!N35),0,WeightedAvePlusAverageUserScore!N35)</f>
        <v>3.7156289492682832</v>
      </c>
      <c r="O34">
        <f ca="1">IF(ISERROR(WeightedAvePlusAverageUserScore!O35),0,WeightedAvePlusAverageUserScore!O35)</f>
        <v>4.4046302476454802</v>
      </c>
      <c r="P34">
        <f ca="1">IF(ISERROR(WeightedAvePlusAverageUserScore!P35),0,WeightedAvePlusAverageUserScore!P35)</f>
        <v>3.769371611182331</v>
      </c>
      <c r="Q34">
        <f ca="1">IF(ISERROR(WeightedAvePlusAverageUserScore!Q35),0,WeightedAvePlusAverageUserScore!Q35)</f>
        <v>3.6568577286669282</v>
      </c>
      <c r="R34">
        <f ca="1">IF(ISERROR(WeightedAvePlusAverageUserScore!R35),0,WeightedAvePlusAverageUserScore!R35)</f>
        <v>2.9600486267835677</v>
      </c>
      <c r="S34">
        <f ca="1">IF(ISERROR(WeightedAvePlusAverageUserScore!S35),0,WeightedAvePlusAverageUserScore!S35)</f>
        <v>3.4026201613762597</v>
      </c>
      <c r="T34">
        <f ca="1">IF(ISERROR(WeightedAvePlusAverageUserScore!T35),0,WeightedAvePlusAverageUserScore!T35)</f>
        <v>3.9564234641445495</v>
      </c>
      <c r="U34">
        <f ca="1">IF(ISERROR(WeightedAvePlusAverageUserScore!U35),0,WeightedAvePlusAverageUserScore!U35)</f>
        <v>2.8073921406392</v>
      </c>
      <c r="V34">
        <f ca="1">IF(ISERROR(WeightedAvePlusAverageUserScore!V35),0,WeightedAvePlusAverageUserScore!V35)</f>
        <v>4.061039592142297</v>
      </c>
      <c r="W34">
        <f ca="1">IF(ISERROR(WeightedAvePlusAverageUserScore!W35),0,WeightedAvePlusAverageUserScore!W35)</f>
        <v>3.3220089415276051</v>
      </c>
      <c r="X34">
        <f ca="1">IF(ISERROR(WeightedAvePlusAverageUserScore!X35),0,WeightedAvePlusAverageUserScore!X35)</f>
        <v>4.3184886502561586</v>
      </c>
      <c r="Y34">
        <f ca="1">IF(ISERROR(WeightedAvePlusAverageUserScore!Y35),0,WeightedAvePlusAverageUserScore!Y35)</f>
        <v>3.8713914411856538</v>
      </c>
      <c r="Z34">
        <f ca="1">IF(ISERROR(WeightedAvePlusAverageUserScore!Z35),0,WeightedAvePlusAverageUserScore!Z35)</f>
        <v>3.4020234272148877</v>
      </c>
    </row>
    <row r="35" spans="1:26">
      <c r="A35" s="34" t="s">
        <v>33</v>
      </c>
      <c r="B35">
        <f ca="1">IF(ISERROR(WeightedAvePlusAverageUserScore!B36),0,WeightedAvePlusAverageUserScore!B36)</f>
        <v>3.6515151515151514</v>
      </c>
      <c r="C35">
        <f ca="1">IF(ISERROR(WeightedAvePlusAverageUserScore!C36),0,WeightedAvePlusAverageUserScore!C36)</f>
        <v>4.0416818769765452</v>
      </c>
      <c r="D35">
        <f ca="1">IF(ISERROR(WeightedAvePlusAverageUserScore!D36),0,WeightedAvePlusAverageUserScore!D36)</f>
        <v>4.7591922879298192</v>
      </c>
      <c r="E35">
        <f ca="1">IF(ISERROR(WeightedAvePlusAverageUserScore!E36),0,WeightedAvePlusAverageUserScore!E36)</f>
        <v>4.0806124774680868</v>
      </c>
      <c r="F35">
        <f ca="1">IF(ISERROR(WeightedAvePlusAverageUserScore!F36),0,WeightedAvePlusAverageUserScore!F36)</f>
        <v>3.6324148115907686</v>
      </c>
      <c r="G35">
        <f ca="1">IF(ISERROR(WeightedAvePlusAverageUserScore!G36),0,WeightedAvePlusAverageUserScore!G36)</f>
        <v>3.6999937389401585</v>
      </c>
      <c r="H35">
        <f ca="1">IF(ISERROR(WeightedAvePlusAverageUserScore!H36),0,WeightedAvePlusAverageUserScore!H36)</f>
        <v>4.5156584964934012</v>
      </c>
      <c r="I35">
        <f ca="1">IF(ISERROR(WeightedAvePlusAverageUserScore!I36),0,WeightedAvePlusAverageUserScore!I36)</f>
        <v>3.5451414952266229</v>
      </c>
      <c r="J35">
        <f ca="1">IF(ISERROR(WeightedAvePlusAverageUserScore!J36),0,WeightedAvePlusAverageUserScore!J36)</f>
        <v>3.5616781516704981</v>
      </c>
      <c r="K35">
        <f ca="1">IF(ISERROR(WeightedAvePlusAverageUserScore!K36),0,WeightedAvePlusAverageUserScore!K36)</f>
        <v>4.0689800508348037</v>
      </c>
      <c r="L35">
        <f ca="1">IF(ISERROR(WeightedAvePlusAverageUserScore!L36),0,WeightedAvePlusAverageUserScore!L36)</f>
        <v>4.1587078938839817</v>
      </c>
      <c r="M35">
        <f ca="1">IF(ISERROR(WeightedAvePlusAverageUserScore!M36),0,WeightedAvePlusAverageUserScore!M36)</f>
        <v>3.823397345010275</v>
      </c>
      <c r="N35">
        <f ca="1">IF(ISERROR(WeightedAvePlusAverageUserScore!N36),0,WeightedAvePlusAverageUserScore!N36)</f>
        <v>3.8060146925214497</v>
      </c>
      <c r="O35">
        <f ca="1">IF(ISERROR(WeightedAvePlusAverageUserScore!O36),0,WeightedAvePlusAverageUserScore!O36)</f>
        <v>4.412083731467451</v>
      </c>
      <c r="P35">
        <f ca="1">IF(ISERROR(WeightedAvePlusAverageUserScore!P36),0,WeightedAvePlusAverageUserScore!P36)</f>
        <v>3.5447935309416483</v>
      </c>
      <c r="Q35">
        <f ca="1">IF(ISERROR(WeightedAvePlusAverageUserScore!Q36),0,WeightedAvePlusAverageUserScore!Q36)</f>
        <v>3.5849047226231772</v>
      </c>
      <c r="R35">
        <f ca="1">IF(ISERROR(WeightedAvePlusAverageUserScore!R36),0,WeightedAvePlusAverageUserScore!R36)</f>
        <v>3.009718129711866</v>
      </c>
      <c r="S35">
        <f ca="1">IF(ISERROR(WeightedAvePlusAverageUserScore!S36),0,WeightedAvePlusAverageUserScore!S36)</f>
        <v>3.44</v>
      </c>
      <c r="T35">
        <f ca="1">IF(ISERROR(WeightedAvePlusAverageUserScore!T36),0,WeightedAvePlusAverageUserScore!T36)</f>
        <v>3.8644841267698062</v>
      </c>
      <c r="U35">
        <f ca="1">IF(ISERROR(WeightedAvePlusAverageUserScore!U36),0,WeightedAvePlusAverageUserScore!U36)</f>
        <v>2.8395180914151807</v>
      </c>
      <c r="V35">
        <f ca="1">IF(ISERROR(WeightedAvePlusAverageUserScore!V36),0,WeightedAvePlusAverageUserScore!V36)</f>
        <v>4.080509502236441</v>
      </c>
      <c r="W35">
        <f ca="1">IF(ISERROR(WeightedAvePlusAverageUserScore!W36),0,WeightedAvePlusAverageUserScore!W36)</f>
        <v>3.1192928119945678</v>
      </c>
      <c r="X35">
        <f ca="1">IF(ISERROR(WeightedAvePlusAverageUserScore!X36),0,WeightedAvePlusAverageUserScore!X36)</f>
        <v>4.2815716604345182</v>
      </c>
      <c r="Y35">
        <f ca="1">IF(ISERROR(WeightedAvePlusAverageUserScore!Y36),0,WeightedAvePlusAverageUserScore!Y36)</f>
        <v>3.853072571788406</v>
      </c>
      <c r="Z35">
        <f ca="1">IF(ISERROR(WeightedAvePlusAverageUserScore!Z36),0,WeightedAvePlusAverageUserScore!Z36)</f>
        <v>3.3698630136986303</v>
      </c>
    </row>
    <row r="36" spans="1:26">
      <c r="A36" s="34" t="s">
        <v>34</v>
      </c>
      <c r="B36">
        <f ca="1">IF(ISERROR(WeightedAvePlusAverageUserScore!B37),0,WeightedAvePlusAverageUserScore!B37)</f>
        <v>3.6319417329568142</v>
      </c>
      <c r="C36">
        <f ca="1">IF(ISERROR(WeightedAvePlusAverageUserScore!C37),0,WeightedAvePlusAverageUserScore!C37)</f>
        <v>4.1778136302230777</v>
      </c>
      <c r="D36">
        <f ca="1">IF(ISERROR(WeightedAvePlusAverageUserScore!D37),0,WeightedAvePlusAverageUserScore!D37)</f>
        <v>4.5332900003900329</v>
      </c>
      <c r="E36">
        <f ca="1">IF(ISERROR(WeightedAvePlusAverageUserScore!E37),0,WeightedAvePlusAverageUserScore!E37)</f>
        <v>4.125552843330083</v>
      </c>
      <c r="F36">
        <f ca="1">IF(ISERROR(WeightedAvePlusAverageUserScore!F37),0,WeightedAvePlusAverageUserScore!F37)</f>
        <v>3.6205480268138128</v>
      </c>
      <c r="G36">
        <f ca="1">IF(ISERROR(WeightedAvePlusAverageUserScore!G37),0,WeightedAvePlusAverageUserScore!G37)</f>
        <v>3.7375752453646927</v>
      </c>
      <c r="H36">
        <f ca="1">IF(ISERROR(WeightedAvePlusAverageUserScore!H37),0,WeightedAvePlusAverageUserScore!H37)</f>
        <v>4.5753368660419014</v>
      </c>
      <c r="I36">
        <f ca="1">IF(ISERROR(WeightedAvePlusAverageUserScore!I37),0,WeightedAvePlusAverageUserScore!I37)</f>
        <v>3.6238487245588171</v>
      </c>
      <c r="J36">
        <f ca="1">IF(ISERROR(WeightedAvePlusAverageUserScore!J37),0,WeightedAvePlusAverageUserScore!J37)</f>
        <v>3.6794298505647318</v>
      </c>
      <c r="K36">
        <f ca="1">IF(ISERROR(WeightedAvePlusAverageUserScore!K37),0,WeightedAvePlusAverageUserScore!K37)</f>
        <v>4.0608098843540379</v>
      </c>
      <c r="L36">
        <f ca="1">IF(ISERROR(WeightedAvePlusAverageUserScore!L37),0,WeightedAvePlusAverageUserScore!L37)</f>
        <v>4.1069109404037443</v>
      </c>
      <c r="M36">
        <f ca="1">IF(ISERROR(WeightedAvePlusAverageUserScore!M37),0,WeightedAvePlusAverageUserScore!M37)</f>
        <v>3.8073308895336884</v>
      </c>
      <c r="N36">
        <f ca="1">IF(ISERROR(WeightedAvePlusAverageUserScore!N37),0,WeightedAvePlusAverageUserScore!N37)</f>
        <v>3.9076686925424315</v>
      </c>
      <c r="O36">
        <f ca="1">IF(ISERROR(WeightedAvePlusAverageUserScore!O37),0,WeightedAvePlusAverageUserScore!O37)</f>
        <v>4.4180524974634059</v>
      </c>
      <c r="P36">
        <f ca="1">IF(ISERROR(WeightedAvePlusAverageUserScore!P37),0,WeightedAvePlusAverageUserScore!P37)</f>
        <v>3.6505819123768393</v>
      </c>
      <c r="Q36">
        <f ca="1">IF(ISERROR(WeightedAvePlusAverageUserScore!Q37),0,WeightedAvePlusAverageUserScore!Q37)</f>
        <v>3.7036420210774681</v>
      </c>
      <c r="R36">
        <f ca="1">IF(ISERROR(WeightedAvePlusAverageUserScore!R37),0,WeightedAvePlusAverageUserScore!R37)</f>
        <v>3.0210929881247153</v>
      </c>
      <c r="S36">
        <f ca="1">IF(ISERROR(WeightedAvePlusAverageUserScore!S37),0,WeightedAvePlusAverageUserScore!S37)</f>
        <v>3.3914609903350112</v>
      </c>
      <c r="T36">
        <f ca="1">IF(ISERROR(WeightedAvePlusAverageUserScore!T37),0,WeightedAvePlusAverageUserScore!T37)</f>
        <v>3.9840229941581859</v>
      </c>
      <c r="U36">
        <f ca="1">IF(ISERROR(WeightedAvePlusAverageUserScore!U37),0,WeightedAvePlusAverageUserScore!U37)</f>
        <v>2.7385257028281282</v>
      </c>
      <c r="V36">
        <f ca="1">IF(ISERROR(WeightedAvePlusAverageUserScore!V37),0,WeightedAvePlusAverageUserScore!V37)</f>
        <v>4.1062393480531201</v>
      </c>
      <c r="W36">
        <f ca="1">IF(ISERROR(WeightedAvePlusAverageUserScore!W37),0,WeightedAvePlusAverageUserScore!W37)</f>
        <v>3.2786129282758529</v>
      </c>
      <c r="X36">
        <f ca="1">IF(ISERROR(WeightedAvePlusAverageUserScore!X37),0,WeightedAvePlusAverageUserScore!X37)</f>
        <v>4.3878508213704821</v>
      </c>
      <c r="Y36">
        <f ca="1">IF(ISERROR(WeightedAvePlusAverageUserScore!Y37),0,WeightedAvePlusAverageUserScore!Y37)</f>
        <v>3.7070342148074413</v>
      </c>
      <c r="Z36">
        <f ca="1">IF(ISERROR(WeightedAvePlusAverageUserScore!Z37),0,WeightedAvePlusAverageUserScore!Z37)</f>
        <v>3.3522084203368143</v>
      </c>
    </row>
    <row r="37" spans="1:26">
      <c r="A37" s="34" t="s">
        <v>35</v>
      </c>
      <c r="B37">
        <f ca="1">IF(ISERROR(WeightedAvePlusAverageUserScore!B38),0,WeightedAvePlusAverageUserScore!B38)</f>
        <v>3.6574337833712973</v>
      </c>
      <c r="C37">
        <f ca="1">IF(ISERROR(WeightedAvePlusAverageUserScore!C38),0,WeightedAvePlusAverageUserScore!C38)</f>
        <v>4.1082400589724859</v>
      </c>
      <c r="D37">
        <f ca="1">IF(ISERROR(WeightedAvePlusAverageUserScore!D38),0,WeightedAvePlusAverageUserScore!D38)</f>
        <v>4.8086355963567264</v>
      </c>
      <c r="E37">
        <f ca="1">IF(ISERROR(WeightedAvePlusAverageUserScore!E38),0,WeightedAvePlusAverageUserScore!E38)</f>
        <v>3.9813380583170392</v>
      </c>
      <c r="F37">
        <f ca="1">IF(ISERROR(WeightedAvePlusAverageUserScore!F38),0,WeightedAvePlusAverageUserScore!F38)</f>
        <v>3.6882606899658206</v>
      </c>
      <c r="G37">
        <f ca="1">IF(ISERROR(WeightedAvePlusAverageUserScore!G38),0,WeightedAvePlusAverageUserScore!G38)</f>
        <v>3.8050777845958863</v>
      </c>
      <c r="H37">
        <f ca="1">IF(ISERROR(WeightedAvePlusAverageUserScore!H38),0,WeightedAvePlusAverageUserScore!H38)</f>
        <v>4.3325364757141545</v>
      </c>
      <c r="I37">
        <f ca="1">IF(ISERROR(WeightedAvePlusAverageUserScore!I38),0,WeightedAvePlusAverageUserScore!I38)</f>
        <v>3.4743508862082346</v>
      </c>
      <c r="J37">
        <f ca="1">IF(ISERROR(WeightedAvePlusAverageUserScore!J38),0,WeightedAvePlusAverageUserScore!J38)</f>
        <v>3.7016167291940967</v>
      </c>
      <c r="K37">
        <f ca="1">IF(ISERROR(WeightedAvePlusAverageUserScore!K38),0,WeightedAvePlusAverageUserScore!K38)</f>
        <v>4.1334402126901528</v>
      </c>
      <c r="L37">
        <f ca="1">IF(ISERROR(WeightedAvePlusAverageUserScore!L38),0,WeightedAvePlusAverageUserScore!L38)</f>
        <v>4.1284238614893098</v>
      </c>
      <c r="M37">
        <f ca="1">IF(ISERROR(WeightedAvePlusAverageUserScore!M38),0,WeightedAvePlusAverageUserScore!M38)</f>
        <v>3.8824473405974134</v>
      </c>
      <c r="N37">
        <f ca="1">IF(ISERROR(WeightedAvePlusAverageUserScore!N38),0,WeightedAvePlusAverageUserScore!N38)</f>
        <v>3.6559042423475043</v>
      </c>
      <c r="O37">
        <f ca="1">IF(ISERROR(WeightedAvePlusAverageUserScore!O38),0,WeightedAvePlusAverageUserScore!O38)</f>
        <v>4.4475087818579482</v>
      </c>
      <c r="P37">
        <f ca="1">IF(ISERROR(WeightedAvePlusAverageUserScore!P38),0,WeightedAvePlusAverageUserScore!P38)</f>
        <v>3.6265465565134267</v>
      </c>
      <c r="Q37">
        <f ca="1">IF(ISERROR(WeightedAvePlusAverageUserScore!Q38),0,WeightedAvePlusAverageUserScore!Q38)</f>
        <v>3.6242205993220042</v>
      </c>
      <c r="R37">
        <f ca="1">IF(ISERROR(WeightedAvePlusAverageUserScore!R38),0,WeightedAvePlusAverageUserScore!R38)</f>
        <v>2.9552861981192833</v>
      </c>
      <c r="S37">
        <f ca="1">IF(ISERROR(WeightedAvePlusAverageUserScore!S38),0,WeightedAvePlusAverageUserScore!S38)</f>
        <v>3.4356924610050243</v>
      </c>
      <c r="T37">
        <f ca="1">IF(ISERROR(WeightedAvePlusAverageUserScore!T38),0,WeightedAvePlusAverageUserScore!T38)</f>
        <v>3.7713184750793403</v>
      </c>
      <c r="U37">
        <f ca="1">IF(ISERROR(WeightedAvePlusAverageUserScore!U38),0,WeightedAvePlusAverageUserScore!U38)</f>
        <v>2.8096642990378604</v>
      </c>
      <c r="V37">
        <f ca="1">IF(ISERROR(WeightedAvePlusAverageUserScore!V38),0,WeightedAvePlusAverageUserScore!V38)</f>
        <v>3.6554342540782812</v>
      </c>
      <c r="W37">
        <f ca="1">IF(ISERROR(WeightedAvePlusAverageUserScore!W38),0,WeightedAvePlusAverageUserScore!W38)</f>
        <v>3.3776970292530781</v>
      </c>
      <c r="X37">
        <f ca="1">IF(ISERROR(WeightedAvePlusAverageUserScore!X38),0,WeightedAvePlusAverageUserScore!X38)</f>
        <v>4.4001442474384582</v>
      </c>
      <c r="Y37">
        <f ca="1">IF(ISERROR(WeightedAvePlusAverageUserScore!Y38),0,WeightedAvePlusAverageUserScore!Y38)</f>
        <v>3.6879991088818618</v>
      </c>
      <c r="Z37">
        <f ca="1">IF(ISERROR(WeightedAvePlusAverageUserScore!Z38),0,WeightedAvePlusAverageUserScore!Z38)</f>
        <v>3.3588454796160514</v>
      </c>
    </row>
    <row r="38" spans="1:26">
      <c r="A38" s="34" t="s">
        <v>36</v>
      </c>
      <c r="B38">
        <f ca="1">IF(ISERROR(WeightedAvePlusAverageUserScore!B39),0,WeightedAvePlusAverageUserScore!B39)</f>
        <v>3.6547176262657839</v>
      </c>
      <c r="C38">
        <f ca="1">IF(ISERROR(WeightedAvePlusAverageUserScore!C39),0,WeightedAvePlusAverageUserScore!C39)</f>
        <v>4.1300526151987604</v>
      </c>
      <c r="D38">
        <f ca="1">IF(ISERROR(WeightedAvePlusAverageUserScore!D39),0,WeightedAvePlusAverageUserScore!D39)</f>
        <v>4.5927526464500232</v>
      </c>
      <c r="E38">
        <f ca="1">IF(ISERROR(WeightedAvePlusAverageUserScore!E39),0,WeightedAvePlusAverageUserScore!E39)</f>
        <v>4.0588235294117645</v>
      </c>
      <c r="F38">
        <f ca="1">IF(ISERROR(WeightedAvePlusAverageUserScore!F39),0,WeightedAvePlusAverageUserScore!F39)</f>
        <v>3.610084980603554</v>
      </c>
      <c r="G38">
        <f ca="1">IF(ISERROR(WeightedAvePlusAverageUserScore!G39),0,WeightedAvePlusAverageUserScore!G39)</f>
        <v>3.6020012699602613</v>
      </c>
      <c r="H38">
        <f ca="1">IF(ISERROR(WeightedAvePlusAverageUserScore!H39),0,WeightedAvePlusAverageUserScore!H39)</f>
        <v>4.4310075575549259</v>
      </c>
      <c r="I38">
        <f ca="1">IF(ISERROR(WeightedAvePlusAverageUserScore!I39),0,WeightedAvePlusAverageUserScore!I39)</f>
        <v>3.4181465919569938</v>
      </c>
      <c r="J38">
        <f ca="1">IF(ISERROR(WeightedAvePlusAverageUserScore!J39),0,WeightedAvePlusAverageUserScore!J39)</f>
        <v>3.7192350681818449</v>
      </c>
      <c r="K38">
        <f ca="1">IF(ISERROR(WeightedAvePlusAverageUserScore!K39),0,WeightedAvePlusAverageUserScore!K39)</f>
        <v>4.0636454139853475</v>
      </c>
      <c r="L38">
        <f ca="1">IF(ISERROR(WeightedAvePlusAverageUserScore!L39),0,WeightedAvePlusAverageUserScore!L39)</f>
        <v>4.0340538904444694</v>
      </c>
      <c r="M38">
        <f ca="1">IF(ISERROR(WeightedAvePlusAverageUserScore!M39),0,WeightedAvePlusAverageUserScore!M39)</f>
        <v>3.8445448134781999</v>
      </c>
      <c r="N38">
        <f ca="1">IF(ISERROR(WeightedAvePlusAverageUserScore!N39),0,WeightedAvePlusAverageUserScore!N39)</f>
        <v>3.7729416730712728</v>
      </c>
      <c r="O38">
        <f ca="1">IF(ISERROR(WeightedAvePlusAverageUserScore!O39),0,WeightedAvePlusAverageUserScore!O39)</f>
        <v>4.3804467318725857</v>
      </c>
      <c r="P38">
        <f ca="1">IF(ISERROR(WeightedAvePlusAverageUserScore!P39),0,WeightedAvePlusAverageUserScore!P39)</f>
        <v>3.5517703032895009</v>
      </c>
      <c r="Q38">
        <f ca="1">IF(ISERROR(WeightedAvePlusAverageUserScore!Q39),0,WeightedAvePlusAverageUserScore!Q39)</f>
        <v>3.6282051282051282</v>
      </c>
      <c r="R38">
        <f ca="1">IF(ISERROR(WeightedAvePlusAverageUserScore!R39),0,WeightedAvePlusAverageUserScore!R39)</f>
        <v>2.9642857142857144</v>
      </c>
      <c r="S38">
        <f ca="1">IF(ISERROR(WeightedAvePlusAverageUserScore!S39),0,WeightedAvePlusAverageUserScore!S39)</f>
        <v>3.4888999171484762</v>
      </c>
      <c r="T38">
        <f ca="1">IF(ISERROR(WeightedAvePlusAverageUserScore!T39),0,WeightedAvePlusAverageUserScore!T39)</f>
        <v>3.6728761731681323</v>
      </c>
      <c r="U38">
        <f ca="1">IF(ISERROR(WeightedAvePlusAverageUserScore!U39),0,WeightedAvePlusAverageUserScore!U39)</f>
        <v>2.8250419612675843</v>
      </c>
      <c r="V38">
        <f ca="1">IF(ISERROR(WeightedAvePlusAverageUserScore!V39),0,WeightedAvePlusAverageUserScore!V39)</f>
        <v>4.1148648648648649</v>
      </c>
      <c r="W38">
        <f ca="1">IF(ISERROR(WeightedAvePlusAverageUserScore!W39),0,WeightedAvePlusAverageUserScore!W39)</f>
        <v>3.3935072046341106</v>
      </c>
      <c r="X38">
        <f ca="1">IF(ISERROR(WeightedAvePlusAverageUserScore!X39),0,WeightedAvePlusAverageUserScore!X39)</f>
        <v>4.2811392184765573</v>
      </c>
      <c r="Y38">
        <f ca="1">IF(ISERROR(WeightedAvePlusAverageUserScore!Y39),0,WeightedAvePlusAverageUserScore!Y39)</f>
        <v>3.7100681325755023</v>
      </c>
      <c r="Z38">
        <f ca="1">IF(ISERROR(WeightedAvePlusAverageUserScore!Z39),0,WeightedAvePlusAverageUserScore!Z39)</f>
        <v>3.4409658622585484</v>
      </c>
    </row>
    <row r="39" spans="1:26">
      <c r="A39" s="34" t="s">
        <v>37</v>
      </c>
      <c r="B39">
        <f ca="1">IF(ISERROR(WeightedAvePlusAverageUserScore!B40),0,WeightedAvePlusAverageUserScore!B40)</f>
        <v>3.6515151515151514</v>
      </c>
      <c r="C39">
        <f ca="1">IF(ISERROR(WeightedAvePlusAverageUserScore!C40),0,WeightedAvePlusAverageUserScore!C40)</f>
        <v>4.1079545454545459</v>
      </c>
      <c r="D39">
        <f ca="1">IF(ISERROR(WeightedAvePlusAverageUserScore!D40),0,WeightedAvePlusAverageUserScore!D40)</f>
        <v>4.7044757701115207</v>
      </c>
      <c r="E39">
        <f ca="1">IF(ISERROR(WeightedAvePlusAverageUserScore!E40),0,WeightedAvePlusAverageUserScore!E40)</f>
        <v>4.0447042960295567</v>
      </c>
      <c r="F39">
        <f ca="1">IF(ISERROR(WeightedAvePlusAverageUserScore!F40),0,WeightedAvePlusAverageUserScore!F40)</f>
        <v>3.6717516383339657</v>
      </c>
      <c r="G39">
        <f ca="1">IF(ISERROR(WeightedAvePlusAverageUserScore!G40),0,WeightedAvePlusAverageUserScore!G40)</f>
        <v>3.6524377916958555</v>
      </c>
      <c r="H39">
        <f ca="1">IF(ISERROR(WeightedAvePlusAverageUserScore!H40),0,WeightedAvePlusAverageUserScore!H40)</f>
        <v>4.441130856547888</v>
      </c>
      <c r="I39">
        <f ca="1">IF(ISERROR(WeightedAvePlusAverageUserScore!I40),0,WeightedAvePlusAverageUserScore!I40)</f>
        <v>3.4516181795899907</v>
      </c>
      <c r="J39">
        <f ca="1">IF(ISERROR(WeightedAvePlusAverageUserScore!J40),0,WeightedAvePlusAverageUserScore!J40)</f>
        <v>3.739206300707612</v>
      </c>
      <c r="K39">
        <f ca="1">IF(ISERROR(WeightedAvePlusAverageUserScore!K40),0,WeightedAvePlusAverageUserScore!K40)</f>
        <v>4.0388852776486663</v>
      </c>
      <c r="L39">
        <f ca="1">IF(ISERROR(WeightedAvePlusAverageUserScore!L40),0,WeightedAvePlusAverageUserScore!L40)</f>
        <v>4.0652173913043477</v>
      </c>
      <c r="M39">
        <f ca="1">IF(ISERROR(WeightedAvePlusAverageUserScore!M40),0,WeightedAvePlusAverageUserScore!M40)</f>
        <v>3.703529793301775</v>
      </c>
      <c r="N39">
        <f ca="1">IF(ISERROR(WeightedAvePlusAverageUserScore!N40),0,WeightedAvePlusAverageUserScore!N40)</f>
        <v>3.7272564887974147</v>
      </c>
      <c r="O39">
        <f ca="1">IF(ISERROR(WeightedAvePlusAverageUserScore!O40),0,WeightedAvePlusAverageUserScore!O40)</f>
        <v>4.3921289120450879</v>
      </c>
      <c r="P39">
        <f ca="1">IF(ISERROR(WeightedAvePlusAverageUserScore!P40),0,WeightedAvePlusAverageUserScore!P40)</f>
        <v>3.6767483021037961</v>
      </c>
      <c r="Q39">
        <f ca="1">IF(ISERROR(WeightedAvePlusAverageUserScore!Q40),0,WeightedAvePlusAverageUserScore!Q40)</f>
        <v>3.6315013681748214</v>
      </c>
      <c r="R39">
        <f ca="1">IF(ISERROR(WeightedAvePlusAverageUserScore!R40),0,WeightedAvePlusAverageUserScore!R40)</f>
        <v>2.9543377645619802</v>
      </c>
      <c r="S39">
        <f ca="1">IF(ISERROR(WeightedAvePlusAverageUserScore!S40),0,WeightedAvePlusAverageUserScore!S40)</f>
        <v>3.5005692071311154</v>
      </c>
      <c r="T39">
        <f ca="1">IF(ISERROR(WeightedAvePlusAverageUserScore!T40),0,WeightedAvePlusAverageUserScore!T40)</f>
        <v>3.8489964525389602</v>
      </c>
      <c r="U39">
        <f ca="1">IF(ISERROR(WeightedAvePlusAverageUserScore!U40),0,WeightedAvePlusAverageUserScore!U40)</f>
        <v>2.9031459646127473</v>
      </c>
      <c r="V39">
        <f ca="1">IF(ISERROR(WeightedAvePlusAverageUserScore!V40),0,WeightedAvePlusAverageUserScore!V40)</f>
        <v>3.8579858863629291</v>
      </c>
      <c r="W39">
        <f ca="1">IF(ISERROR(WeightedAvePlusAverageUserScore!W40),0,WeightedAvePlusAverageUserScore!W40)</f>
        <v>3.4628132925389887</v>
      </c>
      <c r="X39">
        <f ca="1">IF(ISERROR(WeightedAvePlusAverageUserScore!X40),0,WeightedAvePlusAverageUserScore!X40)</f>
        <v>4.2794117647058822</v>
      </c>
      <c r="Y39">
        <f ca="1">IF(ISERROR(WeightedAvePlusAverageUserScore!Y40),0,WeightedAvePlusAverageUserScore!Y40)</f>
        <v>3.5717840458179841</v>
      </c>
      <c r="Z39">
        <f ca="1">IF(ISERROR(WeightedAvePlusAverageUserScore!Z40),0,WeightedAvePlusAverageUserScore!Z40)</f>
        <v>3.3698630136986303</v>
      </c>
    </row>
    <row r="40" spans="1:26">
      <c r="A40" s="34" t="s">
        <v>38</v>
      </c>
      <c r="B40">
        <f ca="1">IF(ISERROR(WeightedAvePlusAverageUserScore!B41),0,WeightedAvePlusAverageUserScore!B41)</f>
        <v>3.6613880973180488</v>
      </c>
      <c r="C40">
        <f ca="1">IF(ISERROR(WeightedAvePlusAverageUserScore!C41),0,WeightedAvePlusAverageUserScore!C41)</f>
        <v>4.09613926807687</v>
      </c>
      <c r="D40">
        <f ca="1">IF(ISERROR(WeightedAvePlusAverageUserScore!D41),0,WeightedAvePlusAverageUserScore!D41)</f>
        <v>4.6935599575939122</v>
      </c>
      <c r="E40">
        <f ca="1">IF(ISERROR(WeightedAvePlusAverageUserScore!E41),0,WeightedAvePlusAverageUserScore!E41)</f>
        <v>4.0719106437940606</v>
      </c>
      <c r="F40">
        <f ca="1">IF(ISERROR(WeightedAvePlusAverageUserScore!F41),0,WeightedAvePlusAverageUserScore!F41)</f>
        <v>3.6227851278454928</v>
      </c>
      <c r="G40">
        <f ca="1">IF(ISERROR(WeightedAvePlusAverageUserScore!G41),0,WeightedAvePlusAverageUserScore!G41)</f>
        <v>3.6898098692864951</v>
      </c>
      <c r="H40">
        <f ca="1">IF(ISERROR(WeightedAvePlusAverageUserScore!H41),0,WeightedAvePlusAverageUserScore!H41)</f>
        <v>4.6438185998858463</v>
      </c>
      <c r="I40">
        <f ca="1">IF(ISERROR(WeightedAvePlusAverageUserScore!I41),0,WeightedAvePlusAverageUserScore!I41)</f>
        <v>3.3900366528368275</v>
      </c>
      <c r="J40">
        <f ca="1">IF(ISERROR(WeightedAvePlusAverageUserScore!J41),0,WeightedAvePlusAverageUserScore!J41)</f>
        <v>3.7451140378789085</v>
      </c>
      <c r="K40">
        <f ca="1">IF(ISERROR(WeightedAvePlusAverageUserScore!K41),0,WeightedAvePlusAverageUserScore!K41)</f>
        <v>4.0707230927884552</v>
      </c>
      <c r="L40">
        <f ca="1">IF(ISERROR(WeightedAvePlusAverageUserScore!L41),0,WeightedAvePlusAverageUserScore!L41)</f>
        <v>4.0918173567994627</v>
      </c>
      <c r="M40">
        <f ca="1">IF(ISERROR(WeightedAvePlusAverageUserScore!M41),0,WeightedAvePlusAverageUserScore!M41)</f>
        <v>3.9089998635705783</v>
      </c>
      <c r="N40">
        <f ca="1">IF(ISERROR(WeightedAvePlusAverageUserScore!N41),0,WeightedAvePlusAverageUserScore!N41)</f>
        <v>3.8820202344766264</v>
      </c>
      <c r="O40">
        <f ca="1">IF(ISERROR(WeightedAvePlusAverageUserScore!O41),0,WeightedAvePlusAverageUserScore!O41)</f>
        <v>4.3943271458142839</v>
      </c>
      <c r="P40">
        <f ca="1">IF(ISERROR(WeightedAvePlusAverageUserScore!P41),0,WeightedAvePlusAverageUserScore!P41)</f>
        <v>3.6483896175955577</v>
      </c>
      <c r="Q40">
        <f ca="1">IF(ISERROR(WeightedAvePlusAverageUserScore!Q41),0,WeightedAvePlusAverageUserScore!Q41)</f>
        <v>3.6259064126015814</v>
      </c>
      <c r="R40">
        <f ca="1">IF(ISERROR(WeightedAvePlusAverageUserScore!R41),0,WeightedAvePlusAverageUserScore!R41)</f>
        <v>2.9679330214355977</v>
      </c>
      <c r="S40">
        <f ca="1">IF(ISERROR(WeightedAvePlusAverageUserScore!S41),0,WeightedAvePlusAverageUserScore!S41)</f>
        <v>3.464483118628372</v>
      </c>
      <c r="T40">
        <f ca="1">IF(ISERROR(WeightedAvePlusAverageUserScore!T41),0,WeightedAvePlusAverageUserScore!T41)</f>
        <v>3.9099440222180712</v>
      </c>
      <c r="U40">
        <f ca="1">IF(ISERROR(WeightedAvePlusAverageUserScore!U41),0,WeightedAvePlusAverageUserScore!U41)</f>
        <v>3.0017716411988085</v>
      </c>
      <c r="V40">
        <f ca="1">IF(ISERROR(WeightedAvePlusAverageUserScore!V41),0,WeightedAvePlusAverageUserScore!V41)</f>
        <v>4.0779462054944471</v>
      </c>
      <c r="W40">
        <f ca="1">IF(ISERROR(WeightedAvePlusAverageUserScore!W41),0,WeightedAvePlusAverageUserScore!W41)</f>
        <v>3.5292029203265698</v>
      </c>
      <c r="X40">
        <f ca="1">IF(ISERROR(WeightedAvePlusAverageUserScore!X41),0,WeightedAvePlusAverageUserScore!X41)</f>
        <v>4.2594636656076394</v>
      </c>
      <c r="Y40">
        <f ca="1">IF(ISERROR(WeightedAvePlusAverageUserScore!Y41),0,WeightedAvePlusAverageUserScore!Y41)</f>
        <v>3.4633315370228344</v>
      </c>
      <c r="Z40">
        <f ca="1">IF(ISERROR(WeightedAvePlusAverageUserScore!Z41),0,WeightedAvePlusAverageUserScore!Z41)</f>
        <v>3.2753255686871752</v>
      </c>
    </row>
    <row r="41" spans="1:26">
      <c r="A41" s="34" t="s">
        <v>39</v>
      </c>
      <c r="B41">
        <f ca="1">IF(ISERROR(WeightedAvePlusAverageUserScore!B42),0,WeightedAvePlusAverageUserScore!B42)</f>
        <v>0</v>
      </c>
      <c r="C41">
        <f ca="1">IF(ISERROR(WeightedAvePlusAverageUserScore!C42),0,WeightedAvePlusAverageUserScore!C42)</f>
        <v>4.1079545454545459</v>
      </c>
      <c r="D41">
        <f ca="1">IF(ISERROR(WeightedAvePlusAverageUserScore!D42),0,WeightedAvePlusAverageUserScore!D42)</f>
        <v>4.6825205168221977</v>
      </c>
      <c r="E41">
        <f ca="1">IF(ISERROR(WeightedAvePlusAverageUserScore!E42),0,WeightedAvePlusAverageUserScore!E42)</f>
        <v>4.0588235294117645</v>
      </c>
      <c r="F41">
        <f ca="1">IF(ISERROR(WeightedAvePlusAverageUserScore!F42),0,WeightedAvePlusAverageUserScore!F42)</f>
        <v>3.6615384615384614</v>
      </c>
      <c r="G41">
        <f ca="1">IF(ISERROR(WeightedAvePlusAverageUserScore!G42),0,WeightedAvePlusAverageUserScore!G42)</f>
        <v>3.6666666666666665</v>
      </c>
      <c r="H41">
        <f ca="1">IF(ISERROR(WeightedAvePlusAverageUserScore!H42),0,WeightedAvePlusAverageUserScore!H42)</f>
        <v>4.5</v>
      </c>
      <c r="I41">
        <f ca="1">IF(ISERROR(WeightedAvePlusAverageUserScore!I42),0,WeightedAvePlusAverageUserScore!I42)</f>
        <v>3.553907751222801</v>
      </c>
      <c r="J41">
        <f ca="1">IF(ISERROR(WeightedAvePlusAverageUserScore!J42),0,WeightedAvePlusAverageUserScore!J42)</f>
        <v>3.6876173619525621</v>
      </c>
      <c r="K41">
        <f ca="1">IF(ISERROR(WeightedAvePlusAverageUserScore!K42),0,WeightedAvePlusAverageUserScore!K42)</f>
        <v>4.0473723034792979</v>
      </c>
      <c r="L41">
        <f ca="1">IF(ISERROR(WeightedAvePlusAverageUserScore!L42),0,WeightedAvePlusAverageUserScore!L42)</f>
        <v>4.087476424186959</v>
      </c>
      <c r="M41">
        <f ca="1">IF(ISERROR(WeightedAvePlusAverageUserScore!M42),0,WeightedAvePlusAverageUserScore!M42)</f>
        <v>3.8462993912025567</v>
      </c>
      <c r="N41">
        <f ca="1">IF(ISERROR(WeightedAvePlusAverageUserScore!N42),0,WeightedAvePlusAverageUserScore!N42)</f>
        <v>3.7597402597402598</v>
      </c>
      <c r="O41">
        <f ca="1">IF(ISERROR(WeightedAvePlusAverageUserScore!O42),0,WeightedAvePlusAverageUserScore!O42)</f>
        <v>4.4444298813015592</v>
      </c>
      <c r="P41">
        <f ca="1">IF(ISERROR(WeightedAvePlusAverageUserScore!P42),0,WeightedAvePlusAverageUserScore!P42)</f>
        <v>3.6075982235850179</v>
      </c>
      <c r="Q41">
        <f ca="1">IF(ISERROR(WeightedAvePlusAverageUserScore!Q42),0,WeightedAvePlusAverageUserScore!Q42)</f>
        <v>3.7051597750673575</v>
      </c>
      <c r="R41">
        <f ca="1">IF(ISERROR(WeightedAvePlusAverageUserScore!R42),0,WeightedAvePlusAverageUserScore!R42)</f>
        <v>2.9642857142857144</v>
      </c>
      <c r="S41">
        <f ca="1">IF(ISERROR(WeightedAvePlusAverageUserScore!S42),0,WeightedAvePlusAverageUserScore!S42)</f>
        <v>3.3787728230638345</v>
      </c>
      <c r="T41">
        <f ca="1">IF(ISERROR(WeightedAvePlusAverageUserScore!T42),0,WeightedAvePlusAverageUserScore!T42)</f>
        <v>3.8656716417910446</v>
      </c>
      <c r="U41">
        <f ca="1">IF(ISERROR(WeightedAvePlusAverageUserScore!U42),0,WeightedAvePlusAverageUserScore!U42)</f>
        <v>2.779767327745398</v>
      </c>
      <c r="V41">
        <f ca="1">IF(ISERROR(WeightedAvePlusAverageUserScore!V42),0,WeightedAvePlusAverageUserScore!V42)</f>
        <v>0</v>
      </c>
      <c r="W41">
        <f ca="1">IF(ISERROR(WeightedAvePlusAverageUserScore!W42),0,WeightedAvePlusAverageUserScore!W42)</f>
        <v>3.2418941458141379</v>
      </c>
      <c r="X41">
        <f ca="1">IF(ISERROR(WeightedAvePlusAverageUserScore!X42),0,WeightedAvePlusAverageUserScore!X42)</f>
        <v>0</v>
      </c>
      <c r="Y41">
        <f ca="1">IF(ISERROR(WeightedAvePlusAverageUserScore!Y42),0,WeightedAvePlusAverageUserScore!Y42)</f>
        <v>3.6158538313808077</v>
      </c>
      <c r="Z41">
        <f ca="1">IF(ISERROR(WeightedAvePlusAverageUserScore!Z42),0,WeightedAvePlusAverageUserScore!Z42)</f>
        <v>3.4788142507640472</v>
      </c>
    </row>
    <row r="42" spans="1:26">
      <c r="A42" s="34" t="s">
        <v>40</v>
      </c>
      <c r="B42">
        <f ca="1">IF(ISERROR(WeightedAvePlusAverageUserScore!B43),0,WeightedAvePlusAverageUserScore!B43)</f>
        <v>3.6571151845335192</v>
      </c>
      <c r="C42">
        <f ca="1">IF(ISERROR(WeightedAvePlusAverageUserScore!C43),0,WeightedAvePlusAverageUserScore!C43)</f>
        <v>4.0999527591424272</v>
      </c>
      <c r="D42">
        <f ca="1">IF(ISERROR(WeightedAvePlusAverageUserScore!D43),0,WeightedAvePlusAverageUserScore!D43)</f>
        <v>4.6556270990020217</v>
      </c>
      <c r="E42">
        <f ca="1">IF(ISERROR(WeightedAvePlusAverageUserScore!E43),0,WeightedAvePlusAverageUserScore!E43)</f>
        <v>4.0459609050813148</v>
      </c>
      <c r="F42">
        <f ca="1">IF(ISERROR(WeightedAvePlusAverageUserScore!F43),0,WeightedAvePlusAverageUserScore!F43)</f>
        <v>3.5997942844165722</v>
      </c>
      <c r="G42">
        <f ca="1">IF(ISERROR(WeightedAvePlusAverageUserScore!G43),0,WeightedAvePlusAverageUserScore!G43)</f>
        <v>3.6411172554595237</v>
      </c>
      <c r="H42">
        <f ca="1">IF(ISERROR(WeightedAvePlusAverageUserScore!H43),0,WeightedAvePlusAverageUserScore!H43)</f>
        <v>4.5974952850089119</v>
      </c>
      <c r="I42">
        <f ca="1">IF(ISERROR(WeightedAvePlusAverageUserScore!I43),0,WeightedAvePlusAverageUserScore!I43)</f>
        <v>3.6440342998281401</v>
      </c>
      <c r="J42">
        <f ca="1">IF(ISERROR(WeightedAvePlusAverageUserScore!J43),0,WeightedAvePlusAverageUserScore!J43)</f>
        <v>3.6927803979372245</v>
      </c>
      <c r="K42">
        <f ca="1">IF(ISERROR(WeightedAvePlusAverageUserScore!K43),0,WeightedAvePlusAverageUserScore!K43)</f>
        <v>4.0410221866199443</v>
      </c>
      <c r="L42">
        <f ca="1">IF(ISERROR(WeightedAvePlusAverageUserScore!L43),0,WeightedAvePlusAverageUserScore!L43)</f>
        <v>4.1101331200770437</v>
      </c>
      <c r="M42">
        <f ca="1">IF(ISERROR(WeightedAvePlusAverageUserScore!M43),0,WeightedAvePlusAverageUserScore!M43)</f>
        <v>3.8610811970945957</v>
      </c>
      <c r="N42">
        <f ca="1">IF(ISERROR(WeightedAvePlusAverageUserScore!N43),0,WeightedAvePlusAverageUserScore!N43)</f>
        <v>3.8003620347964322</v>
      </c>
      <c r="O42">
        <f ca="1">IF(ISERROR(WeightedAvePlusAverageUserScore!O43),0,WeightedAvePlusAverageUserScore!O43)</f>
        <v>4.3596633978919108</v>
      </c>
      <c r="P42">
        <f ca="1">IF(ISERROR(WeightedAvePlusAverageUserScore!P43),0,WeightedAvePlusAverageUserScore!P43)</f>
        <v>3.6458634666355758</v>
      </c>
      <c r="Q42">
        <f ca="1">IF(ISERROR(WeightedAvePlusAverageUserScore!Q43),0,WeightedAvePlusAverageUserScore!Q43)</f>
        <v>3.5743353324849068</v>
      </c>
      <c r="R42">
        <f ca="1">IF(ISERROR(WeightedAvePlusAverageUserScore!R43),0,WeightedAvePlusAverageUserScore!R43)</f>
        <v>2.9558115392814215</v>
      </c>
      <c r="S42">
        <f ca="1">IF(ISERROR(WeightedAvePlusAverageUserScore!S43),0,WeightedAvePlusAverageUserScore!S43)</f>
        <v>3.4631515138137123</v>
      </c>
      <c r="T42">
        <f ca="1">IF(ISERROR(WeightedAvePlusAverageUserScore!T43),0,WeightedAvePlusAverageUserScore!T43)</f>
        <v>3.8219520007331549</v>
      </c>
      <c r="U42">
        <f ca="1">IF(ISERROR(WeightedAvePlusAverageUserScore!U43),0,WeightedAvePlusAverageUserScore!U43)</f>
        <v>2.9240492862622705</v>
      </c>
      <c r="V42">
        <f ca="1">IF(ISERROR(WeightedAvePlusAverageUserScore!V43),0,WeightedAvePlusAverageUserScore!V43)</f>
        <v>3.9263974214246207</v>
      </c>
      <c r="W42">
        <f ca="1">IF(ISERROR(WeightedAvePlusAverageUserScore!W43),0,WeightedAvePlusAverageUserScore!W43)</f>
        <v>3.4899493807148332</v>
      </c>
      <c r="X42">
        <f ca="1">IF(ISERROR(WeightedAvePlusAverageUserScore!X43),0,WeightedAvePlusAverageUserScore!X43)</f>
        <v>4.1814422203191492</v>
      </c>
      <c r="Y42">
        <f ca="1">IF(ISERROR(WeightedAvePlusAverageUserScore!Y43),0,WeightedAvePlusAverageUserScore!Y43)</f>
        <v>3.5939932640153995</v>
      </c>
      <c r="Z42">
        <f ca="1">IF(ISERROR(WeightedAvePlusAverageUserScore!Z43),0,WeightedAvePlusAverageUserScore!Z43)</f>
        <v>3.3361353753307337</v>
      </c>
    </row>
    <row r="43" spans="1:26">
      <c r="A43" s="34" t="s">
        <v>41</v>
      </c>
      <c r="B43">
        <f ca="1">IF(ISERROR(WeightedAvePlusAverageUserScore!B44),0,WeightedAvePlusAverageUserScore!B44)</f>
        <v>3.6036090426899814</v>
      </c>
      <c r="C43">
        <f ca="1">IF(ISERROR(WeightedAvePlusAverageUserScore!C44),0,WeightedAvePlusAverageUserScore!C44)</f>
        <v>4.1003693568954445</v>
      </c>
      <c r="D43">
        <f ca="1">IF(ISERROR(WeightedAvePlusAverageUserScore!D44),0,WeightedAvePlusAverageUserScore!D44)</f>
        <v>4.8151257198076092</v>
      </c>
      <c r="E43">
        <f ca="1">IF(ISERROR(WeightedAvePlusAverageUserScore!E44),0,WeightedAvePlusAverageUserScore!E44)</f>
        <v>4.1646403785886257</v>
      </c>
      <c r="F43">
        <f ca="1">IF(ISERROR(WeightedAvePlusAverageUserScore!F44),0,WeightedAvePlusAverageUserScore!F44)</f>
        <v>3.6755998602846858</v>
      </c>
      <c r="G43">
        <f ca="1">IF(ISERROR(WeightedAvePlusAverageUserScore!G44),0,WeightedAvePlusAverageUserScore!G44)</f>
        <v>3.576031112642486</v>
      </c>
      <c r="H43">
        <f ca="1">IF(ISERROR(WeightedAvePlusAverageUserScore!H44),0,WeightedAvePlusAverageUserScore!H44)</f>
        <v>4.3260624366427107</v>
      </c>
      <c r="I43">
        <f ca="1">IF(ISERROR(WeightedAvePlusAverageUserScore!I44),0,WeightedAvePlusAverageUserScore!I44)</f>
        <v>3.4187755864242733</v>
      </c>
      <c r="J43">
        <f ca="1">IF(ISERROR(WeightedAvePlusAverageUserScore!J44),0,WeightedAvePlusAverageUserScore!J44)</f>
        <v>3.7111803255700355</v>
      </c>
      <c r="K43">
        <f ca="1">IF(ISERROR(WeightedAvePlusAverageUserScore!K44),0,WeightedAvePlusAverageUserScore!K44)</f>
        <v>4.0628299558789056</v>
      </c>
      <c r="L43">
        <f ca="1">IF(ISERROR(WeightedAvePlusAverageUserScore!L44),0,WeightedAvePlusAverageUserScore!L44)</f>
        <v>4.0460982904645499</v>
      </c>
      <c r="M43">
        <f ca="1">IF(ISERROR(WeightedAvePlusAverageUserScore!M44),0,WeightedAvePlusAverageUserScore!M44)</f>
        <v>3.8761330615837437</v>
      </c>
      <c r="N43">
        <f ca="1">IF(ISERROR(WeightedAvePlusAverageUserScore!N44),0,WeightedAvePlusAverageUserScore!N44)</f>
        <v>3.7416308091044344</v>
      </c>
      <c r="O43">
        <f ca="1">IF(ISERROR(WeightedAvePlusAverageUserScore!O44),0,WeightedAvePlusAverageUserScore!O44)</f>
        <v>4.3914885153415915</v>
      </c>
      <c r="P43">
        <f ca="1">IF(ISERROR(WeightedAvePlusAverageUserScore!P44),0,WeightedAvePlusAverageUserScore!P44)</f>
        <v>3.6263258874249926</v>
      </c>
      <c r="Q43">
        <f ca="1">IF(ISERROR(WeightedAvePlusAverageUserScore!Q44),0,WeightedAvePlusAverageUserScore!Q44)</f>
        <v>3.6282051282051282</v>
      </c>
      <c r="R43">
        <f ca="1">IF(ISERROR(WeightedAvePlusAverageUserScore!R44),0,WeightedAvePlusAverageUserScore!R44)</f>
        <v>2.9439576517447441</v>
      </c>
      <c r="S43">
        <f ca="1">IF(ISERROR(WeightedAvePlusAverageUserScore!S44),0,WeightedAvePlusAverageUserScore!S44)</f>
        <v>3.4164508183627702</v>
      </c>
      <c r="T43">
        <f ca="1">IF(ISERROR(WeightedAvePlusAverageUserScore!T44),0,WeightedAvePlusAverageUserScore!T44)</f>
        <v>3.854371207140658</v>
      </c>
      <c r="U43">
        <f ca="1">IF(ISERROR(WeightedAvePlusAverageUserScore!U44),0,WeightedAvePlusAverageUserScore!U44)</f>
        <v>2.8063053263974114</v>
      </c>
      <c r="V43">
        <f ca="1">IF(ISERROR(WeightedAvePlusAverageUserScore!V44),0,WeightedAvePlusAverageUserScore!V44)</f>
        <v>4.1047709090409992</v>
      </c>
      <c r="W43">
        <f ca="1">IF(ISERROR(WeightedAvePlusAverageUserScore!W44),0,WeightedAvePlusAverageUserScore!W44)</f>
        <v>3.6287585975850347</v>
      </c>
      <c r="X43">
        <f ca="1">IF(ISERROR(WeightedAvePlusAverageUserScore!X44),0,WeightedAvePlusAverageUserScore!X44)</f>
        <v>4.1975563146195691</v>
      </c>
      <c r="Y43">
        <f ca="1">IF(ISERROR(WeightedAvePlusAverageUserScore!Y44),0,WeightedAvePlusAverageUserScore!Y44)</f>
        <v>3.7293848717551272</v>
      </c>
      <c r="Z43">
        <f ca="1">IF(ISERROR(WeightedAvePlusAverageUserScore!Z44),0,WeightedAvePlusAverageUserScore!Z44)</f>
        <v>3.3851676290346511</v>
      </c>
    </row>
    <row r="44" spans="1:26">
      <c r="A44" s="34" t="s">
        <v>42</v>
      </c>
      <c r="B44">
        <f ca="1">IF(ISERROR(WeightedAvePlusAverageUserScore!B45),0,WeightedAvePlusAverageUserScore!B45)</f>
        <v>3.5660284133803453</v>
      </c>
      <c r="C44">
        <f ca="1">IF(ISERROR(WeightedAvePlusAverageUserScore!C45),0,WeightedAvePlusAverageUserScore!C45)</f>
        <v>4.0969372631142997</v>
      </c>
      <c r="D44">
        <f ca="1">IF(ISERROR(WeightedAvePlusAverageUserScore!D45),0,WeightedAvePlusAverageUserScore!D45)</f>
        <v>4.7859702477584731</v>
      </c>
      <c r="E44">
        <f ca="1">IF(ISERROR(WeightedAvePlusAverageUserScore!E45),0,WeightedAvePlusAverageUserScore!E45)</f>
        <v>4.1790946458200464</v>
      </c>
      <c r="F44">
        <f ca="1">IF(ISERROR(WeightedAvePlusAverageUserScore!F45),0,WeightedAvePlusAverageUserScore!F45)</f>
        <v>3.6701380091333067</v>
      </c>
      <c r="G44">
        <f ca="1">IF(ISERROR(WeightedAvePlusAverageUserScore!G45),0,WeightedAvePlusAverageUserScore!G45)</f>
        <v>3.6357505014875389</v>
      </c>
      <c r="H44">
        <f ca="1">IF(ISERROR(WeightedAvePlusAverageUserScore!H45),0,WeightedAvePlusAverageUserScore!H45)</f>
        <v>4.356837387725931</v>
      </c>
      <c r="I44">
        <f ca="1">IF(ISERROR(WeightedAvePlusAverageUserScore!I45),0,WeightedAvePlusAverageUserScore!I45)</f>
        <v>3.492144967635471</v>
      </c>
      <c r="J44">
        <f ca="1">IF(ISERROR(WeightedAvePlusAverageUserScore!J45),0,WeightedAvePlusAverageUserScore!J45)</f>
        <v>3.7005795143096143</v>
      </c>
      <c r="K44">
        <f ca="1">IF(ISERROR(WeightedAvePlusAverageUserScore!K45),0,WeightedAvePlusAverageUserScore!K45)</f>
        <v>4.0200546679220048</v>
      </c>
      <c r="L44">
        <f ca="1">IF(ISERROR(WeightedAvePlusAverageUserScore!L45),0,WeightedAvePlusAverageUserScore!L45)</f>
        <v>4.058279786544742</v>
      </c>
      <c r="M44">
        <f ca="1">IF(ISERROR(WeightedAvePlusAverageUserScore!M45),0,WeightedAvePlusAverageUserScore!M45)</f>
        <v>3.8485154612116363</v>
      </c>
      <c r="N44">
        <f ca="1">IF(ISERROR(WeightedAvePlusAverageUserScore!N45),0,WeightedAvePlusAverageUserScore!N45)</f>
        <v>3.5629814788551153</v>
      </c>
      <c r="O44">
        <f ca="1">IF(ISERROR(WeightedAvePlusAverageUserScore!O45),0,WeightedAvePlusAverageUserScore!O45)</f>
        <v>4.4301724537802247</v>
      </c>
      <c r="P44">
        <f ca="1">IF(ISERROR(WeightedAvePlusAverageUserScore!P45),0,WeightedAvePlusAverageUserScore!P45)</f>
        <v>3.6134716606092456</v>
      </c>
      <c r="Q44">
        <f ca="1">IF(ISERROR(WeightedAvePlusAverageUserScore!Q45),0,WeightedAvePlusAverageUserScore!Q45)</f>
        <v>3.6782248772072466</v>
      </c>
      <c r="R44">
        <f ca="1">IF(ISERROR(WeightedAvePlusAverageUserScore!R45),0,WeightedAvePlusAverageUserScore!R45)</f>
        <v>3.0085219690607454</v>
      </c>
      <c r="S44">
        <f ca="1">IF(ISERROR(WeightedAvePlusAverageUserScore!S45),0,WeightedAvePlusAverageUserScore!S45)</f>
        <v>3.3428868244070569</v>
      </c>
      <c r="T44">
        <f ca="1">IF(ISERROR(WeightedAvePlusAverageUserScore!T45),0,WeightedAvePlusAverageUserScore!T45)</f>
        <v>3.9497410235120269</v>
      </c>
      <c r="U44">
        <f ca="1">IF(ISERROR(WeightedAvePlusAverageUserScore!U45),0,WeightedAvePlusAverageUserScore!U45)</f>
        <v>2.8105393838908141</v>
      </c>
      <c r="V44">
        <f ca="1">IF(ISERROR(WeightedAvePlusAverageUserScore!V45),0,WeightedAvePlusAverageUserScore!V45)</f>
        <v>4.288065023586868</v>
      </c>
      <c r="W44">
        <f ca="1">IF(ISERROR(WeightedAvePlusAverageUserScore!W45),0,WeightedAvePlusAverageUserScore!W45)</f>
        <v>3.4953569999449123</v>
      </c>
      <c r="X44">
        <f ca="1">IF(ISERROR(WeightedAvePlusAverageUserScore!X45),0,WeightedAvePlusAverageUserScore!X45)</f>
        <v>4.1968069955151845</v>
      </c>
      <c r="Y44">
        <f ca="1">IF(ISERROR(WeightedAvePlusAverageUserScore!Y45),0,WeightedAvePlusAverageUserScore!Y45)</f>
        <v>3.658642084293239</v>
      </c>
      <c r="Z44">
        <f ca="1">IF(ISERROR(WeightedAvePlusAverageUserScore!Z45),0,WeightedAvePlusAverageUserScore!Z45)</f>
        <v>3.450872343714332</v>
      </c>
    </row>
    <row r="45" spans="1:26">
      <c r="A45" s="34" t="s">
        <v>43</v>
      </c>
      <c r="B45">
        <f ca="1">IF(ISERROR(WeightedAvePlusAverageUserScore!B46),0,WeightedAvePlusAverageUserScore!B46)</f>
        <v>3.6700909989324062</v>
      </c>
      <c r="C45">
        <f ca="1">IF(ISERROR(WeightedAvePlusAverageUserScore!C46),0,WeightedAvePlusAverageUserScore!C46)</f>
        <v>4.1079545454545459</v>
      </c>
      <c r="D45">
        <f ca="1">IF(ISERROR(WeightedAvePlusAverageUserScore!D46),0,WeightedAvePlusAverageUserScore!D46)</f>
        <v>4.7180439601699051</v>
      </c>
      <c r="E45">
        <f ca="1">IF(ISERROR(WeightedAvePlusAverageUserScore!E46),0,WeightedAvePlusAverageUserScore!E46)</f>
        <v>4.147922509674582</v>
      </c>
      <c r="F45">
        <f ca="1">IF(ISERROR(WeightedAvePlusAverageUserScore!F46),0,WeightedAvePlusAverageUserScore!F46)</f>
        <v>3.624026823279944</v>
      </c>
      <c r="G45">
        <f ca="1">IF(ISERROR(WeightedAvePlusAverageUserScore!G46),0,WeightedAvePlusAverageUserScore!G46)</f>
        <v>3.7486864529084256</v>
      </c>
      <c r="H45">
        <f ca="1">IF(ISERROR(WeightedAvePlusAverageUserScore!H46),0,WeightedAvePlusAverageUserScore!H46)</f>
        <v>4.4818591675059407</v>
      </c>
      <c r="I45">
        <f ca="1">IF(ISERROR(WeightedAvePlusAverageUserScore!I46),0,WeightedAvePlusAverageUserScore!I46)</f>
        <v>3.4716390267554829</v>
      </c>
      <c r="J45">
        <f ca="1">IF(ISERROR(WeightedAvePlusAverageUserScore!J46),0,WeightedAvePlusAverageUserScore!J46)</f>
        <v>3.7545364374485626</v>
      </c>
      <c r="K45">
        <f ca="1">IF(ISERROR(WeightedAvePlusAverageUserScore!K46),0,WeightedAvePlusAverageUserScore!K46)</f>
        <v>4.1075055186912355</v>
      </c>
      <c r="L45">
        <f ca="1">IF(ISERROR(WeightedAvePlusAverageUserScore!L46),0,WeightedAvePlusAverageUserScore!L46)</f>
        <v>4.0462996480375715</v>
      </c>
      <c r="M45">
        <f ca="1">IF(ISERROR(WeightedAvePlusAverageUserScore!M46),0,WeightedAvePlusAverageUserScore!M46)</f>
        <v>3.7620477663473646</v>
      </c>
      <c r="N45">
        <f ca="1">IF(ISERROR(WeightedAvePlusAverageUserScore!N46),0,WeightedAvePlusAverageUserScore!N46)</f>
        <v>3.7170048012506616</v>
      </c>
      <c r="O45">
        <f ca="1">IF(ISERROR(WeightedAvePlusAverageUserScore!O46),0,WeightedAvePlusAverageUserScore!O46)</f>
        <v>4.3857181448340903</v>
      </c>
      <c r="P45">
        <f ca="1">IF(ISERROR(WeightedAvePlusAverageUserScore!P46),0,WeightedAvePlusAverageUserScore!P46)</f>
        <v>3.5289059154366407</v>
      </c>
      <c r="Q45">
        <f ca="1">IF(ISERROR(WeightedAvePlusAverageUserScore!Q46),0,WeightedAvePlusAverageUserScore!Q46)</f>
        <v>3.5911186702408537</v>
      </c>
      <c r="R45">
        <f ca="1">IF(ISERROR(WeightedAvePlusAverageUserScore!R46),0,WeightedAvePlusAverageUserScore!R46)</f>
        <v>2.962255735387163</v>
      </c>
      <c r="S45">
        <f ca="1">IF(ISERROR(WeightedAvePlusAverageUserScore!S46),0,WeightedAvePlusAverageUserScore!S46)</f>
        <v>3.44</v>
      </c>
      <c r="T45">
        <f ca="1">IF(ISERROR(WeightedAvePlusAverageUserScore!T46),0,WeightedAvePlusAverageUserScore!T46)</f>
        <v>3.715331964676917</v>
      </c>
      <c r="U45">
        <f ca="1">IF(ISERROR(WeightedAvePlusAverageUserScore!U46),0,WeightedAvePlusAverageUserScore!U46)</f>
        <v>2.8699037028892405</v>
      </c>
      <c r="V45">
        <f ca="1">IF(ISERROR(WeightedAvePlusAverageUserScore!V46),0,WeightedAvePlusAverageUserScore!V46)</f>
        <v>4.1148648648648649</v>
      </c>
      <c r="W45">
        <f ca="1">IF(ISERROR(WeightedAvePlusAverageUserScore!W46),0,WeightedAvePlusAverageUserScore!W46)</f>
        <v>3.547747607612513</v>
      </c>
      <c r="X45">
        <f ca="1">IF(ISERROR(WeightedAvePlusAverageUserScore!X46),0,WeightedAvePlusAverageUserScore!X46)</f>
        <v>4.2794117647058822</v>
      </c>
      <c r="Y45">
        <f ca="1">IF(ISERROR(WeightedAvePlusAverageUserScore!Y46),0,WeightedAvePlusAverageUserScore!Y46)</f>
        <v>3.7</v>
      </c>
      <c r="Z45">
        <f ca="1">IF(ISERROR(WeightedAvePlusAverageUserScore!Z46),0,WeightedAvePlusAverageUserScore!Z46)</f>
        <v>3.3153873951659216</v>
      </c>
    </row>
    <row r="46" spans="1:26">
      <c r="A46" s="34" t="s">
        <v>44</v>
      </c>
      <c r="B46">
        <f ca="1">IF(ISERROR(WeightedAvePlusAverageUserScore!B47),0,WeightedAvePlusAverageUserScore!B47)</f>
        <v>3.6515151515151514</v>
      </c>
      <c r="C46">
        <f ca="1">IF(ISERROR(WeightedAvePlusAverageUserScore!C47),0,WeightedAvePlusAverageUserScore!C47)</f>
        <v>4.1102846702233524</v>
      </c>
      <c r="D46">
        <f ca="1">IF(ISERROR(WeightedAvePlusAverageUserScore!D47),0,WeightedAvePlusAverageUserScore!D47)</f>
        <v>4.8183201302716068</v>
      </c>
      <c r="E46">
        <f ca="1">IF(ISERROR(WeightedAvePlusAverageUserScore!E47),0,WeightedAvePlusAverageUserScore!E47)</f>
        <v>4.0588235294117645</v>
      </c>
      <c r="F46">
        <f ca="1">IF(ISERROR(WeightedAvePlusAverageUserScore!F47),0,WeightedAvePlusAverageUserScore!F47)</f>
        <v>3.6606567182075858</v>
      </c>
      <c r="G46">
        <f ca="1">IF(ISERROR(WeightedAvePlusAverageUserScore!G47),0,WeightedAvePlusAverageUserScore!G47)</f>
        <v>3.6666666666666665</v>
      </c>
      <c r="H46">
        <f ca="1">IF(ISERROR(WeightedAvePlusAverageUserScore!H47),0,WeightedAvePlusAverageUserScore!H47)</f>
        <v>0</v>
      </c>
      <c r="I46">
        <f ca="1">IF(ISERROR(WeightedAvePlusAverageUserScore!I47),0,WeightedAvePlusAverageUserScore!I47)</f>
        <v>3.5101010101010099</v>
      </c>
      <c r="J46">
        <f ca="1">IF(ISERROR(WeightedAvePlusAverageUserScore!J47),0,WeightedAvePlusAverageUserScore!J47)</f>
        <v>3.8415598088205813</v>
      </c>
      <c r="K46">
        <f ca="1">IF(ISERROR(WeightedAvePlusAverageUserScore!K47),0,WeightedAvePlusAverageUserScore!K47)</f>
        <v>4.2900233575472821</v>
      </c>
      <c r="L46">
        <f ca="1">IF(ISERROR(WeightedAvePlusAverageUserScore!L47),0,WeightedAvePlusAverageUserScore!L47)</f>
        <v>4.0526960608293239</v>
      </c>
      <c r="M46">
        <f ca="1">IF(ISERROR(WeightedAvePlusAverageUserScore!M47),0,WeightedAvePlusAverageUserScore!M47)</f>
        <v>3.859375</v>
      </c>
      <c r="N46">
        <f ca="1">IF(ISERROR(WeightedAvePlusAverageUserScore!N47),0,WeightedAvePlusAverageUserScore!N47)</f>
        <v>3.7597402597402598</v>
      </c>
      <c r="O46">
        <f ca="1">IF(ISERROR(WeightedAvePlusAverageUserScore!O47),0,WeightedAvePlusAverageUserScore!O47)</f>
        <v>4.516753392312987</v>
      </c>
      <c r="P46">
        <f ca="1">IF(ISERROR(WeightedAvePlusAverageUserScore!P47),0,WeightedAvePlusAverageUserScore!P47)</f>
        <v>3.6</v>
      </c>
      <c r="Q46">
        <f ca="1">IF(ISERROR(WeightedAvePlusAverageUserScore!Q47),0,WeightedAvePlusAverageUserScore!Q47)</f>
        <v>3.6282051282051282</v>
      </c>
      <c r="R46">
        <f ca="1">IF(ISERROR(WeightedAvePlusAverageUserScore!R47),0,WeightedAvePlusAverageUserScore!R47)</f>
        <v>2.9985148513138942</v>
      </c>
      <c r="S46">
        <f ca="1">IF(ISERROR(WeightedAvePlusAverageUserScore!S47),0,WeightedAvePlusAverageUserScore!S47)</f>
        <v>0</v>
      </c>
      <c r="T46">
        <f ca="1">IF(ISERROR(WeightedAvePlusAverageUserScore!T47),0,WeightedAvePlusAverageUserScore!T47)</f>
        <v>3.8656716417910446</v>
      </c>
      <c r="U46">
        <f ca="1">IF(ISERROR(WeightedAvePlusAverageUserScore!U47),0,WeightedAvePlusAverageUserScore!U47)</f>
        <v>0</v>
      </c>
      <c r="V46">
        <f ca="1">IF(ISERROR(WeightedAvePlusAverageUserScore!V47),0,WeightedAvePlusAverageUserScore!V47)</f>
        <v>4.1148648648648649</v>
      </c>
      <c r="W46">
        <f ca="1">IF(ISERROR(WeightedAvePlusAverageUserScore!W47),0,WeightedAvePlusAverageUserScore!W47)</f>
        <v>3.4902464212068471</v>
      </c>
      <c r="X46">
        <f ca="1">IF(ISERROR(WeightedAvePlusAverageUserScore!X47),0,WeightedAvePlusAverageUserScore!X47)</f>
        <v>4.2794117647058822</v>
      </c>
      <c r="Y46">
        <f ca="1">IF(ISERROR(WeightedAvePlusAverageUserScore!Y47),0,WeightedAvePlusAverageUserScore!Y47)</f>
        <v>3.8794943715872923</v>
      </c>
      <c r="Z46">
        <f ca="1">IF(ISERROR(WeightedAvePlusAverageUserScore!Z47),0,WeightedAvePlusAverageUserScore!Z47)</f>
        <v>3.3698630136986303</v>
      </c>
    </row>
    <row r="47" spans="1:26">
      <c r="A47" s="34" t="s">
        <v>45</v>
      </c>
      <c r="B47">
        <f ca="1">IF(ISERROR(WeightedAvePlusAverageUserScore!B48),0,WeightedAvePlusAverageUserScore!B48)</f>
        <v>3.6808562055286473</v>
      </c>
      <c r="C47">
        <f ca="1">IF(ISERROR(WeightedAvePlusAverageUserScore!C48),0,WeightedAvePlusAverageUserScore!C48)</f>
        <v>4.1490204757245506</v>
      </c>
      <c r="D47">
        <f ca="1">IF(ISERROR(WeightedAvePlusAverageUserScore!D48),0,WeightedAvePlusAverageUserScore!D48)</f>
        <v>4.6388404601032098</v>
      </c>
      <c r="E47">
        <f ca="1">IF(ISERROR(WeightedAvePlusAverageUserScore!E48),0,WeightedAvePlusAverageUserScore!E48)</f>
        <v>3.9121023517005047</v>
      </c>
      <c r="F47">
        <f ca="1">IF(ISERROR(WeightedAvePlusAverageUserScore!F48),0,WeightedAvePlusAverageUserScore!F48)</f>
        <v>3.6679627534170121</v>
      </c>
      <c r="G47">
        <f ca="1">IF(ISERROR(WeightedAvePlusAverageUserScore!G48),0,WeightedAvePlusAverageUserScore!G48)</f>
        <v>3.6474718675566269</v>
      </c>
      <c r="H47">
        <f ca="1">IF(ISERROR(WeightedAvePlusAverageUserScore!H48),0,WeightedAvePlusAverageUserScore!H48)</f>
        <v>4.4891731227107821</v>
      </c>
      <c r="I47">
        <f ca="1">IF(ISERROR(WeightedAvePlusAverageUserScore!I48),0,WeightedAvePlusAverageUserScore!I48)</f>
        <v>3.485675457955717</v>
      </c>
      <c r="J47">
        <f ca="1">IF(ISERROR(WeightedAvePlusAverageUserScore!J48),0,WeightedAvePlusAverageUserScore!J48)</f>
        <v>3.7324350339886134</v>
      </c>
      <c r="K47">
        <f ca="1">IF(ISERROR(WeightedAvePlusAverageUserScore!K48),0,WeightedAvePlusAverageUserScore!K48)</f>
        <v>4.0308034031496947</v>
      </c>
      <c r="L47">
        <f ca="1">IF(ISERROR(WeightedAvePlusAverageUserScore!L48),0,WeightedAvePlusAverageUserScore!L48)</f>
        <v>4.0466722936727226</v>
      </c>
      <c r="M47">
        <f ca="1">IF(ISERROR(WeightedAvePlusAverageUserScore!M48),0,WeightedAvePlusAverageUserScore!M48)</f>
        <v>0</v>
      </c>
      <c r="N47">
        <f ca="1">IF(ISERROR(WeightedAvePlusAverageUserScore!N48),0,WeightedAvePlusAverageUserScore!N48)</f>
        <v>3.7276184042344203</v>
      </c>
      <c r="O47">
        <f ca="1">IF(ISERROR(WeightedAvePlusAverageUserScore!O48),0,WeightedAvePlusAverageUserScore!O48)</f>
        <v>4.3651482802223098</v>
      </c>
      <c r="P47">
        <f ca="1">IF(ISERROR(WeightedAvePlusAverageUserScore!P48),0,WeightedAvePlusAverageUserScore!P48)</f>
        <v>3.6307494775559555</v>
      </c>
      <c r="Q47">
        <f ca="1">IF(ISERROR(WeightedAvePlusAverageUserScore!Q48),0,WeightedAvePlusAverageUserScore!Q48)</f>
        <v>3.6754559320066971</v>
      </c>
      <c r="R47">
        <f ca="1">IF(ISERROR(WeightedAvePlusAverageUserScore!R48),0,WeightedAvePlusAverageUserScore!R48)</f>
        <v>3.0146315155623258</v>
      </c>
      <c r="S47">
        <f ca="1">IF(ISERROR(WeightedAvePlusAverageUserScore!S48),0,WeightedAvePlusAverageUserScore!S48)</f>
        <v>3.3703371402416429</v>
      </c>
      <c r="T47">
        <f ca="1">IF(ISERROR(WeightedAvePlusAverageUserScore!T48),0,WeightedAvePlusAverageUserScore!T48)</f>
        <v>3.7714305259304126</v>
      </c>
      <c r="U47">
        <f ca="1">IF(ISERROR(WeightedAvePlusAverageUserScore!U48),0,WeightedAvePlusAverageUserScore!U48)</f>
        <v>2.8026136813243689</v>
      </c>
      <c r="V47">
        <f ca="1">IF(ISERROR(WeightedAvePlusAverageUserScore!V48),0,WeightedAvePlusAverageUserScore!V48)</f>
        <v>4.047714229274562</v>
      </c>
      <c r="W47">
        <f ca="1">IF(ISERROR(WeightedAvePlusAverageUserScore!W48),0,WeightedAvePlusAverageUserScore!W48)</f>
        <v>3.5948207301492374</v>
      </c>
      <c r="X47">
        <f ca="1">IF(ISERROR(WeightedAvePlusAverageUserScore!X48),0,WeightedAvePlusAverageUserScore!X48)</f>
        <v>4.3041489213037627</v>
      </c>
      <c r="Y47">
        <f ca="1">IF(ISERROR(WeightedAvePlusAverageUserScore!Y48),0,WeightedAvePlusAverageUserScore!Y48)</f>
        <v>3.768921058269151</v>
      </c>
      <c r="Z47">
        <f ca="1">IF(ISERROR(WeightedAvePlusAverageUserScore!Z48),0,WeightedAvePlusAverageUserScore!Z48)</f>
        <v>3.4058564861460456</v>
      </c>
    </row>
    <row r="48" spans="1:26">
      <c r="A48" s="34" t="s">
        <v>46</v>
      </c>
      <c r="B48">
        <f ca="1">IF(ISERROR(WeightedAvePlusAverageUserScore!B49),0,WeightedAvePlusAverageUserScore!B49)</f>
        <v>3.6515151515151514</v>
      </c>
      <c r="C48">
        <f ca="1">IF(ISERROR(WeightedAvePlusAverageUserScore!C49),0,WeightedAvePlusAverageUserScore!C49)</f>
        <v>4.1812806109131788</v>
      </c>
      <c r="D48">
        <f ca="1">IF(ISERROR(WeightedAvePlusAverageUserScore!D49),0,WeightedAvePlusAverageUserScore!D49)</f>
        <v>4.6798088173082997</v>
      </c>
      <c r="E48">
        <f ca="1">IF(ISERROR(WeightedAvePlusAverageUserScore!E49),0,WeightedAvePlusAverageUserScore!E49)</f>
        <v>4.1252347642064198</v>
      </c>
      <c r="F48">
        <f ca="1">IF(ISERROR(WeightedAvePlusAverageUserScore!F49),0,WeightedAvePlusAverageUserScore!F49)</f>
        <v>3.6651914791431746</v>
      </c>
      <c r="G48">
        <f ca="1">IF(ISERROR(WeightedAvePlusAverageUserScore!G49),0,WeightedAvePlusAverageUserScore!G49)</f>
        <v>3.641962726875835</v>
      </c>
      <c r="H48">
        <f ca="1">IF(ISERROR(WeightedAvePlusAverageUserScore!H49),0,WeightedAvePlusAverageUserScore!H49)</f>
        <v>4.4223876327639209</v>
      </c>
      <c r="I48">
        <f ca="1">IF(ISERROR(WeightedAvePlusAverageUserScore!I49),0,WeightedAvePlusAverageUserScore!I49)</f>
        <v>3.5565720755592714</v>
      </c>
      <c r="J48">
        <f ca="1">IF(ISERROR(WeightedAvePlusAverageUserScore!J49),0,WeightedAvePlusAverageUserScore!J49)</f>
        <v>3.7279195926677389</v>
      </c>
      <c r="K48">
        <f ca="1">IF(ISERROR(WeightedAvePlusAverageUserScore!K49),0,WeightedAvePlusAverageUserScore!K49)</f>
        <v>4.0169944444592582</v>
      </c>
      <c r="L48">
        <f ca="1">IF(ISERROR(WeightedAvePlusAverageUserScore!L49),0,WeightedAvePlusAverageUserScore!L49)</f>
        <v>4.0181485726675721</v>
      </c>
      <c r="M48">
        <f ca="1">IF(ISERROR(WeightedAvePlusAverageUserScore!M49),0,WeightedAvePlusAverageUserScore!M49)</f>
        <v>3.7862193695117408</v>
      </c>
      <c r="N48">
        <f ca="1">IF(ISERROR(WeightedAvePlusAverageUserScore!N49),0,WeightedAvePlusAverageUserScore!N49)</f>
        <v>3.6514834896890611</v>
      </c>
      <c r="O48">
        <f ca="1">IF(ISERROR(WeightedAvePlusAverageUserScore!O49),0,WeightedAvePlusAverageUserScore!O49)</f>
        <v>4.4197002808281356</v>
      </c>
      <c r="P48">
        <f ca="1">IF(ISERROR(WeightedAvePlusAverageUserScore!P49),0,WeightedAvePlusAverageUserScore!P49)</f>
        <v>3.5391165747793991</v>
      </c>
      <c r="Q48">
        <f ca="1">IF(ISERROR(WeightedAvePlusAverageUserScore!Q49),0,WeightedAvePlusAverageUserScore!Q49)</f>
        <v>3.6278693475693813</v>
      </c>
      <c r="R48">
        <f ca="1">IF(ISERROR(WeightedAvePlusAverageUserScore!R49),0,WeightedAvePlusAverageUserScore!R49)</f>
        <v>2.9649016295066133</v>
      </c>
      <c r="S48">
        <f ca="1">IF(ISERROR(WeightedAvePlusAverageUserScore!S49),0,WeightedAvePlusAverageUserScore!S49)</f>
        <v>3.4134636865185515</v>
      </c>
      <c r="T48">
        <f ca="1">IF(ISERROR(WeightedAvePlusAverageUserScore!T49),0,WeightedAvePlusAverageUserScore!T49)</f>
        <v>3.7876089017870274</v>
      </c>
      <c r="U48">
        <f ca="1">IF(ISERROR(WeightedAvePlusAverageUserScore!U49),0,WeightedAvePlusAverageUserScore!U49)</f>
        <v>2.858173993725964</v>
      </c>
      <c r="V48">
        <f ca="1">IF(ISERROR(WeightedAvePlusAverageUserScore!V49),0,WeightedAvePlusAverageUserScore!V49)</f>
        <v>4.1148648648648649</v>
      </c>
      <c r="W48">
        <f ca="1">IF(ISERROR(WeightedAvePlusAverageUserScore!W49),0,WeightedAvePlusAverageUserScore!W49)</f>
        <v>3.3839925800413053</v>
      </c>
      <c r="X48">
        <f ca="1">IF(ISERROR(WeightedAvePlusAverageUserScore!X49),0,WeightedAvePlusAverageUserScore!X49)</f>
        <v>4.2794117647058822</v>
      </c>
      <c r="Y48">
        <f ca="1">IF(ISERROR(WeightedAvePlusAverageUserScore!Y49),0,WeightedAvePlusAverageUserScore!Y49)</f>
        <v>3.7994302535153608</v>
      </c>
      <c r="Z48">
        <f ca="1">IF(ISERROR(WeightedAvePlusAverageUserScore!Z49),0,WeightedAvePlusAverageUserScore!Z49)</f>
        <v>3.3800985596387352</v>
      </c>
    </row>
    <row r="49" spans="1:26">
      <c r="A49" s="34" t="s">
        <v>47</v>
      </c>
      <c r="B49">
        <f ca="1">IF(ISERROR(WeightedAvePlusAverageUserScore!B50),0,WeightedAvePlusAverageUserScore!B50)</f>
        <v>3.7198247706494301</v>
      </c>
      <c r="C49">
        <f ca="1">IF(ISERROR(WeightedAvePlusAverageUserScore!C50),0,WeightedAvePlusAverageUserScore!C50)</f>
        <v>4.1462449418917329</v>
      </c>
      <c r="D49">
        <f ca="1">IF(ISERROR(WeightedAvePlusAverageUserScore!D50),0,WeightedAvePlusAverageUserScore!D50)</f>
        <v>4.6809211856447677</v>
      </c>
      <c r="E49">
        <f ca="1">IF(ISERROR(WeightedAvePlusAverageUserScore!E50),0,WeightedAvePlusAverageUserScore!E50)</f>
        <v>3.9121023517005047</v>
      </c>
      <c r="F49">
        <f ca="1">IF(ISERROR(WeightedAvePlusAverageUserScore!F50),0,WeightedAvePlusAverageUserScore!F50)</f>
        <v>3.5599923240079239</v>
      </c>
      <c r="G49">
        <f ca="1">IF(ISERROR(WeightedAvePlusAverageUserScore!G50),0,WeightedAvePlusAverageUserScore!G50)</f>
        <v>3.7911982933603237</v>
      </c>
      <c r="H49">
        <f ca="1">IF(ISERROR(WeightedAvePlusAverageUserScore!H50),0,WeightedAvePlusAverageUserScore!H50)</f>
        <v>4.4891731227107821</v>
      </c>
      <c r="I49">
        <f ca="1">IF(ISERROR(WeightedAvePlusAverageUserScore!I50),0,WeightedAvePlusAverageUserScore!I50)</f>
        <v>3.5508102636764978</v>
      </c>
      <c r="J49">
        <f ca="1">IF(ISERROR(WeightedAvePlusAverageUserScore!J50),0,WeightedAvePlusAverageUserScore!J50)</f>
        <v>3.6915068233154607</v>
      </c>
      <c r="K49">
        <f ca="1">IF(ISERROR(WeightedAvePlusAverageUserScore!K50),0,WeightedAvePlusAverageUserScore!K50)</f>
        <v>4.0233368722597351</v>
      </c>
      <c r="L49">
        <f ca="1">IF(ISERROR(WeightedAvePlusAverageUserScore!L50),0,WeightedAvePlusAverageUserScore!L50)</f>
        <v>4.0578881556779969</v>
      </c>
      <c r="M49">
        <f ca="1">IF(ISERROR(WeightedAvePlusAverageUserScore!M50),0,WeightedAvePlusAverageUserScore!M50)</f>
        <v>3.859375</v>
      </c>
      <c r="N49">
        <f ca="1">IF(ISERROR(WeightedAvePlusAverageUserScore!N50),0,WeightedAvePlusAverageUserScore!N50)</f>
        <v>3.7066055896659926</v>
      </c>
      <c r="O49">
        <f ca="1">IF(ISERROR(WeightedAvePlusAverageUserScore!O50),0,WeightedAvePlusAverageUserScore!O50)</f>
        <v>4.4163212520759414</v>
      </c>
      <c r="P49">
        <f ca="1">IF(ISERROR(WeightedAvePlusAverageUserScore!P50),0,WeightedAvePlusAverageUserScore!P50)</f>
        <v>3.6339603668747955</v>
      </c>
      <c r="Q49">
        <f ca="1">IF(ISERROR(WeightedAvePlusAverageUserScore!Q50),0,WeightedAvePlusAverageUserScore!Q50)</f>
        <v>3.6428019126124069</v>
      </c>
      <c r="R49">
        <f ca="1">IF(ISERROR(WeightedAvePlusAverageUserScore!R50),0,WeightedAvePlusAverageUserScore!R50)</f>
        <v>2.9642857142857144</v>
      </c>
      <c r="S49">
        <f ca="1">IF(ISERROR(WeightedAvePlusAverageUserScore!S50),0,WeightedAvePlusAverageUserScore!S50)</f>
        <v>3.356182626124026</v>
      </c>
      <c r="T49">
        <f ca="1">IF(ISERROR(WeightedAvePlusAverageUserScore!T50),0,WeightedAvePlusAverageUserScore!T50)</f>
        <v>3.7400168206435356</v>
      </c>
      <c r="U49">
        <f ca="1">IF(ISERROR(WeightedAvePlusAverageUserScore!U50),0,WeightedAvePlusAverageUserScore!U50)</f>
        <v>2.8026136813243694</v>
      </c>
      <c r="V49">
        <f ca="1">IF(ISERROR(WeightedAvePlusAverageUserScore!V50),0,WeightedAvePlusAverageUserScore!V50)</f>
        <v>3.9947143685818443</v>
      </c>
      <c r="W49">
        <f ca="1">IF(ISERROR(WeightedAvePlusAverageUserScore!W50),0,WeightedAvePlusAverageUserScore!W50)</f>
        <v>3.3681819727408508</v>
      </c>
      <c r="X49">
        <f ca="1">IF(ISERROR(WeightedAvePlusAverageUserScore!X50),0,WeightedAvePlusAverageUserScore!X50)</f>
        <v>4.3636120217233607</v>
      </c>
      <c r="Y49">
        <f ca="1">IF(ISERROR(WeightedAvePlusAverageUserScore!Y50),0,WeightedAvePlusAverageUserScore!Y50)</f>
        <v>3.843776410117222</v>
      </c>
      <c r="Z49">
        <f ca="1">IF(ISERROR(WeightedAvePlusAverageUserScore!Z50),0,WeightedAvePlusAverageUserScore!Z50)</f>
        <v>3.4838194355486953</v>
      </c>
    </row>
    <row r="50" spans="1:26">
      <c r="A50" s="34" t="s">
        <v>48</v>
      </c>
      <c r="B50">
        <f ca="1">IF(ISERROR(WeightedAvePlusAverageUserScore!B51),0,WeightedAvePlusAverageUserScore!B51)</f>
        <v>3.7054022198042165</v>
      </c>
      <c r="C50">
        <f ca="1">IF(ISERROR(WeightedAvePlusAverageUserScore!C51),0,WeightedAvePlusAverageUserScore!C51)</f>
        <v>4.1262648751803468</v>
      </c>
      <c r="D50">
        <f ca="1">IF(ISERROR(WeightedAvePlusAverageUserScore!D51),0,WeightedAvePlusAverageUserScore!D51)</f>
        <v>4.7445007314385954</v>
      </c>
      <c r="E50">
        <f ca="1">IF(ISERROR(WeightedAvePlusAverageUserScore!E51),0,WeightedAvePlusAverageUserScore!E51)</f>
        <v>4.078370053214897</v>
      </c>
      <c r="F50">
        <f ca="1">IF(ISERROR(WeightedAvePlusAverageUserScore!F51),0,WeightedAvePlusAverageUserScore!F51)</f>
        <v>3.6682475762357565</v>
      </c>
      <c r="G50">
        <f ca="1">IF(ISERROR(WeightedAvePlusAverageUserScore!G51),0,WeightedAvePlusAverageUserScore!G51)</f>
        <v>3.7567629829136777</v>
      </c>
      <c r="H50">
        <f ca="1">IF(ISERROR(WeightedAvePlusAverageUserScore!H51),0,WeightedAvePlusAverageUserScore!H51)</f>
        <v>4.2373948136276169</v>
      </c>
      <c r="I50">
        <f ca="1">IF(ISERROR(WeightedAvePlusAverageUserScore!I51),0,WeightedAvePlusAverageUserScore!I51)</f>
        <v>3.5899221005105861</v>
      </c>
      <c r="J50">
        <f ca="1">IF(ISERROR(WeightedAvePlusAverageUserScore!J51),0,WeightedAvePlusAverageUserScore!J51)</f>
        <v>3.7510362483312916</v>
      </c>
      <c r="K50">
        <f ca="1">IF(ISERROR(WeightedAvePlusAverageUserScore!K51),0,WeightedAvePlusAverageUserScore!K51)</f>
        <v>3.9909822659890293</v>
      </c>
      <c r="L50">
        <f ca="1">IF(ISERROR(WeightedAvePlusAverageUserScore!L51),0,WeightedAvePlusAverageUserScore!L51)</f>
        <v>4.0462996480375715</v>
      </c>
      <c r="M50">
        <f ca="1">IF(ISERROR(WeightedAvePlusAverageUserScore!M51),0,WeightedAvePlusAverageUserScore!M51)</f>
        <v>3.8138740736619301</v>
      </c>
      <c r="N50">
        <f ca="1">IF(ISERROR(WeightedAvePlusAverageUserScore!N51),0,WeightedAvePlusAverageUserScore!N51)</f>
        <v>3.6333458160295287</v>
      </c>
      <c r="O50">
        <f ca="1">IF(ISERROR(WeightedAvePlusAverageUserScore!O51),0,WeightedAvePlusAverageUserScore!O51)</f>
        <v>4.4033548704749164</v>
      </c>
      <c r="P50">
        <f ca="1">IF(ISERROR(WeightedAvePlusAverageUserScore!P51),0,WeightedAvePlusAverageUserScore!P51)</f>
        <v>3.6713884895130273</v>
      </c>
      <c r="Q50">
        <f ca="1">IF(ISERROR(WeightedAvePlusAverageUserScore!Q51),0,WeightedAvePlusAverageUserScore!Q51)</f>
        <v>3.7287419941118318</v>
      </c>
      <c r="R50">
        <f ca="1">IF(ISERROR(WeightedAvePlusAverageUserScore!R51),0,WeightedAvePlusAverageUserScore!R51)</f>
        <v>3.009718129711866</v>
      </c>
      <c r="S50">
        <f ca="1">IF(ISERROR(WeightedAvePlusAverageUserScore!S51),0,WeightedAvePlusAverageUserScore!S51)</f>
        <v>3.406661833521452</v>
      </c>
      <c r="T50">
        <f ca="1">IF(ISERROR(WeightedAvePlusAverageUserScore!T51),0,WeightedAvePlusAverageUserScore!T51)</f>
        <v>3.8458810546239777</v>
      </c>
      <c r="U50">
        <f ca="1">IF(ISERROR(WeightedAvePlusAverageUserScore!U51),0,WeightedAvePlusAverageUserScore!U51)</f>
        <v>2.80917165998232</v>
      </c>
      <c r="V50">
        <f ca="1">IF(ISERROR(WeightedAvePlusAverageUserScore!V51),0,WeightedAvePlusAverageUserScore!V51)</f>
        <v>3.9376344654557394</v>
      </c>
      <c r="W50">
        <f ca="1">IF(ISERROR(WeightedAvePlusAverageUserScore!W51),0,WeightedAvePlusAverageUserScore!W51)</f>
        <v>3.3752652388632738</v>
      </c>
      <c r="X50">
        <f ca="1">IF(ISERROR(WeightedAvePlusAverageUserScore!X51),0,WeightedAvePlusAverageUserScore!X51)</f>
        <v>4.370382270944889</v>
      </c>
      <c r="Y50">
        <f ca="1">IF(ISERROR(WeightedAvePlusAverageUserScore!Y51),0,WeightedAvePlusAverageUserScore!Y51)</f>
        <v>3.7521621970695302</v>
      </c>
      <c r="Z50">
        <f ca="1">IF(ISERROR(WeightedAvePlusAverageUserScore!Z51),0,WeightedAvePlusAverageUserScore!Z51)</f>
        <v>3.4489291982248593</v>
      </c>
    </row>
    <row r="51" spans="1:26">
      <c r="A51" s="34" t="s">
        <v>49</v>
      </c>
      <c r="B51">
        <f ca="1">IF(ISERROR(WeightedAvePlusAverageUserScore!B52),0,WeightedAvePlusAverageUserScore!B52)</f>
        <v>3.6530233463544661</v>
      </c>
      <c r="C51">
        <f ca="1">IF(ISERROR(WeightedAvePlusAverageUserScore!C52),0,WeightedAvePlusAverageUserScore!C52)</f>
        <v>4.1460285384088866</v>
      </c>
      <c r="D51">
        <f ca="1">IF(ISERROR(WeightedAvePlusAverageUserScore!D52),0,WeightedAvePlusAverageUserScore!D52)</f>
        <v>4.6612516009576002</v>
      </c>
      <c r="E51">
        <f ca="1">IF(ISERROR(WeightedAvePlusAverageUserScore!E52),0,WeightedAvePlusAverageUserScore!E52)</f>
        <v>4.0804515587862014</v>
      </c>
      <c r="F51">
        <f ca="1">IF(ISERROR(WeightedAvePlusAverageUserScore!F52),0,WeightedAvePlusAverageUserScore!F52)</f>
        <v>3.6316868312683148</v>
      </c>
      <c r="G51">
        <f ca="1">IF(ISERROR(WeightedAvePlusAverageUserScore!G52),0,WeightedAvePlusAverageUserScore!G52)</f>
        <v>3.6025730175517778</v>
      </c>
      <c r="H51">
        <f ca="1">IF(ISERROR(WeightedAvePlusAverageUserScore!H52),0,WeightedAvePlusAverageUserScore!H52)</f>
        <v>4.4747422309402376</v>
      </c>
      <c r="I51">
        <f ca="1">IF(ISERROR(WeightedAvePlusAverageUserScore!I52),0,WeightedAvePlusAverageUserScore!I52)</f>
        <v>3.5576593956790821</v>
      </c>
      <c r="J51">
        <f ca="1">IF(ISERROR(WeightedAvePlusAverageUserScore!J52),0,WeightedAvePlusAverageUserScore!J52)</f>
        <v>3.6966977910403842</v>
      </c>
      <c r="K51">
        <f ca="1">IF(ISERROR(WeightedAvePlusAverageUserScore!K52),0,WeightedAvePlusAverageUserScore!K52)</f>
        <v>4.014160284174582</v>
      </c>
      <c r="L51">
        <f ca="1">IF(ISERROR(WeightedAvePlusAverageUserScore!L52),0,WeightedAvePlusAverageUserScore!L52)</f>
        <v>4.0298952422812082</v>
      </c>
      <c r="M51">
        <f ca="1">IF(ISERROR(WeightedAvePlusAverageUserScore!M52),0,WeightedAvePlusAverageUserScore!M52)</f>
        <v>3.9647230664949076</v>
      </c>
      <c r="N51">
        <f ca="1">IF(ISERROR(WeightedAvePlusAverageUserScore!N52),0,WeightedAvePlusAverageUserScore!N52)</f>
        <v>3.7526014455415191</v>
      </c>
      <c r="O51">
        <f ca="1">IF(ISERROR(WeightedAvePlusAverageUserScore!O52),0,WeightedAvePlusAverageUserScore!O52)</f>
        <v>4.3600548027250969</v>
      </c>
      <c r="P51">
        <f ca="1">IF(ISERROR(WeightedAvePlusAverageUserScore!P52),0,WeightedAvePlusAverageUserScore!P52)</f>
        <v>3.4938963015987432</v>
      </c>
      <c r="Q51">
        <f ca="1">IF(ISERROR(WeightedAvePlusAverageUserScore!Q52),0,WeightedAvePlusAverageUserScore!Q52)</f>
        <v>3.6337476321250128</v>
      </c>
      <c r="R51">
        <f ca="1">IF(ISERROR(WeightedAvePlusAverageUserScore!R52),0,WeightedAvePlusAverageUserScore!R52)</f>
        <v>2.9614217250694108</v>
      </c>
      <c r="S51">
        <f ca="1">IF(ISERROR(WeightedAvePlusAverageUserScore!S52),0,WeightedAvePlusAverageUserScore!S52)</f>
        <v>3.4388417166721363</v>
      </c>
      <c r="T51">
        <f ca="1">IF(ISERROR(WeightedAvePlusAverageUserScore!T52),0,WeightedAvePlusAverageUserScore!T52)</f>
        <v>3.853548566533366</v>
      </c>
      <c r="U51">
        <f ca="1">IF(ISERROR(WeightedAvePlusAverageUserScore!U52),0,WeightedAvePlusAverageUserScore!U52)</f>
        <v>2.8941412058445146</v>
      </c>
      <c r="V51">
        <f ca="1">IF(ISERROR(WeightedAvePlusAverageUserScore!V52),0,WeightedAvePlusAverageUserScore!V52)</f>
        <v>4.0782654371582288</v>
      </c>
      <c r="W51">
        <f ca="1">IF(ISERROR(WeightedAvePlusAverageUserScore!W52),0,WeightedAvePlusAverageUserScore!W52)</f>
        <v>3.4616938684216385</v>
      </c>
      <c r="X51">
        <f ca="1">IF(ISERROR(WeightedAvePlusAverageUserScore!X52),0,WeightedAvePlusAverageUserScore!X52)</f>
        <v>4.2249300742220743</v>
      </c>
      <c r="Y51">
        <f ca="1">IF(ISERROR(WeightedAvePlusAverageUserScore!Y52),0,WeightedAvePlusAverageUserScore!Y52)</f>
        <v>3.6201320206832213</v>
      </c>
      <c r="Z51">
        <f ca="1">IF(ISERROR(WeightedAvePlusAverageUserScore!Z52),0,WeightedAvePlusAverageUserScore!Z52)</f>
        <v>3.3356347477807371</v>
      </c>
    </row>
    <row r="52" spans="1:26">
      <c r="A52" s="34" t="s">
        <v>50</v>
      </c>
      <c r="B52">
        <f ca="1">IF(ISERROR(WeightedAvePlusAverageUserScore!B53),0,WeightedAvePlusAverageUserScore!B53)</f>
        <v>3.6796388597447502</v>
      </c>
      <c r="C52">
        <f ca="1">IF(ISERROR(WeightedAvePlusAverageUserScore!C53),0,WeightedAvePlusAverageUserScore!C53)</f>
        <v>4.0716045587866363</v>
      </c>
      <c r="D52">
        <f ca="1">IF(ISERROR(WeightedAvePlusAverageUserScore!D53),0,WeightedAvePlusAverageUserScore!D53)</f>
        <v>4.6408558724741678</v>
      </c>
      <c r="E52">
        <f ca="1">IF(ISERROR(WeightedAvePlusAverageUserScore!E53),0,WeightedAvePlusAverageUserScore!E53)</f>
        <v>4.1456729368737237</v>
      </c>
      <c r="F52">
        <f ca="1">IF(ISERROR(WeightedAvePlusAverageUserScore!F53),0,WeightedAvePlusAverageUserScore!F53)</f>
        <v>3.613122862132597</v>
      </c>
      <c r="G52">
        <f ca="1">IF(ISERROR(WeightedAvePlusAverageUserScore!G53),0,WeightedAvePlusAverageUserScore!G53)</f>
        <v>3.6688831631293439</v>
      </c>
      <c r="H52">
        <f ca="1">IF(ISERROR(WeightedAvePlusAverageUserScore!H53),0,WeightedAvePlusAverageUserScore!H53)</f>
        <v>4.5163798792743055</v>
      </c>
      <c r="I52">
        <f ca="1">IF(ISERROR(WeightedAvePlusAverageUserScore!I53),0,WeightedAvePlusAverageUserScore!I53)</f>
        <v>3.4625817344981464</v>
      </c>
      <c r="J52">
        <f ca="1">IF(ISERROR(WeightedAvePlusAverageUserScore!J53),0,WeightedAvePlusAverageUserScore!J53)</f>
        <v>3.6662733428256531</v>
      </c>
      <c r="K52">
        <f ca="1">IF(ISERROR(WeightedAvePlusAverageUserScore!K53),0,WeightedAvePlusAverageUserScore!K53)</f>
        <v>4.0170103246463222</v>
      </c>
      <c r="L52">
        <f ca="1">IF(ISERROR(WeightedAvePlusAverageUserScore!L53),0,WeightedAvePlusAverageUserScore!L53)</f>
        <v>4.0837761323762614</v>
      </c>
      <c r="M52">
        <f ca="1">IF(ISERROR(WeightedAvePlusAverageUserScore!M53),0,WeightedAvePlusAverageUserScore!M53)</f>
        <v>3.6754788613508196</v>
      </c>
      <c r="N52">
        <f ca="1">IF(ISERROR(WeightedAvePlusAverageUserScore!N53),0,WeightedAvePlusAverageUserScore!N53)</f>
        <v>3.7838465171356686</v>
      </c>
      <c r="O52">
        <f ca="1">IF(ISERROR(WeightedAvePlusAverageUserScore!O53),0,WeightedAvePlusAverageUserScore!O53)</f>
        <v>4.4137019095344945</v>
      </c>
      <c r="P52">
        <f ca="1">IF(ISERROR(WeightedAvePlusAverageUserScore!P53),0,WeightedAvePlusAverageUserScore!P53)</f>
        <v>3.6809316774649075</v>
      </c>
      <c r="Q52">
        <f ca="1">IF(ISERROR(WeightedAvePlusAverageUserScore!Q53),0,WeightedAvePlusAverageUserScore!Q53)</f>
        <v>3.6119681874614824</v>
      </c>
      <c r="R52">
        <f ca="1">IF(ISERROR(WeightedAvePlusAverageUserScore!R53),0,WeightedAvePlusAverageUserScore!R53)</f>
        <v>2.9864608349482182</v>
      </c>
      <c r="S52">
        <f ca="1">IF(ISERROR(WeightedAvePlusAverageUserScore!S53),0,WeightedAvePlusAverageUserScore!S53)</f>
        <v>3.4322578304497235</v>
      </c>
      <c r="T52">
        <f ca="1">IF(ISERROR(WeightedAvePlusAverageUserScore!T53),0,WeightedAvePlusAverageUserScore!T53)</f>
        <v>3.9633288391752317</v>
      </c>
      <c r="U52">
        <f ca="1">IF(ISERROR(WeightedAvePlusAverageUserScore!U53),0,WeightedAvePlusAverageUserScore!U53)</f>
        <v>2.7486166887938905</v>
      </c>
      <c r="V52">
        <f ca="1">IF(ISERROR(WeightedAvePlusAverageUserScore!V53),0,WeightedAvePlusAverageUserScore!V53)</f>
        <v>4.134054073764827</v>
      </c>
      <c r="W52">
        <f ca="1">IF(ISERROR(WeightedAvePlusAverageUserScore!W53),0,WeightedAvePlusAverageUserScore!W53)</f>
        <v>3.3565159308675097</v>
      </c>
      <c r="X52">
        <f ca="1">IF(ISERROR(WeightedAvePlusAverageUserScore!X53),0,WeightedAvePlusAverageUserScore!X53)</f>
        <v>4.241185006860551</v>
      </c>
      <c r="Y52">
        <f ca="1">IF(ISERROR(WeightedAvePlusAverageUserScore!Y53),0,WeightedAvePlusAverageUserScore!Y53)</f>
        <v>3.7347015837164079</v>
      </c>
      <c r="Z52">
        <f ca="1">IF(ISERROR(WeightedAvePlusAverageUserScore!Z53),0,WeightedAvePlusAverageUserScore!Z53)</f>
        <v>3.3949760655598427</v>
      </c>
    </row>
    <row r="53" spans="1:26">
      <c r="A53" s="34" t="s">
        <v>51</v>
      </c>
      <c r="B53">
        <f ca="1">IF(ISERROR(WeightedAvePlusAverageUserScore!B54),0,WeightedAvePlusAverageUserScore!B54)</f>
        <v>3.653904418228191</v>
      </c>
      <c r="C53">
        <f ca="1">IF(ISERROR(WeightedAvePlusAverageUserScore!C54),0,WeightedAvePlusAverageUserScore!C54)</f>
        <v>4.1170557853776542</v>
      </c>
      <c r="D53">
        <f ca="1">IF(ISERROR(WeightedAvePlusAverageUserScore!D54),0,WeightedAvePlusAverageUserScore!D54)</f>
        <v>4.7225590550481291</v>
      </c>
      <c r="E53">
        <f ca="1">IF(ISERROR(WeightedAvePlusAverageUserScore!E54),0,WeightedAvePlusAverageUserScore!E54)</f>
        <v>4.1611148839959631</v>
      </c>
      <c r="F53">
        <f ca="1">IF(ISERROR(WeightedAvePlusAverageUserScore!F54),0,WeightedAvePlusAverageUserScore!F54)</f>
        <v>3.6657808684757178</v>
      </c>
      <c r="G53">
        <f ca="1">IF(ISERROR(WeightedAvePlusAverageUserScore!G54),0,WeightedAvePlusAverageUserScore!G54)</f>
        <v>3.6858741450446044</v>
      </c>
      <c r="H53">
        <f ca="1">IF(ISERROR(WeightedAvePlusAverageUserScore!H54),0,WeightedAvePlusAverageUserScore!H54)</f>
        <v>4.5936116547443389</v>
      </c>
      <c r="I53">
        <f ca="1">IF(ISERROR(WeightedAvePlusAverageUserScore!I54),0,WeightedAvePlusAverageUserScore!I54)</f>
        <v>3.5751171128127099</v>
      </c>
      <c r="J53">
        <f ca="1">IF(ISERROR(WeightedAvePlusAverageUserScore!J54),0,WeightedAvePlusAverageUserScore!J54)</f>
        <v>3.6551877737288145</v>
      </c>
      <c r="K53">
        <f ca="1">IF(ISERROR(WeightedAvePlusAverageUserScore!K54),0,WeightedAvePlusAverageUserScore!K54)</f>
        <v>4.038981315704115</v>
      </c>
      <c r="L53">
        <f ca="1">IF(ISERROR(WeightedAvePlusAverageUserScore!L54),0,WeightedAvePlusAverageUserScore!L54)</f>
        <v>4.0996497647796435</v>
      </c>
      <c r="M53">
        <f ca="1">IF(ISERROR(WeightedAvePlusAverageUserScore!M54),0,WeightedAvePlusAverageUserScore!M54)</f>
        <v>3.9717280359018616</v>
      </c>
      <c r="N53">
        <f ca="1">IF(ISERROR(WeightedAvePlusAverageUserScore!N54),0,WeightedAvePlusAverageUserScore!N54)</f>
        <v>3.7832024505173818</v>
      </c>
      <c r="O53">
        <f ca="1">IF(ISERROR(WeightedAvePlusAverageUserScore!O54),0,WeightedAvePlusAverageUserScore!O54)</f>
        <v>4.4229583359626661</v>
      </c>
      <c r="P53">
        <f ca="1">IF(ISERROR(WeightedAvePlusAverageUserScore!P54),0,WeightedAvePlusAverageUserScore!P54)</f>
        <v>3.6994804800124443</v>
      </c>
      <c r="Q53">
        <f ca="1">IF(ISERROR(WeightedAvePlusAverageUserScore!Q54),0,WeightedAvePlusAverageUserScore!Q54)</f>
        <v>3.606708287044035</v>
      </c>
      <c r="R53">
        <f ca="1">IF(ISERROR(WeightedAvePlusAverageUserScore!R54),0,WeightedAvePlusAverageUserScore!R54)</f>
        <v>3.0376079402900391</v>
      </c>
      <c r="S53">
        <f ca="1">IF(ISERROR(WeightedAvePlusAverageUserScore!S54),0,WeightedAvePlusAverageUserScore!S54)</f>
        <v>3.4659361230519394</v>
      </c>
      <c r="T53">
        <f ca="1">IF(ISERROR(WeightedAvePlusAverageUserScore!T54),0,WeightedAvePlusAverageUserScore!T54)</f>
        <v>3.8942698598131873</v>
      </c>
      <c r="U53">
        <f ca="1">IF(ISERROR(WeightedAvePlusAverageUserScore!U54),0,WeightedAvePlusAverageUserScore!U54)</f>
        <v>2.9328143163364504</v>
      </c>
      <c r="V53">
        <f ca="1">IF(ISERROR(WeightedAvePlusAverageUserScore!V54),0,WeightedAvePlusAverageUserScore!V54)</f>
        <v>3.9563457619669311</v>
      </c>
      <c r="W53">
        <f ca="1">IF(ISERROR(WeightedAvePlusAverageUserScore!W54),0,WeightedAvePlusAverageUserScore!W54)</f>
        <v>3.5310851723104641</v>
      </c>
      <c r="X53">
        <f ca="1">IF(ISERROR(WeightedAvePlusAverageUserScore!X54),0,WeightedAvePlusAverageUserScore!X54)</f>
        <v>4.3174521328721598</v>
      </c>
      <c r="Y53">
        <f ca="1">IF(ISERROR(WeightedAvePlusAverageUserScore!Y54),0,WeightedAvePlusAverageUserScore!Y54)</f>
        <v>3.6619910542311978</v>
      </c>
      <c r="Z53">
        <f ca="1">IF(ISERROR(WeightedAvePlusAverageUserScore!Z54),0,WeightedAvePlusAverageUserScore!Z54)</f>
        <v>3.3878391282824016</v>
      </c>
    </row>
    <row r="54" spans="1:26">
      <c r="A54" s="34" t="s">
        <v>52</v>
      </c>
      <c r="B54">
        <f ca="1">IF(ISERROR(WeightedAvePlusAverageUserScore!B55),0,WeightedAvePlusAverageUserScore!B55)</f>
        <v>3.6589287676725779</v>
      </c>
      <c r="C54">
        <f ca="1">IF(ISERROR(WeightedAvePlusAverageUserScore!C55),0,WeightedAvePlusAverageUserScore!C55)</f>
        <v>0</v>
      </c>
      <c r="D54">
        <f ca="1">IF(ISERROR(WeightedAvePlusAverageUserScore!D55),0,WeightedAvePlusAverageUserScore!D55)</f>
        <v>4.6391512807879129</v>
      </c>
      <c r="E54">
        <f ca="1">IF(ISERROR(WeightedAvePlusAverageUserScore!E55),0,WeightedAvePlusAverageUserScore!E55)</f>
        <v>4.1375601165788707</v>
      </c>
      <c r="F54">
        <f ca="1">IF(ISERROR(WeightedAvePlusAverageUserScore!F55),0,WeightedAvePlusAverageUserScore!F55)</f>
        <v>3.7027714192925623</v>
      </c>
      <c r="G54">
        <f ca="1">IF(ISERROR(WeightedAvePlusAverageUserScore!G55),0,WeightedAvePlusAverageUserScore!G55)</f>
        <v>3.6897071947374376</v>
      </c>
      <c r="H54">
        <f ca="1">IF(ISERROR(WeightedAvePlusAverageUserScore!H55),0,WeightedAvePlusAverageUserScore!H55)</f>
        <v>4.2930226726647778</v>
      </c>
      <c r="I54">
        <f ca="1">IF(ISERROR(WeightedAvePlusAverageUserScore!I55),0,WeightedAvePlusAverageUserScore!I55)</f>
        <v>3.6020554282450261</v>
      </c>
      <c r="J54">
        <f ca="1">IF(ISERROR(WeightedAvePlusAverageUserScore!J55),0,WeightedAvePlusAverageUserScore!J55)</f>
        <v>3.6949004148240894</v>
      </c>
      <c r="K54">
        <f ca="1">IF(ISERROR(WeightedAvePlusAverageUserScore!K55),0,WeightedAvePlusAverageUserScore!K55)</f>
        <v>3.9855808725276098</v>
      </c>
      <c r="L54">
        <f ca="1">IF(ISERROR(WeightedAvePlusAverageUserScore!L55),0,WeightedAvePlusAverageUserScore!L55)</f>
        <v>4.1146668632028307</v>
      </c>
      <c r="M54">
        <f ca="1">IF(ISERROR(WeightedAvePlusAverageUserScore!M55),0,WeightedAvePlusAverageUserScore!M55)</f>
        <v>3.859375</v>
      </c>
      <c r="N54">
        <f ca="1">IF(ISERROR(WeightedAvePlusAverageUserScore!N55),0,WeightedAvePlusAverageUserScore!N55)</f>
        <v>3.8502058194370057</v>
      </c>
      <c r="O54">
        <f ca="1">IF(ISERROR(WeightedAvePlusAverageUserScore!O55),0,WeightedAvePlusAverageUserScore!O55)</f>
        <v>4.3945884912746829</v>
      </c>
      <c r="P54">
        <f ca="1">IF(ISERROR(WeightedAvePlusAverageUserScore!P55),0,WeightedAvePlusAverageUserScore!P55)</f>
        <v>3.6922619664071568</v>
      </c>
      <c r="Q54">
        <f ca="1">IF(ISERROR(WeightedAvePlusAverageUserScore!Q55),0,WeightedAvePlusAverageUserScore!Q55)</f>
        <v>3.607840973456407</v>
      </c>
      <c r="R54">
        <f ca="1">IF(ISERROR(WeightedAvePlusAverageUserScore!R55),0,WeightedAvePlusAverageUserScore!R55)</f>
        <v>3.0337150674427837</v>
      </c>
      <c r="S54">
        <f ca="1">IF(ISERROR(WeightedAvePlusAverageUserScore!S55),0,WeightedAvePlusAverageUserScore!S55)</f>
        <v>3.44</v>
      </c>
      <c r="T54">
        <f ca="1">IF(ISERROR(WeightedAvePlusAverageUserScore!T55),0,WeightedAvePlusAverageUserScore!T55)</f>
        <v>3.8782517188173591</v>
      </c>
      <c r="U54">
        <f ca="1">IF(ISERROR(WeightedAvePlusAverageUserScore!U55),0,WeightedAvePlusAverageUserScore!U55)</f>
        <v>2.7775507050526582</v>
      </c>
      <c r="V54">
        <f ca="1">IF(ISERROR(WeightedAvePlusAverageUserScore!V55),0,WeightedAvePlusAverageUserScore!V55)</f>
        <v>4.1121252283665202</v>
      </c>
      <c r="W54">
        <f ca="1">IF(ISERROR(WeightedAvePlusAverageUserScore!W55),0,WeightedAvePlusAverageUserScore!W55)</f>
        <v>3.5319051344665349</v>
      </c>
      <c r="X54">
        <f ca="1">IF(ISERROR(WeightedAvePlusAverageUserScore!X55),0,WeightedAvePlusAverageUserScore!X55)</f>
        <v>4.2794117647058822</v>
      </c>
      <c r="Y54">
        <f ca="1">IF(ISERROR(WeightedAvePlusAverageUserScore!Y55),0,WeightedAvePlusAverageUserScore!Y55)</f>
        <v>3.6383855318056204</v>
      </c>
      <c r="Z54">
        <f ca="1">IF(ISERROR(WeightedAvePlusAverageUserScore!Z55),0,WeightedAvePlusAverageUserScore!Z55)</f>
        <v>3.3698630136986303</v>
      </c>
    </row>
    <row r="55" spans="1:26">
      <c r="A55" s="34" t="s">
        <v>53</v>
      </c>
      <c r="B55">
        <f ca="1">IF(ISERROR(WeightedAvePlusAverageUserScore!B56),0,WeightedAvePlusAverageUserScore!B56)</f>
        <v>3.6295506311854391</v>
      </c>
      <c r="C55">
        <f ca="1">IF(ISERROR(WeightedAvePlusAverageUserScore!C56),0,WeightedAvePlusAverageUserScore!C56)</f>
        <v>4.1079545454545459</v>
      </c>
      <c r="D55">
        <f ca="1">IF(ISERROR(WeightedAvePlusAverageUserScore!D56),0,WeightedAvePlusAverageUserScore!D56)</f>
        <v>4.7125549382420786</v>
      </c>
      <c r="E55">
        <f ca="1">IF(ISERROR(WeightedAvePlusAverageUserScore!E56),0,WeightedAvePlusAverageUserScore!E56)</f>
        <v>4.0694684490409951</v>
      </c>
      <c r="F55">
        <f ca="1">IF(ISERROR(WeightedAvePlusAverageUserScore!F56),0,WeightedAvePlusAverageUserScore!F56)</f>
        <v>3.6615384615384614</v>
      </c>
      <c r="G55">
        <f ca="1">IF(ISERROR(WeightedAvePlusAverageUserScore!G56),0,WeightedAvePlusAverageUserScore!G56)</f>
        <v>3.6664491937825252</v>
      </c>
      <c r="H55">
        <f ca="1">IF(ISERROR(WeightedAvePlusAverageUserScore!H56),0,WeightedAvePlusAverageUserScore!H56)</f>
        <v>4.6500900417449209</v>
      </c>
      <c r="I55">
        <f ca="1">IF(ISERROR(WeightedAvePlusAverageUserScore!I56),0,WeightedAvePlusAverageUserScore!I56)</f>
        <v>3.5651888188334913</v>
      </c>
      <c r="J55">
        <f ca="1">IF(ISERROR(WeightedAvePlusAverageUserScore!J56),0,WeightedAvePlusAverageUserScore!J56)</f>
        <v>3.6996311507003536</v>
      </c>
      <c r="K55">
        <f ca="1">IF(ISERROR(WeightedAvePlusAverageUserScore!K56),0,WeightedAvePlusAverageUserScore!K56)</f>
        <v>4.0348293986384478</v>
      </c>
      <c r="L55">
        <f ca="1">IF(ISERROR(WeightedAvePlusAverageUserScore!L56),0,WeightedAvePlusAverageUserScore!L56)</f>
        <v>3.9849473124287855</v>
      </c>
      <c r="M55">
        <f ca="1">IF(ISERROR(WeightedAvePlusAverageUserScore!M56),0,WeightedAvePlusAverageUserScore!M56)</f>
        <v>3.8373806878048415</v>
      </c>
      <c r="N55">
        <f ca="1">IF(ISERROR(WeightedAvePlusAverageUserScore!N56),0,WeightedAvePlusAverageUserScore!N56)</f>
        <v>3.7437142110128798</v>
      </c>
      <c r="O55">
        <f ca="1">IF(ISERROR(WeightedAvePlusAverageUserScore!O56),0,WeightedAvePlusAverageUserScore!O56)</f>
        <v>4.4284733991985608</v>
      </c>
      <c r="P55">
        <f ca="1">IF(ISERROR(WeightedAvePlusAverageUserScore!P56),0,WeightedAvePlusAverageUserScore!P56)</f>
        <v>3.5540010926751</v>
      </c>
      <c r="Q55">
        <f ca="1">IF(ISERROR(WeightedAvePlusAverageUserScore!Q56),0,WeightedAvePlusAverageUserScore!Q56)</f>
        <v>3.6355851785117399</v>
      </c>
      <c r="R55">
        <f ca="1">IF(ISERROR(WeightedAvePlusAverageUserScore!R56),0,WeightedAvePlusAverageUserScore!R56)</f>
        <v>2.9886999139524044</v>
      </c>
      <c r="S55">
        <f ca="1">IF(ISERROR(WeightedAvePlusAverageUserScore!S56),0,WeightedAvePlusAverageUserScore!S56)</f>
        <v>3.4722873923879547</v>
      </c>
      <c r="T55">
        <f ca="1">IF(ISERROR(WeightedAvePlusAverageUserScore!T56),0,WeightedAvePlusAverageUserScore!T56)</f>
        <v>3.8646743421128407</v>
      </c>
      <c r="U55">
        <f ca="1">IF(ISERROR(WeightedAvePlusAverageUserScore!U56),0,WeightedAvePlusAverageUserScore!U56)</f>
        <v>2.8768540353872529</v>
      </c>
      <c r="V55">
        <f ca="1">IF(ISERROR(WeightedAvePlusAverageUserScore!V56),0,WeightedAvePlusAverageUserScore!V56)</f>
        <v>4.061384265200827</v>
      </c>
      <c r="W55">
        <f ca="1">IF(ISERROR(WeightedAvePlusAverageUserScore!W56),0,WeightedAvePlusAverageUserScore!W56)</f>
        <v>3.5352041713597058</v>
      </c>
      <c r="X55">
        <f ca="1">IF(ISERROR(WeightedAvePlusAverageUserScore!X56),0,WeightedAvePlusAverageUserScore!X56)</f>
        <v>4.2463698570296033</v>
      </c>
      <c r="Y55">
        <f ca="1">IF(ISERROR(WeightedAvePlusAverageUserScore!Y56),0,WeightedAvePlusAverageUserScore!Y56)</f>
        <v>3.6666561177122472</v>
      </c>
      <c r="Z55">
        <f ca="1">IF(ISERROR(WeightedAvePlusAverageUserScore!Z56),0,WeightedAvePlusAverageUserScore!Z56)</f>
        <v>3.3827114555350204</v>
      </c>
    </row>
    <row r="56" spans="1:26">
      <c r="A56" s="34" t="s">
        <v>54</v>
      </c>
      <c r="B56">
        <f ca="1">IF(ISERROR(WeightedAvePlusAverageUserScore!B57),0,WeightedAvePlusAverageUserScore!B57)</f>
        <v>3.6362562197671022</v>
      </c>
      <c r="C56">
        <f ca="1">IF(ISERROR(WeightedAvePlusAverageUserScore!C57),0,WeightedAvePlusAverageUserScore!C57)</f>
        <v>4.1079545454545459</v>
      </c>
      <c r="D56">
        <f ca="1">IF(ISERROR(WeightedAvePlusAverageUserScore!D57),0,WeightedAvePlusAverageUserScore!D57)</f>
        <v>4.7249139490302525</v>
      </c>
      <c r="E56">
        <f ca="1">IF(ISERROR(WeightedAvePlusAverageUserScore!E57),0,WeightedAvePlusAverageUserScore!E57)</f>
        <v>0</v>
      </c>
      <c r="F56">
        <f ca="1">IF(ISERROR(WeightedAvePlusAverageUserScore!F57),0,WeightedAvePlusAverageUserScore!F57)</f>
        <v>3.6615384615384614</v>
      </c>
      <c r="G56">
        <f ca="1">IF(ISERROR(WeightedAvePlusAverageUserScore!G57),0,WeightedAvePlusAverageUserScore!G57)</f>
        <v>3.5954768231998022</v>
      </c>
      <c r="H56">
        <f ca="1">IF(ISERROR(WeightedAvePlusAverageUserScore!H57),0,WeightedAvePlusAverageUserScore!H57)</f>
        <v>4.5</v>
      </c>
      <c r="I56">
        <f ca="1">IF(ISERROR(WeightedAvePlusAverageUserScore!I57),0,WeightedAvePlusAverageUserScore!I57)</f>
        <v>0</v>
      </c>
      <c r="J56">
        <f ca="1">IF(ISERROR(WeightedAvePlusAverageUserScore!J57),0,WeightedAvePlusAverageUserScore!J57)</f>
        <v>3.6863984722410987</v>
      </c>
      <c r="K56">
        <f ca="1">IF(ISERROR(WeightedAvePlusAverageUserScore!K57),0,WeightedAvePlusAverageUserScore!K57)</f>
        <v>4.0967836310813714</v>
      </c>
      <c r="L56">
        <f ca="1">IF(ISERROR(WeightedAvePlusAverageUserScore!L57),0,WeightedAvePlusAverageUserScore!L57)</f>
        <v>4.14025455506121</v>
      </c>
      <c r="M56">
        <f ca="1">IF(ISERROR(WeightedAvePlusAverageUserScore!M57),0,WeightedAvePlusAverageUserScore!M57)</f>
        <v>3.9166733395220485</v>
      </c>
      <c r="N56">
        <f ca="1">IF(ISERROR(WeightedAvePlusAverageUserScore!N57),0,WeightedAvePlusAverageUserScore!N57)</f>
        <v>4.0220853009204527</v>
      </c>
      <c r="O56">
        <f ca="1">IF(ISERROR(WeightedAvePlusAverageUserScore!O57),0,WeightedAvePlusAverageUserScore!O57)</f>
        <v>4.4620603433286252</v>
      </c>
      <c r="P56">
        <f ca="1">IF(ISERROR(WeightedAvePlusAverageUserScore!P57),0,WeightedAvePlusAverageUserScore!P57)</f>
        <v>3.5913976855605738</v>
      </c>
      <c r="Q56">
        <f ca="1">IF(ISERROR(WeightedAvePlusAverageUserScore!Q57),0,WeightedAvePlusAverageUserScore!Q57)</f>
        <v>3.6652915861694026</v>
      </c>
      <c r="R56">
        <f ca="1">IF(ISERROR(WeightedAvePlusAverageUserScore!R57),0,WeightedAvePlusAverageUserScore!R57)</f>
        <v>2.9642857142857144</v>
      </c>
      <c r="S56">
        <f ca="1">IF(ISERROR(WeightedAvePlusAverageUserScore!S57),0,WeightedAvePlusAverageUserScore!S57)</f>
        <v>3.4323132113712931</v>
      </c>
      <c r="T56">
        <f ca="1">IF(ISERROR(WeightedAvePlusAverageUserScore!T57),0,WeightedAvePlusAverageUserScore!T57)</f>
        <v>4.0535962381837036</v>
      </c>
      <c r="U56">
        <f ca="1">IF(ISERROR(WeightedAvePlusAverageUserScore!U57),0,WeightedAvePlusAverageUserScore!U57)</f>
        <v>2.8554721186299932</v>
      </c>
      <c r="V56">
        <f ca="1">IF(ISERROR(WeightedAvePlusAverageUserScore!V57),0,WeightedAvePlusAverageUserScore!V57)</f>
        <v>4.3450678076514295</v>
      </c>
      <c r="W56">
        <f ca="1">IF(ISERROR(WeightedAvePlusAverageUserScore!W57),0,WeightedAvePlusAverageUserScore!W57)</f>
        <v>3.4567309306637473</v>
      </c>
      <c r="X56">
        <f ca="1">IF(ISERROR(WeightedAvePlusAverageUserScore!X57),0,WeightedAvePlusAverageUserScore!X57)</f>
        <v>4.2583496850516864</v>
      </c>
      <c r="Y56">
        <f ca="1">IF(ISERROR(WeightedAvePlusAverageUserScore!Y57),0,WeightedAvePlusAverageUserScore!Y57)</f>
        <v>3.7</v>
      </c>
      <c r="Z56">
        <f ca="1">IF(ISERROR(WeightedAvePlusAverageUserScore!Z57),0,WeightedAvePlusAverageUserScore!Z57)</f>
        <v>3.4119892218979908</v>
      </c>
    </row>
    <row r="57" spans="1:26">
      <c r="A57" s="34" t="s">
        <v>55</v>
      </c>
      <c r="B57">
        <f ca="1">IF(ISERROR(WeightedAvePlusAverageUserScore!B58),0,WeightedAvePlusAverageUserScore!B58)</f>
        <v>3.6366879192002988</v>
      </c>
      <c r="C57">
        <f ca="1">IF(ISERROR(WeightedAvePlusAverageUserScore!C58),0,WeightedAvePlusAverageUserScore!C58)</f>
        <v>4.0728271232797049</v>
      </c>
      <c r="D57">
        <f ca="1">IF(ISERROR(WeightedAvePlusAverageUserScore!D58),0,WeightedAvePlusAverageUserScore!D58)</f>
        <v>4.6318353466391189</v>
      </c>
      <c r="E57">
        <f ca="1">IF(ISERROR(WeightedAvePlusAverageUserScore!E58),0,WeightedAvePlusAverageUserScore!E58)</f>
        <v>4.1856616638044395</v>
      </c>
      <c r="F57">
        <f ca="1">IF(ISERROR(WeightedAvePlusAverageUserScore!F58),0,WeightedAvePlusAverageUserScore!F58)</f>
        <v>3.5478714733355248</v>
      </c>
      <c r="G57">
        <f ca="1">IF(ISERROR(WeightedAvePlusAverageUserScore!G58),0,WeightedAvePlusAverageUserScore!G58)</f>
        <v>3.6666666666666665</v>
      </c>
      <c r="H57">
        <f ca="1">IF(ISERROR(WeightedAvePlusAverageUserScore!H58),0,WeightedAvePlusAverageUserScore!H58)</f>
        <v>4.5</v>
      </c>
      <c r="I57">
        <f ca="1">IF(ISERROR(WeightedAvePlusAverageUserScore!I58),0,WeightedAvePlusAverageUserScore!I58)</f>
        <v>0</v>
      </c>
      <c r="J57">
        <f ca="1">IF(ISERROR(WeightedAvePlusAverageUserScore!J58),0,WeightedAvePlusAverageUserScore!J58)</f>
        <v>3.6377459189565871</v>
      </c>
      <c r="K57">
        <f ca="1">IF(ISERROR(WeightedAvePlusAverageUserScore!K58),0,WeightedAvePlusAverageUserScore!K58)</f>
        <v>4.0133786715579225</v>
      </c>
      <c r="L57">
        <f ca="1">IF(ISERROR(WeightedAvePlusAverageUserScore!L58),0,WeightedAvePlusAverageUserScore!L58)</f>
        <v>4.0899421272535887</v>
      </c>
      <c r="M57">
        <f ca="1">IF(ISERROR(WeightedAvePlusAverageUserScore!M58),0,WeightedAvePlusAverageUserScore!M58)</f>
        <v>3.859375</v>
      </c>
      <c r="N57">
        <f ca="1">IF(ISERROR(WeightedAvePlusAverageUserScore!N58),0,WeightedAvePlusAverageUserScore!N58)</f>
        <v>3.7597402597402598</v>
      </c>
      <c r="O57">
        <f ca="1">IF(ISERROR(WeightedAvePlusAverageUserScore!O58),0,WeightedAvePlusAverageUserScore!O58)</f>
        <v>4.4125944955775243</v>
      </c>
      <c r="P57">
        <f ca="1">IF(ISERROR(WeightedAvePlusAverageUserScore!P58),0,WeightedAvePlusAverageUserScore!P58)</f>
        <v>3.4926692162418997</v>
      </c>
      <c r="Q57">
        <f ca="1">IF(ISERROR(WeightedAvePlusAverageUserScore!Q58),0,WeightedAvePlusAverageUserScore!Q58)</f>
        <v>3.6282051282051282</v>
      </c>
      <c r="R57">
        <f ca="1">IF(ISERROR(WeightedAvePlusAverageUserScore!R58),0,WeightedAvePlusAverageUserScore!R58)</f>
        <v>2.9642857142857144</v>
      </c>
      <c r="S57">
        <f ca="1">IF(ISERROR(WeightedAvePlusAverageUserScore!S58),0,WeightedAvePlusAverageUserScore!S58)</f>
        <v>3.44</v>
      </c>
      <c r="T57">
        <f ca="1">IF(ISERROR(WeightedAvePlusAverageUserScore!T58),0,WeightedAvePlusAverageUserScore!T58)</f>
        <v>3.8656716417910446</v>
      </c>
      <c r="U57">
        <f ca="1">IF(ISERROR(WeightedAvePlusAverageUserScore!U58),0,WeightedAvePlusAverageUserScore!U58)</f>
        <v>2.8795637574541146</v>
      </c>
      <c r="V57">
        <f ca="1">IF(ISERROR(WeightedAvePlusAverageUserScore!V58),0,WeightedAvePlusAverageUserScore!V58)</f>
        <v>4.1148648648648649</v>
      </c>
      <c r="W57">
        <f ca="1">IF(ISERROR(WeightedAvePlusAverageUserScore!W58),0,WeightedAvePlusAverageUserScore!W58)</f>
        <v>3.2855980712922488</v>
      </c>
      <c r="X57">
        <f ca="1">IF(ISERROR(WeightedAvePlusAverageUserScore!X58),0,WeightedAvePlusAverageUserScore!X58)</f>
        <v>4.2794117647058822</v>
      </c>
      <c r="Y57">
        <f ca="1">IF(ISERROR(WeightedAvePlusAverageUserScore!Y58),0,WeightedAvePlusAverageUserScore!Y58)</f>
        <v>3.5836108915637546</v>
      </c>
      <c r="Z57">
        <f ca="1">IF(ISERROR(WeightedAvePlusAverageUserScore!Z58),0,WeightedAvePlusAverageUserScore!Z58)</f>
        <v>3.4265971521410257</v>
      </c>
    </row>
    <row r="58" spans="1:26">
      <c r="A58" s="34" t="s">
        <v>56</v>
      </c>
      <c r="B58">
        <f ca="1">IF(ISERROR(WeightedAvePlusAverageUserScore!B59),0,WeightedAvePlusAverageUserScore!B59)</f>
        <v>3.7067101671987306</v>
      </c>
      <c r="C58">
        <f ca="1">IF(ISERROR(WeightedAvePlusAverageUserScore!C59),0,WeightedAvePlusAverageUserScore!C59)</f>
        <v>4.1079545454545459</v>
      </c>
      <c r="D58">
        <f ca="1">IF(ISERROR(WeightedAvePlusAverageUserScore!D59),0,WeightedAvePlusAverageUserScore!D59)</f>
        <v>4.6614968213409602</v>
      </c>
      <c r="E58">
        <f ca="1">IF(ISERROR(WeightedAvePlusAverageUserScore!E59),0,WeightedAvePlusAverageUserScore!E59)</f>
        <v>4.1017878528683802</v>
      </c>
      <c r="F58">
        <f ca="1">IF(ISERROR(WeightedAvePlusAverageUserScore!F59),0,WeightedAvePlusAverageUserScore!F59)</f>
        <v>3.5117921894143991</v>
      </c>
      <c r="G58">
        <f ca="1">IF(ISERROR(WeightedAvePlusAverageUserScore!G59),0,WeightedAvePlusAverageUserScore!G59)</f>
        <v>3.6666666666666665</v>
      </c>
      <c r="H58">
        <f ca="1">IF(ISERROR(WeightedAvePlusAverageUserScore!H59),0,WeightedAvePlusAverageUserScore!H59)</f>
        <v>4.4732378397645549</v>
      </c>
      <c r="I58">
        <f ca="1">IF(ISERROR(WeightedAvePlusAverageUserScore!I59),0,WeightedAvePlusAverageUserScore!I59)</f>
        <v>3.5101010101010099</v>
      </c>
      <c r="J58">
        <f ca="1">IF(ISERROR(WeightedAvePlusAverageUserScore!J59),0,WeightedAvePlusAverageUserScore!J59)</f>
        <v>3.7621487149536765</v>
      </c>
      <c r="K58">
        <f ca="1">IF(ISERROR(WeightedAvePlusAverageUserScore!K59),0,WeightedAvePlusAverageUserScore!K59)</f>
        <v>4.0531061668375044</v>
      </c>
      <c r="L58">
        <f ca="1">IF(ISERROR(WeightedAvePlusAverageUserScore!L59),0,WeightedAvePlusAverageUserScore!L59)</f>
        <v>4.0200674666592997</v>
      </c>
      <c r="M58">
        <f ca="1">IF(ISERROR(WeightedAvePlusAverageUserScore!M59),0,WeightedAvePlusAverageUserScore!M59)</f>
        <v>3.5230372647096986</v>
      </c>
      <c r="N58">
        <f ca="1">IF(ISERROR(WeightedAvePlusAverageUserScore!N59),0,WeightedAvePlusAverageUserScore!N59)</f>
        <v>3.9007014863448535</v>
      </c>
      <c r="O58">
        <f ca="1">IF(ISERROR(WeightedAvePlusAverageUserScore!O59),0,WeightedAvePlusAverageUserScore!O59)</f>
        <v>4.3866651564537769</v>
      </c>
      <c r="P58">
        <f ca="1">IF(ISERROR(WeightedAvePlusAverageUserScore!P59),0,WeightedAvePlusAverageUserScore!P59)</f>
        <v>3.5146272700768471</v>
      </c>
      <c r="Q58">
        <f ca="1">IF(ISERROR(WeightedAvePlusAverageUserScore!Q59),0,WeightedAvePlusAverageUserScore!Q59)</f>
        <v>3.683655996851571</v>
      </c>
      <c r="R58">
        <f ca="1">IF(ISERROR(WeightedAvePlusAverageUserScore!R59),0,WeightedAvePlusAverageUserScore!R59)</f>
        <v>2.9642857142857144</v>
      </c>
      <c r="S58">
        <f ca="1">IF(ISERROR(WeightedAvePlusAverageUserScore!S59),0,WeightedAvePlusAverageUserScore!S59)</f>
        <v>3.44</v>
      </c>
      <c r="T58">
        <f ca="1">IF(ISERROR(WeightedAvePlusAverageUserScore!T59),0,WeightedAvePlusAverageUserScore!T59)</f>
        <v>3.8656716417910446</v>
      </c>
      <c r="U58">
        <f ca="1">IF(ISERROR(WeightedAvePlusAverageUserScore!U59),0,WeightedAvePlusAverageUserScore!U59)</f>
        <v>2.9083074141400163</v>
      </c>
      <c r="V58">
        <f ca="1">IF(ISERROR(WeightedAvePlusAverageUserScore!V59),0,WeightedAvePlusAverageUserScore!V59)</f>
        <v>4.1148648648648649</v>
      </c>
      <c r="W58">
        <f ca="1">IF(ISERROR(WeightedAvePlusAverageUserScore!W59),0,WeightedAvePlusAverageUserScore!W59)</f>
        <v>3.5356261513078819</v>
      </c>
      <c r="X58">
        <f ca="1">IF(ISERROR(WeightedAvePlusAverageUserScore!X59),0,WeightedAvePlusAverageUserScore!X59)</f>
        <v>4.2794117647058822</v>
      </c>
      <c r="Y58">
        <f ca="1">IF(ISERROR(WeightedAvePlusAverageUserScore!Y59),0,WeightedAvePlusAverageUserScore!Y59)</f>
        <v>3.6477145091236656</v>
      </c>
      <c r="Z58">
        <f ca="1">IF(ISERROR(WeightedAvePlusAverageUserScore!Z59),0,WeightedAvePlusAverageUserScore!Z59)</f>
        <v>3.3823264272211335</v>
      </c>
    </row>
    <row r="59" spans="1:26">
      <c r="A59" s="34" t="s">
        <v>57</v>
      </c>
      <c r="B59">
        <f ca="1">IF(ISERROR(WeightedAvePlusAverageUserScore!B60),0,WeightedAvePlusAverageUserScore!B60)</f>
        <v>3.7079110668426516</v>
      </c>
      <c r="C59">
        <f ca="1">IF(ISERROR(WeightedAvePlusAverageUserScore!C60),0,WeightedAvePlusAverageUserScore!C60)</f>
        <v>4.0700016158023544</v>
      </c>
      <c r="D59">
        <f ca="1">IF(ISERROR(WeightedAvePlusAverageUserScore!D60),0,WeightedAvePlusAverageUserScore!D60)</f>
        <v>4.888116575504359</v>
      </c>
      <c r="E59">
        <f ca="1">IF(ISERROR(WeightedAvePlusAverageUserScore!E60),0,WeightedAvePlusAverageUserScore!E60)</f>
        <v>4.0992714454080748</v>
      </c>
      <c r="F59">
        <f ca="1">IF(ISERROR(WeightedAvePlusAverageUserScore!F60),0,WeightedAvePlusAverageUserScore!F60)</f>
        <v>3.7518105609261156</v>
      </c>
      <c r="G59">
        <f ca="1">IF(ISERROR(WeightedAvePlusAverageUserScore!G60),0,WeightedAvePlusAverageUserScore!G60)</f>
        <v>3.5204737365268075</v>
      </c>
      <c r="H59">
        <f ca="1">IF(ISERROR(WeightedAvePlusAverageUserScore!H60),0,WeightedAvePlusAverageUserScore!H60)</f>
        <v>4.5049594596988554</v>
      </c>
      <c r="I59">
        <f ca="1">IF(ISERROR(WeightedAvePlusAverageUserScore!I60),0,WeightedAvePlusAverageUserScore!I60)</f>
        <v>3.4124990313336836</v>
      </c>
      <c r="J59">
        <f ca="1">IF(ISERROR(WeightedAvePlusAverageUserScore!J60),0,WeightedAvePlusAverageUserScore!J60)</f>
        <v>3.7415844477734708</v>
      </c>
      <c r="K59">
        <f ca="1">IF(ISERROR(WeightedAvePlusAverageUserScore!K60),0,WeightedAvePlusAverageUserScore!K60)</f>
        <v>4.0539972604908661</v>
      </c>
      <c r="L59">
        <f ca="1">IF(ISERROR(WeightedAvePlusAverageUserScore!L60),0,WeightedAvePlusAverageUserScore!L60)</f>
        <v>4.0607679094780762</v>
      </c>
      <c r="M59">
        <f ca="1">IF(ISERROR(WeightedAvePlusAverageUserScore!M60),0,WeightedAvePlusAverageUserScore!M60)</f>
        <v>3.5399251464052068</v>
      </c>
      <c r="N59">
        <f ca="1">IF(ISERROR(WeightedAvePlusAverageUserScore!N60),0,WeightedAvePlusAverageUserScore!N60)</f>
        <v>3.6896849006510215</v>
      </c>
      <c r="O59">
        <f ca="1">IF(ISERROR(WeightedAvePlusAverageUserScore!O60),0,WeightedAvePlusAverageUserScore!O60)</f>
        <v>4.3222837968133287</v>
      </c>
      <c r="P59">
        <f ca="1">IF(ISERROR(WeightedAvePlusAverageUserScore!P60),0,WeightedAvePlusAverageUserScore!P60)</f>
        <v>3.2986696233745154</v>
      </c>
      <c r="Q59">
        <f ca="1">IF(ISERROR(WeightedAvePlusAverageUserScore!Q60),0,WeightedAvePlusAverageUserScore!Q60)</f>
        <v>3.7199871119993988</v>
      </c>
      <c r="R59">
        <f ca="1">IF(ISERROR(WeightedAvePlusAverageUserScore!R60),0,WeightedAvePlusAverageUserScore!R60)</f>
        <v>2.9066167279230757</v>
      </c>
      <c r="S59">
        <f ca="1">IF(ISERROR(WeightedAvePlusAverageUserScore!S60),0,WeightedAvePlusAverageUserScore!S60)</f>
        <v>3.44521965210558</v>
      </c>
      <c r="T59">
        <f ca="1">IF(ISERROR(WeightedAvePlusAverageUserScore!T60),0,WeightedAvePlusAverageUserScore!T60)</f>
        <v>3.6986081493611906</v>
      </c>
      <c r="U59">
        <f ca="1">IF(ISERROR(WeightedAvePlusAverageUserScore!U60),0,WeightedAvePlusAverageUserScore!U60)</f>
        <v>2.9167810534422669</v>
      </c>
      <c r="V59">
        <f ca="1">IF(ISERROR(WeightedAvePlusAverageUserScore!V60),0,WeightedAvePlusAverageUserScore!V60)</f>
        <v>4.0974570389420411</v>
      </c>
      <c r="W59">
        <f ca="1">IF(ISERROR(WeightedAvePlusAverageUserScore!W60),0,WeightedAvePlusAverageUserScore!W60)</f>
        <v>3.5274849404353357</v>
      </c>
      <c r="X59">
        <f ca="1">IF(ISERROR(WeightedAvePlusAverageUserScore!X60),0,WeightedAvePlusAverageUserScore!X60)</f>
        <v>4.0939993447482834</v>
      </c>
      <c r="Y59">
        <f ca="1">IF(ISERROR(WeightedAvePlusAverageUserScore!Y60),0,WeightedAvePlusAverageUserScore!Y60)</f>
        <v>3.8791643404316409</v>
      </c>
      <c r="Z59">
        <f ca="1">IF(ISERROR(WeightedAvePlusAverageUserScore!Z60),0,WeightedAvePlusAverageUserScore!Z60)</f>
        <v>3.17580112440799</v>
      </c>
    </row>
    <row r="60" spans="1:26">
      <c r="A60" s="34" t="s">
        <v>58</v>
      </c>
      <c r="B60">
        <f ca="1">IF(ISERROR(WeightedAvePlusAverageUserScore!B61),0,WeightedAvePlusAverageUserScore!B61)</f>
        <v>3.6991362621410957</v>
      </c>
      <c r="C60">
        <f ca="1">IF(ISERROR(WeightedAvePlusAverageUserScore!C61),0,WeightedAvePlusAverageUserScore!C61)</f>
        <v>4.1638294480395208</v>
      </c>
      <c r="D60">
        <f ca="1">IF(ISERROR(WeightedAvePlusAverageUserScore!D61),0,WeightedAvePlusAverageUserScore!D61)</f>
        <v>4.7218471034022285</v>
      </c>
      <c r="E60">
        <f ca="1">IF(ISERROR(WeightedAvePlusAverageUserScore!E61),0,WeightedAvePlusAverageUserScore!E61)</f>
        <v>3.9788061563521819</v>
      </c>
      <c r="F60">
        <f ca="1">IF(ISERROR(WeightedAvePlusAverageUserScore!F61),0,WeightedAvePlusAverageUserScore!F61)</f>
        <v>3.6417002900933721</v>
      </c>
      <c r="G60">
        <f ca="1">IF(ISERROR(WeightedAvePlusAverageUserScore!G61),0,WeightedAvePlusAverageUserScore!G61)</f>
        <v>3.6139402318291087</v>
      </c>
      <c r="H60">
        <f ca="1">IF(ISERROR(WeightedAvePlusAverageUserScore!H61),0,WeightedAvePlusAverageUserScore!H61)</f>
        <v>4.5520192967719613</v>
      </c>
      <c r="I60">
        <f ca="1">IF(ISERROR(WeightedAvePlusAverageUserScore!I61),0,WeightedAvePlusAverageUserScore!I61)</f>
        <v>3.3624493853633033</v>
      </c>
      <c r="J60">
        <f ca="1">IF(ISERROR(WeightedAvePlusAverageUserScore!J61),0,WeightedAvePlusAverageUserScore!J61)</f>
        <v>3.66781498687872</v>
      </c>
      <c r="K60">
        <f ca="1">IF(ISERROR(WeightedAvePlusAverageUserScore!K61),0,WeightedAvePlusAverageUserScore!K61)</f>
        <v>4.0003453351284515</v>
      </c>
      <c r="L60">
        <f ca="1">IF(ISERROR(WeightedAvePlusAverageUserScore!L61),0,WeightedAvePlusAverageUserScore!L61)</f>
        <v>4.0201716598725579</v>
      </c>
      <c r="M60">
        <f ca="1">IF(ISERROR(WeightedAvePlusAverageUserScore!M61),0,WeightedAvePlusAverageUserScore!M61)</f>
        <v>3.8999723988453994</v>
      </c>
      <c r="N60">
        <f ca="1">IF(ISERROR(WeightedAvePlusAverageUserScore!N61),0,WeightedAvePlusAverageUserScore!N61)</f>
        <v>3.7124704691433452</v>
      </c>
      <c r="O60">
        <f ca="1">IF(ISERROR(WeightedAvePlusAverageUserScore!O61),0,WeightedAvePlusAverageUserScore!O61)</f>
        <v>4.3861264412787078</v>
      </c>
      <c r="P60">
        <f ca="1">IF(ISERROR(WeightedAvePlusAverageUserScore!P61),0,WeightedAvePlusAverageUserScore!P61)</f>
        <v>3.5805748677752298</v>
      </c>
      <c r="Q60">
        <f ca="1">IF(ISERROR(WeightedAvePlusAverageUserScore!Q61),0,WeightedAvePlusAverageUserScore!Q61)</f>
        <v>3.6262595100517023</v>
      </c>
      <c r="R60">
        <f ca="1">IF(ISERROR(WeightedAvePlusAverageUserScore!R61),0,WeightedAvePlusAverageUserScore!R61)</f>
        <v>2.9871445793125941</v>
      </c>
      <c r="S60">
        <f ca="1">IF(ISERROR(WeightedAvePlusAverageUserScore!S61),0,WeightedAvePlusAverageUserScore!S61)</f>
        <v>3.4870088651356994</v>
      </c>
      <c r="T60">
        <f ca="1">IF(ISERROR(WeightedAvePlusAverageUserScore!T61),0,WeightedAvePlusAverageUserScore!T61)</f>
        <v>3.8171428712652515</v>
      </c>
      <c r="U60">
        <f ca="1">IF(ISERROR(WeightedAvePlusAverageUserScore!U61),0,WeightedAvePlusAverageUserScore!U61)</f>
        <v>2.8554523993999457</v>
      </c>
      <c r="V60">
        <f ca="1">IF(ISERROR(WeightedAvePlusAverageUserScore!V61),0,WeightedAvePlusAverageUserScore!V61)</f>
        <v>4.2019772992051303</v>
      </c>
      <c r="W60">
        <f ca="1">IF(ISERROR(WeightedAvePlusAverageUserScore!W61),0,WeightedAvePlusAverageUserScore!W61)</f>
        <v>3.4441255211119146</v>
      </c>
      <c r="X60">
        <f ca="1">IF(ISERROR(WeightedAvePlusAverageUserScore!X61),0,WeightedAvePlusAverageUserScore!X61)</f>
        <v>4.2219722764812389</v>
      </c>
      <c r="Y60">
        <f ca="1">IF(ISERROR(WeightedAvePlusAverageUserScore!Y61),0,WeightedAvePlusAverageUserScore!Y61)</f>
        <v>3.7376621588947168</v>
      </c>
      <c r="Z60">
        <f ca="1">IF(ISERROR(WeightedAvePlusAverageUserScore!Z61),0,WeightedAvePlusAverageUserScore!Z61)</f>
        <v>3.2781726072631829</v>
      </c>
    </row>
    <row r="61" spans="1:26">
      <c r="A61" s="34" t="s">
        <v>59</v>
      </c>
      <c r="B61">
        <f ca="1">IF(ISERROR(WeightedAvePlusAverageUserScore!B62),0,WeightedAvePlusAverageUserScore!B62)</f>
        <v>3.6515151515151514</v>
      </c>
      <c r="C61">
        <f ca="1">IF(ISERROR(WeightedAvePlusAverageUserScore!C62),0,WeightedAvePlusAverageUserScore!C62)</f>
        <v>4.1253884571070607</v>
      </c>
      <c r="D61">
        <f ca="1">IF(ISERROR(WeightedAvePlusAverageUserScore!D62),0,WeightedAvePlusAverageUserScore!D62)</f>
        <v>4.6405029183580728</v>
      </c>
      <c r="E61">
        <f ca="1">IF(ISERROR(WeightedAvePlusAverageUserScore!E62),0,WeightedAvePlusAverageUserScore!E62)</f>
        <v>0</v>
      </c>
      <c r="F61">
        <f ca="1">IF(ISERROR(WeightedAvePlusAverageUserScore!F62),0,WeightedAvePlusAverageUserScore!F62)</f>
        <v>3.7109294296973907</v>
      </c>
      <c r="G61">
        <f ca="1">IF(ISERROR(WeightedAvePlusAverageUserScore!G62),0,WeightedAvePlusAverageUserScore!G62)</f>
        <v>3.6523156691268341</v>
      </c>
      <c r="H61">
        <f ca="1">IF(ISERROR(WeightedAvePlusAverageUserScore!H62),0,WeightedAvePlusAverageUserScore!H62)</f>
        <v>4.4662149156984343</v>
      </c>
      <c r="I61">
        <f ca="1">IF(ISERROR(WeightedAvePlusAverageUserScore!I62),0,WeightedAvePlusAverageUserScore!I62)</f>
        <v>3.5805683213691042</v>
      </c>
      <c r="J61">
        <f ca="1">IF(ISERROR(WeightedAvePlusAverageUserScore!J62),0,WeightedAvePlusAverageUserScore!J62)</f>
        <v>3.7218956739619293</v>
      </c>
      <c r="K61">
        <f ca="1">IF(ISERROR(WeightedAvePlusAverageUserScore!K62),0,WeightedAvePlusAverageUserScore!K62)</f>
        <v>3.9962501964561201</v>
      </c>
      <c r="L61">
        <f ca="1">IF(ISERROR(WeightedAvePlusAverageUserScore!L62),0,WeightedAvePlusAverageUserScore!L62)</f>
        <v>4.0711269166247206</v>
      </c>
      <c r="M61">
        <f ca="1">IF(ISERROR(WeightedAvePlusAverageUserScore!M62),0,WeightedAvePlusAverageUserScore!M62)</f>
        <v>4.0251316139708413</v>
      </c>
      <c r="N61">
        <f ca="1">IF(ISERROR(WeightedAvePlusAverageUserScore!N62),0,WeightedAvePlusAverageUserScore!N62)</f>
        <v>3.7333089156165364</v>
      </c>
      <c r="O61">
        <f ca="1">IF(ISERROR(WeightedAvePlusAverageUserScore!O62),0,WeightedAvePlusAverageUserScore!O62)</f>
        <v>4.4105877929931525</v>
      </c>
      <c r="P61">
        <f ca="1">IF(ISERROR(WeightedAvePlusAverageUserScore!P62),0,WeightedAvePlusAverageUserScore!P62)</f>
        <v>3.5173218406328055</v>
      </c>
      <c r="Q61">
        <f ca="1">IF(ISERROR(WeightedAvePlusAverageUserScore!Q62),0,WeightedAvePlusAverageUserScore!Q62)</f>
        <v>3.5512504813428989</v>
      </c>
      <c r="R61">
        <f ca="1">IF(ISERROR(WeightedAvePlusAverageUserScore!R62),0,WeightedAvePlusAverageUserScore!R62)</f>
        <v>2.9585709980289945</v>
      </c>
      <c r="S61">
        <f ca="1">IF(ISERROR(WeightedAvePlusAverageUserScore!S62),0,WeightedAvePlusAverageUserScore!S62)</f>
        <v>3.44</v>
      </c>
      <c r="T61">
        <f ca="1">IF(ISERROR(WeightedAvePlusAverageUserScore!T62),0,WeightedAvePlusAverageUserScore!T62)</f>
        <v>3.8656716417910446</v>
      </c>
      <c r="U61">
        <f ca="1">IF(ISERROR(WeightedAvePlusAverageUserScore!U62),0,WeightedAvePlusAverageUserScore!U62)</f>
        <v>2.8908835395331511</v>
      </c>
      <c r="V61">
        <f ca="1">IF(ISERROR(WeightedAvePlusAverageUserScore!V62),0,WeightedAvePlusAverageUserScore!V62)</f>
        <v>4.0708105976757523</v>
      </c>
      <c r="W61">
        <f ca="1">IF(ISERROR(WeightedAvePlusAverageUserScore!W62),0,WeightedAvePlusAverageUserScore!W62)</f>
        <v>3.3951196118985099</v>
      </c>
      <c r="X61">
        <f ca="1">IF(ISERROR(WeightedAvePlusAverageUserScore!X62),0,WeightedAvePlusAverageUserScore!X62)</f>
        <v>4.3394685031126796</v>
      </c>
      <c r="Y61">
        <f ca="1">IF(ISERROR(WeightedAvePlusAverageUserScore!Y62),0,WeightedAvePlusAverageUserScore!Y62)</f>
        <v>3.7747108605155186</v>
      </c>
      <c r="Z61">
        <f ca="1">IF(ISERROR(WeightedAvePlusAverageUserScore!Z62),0,WeightedAvePlusAverageUserScore!Z62)</f>
        <v>3.3698630136986303</v>
      </c>
    </row>
    <row r="62" spans="1:26">
      <c r="A62" s="34" t="s">
        <v>60</v>
      </c>
      <c r="B62">
        <f ca="1">IF(ISERROR(WeightedAvePlusAverageUserScore!B63),0,WeightedAvePlusAverageUserScore!B63)</f>
        <v>3.6453831731566737</v>
      </c>
      <c r="C62">
        <f ca="1">IF(ISERROR(WeightedAvePlusAverageUserScore!C63),0,WeightedAvePlusAverageUserScore!C63)</f>
        <v>4.0011597669786507</v>
      </c>
      <c r="D62">
        <f ca="1">IF(ISERROR(WeightedAvePlusAverageUserScore!D63),0,WeightedAvePlusAverageUserScore!D63)</f>
        <v>4.6383520047160367</v>
      </c>
      <c r="E62">
        <f ca="1">IF(ISERROR(WeightedAvePlusAverageUserScore!E63),0,WeightedAvePlusAverageUserScore!E63)</f>
        <v>3.8099170115359744</v>
      </c>
      <c r="F62">
        <f ca="1">IF(ISERROR(WeightedAvePlusAverageUserScore!F63),0,WeightedAvePlusAverageUserScore!F63)</f>
        <v>3.6592591320765466</v>
      </c>
      <c r="G62">
        <f ca="1">IF(ISERROR(WeightedAvePlusAverageUserScore!G63),0,WeightedAvePlusAverageUserScore!G63)</f>
        <v>3.6386214336528302</v>
      </c>
      <c r="H62">
        <f ca="1">IF(ISERROR(WeightedAvePlusAverageUserScore!H63),0,WeightedAvePlusAverageUserScore!H63)</f>
        <v>4.2992040872442914</v>
      </c>
      <c r="I62">
        <f ca="1">IF(ISERROR(WeightedAvePlusAverageUserScore!I63),0,WeightedAvePlusAverageUserScore!I63)</f>
        <v>3.4542664237729106</v>
      </c>
      <c r="J62">
        <f ca="1">IF(ISERROR(WeightedAvePlusAverageUserScore!J63),0,WeightedAvePlusAverageUserScore!J63)</f>
        <v>3.731371694565512</v>
      </c>
      <c r="K62">
        <f ca="1">IF(ISERROR(WeightedAvePlusAverageUserScore!K63),0,WeightedAvePlusAverageUserScore!K63)</f>
        <v>3.9445039226359837</v>
      </c>
      <c r="L62">
        <f ca="1">IF(ISERROR(WeightedAvePlusAverageUserScore!L63),0,WeightedAvePlusAverageUserScore!L63)</f>
        <v>4.0280112021154233</v>
      </c>
      <c r="M62">
        <f ca="1">IF(ISERROR(WeightedAvePlusAverageUserScore!M63),0,WeightedAvePlusAverageUserScore!M63)</f>
        <v>3.8988498480036933</v>
      </c>
      <c r="N62">
        <f ca="1">IF(ISERROR(WeightedAvePlusAverageUserScore!N63),0,WeightedAvePlusAverageUserScore!N63)</f>
        <v>3.698415824164111</v>
      </c>
      <c r="O62">
        <f ca="1">IF(ISERROR(WeightedAvePlusAverageUserScore!O63),0,WeightedAvePlusAverageUserScore!O63)</f>
        <v>4.3842840018786431</v>
      </c>
      <c r="P62">
        <f ca="1">IF(ISERROR(WeightedAvePlusAverageUserScore!P63),0,WeightedAvePlusAverageUserScore!P63)</f>
        <v>3.6043838744557144</v>
      </c>
      <c r="Q62">
        <f ca="1">IF(ISERROR(WeightedAvePlusAverageUserScore!Q63),0,WeightedAvePlusAverageUserScore!Q63)</f>
        <v>3.635276131582041</v>
      </c>
      <c r="R62">
        <f ca="1">IF(ISERROR(WeightedAvePlusAverageUserScore!R63),0,WeightedAvePlusAverageUserScore!R63)</f>
        <v>2.9178687356893671</v>
      </c>
      <c r="S62">
        <f ca="1">IF(ISERROR(WeightedAvePlusAverageUserScore!S63),0,WeightedAvePlusAverageUserScore!S63)</f>
        <v>3.4644499585742383</v>
      </c>
      <c r="T62">
        <f ca="1">IF(ISERROR(WeightedAvePlusAverageUserScore!T63),0,WeightedAvePlusAverageUserScore!T63)</f>
        <v>3.827682039695905</v>
      </c>
      <c r="U62">
        <f ca="1">IF(ISERROR(WeightedAvePlusAverageUserScore!U63),0,WeightedAvePlusAverageUserScore!U63)</f>
        <v>2.808275680172351</v>
      </c>
      <c r="V62">
        <f ca="1">IF(ISERROR(WeightedAvePlusAverageUserScore!V63),0,WeightedAvePlusAverageUserScore!V63)</f>
        <v>4.1334020624365619</v>
      </c>
      <c r="W62">
        <f ca="1">IF(ISERROR(WeightedAvePlusAverageUserScore!W63),0,WeightedAvePlusAverageUserScore!W63)</f>
        <v>3.4541168565163205</v>
      </c>
      <c r="X62">
        <f ca="1">IF(ISERROR(WeightedAvePlusAverageUserScore!X63),0,WeightedAvePlusAverageUserScore!X63)</f>
        <v>4.3224505557295165</v>
      </c>
      <c r="Y62">
        <f ca="1">IF(ISERROR(WeightedAvePlusAverageUserScore!Y63),0,WeightedAvePlusAverageUserScore!Y63)</f>
        <v>3.7312567489470108</v>
      </c>
      <c r="Z62">
        <f ca="1">IF(ISERROR(WeightedAvePlusAverageUserScore!Z63),0,WeightedAvePlusAverageUserScore!Z63)</f>
        <v>3.331076485335807</v>
      </c>
    </row>
    <row r="63" spans="1:26">
      <c r="A63" s="34" t="s">
        <v>61</v>
      </c>
      <c r="B63">
        <f ca="1">IF(ISERROR(WeightedAvePlusAverageUserScore!B64),0,WeightedAvePlusAverageUserScore!B64)</f>
        <v>0</v>
      </c>
      <c r="C63">
        <f ca="1">IF(ISERROR(WeightedAvePlusAverageUserScore!C64),0,WeightedAvePlusAverageUserScore!C64)</f>
        <v>0</v>
      </c>
      <c r="D63">
        <f ca="1">IF(ISERROR(WeightedAvePlusAverageUserScore!D64),0,WeightedAvePlusAverageUserScore!D64)</f>
        <v>4.6818181818181817</v>
      </c>
      <c r="E63">
        <f ca="1">IF(ISERROR(WeightedAvePlusAverageUserScore!E64),0,WeightedAvePlusAverageUserScore!E64)</f>
        <v>0</v>
      </c>
      <c r="F63">
        <f ca="1">IF(ISERROR(WeightedAvePlusAverageUserScore!F64),0,WeightedAvePlusAverageUserScore!F64)</f>
        <v>3.6615384615384614</v>
      </c>
      <c r="G63">
        <f ca="1">IF(ISERROR(WeightedAvePlusAverageUserScore!G64),0,WeightedAvePlusAverageUserScore!G64)</f>
        <v>3.6666666666666665</v>
      </c>
      <c r="H63">
        <f ca="1">IF(ISERROR(WeightedAvePlusAverageUserScore!H64),0,WeightedAvePlusAverageUserScore!H64)</f>
        <v>0</v>
      </c>
      <c r="I63">
        <f ca="1">IF(ISERROR(WeightedAvePlusAverageUserScore!I64),0,WeightedAvePlusAverageUserScore!I64)</f>
        <v>0</v>
      </c>
      <c r="J63">
        <f ca="1">IF(ISERROR(WeightedAvePlusAverageUserScore!J64),0,WeightedAvePlusAverageUserScore!J64)</f>
        <v>3.7135416666666665</v>
      </c>
      <c r="K63">
        <f ca="1">IF(ISERROR(WeightedAvePlusAverageUserScore!K64),0,WeightedAvePlusAverageUserScore!K64)</f>
        <v>3.9288607852579482</v>
      </c>
      <c r="L63">
        <f ca="1">IF(ISERROR(WeightedAvePlusAverageUserScore!L64),0,WeightedAvePlusAverageUserScore!L64)</f>
        <v>4.0612777077574327</v>
      </c>
      <c r="M63">
        <f ca="1">IF(ISERROR(WeightedAvePlusAverageUserScore!M64),0,WeightedAvePlusAverageUserScore!M64)</f>
        <v>0</v>
      </c>
      <c r="N63">
        <f ca="1">IF(ISERROR(WeightedAvePlusAverageUserScore!N64),0,WeightedAvePlusAverageUserScore!N64)</f>
        <v>0</v>
      </c>
      <c r="O63">
        <f ca="1">IF(ISERROR(WeightedAvePlusAverageUserScore!O64),0,WeightedAvePlusAverageUserScore!O64)</f>
        <v>4.4058098829961088</v>
      </c>
      <c r="P63">
        <f ca="1">IF(ISERROR(WeightedAvePlusAverageUserScore!P64),0,WeightedAvePlusAverageUserScore!P64)</f>
        <v>3.5586609203164028</v>
      </c>
      <c r="Q63">
        <f ca="1">IF(ISERROR(WeightedAvePlusAverageUserScore!Q64),0,WeightedAvePlusAverageUserScore!Q64)</f>
        <v>3.6125108538575796</v>
      </c>
      <c r="R63">
        <f ca="1">IF(ISERROR(WeightedAvePlusAverageUserScore!R64),0,WeightedAvePlusAverageUserScore!R64)</f>
        <v>0</v>
      </c>
      <c r="S63">
        <f ca="1">IF(ISERROR(WeightedAvePlusAverageUserScore!S64),0,WeightedAvePlusAverageUserScore!S64)</f>
        <v>3.44</v>
      </c>
      <c r="T63">
        <f ca="1">IF(ISERROR(WeightedAvePlusAverageUserScore!T64),0,WeightedAvePlusAverageUserScore!T64)</f>
        <v>3.8656716417910446</v>
      </c>
      <c r="U63">
        <f ca="1">IF(ISERROR(WeightedAvePlusAverageUserScore!U64),0,WeightedAvePlusAverageUserScore!U64)</f>
        <v>2.89</v>
      </c>
      <c r="V63">
        <f ca="1">IF(ISERROR(WeightedAvePlusAverageUserScore!V64),0,WeightedAvePlusAverageUserScore!V64)</f>
        <v>0</v>
      </c>
      <c r="W63">
        <f ca="1">IF(ISERROR(WeightedAvePlusAverageUserScore!W64),0,WeightedAvePlusAverageUserScore!W64)</f>
        <v>3.6407333458561473</v>
      </c>
      <c r="X63">
        <f ca="1">IF(ISERROR(WeightedAvePlusAverageUserScore!X64),0,WeightedAvePlusAverageUserScore!X64)</f>
        <v>0</v>
      </c>
      <c r="Y63">
        <f ca="1">IF(ISERROR(WeightedAvePlusAverageUserScore!Y64),0,WeightedAvePlusAverageUserScore!Y64)</f>
        <v>3.7</v>
      </c>
      <c r="Z63">
        <f ca="1">IF(ISERROR(WeightedAvePlusAverageUserScore!Z64),0,WeightedAvePlusAverageUserScore!Z64)</f>
        <v>3.3698630136986303</v>
      </c>
    </row>
    <row r="64" spans="1:26">
      <c r="A64" s="34" t="s">
        <v>62</v>
      </c>
      <c r="B64">
        <f ca="1">IF(ISERROR(WeightedAvePlusAverageUserScore!B65),0,WeightedAvePlusAverageUserScore!B65)</f>
        <v>3.6654222078237129</v>
      </c>
      <c r="C64">
        <f ca="1">IF(ISERROR(WeightedAvePlusAverageUserScore!C65),0,WeightedAvePlusAverageUserScore!C65)</f>
        <v>4.1096262365280047</v>
      </c>
      <c r="D64">
        <f ca="1">IF(ISERROR(WeightedAvePlusAverageUserScore!D65),0,WeightedAvePlusAverageUserScore!D65)</f>
        <v>4.6754265520842795</v>
      </c>
      <c r="E64">
        <f ca="1">IF(ISERROR(WeightedAvePlusAverageUserScore!E65),0,WeightedAvePlusAverageUserScore!E65)</f>
        <v>4.0588235294117645</v>
      </c>
      <c r="F64">
        <f ca="1">IF(ISERROR(WeightedAvePlusAverageUserScore!F65),0,WeightedAvePlusAverageUserScore!F65)</f>
        <v>3.6730392645521186</v>
      </c>
      <c r="G64">
        <f ca="1">IF(ISERROR(WeightedAvePlusAverageUserScore!G65),0,WeightedAvePlusAverageUserScore!G65)</f>
        <v>3.6666666666666665</v>
      </c>
      <c r="H64">
        <f ca="1">IF(ISERROR(WeightedAvePlusAverageUserScore!H65),0,WeightedAvePlusAverageUserScore!H65)</f>
        <v>4.2483571198972481</v>
      </c>
      <c r="I64">
        <f ca="1">IF(ISERROR(WeightedAvePlusAverageUserScore!I65),0,WeightedAvePlusAverageUserScore!I65)</f>
        <v>3.4396336988329157</v>
      </c>
      <c r="J64">
        <f ca="1">IF(ISERROR(WeightedAvePlusAverageUserScore!J65),0,WeightedAvePlusAverageUserScore!J65)</f>
        <v>3.7774567177085872</v>
      </c>
      <c r="K64">
        <f ca="1">IF(ISERROR(WeightedAvePlusAverageUserScore!K65),0,WeightedAvePlusAverageUserScore!K65)</f>
        <v>4.0180884414723801</v>
      </c>
      <c r="L64">
        <f ca="1">IF(ISERROR(WeightedAvePlusAverageUserScore!L65),0,WeightedAvePlusAverageUserScore!L65)</f>
        <v>4.0711269166247206</v>
      </c>
      <c r="M64">
        <f ca="1">IF(ISERROR(WeightedAvePlusAverageUserScore!M65),0,WeightedAvePlusAverageUserScore!M65)</f>
        <v>4.2724786223658651</v>
      </c>
      <c r="N64">
        <f ca="1">IF(ISERROR(WeightedAvePlusAverageUserScore!N65),0,WeightedAvePlusAverageUserScore!N65)</f>
        <v>3.7389994269986526</v>
      </c>
      <c r="O64">
        <f ca="1">IF(ISERROR(WeightedAvePlusAverageUserScore!O65),0,WeightedAvePlusAverageUserScore!O65)</f>
        <v>4.3573490404403765</v>
      </c>
      <c r="P64">
        <f ca="1">IF(ISERROR(WeightedAvePlusAverageUserScore!P65),0,WeightedAvePlusAverageUserScore!P65)</f>
        <v>3.3519655218984168</v>
      </c>
      <c r="Q64">
        <f ca="1">IF(ISERROR(WeightedAvePlusAverageUserScore!Q65),0,WeightedAvePlusAverageUserScore!Q65)</f>
        <v>3.5089153966103788</v>
      </c>
      <c r="R64">
        <f ca="1">IF(ISERROR(WeightedAvePlusAverageUserScore!R65),0,WeightedAvePlusAverageUserScore!R65)</f>
        <v>2.9871445793125941</v>
      </c>
      <c r="S64">
        <f ca="1">IF(ISERROR(WeightedAvePlusAverageUserScore!S65),0,WeightedAvePlusAverageUserScore!S65)</f>
        <v>3.34165713268218</v>
      </c>
      <c r="T64">
        <f ca="1">IF(ISERROR(WeightedAvePlusAverageUserScore!T65),0,WeightedAvePlusAverageUserScore!T65)</f>
        <v>3.8598460737725158</v>
      </c>
      <c r="U64">
        <f ca="1">IF(ISERROR(WeightedAvePlusAverageUserScore!U65),0,WeightedAvePlusAverageUserScore!U65)</f>
        <v>2.9881333005252917</v>
      </c>
      <c r="V64">
        <f ca="1">IF(ISERROR(WeightedAvePlusAverageUserScore!V65),0,WeightedAvePlusAverageUserScore!V65)</f>
        <v>4.1148648648648649</v>
      </c>
      <c r="W64">
        <f ca="1">IF(ISERROR(WeightedAvePlusAverageUserScore!W65),0,WeightedAvePlusAverageUserScore!W65)</f>
        <v>3.4845811225453307</v>
      </c>
      <c r="X64">
        <f ca="1">IF(ISERROR(WeightedAvePlusAverageUserScore!X65),0,WeightedAvePlusAverageUserScore!X65)</f>
        <v>4.3229812321599939</v>
      </c>
      <c r="Y64">
        <f ca="1">IF(ISERROR(WeightedAvePlusAverageUserScore!Y65),0,WeightedAvePlusAverageUserScore!Y65)</f>
        <v>3.7358217870729709</v>
      </c>
      <c r="Z64">
        <f ca="1">IF(ISERROR(WeightedAvePlusAverageUserScore!Z65),0,WeightedAvePlusAverageUserScore!Z65)</f>
        <v>3.4931853726488309</v>
      </c>
    </row>
    <row r="65" spans="1:26">
      <c r="A65" s="34" t="s">
        <v>63</v>
      </c>
      <c r="B65">
        <f ca="1">IF(ISERROR(WeightedAvePlusAverageUserScore!B66),0,WeightedAvePlusAverageUserScore!B66)</f>
        <v>3.6432624713772741</v>
      </c>
      <c r="C65">
        <f ca="1">IF(ISERROR(WeightedAvePlusAverageUserScore!C66),0,WeightedAvePlusAverageUserScore!C66)</f>
        <v>4.1046111633076281</v>
      </c>
      <c r="D65">
        <f ca="1">IF(ISERROR(WeightedAvePlusAverageUserScore!D66),0,WeightedAvePlusAverageUserScore!D66)</f>
        <v>4.6321241513603448</v>
      </c>
      <c r="E65">
        <f ca="1">IF(ISERROR(WeightedAvePlusAverageUserScore!E66),0,WeightedAvePlusAverageUserScore!E66)</f>
        <v>4.0588235294117645</v>
      </c>
      <c r="F65">
        <f ca="1">IF(ISERROR(WeightedAvePlusAverageUserScore!F66),0,WeightedAvePlusAverageUserScore!F66)</f>
        <v>3.6473300880130948</v>
      </c>
      <c r="G65">
        <f ca="1">IF(ISERROR(WeightedAvePlusAverageUserScore!G66),0,WeightedAvePlusAverageUserScore!G66)</f>
        <v>3.6790852199371127</v>
      </c>
      <c r="H65">
        <f ca="1">IF(ISERROR(WeightedAvePlusAverageUserScore!H66),0,WeightedAvePlusAverageUserScore!H66)</f>
        <v>4.5763117319289366</v>
      </c>
      <c r="I65">
        <f ca="1">IF(ISERROR(WeightedAvePlusAverageUserScore!I66),0,WeightedAvePlusAverageUserScore!I66)</f>
        <v>3.5182428608161076</v>
      </c>
      <c r="J65">
        <f ca="1">IF(ISERROR(WeightedAvePlusAverageUserScore!J66),0,WeightedAvePlusAverageUserScore!J66)</f>
        <v>3.7065683308832629</v>
      </c>
      <c r="K65">
        <f ca="1">IF(ISERROR(WeightedAvePlusAverageUserScore!K66),0,WeightedAvePlusAverageUserScore!K66)</f>
        <v>3.7923295836291877</v>
      </c>
      <c r="L65">
        <f ca="1">IF(ISERROR(WeightedAvePlusAverageUserScore!L66),0,WeightedAvePlusAverageUserScore!L66)</f>
        <v>3.9457464381997189</v>
      </c>
      <c r="M65">
        <f ca="1">IF(ISERROR(WeightedAvePlusAverageUserScore!M66),0,WeightedAvePlusAverageUserScore!M66)</f>
        <v>3.6903584727672487</v>
      </c>
      <c r="N65">
        <f ca="1">IF(ISERROR(WeightedAvePlusAverageUserScore!N66),0,WeightedAvePlusAverageUserScore!N66)</f>
        <v>3.8302208730425567</v>
      </c>
      <c r="O65">
        <f ca="1">IF(ISERROR(WeightedAvePlusAverageUserScore!O66),0,WeightedAvePlusAverageUserScore!O66)</f>
        <v>4.4215286987329376</v>
      </c>
      <c r="P65">
        <f ca="1">IF(ISERROR(WeightedAvePlusAverageUserScore!P66),0,WeightedAvePlusAverageUserScore!P66)</f>
        <v>3.7395543510776341</v>
      </c>
      <c r="Q65">
        <f ca="1">IF(ISERROR(WeightedAvePlusAverageUserScore!Q66),0,WeightedAvePlusAverageUserScore!Q66)</f>
        <v>3.5693685133296098</v>
      </c>
      <c r="R65">
        <f ca="1">IF(ISERROR(WeightedAvePlusAverageUserScore!R66),0,WeightedAvePlusAverageUserScore!R66)</f>
        <v>2.9867196131301519</v>
      </c>
      <c r="S65">
        <f ca="1">IF(ISERROR(WeightedAvePlusAverageUserScore!S66),0,WeightedAvePlusAverageUserScore!S66)</f>
        <v>3.44</v>
      </c>
      <c r="T65">
        <f ca="1">IF(ISERROR(WeightedAvePlusAverageUserScore!T66),0,WeightedAvePlusAverageUserScore!T66)</f>
        <v>3.8741513737350752</v>
      </c>
      <c r="U65">
        <f ca="1">IF(ISERROR(WeightedAvePlusAverageUserScore!U66),0,WeightedAvePlusAverageUserScore!U66)</f>
        <v>2.9140052678112993</v>
      </c>
      <c r="V65">
        <f ca="1">IF(ISERROR(WeightedAvePlusAverageUserScore!V66),0,WeightedAvePlusAverageUserScore!V66)</f>
        <v>4.2620310594393009</v>
      </c>
      <c r="W65">
        <f ca="1">IF(ISERROR(WeightedAvePlusAverageUserScore!W66),0,WeightedAvePlusAverageUserScore!W66)</f>
        <v>3.4486369636720569</v>
      </c>
      <c r="X65">
        <f ca="1">IF(ISERROR(WeightedAvePlusAverageUserScore!X66),0,WeightedAvePlusAverageUserScore!X66)</f>
        <v>4.2552753980478197</v>
      </c>
      <c r="Y65">
        <f ca="1">IF(ISERROR(WeightedAvePlusAverageUserScore!Y66),0,WeightedAvePlusAverageUserScore!Y66)</f>
        <v>3.7262270089259473</v>
      </c>
      <c r="Z65">
        <f ca="1">IF(ISERROR(WeightedAvePlusAverageUserScore!Z66),0,WeightedAvePlusAverageUserScore!Z66)</f>
        <v>3.4003473750891717</v>
      </c>
    </row>
    <row r="66" spans="1:26">
      <c r="A66" s="34" t="s">
        <v>64</v>
      </c>
      <c r="B66">
        <f ca="1">IF(ISERROR(WeightedAvePlusAverageUserScore!B67),0,WeightedAvePlusAverageUserScore!B67)</f>
        <v>3.6491240499734521</v>
      </c>
      <c r="C66">
        <f ca="1">IF(ISERROR(WeightedAvePlusAverageUserScore!C67),0,WeightedAvePlusAverageUserScore!C67)</f>
        <v>4.1198465998569178</v>
      </c>
      <c r="D66">
        <f ca="1">IF(ISERROR(WeightedAvePlusAverageUserScore!D67),0,WeightedAvePlusAverageUserScore!D67)</f>
        <v>4.6817294281643598</v>
      </c>
      <c r="E66">
        <f ca="1">IF(ISERROR(WeightedAvePlusAverageUserScore!E67),0,WeightedAvePlusAverageUserScore!E67)</f>
        <v>4.1293384318537205</v>
      </c>
      <c r="F66">
        <f ca="1">IF(ISERROR(WeightedAvePlusAverageUserScore!F67),0,WeightedAvePlusAverageUserScore!F67)</f>
        <v>3.6332655461820726</v>
      </c>
      <c r="G66">
        <f ca="1">IF(ISERROR(WeightedAvePlusAverageUserScore!G67),0,WeightedAvePlusAverageUserScore!G67)</f>
        <v>3.7242737619560335</v>
      </c>
      <c r="H66">
        <f ca="1">IF(ISERROR(WeightedAvePlusAverageUserScore!H67),0,WeightedAvePlusAverageUserScore!H67)</f>
        <v>4.5299596011836556</v>
      </c>
      <c r="I66">
        <f ca="1">IF(ISERROR(WeightedAvePlusAverageUserScore!I67),0,WeightedAvePlusAverageUserScore!I67)</f>
        <v>3.5866836132715814</v>
      </c>
      <c r="J66">
        <f ca="1">IF(ISERROR(WeightedAvePlusAverageUserScore!J67),0,WeightedAvePlusAverageUserScore!J67)</f>
        <v>3.6786499649991029</v>
      </c>
      <c r="K66">
        <f ca="1">IF(ISERROR(WeightedAvePlusAverageUserScore!K67),0,WeightedAvePlusAverageUserScore!K67)</f>
        <v>4.0381100289804426</v>
      </c>
      <c r="L66">
        <f ca="1">IF(ISERROR(WeightedAvePlusAverageUserScore!L67),0,WeightedAvePlusAverageUserScore!L67)</f>
        <v>4.0985015922492831</v>
      </c>
      <c r="M66">
        <f ca="1">IF(ISERROR(WeightedAvePlusAverageUserScore!M67),0,WeightedAvePlusAverageUserScore!M67)</f>
        <v>3.8912664817368614</v>
      </c>
      <c r="N66">
        <f ca="1">IF(ISERROR(WeightedAvePlusAverageUserScore!N67),0,WeightedAvePlusAverageUserScore!N67)</f>
        <v>3.7838335973121566</v>
      </c>
      <c r="O66">
        <f ca="1">IF(ISERROR(WeightedAvePlusAverageUserScore!O67),0,WeightedAvePlusAverageUserScore!O67)</f>
        <v>4.4182307653258412</v>
      </c>
      <c r="P66">
        <f ca="1">IF(ISERROR(WeightedAvePlusAverageUserScore!P67),0,WeightedAvePlusAverageUserScore!P67)</f>
        <v>3.6637081328301502</v>
      </c>
      <c r="Q66">
        <f ca="1">IF(ISERROR(WeightedAvePlusAverageUserScore!Q67),0,WeightedAvePlusAverageUserScore!Q67)</f>
        <v>3.5938347627808329</v>
      </c>
      <c r="R66">
        <f ca="1">IF(ISERROR(WeightedAvePlusAverageUserScore!R67),0,WeightedAvePlusAverageUserScore!R67)</f>
        <v>2.9913369182019713</v>
      </c>
      <c r="S66">
        <f ca="1">IF(ISERROR(WeightedAvePlusAverageUserScore!S67),0,WeightedAvePlusAverageUserScore!S67)</f>
        <v>3.4814435157104251</v>
      </c>
      <c r="T66">
        <f ca="1">IF(ISERROR(WeightedAvePlusAverageUserScore!T67),0,WeightedAvePlusAverageUserScore!T67)</f>
        <v>3.8628570268361284</v>
      </c>
      <c r="U66">
        <f ca="1">IF(ISERROR(WeightedAvePlusAverageUserScore!U67),0,WeightedAvePlusAverageUserScore!U67)</f>
        <v>2.947641165825015</v>
      </c>
      <c r="V66">
        <f ca="1">IF(ISERROR(WeightedAvePlusAverageUserScore!V67),0,WeightedAvePlusAverageUserScore!V67)</f>
        <v>3.900704399231846</v>
      </c>
      <c r="W66">
        <f ca="1">IF(ISERROR(WeightedAvePlusAverageUserScore!W67),0,WeightedAvePlusAverageUserScore!W67)</f>
        <v>3.4942313233779001</v>
      </c>
      <c r="X66">
        <f ca="1">IF(ISERROR(WeightedAvePlusAverageUserScore!X67),0,WeightedAvePlusAverageUserScore!X67)</f>
        <v>4.328714290498028</v>
      </c>
      <c r="Y66">
        <f ca="1">IF(ISERROR(WeightedAvePlusAverageUserScore!Y67),0,WeightedAvePlusAverageUserScore!Y67)</f>
        <v>3.7388522250917253</v>
      </c>
      <c r="Z66">
        <f ca="1">IF(ISERROR(WeightedAvePlusAverageUserScore!Z67),0,WeightedAvePlusAverageUserScore!Z67)</f>
        <v>3.3764783564741738</v>
      </c>
    </row>
    <row r="67" spans="1:26">
      <c r="A67" s="34" t="s">
        <v>65</v>
      </c>
      <c r="B67">
        <f ca="1">IF(ISERROR(WeightedAvePlusAverageUserScore!B68),0,WeightedAvePlusAverageUserScore!B68)</f>
        <v>3.6638388782239923</v>
      </c>
      <c r="C67">
        <f ca="1">IF(ISERROR(WeightedAvePlusAverageUserScore!C68),0,WeightedAvePlusAverageUserScore!C68)</f>
        <v>4.1431254837280695</v>
      </c>
      <c r="D67">
        <f ca="1">IF(ISERROR(WeightedAvePlusAverageUserScore!D68),0,WeightedAvePlusAverageUserScore!D68)</f>
        <v>4.6072426165561584</v>
      </c>
      <c r="E67">
        <f ca="1">IF(ISERROR(WeightedAvePlusAverageUserScore!E68),0,WeightedAvePlusAverageUserScore!E68)</f>
        <v>4.0259892974200557</v>
      </c>
      <c r="F67">
        <f ca="1">IF(ISERROR(WeightedAvePlusAverageUserScore!F68),0,WeightedAvePlusAverageUserScore!F68)</f>
        <v>3.5739699451431726</v>
      </c>
      <c r="G67">
        <f ca="1">IF(ISERROR(WeightedAvePlusAverageUserScore!G68),0,WeightedAvePlusAverageUserScore!G68)</f>
        <v>3.7565361907117705</v>
      </c>
      <c r="H67">
        <f ca="1">IF(ISERROR(WeightedAvePlusAverageUserScore!H68),0,WeightedAvePlusAverageUserScore!H68)</f>
        <v>4.6081248586790267</v>
      </c>
      <c r="I67">
        <f ca="1">IF(ISERROR(WeightedAvePlusAverageUserScore!I68),0,WeightedAvePlusAverageUserScore!I68)</f>
        <v>3.5464962194247009</v>
      </c>
      <c r="J67">
        <f ca="1">IF(ISERROR(WeightedAvePlusAverageUserScore!J68),0,WeightedAvePlusAverageUserScore!J68)</f>
        <v>3.697944250782323</v>
      </c>
      <c r="K67">
        <f ca="1">IF(ISERROR(WeightedAvePlusAverageUserScore!K68),0,WeightedAvePlusAverageUserScore!K68)</f>
        <v>4.0187075271911228</v>
      </c>
      <c r="L67">
        <f ca="1">IF(ISERROR(WeightedAvePlusAverageUserScore!L68),0,WeightedAvePlusAverageUserScore!L68)</f>
        <v>4.10021361474824</v>
      </c>
      <c r="M67">
        <f ca="1">IF(ISERROR(WeightedAvePlusAverageUserScore!M68),0,WeightedAvePlusAverageUserScore!M68)</f>
        <v>3.859375</v>
      </c>
      <c r="N67">
        <f ca="1">IF(ISERROR(WeightedAvePlusAverageUserScore!N68),0,WeightedAvePlusAverageUserScore!N68)</f>
        <v>3.7597402597402598</v>
      </c>
      <c r="O67">
        <f ca="1">IF(ISERROR(WeightedAvePlusAverageUserScore!O68),0,WeightedAvePlusAverageUserScore!O68)</f>
        <v>4.3976735678130803</v>
      </c>
      <c r="P67">
        <f ca="1">IF(ISERROR(WeightedAvePlusAverageUserScore!P68),0,WeightedAvePlusAverageUserScore!P68)</f>
        <v>3.6237711932166263</v>
      </c>
      <c r="Q67">
        <f ca="1">IF(ISERROR(WeightedAvePlusAverageUserScore!Q68),0,WeightedAvePlusAverageUserScore!Q68)</f>
        <v>3.5627466211750161</v>
      </c>
      <c r="R67">
        <f ca="1">IF(ISERROR(WeightedAvePlusAverageUserScore!R68),0,WeightedAvePlusAverageUserScore!R68)</f>
        <v>3.0048625201600996</v>
      </c>
      <c r="S67">
        <f ca="1">IF(ISERROR(WeightedAvePlusAverageUserScore!S68),0,WeightedAvePlusAverageUserScore!S68)</f>
        <v>3.4299556146460941</v>
      </c>
      <c r="T67">
        <f ca="1">IF(ISERROR(WeightedAvePlusAverageUserScore!T68),0,WeightedAvePlusAverageUserScore!T68)</f>
        <v>3.8729582486340264</v>
      </c>
      <c r="U67">
        <f ca="1">IF(ISERROR(WeightedAvePlusAverageUserScore!U68),0,WeightedAvePlusAverageUserScore!U68)</f>
        <v>2.9023933097953654</v>
      </c>
      <c r="V67">
        <f ca="1">IF(ISERROR(WeightedAvePlusAverageUserScore!V68),0,WeightedAvePlusAverageUserScore!V68)</f>
        <v>3.6764645743662547</v>
      </c>
      <c r="W67">
        <f ca="1">IF(ISERROR(WeightedAvePlusAverageUserScore!W68),0,WeightedAvePlusAverageUserScore!W68)</f>
        <v>3.4488215533067335</v>
      </c>
      <c r="X67">
        <f ca="1">IF(ISERROR(WeightedAvePlusAverageUserScore!X68),0,WeightedAvePlusAverageUserScore!X68)</f>
        <v>4.3069917379057987</v>
      </c>
      <c r="Y67">
        <f ca="1">IF(ISERROR(WeightedAvePlusAverageUserScore!Y68),0,WeightedAvePlusAverageUserScore!Y68)</f>
        <v>3.7799779454904381</v>
      </c>
      <c r="Z67">
        <f ca="1">IF(ISERROR(WeightedAvePlusAverageUserScore!Z68),0,WeightedAvePlusAverageUserScore!Z68)</f>
        <v>3.372186923137706</v>
      </c>
    </row>
    <row r="68" spans="1:26">
      <c r="A68" s="34" t="s">
        <v>66</v>
      </c>
      <c r="B68">
        <f ca="1">IF(ISERROR(WeightedAvePlusAverageUserScore!B69),0,WeightedAvePlusAverageUserScore!B69)</f>
        <v>3.662316873499619</v>
      </c>
      <c r="C68">
        <f ca="1">IF(ISERROR(WeightedAvePlusAverageUserScore!C69),0,WeightedAvePlusAverageUserScore!C69)</f>
        <v>4.1109954066718446</v>
      </c>
      <c r="D68">
        <f ca="1">IF(ISERROR(WeightedAvePlusAverageUserScore!D69),0,WeightedAvePlusAverageUserScore!D69)</f>
        <v>4.6548189094991779</v>
      </c>
      <c r="E68">
        <f ca="1">IF(ISERROR(WeightedAvePlusAverageUserScore!E69),0,WeightedAvePlusAverageUserScore!E69)</f>
        <v>4.1320960663026751</v>
      </c>
      <c r="F68">
        <f ca="1">IF(ISERROR(WeightedAvePlusAverageUserScore!F69),0,WeightedAvePlusAverageUserScore!F69)</f>
        <v>3.6718291577254432</v>
      </c>
      <c r="G68">
        <f ca="1">IF(ISERROR(WeightedAvePlusAverageUserScore!G69),0,WeightedAvePlusAverageUserScore!G69)</f>
        <v>3.6666666666666665</v>
      </c>
      <c r="H68">
        <f ca="1">IF(ISERROR(WeightedAvePlusAverageUserScore!H69),0,WeightedAvePlusAverageUserScore!H69)</f>
        <v>4.4031321120689473</v>
      </c>
      <c r="I68">
        <f ca="1">IF(ISERROR(WeightedAvePlusAverageUserScore!I69),0,WeightedAvePlusAverageUserScore!I69)</f>
        <v>3.535930044084906</v>
      </c>
      <c r="J68">
        <f ca="1">IF(ISERROR(WeightedAvePlusAverageUserScore!J69),0,WeightedAvePlusAverageUserScore!J69)</f>
        <v>3.6635660607170895</v>
      </c>
      <c r="K68">
        <f ca="1">IF(ISERROR(WeightedAvePlusAverageUserScore!K69),0,WeightedAvePlusAverageUserScore!K69)</f>
        <v>4.0481734287810021</v>
      </c>
      <c r="L68">
        <f ca="1">IF(ISERROR(WeightedAvePlusAverageUserScore!L69),0,WeightedAvePlusAverageUserScore!L69)</f>
        <v>3.99151902256855</v>
      </c>
      <c r="M68">
        <f ca="1">IF(ISERROR(WeightedAvePlusAverageUserScore!M69),0,WeightedAvePlusAverageUserScore!M69)</f>
        <v>3.859375</v>
      </c>
      <c r="N68">
        <f ca="1">IF(ISERROR(WeightedAvePlusAverageUserScore!N69),0,WeightedAvePlusAverageUserScore!N69)</f>
        <v>3.7597402597402598</v>
      </c>
      <c r="O68">
        <f ca="1">IF(ISERROR(WeightedAvePlusAverageUserScore!O69),0,WeightedAvePlusAverageUserScore!O69)</f>
        <v>4.4251981084634924</v>
      </c>
      <c r="P68">
        <f ca="1">IF(ISERROR(WeightedAvePlusAverageUserScore!P69),0,WeightedAvePlusAverageUserScore!P69)</f>
        <v>3.8893781802629945</v>
      </c>
      <c r="Q68">
        <f ca="1">IF(ISERROR(WeightedAvePlusAverageUserScore!Q69),0,WeightedAvePlusAverageUserScore!Q69)</f>
        <v>3.6382350790266447</v>
      </c>
      <c r="R68">
        <f ca="1">IF(ISERROR(WeightedAvePlusAverageUserScore!R69),0,WeightedAvePlusAverageUserScore!R69)</f>
        <v>2.9969502087602136</v>
      </c>
      <c r="S68">
        <f ca="1">IF(ISERROR(WeightedAvePlusAverageUserScore!S69),0,WeightedAvePlusAverageUserScore!S69)</f>
        <v>3.3996075092696922</v>
      </c>
      <c r="T68">
        <f ca="1">IF(ISERROR(WeightedAvePlusAverageUserScore!T69),0,WeightedAvePlusAverageUserScore!T69)</f>
        <v>3.8948180691629712</v>
      </c>
      <c r="U68">
        <f ca="1">IF(ISERROR(WeightedAvePlusAverageUserScore!U69),0,WeightedAvePlusAverageUserScore!U69)</f>
        <v>2.7649274584979735</v>
      </c>
      <c r="V68">
        <f ca="1">IF(ISERROR(WeightedAvePlusAverageUserScore!V69),0,WeightedAvePlusAverageUserScore!V69)</f>
        <v>4.1148648648648649</v>
      </c>
      <c r="W68">
        <f ca="1">IF(ISERROR(WeightedAvePlusAverageUserScore!W69),0,WeightedAvePlusAverageUserScore!W69)</f>
        <v>3.3256343534149249</v>
      </c>
      <c r="X68">
        <f ca="1">IF(ISERROR(WeightedAvePlusAverageUserScore!X69),0,WeightedAvePlusAverageUserScore!X69)</f>
        <v>4.2794117647058822</v>
      </c>
      <c r="Y68">
        <f ca="1">IF(ISERROR(WeightedAvePlusAverageUserScore!Y69),0,WeightedAvePlusAverageUserScore!Y69)</f>
        <v>3.7229812449809043</v>
      </c>
      <c r="Z68">
        <f ca="1">IF(ISERROR(WeightedAvePlusAverageUserScore!Z69),0,WeightedAvePlusAverageUserScore!Z69)</f>
        <v>3.4384187545874219</v>
      </c>
    </row>
    <row r="69" spans="1:26">
      <c r="A69" s="34" t="s">
        <v>67</v>
      </c>
      <c r="B69">
        <f ca="1">IF(ISERROR(WeightedAvePlusAverageUserScore!B70),0,WeightedAvePlusAverageUserScore!B70)</f>
        <v>3.6846244478104881</v>
      </c>
      <c r="C69">
        <f ca="1">IF(ISERROR(WeightedAvePlusAverageUserScore!C70),0,WeightedAvePlusAverageUserScore!C70)</f>
        <v>4.0925792221030228</v>
      </c>
      <c r="D69">
        <f ca="1">IF(ISERROR(WeightedAvePlusAverageUserScore!D70),0,WeightedAvePlusAverageUserScore!D70)</f>
        <v>4.744108442947379</v>
      </c>
      <c r="E69">
        <f ca="1">IF(ISERROR(WeightedAvePlusAverageUserScore!E70),0,WeightedAvePlusAverageUserScore!E70)</f>
        <v>4.148721656894101</v>
      </c>
      <c r="F69">
        <f ca="1">IF(ISERROR(WeightedAvePlusAverageUserScore!F70),0,WeightedAvePlusAverageUserScore!F70)</f>
        <v>3.6470516488471016</v>
      </c>
      <c r="G69">
        <f ca="1">IF(ISERROR(WeightedAvePlusAverageUserScore!G70),0,WeightedAvePlusAverageUserScore!G70)</f>
        <v>3.6627560809935127</v>
      </c>
      <c r="H69">
        <f ca="1">IF(ISERROR(WeightedAvePlusAverageUserScore!H70),0,WeightedAvePlusAverageUserScore!H70)</f>
        <v>4.584584779231565</v>
      </c>
      <c r="I69">
        <f ca="1">IF(ISERROR(WeightedAvePlusAverageUserScore!I70),0,WeightedAvePlusAverageUserScore!I70)</f>
        <v>3.5455948039634233</v>
      </c>
      <c r="J69">
        <f ca="1">IF(ISERROR(WeightedAvePlusAverageUserScore!J70),0,WeightedAvePlusAverageUserScore!J70)</f>
        <v>3.7051596903547774</v>
      </c>
      <c r="K69">
        <f ca="1">IF(ISERROR(WeightedAvePlusAverageUserScore!K70),0,WeightedAvePlusAverageUserScore!K70)</f>
        <v>4.0564788743843136</v>
      </c>
      <c r="L69">
        <f ca="1">IF(ISERROR(WeightedAvePlusAverageUserScore!L70),0,WeightedAvePlusAverageUserScore!L70)</f>
        <v>4.0043291726594079</v>
      </c>
      <c r="M69">
        <f ca="1">IF(ISERROR(WeightedAvePlusAverageUserScore!M70),0,WeightedAvePlusAverageUserScore!M70)</f>
        <v>4.0240136247672362</v>
      </c>
      <c r="N69">
        <f ca="1">IF(ISERROR(WeightedAvePlusAverageUserScore!N70),0,WeightedAvePlusAverageUserScore!N70)</f>
        <v>3.7278957687728616</v>
      </c>
      <c r="O69">
        <f ca="1">IF(ISERROR(WeightedAvePlusAverageUserScore!O70),0,WeightedAvePlusAverageUserScore!O70)</f>
        <v>4.4681697747244371</v>
      </c>
      <c r="P69">
        <f ca="1">IF(ISERROR(WeightedAvePlusAverageUserScore!P70),0,WeightedAvePlusAverageUserScore!P70)</f>
        <v>3.6</v>
      </c>
      <c r="Q69">
        <f ca="1">IF(ISERROR(WeightedAvePlusAverageUserScore!Q70),0,WeightedAvePlusAverageUserScore!Q70)</f>
        <v>3.6046446415219435</v>
      </c>
      <c r="R69">
        <f ca="1">IF(ISERROR(WeightedAvePlusAverageUserScore!R70),0,WeightedAvePlusAverageUserScore!R70)</f>
        <v>3.0529195345688067</v>
      </c>
      <c r="S69">
        <f ca="1">IF(ISERROR(WeightedAvePlusAverageUserScore!S70),0,WeightedAvePlusAverageUserScore!S70)</f>
        <v>3.4597663467357851</v>
      </c>
      <c r="T69">
        <f ca="1">IF(ISERROR(WeightedAvePlusAverageUserScore!T70),0,WeightedAvePlusAverageUserScore!T70)</f>
        <v>3.8913302996995562</v>
      </c>
      <c r="U69">
        <f ca="1">IF(ISERROR(WeightedAvePlusAverageUserScore!U70),0,WeightedAvePlusAverageUserScore!U70)</f>
        <v>3.0666813691843564</v>
      </c>
      <c r="V69">
        <f ca="1">IF(ISERROR(WeightedAvePlusAverageUserScore!V70),0,WeightedAvePlusAverageUserScore!V70)</f>
        <v>3.8920420587961964</v>
      </c>
      <c r="W69">
        <f ca="1">IF(ISERROR(WeightedAvePlusAverageUserScore!W70),0,WeightedAvePlusAverageUserScore!W70)</f>
        <v>3.4511398068821717</v>
      </c>
      <c r="X69">
        <f ca="1">IF(ISERROR(WeightedAvePlusAverageUserScore!X70),0,WeightedAvePlusAverageUserScore!X70)</f>
        <v>4.3209109839706956</v>
      </c>
      <c r="Y69">
        <f ca="1">IF(ISERROR(WeightedAvePlusAverageUserScore!Y70),0,WeightedAvePlusAverageUserScore!Y70)</f>
        <v>3.7817285764597197</v>
      </c>
      <c r="Z69">
        <f ca="1">IF(ISERROR(WeightedAvePlusAverageUserScore!Z70),0,WeightedAvePlusAverageUserScore!Z70)</f>
        <v>3.4349320151550522</v>
      </c>
    </row>
    <row r="70" spans="1:26">
      <c r="A70" s="34" t="s">
        <v>68</v>
      </c>
      <c r="B70">
        <f ca="1">IF(ISERROR(WeightedAvePlusAverageUserScore!B71),0,WeightedAvePlusAverageUserScore!B71)</f>
        <v>3.623097725814862</v>
      </c>
      <c r="C70">
        <f ca="1">IF(ISERROR(WeightedAvePlusAverageUserScore!C71),0,WeightedAvePlusAverageUserScore!C71)</f>
        <v>4.2160240602539441</v>
      </c>
      <c r="D70">
        <f ca="1">IF(ISERROR(WeightedAvePlusAverageUserScore!D71),0,WeightedAvePlusAverageUserScore!D71)</f>
        <v>4.5741119380164763</v>
      </c>
      <c r="E70">
        <f ca="1">IF(ISERROR(WeightedAvePlusAverageUserScore!E71),0,WeightedAvePlusAverageUserScore!E71)</f>
        <v>3.9800869422446583</v>
      </c>
      <c r="F70">
        <f ca="1">IF(ISERROR(WeightedAvePlusAverageUserScore!F71),0,WeightedAvePlusAverageUserScore!F71)</f>
        <v>3.6364767845116717</v>
      </c>
      <c r="G70">
        <f ca="1">IF(ISERROR(WeightedAvePlusAverageUserScore!G71),0,WeightedAvePlusAverageUserScore!G71)</f>
        <v>3.7833643093289422</v>
      </c>
      <c r="H70">
        <f ca="1">IF(ISERROR(WeightedAvePlusAverageUserScore!H71),0,WeightedAvePlusAverageUserScore!H71)</f>
        <v>4.6337915025423824</v>
      </c>
      <c r="I70">
        <f ca="1">IF(ISERROR(WeightedAvePlusAverageUserScore!I71),0,WeightedAvePlusAverageUserScore!I71)</f>
        <v>3.5917823131712026</v>
      </c>
      <c r="J70">
        <f ca="1">IF(ISERROR(WeightedAvePlusAverageUserScore!J71),0,WeightedAvePlusAverageUserScore!J71)</f>
        <v>3.7214492223743392</v>
      </c>
      <c r="K70">
        <f ca="1">IF(ISERROR(WeightedAvePlusAverageUserScore!K71),0,WeightedAvePlusAverageUserScore!K71)</f>
        <v>4.0746645899141427</v>
      </c>
      <c r="L70">
        <f ca="1">IF(ISERROR(WeightedAvePlusAverageUserScore!L71),0,WeightedAvePlusAverageUserScore!L71)</f>
        <v>4.0696331642088239</v>
      </c>
      <c r="M70">
        <f ca="1">IF(ISERROR(WeightedAvePlusAverageUserScore!M71),0,WeightedAvePlusAverageUserScore!M71)</f>
        <v>4.1398512578447999</v>
      </c>
      <c r="N70">
        <f ca="1">IF(ISERROR(WeightedAvePlusAverageUserScore!N71),0,WeightedAvePlusAverageUserScore!N71)</f>
        <v>3.8860763521170778</v>
      </c>
      <c r="O70">
        <f ca="1">IF(ISERROR(WeightedAvePlusAverageUserScore!O71),0,WeightedAvePlusAverageUserScore!O71)</f>
        <v>4.3683742149909932</v>
      </c>
      <c r="P70">
        <f ca="1">IF(ISERROR(WeightedAvePlusAverageUserScore!P71),0,WeightedAvePlusAverageUserScore!P71)</f>
        <v>3.5592034925353211</v>
      </c>
      <c r="Q70">
        <f ca="1">IF(ISERROR(WeightedAvePlusAverageUserScore!Q71),0,WeightedAvePlusAverageUserScore!Q71)</f>
        <v>3.6713241550324454</v>
      </c>
      <c r="R70">
        <f ca="1">IF(ISERROR(WeightedAvePlusAverageUserScore!R71),0,WeightedAvePlusAverageUserScore!R71)</f>
        <v>2.9703684532138181</v>
      </c>
      <c r="S70">
        <f ca="1">IF(ISERROR(WeightedAvePlusAverageUserScore!S71),0,WeightedAvePlusAverageUserScore!S71)</f>
        <v>3.3930729658759677</v>
      </c>
      <c r="T70">
        <f ca="1">IF(ISERROR(WeightedAvePlusAverageUserScore!T71),0,WeightedAvePlusAverageUserScore!T71)</f>
        <v>3.9436674851584987</v>
      </c>
      <c r="U70">
        <f ca="1">IF(ISERROR(WeightedAvePlusAverageUserScore!U71),0,WeightedAvePlusAverageUserScore!U71)</f>
        <v>2.9285384969027137</v>
      </c>
      <c r="V70">
        <f ca="1">IF(ISERROR(WeightedAvePlusAverageUserScore!V71),0,WeightedAvePlusAverageUserScore!V71)</f>
        <v>3.9017567016820243</v>
      </c>
      <c r="W70">
        <f ca="1">IF(ISERROR(WeightedAvePlusAverageUserScore!W71),0,WeightedAvePlusAverageUserScore!W71)</f>
        <v>3.5104854645380068</v>
      </c>
      <c r="X70">
        <f ca="1">IF(ISERROR(WeightedAvePlusAverageUserScore!X71),0,WeightedAvePlusAverageUserScore!X71)</f>
        <v>4.4753508534793491</v>
      </c>
      <c r="Y70">
        <f ca="1">IF(ISERROR(WeightedAvePlusAverageUserScore!Y71),0,WeightedAvePlusAverageUserScore!Y71)</f>
        <v>3.7038048791328135</v>
      </c>
      <c r="Z70">
        <f ca="1">IF(ISERROR(WeightedAvePlusAverageUserScore!Z71),0,WeightedAvePlusAverageUserScore!Z71)</f>
        <v>3.3155636335940195</v>
      </c>
    </row>
    <row r="71" spans="1:26">
      <c r="A71" s="34" t="s">
        <v>69</v>
      </c>
      <c r="B71">
        <f ca="1">IF(ISERROR(WeightedAvePlusAverageUserScore!B72),0,WeightedAvePlusAverageUserScore!B72)</f>
        <v>3.6486028857990078</v>
      </c>
      <c r="C71">
        <f ca="1">IF(ISERROR(WeightedAvePlusAverageUserScore!C72),0,WeightedAvePlusAverageUserScore!C72)</f>
        <v>4.1003270739132205</v>
      </c>
      <c r="D71">
        <f ca="1">IF(ISERROR(WeightedAvePlusAverageUserScore!D72),0,WeightedAvePlusAverageUserScore!D72)</f>
        <v>4.6345976643287212</v>
      </c>
      <c r="E71">
        <f ca="1">IF(ISERROR(WeightedAvePlusAverageUserScore!E72),0,WeightedAvePlusAverageUserScore!E72)</f>
        <v>4.0603520256233105</v>
      </c>
      <c r="F71">
        <f ca="1">IF(ISERROR(WeightedAvePlusAverageUserScore!F72),0,WeightedAvePlusAverageUserScore!F72)</f>
        <v>3.6716899214034839</v>
      </c>
      <c r="G71">
        <f ca="1">IF(ISERROR(WeightedAvePlusAverageUserScore!G72),0,WeightedAvePlusAverageUserScore!G72)</f>
        <v>3.6741557272653158</v>
      </c>
      <c r="H71">
        <f ca="1">IF(ISERROR(WeightedAvePlusAverageUserScore!H72),0,WeightedAvePlusAverageUserScore!H72)</f>
        <v>4.5181408324940593</v>
      </c>
      <c r="I71">
        <f ca="1">IF(ISERROR(WeightedAvePlusAverageUserScore!I72),0,WeightedAvePlusAverageUserScore!I72)</f>
        <v>3.5101010101010099</v>
      </c>
      <c r="J71">
        <f ca="1">IF(ISERROR(WeightedAvePlusAverageUserScore!J72),0,WeightedAvePlusAverageUserScore!J72)</f>
        <v>3.6980380927883507</v>
      </c>
      <c r="K71">
        <f ca="1">IF(ISERROR(WeightedAvePlusAverageUserScore!K72),0,WeightedAvePlusAverageUserScore!K72)</f>
        <v>4.027304590923908</v>
      </c>
      <c r="L71">
        <f ca="1">IF(ISERROR(WeightedAvePlusAverageUserScore!L72),0,WeightedAvePlusAverageUserScore!L72)</f>
        <v>4.071533384888018</v>
      </c>
      <c r="M71">
        <f ca="1">IF(ISERROR(WeightedAvePlusAverageUserScore!M72),0,WeightedAvePlusAverageUserScore!M72)</f>
        <v>3.8204441065389463</v>
      </c>
      <c r="N71">
        <f ca="1">IF(ISERROR(WeightedAvePlusAverageUserScore!N72),0,WeightedAvePlusAverageUserScore!N72)</f>
        <v>3.7676681430958259</v>
      </c>
      <c r="O71">
        <f ca="1">IF(ISERROR(WeightedAvePlusAverageUserScore!O72),0,WeightedAvePlusAverageUserScore!O72)</f>
        <v>4.3835611651715665</v>
      </c>
      <c r="P71">
        <f ca="1">IF(ISERROR(WeightedAvePlusAverageUserScore!P72),0,WeightedAvePlusAverageUserScore!P72)</f>
        <v>3.6750322967919096</v>
      </c>
      <c r="Q71">
        <f ca="1">IF(ISERROR(WeightedAvePlusAverageUserScore!Q72),0,WeightedAvePlusAverageUserScore!Q72)</f>
        <v>3.6148299892500422</v>
      </c>
      <c r="R71">
        <f ca="1">IF(ISERROR(WeightedAvePlusAverageUserScore!R72),0,WeightedAvePlusAverageUserScore!R72)</f>
        <v>2.9725907227058674</v>
      </c>
      <c r="S71">
        <f ca="1">IF(ISERROR(WeightedAvePlusAverageUserScore!S72),0,WeightedAvePlusAverageUserScore!S72)</f>
        <v>3.4380456802260282</v>
      </c>
      <c r="T71">
        <f ca="1">IF(ISERROR(WeightedAvePlusAverageUserScore!T72),0,WeightedAvePlusAverageUserScore!T72)</f>
        <v>3.8982055273445315</v>
      </c>
      <c r="U71">
        <f ca="1">IF(ISERROR(WeightedAvePlusAverageUserScore!U72),0,WeightedAvePlusAverageUserScore!U72)</f>
        <v>2.8817628373952302</v>
      </c>
      <c r="V71">
        <f ca="1">IF(ISERROR(WeightedAvePlusAverageUserScore!V72),0,WeightedAvePlusAverageUserScore!V72)</f>
        <v>4.2135624422378042</v>
      </c>
      <c r="W71">
        <f ca="1">IF(ISERROR(WeightedAvePlusAverageUserScore!W72),0,WeightedAvePlusAverageUserScore!W72)</f>
        <v>3.3521595095293941</v>
      </c>
      <c r="X71">
        <f ca="1">IF(ISERROR(WeightedAvePlusAverageUserScore!X72),0,WeightedAvePlusAverageUserScore!X72)</f>
        <v>4.2993497485073942</v>
      </c>
      <c r="Y71">
        <f ca="1">IF(ISERROR(WeightedAvePlusAverageUserScore!Y72),0,WeightedAvePlusAverageUserScore!Y72)</f>
        <v>3.7117385397841032</v>
      </c>
      <c r="Z71">
        <f ca="1">IF(ISERROR(WeightedAvePlusAverageUserScore!Z72),0,WeightedAvePlusAverageUserScore!Z72)</f>
        <v>3.3358523448705868</v>
      </c>
    </row>
    <row r="72" spans="1:26">
      <c r="A72" s="34" t="s">
        <v>70</v>
      </c>
      <c r="B72">
        <f ca="1">IF(ISERROR(WeightedAvePlusAverageUserScore!B73),0,WeightedAvePlusAverageUserScore!B73)</f>
        <v>3.5831257610073064</v>
      </c>
      <c r="C72">
        <f ca="1">IF(ISERROR(WeightedAvePlusAverageUserScore!C73),0,WeightedAvePlusAverageUserScore!C73)</f>
        <v>4.1553552605313779</v>
      </c>
      <c r="D72">
        <f ca="1">IF(ISERROR(WeightedAvePlusAverageUserScore!D73),0,WeightedAvePlusAverageUserScore!D73)</f>
        <v>4.7401103611647022</v>
      </c>
      <c r="E72">
        <f ca="1">IF(ISERROR(WeightedAvePlusAverageUserScore!E73),0,WeightedAvePlusAverageUserScore!E73)</f>
        <v>4.0402587159908814</v>
      </c>
      <c r="F72">
        <f ca="1">IF(ISERROR(WeightedAvePlusAverageUserScore!F73),0,WeightedAvePlusAverageUserScore!F73)</f>
        <v>3.6862001059430134</v>
      </c>
      <c r="G72">
        <f ca="1">IF(ISERROR(WeightedAvePlusAverageUserScore!G73),0,WeightedAvePlusAverageUserScore!G73)</f>
        <v>3.6324602708253053</v>
      </c>
      <c r="H72">
        <f ca="1">IF(ISERROR(WeightedAvePlusAverageUserScore!H73),0,WeightedAvePlusAverageUserScore!H73)</f>
        <v>4.7207251483466361</v>
      </c>
      <c r="I72">
        <f ca="1">IF(ISERROR(WeightedAvePlusAverageUserScore!I73),0,WeightedAvePlusAverageUserScore!I73)</f>
        <v>3.5196570282504114</v>
      </c>
      <c r="J72">
        <f ca="1">IF(ISERROR(WeightedAvePlusAverageUserScore!J73),0,WeightedAvePlusAverageUserScore!J73)</f>
        <v>3.7653596126829236</v>
      </c>
      <c r="K72">
        <f ca="1">IF(ISERROR(WeightedAvePlusAverageUserScore!K73),0,WeightedAvePlusAverageUserScore!K73)</f>
        <v>4.0156380531504769</v>
      </c>
      <c r="L72">
        <f ca="1">IF(ISERROR(WeightedAvePlusAverageUserScore!L73),0,WeightedAvePlusAverageUserScore!L73)</f>
        <v>4.0593481167092662</v>
      </c>
      <c r="M72">
        <f ca="1">IF(ISERROR(WeightedAvePlusAverageUserScore!M73),0,WeightedAvePlusAverageUserScore!M73)</f>
        <v>4.0724491277737283</v>
      </c>
      <c r="N72">
        <f ca="1">IF(ISERROR(WeightedAvePlusAverageUserScore!N73),0,WeightedAvePlusAverageUserScore!N73)</f>
        <v>3.8003449734188162</v>
      </c>
      <c r="O72">
        <f ca="1">IF(ISERROR(WeightedAvePlusAverageUserScore!O73),0,WeightedAvePlusAverageUserScore!O73)</f>
        <v>4.3942699723715606</v>
      </c>
      <c r="P72">
        <f ca="1">IF(ISERROR(WeightedAvePlusAverageUserScore!P73),0,WeightedAvePlusAverageUserScore!P73)</f>
        <v>3.5614159587739564</v>
      </c>
      <c r="Q72">
        <f ca="1">IF(ISERROR(WeightedAvePlusAverageUserScore!Q73),0,WeightedAvePlusAverageUserScore!Q73)</f>
        <v>3.5856455230857347</v>
      </c>
      <c r="R72">
        <f ca="1">IF(ISERROR(WeightedAvePlusAverageUserScore!R73),0,WeightedAvePlusAverageUserScore!R73)</f>
        <v>2.9552673326017409</v>
      </c>
      <c r="S72">
        <f ca="1">IF(ISERROR(WeightedAvePlusAverageUserScore!S73),0,WeightedAvePlusAverageUserScore!S73)</f>
        <v>3.4409455260063879</v>
      </c>
      <c r="T72">
        <f ca="1">IF(ISERROR(WeightedAvePlusAverageUserScore!T73),0,WeightedAvePlusAverageUserScore!T73)</f>
        <v>3.8361722560772415</v>
      </c>
      <c r="U72">
        <f ca="1">IF(ISERROR(WeightedAvePlusAverageUserScore!U73),0,WeightedAvePlusAverageUserScore!U73)</f>
        <v>3.01268969027613</v>
      </c>
      <c r="V72">
        <f ca="1">IF(ISERROR(WeightedAvePlusAverageUserScore!V73),0,WeightedAvePlusAverageUserScore!V73)</f>
        <v>4.2221112311073732</v>
      </c>
      <c r="W72">
        <f ca="1">IF(ISERROR(WeightedAvePlusAverageUserScore!W73),0,WeightedAvePlusAverageUserScore!W73)</f>
        <v>3.4899407060938916</v>
      </c>
      <c r="X72">
        <f ca="1">IF(ISERROR(WeightedAvePlusAverageUserScore!X73),0,WeightedAvePlusAverageUserScore!X73)</f>
        <v>4.2606467085156821</v>
      </c>
      <c r="Y72">
        <f ca="1">IF(ISERROR(WeightedAvePlusAverageUserScore!Y73),0,WeightedAvePlusAverageUserScore!Y73)</f>
        <v>3.606680683606303</v>
      </c>
      <c r="Z72">
        <f ca="1">IF(ISERROR(WeightedAvePlusAverageUserScore!Z73),0,WeightedAvePlusAverageUserScore!Z73)</f>
        <v>3.2892808142049006</v>
      </c>
    </row>
    <row r="73" spans="1:26">
      <c r="A73" s="34" t="s">
        <v>71</v>
      </c>
      <c r="B73">
        <f ca="1">IF(ISERROR(WeightedAvePlusAverageUserScore!B74),0,WeightedAvePlusAverageUserScore!B74)</f>
        <v>3.6515151515151514</v>
      </c>
      <c r="C73">
        <f ca="1">IF(ISERROR(WeightedAvePlusAverageUserScore!C74),0,WeightedAvePlusAverageUserScore!C74)</f>
        <v>4.0911687157414649</v>
      </c>
      <c r="D73">
        <f ca="1">IF(ISERROR(WeightedAvePlusAverageUserScore!D74),0,WeightedAvePlusAverageUserScore!D74)</f>
        <v>4.7063069773950224</v>
      </c>
      <c r="E73">
        <f ca="1">IF(ISERROR(WeightedAvePlusAverageUserScore!E74),0,WeightedAvePlusAverageUserScore!E74)</f>
        <v>4.0618425821305753</v>
      </c>
      <c r="F73">
        <f ca="1">IF(ISERROR(WeightedAvePlusAverageUserScore!F74),0,WeightedAvePlusAverageUserScore!F74)</f>
        <v>3.6694065980154429</v>
      </c>
      <c r="G73">
        <f ca="1">IF(ISERROR(WeightedAvePlusAverageUserScore!G74),0,WeightedAvePlusAverageUserScore!G74)</f>
        <v>3.6641644907770128</v>
      </c>
      <c r="H73">
        <f ca="1">IF(ISERROR(WeightedAvePlusAverageUserScore!H74),0,WeightedAvePlusAverageUserScore!H74)</f>
        <v>4.6238572604155834</v>
      </c>
      <c r="I73">
        <f ca="1">IF(ISERROR(WeightedAvePlusAverageUserScore!I74),0,WeightedAvePlusAverageUserScore!I74)</f>
        <v>3.4454571832191272</v>
      </c>
      <c r="J73">
        <f ca="1">IF(ISERROR(WeightedAvePlusAverageUserScore!J74),0,WeightedAvePlusAverageUserScore!J74)</f>
        <v>3.7574075899321264</v>
      </c>
      <c r="K73">
        <f ca="1">IF(ISERROR(WeightedAvePlusAverageUserScore!K74),0,WeightedAvePlusAverageUserScore!K74)</f>
        <v>4.0156380531504769</v>
      </c>
      <c r="L73">
        <f ca="1">IF(ISERROR(WeightedAvePlusAverageUserScore!L74),0,WeightedAvePlusAverageUserScore!L74)</f>
        <v>4.058279786544742</v>
      </c>
      <c r="M73">
        <f ca="1">IF(ISERROR(WeightedAvePlusAverageUserScore!M74),0,WeightedAvePlusAverageUserScore!M74)</f>
        <v>3.9711153958279919</v>
      </c>
      <c r="N73">
        <f ca="1">IF(ISERROR(WeightedAvePlusAverageUserScore!N74),0,WeightedAvePlusAverageUserScore!N74)</f>
        <v>3.7841030879473938</v>
      </c>
      <c r="O73">
        <f ca="1">IF(ISERROR(WeightedAvePlusAverageUserScore!O74),0,WeightedAvePlusAverageUserScore!O74)</f>
        <v>4.3943271458142839</v>
      </c>
      <c r="P73">
        <f ca="1">IF(ISERROR(WeightedAvePlusAverageUserScore!P74),0,WeightedAvePlusAverageUserScore!P74)</f>
        <v>3.5497105302864207</v>
      </c>
      <c r="Q73">
        <f ca="1">IF(ISERROR(WeightedAvePlusAverageUserScore!Q74),0,WeightedAvePlusAverageUserScore!Q74)</f>
        <v>3.6052925121511818</v>
      </c>
      <c r="R73">
        <f ca="1">IF(ISERROR(WeightedAvePlusAverageUserScore!R74),0,WeightedAvePlusAverageUserScore!R74)</f>
        <v>2.9570909861766825</v>
      </c>
      <c r="S73">
        <f ca="1">IF(ISERROR(WeightedAvePlusAverageUserScore!S74),0,WeightedAvePlusAverageUserScore!S74)</f>
        <v>3.4174410934385384</v>
      </c>
      <c r="T73">
        <f ca="1">IF(ISERROR(WeightedAvePlusAverageUserScore!T74),0,WeightedAvePlusAverageUserScore!T74)</f>
        <v>3.8803461282059564</v>
      </c>
      <c r="U73">
        <f ca="1">IF(ISERROR(WeightedAvePlusAverageUserScore!U74),0,WeightedAvePlusAverageUserScore!U74)</f>
        <v>2.9509030753714898</v>
      </c>
      <c r="V73">
        <f ca="1">IF(ISERROR(WeightedAvePlusAverageUserScore!V74),0,WeightedAvePlusAverageUserScore!V74)</f>
        <v>4.1809462656485339</v>
      </c>
      <c r="W73">
        <f ca="1">IF(ISERROR(WeightedAvePlusAverageUserScore!W74),0,WeightedAvePlusAverageUserScore!W74)</f>
        <v>3.6036920058659319</v>
      </c>
      <c r="X73">
        <f ca="1">IF(ISERROR(WeightedAvePlusAverageUserScore!X74),0,WeightedAvePlusAverageUserScore!X74)</f>
        <v>4.2864324579239472</v>
      </c>
      <c r="Y73">
        <f ca="1">IF(ISERROR(WeightedAvePlusAverageUserScore!Y74),0,WeightedAvePlusAverageUserScore!Y74)</f>
        <v>3.5586242432367281</v>
      </c>
      <c r="Z73">
        <f ca="1">IF(ISERROR(WeightedAvePlusAverageUserScore!Z74),0,WeightedAvePlusAverageUserScore!Z74)</f>
        <v>3.4060232951637546</v>
      </c>
    </row>
    <row r="74" spans="1:26">
      <c r="A74" s="34" t="s">
        <v>72</v>
      </c>
      <c r="B74">
        <f ca="1">IF(ISERROR(WeightedAvePlusAverageUserScore!B75),0,WeightedAvePlusAverageUserScore!B75)</f>
        <v>3.6927529938884613</v>
      </c>
      <c r="C74">
        <f ca="1">IF(ISERROR(WeightedAvePlusAverageUserScore!C75),0,WeightedAvePlusAverageUserScore!C75)</f>
        <v>4.1079545454545459</v>
      </c>
      <c r="D74">
        <f ca="1">IF(ISERROR(WeightedAvePlusAverageUserScore!D75),0,WeightedAvePlusAverageUserScore!D75)</f>
        <v>4.5930295362806923</v>
      </c>
      <c r="E74">
        <f ca="1">IF(ISERROR(WeightedAvePlusAverageUserScore!E75),0,WeightedAvePlusAverageUserScore!E75)</f>
        <v>3.9855509925208539</v>
      </c>
      <c r="F74">
        <f ca="1">IF(ISERROR(WeightedAvePlusAverageUserScore!F75),0,WeightedAvePlusAverageUserScore!F75)</f>
        <v>3.6615384615384614</v>
      </c>
      <c r="G74">
        <f ca="1">IF(ISERROR(WeightedAvePlusAverageUserScore!G75),0,WeightedAvePlusAverageUserScore!G75)</f>
        <v>3.6730971097949152</v>
      </c>
      <c r="H74">
        <f ca="1">IF(ISERROR(WeightedAvePlusAverageUserScore!H75),0,WeightedAvePlusAverageUserScore!H75)</f>
        <v>4.625821440051376</v>
      </c>
      <c r="I74">
        <f ca="1">IF(ISERROR(WeightedAvePlusAverageUserScore!I75),0,WeightedAvePlusAverageUserScore!I75)</f>
        <v>3.4545000916779505</v>
      </c>
      <c r="J74">
        <f ca="1">IF(ISERROR(WeightedAvePlusAverageUserScore!J75),0,WeightedAvePlusAverageUserScore!J75)</f>
        <v>3.6622123985847761</v>
      </c>
      <c r="K74">
        <f ca="1">IF(ISERROR(WeightedAvePlusAverageUserScore!K75),0,WeightedAvePlusAverageUserScore!K75)</f>
        <v>4.0442658101645952</v>
      </c>
      <c r="L74">
        <f ca="1">IF(ISERROR(WeightedAvePlusAverageUserScore!L75),0,WeightedAvePlusAverageUserScore!L75)</f>
        <v>4.0771773108823712</v>
      </c>
      <c r="M74">
        <f ca="1">IF(ISERROR(WeightedAvePlusAverageUserScore!M75),0,WeightedAvePlusAverageUserScore!M75)</f>
        <v>3.8693940299183165</v>
      </c>
      <c r="N74">
        <f ca="1">IF(ISERROR(WeightedAvePlusAverageUserScore!N75),0,WeightedAvePlusAverageUserScore!N75)</f>
        <v>3.8502058194370057</v>
      </c>
      <c r="O74">
        <f ca="1">IF(ISERROR(WeightedAvePlusAverageUserScore!O75),0,WeightedAvePlusAverageUserScore!O75)</f>
        <v>4.362682800646116</v>
      </c>
      <c r="P74">
        <f ca="1">IF(ISERROR(WeightedAvePlusAverageUserScore!P75),0,WeightedAvePlusAverageUserScore!P75)</f>
        <v>3.5630345912938437</v>
      </c>
      <c r="Q74">
        <f ca="1">IF(ISERROR(WeightedAvePlusAverageUserScore!Q75),0,WeightedAvePlusAverageUserScore!Q75)</f>
        <v>3.5781853792030098</v>
      </c>
      <c r="R74">
        <f ca="1">IF(ISERROR(WeightedAvePlusAverageUserScore!R75),0,WeightedAvePlusAverageUserScore!R75)</f>
        <v>2.9642857142857144</v>
      </c>
      <c r="S74">
        <f ca="1">IF(ISERROR(WeightedAvePlusAverageUserScore!S75),0,WeightedAvePlusAverageUserScore!S75)</f>
        <v>3.5259565751451265</v>
      </c>
      <c r="T74">
        <f ca="1">IF(ISERROR(WeightedAvePlusAverageUserScore!T75),0,WeightedAvePlusAverageUserScore!T75)</f>
        <v>3.9913264629385536</v>
      </c>
      <c r="U74">
        <f ca="1">IF(ISERROR(WeightedAvePlusAverageUserScore!U75),0,WeightedAvePlusAverageUserScore!U75)</f>
        <v>3.0312039162920947</v>
      </c>
      <c r="V74">
        <f ca="1">IF(ISERROR(WeightedAvePlusAverageUserScore!V75),0,WeightedAvePlusAverageUserScore!V75)</f>
        <v>3.8901613524370897</v>
      </c>
      <c r="W74">
        <f ca="1">IF(ISERROR(WeightedAvePlusAverageUserScore!W75),0,WeightedAvePlusAverageUserScore!W75)</f>
        <v>3.394797121039669</v>
      </c>
      <c r="X74">
        <f ca="1">IF(ISERROR(WeightedAvePlusAverageUserScore!X75),0,WeightedAvePlusAverageUserScore!X75)</f>
        <v>4.2011574955122883</v>
      </c>
      <c r="Y74">
        <f ca="1">IF(ISERROR(WeightedAvePlusAverageUserScore!Y75),0,WeightedAvePlusAverageUserScore!Y75)</f>
        <v>3.5505782789689633</v>
      </c>
      <c r="Z74">
        <f ca="1">IF(ISERROR(WeightedAvePlusAverageUserScore!Z75),0,WeightedAvePlusAverageUserScore!Z75)</f>
        <v>3.2958313134829669</v>
      </c>
    </row>
    <row r="75" spans="1:26">
      <c r="A75" s="34" t="s">
        <v>73</v>
      </c>
      <c r="B75">
        <f ca="1">IF(ISERROR(WeightedAvePlusAverageUserScore!B76),0,WeightedAvePlusAverageUserScore!B76)</f>
        <v>3.6857098467690736</v>
      </c>
      <c r="C75">
        <f ca="1">IF(ISERROR(WeightedAvePlusAverageUserScore!C76),0,WeightedAvePlusAverageUserScore!C76)</f>
        <v>4.1850855592637988</v>
      </c>
      <c r="D75">
        <f ca="1">IF(ISERROR(WeightedAvePlusAverageUserScore!D76),0,WeightedAvePlusAverageUserScore!D76)</f>
        <v>4.5911899222772616</v>
      </c>
      <c r="E75">
        <f ca="1">IF(ISERROR(WeightedAvePlusAverageUserScore!E76),0,WeightedAvePlusAverageUserScore!E76)</f>
        <v>4.0588235294117645</v>
      </c>
      <c r="F75">
        <f ca="1">IF(ISERROR(WeightedAvePlusAverageUserScore!F76),0,WeightedAvePlusAverageUserScore!F76)</f>
        <v>3.6177959621041831</v>
      </c>
      <c r="G75">
        <f ca="1">IF(ISERROR(WeightedAvePlusAverageUserScore!G76),0,WeightedAvePlusAverageUserScore!G76)</f>
        <v>3.6795275529231639</v>
      </c>
      <c r="H75">
        <f ca="1">IF(ISERROR(WeightedAvePlusAverageUserScore!H76),0,WeightedAvePlusAverageUserScore!H76)</f>
        <v>4.34990995825508</v>
      </c>
      <c r="I75">
        <f ca="1">IF(ISERROR(WeightedAvePlusAverageUserScore!I76),0,WeightedAvePlusAverageUserScore!I76)</f>
        <v>3.5927663021879694</v>
      </c>
      <c r="J75">
        <f ca="1">IF(ISERROR(WeightedAvePlusAverageUserScore!J76),0,WeightedAvePlusAverageUserScore!J76)</f>
        <v>3.7135416666666665</v>
      </c>
      <c r="K75">
        <f ca="1">IF(ISERROR(WeightedAvePlusAverageUserScore!K76),0,WeightedAvePlusAverageUserScore!K76)</f>
        <v>3.9835125155818147</v>
      </c>
      <c r="L75">
        <f ca="1">IF(ISERROR(WeightedAvePlusAverageUserScore!L76),0,WeightedAvePlusAverageUserScore!L76)</f>
        <v>4.0741210044573926</v>
      </c>
      <c r="M75">
        <f ca="1">IF(ISERROR(WeightedAvePlusAverageUserScore!M76),0,WeightedAvePlusAverageUserScore!M76)</f>
        <v>3.8742944685528435</v>
      </c>
      <c r="N75">
        <f ca="1">IF(ISERROR(WeightedAvePlusAverageUserScore!N76),0,WeightedAvePlusAverageUserScore!N76)</f>
        <v>3.7597402597402598</v>
      </c>
      <c r="O75">
        <f ca="1">IF(ISERROR(WeightedAvePlusAverageUserScore!O76),0,WeightedAvePlusAverageUserScore!O76)</f>
        <v>4.4080498682175175</v>
      </c>
      <c r="P75">
        <f ca="1">IF(ISERROR(WeightedAvePlusAverageUserScore!P76),0,WeightedAvePlusAverageUserScore!P76)</f>
        <v>3.6091264295851708</v>
      </c>
      <c r="Q75">
        <f ca="1">IF(ISERROR(WeightedAvePlusAverageUserScore!Q76),0,WeightedAvePlusAverageUserScore!Q76)</f>
        <v>3.6713916797324155</v>
      </c>
      <c r="R75">
        <f ca="1">IF(ISERROR(WeightedAvePlusAverageUserScore!R76),0,WeightedAvePlusAverageUserScore!R76)</f>
        <v>2.9642857142857144</v>
      </c>
      <c r="S75">
        <f ca="1">IF(ISERROR(WeightedAvePlusAverageUserScore!S76),0,WeightedAvePlusAverageUserScore!S76)</f>
        <v>3.44</v>
      </c>
      <c r="T75">
        <f ca="1">IF(ISERROR(WeightedAvePlusAverageUserScore!T76),0,WeightedAvePlusAverageUserScore!T76)</f>
        <v>3.8656716417910446</v>
      </c>
      <c r="U75">
        <f ca="1">IF(ISERROR(WeightedAvePlusAverageUserScore!U76),0,WeightedAvePlusAverageUserScore!U76)</f>
        <v>2.7991027774995709</v>
      </c>
      <c r="V75">
        <f ca="1">IF(ISERROR(WeightedAvePlusAverageUserScore!V76),0,WeightedAvePlusAverageUserScore!V76)</f>
        <v>4.1148648648648649</v>
      </c>
      <c r="W75">
        <f ca="1">IF(ISERROR(WeightedAvePlusAverageUserScore!W76),0,WeightedAvePlusAverageUserScore!W76)</f>
        <v>3.3827764609881359</v>
      </c>
      <c r="X75">
        <f ca="1">IF(ISERROR(WeightedAvePlusAverageUserScore!X76),0,WeightedAvePlusAverageUserScore!X76)</f>
        <v>4.2794117647058822</v>
      </c>
      <c r="Y75">
        <f ca="1">IF(ISERROR(WeightedAvePlusAverageUserScore!Y76),0,WeightedAvePlusAverageUserScore!Y76)</f>
        <v>3.6836045744759445</v>
      </c>
      <c r="Z75">
        <f ca="1">IF(ISERROR(WeightedAvePlusAverageUserScore!Z76),0,WeightedAvePlusAverageUserScore!Z76)</f>
        <v>3.3698630136986303</v>
      </c>
    </row>
    <row r="76" spans="1:26">
      <c r="A76" s="34" t="s">
        <v>74</v>
      </c>
      <c r="B76">
        <f ca="1">IF(ISERROR(WeightedAvePlusAverageUserScore!B77),0,WeightedAvePlusAverageUserScore!B77)</f>
        <v>3.642227227806524</v>
      </c>
      <c r="C76">
        <f ca="1">IF(ISERROR(WeightedAvePlusAverageUserScore!C77),0,WeightedAvePlusAverageUserScore!C77)</f>
        <v>4.1079545454545459</v>
      </c>
      <c r="D76">
        <f ca="1">IF(ISERROR(WeightedAvePlusAverageUserScore!D77),0,WeightedAvePlusAverageUserScore!D77)</f>
        <v>4.7228014336434319</v>
      </c>
      <c r="E76">
        <f ca="1">IF(ISERROR(WeightedAvePlusAverageUserScore!E77),0,WeightedAvePlusAverageUserScore!E77)</f>
        <v>4.0867215858920849</v>
      </c>
      <c r="F76">
        <f ca="1">IF(ISERROR(WeightedAvePlusAverageUserScore!F77),0,WeightedAvePlusAverageUserScore!F77)</f>
        <v>3.670630791667409</v>
      </c>
      <c r="G76">
        <f ca="1">IF(ISERROR(WeightedAvePlusAverageUserScore!G77),0,WeightedAvePlusAverageUserScore!G77)</f>
        <v>3.6666666666666665</v>
      </c>
      <c r="H76">
        <f ca="1">IF(ISERROR(WeightedAvePlusAverageUserScore!H77),0,WeightedAvePlusAverageUserScore!H77)</f>
        <v>4.6025216621504672</v>
      </c>
      <c r="I76">
        <f ca="1">IF(ISERROR(WeightedAvePlusAverageUserScore!I77),0,WeightedAvePlusAverageUserScore!I77)</f>
        <v>3.5863763525365875</v>
      </c>
      <c r="J76">
        <f ca="1">IF(ISERROR(WeightedAvePlusAverageUserScore!J77),0,WeightedAvePlusAverageUserScore!J77)</f>
        <v>3.7588853109795068</v>
      </c>
      <c r="K76">
        <f ca="1">IF(ISERROR(WeightedAvePlusAverageUserScore!K77),0,WeightedAvePlusAverageUserScore!K77)</f>
        <v>4.0215430568224324</v>
      </c>
      <c r="L76">
        <f ca="1">IF(ISERROR(WeightedAvePlusAverageUserScore!L77),0,WeightedAvePlusAverageUserScore!L77)</f>
        <v>4.0830246176104366</v>
      </c>
      <c r="M76">
        <f ca="1">IF(ISERROR(WeightedAvePlusAverageUserScore!M77),0,WeightedAvePlusAverageUserScore!M77)</f>
        <v>3.859375</v>
      </c>
      <c r="N76">
        <f ca="1">IF(ISERROR(WeightedAvePlusAverageUserScore!N77),0,WeightedAvePlusAverageUserScore!N77)</f>
        <v>3.7597402597402598</v>
      </c>
      <c r="O76">
        <f ca="1">IF(ISERROR(WeightedAvePlusAverageUserScore!O77),0,WeightedAvePlusAverageUserScore!O77)</f>
        <v>4.460014209408472</v>
      </c>
      <c r="P76">
        <f ca="1">IF(ISERROR(WeightedAvePlusAverageUserScore!P77),0,WeightedAvePlusAverageUserScore!P77)</f>
        <v>3.6</v>
      </c>
      <c r="Q76">
        <f ca="1">IF(ISERROR(WeightedAvePlusAverageUserScore!Q77),0,WeightedAvePlusAverageUserScore!Q77)</f>
        <v>3.7023780441336775</v>
      </c>
      <c r="R76">
        <f ca="1">IF(ISERROR(WeightedAvePlusAverageUserScore!R77),0,WeightedAvePlusAverageUserScore!R77)</f>
        <v>2.976996976792154</v>
      </c>
      <c r="S76">
        <f ca="1">IF(ISERROR(WeightedAvePlusAverageUserScore!S77),0,WeightedAvePlusAverageUserScore!S77)</f>
        <v>3.3481592345957516</v>
      </c>
      <c r="T76">
        <f ca="1">IF(ISERROR(WeightedAvePlusAverageUserScore!T77),0,WeightedAvePlusAverageUserScore!T77)</f>
        <v>3.8656716417910446</v>
      </c>
      <c r="U76">
        <f ca="1">IF(ISERROR(WeightedAvePlusAverageUserScore!U77),0,WeightedAvePlusAverageUserScore!U77)</f>
        <v>2.8689729207076411</v>
      </c>
      <c r="V76">
        <f ca="1">IF(ISERROR(WeightedAvePlusAverageUserScore!V77),0,WeightedAvePlusAverageUserScore!V77)</f>
        <v>4.1148648648648649</v>
      </c>
      <c r="W76">
        <f ca="1">IF(ISERROR(WeightedAvePlusAverageUserScore!W77),0,WeightedAvePlusAverageUserScore!W77)</f>
        <v>3.6275879440308185</v>
      </c>
      <c r="X76">
        <f ca="1">IF(ISERROR(WeightedAvePlusAverageUserScore!X77),0,WeightedAvePlusAverageUserScore!X77)</f>
        <v>0</v>
      </c>
      <c r="Y76">
        <f ca="1">IF(ISERROR(WeightedAvePlusAverageUserScore!Y77),0,WeightedAvePlusAverageUserScore!Y77)</f>
        <v>3.6311505566240503</v>
      </c>
      <c r="Z76">
        <f ca="1">IF(ISERROR(WeightedAvePlusAverageUserScore!Z77),0,WeightedAvePlusAverageUserScore!Z77)</f>
        <v>3.4867625317027353</v>
      </c>
    </row>
    <row r="77" spans="1:26">
      <c r="A77" s="34" t="s">
        <v>75</v>
      </c>
      <c r="B77">
        <f ca="1">IF(ISERROR(WeightedAvePlusAverageUserScore!B78),0,WeightedAvePlusAverageUserScore!B78)</f>
        <v>3.6515151515151514</v>
      </c>
      <c r="C77">
        <f ca="1">IF(ISERROR(WeightedAvePlusAverageUserScore!C78),0,WeightedAvePlusAverageUserScore!C78)</f>
        <v>4.2240376187751698</v>
      </c>
      <c r="D77">
        <f ca="1">IF(ISERROR(WeightedAvePlusAverageUserScore!D78),0,WeightedAvePlusAverageUserScore!D78)</f>
        <v>4.6387224146061108</v>
      </c>
      <c r="E77">
        <f ca="1">IF(ISERROR(WeightedAvePlusAverageUserScore!E78),0,WeightedAvePlusAverageUserScore!E78)</f>
        <v>4.0541171182843616</v>
      </c>
      <c r="F77">
        <f ca="1">IF(ISERROR(WeightedAvePlusAverageUserScore!F78),0,WeightedAvePlusAverageUserScore!F78)</f>
        <v>3.6099262933611551</v>
      </c>
      <c r="G77">
        <f ca="1">IF(ISERROR(WeightedAvePlusAverageUserScore!G78),0,WeightedAvePlusAverageUserScore!G78)</f>
        <v>3.6666666666666665</v>
      </c>
      <c r="H77">
        <f ca="1">IF(ISERROR(WeightedAvePlusAverageUserScore!H78),0,WeightedAvePlusAverageUserScore!H78)</f>
        <v>4.8075649864514025</v>
      </c>
      <c r="I77">
        <f ca="1">IF(ISERROR(WeightedAvePlusAverageUserScore!I78),0,WeightedAvePlusAverageUserScore!I78)</f>
        <v>3.3249776653006013</v>
      </c>
      <c r="J77">
        <f ca="1">IF(ISERROR(WeightedAvePlusAverageUserScore!J78),0,WeightedAvePlusAverageUserScore!J78)</f>
        <v>3.7135416666666665</v>
      </c>
      <c r="K77">
        <f ca="1">IF(ISERROR(WeightedAvePlusAverageUserScore!K78),0,WeightedAvePlusAverageUserScore!K78)</f>
        <v>3.9416377158046161</v>
      </c>
      <c r="L77">
        <f ca="1">IF(ISERROR(WeightedAvePlusAverageUserScore!L78),0,WeightedAvePlusAverageUserScore!L78)</f>
        <v>3.9895464182372433</v>
      </c>
      <c r="M77">
        <f ca="1">IF(ISERROR(WeightedAvePlusAverageUserScore!M78),0,WeightedAvePlusAverageUserScore!M78)</f>
        <v>3.859375</v>
      </c>
      <c r="N77">
        <f ca="1">IF(ISERROR(WeightedAvePlusAverageUserScore!N78),0,WeightedAvePlusAverageUserScore!N78)</f>
        <v>3.7597402597402598</v>
      </c>
      <c r="O77">
        <f ca="1">IF(ISERROR(WeightedAvePlusAverageUserScore!O78),0,WeightedAvePlusAverageUserScore!O78)</f>
        <v>4.3663577464155718</v>
      </c>
      <c r="P77">
        <f ca="1">IF(ISERROR(WeightedAvePlusAverageUserScore!P78),0,WeightedAvePlusAverageUserScore!P78)</f>
        <v>3.579687404410469</v>
      </c>
      <c r="Q77">
        <f ca="1">IF(ISERROR(WeightedAvePlusAverageUserScore!Q78),0,WeightedAvePlusAverageUserScore!Q78)</f>
        <v>3.5911186702408537</v>
      </c>
      <c r="R77">
        <f ca="1">IF(ISERROR(WeightedAvePlusAverageUserScore!R78),0,WeightedAvePlusAverageUserScore!R78)</f>
        <v>2.9642857142857144</v>
      </c>
      <c r="S77">
        <f ca="1">IF(ISERROR(WeightedAvePlusAverageUserScore!S78),0,WeightedAvePlusAverageUserScore!S78)</f>
        <v>3.5012271769361654</v>
      </c>
      <c r="T77">
        <f ca="1">IF(ISERROR(WeightedAvePlusAverageUserScore!T78),0,WeightedAvePlusAverageUserScore!T78)</f>
        <v>3.8656716417910446</v>
      </c>
      <c r="U77">
        <f ca="1">IF(ISERROR(WeightedAvePlusAverageUserScore!U78),0,WeightedAvePlusAverageUserScore!U78)</f>
        <v>3.0195680593468399</v>
      </c>
      <c r="V77">
        <f ca="1">IF(ISERROR(WeightedAvePlusAverageUserScore!V78),0,WeightedAvePlusAverageUserScore!V78)</f>
        <v>4.1148648648648649</v>
      </c>
      <c r="W77">
        <f ca="1">IF(ISERROR(WeightedAvePlusAverageUserScore!W78),0,WeightedAvePlusAverageUserScore!W78)</f>
        <v>3.4230769230769229</v>
      </c>
      <c r="X77">
        <f ca="1">IF(ISERROR(WeightedAvePlusAverageUserScore!X78),0,WeightedAvePlusAverageUserScore!X78)</f>
        <v>4.2794117647058822</v>
      </c>
      <c r="Y77">
        <f ca="1">IF(ISERROR(WeightedAvePlusAverageUserScore!Y78),0,WeightedAvePlusAverageUserScore!Y78)</f>
        <v>3.7221999262575847</v>
      </c>
      <c r="Z77">
        <f ca="1">IF(ISERROR(WeightedAvePlusAverageUserScore!Z78),0,WeightedAvePlusAverageUserScore!Z78)</f>
        <v>3.2609117766332134</v>
      </c>
    </row>
    <row r="78" spans="1:26">
      <c r="A78" s="34" t="s">
        <v>76</v>
      </c>
      <c r="B78">
        <f ca="1">IF(ISERROR(WeightedAvePlusAverageUserScore!B79),0,WeightedAvePlusAverageUserScore!B79)</f>
        <v>3.6796904086407127</v>
      </c>
      <c r="C78">
        <f ca="1">IF(ISERROR(WeightedAvePlusAverageUserScore!C79),0,WeightedAvePlusAverageUserScore!C79)</f>
        <v>4.1129998766245937</v>
      </c>
      <c r="D78">
        <f ca="1">IF(ISERROR(WeightedAvePlusAverageUserScore!D79),0,WeightedAvePlusAverageUserScore!D79)</f>
        <v>4.7100516806604329</v>
      </c>
      <c r="E78">
        <f ca="1">IF(ISERROR(WeightedAvePlusAverageUserScore!E79),0,WeightedAvePlusAverageUserScore!E79)</f>
        <v>4.0588235294117645</v>
      </c>
      <c r="F78">
        <f ca="1">IF(ISERROR(WeightedAvePlusAverageUserScore!F79),0,WeightedAvePlusAverageUserScore!F79)</f>
        <v>3.6800012036064631</v>
      </c>
      <c r="G78">
        <f ca="1">IF(ISERROR(WeightedAvePlusAverageUserScore!G79),0,WeightedAvePlusAverageUserScore!G79)</f>
        <v>3.7448011368620095</v>
      </c>
      <c r="H78">
        <f ca="1">IF(ISERROR(WeightedAvePlusAverageUserScore!H79),0,WeightedAvePlusAverageUserScore!H79)</f>
        <v>4.5409372353252113</v>
      </c>
      <c r="I78">
        <f ca="1">IF(ISERROR(WeightedAvePlusAverageUserScore!I79),0,WeightedAvePlusAverageUserScore!I79)</f>
        <v>3.4471981167595214</v>
      </c>
      <c r="J78">
        <f ca="1">IF(ISERROR(WeightedAvePlusAverageUserScore!J79),0,WeightedAvePlusAverageUserScore!J79)</f>
        <v>3.6878741443347915</v>
      </c>
      <c r="K78">
        <f ca="1">IF(ISERROR(WeightedAvePlusAverageUserScore!K79),0,WeightedAvePlusAverageUserScore!K79)</f>
        <v>4.0408726235812606</v>
      </c>
      <c r="L78">
        <f ca="1">IF(ISERROR(WeightedAvePlusAverageUserScore!L79),0,WeightedAvePlusAverageUserScore!L79)</f>
        <v>4.0627582623252705</v>
      </c>
      <c r="M78">
        <f ca="1">IF(ISERROR(WeightedAvePlusAverageUserScore!M79),0,WeightedAvePlusAverageUserScore!M79)</f>
        <v>3.5102119350299921</v>
      </c>
      <c r="N78">
        <f ca="1">IF(ISERROR(WeightedAvePlusAverageUserScore!N79),0,WeightedAvePlusAverageUserScore!N79)</f>
        <v>3.7616370968676316</v>
      </c>
      <c r="O78">
        <f ca="1">IF(ISERROR(WeightedAvePlusAverageUserScore!O79),0,WeightedAvePlusAverageUserScore!O79)</f>
        <v>4.3770714534662103</v>
      </c>
      <c r="P78">
        <f ca="1">IF(ISERROR(WeightedAvePlusAverageUserScore!P79),0,WeightedAvePlusAverageUserScore!P79)</f>
        <v>3.6071833760701781</v>
      </c>
      <c r="Q78">
        <f ca="1">IF(ISERROR(WeightedAvePlusAverageUserScore!Q79),0,WeightedAvePlusAverageUserScore!Q79)</f>
        <v>3.6567400097940026</v>
      </c>
      <c r="R78">
        <f ca="1">IF(ISERROR(WeightedAvePlusAverageUserScore!R79),0,WeightedAvePlusAverageUserScore!R79)</f>
        <v>3.013114113619094</v>
      </c>
      <c r="S78">
        <f ca="1">IF(ISERROR(WeightedAvePlusAverageUserScore!S79),0,WeightedAvePlusAverageUserScore!S79)</f>
        <v>3.4541545141176169</v>
      </c>
      <c r="T78">
        <f ca="1">IF(ISERROR(WeightedAvePlusAverageUserScore!T79),0,WeightedAvePlusAverageUserScore!T79)</f>
        <v>3.8970853470779221</v>
      </c>
      <c r="U78">
        <f ca="1">IF(ISERROR(WeightedAvePlusAverageUserScore!U79),0,WeightedAvePlusAverageUserScore!U79)</f>
        <v>2.7804829203884882</v>
      </c>
      <c r="V78">
        <f ca="1">IF(ISERROR(WeightedAvePlusAverageUserScore!V79),0,WeightedAvePlusAverageUserScore!V79)</f>
        <v>3.9861692253738545</v>
      </c>
      <c r="W78">
        <f ca="1">IF(ISERROR(WeightedAvePlusAverageUserScore!W79),0,WeightedAvePlusAverageUserScore!W79)</f>
        <v>3.4630121734765971</v>
      </c>
      <c r="X78">
        <f ca="1">IF(ISERROR(WeightedAvePlusAverageUserScore!X79),0,WeightedAvePlusAverageUserScore!X79)</f>
        <v>4.4585807588422597</v>
      </c>
      <c r="Y78">
        <f ca="1">IF(ISERROR(WeightedAvePlusAverageUserScore!Y79),0,WeightedAvePlusAverageUserScore!Y79)</f>
        <v>3.636096830140997</v>
      </c>
      <c r="Z78">
        <f ca="1">IF(ISERROR(WeightedAvePlusAverageUserScore!Z79),0,WeightedAvePlusAverageUserScore!Z79)</f>
        <v>3.5554509471341791</v>
      </c>
    </row>
    <row r="79" spans="1:26">
      <c r="A79" s="34" t="s">
        <v>77</v>
      </c>
      <c r="B79">
        <f ca="1">IF(ISERROR(WeightedAvePlusAverageUserScore!B80),0,WeightedAvePlusAverageUserScore!B80)</f>
        <v>3.6716026062318252</v>
      </c>
      <c r="C79">
        <f ca="1">IF(ISERROR(WeightedAvePlusAverageUserScore!C80),0,WeightedAvePlusAverageUserScore!C80)</f>
        <v>4.1335550004135628</v>
      </c>
      <c r="D79">
        <f ca="1">IF(ISERROR(WeightedAvePlusAverageUserScore!D80),0,WeightedAvePlusAverageUserScore!D80)</f>
        <v>4.8223388592913716</v>
      </c>
      <c r="E79">
        <f ca="1">IF(ISERROR(WeightedAvePlusAverageUserScore!E80),0,WeightedAvePlusAverageUserScore!E80)</f>
        <v>4.0588235294117645</v>
      </c>
      <c r="F79">
        <f ca="1">IF(ISERROR(WeightedAvePlusAverageUserScore!F80),0,WeightedAvePlusAverageUserScore!F80)</f>
        <v>3.6430757194704597</v>
      </c>
      <c r="G79">
        <f ca="1">IF(ISERROR(WeightedAvePlusAverageUserScore!G80),0,WeightedAvePlusAverageUserScore!G80)</f>
        <v>3.6148171135335954</v>
      </c>
      <c r="H79">
        <f ca="1">IF(ISERROR(WeightedAvePlusAverageUserScore!H80),0,WeightedAvePlusAverageUserScore!H80)</f>
        <v>4.6123197840349501</v>
      </c>
      <c r="I79">
        <f ca="1">IF(ISERROR(WeightedAvePlusAverageUserScore!I80),0,WeightedAvePlusAverageUserScore!I80)</f>
        <v>3.5730039034424985</v>
      </c>
      <c r="J79">
        <f ca="1">IF(ISERROR(WeightedAvePlusAverageUserScore!J80),0,WeightedAvePlusAverageUserScore!J80)</f>
        <v>3.6948799281845139</v>
      </c>
      <c r="K79">
        <f ca="1">IF(ISERROR(WeightedAvePlusAverageUserScore!K80),0,WeightedAvePlusAverageUserScore!K80)</f>
        <v>4.0408726235812606</v>
      </c>
      <c r="L79">
        <f ca="1">IF(ISERROR(WeightedAvePlusAverageUserScore!L80),0,WeightedAvePlusAverageUserScore!L80)</f>
        <v>4.0608230452177665</v>
      </c>
      <c r="M79">
        <f ca="1">IF(ISERROR(WeightedAvePlusAverageUserScore!M80),0,WeightedAvePlusAverageUserScore!M80)</f>
        <v>3.5102119350299921</v>
      </c>
      <c r="N79">
        <f ca="1">IF(ISERROR(WeightedAvePlusAverageUserScore!N80),0,WeightedAvePlusAverageUserScore!N80)</f>
        <v>3.7333089156165364</v>
      </c>
      <c r="O79">
        <f ca="1">IF(ISERROR(WeightedAvePlusAverageUserScore!O80),0,WeightedAvePlusAverageUserScore!O80)</f>
        <v>4.3889662176548221</v>
      </c>
      <c r="P79">
        <f ca="1">IF(ISERROR(WeightedAvePlusAverageUserScore!P80),0,WeightedAvePlusAverageUserScore!P80)</f>
        <v>3.6174332019221631</v>
      </c>
      <c r="Q79">
        <f ca="1">IF(ISERROR(WeightedAvePlusAverageUserScore!Q80),0,WeightedAvePlusAverageUserScore!Q80)</f>
        <v>3.6567400097940026</v>
      </c>
      <c r="R79">
        <f ca="1">IF(ISERROR(WeightedAvePlusAverageUserScore!R80),0,WeightedAvePlusAverageUserScore!R80)</f>
        <v>3.061942512952474</v>
      </c>
      <c r="S79">
        <f ca="1">IF(ISERROR(WeightedAvePlusAverageUserScore!S80),0,WeightedAvePlusAverageUserScore!S80)</f>
        <v>3.4309335608648306</v>
      </c>
      <c r="T79">
        <f ca="1">IF(ISERROR(WeightedAvePlusAverageUserScore!T80),0,WeightedAvePlusAverageUserScore!T80)</f>
        <v>3.8656716417910446</v>
      </c>
      <c r="U79">
        <f ca="1">IF(ISERROR(WeightedAvePlusAverageUserScore!U80),0,WeightedAvePlusAverageUserScore!U80)</f>
        <v>2.7674158620230251</v>
      </c>
      <c r="V79">
        <f ca="1">IF(ISERROR(WeightedAvePlusAverageUserScore!V80),0,WeightedAvePlusAverageUserScore!V80)</f>
        <v>4.1121252283665202</v>
      </c>
      <c r="W79">
        <f ca="1">IF(ISERROR(WeightedAvePlusAverageUserScore!W80),0,WeightedAvePlusAverageUserScore!W80)</f>
        <v>3.4449764284759716</v>
      </c>
      <c r="X79">
        <f ca="1">IF(ISERROR(WeightedAvePlusAverageUserScore!X80),0,WeightedAvePlusAverageUserScore!X80)</f>
        <v>4.2154128079108162</v>
      </c>
      <c r="Y79">
        <f ca="1">IF(ISERROR(WeightedAvePlusAverageUserScore!Y80),0,WeightedAvePlusAverageUserScore!Y80)</f>
        <v>3.6403936286491612</v>
      </c>
      <c r="Z79">
        <f ca="1">IF(ISERROR(WeightedAvePlusAverageUserScore!Z80),0,WeightedAvePlusAverageUserScore!Z80)</f>
        <v>3.3300872917047393</v>
      </c>
    </row>
    <row r="80" spans="1:26">
      <c r="A80" s="34" t="s">
        <v>78</v>
      </c>
      <c r="B80">
        <f ca="1">IF(ISERROR(WeightedAvePlusAverageUserScore!B81),0,WeightedAvePlusAverageUserScore!B81)</f>
        <v>3.6338650328337527</v>
      </c>
      <c r="C80">
        <f ca="1">IF(ISERROR(WeightedAvePlusAverageUserScore!C81),0,WeightedAvePlusAverageUserScore!C81)</f>
        <v>4.1181441130439174</v>
      </c>
      <c r="D80">
        <f ca="1">IF(ISERROR(WeightedAvePlusAverageUserScore!D81),0,WeightedAvePlusAverageUserScore!D81)</f>
        <v>4.6094323902412526</v>
      </c>
      <c r="E80">
        <f ca="1">IF(ISERROR(WeightedAvePlusAverageUserScore!E81),0,WeightedAvePlusAverageUserScore!E81)</f>
        <v>4.0588235294117645</v>
      </c>
      <c r="F80">
        <f ca="1">IF(ISERROR(WeightedAvePlusAverageUserScore!F81),0,WeightedAvePlusAverageUserScore!F81)</f>
        <v>3.6061502353344568</v>
      </c>
      <c r="G80">
        <f ca="1">IF(ISERROR(WeightedAvePlusAverageUserScore!G81),0,WeightedAvePlusAverageUserScore!G81)</f>
        <v>3.6077478013706181</v>
      </c>
      <c r="H80">
        <f ca="1">IF(ISERROR(WeightedAvePlusAverageUserScore!H81),0,WeightedAvePlusAverageUserScore!H81)</f>
        <v>4.6154024217648377</v>
      </c>
      <c r="I80">
        <f ca="1">IF(ISERROR(WeightedAvePlusAverageUserScore!I81),0,WeightedAvePlusAverageUserScore!I81)</f>
        <v>3.5483522310657629</v>
      </c>
      <c r="J80">
        <f ca="1">IF(ISERROR(WeightedAvePlusAverageUserScore!J81),0,WeightedAvePlusAverageUserScore!J81)</f>
        <v>3.6524576959236432</v>
      </c>
      <c r="K80">
        <f ca="1">IF(ISERROR(WeightedAvePlusAverageUserScore!K81),0,WeightedAvePlusAverageUserScore!K81)</f>
        <v>3.9745800277227055</v>
      </c>
      <c r="L80">
        <f ca="1">IF(ISERROR(WeightedAvePlusAverageUserScore!L81),0,WeightedAvePlusAverageUserScore!L81)</f>
        <v>4.0670214415405077</v>
      </c>
      <c r="M80">
        <f ca="1">IF(ISERROR(WeightedAvePlusAverageUserScore!M81),0,WeightedAvePlusAverageUserScore!M81)</f>
        <v>3.6520398348646537</v>
      </c>
      <c r="N80">
        <f ca="1">IF(ISERROR(WeightedAvePlusAverageUserScore!N81),0,WeightedAvePlusAverageUserScore!N81)</f>
        <v>3.791275205157028</v>
      </c>
      <c r="O80">
        <f ca="1">IF(ISERROR(WeightedAvePlusAverageUserScore!O81),0,WeightedAvePlusAverageUserScore!O81)</f>
        <v>4.4358922867116446</v>
      </c>
      <c r="P80">
        <f ca="1">IF(ISERROR(WeightedAvePlusAverageUserScore!P81),0,WeightedAvePlusAverageUserScore!P81)</f>
        <v>3.6110401344479235</v>
      </c>
      <c r="Q80">
        <f ca="1">IF(ISERROR(WeightedAvePlusAverageUserScore!Q81),0,WeightedAvePlusAverageUserScore!Q81)</f>
        <v>3.6606276606125059</v>
      </c>
      <c r="R80">
        <f ca="1">IF(ISERROR(WeightedAvePlusAverageUserScore!R81),0,WeightedAvePlusAverageUserScore!R81)</f>
        <v>2.9473373642771286</v>
      </c>
      <c r="S80">
        <f ca="1">IF(ISERROR(WeightedAvePlusAverageUserScore!S81),0,WeightedAvePlusAverageUserScore!S81)</f>
        <v>3.4630103577264966</v>
      </c>
      <c r="T80">
        <f ca="1">IF(ISERROR(WeightedAvePlusAverageUserScore!T81),0,WeightedAvePlusAverageUserScore!T81)</f>
        <v>3.8656716417910446</v>
      </c>
      <c r="U80">
        <f ca="1">IF(ISERROR(WeightedAvePlusAverageUserScore!U81),0,WeightedAvePlusAverageUserScore!U81)</f>
        <v>2.9321975827469475</v>
      </c>
      <c r="V80">
        <f ca="1">IF(ISERROR(WeightedAvePlusAverageUserScore!V81),0,WeightedAvePlusAverageUserScore!V81)</f>
        <v>4.1093855918681754</v>
      </c>
      <c r="W80">
        <f ca="1">IF(ISERROR(WeightedAvePlusAverageUserScore!W81),0,WeightedAvePlusAverageUserScore!W81)</f>
        <v>3.2819365639602935</v>
      </c>
      <c r="X80">
        <f ca="1">IF(ISERROR(WeightedAvePlusAverageUserScore!X81),0,WeightedAvePlusAverageUserScore!X81)</f>
        <v>4.1174432635240823</v>
      </c>
      <c r="Y80">
        <f ca="1">IF(ISERROR(WeightedAvePlusAverageUserScore!Y81),0,WeightedAvePlusAverageUserScore!Y81)</f>
        <v>3.7613137748444787</v>
      </c>
      <c r="Z80">
        <f ca="1">IF(ISERROR(WeightedAvePlusAverageUserScore!Z81),0,WeightedAvePlusAverageUserScore!Z81)</f>
        <v>3.3661550718329178</v>
      </c>
    </row>
    <row r="81" spans="1:26">
      <c r="A81" s="34" t="s">
        <v>79</v>
      </c>
      <c r="B81">
        <f ca="1">IF(ISERROR(WeightedAvePlusAverageUserScore!B82),0,WeightedAvePlusAverageUserScore!B82)</f>
        <v>0</v>
      </c>
      <c r="C81">
        <f ca="1">IF(ISERROR(WeightedAvePlusAverageUserScore!C82),0,WeightedAvePlusAverageUserScore!C82)</f>
        <v>4.1111204171052202</v>
      </c>
      <c r="D81">
        <f ca="1">IF(ISERROR(WeightedAvePlusAverageUserScore!D82),0,WeightedAvePlusAverageUserScore!D82)</f>
        <v>4.7161557024276588</v>
      </c>
      <c r="E81">
        <f ca="1">IF(ISERROR(WeightedAvePlusAverageUserScore!E82),0,WeightedAvePlusAverageUserScore!E82)</f>
        <v>0</v>
      </c>
      <c r="F81">
        <f ca="1">IF(ISERROR(WeightedAvePlusAverageUserScore!F82),0,WeightedAvePlusAverageUserScore!F82)</f>
        <v>3.69613748686624</v>
      </c>
      <c r="G81">
        <f ca="1">IF(ISERROR(WeightedAvePlusAverageUserScore!G82),0,WeightedAvePlusAverageUserScore!G82)</f>
        <v>3.6666666666666665</v>
      </c>
      <c r="H81">
        <f ca="1">IF(ISERROR(WeightedAvePlusAverageUserScore!H82),0,WeightedAvePlusAverageUserScore!H82)</f>
        <v>4.8075649864514025</v>
      </c>
      <c r="I81">
        <f ca="1">IF(ISERROR(WeightedAvePlusAverageUserScore!I82),0,WeightedAvePlusAverageUserScore!I82)</f>
        <v>0</v>
      </c>
      <c r="J81">
        <f ca="1">IF(ISERROR(WeightedAvePlusAverageUserScore!J82),0,WeightedAvePlusAverageUserScore!J82)</f>
        <v>3.7132577518966219</v>
      </c>
      <c r="K81">
        <f ca="1">IF(ISERROR(WeightedAvePlusAverageUserScore!K82),0,WeightedAvePlusAverageUserScore!K82)</f>
        <v>4.0411764705882351</v>
      </c>
      <c r="L81">
        <f ca="1">IF(ISERROR(WeightedAvePlusAverageUserScore!L82),0,WeightedAvePlusAverageUserScore!L82)</f>
        <v>4.0401747303542992</v>
      </c>
      <c r="M81">
        <f ca="1">IF(ISERROR(WeightedAvePlusAverageUserScore!M82),0,WeightedAvePlusAverageUserScore!M82)</f>
        <v>3.7618119490828485</v>
      </c>
      <c r="N81">
        <f ca="1">IF(ISERROR(WeightedAvePlusAverageUserScore!N82),0,WeightedAvePlusAverageUserScore!N82)</f>
        <v>3.7597402597402598</v>
      </c>
      <c r="O81">
        <f ca="1">IF(ISERROR(WeightedAvePlusAverageUserScore!O82),0,WeightedAvePlusAverageUserScore!O82)</f>
        <v>4.5582325842811553</v>
      </c>
      <c r="P81">
        <f ca="1">IF(ISERROR(WeightedAvePlusAverageUserScore!P82),0,WeightedAvePlusAverageUserScore!P82)</f>
        <v>3.5265543648359881</v>
      </c>
      <c r="Q81">
        <f ca="1">IF(ISERROR(WeightedAvePlusAverageUserScore!Q82),0,WeightedAvePlusAverageUserScore!Q82)</f>
        <v>3.4864107016832371</v>
      </c>
      <c r="R81">
        <f ca="1">IF(ISERROR(WeightedAvePlusAverageUserScore!R82),0,WeightedAvePlusAverageUserScore!R82)</f>
        <v>0</v>
      </c>
      <c r="S81">
        <f ca="1">IF(ISERROR(WeightedAvePlusAverageUserScore!S82),0,WeightedAvePlusAverageUserScore!S82)</f>
        <v>3.44</v>
      </c>
      <c r="T81">
        <f ca="1">IF(ISERROR(WeightedAvePlusAverageUserScore!T82),0,WeightedAvePlusAverageUserScore!T82)</f>
        <v>3.7499943606172974</v>
      </c>
      <c r="U81">
        <f ca="1">IF(ISERROR(WeightedAvePlusAverageUserScore!U82),0,WeightedAvePlusAverageUserScore!U82)</f>
        <v>3.1386495598536932</v>
      </c>
      <c r="V81">
        <f ca="1">IF(ISERROR(WeightedAvePlusAverageUserScore!V82),0,WeightedAvePlusAverageUserScore!V82)</f>
        <v>4.1148648648648649</v>
      </c>
      <c r="W81">
        <f ca="1">IF(ISERROR(WeightedAvePlusAverageUserScore!W82),0,WeightedAvePlusAverageUserScore!W82)</f>
        <v>3.1989455296857452</v>
      </c>
      <c r="X81">
        <f ca="1">IF(ISERROR(WeightedAvePlusAverageUserScore!X82),0,WeightedAvePlusAverageUserScore!X82)</f>
        <v>4.2794117647058822</v>
      </c>
      <c r="Y81">
        <f ca="1">IF(ISERROR(WeightedAvePlusAverageUserScore!Y82),0,WeightedAvePlusAverageUserScore!Y82)</f>
        <v>3.7448735928968233</v>
      </c>
      <c r="Z81">
        <f ca="1">IF(ISERROR(WeightedAvePlusAverageUserScore!Z82),0,WeightedAvePlusAverageUserScore!Z82)</f>
        <v>3.3698630136986303</v>
      </c>
    </row>
    <row r="82" spans="1:26">
      <c r="A82" s="34" t="s">
        <v>80</v>
      </c>
      <c r="B82">
        <f ca="1">IF(ISERROR(WeightedAvePlusAverageUserScore!B83),0,WeightedAvePlusAverageUserScore!B83)</f>
        <v>3.6515151515151514</v>
      </c>
      <c r="C82">
        <f ca="1">IF(ISERROR(WeightedAvePlusAverageUserScore!C83),0,WeightedAvePlusAverageUserScore!C83)</f>
        <v>4.1135289856316772</v>
      </c>
      <c r="D82">
        <f ca="1">IF(ISERROR(WeightedAvePlusAverageUserScore!D83),0,WeightedAvePlusAverageUserScore!D83)</f>
        <v>4.5412975043449917</v>
      </c>
      <c r="E82">
        <f ca="1">IF(ISERROR(WeightedAvePlusAverageUserScore!E83),0,WeightedAvePlusAverageUserScore!E83)</f>
        <v>4.0588235294117645</v>
      </c>
      <c r="F82">
        <f ca="1">IF(ISERROR(WeightedAvePlusAverageUserScore!F83),0,WeightedAvePlusAverageUserScore!F83)</f>
        <v>3.6513053769480859</v>
      </c>
      <c r="G82">
        <f ca="1">IF(ISERROR(WeightedAvePlusAverageUserScore!G83),0,WeightedAvePlusAverageUserScore!G83)</f>
        <v>3.6666666666666665</v>
      </c>
      <c r="H82">
        <f ca="1">IF(ISERROR(WeightedAvePlusAverageUserScore!H83),0,WeightedAvePlusAverageUserScore!H83)</f>
        <v>4.5</v>
      </c>
      <c r="I82">
        <f ca="1">IF(ISERROR(WeightedAvePlusAverageUserScore!I83),0,WeightedAvePlusAverageUserScore!I83)</f>
        <v>3.5101010101010099</v>
      </c>
      <c r="J82">
        <f ca="1">IF(ISERROR(WeightedAvePlusAverageUserScore!J83),0,WeightedAvePlusAverageUserScore!J83)</f>
        <v>3.7135416666666665</v>
      </c>
      <c r="K82">
        <f ca="1">IF(ISERROR(WeightedAvePlusAverageUserScore!K83),0,WeightedAvePlusAverageUserScore!K83)</f>
        <v>4.0411764705882351</v>
      </c>
      <c r="L82">
        <f ca="1">IF(ISERROR(WeightedAvePlusAverageUserScore!L83),0,WeightedAvePlusAverageUserScore!L83)</f>
        <v>4.1278240436794684</v>
      </c>
      <c r="M82">
        <f ca="1">IF(ISERROR(WeightedAvePlusAverageUserScore!M83),0,WeightedAvePlusAverageUserScore!M83)</f>
        <v>4.081159119484818</v>
      </c>
      <c r="N82">
        <f ca="1">IF(ISERROR(WeightedAvePlusAverageUserScore!N83),0,WeightedAvePlusAverageUserScore!N83)</f>
        <v>3.7597402597402598</v>
      </c>
      <c r="O82">
        <f ca="1">IF(ISERROR(WeightedAvePlusAverageUserScore!O83),0,WeightedAvePlusAverageUserScore!O83)</f>
        <v>4.3377771499973532</v>
      </c>
      <c r="P82">
        <f ca="1">IF(ISERROR(WeightedAvePlusAverageUserScore!P83),0,WeightedAvePlusAverageUserScore!P83)</f>
        <v>3.8805153655946549</v>
      </c>
      <c r="Q82">
        <f ca="1">IF(ISERROR(WeightedAvePlusAverageUserScore!Q83),0,WeightedAvePlusAverageUserScore!Q83)</f>
        <v>3.6282051282051282</v>
      </c>
      <c r="R82">
        <f ca="1">IF(ISERROR(WeightedAvePlusAverageUserScore!R83),0,WeightedAvePlusAverageUserScore!R83)</f>
        <v>2.8958274402293549</v>
      </c>
      <c r="S82">
        <f ca="1">IF(ISERROR(WeightedAvePlusAverageUserScore!S83),0,WeightedAvePlusAverageUserScore!S83)</f>
        <v>0</v>
      </c>
      <c r="T82">
        <f ca="1">IF(ISERROR(WeightedAvePlusAverageUserScore!T83),0,WeightedAvePlusAverageUserScore!T83)</f>
        <v>3.8656716417910446</v>
      </c>
      <c r="U82">
        <f ca="1">IF(ISERROR(WeightedAvePlusAverageUserScore!U83),0,WeightedAvePlusAverageUserScore!U83)</f>
        <v>2.89</v>
      </c>
      <c r="V82">
        <f ca="1">IF(ISERROR(WeightedAvePlusAverageUserScore!V83),0,WeightedAvePlusAverageUserScore!V83)</f>
        <v>4.1148648648648649</v>
      </c>
      <c r="W82">
        <f ca="1">IF(ISERROR(WeightedAvePlusAverageUserScore!W83),0,WeightedAvePlusAverageUserScore!W83)</f>
        <v>3.6287032943732282</v>
      </c>
      <c r="X82">
        <f ca="1">IF(ISERROR(WeightedAvePlusAverageUserScore!X83),0,WeightedAvePlusAverageUserScore!X83)</f>
        <v>4.2794117647058822</v>
      </c>
      <c r="Y82">
        <f ca="1">IF(ISERROR(WeightedAvePlusAverageUserScore!Y83),0,WeightedAvePlusAverageUserScore!Y83)</f>
        <v>4.0141151502777612</v>
      </c>
      <c r="Z82">
        <f ca="1">IF(ISERROR(WeightedAvePlusAverageUserScore!Z83),0,WeightedAvePlusAverageUserScore!Z83)</f>
        <v>3.3698630136986303</v>
      </c>
    </row>
    <row r="83" spans="1:26">
      <c r="A83" s="34" t="s">
        <v>81</v>
      </c>
      <c r="B83">
        <f ca="1">IF(ISERROR(WeightedAvePlusAverageUserScore!B84),0,WeightedAvePlusAverageUserScore!B84)</f>
        <v>0</v>
      </c>
      <c r="C83">
        <f ca="1">IF(ISERROR(WeightedAvePlusAverageUserScore!C84),0,WeightedAvePlusAverageUserScore!C84)</f>
        <v>4.0994951916609628</v>
      </c>
      <c r="D83">
        <f ca="1">IF(ISERROR(WeightedAvePlusAverageUserScore!D84),0,WeightedAvePlusAverageUserScore!D84)</f>
        <v>4.7366978835125799</v>
      </c>
      <c r="E83">
        <f ca="1">IF(ISERROR(WeightedAvePlusAverageUserScore!E84),0,WeightedAvePlusAverageUserScore!E84)</f>
        <v>0</v>
      </c>
      <c r="F83">
        <f ca="1">IF(ISERROR(WeightedAvePlusAverageUserScore!F84),0,WeightedAvePlusAverageUserScore!F84)</f>
        <v>3.6633704630214519</v>
      </c>
      <c r="G83">
        <f ca="1">IF(ISERROR(WeightedAvePlusAverageUserScore!G84),0,WeightedAvePlusAverageUserScore!G84)</f>
        <v>3.6666666666666665</v>
      </c>
      <c r="H83">
        <f ca="1">IF(ISERROR(WeightedAvePlusAverageUserScore!H84),0,WeightedAvePlusAverageUserScore!H84)</f>
        <v>4.0899133513981294</v>
      </c>
      <c r="I83">
        <f ca="1">IF(ISERROR(WeightedAvePlusAverageUserScore!I84),0,WeightedAvePlusAverageUserScore!I84)</f>
        <v>3.5101010101010099</v>
      </c>
      <c r="J83">
        <f ca="1">IF(ISERROR(WeightedAvePlusAverageUserScore!J84),0,WeightedAvePlusAverageUserScore!J84)</f>
        <v>3.7135416666666665</v>
      </c>
      <c r="K83">
        <f ca="1">IF(ISERROR(WeightedAvePlusAverageUserScore!K84),0,WeightedAvePlusAverageUserScore!K84)</f>
        <v>4.0411764705882351</v>
      </c>
      <c r="L83">
        <f ca="1">IF(ISERROR(WeightedAvePlusAverageUserScore!L84),0,WeightedAvePlusAverageUserScore!L84)</f>
        <v>4.1153027132044446</v>
      </c>
      <c r="M83">
        <f ca="1">IF(ISERROR(WeightedAvePlusAverageUserScore!M84),0,WeightedAvePlusAverageUserScore!M84)</f>
        <v>4.0735858653949464</v>
      </c>
      <c r="N83">
        <f ca="1">IF(ISERROR(WeightedAvePlusAverageUserScore!N84),0,WeightedAvePlusAverageUserScore!N84)</f>
        <v>3.7597402597402598</v>
      </c>
      <c r="O83">
        <f ca="1">IF(ISERROR(WeightedAvePlusAverageUserScore!O84),0,WeightedAvePlusAverageUserScore!O84)</f>
        <v>4.3974358974358978</v>
      </c>
      <c r="P83">
        <f ca="1">IF(ISERROR(WeightedAvePlusAverageUserScore!P84),0,WeightedAvePlusAverageUserScore!P84)</f>
        <v>3.6</v>
      </c>
      <c r="Q83">
        <f ca="1">IF(ISERROR(WeightedAvePlusAverageUserScore!Q84),0,WeightedAvePlusAverageUserScore!Q84)</f>
        <v>3.6438994025526767</v>
      </c>
      <c r="R83">
        <f ca="1">IF(ISERROR(WeightedAvePlusAverageUserScore!R84),0,WeightedAvePlusAverageUserScore!R84)</f>
        <v>2.9642857142857144</v>
      </c>
      <c r="S83">
        <f ca="1">IF(ISERROR(WeightedAvePlusAverageUserScore!S84),0,WeightedAvePlusAverageUserScore!S84)</f>
        <v>0</v>
      </c>
      <c r="T83">
        <f ca="1">IF(ISERROR(WeightedAvePlusAverageUserScore!T84),0,WeightedAvePlusAverageUserScore!T84)</f>
        <v>3.8656716417910446</v>
      </c>
      <c r="U83">
        <f ca="1">IF(ISERROR(WeightedAvePlusAverageUserScore!U84),0,WeightedAvePlusAverageUserScore!U84)</f>
        <v>2.9266148282800319</v>
      </c>
      <c r="V83">
        <f ca="1">IF(ISERROR(WeightedAvePlusAverageUserScore!V84),0,WeightedAvePlusAverageUserScore!V84)</f>
        <v>4.1148648648648649</v>
      </c>
      <c r="W83">
        <f ca="1">IF(ISERROR(WeightedAvePlusAverageUserScore!W84),0,WeightedAvePlusAverageUserScore!W84)</f>
        <v>3.1645531599388379</v>
      </c>
      <c r="X83">
        <f ca="1">IF(ISERROR(WeightedAvePlusAverageUserScore!X84),0,WeightedAvePlusAverageUserScore!X84)</f>
        <v>4.3640396655698153</v>
      </c>
      <c r="Y83">
        <f ca="1">IF(ISERROR(WeightedAvePlusAverageUserScore!Y84),0,WeightedAvePlusAverageUserScore!Y84)</f>
        <v>3.7</v>
      </c>
      <c r="Z83">
        <f ca="1">IF(ISERROR(WeightedAvePlusAverageUserScore!Z84),0,WeightedAvePlusAverageUserScore!Z84)</f>
        <v>0</v>
      </c>
    </row>
    <row r="84" spans="1:26">
      <c r="A84" s="34" t="s">
        <v>82</v>
      </c>
      <c r="B84">
        <f ca="1">IF(ISERROR(WeightedAvePlusAverageUserScore!B85),0,WeightedAvePlusAverageUserScore!B85)</f>
        <v>3.6229728537778918</v>
      </c>
      <c r="C84">
        <f ca="1">IF(ISERROR(WeightedAvePlusAverageUserScore!C85),0,WeightedAvePlusAverageUserScore!C85)</f>
        <v>4.0736487776464809</v>
      </c>
      <c r="D84">
        <f ca="1">IF(ISERROR(WeightedAvePlusAverageUserScore!D85),0,WeightedAvePlusAverageUserScore!D85)</f>
        <v>4.3007639062568686</v>
      </c>
      <c r="E84">
        <f ca="1">IF(ISERROR(WeightedAvePlusAverageUserScore!E85),0,WeightedAvePlusAverageUserScore!E85)</f>
        <v>4.1146089389911724</v>
      </c>
      <c r="F84">
        <f ca="1">IF(ISERROR(WeightedAvePlusAverageUserScore!F85),0,WeightedAvePlusAverageUserScore!F85)</f>
        <v>3.6536179965745812</v>
      </c>
      <c r="G84">
        <f ca="1">IF(ISERROR(WeightedAvePlusAverageUserScore!G85),0,WeightedAvePlusAverageUserScore!G85)</f>
        <v>3.6176106897698701</v>
      </c>
      <c r="H84">
        <f ca="1">IF(ISERROR(WeightedAvePlusAverageUserScore!H85),0,WeightedAvePlusAverageUserScore!H85)</f>
        <v>4.3479508249822878</v>
      </c>
      <c r="I84">
        <f ca="1">IF(ISERROR(WeightedAvePlusAverageUserScore!I85),0,WeightedAvePlusAverageUserScore!I85)</f>
        <v>3.5139982442864719</v>
      </c>
      <c r="J84">
        <f ca="1">IF(ISERROR(WeightedAvePlusAverageUserScore!J85),0,WeightedAvePlusAverageUserScore!J85)</f>
        <v>3.6862346464442211</v>
      </c>
      <c r="K84">
        <f ca="1">IF(ISERROR(WeightedAvePlusAverageUserScore!K85),0,WeightedAvePlusAverageUserScore!K85)</f>
        <v>4.0411764705882351</v>
      </c>
      <c r="L84">
        <f ca="1">IF(ISERROR(WeightedAvePlusAverageUserScore!L85),0,WeightedAvePlusAverageUserScore!L85)</f>
        <v>4.0538996205555682</v>
      </c>
      <c r="M84">
        <f ca="1">IF(ISERROR(WeightedAvePlusAverageUserScore!M85),0,WeightedAvePlusAverageUserScore!M85)</f>
        <v>3.8332237824051134</v>
      </c>
      <c r="N84">
        <f ca="1">IF(ISERROR(WeightedAvePlusAverageUserScore!N85),0,WeightedAvePlusAverageUserScore!N85)</f>
        <v>3.7544550041698823</v>
      </c>
      <c r="O84">
        <f ca="1">IF(ISERROR(WeightedAvePlusAverageUserScore!O85),0,WeightedAvePlusAverageUserScore!O85)</f>
        <v>4.4235837945893302</v>
      </c>
      <c r="P84">
        <f ca="1">IF(ISERROR(WeightedAvePlusAverageUserScore!P85),0,WeightedAvePlusAverageUserScore!P85)</f>
        <v>3.6032749554591583</v>
      </c>
      <c r="Q84">
        <f ca="1">IF(ISERROR(WeightedAvePlusAverageUserScore!Q85),0,WeightedAvePlusAverageUserScore!Q85)</f>
        <v>3.6315013681748214</v>
      </c>
      <c r="R84">
        <f ca="1">IF(ISERROR(WeightedAvePlusAverageUserScore!R85),0,WeightedAvePlusAverageUserScore!R85)</f>
        <v>2.9642857142857144</v>
      </c>
      <c r="S84">
        <f ca="1">IF(ISERROR(WeightedAvePlusAverageUserScore!S85),0,WeightedAvePlusAverageUserScore!S85)</f>
        <v>3.44</v>
      </c>
      <c r="T84">
        <f ca="1">IF(ISERROR(WeightedAvePlusAverageUserScore!T85),0,WeightedAvePlusAverageUserScore!T85)</f>
        <v>3.8656716417910446</v>
      </c>
      <c r="U84">
        <f ca="1">IF(ISERROR(WeightedAvePlusAverageUserScore!U85),0,WeightedAvePlusAverageUserScore!U85)</f>
        <v>2.8075098149878319</v>
      </c>
      <c r="V84">
        <f ca="1">IF(ISERROR(WeightedAvePlusAverageUserScore!V85),0,WeightedAvePlusAverageUserScore!V85)</f>
        <v>4.1558032546761448</v>
      </c>
      <c r="W84">
        <f ca="1">IF(ISERROR(WeightedAvePlusAverageUserScore!W85),0,WeightedAvePlusAverageUserScore!W85)</f>
        <v>3.3760167192728585</v>
      </c>
      <c r="X84">
        <f ca="1">IF(ISERROR(WeightedAvePlusAverageUserScore!X85),0,WeightedAvePlusAverageUserScore!X85)</f>
        <v>4.3291303815569364</v>
      </c>
      <c r="Y84">
        <f ca="1">IF(ISERROR(WeightedAvePlusAverageUserScore!Y85),0,WeightedAvePlusAverageUserScore!Y85)</f>
        <v>3.7069410601038602</v>
      </c>
      <c r="Z84">
        <f ca="1">IF(ISERROR(WeightedAvePlusAverageUserScore!Z85),0,WeightedAvePlusAverageUserScore!Z85)</f>
        <v>3.4524719936478729</v>
      </c>
    </row>
    <row r="85" spans="1:26">
      <c r="A85" s="34" t="s">
        <v>83</v>
      </c>
      <c r="B85">
        <f ca="1">IF(ISERROR(WeightedAvePlusAverageUserScore!B86),0,WeightedAvePlusAverageUserScore!B86)</f>
        <v>3.5570696204942558</v>
      </c>
      <c r="C85">
        <f ca="1">IF(ISERROR(WeightedAvePlusAverageUserScore!C86),0,WeightedAvePlusAverageUserScore!C86)</f>
        <v>4.0378452774297111</v>
      </c>
      <c r="D85">
        <f ca="1">IF(ISERROR(WeightedAvePlusAverageUserScore!D86),0,WeightedAvePlusAverageUserScore!D86)</f>
        <v>4.3552002313370561</v>
      </c>
      <c r="E85">
        <f ca="1">IF(ISERROR(WeightedAvePlusAverageUserScore!E86),0,WeightedAvePlusAverageUserScore!E86)</f>
        <v>4.0916577614034733</v>
      </c>
      <c r="F85">
        <f ca="1">IF(ISERROR(WeightedAvePlusAverageUserScore!F86),0,WeightedAvePlusAverageUserScore!F86)</f>
        <v>3.6526808176968601</v>
      </c>
      <c r="G85">
        <f ca="1">IF(ISERROR(WeightedAvePlusAverageUserScore!G86),0,WeightedAvePlusAverageUserScore!G86)</f>
        <v>3.5475736683103496</v>
      </c>
      <c r="H85">
        <f ca="1">IF(ISERROR(WeightedAvePlusAverageUserScore!H86),0,WeightedAvePlusAverageUserScore!H86)</f>
        <v>4.3896374258266819</v>
      </c>
      <c r="I85">
        <f ca="1">IF(ISERROR(WeightedAvePlusAverageUserScore!I86),0,WeightedAvePlusAverageUserScore!I86)</f>
        <v>3.4480813288678758</v>
      </c>
      <c r="J85">
        <f ca="1">IF(ISERROR(WeightedAvePlusAverageUserScore!J86),0,WeightedAvePlusAverageUserScore!J86)</f>
        <v>3.716122420439024</v>
      </c>
      <c r="K85">
        <f ca="1">IF(ISERROR(WeightedAvePlusAverageUserScore!K86),0,WeightedAvePlusAverageUserScore!K86)</f>
        <v>4.0457829903105278</v>
      </c>
      <c r="L85">
        <f ca="1">IF(ISERROR(WeightedAvePlusAverageUserScore!L86),0,WeightedAvePlusAverageUserScore!L86)</f>
        <v>4.0281302873804856</v>
      </c>
      <c r="M85">
        <f ca="1">IF(ISERROR(WeightedAvePlusAverageUserScore!M86),0,WeightedAvePlusAverageUserScore!M86)</f>
        <v>3.9210068149298865</v>
      </c>
      <c r="N85">
        <f ca="1">IF(ISERROR(WeightedAvePlusAverageUserScore!N86),0,WeightedAvePlusAverageUserScore!N86)</f>
        <v>3.7597402597402598</v>
      </c>
      <c r="O85">
        <f ca="1">IF(ISERROR(WeightedAvePlusAverageUserScore!O86),0,WeightedAvePlusAverageUserScore!O86)</f>
        <v>4.4123954623495329</v>
      </c>
      <c r="P85">
        <f ca="1">IF(ISERROR(WeightedAvePlusAverageUserScore!P86),0,WeightedAvePlusAverageUserScore!P86)</f>
        <v>3.5798589837666337</v>
      </c>
      <c r="Q85">
        <f ca="1">IF(ISERROR(WeightedAvePlusAverageUserScore!Q86),0,WeightedAvePlusAverageUserScore!Q86)</f>
        <v>3.6159053160687176</v>
      </c>
      <c r="R85">
        <f ca="1">IF(ISERROR(WeightedAvePlusAverageUserScore!R86),0,WeightedAvePlusAverageUserScore!R86)</f>
        <v>2.9642857142857144</v>
      </c>
      <c r="S85">
        <f ca="1">IF(ISERROR(WeightedAvePlusAverageUserScore!S86),0,WeightedAvePlusAverageUserScore!S86)</f>
        <v>3.44</v>
      </c>
      <c r="T85">
        <f ca="1">IF(ISERROR(WeightedAvePlusAverageUserScore!T86),0,WeightedAvePlusAverageUserScore!T86)</f>
        <v>3.8656716417910446</v>
      </c>
      <c r="U85">
        <f ca="1">IF(ISERROR(WeightedAvePlusAverageUserScore!U86),0,WeightedAvePlusAverageUserScore!U86)</f>
        <v>2.8286551548619352</v>
      </c>
      <c r="V85">
        <f ca="1">IF(ISERROR(WeightedAvePlusAverageUserScore!V86),0,WeightedAvePlusAverageUserScore!V86)</f>
        <v>4.1576869244205197</v>
      </c>
      <c r="W85">
        <f ca="1">IF(ISERROR(WeightedAvePlusAverageUserScore!W86),0,WeightedAvePlusAverageUserScore!W86)</f>
        <v>3.4949422333731608</v>
      </c>
      <c r="X85">
        <f ca="1">IF(ISERROR(WeightedAvePlusAverageUserScore!X86),0,WeightedAvePlusAverageUserScore!X86)</f>
        <v>4.2476461640094083</v>
      </c>
      <c r="Y85">
        <f ca="1">IF(ISERROR(WeightedAvePlusAverageUserScore!Y86),0,WeightedAvePlusAverageUserScore!Y86)</f>
        <v>3.6763869987522635</v>
      </c>
      <c r="Z85">
        <f ca="1">IF(ISERROR(WeightedAvePlusAverageUserScore!Z86),0,WeightedAvePlusAverageUserScore!Z86)</f>
        <v>3.4336185198156319</v>
      </c>
    </row>
    <row r="86" spans="1:26">
      <c r="A86" s="34" t="s">
        <v>84</v>
      </c>
      <c r="B86">
        <f ca="1">IF(ISERROR(WeightedAvePlusAverageUserScore!B87),0,WeightedAvePlusAverageUserScore!B87)</f>
        <v>3.6210734192168403</v>
      </c>
      <c r="C86">
        <f ca="1">IF(ISERROR(WeightedAvePlusAverageUserScore!C87),0,WeightedAvePlusAverageUserScore!C87)</f>
        <v>4.0667220478690593</v>
      </c>
      <c r="D86">
        <f ca="1">IF(ISERROR(WeightedAvePlusAverageUserScore!D87),0,WeightedAvePlusAverageUserScore!D87)</f>
        <v>4.4115667730857915</v>
      </c>
      <c r="E86">
        <f ca="1">IF(ISERROR(WeightedAvePlusAverageUserScore!E87),0,WeightedAvePlusAverageUserScore!E87)</f>
        <v>4.0158592059551488</v>
      </c>
      <c r="F86">
        <f ca="1">IF(ISERROR(WeightedAvePlusAverageUserScore!F87),0,WeightedAvePlusAverageUserScore!F87)</f>
        <v>3.6918864569093639</v>
      </c>
      <c r="G86">
        <f ca="1">IF(ISERROR(WeightedAvePlusAverageUserScore!G87),0,WeightedAvePlusAverageUserScore!G87)</f>
        <v>3.6431601009770129</v>
      </c>
      <c r="H86">
        <f ca="1">IF(ISERROR(WeightedAvePlusAverageUserScore!H87),0,WeightedAvePlusAverageUserScore!H87)</f>
        <v>4.7271486470101403</v>
      </c>
      <c r="I86">
        <f ca="1">IF(ISERROR(WeightedAvePlusAverageUserScore!I87),0,WeightedAvePlusAverageUserScore!I87)</f>
        <v>3.5729324701709366</v>
      </c>
      <c r="J86">
        <f ca="1">IF(ISERROR(WeightedAvePlusAverageUserScore!J87),0,WeightedAvePlusAverageUserScore!J87)</f>
        <v>3.7214936894174637</v>
      </c>
      <c r="K86">
        <f ca="1">IF(ISERROR(WeightedAvePlusAverageUserScore!K87),0,WeightedAvePlusAverageUserScore!K87)</f>
        <v>4.0349806376971724</v>
      </c>
      <c r="L86">
        <f ca="1">IF(ISERROR(WeightedAvePlusAverageUserScore!L87),0,WeightedAvePlusAverageUserScore!L87)</f>
        <v>4.1194278743835158</v>
      </c>
      <c r="M86">
        <f ca="1">IF(ISERROR(WeightedAvePlusAverageUserScore!M87),0,WeightedAvePlusAverageUserScore!M87)</f>
        <v>3.9053989631206907</v>
      </c>
      <c r="N86">
        <f ca="1">IF(ISERROR(WeightedAvePlusAverageUserScore!N87),0,WeightedAvePlusAverageUserScore!N87)</f>
        <v>3.6187790331356662</v>
      </c>
      <c r="O86">
        <f ca="1">IF(ISERROR(WeightedAvePlusAverageUserScore!O87),0,WeightedAvePlusAverageUserScore!O87)</f>
        <v>4.3912127317795635</v>
      </c>
      <c r="P86">
        <f ca="1">IF(ISERROR(WeightedAvePlusAverageUserScore!P87),0,WeightedAvePlusAverageUserScore!P87)</f>
        <v>3.7635527767923946</v>
      </c>
      <c r="Q86">
        <f ca="1">IF(ISERROR(WeightedAvePlusAverageUserScore!Q87),0,WeightedAvePlusAverageUserScore!Q87)</f>
        <v>3.5999302944958238</v>
      </c>
      <c r="R86">
        <f ca="1">IF(ISERROR(WeightedAvePlusAverageUserScore!R87),0,WeightedAvePlusAverageUserScore!R87)</f>
        <v>3.0462721364974716</v>
      </c>
      <c r="S86">
        <f ca="1">IF(ISERROR(WeightedAvePlusAverageUserScore!S87),0,WeightedAvePlusAverageUserScore!S87)</f>
        <v>3.4664858449169862</v>
      </c>
      <c r="T86">
        <f ca="1">IF(ISERROR(WeightedAvePlusAverageUserScore!T87),0,WeightedAvePlusAverageUserScore!T87)</f>
        <v>4.0250266595225623</v>
      </c>
      <c r="U86">
        <f ca="1">IF(ISERROR(WeightedAvePlusAverageUserScore!U87),0,WeightedAvePlusAverageUserScore!U87)</f>
        <v>3.0060690468260822</v>
      </c>
      <c r="V86">
        <f ca="1">IF(ISERROR(WeightedAvePlusAverageUserScore!V87),0,WeightedAvePlusAverageUserScore!V87)</f>
        <v>4.1529289178032247</v>
      </c>
      <c r="W86">
        <f ca="1">IF(ISERROR(WeightedAvePlusAverageUserScore!W87),0,WeightedAvePlusAverageUserScore!W87)</f>
        <v>3.5038758787022255</v>
      </c>
      <c r="X86">
        <f ca="1">IF(ISERROR(WeightedAvePlusAverageUserScore!X87),0,WeightedAvePlusAverageUserScore!X87)</f>
        <v>4.2794117647058822</v>
      </c>
      <c r="Y86">
        <f ca="1">IF(ISERROR(WeightedAvePlusAverageUserScore!Y87),0,WeightedAvePlusAverageUserScore!Y87)</f>
        <v>3.6449094066886429</v>
      </c>
      <c r="Z86">
        <f ca="1">IF(ISERROR(WeightedAvePlusAverageUserScore!Z87),0,WeightedAvePlusAverageUserScore!Z87)</f>
        <v>3.3570306350215056</v>
      </c>
    </row>
    <row r="87" spans="1:26">
      <c r="A87" s="34" t="s">
        <v>85</v>
      </c>
      <c r="B87">
        <f ca="1">IF(ISERROR(WeightedAvePlusAverageUserScore!B88),0,WeightedAvePlusAverageUserScore!B88)</f>
        <v>3.6515151515151514</v>
      </c>
      <c r="C87">
        <f ca="1">IF(ISERROR(WeightedAvePlusAverageUserScore!C88),0,WeightedAvePlusAverageUserScore!C88)</f>
        <v>4.1430819676293869</v>
      </c>
      <c r="D87">
        <f ca="1">IF(ISERROR(WeightedAvePlusAverageUserScore!D88),0,WeightedAvePlusAverageUserScore!D88)</f>
        <v>4.653564814610001</v>
      </c>
      <c r="E87">
        <f ca="1">IF(ISERROR(WeightedAvePlusAverageUserScore!E88),0,WeightedAvePlusAverageUserScore!E88)</f>
        <v>3.9984230349548198</v>
      </c>
      <c r="F87">
        <f ca="1">IF(ISERROR(WeightedAvePlusAverageUserScore!F88),0,WeightedAvePlusAverageUserScore!F88)</f>
        <v>3.6440911152546782</v>
      </c>
      <c r="G87">
        <f ca="1">IF(ISERROR(WeightedAvePlusAverageUserScore!G88),0,WeightedAvePlusAverageUserScore!G88)</f>
        <v>3.6666666666666665</v>
      </c>
      <c r="H87">
        <f ca="1">IF(ISERROR(WeightedAvePlusAverageUserScore!H88),0,WeightedAvePlusAverageUserScore!H88)</f>
        <v>4.4818591675059407</v>
      </c>
      <c r="I87">
        <f ca="1">IF(ISERROR(WeightedAvePlusAverageUserScore!I88),0,WeightedAvePlusAverageUserScore!I88)</f>
        <v>3.5391622336248458</v>
      </c>
      <c r="J87">
        <f ca="1">IF(ISERROR(WeightedAvePlusAverageUserScore!J88),0,WeightedAvePlusAverageUserScore!J88)</f>
        <v>3.7109609128943091</v>
      </c>
      <c r="K87">
        <f ca="1">IF(ISERROR(WeightedAvePlusAverageUserScore!K88),0,WeightedAvePlusAverageUserScore!K88)</f>
        <v>4.0386602407646857</v>
      </c>
      <c r="L87">
        <f ca="1">IF(ISERROR(WeightedAvePlusAverageUserScore!L88),0,WeightedAvePlusAverageUserScore!L88)</f>
        <v>4.1023044952282097</v>
      </c>
      <c r="M87">
        <f ca="1">IF(ISERROR(WeightedAvePlusAverageUserScore!M88),0,WeightedAvePlusAverageUserScore!M88)</f>
        <v>3.859375</v>
      </c>
      <c r="N87">
        <f ca="1">IF(ISERROR(WeightedAvePlusAverageUserScore!N88),0,WeightedAvePlusAverageUserScore!N88)</f>
        <v>3.7597402597402598</v>
      </c>
      <c r="O87">
        <f ca="1">IF(ISERROR(WeightedAvePlusAverageUserScore!O88),0,WeightedAvePlusAverageUserScore!O88)</f>
        <v>4.3227634386494378</v>
      </c>
      <c r="P87">
        <f ca="1">IF(ISERROR(WeightedAvePlusAverageUserScore!P88),0,WeightedAvePlusAverageUserScore!P88)</f>
        <v>3.5846670308916999</v>
      </c>
      <c r="Q87">
        <f ca="1">IF(ISERROR(WeightedAvePlusAverageUserScore!Q88),0,WeightedAvePlusAverageUserScore!Q88)</f>
        <v>3.6208250778985165</v>
      </c>
      <c r="R87">
        <f ca="1">IF(ISERROR(WeightedAvePlusAverageUserScore!R88),0,WeightedAvePlusAverageUserScore!R88)</f>
        <v>2.9642857142857144</v>
      </c>
      <c r="S87">
        <f ca="1">IF(ISERROR(WeightedAvePlusAverageUserScore!S88),0,WeightedAvePlusAverageUserScore!S88)</f>
        <v>3.3581319534013994</v>
      </c>
      <c r="T87">
        <f ca="1">IF(ISERROR(WeightedAvePlusAverageUserScore!T88),0,WeightedAvePlusAverageUserScore!T88)</f>
        <v>3.8656716417910446</v>
      </c>
      <c r="U87">
        <f ca="1">IF(ISERROR(WeightedAvePlusAverageUserScore!U88),0,WeightedAvePlusAverageUserScore!U88)</f>
        <v>2.9296677361461732</v>
      </c>
      <c r="V87">
        <f ca="1">IF(ISERROR(WeightedAvePlusAverageUserScore!V88),0,WeightedAvePlusAverageUserScore!V88)</f>
        <v>0</v>
      </c>
      <c r="W87">
        <f ca="1">IF(ISERROR(WeightedAvePlusAverageUserScore!W88),0,WeightedAvePlusAverageUserScore!W88)</f>
        <v>3.8884280254231003</v>
      </c>
      <c r="X87">
        <f ca="1">IF(ISERROR(WeightedAvePlusAverageUserScore!X88),0,WeightedAvePlusAverageUserScore!X88)</f>
        <v>4.2794117647058822</v>
      </c>
      <c r="Y87">
        <f ca="1">IF(ISERROR(WeightedAvePlusAverageUserScore!Y88),0,WeightedAvePlusAverageUserScore!Y88)</f>
        <v>3.6527739975045272</v>
      </c>
      <c r="Z87">
        <f ca="1">IF(ISERROR(WeightedAvePlusAverageUserScore!Z88),0,WeightedAvePlusAverageUserScore!Z88)</f>
        <v>3.3285709530998413</v>
      </c>
    </row>
    <row r="88" spans="1:26">
      <c r="A88" s="34" t="s">
        <v>86</v>
      </c>
      <c r="B88">
        <f ca="1">IF(ISERROR(WeightedAvePlusAverageUserScore!B89),0,WeightedAvePlusAverageUserScore!B89)</f>
        <v>0</v>
      </c>
      <c r="C88">
        <f ca="1">IF(ISERROR(WeightedAvePlusAverageUserScore!C89),0,WeightedAvePlusAverageUserScore!C89)</f>
        <v>4.1079545454545459</v>
      </c>
      <c r="D88">
        <f ca="1">IF(ISERROR(WeightedAvePlusAverageUserScore!D89),0,WeightedAvePlusAverageUserScore!D89)</f>
        <v>4.6875467188150015</v>
      </c>
      <c r="E88">
        <f ca="1">IF(ISERROR(WeightedAvePlusAverageUserScore!E89),0,WeightedAvePlusAverageUserScore!E89)</f>
        <v>4.0588235294117645</v>
      </c>
      <c r="F88">
        <f ca="1">IF(ISERROR(WeightedAvePlusAverageUserScore!F89),0,WeightedAvePlusAverageUserScore!F89)</f>
        <v>3.5978365526981948</v>
      </c>
      <c r="G88">
        <f ca="1">IF(ISERROR(WeightedAvePlusAverageUserScore!G89),0,WeightedAvePlusAverageUserScore!G89)</f>
        <v>3.6666666666666665</v>
      </c>
      <c r="H88">
        <f ca="1">IF(ISERROR(WeightedAvePlusAverageUserScore!H89),0,WeightedAvePlusAverageUserScore!H89)</f>
        <v>4.5</v>
      </c>
      <c r="I88">
        <f ca="1">IF(ISERROR(WeightedAvePlusAverageUserScore!I89),0,WeightedAvePlusAverageUserScore!I89)</f>
        <v>3.5101010101010099</v>
      </c>
      <c r="J88">
        <f ca="1">IF(ISERROR(WeightedAvePlusAverageUserScore!J89),0,WeightedAvePlusAverageUserScore!J89)</f>
        <v>3.7135416666666665</v>
      </c>
      <c r="K88">
        <f ca="1">IF(ISERROR(WeightedAvePlusAverageUserScore!K89),0,WeightedAvePlusAverageUserScore!K89)</f>
        <v>4.0442743870337665</v>
      </c>
      <c r="L88">
        <f ca="1">IF(ISERROR(WeightedAvePlusAverageUserScore!L89),0,WeightedAvePlusAverageUserScore!L89)</f>
        <v>4.1270292311774517</v>
      </c>
      <c r="M88">
        <f ca="1">IF(ISERROR(WeightedAvePlusAverageUserScore!M89),0,WeightedAvePlusAverageUserScore!M89)</f>
        <v>3.6987168509537907</v>
      </c>
      <c r="N88">
        <f ca="1">IF(ISERROR(WeightedAvePlusAverageUserScore!N89),0,WeightedAvePlusAverageUserScore!N89)</f>
        <v>3.7597402597402598</v>
      </c>
      <c r="O88">
        <f ca="1">IF(ISERROR(WeightedAvePlusAverageUserScore!O89),0,WeightedAvePlusAverageUserScore!O89)</f>
        <v>4.4272652711551697</v>
      </c>
      <c r="P88">
        <f ca="1">IF(ISERROR(WeightedAvePlusAverageUserScore!P89),0,WeightedAvePlusAverageUserScore!P89)</f>
        <v>3.5540010926751</v>
      </c>
      <c r="Q88">
        <f ca="1">IF(ISERROR(WeightedAvePlusAverageUserScore!Q89),0,WeightedAvePlusAverageUserScore!Q89)</f>
        <v>3.6467701106227315</v>
      </c>
      <c r="R88">
        <f ca="1">IF(ISERROR(WeightedAvePlusAverageUserScore!R89),0,WeightedAvePlusAverageUserScore!R89)</f>
        <v>2.9642857142857144</v>
      </c>
      <c r="S88">
        <f ca="1">IF(ISERROR(WeightedAvePlusAverageUserScore!S89),0,WeightedAvePlusAverageUserScore!S89)</f>
        <v>3.44</v>
      </c>
      <c r="T88">
        <f ca="1">IF(ISERROR(WeightedAvePlusAverageUserScore!T89),0,WeightedAvePlusAverageUserScore!T89)</f>
        <v>3.8593816032778872</v>
      </c>
      <c r="U88">
        <f ca="1">IF(ISERROR(WeightedAvePlusAverageUserScore!U89),0,WeightedAvePlusAverageUserScore!U89)</f>
        <v>3.0703804734058227</v>
      </c>
      <c r="V88">
        <f ca="1">IF(ISERROR(WeightedAvePlusAverageUserScore!V89),0,WeightedAvePlusAverageUserScore!V89)</f>
        <v>4.1258234108582439</v>
      </c>
      <c r="W88">
        <f ca="1">IF(ISERROR(WeightedAvePlusAverageUserScore!W89),0,WeightedAvePlusAverageUserScore!W89)</f>
        <v>3.4157796789532804</v>
      </c>
      <c r="X88">
        <f ca="1">IF(ISERROR(WeightedAvePlusAverageUserScore!X89),0,WeightedAvePlusAverageUserScore!X89)</f>
        <v>4.0896590344282577</v>
      </c>
      <c r="Y88">
        <f ca="1">IF(ISERROR(WeightedAvePlusAverageUserScore!Y89),0,WeightedAvePlusAverageUserScore!Y89)</f>
        <v>3.7</v>
      </c>
      <c r="Z88">
        <f ca="1">IF(ISERROR(WeightedAvePlusAverageUserScore!Z89),0,WeightedAvePlusAverageUserScore!Z89)</f>
        <v>3.3698630136986303</v>
      </c>
    </row>
    <row r="89" spans="1:26">
      <c r="A89" s="34" t="s">
        <v>87</v>
      </c>
      <c r="B89">
        <f ca="1">IF(ISERROR(WeightedAvePlusAverageUserScore!B90),0,WeightedAvePlusAverageUserScore!B90)</f>
        <v>3.6380229327978806</v>
      </c>
      <c r="C89">
        <f ca="1">IF(ISERROR(WeightedAvePlusAverageUserScore!C90),0,WeightedAvePlusAverageUserScore!C90)</f>
        <v>4.1079545454545459</v>
      </c>
      <c r="D89">
        <f ca="1">IF(ISERROR(WeightedAvePlusAverageUserScore!D90),0,WeightedAvePlusAverageUserScore!D90)</f>
        <v>4.6818181818181817</v>
      </c>
      <c r="E89">
        <f ca="1">IF(ISERROR(WeightedAvePlusAverageUserScore!E90),0,WeightedAvePlusAverageUserScore!E90)</f>
        <v>4.1222425966081016</v>
      </c>
      <c r="F89">
        <f ca="1">IF(ISERROR(WeightedAvePlusAverageUserScore!F90),0,WeightedAvePlusAverageUserScore!F90)</f>
        <v>3.6536413654000843</v>
      </c>
      <c r="G89">
        <f ca="1">IF(ISERROR(WeightedAvePlusAverageUserScore!G90),0,WeightedAvePlusAverageUserScore!G90)</f>
        <v>3.6666666666666665</v>
      </c>
      <c r="H89">
        <f ca="1">IF(ISERROR(WeightedAvePlusAverageUserScore!H90),0,WeightedAvePlusAverageUserScore!H90)</f>
        <v>4.558869143452112</v>
      </c>
      <c r="I89">
        <f ca="1">IF(ISERROR(WeightedAvePlusAverageUserScore!I90),0,WeightedAvePlusAverageUserScore!I90)</f>
        <v>3.5101010101010099</v>
      </c>
      <c r="J89">
        <f ca="1">IF(ISERROR(WeightedAvePlusAverageUserScore!J90),0,WeightedAvePlusAverageUserScore!J90)</f>
        <v>3.7032186515772372</v>
      </c>
      <c r="K89">
        <f ca="1">IF(ISERROR(WeightedAvePlusAverageUserScore!K90),0,WeightedAvePlusAverageUserScore!K90)</f>
        <v>4.1084526949180677</v>
      </c>
      <c r="L89">
        <f ca="1">IF(ISERROR(WeightedAvePlusAverageUserScore!L90),0,WeightedAvePlusAverageUserScore!L90)</f>
        <v>4.0775797592789687</v>
      </c>
      <c r="M89">
        <f ca="1">IF(ISERROR(WeightedAvePlusAverageUserScore!M90),0,WeightedAvePlusAverageUserScore!M90)</f>
        <v>3.8901909074649432</v>
      </c>
      <c r="N89">
        <f ca="1">IF(ISERROR(WeightedAvePlusAverageUserScore!N90),0,WeightedAvePlusAverageUserScore!N90)</f>
        <v>0</v>
      </c>
      <c r="O89">
        <f ca="1">IF(ISERROR(WeightedAvePlusAverageUserScore!O90),0,WeightedAvePlusAverageUserScore!O90)</f>
        <v>4.2816559765823694</v>
      </c>
      <c r="P89">
        <f ca="1">IF(ISERROR(WeightedAvePlusAverageUserScore!P90),0,WeightedAvePlusAverageUserScore!P90)</f>
        <v>3.6310678330629802</v>
      </c>
      <c r="Q89">
        <f ca="1">IF(ISERROR(WeightedAvePlusAverageUserScore!Q90),0,WeightedAvePlusAverageUserScore!Q90)</f>
        <v>3.5875186814121975</v>
      </c>
      <c r="R89">
        <f ca="1">IF(ISERROR(WeightedAvePlusAverageUserScore!R90),0,WeightedAvePlusAverageUserScore!R90)</f>
        <v>2.9642857142857144</v>
      </c>
      <c r="S89">
        <f ca="1">IF(ISERROR(WeightedAvePlusAverageUserScore!S90),0,WeightedAvePlusAverageUserScore!S90)</f>
        <v>3.44</v>
      </c>
      <c r="T89">
        <f ca="1">IF(ISERROR(WeightedAvePlusAverageUserScore!T90),0,WeightedAvePlusAverageUserScore!T90)</f>
        <v>3.8656716417910446</v>
      </c>
      <c r="U89">
        <f ca="1">IF(ISERROR(WeightedAvePlusAverageUserScore!U90),0,WeightedAvePlusAverageUserScore!U90)</f>
        <v>2.877967887771641</v>
      </c>
      <c r="V89">
        <f ca="1">IF(ISERROR(WeightedAvePlusAverageUserScore!V90),0,WeightedAvePlusAverageUserScore!V90)</f>
        <v>4.1243808780994549</v>
      </c>
      <c r="W89">
        <f ca="1">IF(ISERROR(WeightedAvePlusAverageUserScore!W90),0,WeightedAvePlusAverageUserScore!W90)</f>
        <v>3.4486369636720564</v>
      </c>
      <c r="X89">
        <f ca="1">IF(ISERROR(WeightedAvePlusAverageUserScore!X90),0,WeightedAvePlusAverageUserScore!X90)</f>
        <v>4.2794117647058822</v>
      </c>
      <c r="Y89">
        <f ca="1">IF(ISERROR(WeightedAvePlusAverageUserScore!Y90),0,WeightedAvePlusAverageUserScore!Y90)</f>
        <v>3.6806018152606259</v>
      </c>
      <c r="Z89">
        <f ca="1">IF(ISERROR(WeightedAvePlusAverageUserScore!Z90),0,WeightedAvePlusAverageUserScore!Z90)</f>
        <v>3.3015950826744844</v>
      </c>
    </row>
    <row r="90" spans="1:26">
      <c r="A90" s="34" t="s">
        <v>88</v>
      </c>
      <c r="B90">
        <f ca="1">IF(ISERROR(WeightedAvePlusAverageUserScore!B91),0,WeightedAvePlusAverageUserScore!B91)</f>
        <v>3.6515151515151514</v>
      </c>
      <c r="C90">
        <f ca="1">IF(ISERROR(WeightedAvePlusAverageUserScore!C91),0,WeightedAvePlusAverageUserScore!C91)</f>
        <v>3.9934782164241125</v>
      </c>
      <c r="D90">
        <f ca="1">IF(ISERROR(WeightedAvePlusAverageUserScore!D91),0,WeightedAvePlusAverageUserScore!D91)</f>
        <v>4.5956266473940399</v>
      </c>
      <c r="E90">
        <f ca="1">IF(ISERROR(WeightedAvePlusAverageUserScore!E91),0,WeightedAvePlusAverageUserScore!E91)</f>
        <v>4.0588235294117645</v>
      </c>
      <c r="F90">
        <f ca="1">IF(ISERROR(WeightedAvePlusAverageUserScore!F91),0,WeightedAvePlusAverageUserScore!F91)</f>
        <v>3.6615384615384614</v>
      </c>
      <c r="G90">
        <f ca="1">IF(ISERROR(WeightedAvePlusAverageUserScore!G91),0,WeightedAvePlusAverageUserScore!G91)</f>
        <v>3.6397543505611685</v>
      </c>
      <c r="H90">
        <f ca="1">IF(ISERROR(WeightedAvePlusAverageUserScore!H91),0,WeightedAvePlusAverageUserScore!H91)</f>
        <v>4.5</v>
      </c>
      <c r="I90">
        <f ca="1">IF(ISERROR(WeightedAvePlusAverageUserScore!I91),0,WeightedAvePlusAverageUserScore!I91)</f>
        <v>3.5101010101010099</v>
      </c>
      <c r="J90">
        <f ca="1">IF(ISERROR(WeightedAvePlusAverageUserScore!J91),0,WeightedAvePlusAverageUserScore!J91)</f>
        <v>3.7723697848491597</v>
      </c>
      <c r="K90">
        <f ca="1">IF(ISERROR(WeightedAvePlusAverageUserScore!K91),0,WeightedAvePlusAverageUserScore!K91)</f>
        <v>4.0414317426378306</v>
      </c>
      <c r="L90">
        <f ca="1">IF(ISERROR(WeightedAvePlusAverageUserScore!L91),0,WeightedAvePlusAverageUserScore!L91)</f>
        <v>4.1384234955829582</v>
      </c>
      <c r="M90">
        <f ca="1">IF(ISERROR(WeightedAvePlusAverageUserScore!M91),0,WeightedAvePlusAverageUserScore!M91)</f>
        <v>3.7721542784216409</v>
      </c>
      <c r="N90">
        <f ca="1">IF(ISERROR(WeightedAvePlusAverageUserScore!N91),0,WeightedAvePlusAverageUserScore!N91)</f>
        <v>3.7597402597402598</v>
      </c>
      <c r="O90">
        <f ca="1">IF(ISERROR(WeightedAvePlusAverageUserScore!O91),0,WeightedAvePlusAverageUserScore!O91)</f>
        <v>4.375894415471655</v>
      </c>
      <c r="P90">
        <f ca="1">IF(ISERROR(WeightedAvePlusAverageUserScore!P91),0,WeightedAvePlusAverageUserScore!P91)</f>
        <v>3.477949570070805</v>
      </c>
      <c r="Q90">
        <f ca="1">IF(ISERROR(WeightedAvePlusAverageUserScore!Q91),0,WeightedAvePlusAverageUserScore!Q91)</f>
        <v>3.6405049403415384</v>
      </c>
      <c r="R90">
        <f ca="1">IF(ISERROR(WeightedAvePlusAverageUserScore!R91),0,WeightedAvePlusAverageUserScore!R91)</f>
        <v>2.9642857142857144</v>
      </c>
      <c r="S90">
        <f ca="1">IF(ISERROR(WeightedAvePlusAverageUserScore!S91),0,WeightedAvePlusAverageUserScore!S91)</f>
        <v>3.454938847383302</v>
      </c>
      <c r="T90">
        <f ca="1">IF(ISERROR(WeightedAvePlusAverageUserScore!T91),0,WeightedAvePlusAverageUserScore!T91)</f>
        <v>3.8947994818836893</v>
      </c>
      <c r="U90">
        <f ca="1">IF(ISERROR(WeightedAvePlusAverageUserScore!U91),0,WeightedAvePlusAverageUserScore!U91)</f>
        <v>2.9083074141400163</v>
      </c>
      <c r="V90">
        <f ca="1">IF(ISERROR(WeightedAvePlusAverageUserScore!V91),0,WeightedAvePlusAverageUserScore!V91)</f>
        <v>4.1148648648648649</v>
      </c>
      <c r="W90">
        <f ca="1">IF(ISERROR(WeightedAvePlusAverageUserScore!W91),0,WeightedAvePlusAverageUserScore!W91)</f>
        <v>3.4214580614757453</v>
      </c>
      <c r="X90">
        <f ca="1">IF(ISERROR(WeightedAvePlusAverageUserScore!X91),0,WeightedAvePlusAverageUserScore!X91)</f>
        <v>4.2794117647058822</v>
      </c>
      <c r="Y90">
        <f ca="1">IF(ISERROR(WeightedAvePlusAverageUserScore!Y91),0,WeightedAvePlusAverageUserScore!Y91)</f>
        <v>3.7</v>
      </c>
      <c r="Z90">
        <f ca="1">IF(ISERROR(WeightedAvePlusAverageUserScore!Z91),0,WeightedAvePlusAverageUserScore!Z91)</f>
        <v>3.3698630136986303</v>
      </c>
    </row>
    <row r="91" spans="1:26">
      <c r="A91" s="34" t="s">
        <v>89</v>
      </c>
      <c r="B91">
        <f ca="1">IF(ISERROR(WeightedAvePlusAverageUserScore!B92),0,WeightedAvePlusAverageUserScore!B92)</f>
        <v>3.7403479344824841</v>
      </c>
      <c r="C91">
        <f ca="1">IF(ISERROR(WeightedAvePlusAverageUserScore!C92),0,WeightedAvePlusAverageUserScore!C92)</f>
        <v>4.1079545454545459</v>
      </c>
      <c r="D91">
        <f ca="1">IF(ISERROR(WeightedAvePlusAverageUserScore!D92),0,WeightedAvePlusAverageUserScore!D92)</f>
        <v>4.5988933381604715</v>
      </c>
      <c r="E91">
        <f ca="1">IF(ISERROR(WeightedAvePlusAverageUserScore!E92),0,WeightedAvePlusAverageUserScore!E92)</f>
        <v>3.9855509925208539</v>
      </c>
      <c r="F91">
        <f ca="1">IF(ISERROR(WeightedAvePlusAverageUserScore!F92),0,WeightedAvePlusAverageUserScore!F92)</f>
        <v>3.7719892988345358</v>
      </c>
      <c r="G91">
        <f ca="1">IF(ISERROR(WeightedAvePlusAverageUserScore!G92),0,WeightedAvePlusAverageUserScore!G92)</f>
        <v>3.5662096838878394</v>
      </c>
      <c r="H91">
        <f ca="1">IF(ISERROR(WeightedAvePlusAverageUserScore!H92),0,WeightedAvePlusAverageUserScore!H92)</f>
        <v>4.3806876155292356</v>
      </c>
      <c r="I91">
        <f ca="1">IF(ISERROR(WeightedAvePlusAverageUserScore!I92),0,WeightedAvePlusAverageUserScore!I92)</f>
        <v>3.4396336988329157</v>
      </c>
      <c r="J91">
        <f ca="1">IF(ISERROR(WeightedAvePlusAverageUserScore!J92),0,WeightedAvePlusAverageUserScore!J92)</f>
        <v>3.5886285719030089</v>
      </c>
      <c r="K91">
        <f ca="1">IF(ISERROR(WeightedAvePlusAverageUserScore!K92),0,WeightedAvePlusAverageUserScore!K92)</f>
        <v>4.0411764705882351</v>
      </c>
      <c r="L91">
        <f ca="1">IF(ISERROR(WeightedAvePlusAverageUserScore!L92),0,WeightedAvePlusAverageUserScore!L92)</f>
        <v>4.0730967583981776</v>
      </c>
      <c r="M91">
        <f ca="1">IF(ISERROR(WeightedAvePlusAverageUserScore!M92),0,WeightedAvePlusAverageUserScore!M92)</f>
        <v>3.859375</v>
      </c>
      <c r="N91">
        <f ca="1">IF(ISERROR(WeightedAvePlusAverageUserScore!N92),0,WeightedAvePlusAverageUserScore!N92)</f>
        <v>3.8394422648516606</v>
      </c>
      <c r="O91">
        <f ca="1">IF(ISERROR(WeightedAvePlusAverageUserScore!O92),0,WeightedAvePlusAverageUserScore!O92)</f>
        <v>4.4406019986933938</v>
      </c>
      <c r="P91">
        <f ca="1">IF(ISERROR(WeightedAvePlusAverageUserScore!P92),0,WeightedAvePlusAverageUserScore!P92)</f>
        <v>3.5586609203164028</v>
      </c>
      <c r="Q91">
        <f ca="1">IF(ISERROR(WeightedAvePlusAverageUserScore!Q92),0,WeightedAvePlusAverageUserScore!Q92)</f>
        <v>3.5340394821198373</v>
      </c>
      <c r="R91">
        <f ca="1">IF(ISERROR(WeightedAvePlusAverageUserScore!R92),0,WeightedAvePlusAverageUserScore!R92)</f>
        <v>3.0042887280827539</v>
      </c>
      <c r="S91">
        <f ca="1">IF(ISERROR(WeightedAvePlusAverageUserScore!S92),0,WeightedAvePlusAverageUserScore!S92)</f>
        <v>3.44</v>
      </c>
      <c r="T91">
        <f ca="1">IF(ISERROR(WeightedAvePlusAverageUserScore!T92),0,WeightedAvePlusAverageUserScore!T92)</f>
        <v>3.8656716417910446</v>
      </c>
      <c r="U91">
        <f ca="1">IF(ISERROR(WeightedAvePlusAverageUserScore!U92),0,WeightedAvePlusAverageUserScore!U92)</f>
        <v>2.6846456201435251</v>
      </c>
      <c r="V91">
        <f ca="1">IF(ISERROR(WeightedAvePlusAverageUserScore!V92),0,WeightedAvePlusAverageUserScore!V92)</f>
        <v>4.6940587671331775</v>
      </c>
      <c r="W91">
        <f ca="1">IF(ISERROR(WeightedAvePlusAverageUserScore!W92),0,WeightedAvePlusAverageUserScore!W92)</f>
        <v>3.1026564518493833</v>
      </c>
      <c r="X91">
        <f ca="1">IF(ISERROR(WeightedAvePlusAverageUserScore!X92),0,WeightedAvePlusAverageUserScore!X92)</f>
        <v>4.2794117647058822</v>
      </c>
      <c r="Y91">
        <f ca="1">IF(ISERROR(WeightedAvePlusAverageUserScore!Y92),0,WeightedAvePlusAverageUserScore!Y92)</f>
        <v>3.7364352443468865</v>
      </c>
      <c r="Z91">
        <f ca="1">IF(ISERROR(WeightedAvePlusAverageUserScore!Z92),0,WeightedAvePlusAverageUserScore!Z92)</f>
        <v>3.3886089348268351</v>
      </c>
    </row>
    <row r="92" spans="1:26">
      <c r="A92" s="34" t="s">
        <v>90</v>
      </c>
      <c r="B92">
        <f ca="1">IF(ISERROR(WeightedAvePlusAverageUserScore!B93),0,WeightedAvePlusAverageUserScore!B93)</f>
        <v>3.6575999339449172</v>
      </c>
      <c r="C92">
        <f ca="1">IF(ISERROR(WeightedAvePlusAverageUserScore!C93),0,WeightedAvePlusAverageUserScore!C93)</f>
        <v>4.034251417090065</v>
      </c>
      <c r="D92">
        <f ca="1">IF(ISERROR(WeightedAvePlusAverageUserScore!D93),0,WeightedAvePlusAverageUserScore!D93)</f>
        <v>4.787225926718552</v>
      </c>
      <c r="E92">
        <f ca="1">IF(ISERROR(WeightedAvePlusAverageUserScore!E93),0,WeightedAvePlusAverageUserScore!E93)</f>
        <v>4.0422734880713662</v>
      </c>
      <c r="F92">
        <f ca="1">IF(ISERROR(WeightedAvePlusAverageUserScore!F93),0,WeightedAvePlusAverageUserScore!F93)</f>
        <v>3.7879194006811772</v>
      </c>
      <c r="G92">
        <f ca="1">IF(ISERROR(WeightedAvePlusAverageUserScore!G93),0,WeightedAvePlusAverageUserScore!G93)</f>
        <v>3.6390317630144016</v>
      </c>
      <c r="H92">
        <f ca="1">IF(ISERROR(WeightedAvePlusAverageUserScore!H93),0,WeightedAvePlusAverageUserScore!H93)</f>
        <v>4.3742818382690185</v>
      </c>
      <c r="I92">
        <f ca="1">IF(ISERROR(WeightedAvePlusAverageUserScore!I93),0,WeightedAvePlusAverageUserScore!I93)</f>
        <v>3.4692734865125665</v>
      </c>
      <c r="J92">
        <f ca="1">IF(ISERROR(WeightedAvePlusAverageUserScore!J93),0,WeightedAvePlusAverageUserScore!J93)</f>
        <v>3.7515436567113767</v>
      </c>
      <c r="K92">
        <f ca="1">IF(ISERROR(WeightedAvePlusAverageUserScore!K93),0,WeightedAvePlusAverageUserScore!K93)</f>
        <v>4.0779414105276883</v>
      </c>
      <c r="L92">
        <f ca="1">IF(ISERROR(WeightedAvePlusAverageUserScore!L93),0,WeightedAvePlusAverageUserScore!L93)</f>
        <v>4.0769085313318651</v>
      </c>
      <c r="M92">
        <f ca="1">IF(ISERROR(WeightedAvePlusAverageUserScore!M93),0,WeightedAvePlusAverageUserScore!M93)</f>
        <v>3.8858283707906676</v>
      </c>
      <c r="N92">
        <f ca="1">IF(ISERROR(WeightedAvePlusAverageUserScore!N93),0,WeightedAvePlusAverageUserScore!N93)</f>
        <v>3.7597402597402598</v>
      </c>
      <c r="O92">
        <f ca="1">IF(ISERROR(WeightedAvePlusAverageUserScore!O93),0,WeightedAvePlusAverageUserScore!O93)</f>
        <v>4.4094415068672683</v>
      </c>
      <c r="P92">
        <f ca="1">IF(ISERROR(WeightedAvePlusAverageUserScore!P93),0,WeightedAvePlusAverageUserScore!P93)</f>
        <v>3.3163272536230139</v>
      </c>
      <c r="Q92">
        <f ca="1">IF(ISERROR(WeightedAvePlusAverageUserScore!Q93),0,WeightedAvePlusAverageUserScore!Q93)</f>
        <v>3.6068766494324596</v>
      </c>
      <c r="R92">
        <f ca="1">IF(ISERROR(WeightedAvePlusAverageUserScore!R93),0,WeightedAvePlusAverageUserScore!R93)</f>
        <v>2.9299213650149309</v>
      </c>
      <c r="S92">
        <f ca="1">IF(ISERROR(WeightedAvePlusAverageUserScore!S93),0,WeightedAvePlusAverageUserScore!S93)</f>
        <v>3.4058875099863171</v>
      </c>
      <c r="T92">
        <f ca="1">IF(ISERROR(WeightedAvePlusAverageUserScore!T93),0,WeightedAvePlusAverageUserScore!T93)</f>
        <v>3.6585742245810406</v>
      </c>
      <c r="U92">
        <f ca="1">IF(ISERROR(WeightedAvePlusAverageUserScore!U93),0,WeightedAvePlusAverageUserScore!U93)</f>
        <v>2.9174155640323334</v>
      </c>
      <c r="V92">
        <f ca="1">IF(ISERROR(WeightedAvePlusAverageUserScore!V93),0,WeightedAvePlusAverageUserScore!V93)</f>
        <v>4.1196228714821599</v>
      </c>
      <c r="W92">
        <f ca="1">IF(ISERROR(WeightedAvePlusAverageUserScore!W93),0,WeightedAvePlusAverageUserScore!W93)</f>
        <v>3.3266347469962003</v>
      </c>
      <c r="X92">
        <f ca="1">IF(ISERROR(WeightedAvePlusAverageUserScore!X93),0,WeightedAvePlusAverageUserScore!X93)</f>
        <v>4.3108081127863205</v>
      </c>
      <c r="Y92">
        <f ca="1">IF(ISERROR(WeightedAvePlusAverageUserScore!Y93),0,WeightedAvePlusAverageUserScore!Y93)</f>
        <v>3.8086517606206263</v>
      </c>
      <c r="Z92">
        <f ca="1">IF(ISERROR(WeightedAvePlusAverageUserScore!Z93),0,WeightedAvePlusAverageUserScore!Z93)</f>
        <v>3.3732924654102732</v>
      </c>
    </row>
    <row r="93" spans="1:26">
      <c r="A93" s="34" t="s">
        <v>91</v>
      </c>
      <c r="B93">
        <f ca="1">IF(ISERROR(WeightedAvePlusAverageUserScore!B94),0,WeightedAvePlusAverageUserScore!B94)</f>
        <v>0</v>
      </c>
      <c r="C93">
        <f ca="1">IF(ISERROR(WeightedAvePlusAverageUserScore!C94),0,WeightedAvePlusAverageUserScore!C94)</f>
        <v>4.1079545454545459</v>
      </c>
      <c r="D93">
        <f ca="1">IF(ISERROR(WeightedAvePlusAverageUserScore!D94),0,WeightedAvePlusAverageUserScore!D94)</f>
        <v>4.6818181818181817</v>
      </c>
      <c r="E93">
        <f ca="1">IF(ISERROR(WeightedAvePlusAverageUserScore!E94),0,WeightedAvePlusAverageUserScore!E94)</f>
        <v>0</v>
      </c>
      <c r="F93">
        <f ca="1">IF(ISERROR(WeightedAvePlusAverageUserScore!F94),0,WeightedAvePlusAverageUserScore!F94)</f>
        <v>3.7518105609261156</v>
      </c>
      <c r="G93">
        <f ca="1">IF(ISERROR(WeightedAvePlusAverageUserScore!G94),0,WeightedAvePlusAverageUserScore!G94)</f>
        <v>3.6666666666666665</v>
      </c>
      <c r="H93">
        <f ca="1">IF(ISERROR(WeightedAvePlusAverageUserScore!H94),0,WeightedAvePlusAverageUserScore!H94)</f>
        <v>0</v>
      </c>
      <c r="I93">
        <f ca="1">IF(ISERROR(WeightedAvePlusAverageUserScore!I94),0,WeightedAvePlusAverageUserScore!I94)</f>
        <v>0</v>
      </c>
      <c r="J93">
        <f ca="1">IF(ISERROR(WeightedAvePlusAverageUserScore!J94),0,WeightedAvePlusAverageUserScore!J94)</f>
        <v>0</v>
      </c>
      <c r="K93">
        <f ca="1">IF(ISERROR(WeightedAvePlusAverageUserScore!K94),0,WeightedAvePlusAverageUserScore!K94)</f>
        <v>4.0411764705882351</v>
      </c>
      <c r="L93">
        <f ca="1">IF(ISERROR(WeightedAvePlusAverageUserScore!L94),0,WeightedAvePlusAverageUserScore!L94)</f>
        <v>4.0691570748512627</v>
      </c>
      <c r="M93">
        <f ca="1">IF(ISERROR(WeightedAvePlusAverageUserScore!M94),0,WeightedAvePlusAverageUserScore!M94)</f>
        <v>3.859375</v>
      </c>
      <c r="N93">
        <f ca="1">IF(ISERROR(WeightedAvePlusAverageUserScore!N94),0,WeightedAvePlusAverageUserScore!N94)</f>
        <v>0</v>
      </c>
      <c r="O93">
        <f ca="1">IF(ISERROR(WeightedAvePlusAverageUserScore!O94),0,WeightedAvePlusAverageUserScore!O94)</f>
        <v>4.3974358974358978</v>
      </c>
      <c r="P93">
        <f ca="1">IF(ISERROR(WeightedAvePlusAverageUserScore!P94),0,WeightedAvePlusAverageUserScore!P94)</f>
        <v>3.6</v>
      </c>
      <c r="Q93">
        <f ca="1">IF(ISERROR(WeightedAvePlusAverageUserScore!Q94),0,WeightedAvePlusAverageUserScore!Q94)</f>
        <v>3.6282051282051282</v>
      </c>
      <c r="R93">
        <f ca="1">IF(ISERROR(WeightedAvePlusAverageUserScore!R94),0,WeightedAvePlusAverageUserScore!R94)</f>
        <v>0</v>
      </c>
      <c r="S93">
        <f ca="1">IF(ISERROR(WeightedAvePlusAverageUserScore!S94),0,WeightedAvePlusAverageUserScore!S94)</f>
        <v>0</v>
      </c>
      <c r="T93">
        <f ca="1">IF(ISERROR(WeightedAvePlusAverageUserScore!T94),0,WeightedAvePlusAverageUserScore!T94)</f>
        <v>3.8656716417910446</v>
      </c>
      <c r="U93">
        <f ca="1">IF(ISERROR(WeightedAvePlusAverageUserScore!U94),0,WeightedAvePlusAverageUserScore!U94)</f>
        <v>0</v>
      </c>
      <c r="V93">
        <f ca="1">IF(ISERROR(WeightedAvePlusAverageUserScore!V94),0,WeightedAvePlusAverageUserScore!V94)</f>
        <v>0</v>
      </c>
      <c r="W93">
        <f ca="1">IF(ISERROR(WeightedAvePlusAverageUserScore!W94),0,WeightedAvePlusAverageUserScore!W94)</f>
        <v>3.4230769230769229</v>
      </c>
      <c r="X93">
        <f ca="1">IF(ISERROR(WeightedAvePlusAverageUserScore!X94),0,WeightedAvePlusAverageUserScore!X94)</f>
        <v>4.2794117647058822</v>
      </c>
      <c r="Y93">
        <f ca="1">IF(ISERROR(WeightedAvePlusAverageUserScore!Y94),0,WeightedAvePlusAverageUserScore!Y94)</f>
        <v>3.7</v>
      </c>
      <c r="Z93">
        <f ca="1">IF(ISERROR(WeightedAvePlusAverageUserScore!Z94),0,WeightedAvePlusAverageUserScore!Z94)</f>
        <v>0</v>
      </c>
    </row>
    <row r="94" spans="1:26">
      <c r="A94" s="34" t="s">
        <v>92</v>
      </c>
      <c r="B94">
        <f ca="1">IF(ISERROR(WeightedAvePlusAverageUserScore!B95),0,WeightedAvePlusAverageUserScore!B95)</f>
        <v>0</v>
      </c>
      <c r="C94">
        <f ca="1">IF(ISERROR(WeightedAvePlusAverageUserScore!C95),0,WeightedAvePlusAverageUserScore!C95)</f>
        <v>0</v>
      </c>
      <c r="D94">
        <f ca="1">IF(ISERROR(WeightedAvePlusAverageUserScore!D95),0,WeightedAvePlusAverageUserScore!D95)</f>
        <v>4.6818181818181817</v>
      </c>
      <c r="E94">
        <f ca="1">IF(ISERROR(WeightedAvePlusAverageUserScore!E95),0,WeightedAvePlusAverageUserScore!E95)</f>
        <v>0</v>
      </c>
      <c r="F94">
        <f ca="1">IF(ISERROR(WeightedAvePlusAverageUserScore!F95),0,WeightedAvePlusAverageUserScore!F95)</f>
        <v>3.6615384615384614</v>
      </c>
      <c r="G94">
        <f ca="1">IF(ISERROR(WeightedAvePlusAverageUserScore!G95),0,WeightedAvePlusAverageUserScore!G95)</f>
        <v>3.6666666666666665</v>
      </c>
      <c r="H94">
        <f ca="1">IF(ISERROR(WeightedAvePlusAverageUserScore!H95),0,WeightedAvePlusAverageUserScore!H95)</f>
        <v>0</v>
      </c>
      <c r="I94">
        <f ca="1">IF(ISERROR(WeightedAvePlusAverageUserScore!I95),0,WeightedAvePlusAverageUserScore!I95)</f>
        <v>0</v>
      </c>
      <c r="J94">
        <f ca="1">IF(ISERROR(WeightedAvePlusAverageUserScore!J95),0,WeightedAvePlusAverageUserScore!J95)</f>
        <v>0</v>
      </c>
      <c r="K94">
        <f ca="1">IF(ISERROR(WeightedAvePlusAverageUserScore!K95),0,WeightedAvePlusAverageUserScore!K95)</f>
        <v>4.0411764705882351</v>
      </c>
      <c r="L94">
        <f ca="1">IF(ISERROR(WeightedAvePlusAverageUserScore!L95),0,WeightedAvePlusAverageUserScore!L95)</f>
        <v>4.0652173913043477</v>
      </c>
      <c r="M94">
        <f ca="1">IF(ISERROR(WeightedAvePlusAverageUserScore!M95),0,WeightedAvePlusAverageUserScore!M95)</f>
        <v>0</v>
      </c>
      <c r="N94">
        <f ca="1">IF(ISERROR(WeightedAvePlusAverageUserScore!N95),0,WeightedAvePlusAverageUserScore!N95)</f>
        <v>0</v>
      </c>
      <c r="O94">
        <f ca="1">IF(ISERROR(WeightedAvePlusAverageUserScore!O95),0,WeightedAvePlusAverageUserScore!O95)</f>
        <v>4.3974358974358978</v>
      </c>
      <c r="P94">
        <f ca="1">IF(ISERROR(WeightedAvePlusAverageUserScore!P95),0,WeightedAvePlusAverageUserScore!P95)</f>
        <v>3.6</v>
      </c>
      <c r="Q94">
        <f ca="1">IF(ISERROR(WeightedAvePlusAverageUserScore!Q95),0,WeightedAvePlusAverageUserScore!Q95)</f>
        <v>3.6282051282051282</v>
      </c>
      <c r="R94">
        <f ca="1">IF(ISERROR(WeightedAvePlusAverageUserScore!R95),0,WeightedAvePlusAverageUserScore!R95)</f>
        <v>0</v>
      </c>
      <c r="S94">
        <f ca="1">IF(ISERROR(WeightedAvePlusAverageUserScore!S95),0,WeightedAvePlusAverageUserScore!S95)</f>
        <v>0</v>
      </c>
      <c r="T94">
        <f ca="1">IF(ISERROR(WeightedAvePlusAverageUserScore!T95),0,WeightedAvePlusAverageUserScore!T95)</f>
        <v>3.8656716417910446</v>
      </c>
      <c r="U94">
        <f ca="1">IF(ISERROR(WeightedAvePlusAverageUserScore!U95),0,WeightedAvePlusAverageUserScore!U95)</f>
        <v>0</v>
      </c>
      <c r="V94">
        <f ca="1">IF(ISERROR(WeightedAvePlusAverageUserScore!V95),0,WeightedAvePlusAverageUserScore!V95)</f>
        <v>0</v>
      </c>
      <c r="W94">
        <f ca="1">IF(ISERROR(WeightedAvePlusAverageUserScore!W95),0,WeightedAvePlusAverageUserScore!W95)</f>
        <v>0</v>
      </c>
      <c r="X94">
        <f ca="1">IF(ISERROR(WeightedAvePlusAverageUserScore!X95),0,WeightedAvePlusAverageUserScore!X95)</f>
        <v>0</v>
      </c>
      <c r="Y94">
        <f ca="1">IF(ISERROR(WeightedAvePlusAverageUserScore!Y95),0,WeightedAvePlusAverageUserScore!Y95)</f>
        <v>3.7</v>
      </c>
      <c r="Z94">
        <f ca="1">IF(ISERROR(WeightedAvePlusAverageUserScore!Z95),0,WeightedAvePlusAverageUserScore!Z95)</f>
        <v>0</v>
      </c>
    </row>
    <row r="95" spans="1:26">
      <c r="A95" s="34" t="s">
        <v>93</v>
      </c>
      <c r="B95">
        <f ca="1">IF(ISERROR(WeightedAvePlusAverageUserScore!B96),0,WeightedAvePlusAverageUserScore!B96)</f>
        <v>3.6515151515151514</v>
      </c>
      <c r="C95">
        <f ca="1">IF(ISERROR(WeightedAvePlusAverageUserScore!C96),0,WeightedAvePlusAverageUserScore!C96)</f>
        <v>4.0178013099919569</v>
      </c>
      <c r="D95">
        <f ca="1">IF(ISERROR(WeightedAvePlusAverageUserScore!D96),0,WeightedAvePlusAverageUserScore!D96)</f>
        <v>4.6474806612087045</v>
      </c>
      <c r="E95">
        <f ca="1">IF(ISERROR(WeightedAvePlusAverageUserScore!E96),0,WeightedAvePlusAverageUserScore!E96)</f>
        <v>4.1407667219064752</v>
      </c>
      <c r="F95">
        <f ca="1">IF(ISERROR(WeightedAvePlusAverageUserScore!F96),0,WeightedAvePlusAverageUserScore!F96)</f>
        <v>3.7129923867337147</v>
      </c>
      <c r="G95">
        <f ca="1">IF(ISERROR(WeightedAvePlusAverageUserScore!G96),0,WeightedAvePlusAverageUserScore!G96)</f>
        <v>3.5514640263128108</v>
      </c>
      <c r="H95">
        <f ca="1">IF(ISERROR(WeightedAvePlusAverageUserScore!H96),0,WeightedAvePlusAverageUserScore!H96)</f>
        <v>4.5</v>
      </c>
      <c r="I95">
        <f ca="1">IF(ISERROR(WeightedAvePlusAverageUserScore!I96),0,WeightedAvePlusAverageUserScore!I96)</f>
        <v>3.442185499575217</v>
      </c>
      <c r="J95">
        <f ca="1">IF(ISERROR(WeightedAvePlusAverageUserScore!J96),0,WeightedAvePlusAverageUserScore!J96)</f>
        <v>3.7044822611666026</v>
      </c>
      <c r="K95">
        <f ca="1">IF(ISERROR(WeightedAvePlusAverageUserScore!K96),0,WeightedAvePlusAverageUserScore!K96)</f>
        <v>4.0411764705882351</v>
      </c>
      <c r="L95">
        <f ca="1">IF(ISERROR(WeightedAvePlusAverageUserScore!L96),0,WeightedAvePlusAverageUserScore!L96)</f>
        <v>4.0553681824370598</v>
      </c>
      <c r="M95">
        <f ca="1">IF(ISERROR(WeightedAvePlusAverageUserScore!M96),0,WeightedAvePlusAverageUserScore!M96)</f>
        <v>3.6544787622106893</v>
      </c>
      <c r="N95">
        <f ca="1">IF(ISERROR(WeightedAvePlusAverageUserScore!N96),0,WeightedAvePlusAverageUserScore!N96)</f>
        <v>3.7999312538901679</v>
      </c>
      <c r="O95">
        <f ca="1">IF(ISERROR(WeightedAvePlusAverageUserScore!O96),0,WeightedAvePlusAverageUserScore!O96)</f>
        <v>4.3555483193336499</v>
      </c>
      <c r="P95">
        <f ca="1">IF(ISERROR(WeightedAvePlusAverageUserScore!P96),0,WeightedAvePlusAverageUserScore!P96)</f>
        <v>3.6</v>
      </c>
      <c r="Q95">
        <f ca="1">IF(ISERROR(WeightedAvePlusAverageUserScore!Q96),0,WeightedAvePlusAverageUserScore!Q96)</f>
        <v>3.6282051282051282</v>
      </c>
      <c r="R95">
        <f ca="1">IF(ISERROR(WeightedAvePlusAverageUserScore!R96),0,WeightedAvePlusAverageUserScore!R96)</f>
        <v>2.9447174896641264</v>
      </c>
      <c r="S95">
        <f ca="1">IF(ISERROR(WeightedAvePlusAverageUserScore!S96),0,WeightedAvePlusAverageUserScore!S96)</f>
        <v>3.44</v>
      </c>
      <c r="T95">
        <f ca="1">IF(ISERROR(WeightedAvePlusAverageUserScore!T96),0,WeightedAvePlusAverageUserScore!T96)</f>
        <v>3.7373552395277096</v>
      </c>
      <c r="U95">
        <f ca="1">IF(ISERROR(WeightedAvePlusAverageUserScore!U96),0,WeightedAvePlusAverageUserScore!U96)</f>
        <v>2.89</v>
      </c>
      <c r="V95">
        <f ca="1">IF(ISERROR(WeightedAvePlusAverageUserScore!V96),0,WeightedAvePlusAverageUserScore!V96)</f>
        <v>4.1148648648648649</v>
      </c>
      <c r="W95">
        <f ca="1">IF(ISERROR(WeightedAvePlusAverageUserScore!W96),0,WeightedAvePlusAverageUserScore!W96)</f>
        <v>3.2815086616161206</v>
      </c>
      <c r="X95">
        <f ca="1">IF(ISERROR(WeightedAvePlusAverageUserScore!X96),0,WeightedAvePlusAverageUserScore!X96)</f>
        <v>4.2794117647058822</v>
      </c>
      <c r="Y95">
        <f ca="1">IF(ISERROR(WeightedAvePlusAverageUserScore!Y96),0,WeightedAvePlusAverageUserScore!Y96)</f>
        <v>3.7308072340971901</v>
      </c>
      <c r="Z95">
        <f ca="1">IF(ISERROR(WeightedAvePlusAverageUserScore!Z96),0,WeightedAvePlusAverageUserScore!Z96)</f>
        <v>3.3698630136986303</v>
      </c>
    </row>
    <row r="96" spans="1:26">
      <c r="A96" s="34" t="s">
        <v>94</v>
      </c>
      <c r="B96">
        <f ca="1">IF(ISERROR(WeightedAvePlusAverageUserScore!B97),0,WeightedAvePlusAverageUserScore!B97)</f>
        <v>3.7276575369157223</v>
      </c>
      <c r="C96">
        <f ca="1">IF(ISERROR(WeightedAvePlusAverageUserScore!C97),0,WeightedAvePlusAverageUserScore!C97)</f>
        <v>4.1159563317666645</v>
      </c>
      <c r="D96">
        <f ca="1">IF(ISERROR(WeightedAvePlusAverageUserScore!D97),0,WeightedAvePlusAverageUserScore!D97)</f>
        <v>4.8359071420487236</v>
      </c>
      <c r="E96">
        <f ca="1">IF(ISERROR(WeightedAvePlusAverageUserScore!E97),0,WeightedAvePlusAverageUserScore!E97)</f>
        <v>3.9252464295998437</v>
      </c>
      <c r="F96">
        <f ca="1">IF(ISERROR(WeightedAvePlusAverageUserScore!F97),0,WeightedAvePlusAverageUserScore!F97)</f>
        <v>3.6987175489607464</v>
      </c>
      <c r="G96">
        <f ca="1">IF(ISERROR(WeightedAvePlusAverageUserScore!G97),0,WeightedAvePlusAverageUserScore!G97)</f>
        <v>3.5212934815540708</v>
      </c>
      <c r="H96">
        <f ca="1">IF(ISERROR(WeightedAvePlusAverageUserScore!H97),0,WeightedAvePlusAverageUserScore!H97)</f>
        <v>4.4801146025882064</v>
      </c>
      <c r="I96">
        <f ca="1">IF(ISERROR(WeightedAvePlusAverageUserScore!I97),0,WeightedAvePlusAverageUserScore!I97)</f>
        <v>3.5522485892788334</v>
      </c>
      <c r="J96">
        <f ca="1">IF(ISERROR(WeightedAvePlusAverageUserScore!J97),0,WeightedAvePlusAverageUserScore!J97)</f>
        <v>3.7584925064390409</v>
      </c>
      <c r="K96">
        <f ca="1">IF(ISERROR(WeightedAvePlusAverageUserScore!K97),0,WeightedAvePlusAverageUserScore!K97)</f>
        <v>4.0873525288199453</v>
      </c>
      <c r="L96">
        <f ca="1">IF(ISERROR(WeightedAvePlusAverageUserScore!L97),0,WeightedAvePlusAverageUserScore!L97)</f>
        <v>4.0675319897396989</v>
      </c>
      <c r="M96">
        <f ca="1">IF(ISERROR(WeightedAvePlusAverageUserScore!M97),0,WeightedAvePlusAverageUserScore!M97)</f>
        <v>3.9466657662425022</v>
      </c>
      <c r="N96">
        <f ca="1">IF(ISERROR(WeightedAvePlusAverageUserScore!N97),0,WeightedAvePlusAverageUserScore!N97)</f>
        <v>3.7771718991832577</v>
      </c>
      <c r="O96">
        <f ca="1">IF(ISERROR(WeightedAvePlusAverageUserScore!O97),0,WeightedAvePlusAverageUserScore!O97)</f>
        <v>4.3766146547685993</v>
      </c>
      <c r="P96">
        <f ca="1">IF(ISERROR(WeightedAvePlusAverageUserScore!P97),0,WeightedAvePlusAverageUserScore!P97)</f>
        <v>3.5066893715403142</v>
      </c>
      <c r="Q96">
        <f ca="1">IF(ISERROR(WeightedAvePlusAverageUserScore!Q97),0,WeightedAvePlusAverageUserScore!Q97)</f>
        <v>3.6222195945108928</v>
      </c>
      <c r="R96">
        <f ca="1">IF(ISERROR(WeightedAvePlusAverageUserScore!R97),0,WeightedAvePlusAverageUserScore!R97)</f>
        <v>2.9349522412843578</v>
      </c>
      <c r="S96">
        <f ca="1">IF(ISERROR(WeightedAvePlusAverageUserScore!S97),0,WeightedAvePlusAverageUserScore!S97)</f>
        <v>3.3778234106508265</v>
      </c>
      <c r="T96">
        <f ca="1">IF(ISERROR(WeightedAvePlusAverageUserScore!T97),0,WeightedAvePlusAverageUserScore!T97)</f>
        <v>3.802708060597348</v>
      </c>
      <c r="U96">
        <f ca="1">IF(ISERROR(WeightedAvePlusAverageUserScore!U97),0,WeightedAvePlusAverageUserScore!U97)</f>
        <v>3.0815695742099551</v>
      </c>
      <c r="V96">
        <f ca="1">IF(ISERROR(WeightedAvePlusAverageUserScore!V97),0,WeightedAvePlusAverageUserScore!V97)</f>
        <v>4.6940587671331775</v>
      </c>
      <c r="W96">
        <f ca="1">IF(ISERROR(WeightedAvePlusAverageUserScore!W97),0,WeightedAvePlusAverageUserScore!W97)</f>
        <v>3.4842624375971556</v>
      </c>
      <c r="X96">
        <f ca="1">IF(ISERROR(WeightedAvePlusAverageUserScore!X97),0,WeightedAvePlusAverageUserScore!X97)</f>
        <v>4.0446489571250996</v>
      </c>
      <c r="Y96">
        <f ca="1">IF(ISERROR(WeightedAvePlusAverageUserScore!Y97),0,WeightedAvePlusAverageUserScore!Y97)</f>
        <v>3.6684373130331065</v>
      </c>
      <c r="Z96">
        <f ca="1">IF(ISERROR(WeightedAvePlusAverageUserScore!Z97),0,WeightedAvePlusAverageUserScore!Z97)</f>
        <v>3.298188348521311</v>
      </c>
    </row>
    <row r="97" spans="1:26">
      <c r="A97" s="34" t="s">
        <v>95</v>
      </c>
      <c r="B97">
        <f ca="1">IF(ISERROR(WeightedAvePlusAverageUserScore!B98),0,WeightedAvePlusAverageUserScore!B98)</f>
        <v>3.600223108634268</v>
      </c>
      <c r="C97">
        <f ca="1">IF(ISERROR(WeightedAvePlusAverageUserScore!C98),0,WeightedAvePlusAverageUserScore!C98)</f>
        <v>4.1079545454545459</v>
      </c>
      <c r="D97">
        <f ca="1">IF(ISERROR(WeightedAvePlusAverageUserScore!D98),0,WeightedAvePlusAverageUserScore!D98)</f>
        <v>4.6548189094991779</v>
      </c>
      <c r="E97">
        <f ca="1">IF(ISERROR(WeightedAvePlusAverageUserScore!E98),0,WeightedAvePlusAverageUserScore!E98)</f>
        <v>4.2307646574431717</v>
      </c>
      <c r="F97">
        <f ca="1">IF(ISERROR(WeightedAvePlusAverageUserScore!F98),0,WeightedAvePlusAverageUserScore!F98)</f>
        <v>3.6924105500994062</v>
      </c>
      <c r="G97">
        <f ca="1">IF(ISERROR(WeightedAvePlusAverageUserScore!G98),0,WeightedAvePlusAverageUserScore!G98)</f>
        <v>3.6128420344556704</v>
      </c>
      <c r="H97">
        <f ca="1">IF(ISERROR(WeightedAvePlusAverageUserScore!H98),0,WeightedAvePlusAverageUserScore!H98)</f>
        <v>4.7354765738084472</v>
      </c>
      <c r="I97">
        <f ca="1">IF(ISERROR(WeightedAvePlusAverageUserScore!I98),0,WeightedAvePlusAverageUserScore!I98)</f>
        <v>3.4181465919569938</v>
      </c>
      <c r="J97">
        <f ca="1">IF(ISERROR(WeightedAvePlusAverageUserScore!J98),0,WeightedAvePlusAverageUserScore!J98)</f>
        <v>3.6830185881375779</v>
      </c>
      <c r="K97">
        <f ca="1">IF(ISERROR(WeightedAvePlusAverageUserScore!K98),0,WeightedAvePlusAverageUserScore!K98)</f>
        <v>3.9825838302250096</v>
      </c>
      <c r="L97">
        <f ca="1">IF(ISERROR(WeightedAvePlusAverageUserScore!L98),0,WeightedAvePlusAverageUserScore!L98)</f>
        <v>3.9736273964976081</v>
      </c>
      <c r="M97">
        <f ca="1">IF(ISERROR(WeightedAvePlusAverageUserScore!M98),0,WeightedAvePlusAverageUserScore!M98)</f>
        <v>3.859375</v>
      </c>
      <c r="N97">
        <f ca="1">IF(ISERROR(WeightedAvePlusAverageUserScore!N98),0,WeightedAvePlusAverageUserScore!N98)</f>
        <v>3.7870267048206885</v>
      </c>
      <c r="O97">
        <f ca="1">IF(ISERROR(WeightedAvePlusAverageUserScore!O98),0,WeightedAvePlusAverageUserScore!O98)</f>
        <v>4.4235550623007542</v>
      </c>
      <c r="P97">
        <f ca="1">IF(ISERROR(WeightedAvePlusAverageUserScore!P98),0,WeightedAvePlusAverageUserScore!P98)</f>
        <v>3.8411484835524954</v>
      </c>
      <c r="Q97">
        <f ca="1">IF(ISERROR(WeightedAvePlusAverageUserScore!Q98),0,WeightedAvePlusAverageUserScore!Q98)</f>
        <v>3.6348917620861392</v>
      </c>
      <c r="R97">
        <f ca="1">IF(ISERROR(WeightedAvePlusAverageUserScore!R98),0,WeightedAvePlusAverageUserScore!R98)</f>
        <v>2.9502865588933491</v>
      </c>
      <c r="S97">
        <f ca="1">IF(ISERROR(WeightedAvePlusAverageUserScore!S98),0,WeightedAvePlusAverageUserScore!S98)</f>
        <v>3.4760487870664378</v>
      </c>
      <c r="T97">
        <f ca="1">IF(ISERROR(WeightedAvePlusAverageUserScore!T98),0,WeightedAvePlusAverageUserScore!T98)</f>
        <v>3.862532138655423</v>
      </c>
      <c r="U97">
        <f ca="1">IF(ISERROR(WeightedAvePlusAverageUserScore!U98),0,WeightedAvePlusAverageUserScore!U98)</f>
        <v>2.7864424420453249</v>
      </c>
      <c r="V97">
        <f ca="1">IF(ISERROR(WeightedAvePlusAverageUserScore!V98),0,WeightedAvePlusAverageUserScore!V98)</f>
        <v>0</v>
      </c>
      <c r="W97">
        <f ca="1">IF(ISERROR(WeightedAvePlusAverageUserScore!W98),0,WeightedAvePlusAverageUserScore!W98)</f>
        <v>3.3720073899187484</v>
      </c>
      <c r="X97">
        <f ca="1">IF(ISERROR(WeightedAvePlusAverageUserScore!X98),0,WeightedAvePlusAverageUserScore!X98)</f>
        <v>4.2794117647058822</v>
      </c>
      <c r="Y97">
        <f ca="1">IF(ISERROR(WeightedAvePlusAverageUserScore!Y98),0,WeightedAvePlusAverageUserScore!Y98)</f>
        <v>3.7024538104431657</v>
      </c>
      <c r="Z97">
        <f ca="1">IF(ISERROR(WeightedAvePlusAverageUserScore!Z98),0,WeightedAvePlusAverageUserScore!Z98)</f>
        <v>3.4133532043095376</v>
      </c>
    </row>
    <row r="98" spans="1:26">
      <c r="A98" s="34" t="s">
        <v>96</v>
      </c>
      <c r="B98">
        <f ca="1">IF(ISERROR(WeightedAvePlusAverageUserScore!B99),0,WeightedAvePlusAverageUserScore!B99)</f>
        <v>3.6515151515151514</v>
      </c>
      <c r="C98">
        <f ca="1">IF(ISERROR(WeightedAvePlusAverageUserScore!C99),0,WeightedAvePlusAverageUserScore!C99)</f>
        <v>4.1050124443062455</v>
      </c>
      <c r="D98">
        <f ca="1">IF(ISERROR(WeightedAvePlusAverageUserScore!D99),0,WeightedAvePlusAverageUserScore!D99)</f>
        <v>4.575422991458348</v>
      </c>
      <c r="E98">
        <f ca="1">IF(ISERROR(WeightedAvePlusAverageUserScore!E99),0,WeightedAvePlusAverageUserScore!E99)</f>
        <v>4.1291455176787704</v>
      </c>
      <c r="F98">
        <f ca="1">IF(ISERROR(WeightedAvePlusAverageUserScore!F99),0,WeightedAvePlusAverageUserScore!F99)</f>
        <v>3.6170063299028867</v>
      </c>
      <c r="G98">
        <f ca="1">IF(ISERROR(WeightedAvePlusAverageUserScore!G99),0,WeightedAvePlusAverageUserScore!G99)</f>
        <v>3.6666666666666665</v>
      </c>
      <c r="H98">
        <f ca="1">IF(ISERROR(WeightedAvePlusAverageUserScore!H99),0,WeightedAvePlusAverageUserScore!H99)</f>
        <v>4.5687992614333801</v>
      </c>
      <c r="I98">
        <f ca="1">IF(ISERROR(WeightedAvePlusAverageUserScore!I99),0,WeightedAvePlusAverageUserScore!I99)</f>
        <v>3.5101010101010099</v>
      </c>
      <c r="J98">
        <f ca="1">IF(ISERROR(WeightedAvePlusAverageUserScore!J99),0,WeightedAvePlusAverageUserScore!J99)</f>
        <v>3.6443509839285109</v>
      </c>
      <c r="K98">
        <f ca="1">IF(ISERROR(WeightedAvePlusAverageUserScore!K99),0,WeightedAvePlusAverageUserScore!K99)</f>
        <v>4.0411764705882351</v>
      </c>
      <c r="L98">
        <f ca="1">IF(ISERROR(WeightedAvePlusAverageUserScore!L99),0,WeightedAvePlusAverageUserScore!L99)</f>
        <v>4.1275443930241034</v>
      </c>
      <c r="M98">
        <f ca="1">IF(ISERROR(WeightedAvePlusAverageUserScore!M99),0,WeightedAvePlusAverageUserScore!M99)</f>
        <v>3.8211938945279473</v>
      </c>
      <c r="N98">
        <f ca="1">IF(ISERROR(WeightedAvePlusAverageUserScore!N99),0,WeightedAvePlusAverageUserScore!N99)</f>
        <v>3.890912780330356</v>
      </c>
      <c r="O98">
        <f ca="1">IF(ISERROR(WeightedAvePlusAverageUserScore!O99),0,WeightedAvePlusAverageUserScore!O99)</f>
        <v>4.4105877929931525</v>
      </c>
      <c r="P98">
        <f ca="1">IF(ISERROR(WeightedAvePlusAverageUserScore!P99),0,WeightedAvePlusAverageUserScore!P99)</f>
        <v>3.6964593934209984</v>
      </c>
      <c r="Q98">
        <f ca="1">IF(ISERROR(WeightedAvePlusAverageUserScore!Q99),0,WeightedAvePlusAverageUserScore!Q99)</f>
        <v>3.6659235746412979</v>
      </c>
      <c r="R98">
        <f ca="1">IF(ISERROR(WeightedAvePlusAverageUserScore!R99),0,WeightedAvePlusAverageUserScore!R99)</f>
        <v>2.9642857142857144</v>
      </c>
      <c r="S98">
        <f ca="1">IF(ISERROR(WeightedAvePlusAverageUserScore!S99),0,WeightedAvePlusAverageUserScore!S99)</f>
        <v>3.4248576982172212</v>
      </c>
      <c r="T98">
        <f ca="1">IF(ISERROR(WeightedAvePlusAverageUserScore!T99),0,WeightedAvePlusAverageUserScore!T99)</f>
        <v>3.8646743421128407</v>
      </c>
      <c r="U98">
        <f ca="1">IF(ISERROR(WeightedAvePlusAverageUserScore!U99),0,WeightedAvePlusAverageUserScore!U99)</f>
        <v>2.8219836858786764</v>
      </c>
      <c r="V98">
        <f ca="1">IF(ISERROR(WeightedAvePlusAverageUserScore!V99),0,WeightedAvePlusAverageUserScore!V99)</f>
        <v>4.120921238359184</v>
      </c>
      <c r="W98">
        <f ca="1">IF(ISERROR(WeightedAvePlusAverageUserScore!W99),0,WeightedAvePlusAverageUserScore!W99)</f>
        <v>3.3296476000305661</v>
      </c>
      <c r="X98">
        <f ca="1">IF(ISERROR(WeightedAvePlusAverageUserScore!X99),0,WeightedAvePlusAverageUserScore!X99)</f>
        <v>4.2794117647058822</v>
      </c>
      <c r="Y98">
        <f ca="1">IF(ISERROR(WeightedAvePlusAverageUserScore!Y99),0,WeightedAvePlusAverageUserScore!Y99)</f>
        <v>3.7040002970393799</v>
      </c>
      <c r="Z98">
        <f ca="1">IF(ISERROR(WeightedAvePlusAverageUserScore!Z99),0,WeightedAvePlusAverageUserScore!Z99)</f>
        <v>3.3731784374899858</v>
      </c>
    </row>
    <row r="99" spans="1:26">
      <c r="A99" s="34" t="s">
        <v>97</v>
      </c>
      <c r="B99">
        <f ca="1">IF(ISERROR(WeightedAvePlusAverageUserScore!B100),0,WeightedAvePlusAverageUserScore!B100)</f>
        <v>0</v>
      </c>
      <c r="C99">
        <f ca="1">IF(ISERROR(WeightedAvePlusAverageUserScore!C100),0,WeightedAvePlusAverageUserScore!C100)</f>
        <v>4.1126201221911094</v>
      </c>
      <c r="D99">
        <f ca="1">IF(ISERROR(WeightedAvePlusAverageUserScore!D100),0,WeightedAvePlusAverageUserScore!D100)</f>
        <v>4.6799086694859087</v>
      </c>
      <c r="E99">
        <f ca="1">IF(ISERROR(WeightedAvePlusAverageUserScore!E100),0,WeightedAvePlusAverageUserScore!E100)</f>
        <v>4.0435313645384268</v>
      </c>
      <c r="F99">
        <f ca="1">IF(ISERROR(WeightedAvePlusAverageUserScore!F100),0,WeightedAvePlusAverageUserScore!F100)</f>
        <v>3.5834974641507835</v>
      </c>
      <c r="G99">
        <f ca="1">IF(ISERROR(WeightedAvePlusAverageUserScore!G100),0,WeightedAvePlusAverageUserScore!G100)</f>
        <v>3.6397543505611685</v>
      </c>
      <c r="H99">
        <f ca="1">IF(ISERROR(WeightedAvePlusAverageUserScore!H100),0,WeightedAvePlusAverageUserScore!H100)</f>
        <v>4.4310075575549259</v>
      </c>
      <c r="I99">
        <f ca="1">IF(ISERROR(WeightedAvePlusAverageUserScore!I100),0,WeightedAvePlusAverageUserScore!I100)</f>
        <v>3.4741453419019437</v>
      </c>
      <c r="J99">
        <f ca="1">IF(ISERROR(WeightedAvePlusAverageUserScore!J100),0,WeightedAvePlusAverageUserScore!J100)</f>
        <v>3.6789463252975887</v>
      </c>
      <c r="K99">
        <f ca="1">IF(ISERROR(WeightedAvePlusAverageUserScore!K100),0,WeightedAvePlusAverageUserScore!K100)</f>
        <v>4.0636454139853475</v>
      </c>
      <c r="L99">
        <f ca="1">IF(ISERROR(WeightedAvePlusAverageUserScore!L100),0,WeightedAvePlusAverageUserScore!L100)</f>
        <v>4.0918881953164252</v>
      </c>
      <c r="M99">
        <f ca="1">IF(ISERROR(WeightedAvePlusAverageUserScore!M100),0,WeightedAvePlusAverageUserScore!M100)</f>
        <v>3.8612046828509494</v>
      </c>
      <c r="N99">
        <f ca="1">IF(ISERROR(WeightedAvePlusAverageUserScore!N100),0,WeightedAvePlusAverageUserScore!N100)</f>
        <v>3.7597402597402598</v>
      </c>
      <c r="O99">
        <f ca="1">IF(ISERROR(WeightedAvePlusAverageUserScore!O100),0,WeightedAvePlusAverageUserScore!O100)</f>
        <v>4.3682245089442384</v>
      </c>
      <c r="P99">
        <f ca="1">IF(ISERROR(WeightedAvePlusAverageUserScore!P100),0,WeightedAvePlusAverageUserScore!P100)</f>
        <v>3.6964593934209984</v>
      </c>
      <c r="Q99">
        <f ca="1">IF(ISERROR(WeightedAvePlusAverageUserScore!Q100),0,WeightedAvePlusAverageUserScore!Q100)</f>
        <v>3.6282051282051282</v>
      </c>
      <c r="R99">
        <f ca="1">IF(ISERROR(WeightedAvePlusAverageUserScore!R100),0,WeightedAvePlusAverageUserScore!R100)</f>
        <v>2.9391128136474087</v>
      </c>
      <c r="S99">
        <f ca="1">IF(ISERROR(WeightedAvePlusAverageUserScore!S100),0,WeightedAvePlusAverageUserScore!S100)</f>
        <v>3.4385629137174929</v>
      </c>
      <c r="T99">
        <f ca="1">IF(ISERROR(WeightedAvePlusAverageUserScore!T100),0,WeightedAvePlusAverageUserScore!T100)</f>
        <v>3.886343094244963</v>
      </c>
      <c r="U99">
        <f ca="1">IF(ISERROR(WeightedAvePlusAverageUserScore!U100),0,WeightedAvePlusAverageUserScore!U100)</f>
        <v>2.8425635375799341</v>
      </c>
      <c r="V99">
        <f ca="1">IF(ISERROR(WeightedAvePlusAverageUserScore!V100),0,WeightedAvePlusAverageUserScore!V100)</f>
        <v>4.1148648648648649</v>
      </c>
      <c r="W99">
        <f ca="1">IF(ISERROR(WeightedAvePlusAverageUserScore!W100),0,WeightedAvePlusAverageUserScore!W100)</f>
        <v>3.3781409950321528</v>
      </c>
      <c r="X99">
        <f ca="1">IF(ISERROR(WeightedAvePlusAverageUserScore!X100),0,WeightedAvePlusAverageUserScore!X100)</f>
        <v>4.2794117647058822</v>
      </c>
      <c r="Y99">
        <f ca="1">IF(ISERROR(WeightedAvePlusAverageUserScore!Y100),0,WeightedAvePlusAverageUserScore!Y100)</f>
        <v>3.7008179368143885</v>
      </c>
      <c r="Z99">
        <f ca="1">IF(ISERROR(WeightedAvePlusAverageUserScore!Z100),0,WeightedAvePlusAverageUserScore!Z100)</f>
        <v>3.3649902415051529</v>
      </c>
    </row>
    <row r="100" spans="1:26">
      <c r="A100" s="34" t="s">
        <v>98</v>
      </c>
      <c r="B100">
        <f ca="1">IF(ISERROR(WeightedAvePlusAverageUserScore!B101),0,WeightedAvePlusAverageUserScore!B101)</f>
        <v>3.6515151515151514</v>
      </c>
      <c r="C100">
        <f ca="1">IF(ISERROR(WeightedAvePlusAverageUserScore!C101),0,WeightedAvePlusAverageUserScore!C101)</f>
        <v>4.1079545454545459</v>
      </c>
      <c r="D100">
        <f ca="1">IF(ISERROR(WeightedAvePlusAverageUserScore!D101),0,WeightedAvePlusAverageUserScore!D101)</f>
        <v>4.7119550471426583</v>
      </c>
      <c r="E100">
        <f ca="1">IF(ISERROR(WeightedAvePlusAverageUserScore!E101),0,WeightedAvePlusAverageUserScore!E101)</f>
        <v>4.0588235294117645</v>
      </c>
      <c r="F100">
        <f ca="1">IF(ISERROR(WeightedAvePlusAverageUserScore!F101),0,WeightedAvePlusAverageUserScore!F101)</f>
        <v>3.6608891685402924</v>
      </c>
      <c r="G100">
        <f ca="1">IF(ISERROR(WeightedAvePlusAverageUserScore!G101),0,WeightedAvePlusAverageUserScore!G101)</f>
        <v>3.6666666666666665</v>
      </c>
      <c r="H100">
        <f ca="1">IF(ISERROR(WeightedAvePlusAverageUserScore!H101),0,WeightedAvePlusAverageUserScore!H101)</f>
        <v>4.5</v>
      </c>
      <c r="I100">
        <f ca="1">IF(ISERROR(WeightedAvePlusAverageUserScore!I101),0,WeightedAvePlusAverageUserScore!I101)</f>
        <v>3.5101010101010099</v>
      </c>
      <c r="J100">
        <f ca="1">IF(ISERROR(WeightedAvePlusAverageUserScore!J101),0,WeightedAvePlusAverageUserScore!J101)</f>
        <v>3.7135416666666665</v>
      </c>
      <c r="K100">
        <f ca="1">IF(ISERROR(WeightedAvePlusAverageUserScore!K101),0,WeightedAvePlusAverageUserScore!K101)</f>
        <v>4.0411764705882351</v>
      </c>
      <c r="L100">
        <f ca="1">IF(ISERROR(WeightedAvePlusAverageUserScore!L101),0,WeightedAvePlusAverageUserScore!L101)</f>
        <v>3.9717268887247141</v>
      </c>
      <c r="M100">
        <f ca="1">IF(ISERROR(WeightedAvePlusAverageUserScore!M101),0,WeightedAvePlusAverageUserScore!M101)</f>
        <v>3.859375</v>
      </c>
      <c r="N100">
        <f ca="1">IF(ISERROR(WeightedAvePlusAverageUserScore!N101),0,WeightedAvePlusAverageUserScore!N101)</f>
        <v>3.7650255153106373</v>
      </c>
      <c r="O100">
        <f ca="1">IF(ISERROR(WeightedAvePlusAverageUserScore!O101),0,WeightedAvePlusAverageUserScore!O101)</f>
        <v>4.4131005587244516</v>
      </c>
      <c r="P100">
        <f ca="1">IF(ISERROR(WeightedAvePlusAverageUserScore!P101),0,WeightedAvePlusAverageUserScore!P101)</f>
        <v>3.6</v>
      </c>
      <c r="Q100">
        <f ca="1">IF(ISERROR(WeightedAvePlusAverageUserScore!Q101),0,WeightedAvePlusAverageUserScore!Q101)</f>
        <v>3.6282051282051282</v>
      </c>
      <c r="R100">
        <f ca="1">IF(ISERROR(WeightedAvePlusAverageUserScore!R101),0,WeightedAvePlusAverageUserScore!R101)</f>
        <v>2.9642857142857144</v>
      </c>
      <c r="S100">
        <f ca="1">IF(ISERROR(WeightedAvePlusAverageUserScore!S101),0,WeightedAvePlusAverageUserScore!S101)</f>
        <v>3.44</v>
      </c>
      <c r="T100">
        <f ca="1">IF(ISERROR(WeightedAvePlusAverageUserScore!T101),0,WeightedAvePlusAverageUserScore!T101)</f>
        <v>3.8656716417910446</v>
      </c>
      <c r="U100">
        <f ca="1">IF(ISERROR(WeightedAvePlusAverageUserScore!U101),0,WeightedAvePlusAverageUserScore!U101)</f>
        <v>2.89</v>
      </c>
      <c r="V100">
        <f ca="1">IF(ISERROR(WeightedAvePlusAverageUserScore!V101),0,WeightedAvePlusAverageUserScore!V101)</f>
        <v>4.1148648648648649</v>
      </c>
      <c r="W100">
        <f ca="1">IF(ISERROR(WeightedAvePlusAverageUserScore!W101),0,WeightedAvePlusAverageUserScore!W101)</f>
        <v>3.4230769230769229</v>
      </c>
      <c r="X100">
        <f ca="1">IF(ISERROR(WeightedAvePlusAverageUserScore!X101),0,WeightedAvePlusAverageUserScore!X101)</f>
        <v>4.2794117647058822</v>
      </c>
      <c r="Y100">
        <f ca="1">IF(ISERROR(WeightedAvePlusAverageUserScore!Y101),0,WeightedAvePlusAverageUserScore!Y101)</f>
        <v>3.69339241930426</v>
      </c>
      <c r="Z100">
        <f ca="1">IF(ISERROR(WeightedAvePlusAverageUserScore!Z101),0,WeightedAvePlusAverageUserScore!Z101)</f>
        <v>3.3318894932848817</v>
      </c>
    </row>
    <row r="101" spans="1:26" ht="16" thickBot="1">
      <c r="A101" s="35" t="s">
        <v>99</v>
      </c>
      <c r="B101">
        <f>IF(ISERROR(WeightedAvePlusAverageUserScore!B102),0,WeightedAvePlusAverageUserScore!B102)</f>
        <v>0</v>
      </c>
      <c r="C101">
        <f>IF(ISERROR(WeightedAvePlusAverageUserScore!C102),0,WeightedAvePlusAverageUserScore!C102)</f>
        <v>0</v>
      </c>
      <c r="D101">
        <f>IF(ISERROR(WeightedAvePlusAverageUserScore!D102),0,WeightedAvePlusAverageUserScore!D102)</f>
        <v>0</v>
      </c>
      <c r="E101">
        <f>IF(ISERROR(WeightedAvePlusAverageUserScore!E102),0,WeightedAvePlusAverageUserScore!E102)</f>
        <v>0</v>
      </c>
      <c r="F101">
        <f>IF(ISERROR(WeightedAvePlusAverageUserScore!F102),0,WeightedAvePlusAverageUserScore!F102)</f>
        <v>0</v>
      </c>
      <c r="G101">
        <f>IF(ISERROR(WeightedAvePlusAverageUserScore!G102),0,WeightedAvePlusAverageUserScore!G102)</f>
        <v>0</v>
      </c>
      <c r="H101">
        <f>IF(ISERROR(WeightedAvePlusAverageUserScore!H102),0,WeightedAvePlusAverageUserScore!H102)</f>
        <v>0</v>
      </c>
      <c r="I101">
        <f>IF(ISERROR(WeightedAvePlusAverageUserScore!I102),0,WeightedAvePlusAverageUserScore!I102)</f>
        <v>0</v>
      </c>
      <c r="J101">
        <f>IF(ISERROR(WeightedAvePlusAverageUserScore!J102),0,WeightedAvePlusAverageUserScore!J102)</f>
        <v>0</v>
      </c>
      <c r="K101">
        <f>IF(ISERROR(WeightedAvePlusAverageUserScore!K102),0,WeightedAvePlusAverageUserScore!K102)</f>
        <v>0</v>
      </c>
      <c r="L101">
        <f>IF(ISERROR(WeightedAvePlusAverageUserScore!L102),0,WeightedAvePlusAverageUserScore!L102)</f>
        <v>0</v>
      </c>
      <c r="M101">
        <f>IF(ISERROR(WeightedAvePlusAverageUserScore!M102),0,WeightedAvePlusAverageUserScore!M102)</f>
        <v>0</v>
      </c>
      <c r="N101">
        <f>IF(ISERROR(WeightedAvePlusAverageUserScore!N102),0,WeightedAvePlusAverageUserScore!N102)</f>
        <v>0</v>
      </c>
      <c r="O101">
        <f>IF(ISERROR(WeightedAvePlusAverageUserScore!O102),0,WeightedAvePlusAverageUserScore!O102)</f>
        <v>0</v>
      </c>
      <c r="P101">
        <f>IF(ISERROR(WeightedAvePlusAverageUserScore!P102),0,WeightedAvePlusAverageUserScore!P102)</f>
        <v>0</v>
      </c>
      <c r="Q101">
        <f>IF(ISERROR(WeightedAvePlusAverageUserScore!Q102),0,WeightedAvePlusAverageUserScore!Q102)</f>
        <v>0</v>
      </c>
      <c r="R101">
        <f>IF(ISERROR(WeightedAvePlusAverageUserScore!R102),0,WeightedAvePlusAverageUserScore!R102)</f>
        <v>0</v>
      </c>
      <c r="S101">
        <f>IF(ISERROR(WeightedAvePlusAverageUserScore!S102),0,WeightedAvePlusAverageUserScore!S102)</f>
        <v>0</v>
      </c>
      <c r="T101">
        <f>IF(ISERROR(WeightedAvePlusAverageUserScore!T102),0,WeightedAvePlusAverageUserScore!T102)</f>
        <v>0</v>
      </c>
      <c r="U101">
        <f>IF(ISERROR(WeightedAvePlusAverageUserScore!U102),0,WeightedAvePlusAverageUserScore!U102)</f>
        <v>0</v>
      </c>
      <c r="V101">
        <f>IF(ISERROR(WeightedAvePlusAverageUserScore!V102),0,WeightedAvePlusAverageUserScore!V102)</f>
        <v>0</v>
      </c>
      <c r="W101">
        <f>IF(ISERROR(WeightedAvePlusAverageUserScore!W102),0,WeightedAvePlusAverageUserScore!W102)</f>
        <v>0</v>
      </c>
      <c r="X101">
        <f>IF(ISERROR(WeightedAvePlusAverageUserScore!X102),0,WeightedAvePlusAverageUserScore!X102)</f>
        <v>0</v>
      </c>
      <c r="Y101">
        <f>IF(ISERROR(WeightedAvePlusAverageUserScore!Y102),0,WeightedAvePlusAverageUserScore!Y102)</f>
        <v>0</v>
      </c>
      <c r="Z101">
        <f>IF(ISERROR(WeightedAvePlusAverageUserScore!Z102),0,WeightedAvePlusAverageUserScore!Z102)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102"/>
  <sheetViews>
    <sheetView workbookViewId="0">
      <selection activeCell="C4" sqref="C4"/>
    </sheetView>
  </sheetViews>
  <sheetFormatPr baseColWidth="10" defaultRowHeight="15"/>
  <cols>
    <col min="2" max="2" width="18.33203125" customWidth="1"/>
    <col min="3" max="3" width="13.6640625" bestFit="1" customWidth="1"/>
    <col min="6" max="6" width="10.83203125" style="17"/>
    <col min="15" max="15" width="10.83203125" style="17"/>
  </cols>
  <sheetData>
    <row r="1" spans="1:51" ht="16" thickBot="1">
      <c r="F1"/>
      <c r="O1"/>
    </row>
    <row r="2" spans="1:51" ht="16" thickBot="1">
      <c r="B2" s="57">
        <v>1648</v>
      </c>
      <c r="C2" s="58"/>
      <c r="D2" s="57">
        <v>5136</v>
      </c>
      <c r="E2" s="58"/>
      <c r="F2" s="57">
        <v>918</v>
      </c>
      <c r="G2" s="58"/>
      <c r="H2" s="57">
        <v>2824</v>
      </c>
      <c r="I2" s="58"/>
      <c r="J2" s="57">
        <v>3867</v>
      </c>
      <c r="K2" s="58"/>
      <c r="L2" s="57">
        <v>860</v>
      </c>
      <c r="M2" s="58"/>
      <c r="N2" s="59">
        <v>3712</v>
      </c>
      <c r="O2" s="60"/>
      <c r="P2" s="57">
        <v>2968</v>
      </c>
      <c r="Q2" s="58"/>
      <c r="R2" s="59">
        <v>3525</v>
      </c>
      <c r="S2" s="60"/>
      <c r="T2" s="57">
        <v>4323</v>
      </c>
      <c r="U2" s="58"/>
      <c r="V2" s="57">
        <v>3617</v>
      </c>
      <c r="W2" s="58"/>
      <c r="X2" s="57">
        <v>4360</v>
      </c>
      <c r="Y2" s="58"/>
      <c r="Z2" s="57">
        <v>2756</v>
      </c>
      <c r="AA2" s="58"/>
      <c r="AB2" s="57">
        <v>89</v>
      </c>
      <c r="AC2" s="58"/>
      <c r="AD2" s="57">
        <v>442</v>
      </c>
      <c r="AE2" s="58"/>
      <c r="AF2" s="57">
        <v>3556</v>
      </c>
      <c r="AG2" s="58"/>
      <c r="AH2" s="57">
        <v>5261</v>
      </c>
      <c r="AI2" s="58"/>
      <c r="AJ2" s="57">
        <v>2492</v>
      </c>
      <c r="AK2" s="58"/>
      <c r="AL2" s="57">
        <v>5062</v>
      </c>
      <c r="AM2" s="58"/>
      <c r="AN2" s="57">
        <v>2486</v>
      </c>
      <c r="AO2" s="58"/>
      <c r="AP2" s="57">
        <v>4942</v>
      </c>
      <c r="AQ2" s="58"/>
      <c r="AR2" s="57">
        <v>2267</v>
      </c>
      <c r="AS2" s="58"/>
      <c r="AT2" s="57">
        <v>4809</v>
      </c>
      <c r="AU2" s="58"/>
      <c r="AV2" s="57">
        <v>3853</v>
      </c>
      <c r="AW2" s="58"/>
      <c r="AX2" s="57">
        <v>2288</v>
      </c>
      <c r="AY2" s="58"/>
    </row>
    <row r="3" spans="1:51">
      <c r="A3" s="33"/>
      <c r="B3" t="s">
        <v>111</v>
      </c>
      <c r="C3" t="s">
        <v>112</v>
      </c>
      <c r="D3" t="s">
        <v>111</v>
      </c>
      <c r="E3" t="s">
        <v>112</v>
      </c>
      <c r="F3" t="s">
        <v>111</v>
      </c>
      <c r="G3" t="s">
        <v>112</v>
      </c>
      <c r="H3" t="s">
        <v>111</v>
      </c>
      <c r="I3" t="s">
        <v>112</v>
      </c>
      <c r="J3" t="s">
        <v>111</v>
      </c>
      <c r="K3" t="s">
        <v>112</v>
      </c>
      <c r="L3" t="s">
        <v>111</v>
      </c>
      <c r="M3" t="s">
        <v>112</v>
      </c>
      <c r="N3" s="4" t="s">
        <v>111</v>
      </c>
      <c r="O3" s="4" t="s">
        <v>112</v>
      </c>
      <c r="P3" t="s">
        <v>111</v>
      </c>
      <c r="Q3" t="s">
        <v>112</v>
      </c>
      <c r="R3" s="4" t="s">
        <v>111</v>
      </c>
      <c r="S3" s="4" t="s">
        <v>112</v>
      </c>
      <c r="T3" t="s">
        <v>111</v>
      </c>
      <c r="U3" t="s">
        <v>112</v>
      </c>
      <c r="V3" t="s">
        <v>111</v>
      </c>
      <c r="W3" t="s">
        <v>112</v>
      </c>
      <c r="X3" t="s">
        <v>111</v>
      </c>
      <c r="Y3" t="s">
        <v>112</v>
      </c>
      <c r="Z3" t="s">
        <v>111</v>
      </c>
      <c r="AA3" t="s">
        <v>112</v>
      </c>
      <c r="AB3" t="s">
        <v>111</v>
      </c>
      <c r="AC3" t="s">
        <v>112</v>
      </c>
      <c r="AD3" t="s">
        <v>111</v>
      </c>
      <c r="AE3" t="s">
        <v>112</v>
      </c>
      <c r="AF3" t="s">
        <v>111</v>
      </c>
      <c r="AG3" t="s">
        <v>112</v>
      </c>
      <c r="AH3" t="s">
        <v>111</v>
      </c>
      <c r="AI3" t="s">
        <v>112</v>
      </c>
      <c r="AJ3" t="s">
        <v>111</v>
      </c>
      <c r="AK3" t="s">
        <v>112</v>
      </c>
      <c r="AL3" t="s">
        <v>111</v>
      </c>
      <c r="AM3" t="s">
        <v>112</v>
      </c>
      <c r="AN3" t="s">
        <v>111</v>
      </c>
      <c r="AO3" t="s">
        <v>112</v>
      </c>
      <c r="AP3" t="s">
        <v>111</v>
      </c>
      <c r="AQ3" t="s">
        <v>112</v>
      </c>
      <c r="AR3" t="s">
        <v>111</v>
      </c>
      <c r="AS3" t="s">
        <v>112</v>
      </c>
      <c r="AT3" t="s">
        <v>111</v>
      </c>
      <c r="AU3" t="s">
        <v>112</v>
      </c>
      <c r="AV3" t="s">
        <v>111</v>
      </c>
      <c r="AW3" t="s">
        <v>112</v>
      </c>
      <c r="AX3" t="s">
        <v>111</v>
      </c>
      <c r="AY3" t="s">
        <v>112</v>
      </c>
    </row>
    <row r="4" spans="1:51">
      <c r="A4" s="34" t="s">
        <v>113</v>
      </c>
      <c r="B4" t="str" cm="1">
        <f t="array" aca="1" ref="B4:B6" ca="1">INDEX(_xlfn.SORTBY('WeightedAveragesNoDiv 0'!$A$2:$A$101,'WeightedAveragesNoDiv 0'!B2:B101,-1),_xlfn.SEQUENCE(3,,1,1))</f>
        <v>8358: Cast Away (2000)</v>
      </c>
      <c r="C4">
        <f ca="1">VLOOKUP(B4,'WeightedAveragesNoDiv 0'!$A$2:$Z$101,2,0)</f>
        <v>3.7403479344824841</v>
      </c>
      <c r="D4" t="str" cm="1">
        <f t="array" aca="1" ref="D4:D6" ca="1">INDEX(_xlfn.SORTBY('WeightedAveragesNoDiv 0'!$A$2:$A$101,'WeightedAveragesNoDiv 0'!C2:C101,-1),_xlfn.SEQUENCE(3,,1,1))</f>
        <v>1597: Meet the Parents (2000)</v>
      </c>
      <c r="E4">
        <f ca="1">VLOOKUP(D4,'WeightedAveragesNoDiv 0'!$A$2:$Z$101,3,0)</f>
        <v>4.2240376187751698</v>
      </c>
      <c r="F4" t="str" cm="1">
        <f t="array" aca="1" ref="F4:F6" ca="1">INDEX(_xlfn.SORTBY('WeightedAveragesNoDiv 0'!$A$2:$A$101,'WeightedAveragesNoDiv 0'!D2:D101,-1),_xlfn.SEQUENCE(3,,1,1))</f>
        <v>671: Harry Potter and the Sorcerer's Stone (a.k.a. Harry Potter and the Philosopher's Stone) (2001)</v>
      </c>
      <c r="G4" s="19" cm="1">
        <f t="array" aca="1" ref="G4" ca="1">VLOOKUP(F4,'WeightedAveragesNoDiv 0'!$A$2:$Z$101,(COLUMN(G3)+1)/2,0)</f>
        <v>4.888116575504359</v>
      </c>
      <c r="H4" t="str" cm="1">
        <f t="array" aca="1" ref="H4:H6" ca="1">INDEX(_xlfn.SORTBY('WeightedAveragesNoDiv 0'!$A$2:$A$101,'WeightedAveragesNoDiv 0'!E2:E101,-1),_xlfn.SEQUENCE(3,,1,1))</f>
        <v>9806: The Incredibles (2004)</v>
      </c>
      <c r="I4" cm="1">
        <f t="array" aca="1" ref="I4" ca="1">VLOOKUP(H4,'WeightedAveragesNoDiv 0'!$A$2:$Z$101,(COLUMN(I3)+1)/2,0)</f>
        <v>4.2307646574431717</v>
      </c>
      <c r="J4" t="str" cm="1">
        <f t="array" aca="1" ref="J4:J6" ca="1">INDEX(_xlfn.SORTBY('WeightedAveragesNoDiv 0'!$A$2:$A$101,'WeightedAveragesNoDiv 0'!F2:F101,-1),_xlfn.SEQUENCE(3,,1,1))</f>
        <v>8467: Dumb &amp; Dumber (1994)</v>
      </c>
      <c r="K4" s="19" cm="1">
        <f t="array" aca="1" ref="K4" ca="1">VLOOKUP(J4,'WeightedAveragesNoDiv 0'!$A$2:$Z$101,(COLUMN(K3)+1)/2,0)</f>
        <v>3.7879194006811772</v>
      </c>
      <c r="L4" t="str" cm="1">
        <f t="array" aca="1" ref="L4:L6" ca="1">INDEX(_xlfn.SORTBY('WeightedAveragesNoDiv 0'!$A$2:$A$101,'WeightedAveragesNoDiv 0'!G2:G101,-1),_xlfn.SEQUENCE(3,,1,1))</f>
        <v>22: Pirates of the Caribbean: The Curse of the Black Pearl (2003)</v>
      </c>
      <c r="M4" s="19" cm="1">
        <f t="array" aca="1" ref="M4" ca="1">VLOOKUP(L4,'WeightedAveragesNoDiv 0'!$A$2:$Z$101,(COLUMN(M3)+1)/2,0)</f>
        <v>3.8178743173359129</v>
      </c>
      <c r="N4" s="4" t="str" cm="1">
        <f t="array" aca="1" ref="N4:N6" ca="1">INDEX(_xlfn.SORTBY('WeightedAveragesNoDiv 0'!$A$2:$A$101,'WeightedAveragesNoDiv 0'!H2:H101,-1),_xlfn.SEQUENCE(3,,1,1))</f>
        <v>1597: Meet the Parents (2000)</v>
      </c>
      <c r="O4" s="39" cm="1">
        <f t="array" aca="1" ref="O4" ca="1">VLOOKUP(N4,'WeightedAveragesNoDiv 0'!$A$2:$Z$101,(COLUMN(O3)+1)/2,0)</f>
        <v>4.8075649864514025</v>
      </c>
      <c r="P4" t="str" cm="1">
        <f t="array" aca="1" ref="P4:P6" ca="1">INDEX(_xlfn.SORTBY('WeightedAveragesNoDiv 0'!$A$2:$A$101,'WeightedAveragesNoDiv 0'!I2:I101,-1),_xlfn.SEQUENCE(3,,1,1))</f>
        <v>197: Braveheart (1995)</v>
      </c>
      <c r="Q4" cm="1">
        <f t="array" aca="1" ref="Q4" ca="1">VLOOKUP(P4,'WeightedAveragesNoDiv 0'!$A$2:$Z$101,(COLUMN(Q3)+1)/2,0)</f>
        <v>3.6576021127608667</v>
      </c>
      <c r="R4" s="4" t="str" cm="1">
        <f t="array" aca="1" ref="R4:R6" ca="1">INDEX(_xlfn.SORTBY('WeightedAveragesNoDiv 0'!$A$2:$A$101,'WeightedAveragesNoDiv 0'!J2:J101,-1),_xlfn.SEQUENCE(3,,1,1))</f>
        <v>568: Apollo 13 (1995)</v>
      </c>
      <c r="S4" s="4" cm="1">
        <f t="array" aca="1" ref="S4" ca="1">VLOOKUP(R4,'WeightedAveragesNoDiv 0'!$A$2:$Z$101,(COLUMN(S3)+1)/2,0)</f>
        <v>3.8415598088205813</v>
      </c>
      <c r="T4" t="str" cm="1">
        <f t="array" aca="1" ref="T4:T6" ca="1">INDEX(_xlfn.SORTBY('WeightedAveragesNoDiv 0'!$A$2:$A$101,'WeightedAveragesNoDiv 0'!K2:K101,-1),_xlfn.SEQUENCE(3,,1,1))</f>
        <v>568: Apollo 13 (1995)</v>
      </c>
      <c r="U4" s="19" cm="1">
        <f t="array" aca="1" ref="U4" ca="1">VLOOKUP(T4,'WeightedAveragesNoDiv 0'!$A$2:$Z$101,(COLUMN(U3)+1)/2,0)</f>
        <v>4.2900233575472821</v>
      </c>
      <c r="V4" t="str" cm="1">
        <f t="array" aca="1" ref="V4:V6" ca="1">INDEX(_xlfn.SORTBY('WeightedAveragesNoDiv 0'!$A$2:$A$101,'WeightedAveragesNoDiv 0'!L2:L101,-1),_xlfn.SEQUENCE(3,,1,1))</f>
        <v>187: Sin City (2005)</v>
      </c>
      <c r="W4" s="19" cm="1">
        <f t="array" aca="1" ref="W4" ca="1">VLOOKUP(V4,'WeightedAveragesNoDiv 0'!$A$2:$Z$101,(COLUMN(W3)+1)/2,0)</f>
        <v>4.2184448925826956</v>
      </c>
      <c r="X4" t="str" cm="1">
        <f t="array" aca="1" ref="X4:X6" ca="1">INDEX(_xlfn.SORTBY('WeightedAveragesNoDiv 0'!$A$2:$A$101,'WeightedAveragesNoDiv 0'!M2:M101,-1),_xlfn.SEQUENCE(3,,1,1))</f>
        <v>120: The Lord of the Rings: The Fellowship of the Ring (2001)</v>
      </c>
      <c r="Y4" cm="1">
        <f t="array" aca="1" ref="Y4" ca="1">VLOOKUP(X4,'WeightedAveragesNoDiv 0'!$A$2:$Z$101,(COLUMN(Y3)+1)/2,0)</f>
        <v>4.2866050910916664</v>
      </c>
      <c r="Z4" t="str" cm="1">
        <f t="array" aca="1" ref="Z4:Z6" ca="1">INDEX(_xlfn.SORTBY('WeightedAveragesNoDiv 0'!$A$2:$A$101,'WeightedAveragesNoDiv 0'!N2:N101,-1),_xlfn.SEQUENCE(3,,1,1))</f>
        <v>640: Catch Me If You Can (2002)</v>
      </c>
      <c r="AA4" cm="1">
        <f t="array" aca="1" ref="AA4" ca="1">VLOOKUP(Z4,'WeightedAveragesNoDiv 0'!$A$2:$Z$101,(COLUMN(AA3)+1)/2,0)</f>
        <v>4.0220853009204527</v>
      </c>
      <c r="AB4" t="str" cm="1">
        <f t="array" aca="1" ref="AB4:AB6" ca="1">INDEX(_xlfn.SORTBY('WeightedAveragesNoDiv 0'!$A$2:$A$101,'WeightedAveragesNoDiv 0'!O2:O101,-1),_xlfn.SEQUENCE(3,,1,1))</f>
        <v>1894: Star Wars: Episode II - Attack of the Clones (2002)</v>
      </c>
      <c r="AC4" s="19" cm="1">
        <f t="array" aca="1" ref="AC4" ca="1">VLOOKUP(AB4,'WeightedAveragesNoDiv 0'!$A$2:$Z$101,(COLUMN(AC3)+1)/2,0)</f>
        <v>4.5582325842811553</v>
      </c>
      <c r="AD4" t="str" cm="1">
        <f t="array" aca="1" ref="AD4:AD6" ca="1">INDEX(_xlfn.SORTBY('WeightedAveragesNoDiv 0'!$A$2:$A$101,'WeightedAveragesNoDiv 0'!P2:P101,-1),_xlfn.SEQUENCE(3,,1,1))</f>
        <v>809: Shrek 2 (2004)</v>
      </c>
      <c r="AE4" s="19" cm="1">
        <f t="array" aca="1" ref="AE4" ca="1">VLOOKUP(AD4,'WeightedAveragesNoDiv 0'!$A$2:$Z$101,(COLUMN(AE3)+1)/2,0)</f>
        <v>3.8893781802629945</v>
      </c>
      <c r="AF4" t="str" cm="1">
        <f t="array" aca="1" ref="AF4:AF6" ca="1">INDEX(_xlfn.SORTBY('WeightedAveragesNoDiv 0'!$A$2:$A$101,'WeightedAveragesNoDiv 0'!Q2:Q101,-1),_xlfn.SEQUENCE(3,,1,1))</f>
        <v>601: E.T. the Extra-Terrestrial (1982)</v>
      </c>
      <c r="AG4" s="19" cm="1">
        <f t="array" aca="1" ref="AG4" ca="1">VLOOKUP(AF4,'WeightedAveragesNoDiv 0'!$A$2:$Z$101,(COLUMN(AG3)+1)/2,0)</f>
        <v>3.7287419941118318</v>
      </c>
      <c r="AH4" t="str" cm="1">
        <f t="array" aca="1" ref="AH4:AH6" ca="1">INDEX(_xlfn.SORTBY('WeightedAveragesNoDiv 0'!$A$2:$A$101,'WeightedAveragesNoDiv 0'!R2:R101,-1),_xlfn.SEQUENCE(3,,1,1))</f>
        <v>1891: Star Wars: Episode V - The Empire Strikes Back (1980)</v>
      </c>
      <c r="AI4" cm="1">
        <f t="array" aca="1" ref="AI4" ca="1">VLOOKUP(AH4,'WeightedAveragesNoDiv 0'!$A$2:$Z$101,(COLUMN(AI3)+1)/2,0)</f>
        <v>3.061942512952474</v>
      </c>
      <c r="AJ4" t="str" cm="1">
        <f t="array" aca="1" ref="AJ4:AJ6" ca="1">INDEX(_xlfn.SORTBY('WeightedAveragesNoDiv 0'!$A$2:$A$101,'WeightedAveragesNoDiv 0'!S2:S101,-1),_xlfn.SEQUENCE(3,,1,1))</f>
        <v>955: Mission: Impossible II (2000)</v>
      </c>
      <c r="AK4" cm="1">
        <f t="array" aca="1" ref="AK4" ca="1">VLOOKUP(AJ4,'WeightedAveragesNoDiv 0'!$A$2:$Z$101,(COLUMN(AK3)+1)/2,0)</f>
        <v>3.5259565751451265</v>
      </c>
      <c r="AL4" t="str" cm="1">
        <f t="array" aca="1" ref="AL4:AL6" ca="1">INDEX(_xlfn.SORTBY('WeightedAveragesNoDiv 0'!$A$2:$A$101,'WeightedAveragesNoDiv 0'!T2:T101,-1),_xlfn.SEQUENCE(3,,1,1))</f>
        <v>640: Catch Me If You Can (2002)</v>
      </c>
      <c r="AM4" s="19" cm="1">
        <f t="array" aca="1" ref="AM4" ca="1">VLOOKUP(AL4,'WeightedAveragesNoDiv 0'!$A$2:$Z$101,(COLUMN(AM3)+1)/2,0)</f>
        <v>4.0535962381837036</v>
      </c>
      <c r="AN4" t="str" cm="1">
        <f t="array" aca="1" ref="AN4:AN6" ca="1">INDEX(_xlfn.SORTBY('WeightedAveragesNoDiv 0'!$A$2:$A$101,'WeightedAveragesNoDiv 0'!U2:U101,-1),_xlfn.SEQUENCE(3,,1,1))</f>
        <v>1894: Star Wars: Episode II - Attack of the Clones (2002)</v>
      </c>
      <c r="AO4" s="19" cm="1">
        <f t="array" aca="1" ref="AO4" ca="1">VLOOKUP(AN4,'WeightedAveragesNoDiv 0'!$A$2:$Z$101,(COLUMN(AO3)+1)/2,0)</f>
        <v>3.1386495598536932</v>
      </c>
      <c r="AP4" t="str" cm="1">
        <f t="array" aca="1" ref="AP4:AP6" ca="1">INDEX(_xlfn.SORTBY('WeightedAveragesNoDiv 0'!$A$2:$A$101,'WeightedAveragesNoDiv 0'!V2:V101,-1),_xlfn.SEQUENCE(3,,1,1))</f>
        <v>8358: Cast Away (2000)</v>
      </c>
      <c r="AQ4" cm="1">
        <f t="array" aca="1" ref="AQ4" ca="1">VLOOKUP(AP4,'WeightedAveragesNoDiv 0'!$A$2:$Z$101,(COLUMN(AQ3)+1)/2,0)</f>
        <v>4.6940587671331775</v>
      </c>
      <c r="AR4" t="str" cm="1">
        <f t="array" aca="1" ref="AR4:AR6" ca="1">INDEX(_xlfn.SORTBY('WeightedAveragesNoDiv 0'!$A$2:$A$101,'WeightedAveragesNoDiv 0'!W2:W101,-1),_xlfn.SEQUENCE(3,,1,1))</f>
        <v>3049: Ace Ventura: Pet Detective (1994)</v>
      </c>
      <c r="AS4" cm="1">
        <f t="array" aca="1" ref="AS4" ca="1">VLOOKUP(AR4,'WeightedAveragesNoDiv 0'!$A$2:$Z$101,(COLUMN(AS3)+1)/2,0)</f>
        <v>3.8884280254231003</v>
      </c>
      <c r="AT4" t="str" cm="1">
        <f t="array" aca="1" ref="AT4:AT6" ca="1">INDEX(_xlfn.SORTBY('WeightedAveragesNoDiv 0'!$A$2:$A$101,'WeightedAveragesNoDiv 0'!X2:X101,-1),_xlfn.SEQUENCE(3,,1,1))</f>
        <v>854: The Mask (1994)</v>
      </c>
      <c r="AU4" cm="1">
        <f t="array" aca="1" ref="AU4" ca="1">VLOOKUP(AT4,'WeightedAveragesNoDiv 0'!$A$2:$Z$101,(COLUMN(AU3)+1)/2,0)</f>
        <v>4.4753508534793491</v>
      </c>
      <c r="AV4" t="str" cm="1">
        <f t="array" aca="1" ref="AV4:AV6" ca="1">INDEX(_xlfn.SORTBY('WeightedAveragesNoDiv 0'!$A$2:$A$101,'WeightedAveragesNoDiv 0'!Y2:Y101,-1),_xlfn.SEQUENCE(3,,1,1))</f>
        <v>1900: Traffic (2000)</v>
      </c>
      <c r="AW4" s="19" cm="1">
        <f t="array" aca="1" ref="AW4" ca="1">VLOOKUP(AV4,'WeightedAveragesNoDiv 0'!$A$2:$Z$101,(COLUMN(AW3)+1)/2,0)</f>
        <v>4.0141151502777612</v>
      </c>
      <c r="AX4" t="str" cm="1">
        <f t="array" aca="1" ref="AX4:AX6" ca="1">INDEX(_xlfn.SORTBY('WeightedAveragesNoDiv 0'!$A$2:$A$101,'WeightedAveragesNoDiv 0'!Z2:Z101,-1),_xlfn.SEQUENCE(3,,1,1))</f>
        <v>120: The Lord of the Rings: The Fellowship of the Ring (2001)</v>
      </c>
      <c r="AY4" cm="1">
        <f t="array" aca="1" ref="AY4" ca="1">VLOOKUP(AX4,'WeightedAveragesNoDiv 0'!$A$2:$Z$101,(COLUMN(AY3)+1)/2,0)</f>
        <v>3.621061172375025</v>
      </c>
    </row>
    <row r="5" spans="1:51">
      <c r="A5" s="34" t="s">
        <v>114</v>
      </c>
      <c r="B5" t="str">
        <f ca="1"/>
        <v>9802: The Rock (1996)</v>
      </c>
      <c r="C5">
        <f ca="1">VLOOKUP(B5,'WeightedAveragesNoDiv 0'!$A$2:$Z$101,2,0)</f>
        <v>3.7276575369157223</v>
      </c>
      <c r="D5" t="str">
        <f ca="1"/>
        <v>854: The Mask (1994)</v>
      </c>
      <c r="E5" s="19">
        <f ca="1">VLOOKUP(D5,'WeightedAveragesNoDiv 0'!$A$2:$Z$101,3,0)</f>
        <v>4.2160240602539441</v>
      </c>
      <c r="F5" s="17" t="str">
        <f ca="1"/>
        <v>9802: The Rock (1996)</v>
      </c>
      <c r="G5" s="19" cm="1">
        <f t="array" aca="1" ref="G5" ca="1">VLOOKUP(F5,'WeightedAveragesNoDiv 0'!$A$2:$Z$101,(COLUMN(G4)+1)/2,0)</f>
        <v>4.8359071420487236</v>
      </c>
      <c r="H5" t="str">
        <f ca="1"/>
        <v>641: Requiem for a Dream (2000)</v>
      </c>
      <c r="I5" cm="1">
        <f t="array" aca="1" ref="I5" ca="1">VLOOKUP(H5,'WeightedAveragesNoDiv 0'!$A$2:$Z$101,(COLUMN(I4)+1)/2,0)</f>
        <v>4.1856616638044395</v>
      </c>
      <c r="J5" t="str">
        <f ca="1"/>
        <v>194: Amelie (2001)</v>
      </c>
      <c r="K5" s="19" cm="1">
        <f t="array" aca="1" ref="K5" ca="1">VLOOKUP(J5,'WeightedAveragesNoDiv 0'!$A$2:$Z$101,(COLUMN(K4)+1)/2,0)</f>
        <v>3.7810854910651757</v>
      </c>
      <c r="L5" t="str">
        <f ca="1"/>
        <v>329: Jurassic Park (1993)</v>
      </c>
      <c r="M5" s="19" cm="1">
        <f t="array" aca="1" ref="M5" ca="1">VLOOKUP(L5,'WeightedAveragesNoDiv 0'!$A$2:$Z$101,(COLUMN(M4)+1)/2,0)</f>
        <v>3.8050777845958863</v>
      </c>
      <c r="N5" s="4" t="str">
        <f ca="1"/>
        <v>1894: Star Wars: Episode II - Attack of the Clones (2002)</v>
      </c>
      <c r="O5" s="39" cm="1">
        <f t="array" aca="1" ref="O5" ca="1">VLOOKUP(N5,'WeightedAveragesNoDiv 0'!$A$2:$Z$101,(COLUMN(O4)+1)/2,0)</f>
        <v>4.8075649864514025</v>
      </c>
      <c r="P5" t="str">
        <f ca="1"/>
        <v>462: Erin Brockovich (2000)</v>
      </c>
      <c r="Q5" cm="1">
        <f t="array" aca="1" ref="Q5" ca="1">VLOOKUP(P5,'WeightedAveragesNoDiv 0'!$A$2:$Z$101,(COLUMN(Q4)+1)/2,0)</f>
        <v>3.6440342998281401</v>
      </c>
      <c r="R5" s="4" t="str">
        <f ca="1"/>
        <v>268: Batman (1989)</v>
      </c>
      <c r="S5" s="4" cm="1">
        <f t="array" aca="1" ref="S5" ca="1">VLOOKUP(R5,'WeightedAveragesNoDiv 0'!$A$2:$Z$101,(COLUMN(S4)+1)/2,0)</f>
        <v>3.777619826953154</v>
      </c>
      <c r="T5" t="str">
        <f ca="1"/>
        <v>329: Jurassic Park (1993)</v>
      </c>
      <c r="U5" s="19" cm="1">
        <f t="array" aca="1" ref="U5" ca="1">VLOOKUP(T5,'WeightedAveragesNoDiv 0'!$A$2:$Z$101,(COLUMN(U4)+1)/2,0)</f>
        <v>4.1334402126901528</v>
      </c>
      <c r="V5" t="str">
        <f ca="1"/>
        <v>278: The Shawshank Redemption (1994)</v>
      </c>
      <c r="W5" s="19" cm="1">
        <f t="array" aca="1" ref="W5" ca="1">VLOOKUP(V5,'WeightedAveragesNoDiv 0'!$A$2:$Z$101,(COLUMN(W4)+1)/2,0)</f>
        <v>4.1587078938839817</v>
      </c>
      <c r="X5" t="str">
        <f ca="1"/>
        <v>786: Almost Famous (2000)</v>
      </c>
      <c r="Y5" cm="1">
        <f t="array" aca="1" ref="Y5" ca="1">VLOOKUP(X5,'WeightedAveragesNoDiv 0'!$A$2:$Z$101,(COLUMN(Y4)+1)/2,0)</f>
        <v>4.2724786223658651</v>
      </c>
      <c r="Z5" t="str">
        <f ca="1"/>
        <v>280: Terminator 2: Judgment Day (1991)</v>
      </c>
      <c r="AA5" cm="1">
        <f t="array" aca="1" ref="AA5" ca="1">VLOOKUP(Z5,'WeightedAveragesNoDiv 0'!$A$2:$Z$101,(COLUMN(AA4)+1)/2,0)</f>
        <v>3.9076686925424315</v>
      </c>
      <c r="AB5" t="str">
        <f ca="1"/>
        <v>568: Apollo 13 (1995)</v>
      </c>
      <c r="AC5" s="19" cm="1">
        <f t="array" aca="1" ref="AC5" ca="1">VLOOKUP(AB5,'WeightedAveragesNoDiv 0'!$A$2:$Z$101,(COLUMN(AC4)+1)/2,0)</f>
        <v>4.516753392312987</v>
      </c>
      <c r="AD5" t="str">
        <f ca="1"/>
        <v>1900: Traffic (2000)</v>
      </c>
      <c r="AE5" s="19" cm="1">
        <f t="array" aca="1" ref="AE5" ca="1">VLOOKUP(AD5,'WeightedAveragesNoDiv 0'!$A$2:$Z$101,(COLUMN(AE4)+1)/2,0)</f>
        <v>3.8805153655946549</v>
      </c>
      <c r="AF5" t="str">
        <f ca="1"/>
        <v>671: Harry Potter and the Sorcerer's Stone (a.k.a. Harry Potter and the Philosopher's Stone) (2001)</v>
      </c>
      <c r="AG5" s="19" cm="1">
        <f t="array" aca="1" ref="AG5" ca="1">VLOOKUP(AF5,'WeightedAveragesNoDiv 0'!$A$2:$Z$101,(COLUMN(AG4)+1)/2,0)</f>
        <v>3.7199871119993988</v>
      </c>
      <c r="AH5" t="str">
        <f ca="1"/>
        <v>812: Aladdin (1992)</v>
      </c>
      <c r="AI5" cm="1">
        <f t="array" aca="1" ref="AI5" ca="1">VLOOKUP(AH5,'WeightedAveragesNoDiv 0'!$A$2:$Z$101,(COLUMN(AI4)+1)/2,0)</f>
        <v>3.0529195345688067</v>
      </c>
      <c r="AJ5" t="str">
        <f ca="1"/>
        <v>141: Donnie Darko (2001)</v>
      </c>
      <c r="AK5" cm="1">
        <f t="array" aca="1" ref="AK5" ca="1">VLOOKUP(AJ5,'WeightedAveragesNoDiv 0'!$A$2:$Z$101,(COLUMN(AK4)+1)/2,0)</f>
        <v>3.5094545414411358</v>
      </c>
      <c r="AL5" t="str">
        <f ca="1"/>
        <v>11: Star Wars: Episode IV - A New Hope (1977)</v>
      </c>
      <c r="AM5" s="19" cm="1">
        <f t="array" aca="1" ref="AM5" ca="1">VLOOKUP(AL5,'WeightedAveragesNoDiv 0'!$A$2:$Z$101,(COLUMN(AM4)+1)/2,0)</f>
        <v>4.0299296230281776</v>
      </c>
      <c r="AN5" t="str">
        <f ca="1"/>
        <v>9802: The Rock (1996)</v>
      </c>
      <c r="AO5" s="19" cm="1">
        <f t="array" aca="1" ref="AO5" ca="1">VLOOKUP(AN5,'WeightedAveragesNoDiv 0'!$A$2:$Z$101,(COLUMN(AO4)+1)/2,0)</f>
        <v>3.0815695742099551</v>
      </c>
      <c r="AP5" t="str">
        <f ca="1"/>
        <v>9802: The Rock (1996)</v>
      </c>
      <c r="AQ5" cm="1">
        <f t="array" aca="1" ref="AQ5" ca="1">VLOOKUP(AP5,'WeightedAveragesNoDiv 0'!$A$2:$Z$101,(COLUMN(AQ4)+1)/2,0)</f>
        <v>4.6940587671331775</v>
      </c>
      <c r="AR5" t="str">
        <f ca="1"/>
        <v>194: Amelie (2001)</v>
      </c>
      <c r="AS5" s="19" cm="1">
        <f t="array" aca="1" ref="AS5" ca="1">VLOOKUP(AR5,'WeightedAveragesNoDiv 0'!$A$2:$Z$101,(COLUMN(AS4)+1)/2,0)</f>
        <v>3.6635992745653865</v>
      </c>
      <c r="AT5" t="str">
        <f ca="1"/>
        <v>1637: Speed (1994)</v>
      </c>
      <c r="AU5" cm="1">
        <f t="array" aca="1" ref="AU5" ca="1">VLOOKUP(AT5,'WeightedAveragesNoDiv 0'!$A$2:$Z$101,(COLUMN(AU4)+1)/2,0)</f>
        <v>4.4585807588422597</v>
      </c>
      <c r="AV5" t="str">
        <f ca="1"/>
        <v>122: The Lord of the Rings: The Return of the King (2003)</v>
      </c>
      <c r="AW5" s="19" cm="1">
        <f t="array" aca="1" ref="AW5" ca="1">VLOOKUP(AV5,'WeightedAveragesNoDiv 0'!$A$2:$Z$101,(COLUMN(AW4)+1)/2,0)</f>
        <v>3.9243679644841154</v>
      </c>
      <c r="AX5" t="str">
        <f ca="1"/>
        <v>1637: Speed (1994)</v>
      </c>
      <c r="AY5" cm="1">
        <f t="array" aca="1" ref="AY5" ca="1">VLOOKUP(AX5,'WeightedAveragesNoDiv 0'!$A$2:$Z$101,(COLUMN(AY4)+1)/2,0)</f>
        <v>3.5554509471341791</v>
      </c>
    </row>
    <row r="6" spans="1:51">
      <c r="A6" s="34" t="s">
        <v>115</v>
      </c>
      <c r="B6" t="str">
        <f ca="1"/>
        <v>597: Titanic (1997)</v>
      </c>
      <c r="C6" s="19">
        <f ca="1">VLOOKUP(B6,'WeightedAveragesNoDiv 0'!$A$2:$Z$101,2,0)</f>
        <v>3.7198247706494301</v>
      </c>
      <c r="D6" t="str">
        <f ca="1"/>
        <v>1422: The Departed (2006)</v>
      </c>
      <c r="E6" s="19">
        <f ca="1">VLOOKUP(D6,'WeightedAveragesNoDiv 0'!$A$2:$Z$101,3,0)</f>
        <v>4.1850855592637988</v>
      </c>
      <c r="F6" s="17" t="str">
        <f ca="1"/>
        <v>134: O Brother Where Art Thou? (2000)</v>
      </c>
      <c r="G6" s="19" cm="1">
        <f t="array" aca="1" ref="G6" ca="1">VLOOKUP(F6,'WeightedAveragesNoDiv 0'!$A$2:$Z$101,(COLUMN(G5)+1)/2,0)</f>
        <v>4.8242469220526951</v>
      </c>
      <c r="H6" t="str">
        <f ca="1"/>
        <v>557: Spider-Man (2002)</v>
      </c>
      <c r="I6" cm="1">
        <f t="array" aca="1" ref="I6" ca="1">VLOOKUP(H6,'WeightedAveragesNoDiv 0'!$A$2:$Z$101,(COLUMN(I5)+1)/2,0)</f>
        <v>4.1790946458200464</v>
      </c>
      <c r="J6" t="str">
        <f ca="1"/>
        <v>8358: Cast Away (2000)</v>
      </c>
      <c r="K6" s="19" cm="1">
        <f t="array" aca="1" ref="K6" ca="1">VLOOKUP(J6,'WeightedAveragesNoDiv 0'!$A$2:$Z$101,(COLUMN(K5)+1)/2,0)</f>
        <v>3.7719892988345358</v>
      </c>
      <c r="L6" t="str">
        <f ca="1"/>
        <v>597: Titanic (1997)</v>
      </c>
      <c r="M6" s="19" cm="1">
        <f t="array" aca="1" ref="M6" ca="1">VLOOKUP(L6,'WeightedAveragesNoDiv 0'!$A$2:$Z$101,(COLUMN(M5)+1)/2,0)</f>
        <v>3.7911982933603237</v>
      </c>
      <c r="N6" s="4" t="str">
        <f ca="1"/>
        <v>14: American Beauty (1999)</v>
      </c>
      <c r="O6" s="39" cm="1">
        <f t="array" aca="1" ref="O6" ca="1">VLOOKUP(N6,'WeightedAveragesNoDiv 0'!$A$2:$Z$101,(COLUMN(O5)+1)/2,0)</f>
        <v>4.7887279645304277</v>
      </c>
      <c r="P6" t="str">
        <f ca="1"/>
        <v>280: Terminator 2: Judgment Day (1991)</v>
      </c>
      <c r="Q6" cm="1">
        <f t="array" aca="1" ref="Q6" ca="1">VLOOKUP(P6,'WeightedAveragesNoDiv 0'!$A$2:$Z$101,(COLUMN(Q5)+1)/2,0)</f>
        <v>3.6238487245588171</v>
      </c>
      <c r="R6" s="4" t="str">
        <f ca="1"/>
        <v>786: Almost Famous (2000)</v>
      </c>
      <c r="S6" s="4" cm="1">
        <f t="array" aca="1" ref="S6" ca="1">VLOOKUP(R6,'WeightedAveragesNoDiv 0'!$A$2:$Z$101,(COLUMN(S5)+1)/2,0)</f>
        <v>3.7774567177085872</v>
      </c>
      <c r="T6" t="str">
        <f ca="1"/>
        <v>161: Ocean's Eleven (2001)</v>
      </c>
      <c r="U6" s="19" cm="1">
        <f t="array" aca="1" ref="U6" ca="1">VLOOKUP(T6,'WeightedAveragesNoDiv 0'!$A$2:$Z$101,(COLUMN(U5)+1)/2,0)</f>
        <v>4.1176657343626539</v>
      </c>
      <c r="V6" t="str">
        <f ca="1"/>
        <v>640: Catch Me If You Can (2002)</v>
      </c>
      <c r="W6" s="19" cm="1">
        <f t="array" aca="1" ref="W6" ca="1">VLOOKUP(V6,'WeightedAveragesNoDiv 0'!$A$2:$Z$101,(COLUMN(W5)+1)/2,0)</f>
        <v>4.14025455506121</v>
      </c>
      <c r="X6" t="str">
        <f ca="1"/>
        <v>121: The Lord of the Rings: The Two Towers (2002)</v>
      </c>
      <c r="Y6" cm="1">
        <f t="array" aca="1" ref="Y6" ca="1">VLOOKUP(X6,'WeightedAveragesNoDiv 0'!$A$2:$Z$101,(COLUMN(Y5)+1)/2,0)</f>
        <v>4.2493236453482597</v>
      </c>
      <c r="Z6" t="str">
        <f ca="1"/>
        <v>664: Twister (1996)</v>
      </c>
      <c r="AA6" cm="1">
        <f t="array" aca="1" ref="AA6" ca="1">VLOOKUP(Z6,'WeightedAveragesNoDiv 0'!$A$2:$Z$101,(COLUMN(AA5)+1)/2,0)</f>
        <v>3.9007014863448535</v>
      </c>
      <c r="AB6" t="str">
        <f ca="1"/>
        <v>14: American Beauty (1999)</v>
      </c>
      <c r="AC6" s="19" cm="1">
        <f t="array" aca="1" ref="AC6" ca="1">VLOOKUP(AB6,'WeightedAveragesNoDiv 0'!$A$2:$Z$101,(COLUMN(AC5)+1)/2,0)</f>
        <v>4.4782662660535886</v>
      </c>
      <c r="AD6" t="str">
        <f ca="1"/>
        <v>9806: The Incredibles (2004)</v>
      </c>
      <c r="AE6" s="19" cm="1">
        <f t="array" aca="1" ref="AE6" ca="1">VLOOKUP(AD6,'WeightedAveragesNoDiv 0'!$A$2:$Z$101,(COLUMN(AE5)+1)/2,0)</f>
        <v>3.8411484835524954</v>
      </c>
      <c r="AF6" t="str">
        <f ca="1"/>
        <v>453: A Beautiful Mind (2001)</v>
      </c>
      <c r="AG6" s="19" cm="1">
        <f t="array" aca="1" ref="AG6" ca="1">VLOOKUP(AF6,'WeightedAveragesNoDiv 0'!$A$2:$Z$101,(COLUMN(AG5)+1)/2,0)</f>
        <v>3.7051597750673575</v>
      </c>
      <c r="AH6" t="str">
        <f ca="1"/>
        <v>2502: The Bourne Supremacy (2004)</v>
      </c>
      <c r="AI6" s="19" cm="1">
        <f t="array" aca="1" ref="AI6" ca="1">VLOOKUP(AH6,'WeightedAveragesNoDiv 0'!$A$2:$Z$101,(COLUMN(AI5)+1)/2,0)</f>
        <v>3.0462721364974716</v>
      </c>
      <c r="AJ6" t="str">
        <f ca="1"/>
        <v>1597: Meet the Parents (2000)</v>
      </c>
      <c r="AK6" cm="1">
        <f t="array" aca="1" ref="AK6" ca="1">VLOOKUP(AJ6,'WeightedAveragesNoDiv 0'!$A$2:$Z$101,(COLUMN(AK5)+1)/2,0)</f>
        <v>3.5012271769361654</v>
      </c>
      <c r="AL6" t="str">
        <f ca="1"/>
        <v>2502: The Bourne Supremacy (2004)</v>
      </c>
      <c r="AM6" s="19" cm="1">
        <f t="array" aca="1" ref="AM6" ca="1">VLOOKUP(AL6,'WeightedAveragesNoDiv 0'!$A$2:$Z$101,(COLUMN(AM5)+1)/2,0)</f>
        <v>4.0250266595225623</v>
      </c>
      <c r="AN6" t="str">
        <f ca="1"/>
        <v>4327: Charlie's Angels (2000)</v>
      </c>
      <c r="AO6" s="19" cm="1">
        <f t="array" aca="1" ref="AO6" ca="1">VLOOKUP(AN6,'WeightedAveragesNoDiv 0'!$A$2:$Z$101,(COLUMN(AO5)+1)/2,0)</f>
        <v>3.0703804734058227</v>
      </c>
      <c r="AP6" t="str">
        <f ca="1"/>
        <v>194: Amelie (2001)</v>
      </c>
      <c r="AQ6" cm="1">
        <f t="array" aca="1" ref="AQ6" ca="1">VLOOKUP(AP6,'WeightedAveragesNoDiv 0'!$A$2:$Z$101,(COLUMN(AQ5)+1)/2,0)</f>
        <v>4.3733201205310861</v>
      </c>
      <c r="AR6" t="str">
        <f ca="1"/>
        <v>752: V for Vendetta (2006)</v>
      </c>
      <c r="AS6" s="19" cm="1">
        <f t="array" aca="1" ref="AS6" ca="1">VLOOKUP(AR6,'WeightedAveragesNoDiv 0'!$A$2:$Z$101,(COLUMN(AS5)+1)/2,0)</f>
        <v>3.6407333458561473</v>
      </c>
      <c r="AT6" t="str">
        <f ca="1"/>
        <v>22: Pirates of the Caribbean: The Curse of the Black Pearl (2003)</v>
      </c>
      <c r="AU6" cm="1">
        <f t="array" aca="1" ref="AU6" ca="1">VLOOKUP(AT6,'WeightedAveragesNoDiv 0'!$A$2:$Z$101,(COLUMN(AU5)+1)/2,0)</f>
        <v>4.4316305747878904</v>
      </c>
      <c r="AV6" t="str">
        <f ca="1"/>
        <v>568: Apollo 13 (1995)</v>
      </c>
      <c r="AW6" s="19" cm="1">
        <f t="array" aca="1" ref="AW6" ca="1">VLOOKUP(AV6,'WeightedAveragesNoDiv 0'!$A$2:$Z$101,(COLUMN(AW5)+1)/2,0)</f>
        <v>3.8794943715872923</v>
      </c>
      <c r="AX6" t="str">
        <f ca="1"/>
        <v>243: High Fidelity (2000)</v>
      </c>
      <c r="AY6" cm="1">
        <f t="array" aca="1" ref="AY6" ca="1">VLOOKUP(AX6,'WeightedAveragesNoDiv 0'!$A$2:$Z$101,(COLUMN(AY5)+1)/2,0)</f>
        <v>3.5332898692967558</v>
      </c>
    </row>
    <row r="7" spans="1:51">
      <c r="A7" s="34"/>
      <c r="N7" t="s">
        <v>116</v>
      </c>
      <c r="U7" s="19"/>
      <c r="W7" s="19"/>
      <c r="AC7" s="19"/>
      <c r="AE7" s="19"/>
      <c r="AG7" s="19"/>
    </row>
    <row r="8" spans="1:51">
      <c r="A8" s="34"/>
      <c r="B8" t="str">
        <f ca="1">LEFT(B4,FIND(":",B4)-1)</f>
        <v>8358</v>
      </c>
      <c r="D8" t="str">
        <f ca="1">LEFT(D4,FIND(":",D4)-1)</f>
        <v>1597</v>
      </c>
      <c r="F8" t="str">
        <f ca="1">LEFT(F4,FIND(":",F4)-1)</f>
        <v>671</v>
      </c>
      <c r="H8" t="str">
        <f ca="1">LEFT(H4,FIND(":",H4)-1)</f>
        <v>9806</v>
      </c>
      <c r="J8" t="str">
        <f ca="1">LEFT(J4,FIND(":",J4)-1)</f>
        <v>8467</v>
      </c>
      <c r="L8" t="str">
        <f ca="1">LEFT(L4,FIND(":",L4)-1)</f>
        <v>22</v>
      </c>
      <c r="N8" t="str">
        <f ca="1">LEFT(N4,FIND(":",N4)-1)</f>
        <v>1597</v>
      </c>
      <c r="P8" t="str">
        <f ca="1">LEFT(P4,FIND(":",P4)-1)</f>
        <v>197</v>
      </c>
      <c r="R8" t="str">
        <f ca="1">LEFT(R4,FIND(":",R4)-1)</f>
        <v>568</v>
      </c>
      <c r="T8" t="str">
        <f ca="1">LEFT(T4,FIND(":",T4)-1)</f>
        <v>568</v>
      </c>
      <c r="V8" t="str">
        <f ca="1">LEFT(V4,FIND(":",V4)-1)</f>
        <v>187</v>
      </c>
      <c r="W8" s="19"/>
      <c r="X8" t="str">
        <f ca="1">LEFT(X4,FIND(":",X4)-1)</f>
        <v>120</v>
      </c>
      <c r="Z8" t="str">
        <f ca="1">LEFT(Z4,FIND(":",Z4)-1)</f>
        <v>640</v>
      </c>
      <c r="AB8" t="str">
        <f ca="1">LEFT(AB4,FIND(":",AB4)-1)</f>
        <v>1894</v>
      </c>
      <c r="AC8" s="19"/>
      <c r="AD8" t="str">
        <f ca="1">LEFT(AD4,FIND(":",AD4)-1)</f>
        <v>809</v>
      </c>
      <c r="AE8" s="19"/>
      <c r="AF8" t="str">
        <f ca="1">LEFT(AF4,FIND(":",AF4)-1)</f>
        <v>601</v>
      </c>
      <c r="AG8" s="19"/>
      <c r="AH8" t="str">
        <f ca="1">LEFT(AH4,FIND(":",AH4)-1)</f>
        <v>1891</v>
      </c>
      <c r="AJ8" t="str">
        <f ca="1">LEFT(AJ4,FIND(":",AJ4)-1)</f>
        <v>955</v>
      </c>
      <c r="AL8" t="str">
        <f ca="1">LEFT(AL4,FIND(":",AL4)-1)</f>
        <v>640</v>
      </c>
      <c r="AN8" t="str">
        <f ca="1">LEFT(AN4,FIND(":",AN4)-1)</f>
        <v>1894</v>
      </c>
      <c r="AP8" t="str">
        <f ca="1">LEFT(AP4,FIND(":",AP4)-1)</f>
        <v>8358</v>
      </c>
      <c r="AR8" t="str">
        <f ca="1">LEFT(AR4,FIND(":",AR4)-1)</f>
        <v>3049</v>
      </c>
      <c r="AT8" t="str">
        <f ca="1">LEFT(AT4,FIND(":",AT4)-1)</f>
        <v>854</v>
      </c>
      <c r="AV8" t="str">
        <f ca="1">LEFT(AV4,FIND(":",AV4)-1)</f>
        <v>1900</v>
      </c>
      <c r="AX8" t="str">
        <f ca="1">LEFT(AX4,FIND(":",AX4)-1)</f>
        <v>120</v>
      </c>
    </row>
    <row r="9" spans="1:51">
      <c r="A9" s="34"/>
      <c r="B9" t="str">
        <f t="shared" ref="B9:B10" ca="1" si="0">LEFT(B5,FIND(":",B5)-1)</f>
        <v>9802</v>
      </c>
      <c r="D9" t="str">
        <f t="shared" ref="D9:D10" ca="1" si="1">LEFT(D5,FIND(":",D5)-1)</f>
        <v>854</v>
      </c>
      <c r="F9" t="str">
        <f t="shared" ref="F9:F10" ca="1" si="2">LEFT(F5,FIND(":",F5)-1)</f>
        <v>9802</v>
      </c>
      <c r="H9" t="str">
        <f t="shared" ref="H9:H10" ca="1" si="3">LEFT(H5,FIND(":",H5)-1)</f>
        <v>641</v>
      </c>
      <c r="J9" t="str">
        <f t="shared" ref="J9:J10" ca="1" si="4">LEFT(J5,FIND(":",J5)-1)</f>
        <v>194</v>
      </c>
      <c r="L9" t="str">
        <f t="shared" ref="L9:N10" ca="1" si="5">LEFT(L5,FIND(":",L5)-1)</f>
        <v>329</v>
      </c>
      <c r="N9" t="str">
        <f t="shared" ca="1" si="5"/>
        <v>1894</v>
      </c>
      <c r="P9" t="str">
        <f t="shared" ref="P9" ca="1" si="6">LEFT(P5,FIND(":",P5)-1)</f>
        <v>462</v>
      </c>
      <c r="R9" t="str">
        <f t="shared" ref="R9" ca="1" si="7">LEFT(R5,FIND(":",R5)-1)</f>
        <v>268</v>
      </c>
      <c r="T9" t="str">
        <f t="shared" ref="T9" ca="1" si="8">LEFT(T5,FIND(":",T5)-1)</f>
        <v>329</v>
      </c>
      <c r="V9" t="str">
        <f t="shared" ref="V9" ca="1" si="9">LEFT(V5,FIND(":",V5)-1)</f>
        <v>278</v>
      </c>
      <c r="X9" t="str">
        <f t="shared" ref="X9" ca="1" si="10">LEFT(X5,FIND(":",X5)-1)</f>
        <v>786</v>
      </c>
      <c r="Z9" t="str">
        <f t="shared" ref="Z9" ca="1" si="11">LEFT(Z5,FIND(":",Z5)-1)</f>
        <v>280</v>
      </c>
      <c r="AB9" t="str">
        <f t="shared" ref="AB9" ca="1" si="12">LEFT(AB5,FIND(":",AB5)-1)</f>
        <v>568</v>
      </c>
      <c r="AC9" s="19"/>
      <c r="AD9" t="str">
        <f t="shared" ref="AD9" ca="1" si="13">LEFT(AD5,FIND(":",AD5)-1)</f>
        <v>1900</v>
      </c>
      <c r="AE9" s="19"/>
      <c r="AF9" t="str">
        <f t="shared" ref="AF9" ca="1" si="14">LEFT(AF5,FIND(":",AF5)-1)</f>
        <v>671</v>
      </c>
      <c r="AG9" s="19"/>
      <c r="AH9" t="str">
        <f t="shared" ref="AH9" ca="1" si="15">LEFT(AH5,FIND(":",AH5)-1)</f>
        <v>812</v>
      </c>
      <c r="AJ9" t="str">
        <f t="shared" ref="AJ9" ca="1" si="16">LEFT(AJ5,FIND(":",AJ5)-1)</f>
        <v>141</v>
      </c>
      <c r="AL9" t="str">
        <f t="shared" ref="AL9" ca="1" si="17">LEFT(AL5,FIND(":",AL5)-1)</f>
        <v>11</v>
      </c>
      <c r="AN9" t="str">
        <f t="shared" ref="AN9" ca="1" si="18">LEFT(AN5,FIND(":",AN5)-1)</f>
        <v>9802</v>
      </c>
      <c r="AP9" t="str">
        <f t="shared" ref="AP9" ca="1" si="19">LEFT(AP5,FIND(":",AP5)-1)</f>
        <v>9802</v>
      </c>
      <c r="AR9" t="str">
        <f t="shared" ref="AR9" ca="1" si="20">LEFT(AR5,FIND(":",AR5)-1)</f>
        <v>194</v>
      </c>
      <c r="AT9" t="str">
        <f t="shared" ref="AT9" ca="1" si="21">LEFT(AT5,FIND(":",AT5)-1)</f>
        <v>1637</v>
      </c>
      <c r="AV9" t="str">
        <f t="shared" ref="AV9" ca="1" si="22">LEFT(AV5,FIND(":",AV5)-1)</f>
        <v>122</v>
      </c>
      <c r="AX9" t="str">
        <f t="shared" ref="AX9" ca="1" si="23">LEFT(AX5,FIND(":",AX5)-1)</f>
        <v>1637</v>
      </c>
    </row>
    <row r="10" spans="1:51">
      <c r="A10" s="34"/>
      <c r="B10" t="str">
        <f t="shared" ca="1" si="0"/>
        <v>597</v>
      </c>
      <c r="D10" t="str">
        <f t="shared" ca="1" si="1"/>
        <v>1422</v>
      </c>
      <c r="F10" t="str">
        <f t="shared" ca="1" si="2"/>
        <v>134</v>
      </c>
      <c r="H10" t="str">
        <f t="shared" ca="1" si="3"/>
        <v>557</v>
      </c>
      <c r="J10" t="str">
        <f t="shared" ca="1" si="4"/>
        <v>8358</v>
      </c>
      <c r="L10" t="str">
        <f t="shared" ca="1" si="5"/>
        <v>597</v>
      </c>
      <c r="N10" t="str">
        <f t="shared" ca="1" si="5"/>
        <v>14</v>
      </c>
      <c r="P10" t="str">
        <f t="shared" ref="P10" ca="1" si="24">LEFT(P6,FIND(":",P6)-1)</f>
        <v>280</v>
      </c>
      <c r="R10" t="str">
        <f t="shared" ref="R10" ca="1" si="25">LEFT(R6,FIND(":",R6)-1)</f>
        <v>786</v>
      </c>
      <c r="T10" t="str">
        <f t="shared" ref="T10" ca="1" si="26">LEFT(T6,FIND(":",T6)-1)</f>
        <v>161</v>
      </c>
      <c r="V10" t="str">
        <f t="shared" ref="V10" ca="1" si="27">LEFT(V6,FIND(":",V6)-1)</f>
        <v>640</v>
      </c>
      <c r="X10" t="str">
        <f t="shared" ref="X10" ca="1" si="28">LEFT(X6,FIND(":",X6)-1)</f>
        <v>121</v>
      </c>
      <c r="Z10" t="str">
        <f t="shared" ref="Z10" ca="1" si="29">LEFT(Z6,FIND(":",Z6)-1)</f>
        <v>664</v>
      </c>
      <c r="AB10" t="str">
        <f t="shared" ref="AB10" ca="1" si="30">LEFT(AB6,FIND(":",AB6)-1)</f>
        <v>14</v>
      </c>
      <c r="AD10" t="str">
        <f t="shared" ref="AD10" ca="1" si="31">LEFT(AD6,FIND(":",AD6)-1)</f>
        <v>9806</v>
      </c>
      <c r="AE10" s="19"/>
      <c r="AF10" t="str">
        <f t="shared" ref="AF10" ca="1" si="32">LEFT(AF6,FIND(":",AF6)-1)</f>
        <v>453</v>
      </c>
      <c r="AG10" s="19"/>
      <c r="AH10" t="str">
        <f t="shared" ref="AH10" ca="1" si="33">LEFT(AH6,FIND(":",AH6)-1)</f>
        <v>2502</v>
      </c>
      <c r="AJ10" t="str">
        <f t="shared" ref="AJ10" ca="1" si="34">LEFT(AJ6,FIND(":",AJ6)-1)</f>
        <v>1597</v>
      </c>
      <c r="AL10" t="str">
        <f t="shared" ref="AL10" ca="1" si="35">LEFT(AL6,FIND(":",AL6)-1)</f>
        <v>2502</v>
      </c>
      <c r="AN10" t="str">
        <f t="shared" ref="AN10" ca="1" si="36">LEFT(AN6,FIND(":",AN6)-1)</f>
        <v>4327</v>
      </c>
      <c r="AP10" t="str">
        <f t="shared" ref="AP10" ca="1" si="37">LEFT(AP6,FIND(":",AP6)-1)</f>
        <v>194</v>
      </c>
      <c r="AR10" t="str">
        <f t="shared" ref="AR10" ca="1" si="38">LEFT(AR6,FIND(":",AR6)-1)</f>
        <v>752</v>
      </c>
      <c r="AT10" t="str">
        <f t="shared" ref="AT10" ca="1" si="39">LEFT(AT6,FIND(":",AT6)-1)</f>
        <v>22</v>
      </c>
      <c r="AV10" t="str">
        <f t="shared" ref="AV10" ca="1" si="40">LEFT(AV6,FIND(":",AV6)-1)</f>
        <v>568</v>
      </c>
      <c r="AX10" t="str">
        <f t="shared" ref="AX10" ca="1" si="41">LEFT(AX6,FIND(":",AX6)-1)</f>
        <v>243</v>
      </c>
    </row>
    <row r="11" spans="1:51">
      <c r="A11" s="34"/>
      <c r="AG11" s="19"/>
    </row>
    <row r="12" spans="1:51">
      <c r="A12" s="34"/>
      <c r="AG12" s="19"/>
    </row>
    <row r="13" spans="1:51">
      <c r="A13" s="34"/>
    </row>
    <row r="14" spans="1:51">
      <c r="A14" s="34"/>
    </row>
    <row r="15" spans="1:51">
      <c r="A15" s="34"/>
    </row>
    <row r="16" spans="1:51">
      <c r="A16" s="34"/>
    </row>
    <row r="17" spans="1:1">
      <c r="A17" s="34"/>
    </row>
    <row r="18" spans="1:1">
      <c r="A18" s="34"/>
    </row>
    <row r="19" spans="1:1">
      <c r="A19" s="34"/>
    </row>
    <row r="20" spans="1:1">
      <c r="A20" s="34"/>
    </row>
    <row r="21" spans="1:1">
      <c r="A21" s="34"/>
    </row>
    <row r="22" spans="1:1">
      <c r="A22" s="34"/>
    </row>
    <row r="23" spans="1:1">
      <c r="A23" s="34"/>
    </row>
    <row r="24" spans="1:1">
      <c r="A24" s="34"/>
    </row>
    <row r="25" spans="1:1">
      <c r="A25" s="34"/>
    </row>
    <row r="26" spans="1:1">
      <c r="A26" s="34"/>
    </row>
    <row r="27" spans="1:1">
      <c r="A27" s="34"/>
    </row>
    <row r="28" spans="1:1">
      <c r="A28" s="34"/>
    </row>
    <row r="29" spans="1:1">
      <c r="A29" s="34"/>
    </row>
    <row r="30" spans="1:1">
      <c r="A30" s="34"/>
    </row>
    <row r="31" spans="1:1">
      <c r="A31" s="34"/>
    </row>
    <row r="32" spans="1:1">
      <c r="A32" s="34"/>
    </row>
    <row r="33" spans="1:1">
      <c r="A33" s="34"/>
    </row>
    <row r="34" spans="1:1">
      <c r="A34" s="34"/>
    </row>
    <row r="35" spans="1:1">
      <c r="A35" s="34"/>
    </row>
    <row r="36" spans="1:1">
      <c r="A36" s="34"/>
    </row>
    <row r="37" spans="1:1">
      <c r="A37" s="34"/>
    </row>
    <row r="38" spans="1:1">
      <c r="A38" s="34"/>
    </row>
    <row r="39" spans="1:1">
      <c r="A39" s="34"/>
    </row>
    <row r="40" spans="1:1">
      <c r="A40" s="34"/>
    </row>
    <row r="41" spans="1:1">
      <c r="A41" s="34"/>
    </row>
    <row r="42" spans="1:1">
      <c r="A42" s="34"/>
    </row>
    <row r="43" spans="1:1">
      <c r="A43" s="34"/>
    </row>
    <row r="44" spans="1:1">
      <c r="A44" s="34"/>
    </row>
    <row r="45" spans="1:1">
      <c r="A45" s="34"/>
    </row>
    <row r="46" spans="1:1">
      <c r="A46" s="34"/>
    </row>
    <row r="47" spans="1:1">
      <c r="A47" s="34"/>
    </row>
    <row r="48" spans="1:1">
      <c r="A48" s="34"/>
    </row>
    <row r="49" spans="1:1">
      <c r="A49" s="34"/>
    </row>
    <row r="50" spans="1:1">
      <c r="A50" s="34"/>
    </row>
    <row r="51" spans="1:1">
      <c r="A51" s="34"/>
    </row>
    <row r="52" spans="1:1">
      <c r="A52" s="34"/>
    </row>
    <row r="53" spans="1:1">
      <c r="A53" s="34"/>
    </row>
    <row r="54" spans="1:1">
      <c r="A54" s="34"/>
    </row>
    <row r="55" spans="1:1">
      <c r="A55" s="34"/>
    </row>
    <row r="56" spans="1:1">
      <c r="A56" s="34"/>
    </row>
    <row r="57" spans="1:1">
      <c r="A57" s="34"/>
    </row>
    <row r="58" spans="1:1">
      <c r="A58" s="34"/>
    </row>
    <row r="59" spans="1:1">
      <c r="A59" s="34"/>
    </row>
    <row r="60" spans="1:1">
      <c r="A60" s="34"/>
    </row>
    <row r="61" spans="1:1">
      <c r="A61" s="34"/>
    </row>
    <row r="62" spans="1:1">
      <c r="A62" s="34"/>
    </row>
    <row r="63" spans="1:1">
      <c r="A63" s="34"/>
    </row>
    <row r="64" spans="1:1">
      <c r="A64" s="34"/>
    </row>
    <row r="65" spans="1:1">
      <c r="A65" s="34"/>
    </row>
    <row r="66" spans="1:1">
      <c r="A66" s="34"/>
    </row>
    <row r="67" spans="1:1">
      <c r="A67" s="34"/>
    </row>
    <row r="68" spans="1:1">
      <c r="A68" s="34"/>
    </row>
    <row r="69" spans="1:1">
      <c r="A69" s="34"/>
    </row>
    <row r="70" spans="1:1">
      <c r="A70" s="34"/>
    </row>
    <row r="71" spans="1:1">
      <c r="A71" s="34"/>
    </row>
    <row r="72" spans="1:1">
      <c r="A72" s="34"/>
    </row>
    <row r="73" spans="1:1">
      <c r="A73" s="34"/>
    </row>
    <row r="74" spans="1:1">
      <c r="A74" s="34"/>
    </row>
    <row r="75" spans="1:1">
      <c r="A75" s="34"/>
    </row>
    <row r="76" spans="1:1">
      <c r="A76" s="34"/>
    </row>
    <row r="77" spans="1:1">
      <c r="A77" s="34"/>
    </row>
    <row r="78" spans="1:1">
      <c r="A78" s="34"/>
    </row>
    <row r="79" spans="1:1">
      <c r="A79" s="34"/>
    </row>
    <row r="80" spans="1:1">
      <c r="A80" s="34"/>
    </row>
    <row r="81" spans="1:1">
      <c r="A81" s="34"/>
    </row>
    <row r="82" spans="1:1">
      <c r="A82" s="34"/>
    </row>
    <row r="83" spans="1:1">
      <c r="A83" s="34"/>
    </row>
    <row r="84" spans="1:1">
      <c r="A84" s="34"/>
    </row>
    <row r="85" spans="1:1">
      <c r="A85" s="34"/>
    </row>
    <row r="86" spans="1:1">
      <c r="A86" s="34"/>
    </row>
    <row r="87" spans="1:1">
      <c r="A87" s="34"/>
    </row>
    <row r="88" spans="1:1">
      <c r="A88" s="34"/>
    </row>
    <row r="89" spans="1:1">
      <c r="A89" s="34"/>
    </row>
    <row r="90" spans="1:1">
      <c r="A90" s="34"/>
    </row>
    <row r="91" spans="1:1">
      <c r="A91" s="34"/>
    </row>
    <row r="92" spans="1:1">
      <c r="A92" s="34"/>
    </row>
    <row r="93" spans="1:1">
      <c r="A93" s="34"/>
    </row>
    <row r="94" spans="1:1">
      <c r="A94" s="34"/>
    </row>
    <row r="95" spans="1:1">
      <c r="A95" s="34"/>
    </row>
    <row r="96" spans="1:1">
      <c r="A96" s="34"/>
    </row>
    <row r="97" spans="1:1">
      <c r="A97" s="34"/>
    </row>
    <row r="98" spans="1:1">
      <c r="A98" s="34"/>
    </row>
    <row r="99" spans="1:1">
      <c r="A99" s="34"/>
    </row>
    <row r="100" spans="1:1">
      <c r="A100" s="34"/>
    </row>
    <row r="101" spans="1:1">
      <c r="A101" s="34"/>
    </row>
    <row r="102" spans="1:1" ht="16" thickBot="1">
      <c r="A102" s="35"/>
    </row>
  </sheetData>
  <sortState xmlns:xlrd2="http://schemas.microsoft.com/office/spreadsheetml/2017/richdata2" columnSort="1" ref="B1:AY2">
    <sortCondition ref="B1:AY1"/>
    <sortCondition ref="B2:AY2"/>
  </sortState>
  <mergeCells count="25">
    <mergeCell ref="L2:M2"/>
    <mergeCell ref="B2:C2"/>
    <mergeCell ref="D2:E2"/>
    <mergeCell ref="F2:G2"/>
    <mergeCell ref="H2:I2"/>
    <mergeCell ref="J2:K2"/>
    <mergeCell ref="AJ2:AK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X2:AY2"/>
    <mergeCell ref="AL2:AM2"/>
    <mergeCell ref="AN2:AO2"/>
    <mergeCell ref="AP2:AQ2"/>
    <mergeCell ref="AR2:AS2"/>
    <mergeCell ref="AT2:AU2"/>
    <mergeCell ref="AV2:AW2"/>
  </mergeCells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movie-row</vt:lpstr>
      <vt:lpstr>user-row</vt:lpstr>
      <vt:lpstr>correlations</vt:lpstr>
      <vt:lpstr>Modified Weights</vt:lpstr>
      <vt:lpstr>Centered Ratings</vt:lpstr>
      <vt:lpstr>WeightedAveragesUnFiltered</vt:lpstr>
      <vt:lpstr>WeightedAveragesFiltered (e)</vt:lpstr>
      <vt:lpstr>WeightedAvePlusAverageUserScore</vt:lpstr>
      <vt:lpstr>WeightedAveragesNoDiv 0</vt:lpstr>
      <vt:lpstr>Top 3 Movies &amp; Predictions (f)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</dc:creator>
  <cp:lastModifiedBy>Kristiyan</cp:lastModifiedBy>
  <dcterms:created xsi:type="dcterms:W3CDTF">2015-01-04T22:56:05Z</dcterms:created>
  <dcterms:modified xsi:type="dcterms:W3CDTF">2020-02-28T16:07:37Z</dcterms:modified>
</cp:coreProperties>
</file>